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3"/>
  <workbookPr/>
  <mc:AlternateContent xmlns:mc="http://schemas.openxmlformats.org/markup-compatibility/2006">
    <mc:Choice Requires="x15">
      <x15ac:absPath xmlns:x15ac="http://schemas.microsoft.com/office/spreadsheetml/2010/11/ac" url="C:\Users\torin\Downloads\"/>
    </mc:Choice>
  </mc:AlternateContent>
  <xr:revisionPtr revIDLastSave="8" documentId="13_ncr:1_{EF247F19-3F9D-4049-872D-515E3995EFBF}" xr6:coauthVersionLast="47" xr6:coauthVersionMax="47" xr10:uidLastSave="{880FAAB2-F10F-4392-9AB6-1A6AAC55A4D9}"/>
  <bookViews>
    <workbookView xWindow="-110" yWindow="-110" windowWidth="24220" windowHeight="15500" xr2:uid="{FF274522-90B6-4316-9049-DC230179E6A2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Sheet1!$A$1:$AP$1904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1904" i="1" l="1"/>
  <c r="AG1904" i="1"/>
  <c r="K1904" i="1"/>
  <c r="H1904" i="1"/>
  <c r="G1904" i="1"/>
  <c r="E1904" i="1"/>
  <c r="F1904" i="1" s="1"/>
  <c r="D1904" i="1"/>
  <c r="C1904" i="1"/>
  <c r="AI1903" i="1"/>
  <c r="AG1903" i="1"/>
  <c r="K1903" i="1"/>
  <c r="H1903" i="1"/>
  <c r="G1903" i="1"/>
  <c r="E1903" i="1"/>
  <c r="F1903" i="1" s="1"/>
  <c r="D1903" i="1"/>
  <c r="C1903" i="1"/>
  <c r="AI1902" i="1"/>
  <c r="AG1902" i="1"/>
  <c r="K1902" i="1"/>
  <c r="H1902" i="1"/>
  <c r="G1902" i="1"/>
  <c r="E1902" i="1"/>
  <c r="F1902" i="1" s="1"/>
  <c r="D1902" i="1"/>
  <c r="C1902" i="1"/>
  <c r="AI1901" i="1"/>
  <c r="AG1901" i="1"/>
  <c r="K1901" i="1"/>
  <c r="H1901" i="1"/>
  <c r="G1901" i="1"/>
  <c r="E1901" i="1"/>
  <c r="F1901" i="1" s="1"/>
  <c r="D1901" i="1"/>
  <c r="C1901" i="1"/>
  <c r="AI1900" i="1"/>
  <c r="AG1900" i="1"/>
  <c r="K1900" i="1"/>
  <c r="H1900" i="1"/>
  <c r="G1900" i="1"/>
  <c r="E1900" i="1"/>
  <c r="F1900" i="1" s="1"/>
  <c r="D1900" i="1"/>
  <c r="C1900" i="1"/>
  <c r="AI1899" i="1"/>
  <c r="AG1899" i="1"/>
  <c r="K1899" i="1"/>
  <c r="H1899" i="1"/>
  <c r="G1899" i="1"/>
  <c r="E1899" i="1"/>
  <c r="F1899" i="1" s="1"/>
  <c r="D1899" i="1"/>
  <c r="C1899" i="1"/>
  <c r="AI1898" i="1"/>
  <c r="AG1898" i="1"/>
  <c r="K1898" i="1"/>
  <c r="H1898" i="1"/>
  <c r="G1898" i="1"/>
  <c r="E1898" i="1"/>
  <c r="F1898" i="1" s="1"/>
  <c r="D1898" i="1"/>
  <c r="C1898" i="1"/>
  <c r="AI1897" i="1"/>
  <c r="AG1897" i="1"/>
  <c r="K1897" i="1"/>
  <c r="H1897" i="1"/>
  <c r="G1897" i="1"/>
  <c r="E1897" i="1"/>
  <c r="F1897" i="1" s="1"/>
  <c r="D1897" i="1"/>
  <c r="C1897" i="1"/>
  <c r="AI1896" i="1"/>
  <c r="AG1896" i="1"/>
  <c r="K1896" i="1"/>
  <c r="H1896" i="1"/>
  <c r="G1896" i="1"/>
  <c r="E1896" i="1"/>
  <c r="F1896" i="1" s="1"/>
  <c r="D1896" i="1"/>
  <c r="C1896" i="1"/>
  <c r="AJ1895" i="1"/>
  <c r="AI1895" i="1"/>
  <c r="AG1895" i="1"/>
  <c r="S1895" i="1"/>
  <c r="K1895" i="1"/>
  <c r="H1895" i="1"/>
  <c r="G1895" i="1"/>
  <c r="E1895" i="1"/>
  <c r="F1895" i="1" s="1"/>
  <c r="D1895" i="1"/>
  <c r="C1895" i="1"/>
  <c r="AO1894" i="1"/>
  <c r="AI1894" i="1"/>
  <c r="AG1894" i="1"/>
  <c r="S1894" i="1"/>
  <c r="K1894" i="1"/>
  <c r="H1894" i="1"/>
  <c r="G1894" i="1"/>
  <c r="E1894" i="1"/>
  <c r="F1894" i="1" s="1"/>
  <c r="D1894" i="1"/>
  <c r="C1894" i="1"/>
  <c r="AI1893" i="1"/>
  <c r="AG1893" i="1"/>
  <c r="S1893" i="1"/>
  <c r="K1893" i="1"/>
  <c r="H1893" i="1"/>
  <c r="G1893" i="1"/>
  <c r="E1893" i="1"/>
  <c r="F1893" i="1" s="1"/>
  <c r="D1893" i="1"/>
  <c r="C1893" i="1"/>
  <c r="AI1892" i="1"/>
  <c r="AG1892" i="1"/>
  <c r="K1892" i="1"/>
  <c r="H1892" i="1"/>
  <c r="G1892" i="1"/>
  <c r="E1892" i="1"/>
  <c r="F1892" i="1" s="1"/>
  <c r="D1892" i="1"/>
  <c r="AI1891" i="1"/>
  <c r="AG1891" i="1"/>
  <c r="S1891" i="1"/>
  <c r="K1891" i="1"/>
  <c r="H1891" i="1"/>
  <c r="G1891" i="1"/>
  <c r="E1891" i="1"/>
  <c r="F1891" i="1" s="1"/>
  <c r="D1891" i="1"/>
  <c r="C1891" i="1"/>
  <c r="AI1890" i="1"/>
  <c r="AG1890" i="1"/>
  <c r="K1890" i="1"/>
  <c r="H1890" i="1"/>
  <c r="G1890" i="1"/>
  <c r="E1890" i="1"/>
  <c r="F1890" i="1" s="1"/>
  <c r="D1890" i="1"/>
  <c r="C1890" i="1"/>
  <c r="AI1889" i="1"/>
  <c r="AG1889" i="1"/>
  <c r="S1889" i="1"/>
  <c r="K1889" i="1"/>
  <c r="H1889" i="1"/>
  <c r="G1889" i="1"/>
  <c r="E1889" i="1"/>
  <c r="F1889" i="1" s="1"/>
  <c r="D1889" i="1"/>
  <c r="C1889" i="1"/>
  <c r="AI1888" i="1"/>
  <c r="AG1888" i="1"/>
  <c r="K1888" i="1"/>
  <c r="H1888" i="1"/>
  <c r="G1888" i="1"/>
  <c r="E1888" i="1"/>
  <c r="F1888" i="1" s="1"/>
  <c r="D1888" i="1"/>
  <c r="C1888" i="1"/>
  <c r="AI1887" i="1"/>
  <c r="AG1887" i="1"/>
  <c r="K1887" i="1"/>
  <c r="H1887" i="1"/>
  <c r="G1887" i="1"/>
  <c r="E1887" i="1"/>
  <c r="F1887" i="1" s="1"/>
  <c r="D1887" i="1"/>
  <c r="C1887" i="1"/>
  <c r="AI1886" i="1"/>
  <c r="AG1886" i="1"/>
  <c r="K1886" i="1"/>
  <c r="H1886" i="1"/>
  <c r="G1886" i="1"/>
  <c r="E1886" i="1"/>
  <c r="F1886" i="1" s="1"/>
  <c r="D1886" i="1"/>
  <c r="C1886" i="1"/>
  <c r="AI1885" i="1"/>
  <c r="AG1885" i="1"/>
  <c r="K1885" i="1"/>
  <c r="H1885" i="1"/>
  <c r="G1885" i="1"/>
  <c r="E1885" i="1"/>
  <c r="F1885" i="1" s="1"/>
  <c r="D1885" i="1"/>
  <c r="C1885" i="1"/>
  <c r="AI1884" i="1"/>
  <c r="AG1884" i="1"/>
  <c r="K1884" i="1"/>
  <c r="H1884" i="1"/>
  <c r="G1884" i="1"/>
  <c r="E1884" i="1"/>
  <c r="F1884" i="1" s="1"/>
  <c r="D1884" i="1"/>
  <c r="C1884" i="1"/>
  <c r="AI1883" i="1"/>
  <c r="AG1883" i="1"/>
  <c r="K1883" i="1"/>
  <c r="H1883" i="1"/>
  <c r="G1883" i="1"/>
  <c r="E1883" i="1"/>
  <c r="F1883" i="1" s="1"/>
  <c r="D1883" i="1"/>
  <c r="C1883" i="1"/>
  <c r="AI1882" i="1"/>
  <c r="AG1882" i="1"/>
  <c r="K1882" i="1"/>
  <c r="H1882" i="1"/>
  <c r="G1882" i="1"/>
  <c r="E1882" i="1"/>
  <c r="F1882" i="1" s="1"/>
  <c r="D1882" i="1"/>
  <c r="C1882" i="1"/>
  <c r="AI1881" i="1"/>
  <c r="AG1881" i="1"/>
  <c r="K1881" i="1"/>
  <c r="H1881" i="1"/>
  <c r="G1881" i="1"/>
  <c r="E1881" i="1"/>
  <c r="F1881" i="1" s="1"/>
  <c r="D1881" i="1"/>
  <c r="C1881" i="1"/>
  <c r="AI1880" i="1"/>
  <c r="AG1880" i="1"/>
  <c r="S1880" i="1"/>
  <c r="K1880" i="1"/>
  <c r="H1880" i="1"/>
  <c r="G1880" i="1"/>
  <c r="E1880" i="1"/>
  <c r="F1880" i="1" s="1"/>
  <c r="D1880" i="1"/>
  <c r="C1880" i="1"/>
  <c r="AI1879" i="1"/>
  <c r="AG1879" i="1"/>
  <c r="S1879" i="1"/>
  <c r="K1879" i="1"/>
  <c r="H1879" i="1"/>
  <c r="G1879" i="1"/>
  <c r="E1879" i="1"/>
  <c r="F1879" i="1" s="1"/>
  <c r="D1879" i="1"/>
  <c r="C1879" i="1"/>
  <c r="AI1878" i="1"/>
  <c r="AG1878" i="1"/>
  <c r="K1878" i="1"/>
  <c r="H1878" i="1"/>
  <c r="G1878" i="1"/>
  <c r="E1878" i="1"/>
  <c r="F1878" i="1" s="1"/>
  <c r="D1878" i="1"/>
  <c r="C1878" i="1"/>
  <c r="AI1877" i="1"/>
  <c r="AG1877" i="1"/>
  <c r="K1877" i="1"/>
  <c r="H1877" i="1"/>
  <c r="G1877" i="1"/>
  <c r="E1877" i="1"/>
  <c r="F1877" i="1" s="1"/>
  <c r="D1877" i="1"/>
  <c r="C1877" i="1"/>
  <c r="AI1876" i="1"/>
  <c r="AG1876" i="1"/>
  <c r="K1876" i="1"/>
  <c r="H1876" i="1"/>
  <c r="G1876" i="1"/>
  <c r="E1876" i="1"/>
  <c r="F1876" i="1" s="1"/>
  <c r="D1876" i="1"/>
  <c r="C1876" i="1"/>
  <c r="AI1875" i="1"/>
  <c r="AG1875" i="1"/>
  <c r="S1875" i="1"/>
  <c r="K1875" i="1"/>
  <c r="H1875" i="1"/>
  <c r="G1875" i="1"/>
  <c r="E1875" i="1"/>
  <c r="F1875" i="1" s="1"/>
  <c r="D1875" i="1"/>
  <c r="C1875" i="1"/>
  <c r="AI1874" i="1"/>
  <c r="AG1874" i="1"/>
  <c r="K1874" i="1"/>
  <c r="H1874" i="1"/>
  <c r="G1874" i="1"/>
  <c r="E1874" i="1"/>
  <c r="F1874" i="1" s="1"/>
  <c r="D1874" i="1"/>
  <c r="C1874" i="1"/>
  <c r="AI1873" i="1"/>
  <c r="AG1873" i="1"/>
  <c r="K1873" i="1"/>
  <c r="H1873" i="1"/>
  <c r="G1873" i="1"/>
  <c r="E1873" i="1"/>
  <c r="F1873" i="1" s="1"/>
  <c r="D1873" i="1"/>
  <c r="C1873" i="1"/>
  <c r="AI1872" i="1"/>
  <c r="AG1872" i="1"/>
  <c r="K1872" i="1"/>
  <c r="H1872" i="1"/>
  <c r="G1872" i="1"/>
  <c r="E1872" i="1"/>
  <c r="F1872" i="1" s="1"/>
  <c r="D1872" i="1"/>
  <c r="AI1871" i="1"/>
  <c r="AG1871" i="1"/>
  <c r="S1871" i="1"/>
  <c r="K1871" i="1"/>
  <c r="H1871" i="1"/>
  <c r="G1871" i="1"/>
  <c r="E1871" i="1"/>
  <c r="F1871" i="1" s="1"/>
  <c r="D1871" i="1"/>
  <c r="C1871" i="1"/>
  <c r="AI1870" i="1"/>
  <c r="AG1870" i="1"/>
  <c r="S1870" i="1"/>
  <c r="K1870" i="1"/>
  <c r="H1870" i="1"/>
  <c r="G1870" i="1"/>
  <c r="E1870" i="1"/>
  <c r="F1870" i="1" s="1"/>
  <c r="D1870" i="1"/>
  <c r="C1870" i="1"/>
  <c r="AI1869" i="1"/>
  <c r="AG1869" i="1"/>
  <c r="S1869" i="1"/>
  <c r="K1869" i="1"/>
  <c r="H1869" i="1"/>
  <c r="G1869" i="1"/>
  <c r="E1869" i="1"/>
  <c r="F1869" i="1" s="1"/>
  <c r="D1869" i="1"/>
  <c r="C1869" i="1"/>
  <c r="AI1868" i="1"/>
  <c r="AG1868" i="1"/>
  <c r="S1868" i="1"/>
  <c r="K1868" i="1"/>
  <c r="H1868" i="1"/>
  <c r="G1868" i="1"/>
  <c r="E1868" i="1"/>
  <c r="F1868" i="1" s="1"/>
  <c r="D1868" i="1"/>
  <c r="C1868" i="1"/>
  <c r="AO1867" i="1"/>
  <c r="AI1867" i="1"/>
  <c r="AG1867" i="1"/>
  <c r="S1867" i="1"/>
  <c r="K1867" i="1"/>
  <c r="H1867" i="1"/>
  <c r="G1867" i="1"/>
  <c r="E1867" i="1"/>
  <c r="F1867" i="1" s="1"/>
  <c r="D1867" i="1"/>
  <c r="C1867" i="1"/>
  <c r="AO1866" i="1"/>
  <c r="AI1866" i="1"/>
  <c r="AG1866" i="1"/>
  <c r="S1866" i="1"/>
  <c r="K1866" i="1"/>
  <c r="H1866" i="1"/>
  <c r="G1866" i="1"/>
  <c r="E1866" i="1"/>
  <c r="F1866" i="1" s="1"/>
  <c r="D1866" i="1"/>
  <c r="C1866" i="1"/>
  <c r="AI1865" i="1"/>
  <c r="AG1865" i="1"/>
  <c r="K1865" i="1"/>
  <c r="H1865" i="1"/>
  <c r="G1865" i="1"/>
  <c r="E1865" i="1"/>
  <c r="F1865" i="1" s="1"/>
  <c r="D1865" i="1"/>
  <c r="C1865" i="1"/>
  <c r="AI1864" i="1"/>
  <c r="AG1864" i="1"/>
  <c r="K1864" i="1"/>
  <c r="H1864" i="1"/>
  <c r="G1864" i="1"/>
  <c r="E1864" i="1"/>
  <c r="F1864" i="1" s="1"/>
  <c r="D1864" i="1"/>
  <c r="C1864" i="1"/>
  <c r="AI1863" i="1"/>
  <c r="AG1863" i="1"/>
  <c r="K1863" i="1"/>
  <c r="H1863" i="1"/>
  <c r="G1863" i="1"/>
  <c r="E1863" i="1"/>
  <c r="F1863" i="1" s="1"/>
  <c r="D1863" i="1"/>
  <c r="AI1862" i="1"/>
  <c r="AG1862" i="1"/>
  <c r="K1862" i="1"/>
  <c r="H1862" i="1"/>
  <c r="G1862" i="1"/>
  <c r="E1862" i="1"/>
  <c r="F1862" i="1" s="1"/>
  <c r="D1862" i="1"/>
  <c r="AI1861" i="1"/>
  <c r="AG1861" i="1"/>
  <c r="K1861" i="1"/>
  <c r="H1861" i="1"/>
  <c r="G1861" i="1"/>
  <c r="E1861" i="1"/>
  <c r="F1861" i="1" s="1"/>
  <c r="D1861" i="1"/>
  <c r="AI1860" i="1"/>
  <c r="AG1860" i="1"/>
  <c r="K1860" i="1"/>
  <c r="H1860" i="1"/>
  <c r="G1860" i="1"/>
  <c r="E1860" i="1"/>
  <c r="F1860" i="1" s="1"/>
  <c r="D1860" i="1"/>
  <c r="AI1859" i="1"/>
  <c r="AG1859" i="1"/>
  <c r="K1859" i="1"/>
  <c r="H1859" i="1"/>
  <c r="G1859" i="1"/>
  <c r="E1859" i="1"/>
  <c r="F1859" i="1" s="1"/>
  <c r="D1859" i="1"/>
  <c r="AI1858" i="1"/>
  <c r="AG1858" i="1"/>
  <c r="K1858" i="1"/>
  <c r="H1858" i="1"/>
  <c r="G1858" i="1"/>
  <c r="E1858" i="1"/>
  <c r="F1858" i="1" s="1"/>
  <c r="D1858" i="1"/>
  <c r="AI1857" i="1"/>
  <c r="AG1857" i="1"/>
  <c r="S1857" i="1"/>
  <c r="K1857" i="1"/>
  <c r="H1857" i="1"/>
  <c r="G1857" i="1"/>
  <c r="E1857" i="1"/>
  <c r="F1857" i="1" s="1"/>
  <c r="D1857" i="1"/>
  <c r="C1857" i="1"/>
  <c r="AI1856" i="1"/>
  <c r="AG1856" i="1"/>
  <c r="K1856" i="1"/>
  <c r="H1856" i="1"/>
  <c r="G1856" i="1"/>
  <c r="E1856" i="1"/>
  <c r="F1856" i="1" s="1"/>
  <c r="D1856" i="1"/>
  <c r="AI1855" i="1"/>
  <c r="AG1855" i="1"/>
  <c r="K1855" i="1"/>
  <c r="H1855" i="1"/>
  <c r="G1855" i="1"/>
  <c r="E1855" i="1"/>
  <c r="F1855" i="1" s="1"/>
  <c r="D1855" i="1"/>
  <c r="AI1854" i="1"/>
  <c r="AG1854" i="1"/>
  <c r="K1854" i="1"/>
  <c r="H1854" i="1"/>
  <c r="G1854" i="1"/>
  <c r="E1854" i="1"/>
  <c r="F1854" i="1" s="1"/>
  <c r="D1854" i="1"/>
  <c r="AI1853" i="1"/>
  <c r="AG1853" i="1"/>
  <c r="K1853" i="1"/>
  <c r="H1853" i="1"/>
  <c r="G1853" i="1"/>
  <c r="E1853" i="1"/>
  <c r="F1853" i="1" s="1"/>
  <c r="D1853" i="1"/>
  <c r="AI1852" i="1"/>
  <c r="AG1852" i="1"/>
  <c r="K1852" i="1"/>
  <c r="H1852" i="1"/>
  <c r="G1852" i="1"/>
  <c r="E1852" i="1"/>
  <c r="F1852" i="1" s="1"/>
  <c r="D1852" i="1"/>
  <c r="AJ1851" i="1"/>
  <c r="AI1851" i="1"/>
  <c r="AG1851" i="1"/>
  <c r="S1851" i="1"/>
  <c r="K1851" i="1"/>
  <c r="H1851" i="1"/>
  <c r="G1851" i="1"/>
  <c r="E1851" i="1"/>
  <c r="F1851" i="1" s="1"/>
  <c r="D1851" i="1"/>
  <c r="AN1851" i="1" s="1"/>
  <c r="C1851" i="1"/>
  <c r="AI1850" i="1"/>
  <c r="AG1850" i="1"/>
  <c r="K1850" i="1"/>
  <c r="H1850" i="1"/>
  <c r="G1850" i="1"/>
  <c r="E1850" i="1"/>
  <c r="F1850" i="1" s="1"/>
  <c r="D1850" i="1"/>
  <c r="AI1849" i="1"/>
  <c r="AG1849" i="1"/>
  <c r="K1849" i="1"/>
  <c r="H1849" i="1"/>
  <c r="G1849" i="1"/>
  <c r="E1849" i="1"/>
  <c r="F1849" i="1" s="1"/>
  <c r="D1849" i="1"/>
  <c r="AI1848" i="1"/>
  <c r="AG1848" i="1"/>
  <c r="K1848" i="1"/>
  <c r="H1848" i="1"/>
  <c r="G1848" i="1"/>
  <c r="E1848" i="1"/>
  <c r="F1848" i="1" s="1"/>
  <c r="D1848" i="1"/>
  <c r="AO1847" i="1"/>
  <c r="AL1847" i="1"/>
  <c r="AJ1847" i="1"/>
  <c r="AI1847" i="1"/>
  <c r="AG1847" i="1"/>
  <c r="K1847" i="1"/>
  <c r="H1847" i="1"/>
  <c r="G1847" i="1"/>
  <c r="E1847" i="1"/>
  <c r="F1847" i="1" s="1"/>
  <c r="D1847" i="1"/>
  <c r="C1847" i="1"/>
  <c r="AL1846" i="1"/>
  <c r="AJ1846" i="1"/>
  <c r="AI1846" i="1"/>
  <c r="AG1846" i="1"/>
  <c r="K1846" i="1"/>
  <c r="H1846" i="1"/>
  <c r="G1846" i="1"/>
  <c r="E1846" i="1"/>
  <c r="F1846" i="1" s="1"/>
  <c r="D1846" i="1"/>
  <c r="C1846" i="1"/>
  <c r="AI1845" i="1"/>
  <c r="AG1845" i="1"/>
  <c r="K1845" i="1"/>
  <c r="H1845" i="1"/>
  <c r="G1845" i="1"/>
  <c r="E1845" i="1"/>
  <c r="F1845" i="1" s="1"/>
  <c r="D1845" i="1"/>
  <c r="AI1844" i="1"/>
  <c r="AG1844" i="1"/>
  <c r="K1844" i="1"/>
  <c r="H1844" i="1"/>
  <c r="G1844" i="1"/>
  <c r="E1844" i="1"/>
  <c r="F1844" i="1" s="1"/>
  <c r="D1844" i="1"/>
  <c r="AI1843" i="1"/>
  <c r="AG1843" i="1"/>
  <c r="K1843" i="1"/>
  <c r="H1843" i="1"/>
  <c r="G1843" i="1"/>
  <c r="E1843" i="1"/>
  <c r="F1843" i="1" s="1"/>
  <c r="D1843" i="1"/>
  <c r="AI1842" i="1"/>
  <c r="AG1842" i="1"/>
  <c r="K1842" i="1"/>
  <c r="H1842" i="1"/>
  <c r="G1842" i="1"/>
  <c r="E1842" i="1"/>
  <c r="F1842" i="1" s="1"/>
  <c r="D1842" i="1"/>
  <c r="AI1841" i="1"/>
  <c r="AG1841" i="1"/>
  <c r="K1841" i="1"/>
  <c r="H1841" i="1"/>
  <c r="G1841" i="1"/>
  <c r="E1841" i="1"/>
  <c r="F1841" i="1" s="1"/>
  <c r="D1841" i="1"/>
  <c r="AI1840" i="1"/>
  <c r="AG1840" i="1"/>
  <c r="K1840" i="1"/>
  <c r="H1840" i="1"/>
  <c r="G1840" i="1"/>
  <c r="E1840" i="1"/>
  <c r="F1840" i="1" s="1"/>
  <c r="D1840" i="1"/>
  <c r="AI1839" i="1"/>
  <c r="AG1839" i="1"/>
  <c r="K1839" i="1"/>
  <c r="H1839" i="1"/>
  <c r="G1839" i="1"/>
  <c r="E1839" i="1"/>
  <c r="F1839" i="1" s="1"/>
  <c r="D1839" i="1"/>
  <c r="AI1838" i="1"/>
  <c r="AG1838" i="1"/>
  <c r="K1838" i="1"/>
  <c r="H1838" i="1"/>
  <c r="G1838" i="1"/>
  <c r="E1838" i="1"/>
  <c r="F1838" i="1" s="1"/>
  <c r="D1838" i="1"/>
  <c r="AI1837" i="1"/>
  <c r="AG1837" i="1"/>
  <c r="K1837" i="1"/>
  <c r="H1837" i="1"/>
  <c r="G1837" i="1"/>
  <c r="E1837" i="1"/>
  <c r="F1837" i="1" s="1"/>
  <c r="D1837" i="1"/>
  <c r="AI1836" i="1"/>
  <c r="AG1836" i="1"/>
  <c r="K1836" i="1"/>
  <c r="H1836" i="1"/>
  <c r="G1836" i="1"/>
  <c r="E1836" i="1"/>
  <c r="F1836" i="1" s="1"/>
  <c r="D1836" i="1"/>
  <c r="AI1835" i="1"/>
  <c r="AG1835" i="1"/>
  <c r="K1835" i="1"/>
  <c r="H1835" i="1"/>
  <c r="G1835" i="1"/>
  <c r="E1835" i="1"/>
  <c r="F1835" i="1" s="1"/>
  <c r="D1835" i="1"/>
  <c r="AI1834" i="1"/>
  <c r="AG1834" i="1"/>
  <c r="K1834" i="1"/>
  <c r="H1834" i="1"/>
  <c r="G1834" i="1"/>
  <c r="E1834" i="1"/>
  <c r="F1834" i="1" s="1"/>
  <c r="D1834" i="1"/>
  <c r="AI1833" i="1"/>
  <c r="AG1833" i="1"/>
  <c r="K1833" i="1"/>
  <c r="H1833" i="1"/>
  <c r="G1833" i="1"/>
  <c r="E1833" i="1"/>
  <c r="F1833" i="1" s="1"/>
  <c r="D1833" i="1"/>
  <c r="AI1832" i="1"/>
  <c r="AG1832" i="1"/>
  <c r="K1832" i="1"/>
  <c r="H1832" i="1"/>
  <c r="G1832" i="1"/>
  <c r="E1832" i="1"/>
  <c r="F1832" i="1" s="1"/>
  <c r="D1832" i="1"/>
  <c r="AI1831" i="1"/>
  <c r="AG1831" i="1"/>
  <c r="K1831" i="1"/>
  <c r="H1831" i="1"/>
  <c r="G1831" i="1"/>
  <c r="E1831" i="1"/>
  <c r="F1831" i="1" s="1"/>
  <c r="D1831" i="1"/>
  <c r="AI1830" i="1"/>
  <c r="AG1830" i="1"/>
  <c r="K1830" i="1"/>
  <c r="H1830" i="1"/>
  <c r="G1830" i="1"/>
  <c r="E1830" i="1"/>
  <c r="F1830" i="1" s="1"/>
  <c r="D1830" i="1"/>
  <c r="AI1829" i="1"/>
  <c r="AG1829" i="1"/>
  <c r="K1829" i="1"/>
  <c r="H1829" i="1"/>
  <c r="G1829" i="1"/>
  <c r="E1829" i="1"/>
  <c r="F1829" i="1" s="1"/>
  <c r="D1829" i="1"/>
  <c r="AI1828" i="1"/>
  <c r="AG1828" i="1"/>
  <c r="K1828" i="1"/>
  <c r="H1828" i="1"/>
  <c r="G1828" i="1"/>
  <c r="E1828" i="1"/>
  <c r="F1828" i="1" s="1"/>
  <c r="D1828" i="1"/>
  <c r="AI1827" i="1"/>
  <c r="AG1827" i="1"/>
  <c r="K1827" i="1"/>
  <c r="H1827" i="1"/>
  <c r="G1827" i="1"/>
  <c r="E1827" i="1"/>
  <c r="F1827" i="1" s="1"/>
  <c r="D1827" i="1"/>
  <c r="C1827" i="1"/>
  <c r="AI1826" i="1"/>
  <c r="AG1826" i="1"/>
  <c r="K1826" i="1"/>
  <c r="H1826" i="1"/>
  <c r="G1826" i="1"/>
  <c r="E1826" i="1"/>
  <c r="F1826" i="1" s="1"/>
  <c r="D1826" i="1"/>
  <c r="C1826" i="1"/>
  <c r="AJ1825" i="1"/>
  <c r="AI1825" i="1"/>
  <c r="AG1825" i="1"/>
  <c r="S1825" i="1"/>
  <c r="K1825" i="1"/>
  <c r="H1825" i="1"/>
  <c r="G1825" i="1"/>
  <c r="E1825" i="1"/>
  <c r="F1825" i="1" s="1"/>
  <c r="D1825" i="1"/>
  <c r="C1825" i="1"/>
  <c r="AJ1824" i="1"/>
  <c r="AI1824" i="1"/>
  <c r="AG1824" i="1"/>
  <c r="S1824" i="1"/>
  <c r="K1824" i="1"/>
  <c r="H1824" i="1"/>
  <c r="G1824" i="1"/>
  <c r="E1824" i="1"/>
  <c r="F1824" i="1" s="1"/>
  <c r="D1824" i="1"/>
  <c r="C1824" i="1"/>
  <c r="AI1823" i="1"/>
  <c r="AG1823" i="1"/>
  <c r="S1823" i="1"/>
  <c r="K1823" i="1"/>
  <c r="H1823" i="1"/>
  <c r="G1823" i="1"/>
  <c r="E1823" i="1"/>
  <c r="F1823" i="1" s="1"/>
  <c r="D1823" i="1"/>
  <c r="C1823" i="1"/>
  <c r="AI1822" i="1"/>
  <c r="AG1822" i="1"/>
  <c r="S1822" i="1"/>
  <c r="K1822" i="1"/>
  <c r="H1822" i="1"/>
  <c r="G1822" i="1"/>
  <c r="E1822" i="1"/>
  <c r="F1822" i="1" s="1"/>
  <c r="D1822" i="1"/>
  <c r="C1822" i="1"/>
  <c r="AI1821" i="1"/>
  <c r="AG1821" i="1"/>
  <c r="S1821" i="1"/>
  <c r="K1821" i="1"/>
  <c r="H1821" i="1"/>
  <c r="G1821" i="1"/>
  <c r="E1821" i="1"/>
  <c r="F1821" i="1" s="1"/>
  <c r="D1821" i="1"/>
  <c r="C1821" i="1"/>
  <c r="AI1820" i="1"/>
  <c r="AG1820" i="1"/>
  <c r="S1820" i="1"/>
  <c r="K1820" i="1"/>
  <c r="H1820" i="1"/>
  <c r="G1820" i="1"/>
  <c r="E1820" i="1"/>
  <c r="F1820" i="1" s="1"/>
  <c r="D1820" i="1"/>
  <c r="C1820" i="1"/>
  <c r="AI1819" i="1"/>
  <c r="AG1819" i="1"/>
  <c r="S1819" i="1"/>
  <c r="K1819" i="1"/>
  <c r="H1819" i="1"/>
  <c r="G1819" i="1"/>
  <c r="E1819" i="1"/>
  <c r="F1819" i="1" s="1"/>
  <c r="D1819" i="1"/>
  <c r="C1819" i="1"/>
  <c r="AI1818" i="1"/>
  <c r="AG1818" i="1"/>
  <c r="S1818" i="1"/>
  <c r="K1818" i="1"/>
  <c r="H1818" i="1"/>
  <c r="G1818" i="1"/>
  <c r="E1818" i="1"/>
  <c r="F1818" i="1" s="1"/>
  <c r="D1818" i="1"/>
  <c r="C1818" i="1"/>
  <c r="AI1817" i="1"/>
  <c r="AG1817" i="1"/>
  <c r="K1817" i="1"/>
  <c r="H1817" i="1"/>
  <c r="G1817" i="1"/>
  <c r="E1817" i="1"/>
  <c r="F1817" i="1" s="1"/>
  <c r="D1817" i="1"/>
  <c r="C1817" i="1"/>
  <c r="AI1816" i="1"/>
  <c r="AG1816" i="1"/>
  <c r="S1816" i="1"/>
  <c r="K1816" i="1"/>
  <c r="H1816" i="1"/>
  <c r="G1816" i="1"/>
  <c r="E1816" i="1"/>
  <c r="F1816" i="1" s="1"/>
  <c r="D1816" i="1"/>
  <c r="C1816" i="1"/>
  <c r="AI1815" i="1"/>
  <c r="AG1815" i="1"/>
  <c r="S1815" i="1"/>
  <c r="K1815" i="1"/>
  <c r="H1815" i="1"/>
  <c r="G1815" i="1"/>
  <c r="E1815" i="1"/>
  <c r="F1815" i="1" s="1"/>
  <c r="D1815" i="1"/>
  <c r="C1815" i="1"/>
  <c r="AI1814" i="1"/>
  <c r="AG1814" i="1"/>
  <c r="S1814" i="1"/>
  <c r="K1814" i="1"/>
  <c r="H1814" i="1"/>
  <c r="G1814" i="1"/>
  <c r="E1814" i="1"/>
  <c r="F1814" i="1" s="1"/>
  <c r="D1814" i="1"/>
  <c r="C1814" i="1"/>
  <c r="AI1813" i="1"/>
  <c r="AG1813" i="1"/>
  <c r="K1813" i="1"/>
  <c r="H1813" i="1"/>
  <c r="G1813" i="1"/>
  <c r="E1813" i="1"/>
  <c r="F1813" i="1" s="1"/>
  <c r="D1813" i="1"/>
  <c r="C1813" i="1"/>
  <c r="AI1812" i="1"/>
  <c r="AG1812" i="1"/>
  <c r="K1812" i="1"/>
  <c r="H1812" i="1"/>
  <c r="G1812" i="1"/>
  <c r="E1812" i="1"/>
  <c r="F1812" i="1" s="1"/>
  <c r="D1812" i="1"/>
  <c r="C1812" i="1"/>
  <c r="AI1811" i="1"/>
  <c r="AG1811" i="1"/>
  <c r="K1811" i="1"/>
  <c r="H1811" i="1"/>
  <c r="G1811" i="1"/>
  <c r="E1811" i="1"/>
  <c r="F1811" i="1" s="1"/>
  <c r="D1811" i="1"/>
  <c r="C1811" i="1"/>
  <c r="AI1810" i="1"/>
  <c r="AG1810" i="1"/>
  <c r="K1810" i="1"/>
  <c r="H1810" i="1"/>
  <c r="G1810" i="1"/>
  <c r="E1810" i="1"/>
  <c r="F1810" i="1" s="1"/>
  <c r="D1810" i="1"/>
  <c r="C1810" i="1"/>
  <c r="AI1809" i="1"/>
  <c r="AG1809" i="1"/>
  <c r="K1809" i="1"/>
  <c r="H1809" i="1"/>
  <c r="G1809" i="1"/>
  <c r="E1809" i="1"/>
  <c r="F1809" i="1" s="1"/>
  <c r="D1809" i="1"/>
  <c r="C1809" i="1"/>
  <c r="AI1808" i="1"/>
  <c r="AG1808" i="1"/>
  <c r="K1808" i="1"/>
  <c r="H1808" i="1"/>
  <c r="G1808" i="1"/>
  <c r="E1808" i="1"/>
  <c r="F1808" i="1" s="1"/>
  <c r="D1808" i="1"/>
  <c r="AI1807" i="1"/>
  <c r="AG1807" i="1"/>
  <c r="K1807" i="1"/>
  <c r="H1807" i="1"/>
  <c r="G1807" i="1"/>
  <c r="E1807" i="1"/>
  <c r="F1807" i="1" s="1"/>
  <c r="D1807" i="1"/>
  <c r="C1807" i="1"/>
  <c r="AI1806" i="1"/>
  <c r="AG1806" i="1"/>
  <c r="K1806" i="1"/>
  <c r="H1806" i="1"/>
  <c r="G1806" i="1"/>
  <c r="E1806" i="1"/>
  <c r="F1806" i="1" s="1"/>
  <c r="D1806" i="1"/>
  <c r="AI1805" i="1"/>
  <c r="AG1805" i="1"/>
  <c r="K1805" i="1"/>
  <c r="H1805" i="1"/>
  <c r="G1805" i="1"/>
  <c r="E1805" i="1"/>
  <c r="F1805" i="1" s="1"/>
  <c r="D1805" i="1"/>
  <c r="AI1804" i="1"/>
  <c r="AG1804" i="1"/>
  <c r="S1804" i="1"/>
  <c r="K1804" i="1"/>
  <c r="H1804" i="1"/>
  <c r="G1804" i="1"/>
  <c r="E1804" i="1"/>
  <c r="F1804" i="1" s="1"/>
  <c r="D1804" i="1"/>
  <c r="C1804" i="1"/>
  <c r="AI1803" i="1"/>
  <c r="AG1803" i="1"/>
  <c r="S1803" i="1"/>
  <c r="K1803" i="1"/>
  <c r="H1803" i="1"/>
  <c r="G1803" i="1"/>
  <c r="E1803" i="1"/>
  <c r="F1803" i="1" s="1"/>
  <c r="D1803" i="1"/>
  <c r="C1803" i="1"/>
  <c r="AI1802" i="1"/>
  <c r="AG1802" i="1"/>
  <c r="K1802" i="1"/>
  <c r="H1802" i="1"/>
  <c r="G1802" i="1"/>
  <c r="E1802" i="1"/>
  <c r="F1802" i="1" s="1"/>
  <c r="D1802" i="1"/>
  <c r="AI1801" i="1"/>
  <c r="AG1801" i="1"/>
  <c r="S1801" i="1"/>
  <c r="K1801" i="1"/>
  <c r="H1801" i="1"/>
  <c r="G1801" i="1"/>
  <c r="E1801" i="1"/>
  <c r="F1801" i="1" s="1"/>
  <c r="D1801" i="1"/>
  <c r="C1801" i="1"/>
  <c r="AI1800" i="1"/>
  <c r="AG1800" i="1"/>
  <c r="S1800" i="1"/>
  <c r="K1800" i="1"/>
  <c r="H1800" i="1"/>
  <c r="G1800" i="1"/>
  <c r="E1800" i="1"/>
  <c r="F1800" i="1" s="1"/>
  <c r="D1800" i="1"/>
  <c r="C1800" i="1"/>
  <c r="AI1799" i="1"/>
  <c r="AG1799" i="1"/>
  <c r="S1799" i="1"/>
  <c r="K1799" i="1"/>
  <c r="H1799" i="1"/>
  <c r="G1799" i="1"/>
  <c r="E1799" i="1"/>
  <c r="F1799" i="1" s="1"/>
  <c r="D1799" i="1"/>
  <c r="C1799" i="1"/>
  <c r="AI1798" i="1"/>
  <c r="AG1798" i="1"/>
  <c r="S1798" i="1"/>
  <c r="K1798" i="1"/>
  <c r="H1798" i="1"/>
  <c r="G1798" i="1"/>
  <c r="E1798" i="1"/>
  <c r="F1798" i="1" s="1"/>
  <c r="D1798" i="1"/>
  <c r="C1798" i="1"/>
  <c r="AI1797" i="1"/>
  <c r="AG1797" i="1"/>
  <c r="K1797" i="1"/>
  <c r="H1797" i="1"/>
  <c r="G1797" i="1"/>
  <c r="E1797" i="1"/>
  <c r="F1797" i="1" s="1"/>
  <c r="D1797" i="1"/>
  <c r="C1797" i="1"/>
  <c r="AL1796" i="1"/>
  <c r="AJ1796" i="1"/>
  <c r="AI1796" i="1"/>
  <c r="AG1796" i="1"/>
  <c r="K1796" i="1"/>
  <c r="H1796" i="1"/>
  <c r="G1796" i="1"/>
  <c r="E1796" i="1"/>
  <c r="F1796" i="1" s="1"/>
  <c r="D1796" i="1"/>
  <c r="C1796" i="1"/>
  <c r="AI1795" i="1"/>
  <c r="AG1795" i="1"/>
  <c r="K1795" i="1"/>
  <c r="H1795" i="1"/>
  <c r="G1795" i="1"/>
  <c r="E1795" i="1"/>
  <c r="F1795" i="1" s="1"/>
  <c r="D1795" i="1"/>
  <c r="C1795" i="1"/>
  <c r="AI1794" i="1"/>
  <c r="AG1794" i="1"/>
  <c r="K1794" i="1"/>
  <c r="H1794" i="1"/>
  <c r="G1794" i="1"/>
  <c r="E1794" i="1"/>
  <c r="F1794" i="1" s="1"/>
  <c r="D1794" i="1"/>
  <c r="C1794" i="1"/>
  <c r="AL1793" i="1"/>
  <c r="AJ1793" i="1"/>
  <c r="AI1793" i="1"/>
  <c r="AG1793" i="1"/>
  <c r="K1793" i="1"/>
  <c r="H1793" i="1"/>
  <c r="G1793" i="1"/>
  <c r="E1793" i="1"/>
  <c r="F1793" i="1" s="1"/>
  <c r="D1793" i="1"/>
  <c r="C1793" i="1"/>
  <c r="AI1792" i="1"/>
  <c r="AG1792" i="1"/>
  <c r="K1792" i="1"/>
  <c r="H1792" i="1"/>
  <c r="G1792" i="1"/>
  <c r="E1792" i="1"/>
  <c r="F1792" i="1" s="1"/>
  <c r="D1792" i="1"/>
  <c r="C1792" i="1"/>
  <c r="AI1791" i="1"/>
  <c r="AG1791" i="1"/>
  <c r="S1791" i="1"/>
  <c r="K1791" i="1"/>
  <c r="H1791" i="1"/>
  <c r="G1791" i="1"/>
  <c r="E1791" i="1"/>
  <c r="F1791" i="1" s="1"/>
  <c r="D1791" i="1"/>
  <c r="C1791" i="1"/>
  <c r="AI1790" i="1"/>
  <c r="AG1790" i="1"/>
  <c r="K1790" i="1"/>
  <c r="H1790" i="1"/>
  <c r="G1790" i="1"/>
  <c r="E1790" i="1"/>
  <c r="F1790" i="1" s="1"/>
  <c r="D1790" i="1"/>
  <c r="C1790" i="1"/>
  <c r="AI1789" i="1"/>
  <c r="AG1789" i="1"/>
  <c r="K1789" i="1"/>
  <c r="H1789" i="1"/>
  <c r="G1789" i="1"/>
  <c r="E1789" i="1"/>
  <c r="F1789" i="1" s="1"/>
  <c r="D1789" i="1"/>
  <c r="C1789" i="1"/>
  <c r="AJ1788" i="1"/>
  <c r="AI1788" i="1"/>
  <c r="AG1788" i="1"/>
  <c r="K1788" i="1"/>
  <c r="H1788" i="1"/>
  <c r="G1788" i="1"/>
  <c r="E1788" i="1"/>
  <c r="F1788" i="1" s="1"/>
  <c r="D1788" i="1"/>
  <c r="C1788" i="1"/>
  <c r="AI1787" i="1"/>
  <c r="AG1787" i="1"/>
  <c r="K1787" i="1"/>
  <c r="H1787" i="1"/>
  <c r="G1787" i="1"/>
  <c r="E1787" i="1"/>
  <c r="F1787" i="1" s="1"/>
  <c r="D1787" i="1"/>
  <c r="C1787" i="1"/>
  <c r="AI1786" i="1"/>
  <c r="AG1786" i="1"/>
  <c r="S1786" i="1"/>
  <c r="K1786" i="1"/>
  <c r="H1786" i="1"/>
  <c r="G1786" i="1"/>
  <c r="E1786" i="1"/>
  <c r="F1786" i="1" s="1"/>
  <c r="D1786" i="1"/>
  <c r="C1786" i="1"/>
  <c r="AI1785" i="1"/>
  <c r="AG1785" i="1"/>
  <c r="S1785" i="1"/>
  <c r="K1785" i="1"/>
  <c r="H1785" i="1"/>
  <c r="G1785" i="1"/>
  <c r="E1785" i="1"/>
  <c r="F1785" i="1" s="1"/>
  <c r="D1785" i="1"/>
  <c r="C1785" i="1"/>
  <c r="AI1784" i="1"/>
  <c r="AG1784" i="1"/>
  <c r="K1784" i="1"/>
  <c r="H1784" i="1"/>
  <c r="G1784" i="1"/>
  <c r="E1784" i="1"/>
  <c r="F1784" i="1" s="1"/>
  <c r="D1784" i="1"/>
  <c r="C1784" i="1"/>
  <c r="AI1783" i="1"/>
  <c r="AG1783" i="1"/>
  <c r="S1783" i="1"/>
  <c r="K1783" i="1"/>
  <c r="H1783" i="1"/>
  <c r="G1783" i="1"/>
  <c r="E1783" i="1"/>
  <c r="F1783" i="1" s="1"/>
  <c r="D1783" i="1"/>
  <c r="C1783" i="1"/>
  <c r="AI1782" i="1"/>
  <c r="AG1782" i="1"/>
  <c r="S1782" i="1"/>
  <c r="K1782" i="1"/>
  <c r="H1782" i="1"/>
  <c r="G1782" i="1"/>
  <c r="E1782" i="1"/>
  <c r="F1782" i="1" s="1"/>
  <c r="D1782" i="1"/>
  <c r="C1782" i="1"/>
  <c r="AI1781" i="1"/>
  <c r="AG1781" i="1"/>
  <c r="K1781" i="1"/>
  <c r="H1781" i="1"/>
  <c r="G1781" i="1"/>
  <c r="E1781" i="1"/>
  <c r="F1781" i="1" s="1"/>
  <c r="D1781" i="1"/>
  <c r="C1781" i="1"/>
  <c r="AI1780" i="1"/>
  <c r="AG1780" i="1"/>
  <c r="S1780" i="1"/>
  <c r="K1780" i="1"/>
  <c r="H1780" i="1"/>
  <c r="G1780" i="1"/>
  <c r="E1780" i="1"/>
  <c r="F1780" i="1" s="1"/>
  <c r="D1780" i="1"/>
  <c r="C1780" i="1"/>
  <c r="AI1779" i="1"/>
  <c r="AG1779" i="1"/>
  <c r="K1779" i="1"/>
  <c r="H1779" i="1"/>
  <c r="G1779" i="1"/>
  <c r="E1779" i="1"/>
  <c r="F1779" i="1" s="1"/>
  <c r="D1779" i="1"/>
  <c r="C1779" i="1"/>
  <c r="AI1778" i="1"/>
  <c r="AG1778" i="1"/>
  <c r="K1778" i="1"/>
  <c r="H1778" i="1"/>
  <c r="G1778" i="1"/>
  <c r="E1778" i="1"/>
  <c r="F1778" i="1" s="1"/>
  <c r="D1778" i="1"/>
  <c r="C1778" i="1"/>
  <c r="AI1777" i="1"/>
  <c r="AG1777" i="1"/>
  <c r="S1777" i="1"/>
  <c r="K1777" i="1"/>
  <c r="H1777" i="1"/>
  <c r="G1777" i="1"/>
  <c r="E1777" i="1"/>
  <c r="F1777" i="1" s="1"/>
  <c r="D1777" i="1"/>
  <c r="C1777" i="1"/>
  <c r="AI1776" i="1"/>
  <c r="AG1776" i="1"/>
  <c r="K1776" i="1"/>
  <c r="H1776" i="1"/>
  <c r="G1776" i="1"/>
  <c r="E1776" i="1"/>
  <c r="F1776" i="1" s="1"/>
  <c r="D1776" i="1"/>
  <c r="C1776" i="1"/>
  <c r="AI1775" i="1"/>
  <c r="AG1775" i="1"/>
  <c r="K1775" i="1"/>
  <c r="H1775" i="1"/>
  <c r="G1775" i="1"/>
  <c r="E1775" i="1"/>
  <c r="F1775" i="1" s="1"/>
  <c r="D1775" i="1"/>
  <c r="C1775" i="1"/>
  <c r="AI1774" i="1"/>
  <c r="AG1774" i="1"/>
  <c r="K1774" i="1"/>
  <c r="H1774" i="1"/>
  <c r="G1774" i="1"/>
  <c r="E1774" i="1"/>
  <c r="F1774" i="1" s="1"/>
  <c r="D1774" i="1"/>
  <c r="C1774" i="1"/>
  <c r="AI1773" i="1"/>
  <c r="AG1773" i="1"/>
  <c r="K1773" i="1"/>
  <c r="H1773" i="1"/>
  <c r="G1773" i="1"/>
  <c r="E1773" i="1"/>
  <c r="F1773" i="1" s="1"/>
  <c r="D1773" i="1"/>
  <c r="C1773" i="1"/>
  <c r="AI1772" i="1"/>
  <c r="AG1772" i="1"/>
  <c r="K1772" i="1"/>
  <c r="H1772" i="1"/>
  <c r="G1772" i="1"/>
  <c r="E1772" i="1"/>
  <c r="F1772" i="1" s="1"/>
  <c r="D1772" i="1"/>
  <c r="C1772" i="1"/>
  <c r="AI1771" i="1"/>
  <c r="AG1771" i="1"/>
  <c r="K1771" i="1"/>
  <c r="H1771" i="1"/>
  <c r="G1771" i="1"/>
  <c r="E1771" i="1"/>
  <c r="F1771" i="1" s="1"/>
  <c r="D1771" i="1"/>
  <c r="C1771" i="1"/>
  <c r="AI1770" i="1"/>
  <c r="AG1770" i="1"/>
  <c r="K1770" i="1"/>
  <c r="H1770" i="1"/>
  <c r="G1770" i="1"/>
  <c r="E1770" i="1"/>
  <c r="F1770" i="1" s="1"/>
  <c r="D1770" i="1"/>
  <c r="C1770" i="1"/>
  <c r="AI1769" i="1"/>
  <c r="AG1769" i="1"/>
  <c r="K1769" i="1"/>
  <c r="H1769" i="1"/>
  <c r="G1769" i="1"/>
  <c r="E1769" i="1"/>
  <c r="F1769" i="1" s="1"/>
  <c r="D1769" i="1"/>
  <c r="C1769" i="1"/>
  <c r="AI1768" i="1"/>
  <c r="AG1768" i="1"/>
  <c r="K1768" i="1"/>
  <c r="H1768" i="1"/>
  <c r="G1768" i="1"/>
  <c r="E1768" i="1"/>
  <c r="F1768" i="1" s="1"/>
  <c r="D1768" i="1"/>
  <c r="C1768" i="1"/>
  <c r="AI1767" i="1"/>
  <c r="AG1767" i="1"/>
  <c r="S1767" i="1"/>
  <c r="K1767" i="1"/>
  <c r="H1767" i="1"/>
  <c r="G1767" i="1"/>
  <c r="E1767" i="1"/>
  <c r="F1767" i="1" s="1"/>
  <c r="D1767" i="1"/>
  <c r="C1767" i="1"/>
  <c r="AI1766" i="1"/>
  <c r="AG1766" i="1"/>
  <c r="S1766" i="1"/>
  <c r="K1766" i="1"/>
  <c r="H1766" i="1"/>
  <c r="G1766" i="1"/>
  <c r="E1766" i="1"/>
  <c r="F1766" i="1" s="1"/>
  <c r="D1766" i="1"/>
  <c r="C1766" i="1"/>
  <c r="AI1765" i="1"/>
  <c r="AG1765" i="1"/>
  <c r="K1765" i="1"/>
  <c r="H1765" i="1"/>
  <c r="G1765" i="1"/>
  <c r="E1765" i="1"/>
  <c r="F1765" i="1" s="1"/>
  <c r="D1765" i="1"/>
  <c r="C1765" i="1"/>
  <c r="AJ1764" i="1"/>
  <c r="AI1764" i="1"/>
  <c r="AG1764" i="1"/>
  <c r="S1764" i="1"/>
  <c r="K1764" i="1"/>
  <c r="H1764" i="1"/>
  <c r="G1764" i="1"/>
  <c r="E1764" i="1"/>
  <c r="F1764" i="1" s="1"/>
  <c r="D1764" i="1"/>
  <c r="C1764" i="1"/>
  <c r="AI1763" i="1"/>
  <c r="AG1763" i="1"/>
  <c r="S1763" i="1"/>
  <c r="K1763" i="1"/>
  <c r="H1763" i="1"/>
  <c r="G1763" i="1"/>
  <c r="E1763" i="1"/>
  <c r="F1763" i="1" s="1"/>
  <c r="D1763" i="1"/>
  <c r="C1763" i="1"/>
  <c r="AI1762" i="1"/>
  <c r="AG1762" i="1"/>
  <c r="K1762" i="1"/>
  <c r="H1762" i="1"/>
  <c r="G1762" i="1"/>
  <c r="E1762" i="1"/>
  <c r="F1762" i="1" s="1"/>
  <c r="D1762" i="1"/>
  <c r="C1762" i="1"/>
  <c r="AO1761" i="1"/>
  <c r="AJ1761" i="1"/>
  <c r="AI1761" i="1"/>
  <c r="AG1761" i="1"/>
  <c r="S1761" i="1"/>
  <c r="K1761" i="1"/>
  <c r="H1761" i="1"/>
  <c r="G1761" i="1"/>
  <c r="E1761" i="1"/>
  <c r="F1761" i="1" s="1"/>
  <c r="D1761" i="1"/>
  <c r="C1761" i="1"/>
  <c r="AO1760" i="1"/>
  <c r="AJ1760" i="1"/>
  <c r="AI1760" i="1"/>
  <c r="AG1760" i="1"/>
  <c r="S1760" i="1"/>
  <c r="K1760" i="1"/>
  <c r="H1760" i="1"/>
  <c r="G1760" i="1"/>
  <c r="E1760" i="1"/>
  <c r="F1760" i="1" s="1"/>
  <c r="D1760" i="1"/>
  <c r="C1760" i="1"/>
  <c r="AI1759" i="1"/>
  <c r="AG1759" i="1"/>
  <c r="S1759" i="1"/>
  <c r="K1759" i="1"/>
  <c r="H1759" i="1"/>
  <c r="G1759" i="1"/>
  <c r="E1759" i="1"/>
  <c r="F1759" i="1" s="1"/>
  <c r="D1759" i="1"/>
  <c r="C1759" i="1"/>
  <c r="AJ1758" i="1"/>
  <c r="AI1758" i="1"/>
  <c r="AG1758" i="1"/>
  <c r="K1758" i="1"/>
  <c r="H1758" i="1"/>
  <c r="G1758" i="1"/>
  <c r="E1758" i="1"/>
  <c r="F1758" i="1" s="1"/>
  <c r="D1758" i="1"/>
  <c r="C1758" i="1"/>
  <c r="AI1757" i="1"/>
  <c r="AG1757" i="1"/>
  <c r="K1757" i="1"/>
  <c r="H1757" i="1"/>
  <c r="G1757" i="1"/>
  <c r="E1757" i="1"/>
  <c r="F1757" i="1" s="1"/>
  <c r="D1757" i="1"/>
  <c r="C1757" i="1"/>
  <c r="AO1756" i="1"/>
  <c r="AJ1756" i="1"/>
  <c r="AI1756" i="1"/>
  <c r="AG1756" i="1"/>
  <c r="S1756" i="1"/>
  <c r="K1756" i="1"/>
  <c r="H1756" i="1"/>
  <c r="G1756" i="1"/>
  <c r="E1756" i="1"/>
  <c r="F1756" i="1" s="1"/>
  <c r="D1756" i="1"/>
  <c r="C1756" i="1"/>
  <c r="AI1755" i="1"/>
  <c r="AG1755" i="1"/>
  <c r="S1755" i="1"/>
  <c r="K1755" i="1"/>
  <c r="H1755" i="1"/>
  <c r="G1755" i="1"/>
  <c r="E1755" i="1"/>
  <c r="F1755" i="1" s="1"/>
  <c r="D1755" i="1"/>
  <c r="C1755" i="1"/>
  <c r="AI1754" i="1"/>
  <c r="AG1754" i="1"/>
  <c r="S1754" i="1"/>
  <c r="K1754" i="1"/>
  <c r="H1754" i="1"/>
  <c r="G1754" i="1"/>
  <c r="E1754" i="1"/>
  <c r="F1754" i="1" s="1"/>
  <c r="D1754" i="1"/>
  <c r="C1754" i="1"/>
  <c r="AI1753" i="1"/>
  <c r="AG1753" i="1"/>
  <c r="S1753" i="1"/>
  <c r="K1753" i="1"/>
  <c r="H1753" i="1"/>
  <c r="G1753" i="1"/>
  <c r="E1753" i="1"/>
  <c r="F1753" i="1" s="1"/>
  <c r="D1753" i="1"/>
  <c r="C1753" i="1"/>
  <c r="AO1752" i="1"/>
  <c r="AJ1752" i="1"/>
  <c r="AI1752" i="1"/>
  <c r="AG1752" i="1"/>
  <c r="S1752" i="1"/>
  <c r="K1752" i="1"/>
  <c r="H1752" i="1"/>
  <c r="G1752" i="1"/>
  <c r="E1752" i="1"/>
  <c r="F1752" i="1" s="1"/>
  <c r="D1752" i="1"/>
  <c r="C1752" i="1"/>
  <c r="AI1751" i="1"/>
  <c r="AG1751" i="1"/>
  <c r="S1751" i="1"/>
  <c r="K1751" i="1"/>
  <c r="H1751" i="1"/>
  <c r="G1751" i="1"/>
  <c r="E1751" i="1"/>
  <c r="F1751" i="1" s="1"/>
  <c r="D1751" i="1"/>
  <c r="C1751" i="1"/>
  <c r="AI1750" i="1"/>
  <c r="AG1750" i="1"/>
  <c r="K1750" i="1"/>
  <c r="H1750" i="1"/>
  <c r="G1750" i="1"/>
  <c r="E1750" i="1"/>
  <c r="F1750" i="1" s="1"/>
  <c r="D1750" i="1"/>
  <c r="C1750" i="1"/>
  <c r="AI1749" i="1"/>
  <c r="AG1749" i="1"/>
  <c r="K1749" i="1"/>
  <c r="H1749" i="1"/>
  <c r="G1749" i="1"/>
  <c r="E1749" i="1"/>
  <c r="F1749" i="1" s="1"/>
  <c r="D1749" i="1"/>
  <c r="C1749" i="1"/>
  <c r="AI1748" i="1"/>
  <c r="AG1748" i="1"/>
  <c r="S1748" i="1"/>
  <c r="K1748" i="1"/>
  <c r="H1748" i="1"/>
  <c r="G1748" i="1"/>
  <c r="E1748" i="1"/>
  <c r="F1748" i="1" s="1"/>
  <c r="D1748" i="1"/>
  <c r="C1748" i="1"/>
  <c r="AI1747" i="1"/>
  <c r="AG1747" i="1"/>
  <c r="S1747" i="1"/>
  <c r="K1747" i="1"/>
  <c r="H1747" i="1"/>
  <c r="G1747" i="1"/>
  <c r="E1747" i="1"/>
  <c r="F1747" i="1" s="1"/>
  <c r="D1747" i="1"/>
  <c r="C1747" i="1"/>
  <c r="AI1746" i="1"/>
  <c r="AG1746" i="1"/>
  <c r="S1746" i="1"/>
  <c r="K1746" i="1"/>
  <c r="H1746" i="1"/>
  <c r="G1746" i="1"/>
  <c r="E1746" i="1"/>
  <c r="F1746" i="1" s="1"/>
  <c r="D1746" i="1"/>
  <c r="C1746" i="1"/>
  <c r="AI1745" i="1"/>
  <c r="AG1745" i="1"/>
  <c r="K1745" i="1"/>
  <c r="H1745" i="1"/>
  <c r="G1745" i="1"/>
  <c r="E1745" i="1"/>
  <c r="F1745" i="1" s="1"/>
  <c r="D1745" i="1"/>
  <c r="C1745" i="1"/>
  <c r="AM1744" i="1"/>
  <c r="AJ1744" i="1"/>
  <c r="AI1744" i="1"/>
  <c r="AG1744" i="1"/>
  <c r="S1744" i="1"/>
  <c r="K1744" i="1"/>
  <c r="H1744" i="1"/>
  <c r="G1744" i="1"/>
  <c r="E1744" i="1"/>
  <c r="F1744" i="1" s="1"/>
  <c r="D1744" i="1"/>
  <c r="C1744" i="1"/>
  <c r="AI1743" i="1"/>
  <c r="AG1743" i="1"/>
  <c r="S1743" i="1"/>
  <c r="K1743" i="1"/>
  <c r="H1743" i="1"/>
  <c r="G1743" i="1"/>
  <c r="E1743" i="1"/>
  <c r="F1743" i="1" s="1"/>
  <c r="D1743" i="1"/>
  <c r="C1743" i="1"/>
  <c r="AJ1742" i="1"/>
  <c r="AI1742" i="1"/>
  <c r="AG1742" i="1"/>
  <c r="S1742" i="1"/>
  <c r="K1742" i="1"/>
  <c r="H1742" i="1"/>
  <c r="G1742" i="1"/>
  <c r="E1742" i="1"/>
  <c r="F1742" i="1" s="1"/>
  <c r="D1742" i="1"/>
  <c r="C1742" i="1"/>
  <c r="AI1741" i="1"/>
  <c r="AG1741" i="1"/>
  <c r="S1741" i="1"/>
  <c r="K1741" i="1"/>
  <c r="H1741" i="1"/>
  <c r="G1741" i="1"/>
  <c r="E1741" i="1"/>
  <c r="F1741" i="1" s="1"/>
  <c r="D1741" i="1"/>
  <c r="C1741" i="1"/>
  <c r="AI1740" i="1"/>
  <c r="AG1740" i="1"/>
  <c r="K1740" i="1"/>
  <c r="H1740" i="1"/>
  <c r="G1740" i="1"/>
  <c r="E1740" i="1"/>
  <c r="F1740" i="1" s="1"/>
  <c r="D1740" i="1"/>
  <c r="C1740" i="1"/>
  <c r="AL1739" i="1"/>
  <c r="AJ1739" i="1"/>
  <c r="AI1739" i="1"/>
  <c r="AG1739" i="1"/>
  <c r="K1739" i="1"/>
  <c r="H1739" i="1"/>
  <c r="G1739" i="1"/>
  <c r="E1739" i="1"/>
  <c r="F1739" i="1" s="1"/>
  <c r="D1739" i="1"/>
  <c r="C1739" i="1"/>
  <c r="AI1738" i="1"/>
  <c r="AG1738" i="1"/>
  <c r="K1738" i="1"/>
  <c r="H1738" i="1"/>
  <c r="G1738" i="1"/>
  <c r="E1738" i="1"/>
  <c r="F1738" i="1" s="1"/>
  <c r="D1738" i="1"/>
  <c r="C1738" i="1"/>
  <c r="AI1737" i="1"/>
  <c r="AG1737" i="1"/>
  <c r="K1737" i="1"/>
  <c r="H1737" i="1"/>
  <c r="G1737" i="1"/>
  <c r="E1737" i="1"/>
  <c r="F1737" i="1" s="1"/>
  <c r="D1737" i="1"/>
  <c r="C1737" i="1"/>
  <c r="AI1736" i="1"/>
  <c r="AG1736" i="1"/>
  <c r="S1736" i="1"/>
  <c r="K1736" i="1"/>
  <c r="H1736" i="1"/>
  <c r="G1736" i="1"/>
  <c r="E1736" i="1"/>
  <c r="F1736" i="1" s="1"/>
  <c r="D1736" i="1"/>
  <c r="C1736" i="1"/>
  <c r="AI1735" i="1"/>
  <c r="AG1735" i="1"/>
  <c r="S1735" i="1"/>
  <c r="K1735" i="1"/>
  <c r="H1735" i="1"/>
  <c r="G1735" i="1"/>
  <c r="E1735" i="1"/>
  <c r="F1735" i="1" s="1"/>
  <c r="D1735" i="1"/>
  <c r="C1735" i="1"/>
  <c r="AI1734" i="1"/>
  <c r="AG1734" i="1"/>
  <c r="S1734" i="1"/>
  <c r="K1734" i="1"/>
  <c r="H1734" i="1"/>
  <c r="G1734" i="1"/>
  <c r="E1734" i="1"/>
  <c r="F1734" i="1" s="1"/>
  <c r="D1734" i="1"/>
  <c r="C1734" i="1"/>
  <c r="AI1733" i="1"/>
  <c r="AG1733" i="1"/>
  <c r="S1733" i="1"/>
  <c r="K1733" i="1"/>
  <c r="H1733" i="1"/>
  <c r="G1733" i="1"/>
  <c r="E1733" i="1"/>
  <c r="F1733" i="1" s="1"/>
  <c r="D1733" i="1"/>
  <c r="C1733" i="1"/>
  <c r="AI1732" i="1"/>
  <c r="AG1732" i="1"/>
  <c r="S1732" i="1"/>
  <c r="K1732" i="1"/>
  <c r="H1732" i="1"/>
  <c r="G1732" i="1"/>
  <c r="E1732" i="1"/>
  <c r="F1732" i="1" s="1"/>
  <c r="D1732" i="1"/>
  <c r="C1732" i="1"/>
  <c r="AI1731" i="1"/>
  <c r="AG1731" i="1"/>
  <c r="S1731" i="1"/>
  <c r="K1731" i="1"/>
  <c r="H1731" i="1"/>
  <c r="G1731" i="1"/>
  <c r="E1731" i="1"/>
  <c r="F1731" i="1" s="1"/>
  <c r="D1731" i="1"/>
  <c r="C1731" i="1"/>
  <c r="AI1730" i="1"/>
  <c r="AG1730" i="1"/>
  <c r="S1730" i="1"/>
  <c r="K1730" i="1"/>
  <c r="H1730" i="1"/>
  <c r="G1730" i="1"/>
  <c r="E1730" i="1"/>
  <c r="F1730" i="1" s="1"/>
  <c r="D1730" i="1"/>
  <c r="C1730" i="1"/>
  <c r="AI1729" i="1"/>
  <c r="AG1729" i="1"/>
  <c r="S1729" i="1"/>
  <c r="K1729" i="1"/>
  <c r="H1729" i="1"/>
  <c r="G1729" i="1"/>
  <c r="E1729" i="1"/>
  <c r="F1729" i="1" s="1"/>
  <c r="D1729" i="1"/>
  <c r="C1729" i="1"/>
  <c r="AI1728" i="1"/>
  <c r="AG1728" i="1"/>
  <c r="K1728" i="1"/>
  <c r="H1728" i="1"/>
  <c r="G1728" i="1"/>
  <c r="E1728" i="1"/>
  <c r="F1728" i="1" s="1"/>
  <c r="D1728" i="1"/>
  <c r="C1728" i="1"/>
  <c r="AI1727" i="1"/>
  <c r="AG1727" i="1"/>
  <c r="S1727" i="1"/>
  <c r="K1727" i="1"/>
  <c r="H1727" i="1"/>
  <c r="G1727" i="1"/>
  <c r="E1727" i="1"/>
  <c r="F1727" i="1" s="1"/>
  <c r="D1727" i="1"/>
  <c r="C1727" i="1"/>
  <c r="AI1726" i="1"/>
  <c r="AG1726" i="1"/>
  <c r="K1726" i="1"/>
  <c r="H1726" i="1"/>
  <c r="G1726" i="1"/>
  <c r="E1726" i="1"/>
  <c r="F1726" i="1" s="1"/>
  <c r="D1726" i="1"/>
  <c r="C1726" i="1"/>
  <c r="AJ1725" i="1"/>
  <c r="AI1725" i="1"/>
  <c r="AG1725" i="1"/>
  <c r="S1725" i="1"/>
  <c r="K1725" i="1"/>
  <c r="H1725" i="1"/>
  <c r="G1725" i="1"/>
  <c r="E1725" i="1"/>
  <c r="F1725" i="1" s="1"/>
  <c r="D1725" i="1"/>
  <c r="C1725" i="1"/>
  <c r="AI1724" i="1"/>
  <c r="AG1724" i="1"/>
  <c r="S1724" i="1"/>
  <c r="K1724" i="1"/>
  <c r="H1724" i="1"/>
  <c r="G1724" i="1"/>
  <c r="E1724" i="1"/>
  <c r="F1724" i="1" s="1"/>
  <c r="D1724" i="1"/>
  <c r="C1724" i="1"/>
  <c r="AI1723" i="1"/>
  <c r="AG1723" i="1"/>
  <c r="S1723" i="1"/>
  <c r="K1723" i="1"/>
  <c r="H1723" i="1"/>
  <c r="G1723" i="1"/>
  <c r="E1723" i="1"/>
  <c r="F1723" i="1" s="1"/>
  <c r="D1723" i="1"/>
  <c r="C1723" i="1"/>
  <c r="AI1722" i="1"/>
  <c r="AG1722" i="1"/>
  <c r="S1722" i="1"/>
  <c r="K1722" i="1"/>
  <c r="H1722" i="1"/>
  <c r="G1722" i="1"/>
  <c r="E1722" i="1"/>
  <c r="F1722" i="1" s="1"/>
  <c r="D1722" i="1"/>
  <c r="C1722" i="1"/>
  <c r="AI1721" i="1"/>
  <c r="AG1721" i="1"/>
  <c r="S1721" i="1"/>
  <c r="K1721" i="1"/>
  <c r="H1721" i="1"/>
  <c r="G1721" i="1"/>
  <c r="E1721" i="1"/>
  <c r="F1721" i="1" s="1"/>
  <c r="D1721" i="1"/>
  <c r="C1721" i="1"/>
  <c r="AI1720" i="1"/>
  <c r="AG1720" i="1"/>
  <c r="S1720" i="1"/>
  <c r="K1720" i="1"/>
  <c r="H1720" i="1"/>
  <c r="G1720" i="1"/>
  <c r="E1720" i="1"/>
  <c r="F1720" i="1" s="1"/>
  <c r="D1720" i="1"/>
  <c r="C1720" i="1"/>
  <c r="AI1719" i="1"/>
  <c r="AG1719" i="1"/>
  <c r="S1719" i="1"/>
  <c r="K1719" i="1"/>
  <c r="H1719" i="1"/>
  <c r="G1719" i="1"/>
  <c r="E1719" i="1"/>
  <c r="F1719" i="1" s="1"/>
  <c r="D1719" i="1"/>
  <c r="C1719" i="1"/>
  <c r="AI1718" i="1"/>
  <c r="AG1718" i="1"/>
  <c r="S1718" i="1"/>
  <c r="K1718" i="1"/>
  <c r="H1718" i="1"/>
  <c r="G1718" i="1"/>
  <c r="E1718" i="1"/>
  <c r="F1718" i="1" s="1"/>
  <c r="D1718" i="1"/>
  <c r="C1718" i="1"/>
  <c r="AI1717" i="1"/>
  <c r="AG1717" i="1"/>
  <c r="S1717" i="1"/>
  <c r="K1717" i="1"/>
  <c r="H1717" i="1"/>
  <c r="G1717" i="1"/>
  <c r="E1717" i="1"/>
  <c r="F1717" i="1" s="1"/>
  <c r="D1717" i="1"/>
  <c r="C1717" i="1"/>
  <c r="AI1716" i="1"/>
  <c r="AG1716" i="1"/>
  <c r="S1716" i="1"/>
  <c r="K1716" i="1"/>
  <c r="H1716" i="1"/>
  <c r="G1716" i="1"/>
  <c r="E1716" i="1"/>
  <c r="F1716" i="1" s="1"/>
  <c r="D1716" i="1"/>
  <c r="C1716" i="1"/>
  <c r="AI1715" i="1"/>
  <c r="AG1715" i="1"/>
  <c r="S1715" i="1"/>
  <c r="K1715" i="1"/>
  <c r="H1715" i="1"/>
  <c r="G1715" i="1"/>
  <c r="E1715" i="1"/>
  <c r="F1715" i="1" s="1"/>
  <c r="D1715" i="1"/>
  <c r="C1715" i="1"/>
  <c r="AI1714" i="1"/>
  <c r="AG1714" i="1"/>
  <c r="S1714" i="1"/>
  <c r="K1714" i="1"/>
  <c r="H1714" i="1"/>
  <c r="G1714" i="1"/>
  <c r="E1714" i="1"/>
  <c r="F1714" i="1" s="1"/>
  <c r="D1714" i="1"/>
  <c r="C1714" i="1"/>
  <c r="AI1713" i="1"/>
  <c r="AG1713" i="1"/>
  <c r="S1713" i="1"/>
  <c r="K1713" i="1"/>
  <c r="H1713" i="1"/>
  <c r="G1713" i="1"/>
  <c r="E1713" i="1"/>
  <c r="F1713" i="1" s="1"/>
  <c r="D1713" i="1"/>
  <c r="C1713" i="1"/>
  <c r="AI1712" i="1"/>
  <c r="AG1712" i="1"/>
  <c r="S1712" i="1"/>
  <c r="K1712" i="1"/>
  <c r="H1712" i="1"/>
  <c r="G1712" i="1"/>
  <c r="E1712" i="1"/>
  <c r="F1712" i="1" s="1"/>
  <c r="D1712" i="1"/>
  <c r="C1712" i="1"/>
  <c r="AI1711" i="1"/>
  <c r="AG1711" i="1"/>
  <c r="K1711" i="1"/>
  <c r="H1711" i="1"/>
  <c r="G1711" i="1"/>
  <c r="E1711" i="1"/>
  <c r="F1711" i="1" s="1"/>
  <c r="D1711" i="1"/>
  <c r="C1711" i="1"/>
  <c r="AI1710" i="1"/>
  <c r="AG1710" i="1"/>
  <c r="K1710" i="1"/>
  <c r="H1710" i="1"/>
  <c r="G1710" i="1"/>
  <c r="E1710" i="1"/>
  <c r="F1710" i="1" s="1"/>
  <c r="D1710" i="1"/>
  <c r="C1710" i="1"/>
  <c r="AI1709" i="1"/>
  <c r="AG1709" i="1"/>
  <c r="S1709" i="1"/>
  <c r="K1709" i="1"/>
  <c r="H1709" i="1"/>
  <c r="G1709" i="1"/>
  <c r="E1709" i="1"/>
  <c r="F1709" i="1" s="1"/>
  <c r="D1709" i="1"/>
  <c r="C1709" i="1"/>
  <c r="AI1708" i="1"/>
  <c r="AG1708" i="1"/>
  <c r="S1708" i="1"/>
  <c r="K1708" i="1"/>
  <c r="H1708" i="1"/>
  <c r="G1708" i="1"/>
  <c r="E1708" i="1"/>
  <c r="F1708" i="1" s="1"/>
  <c r="D1708" i="1"/>
  <c r="C1708" i="1"/>
  <c r="AI1707" i="1"/>
  <c r="AG1707" i="1"/>
  <c r="S1707" i="1"/>
  <c r="K1707" i="1"/>
  <c r="H1707" i="1"/>
  <c r="G1707" i="1"/>
  <c r="E1707" i="1"/>
  <c r="F1707" i="1" s="1"/>
  <c r="D1707" i="1"/>
  <c r="C1707" i="1"/>
  <c r="AI1706" i="1"/>
  <c r="AG1706" i="1"/>
  <c r="K1706" i="1"/>
  <c r="H1706" i="1"/>
  <c r="G1706" i="1"/>
  <c r="E1706" i="1"/>
  <c r="F1706" i="1" s="1"/>
  <c r="D1706" i="1"/>
  <c r="C1706" i="1"/>
  <c r="AI1705" i="1"/>
  <c r="AG1705" i="1"/>
  <c r="S1705" i="1"/>
  <c r="K1705" i="1"/>
  <c r="H1705" i="1"/>
  <c r="G1705" i="1"/>
  <c r="E1705" i="1"/>
  <c r="F1705" i="1" s="1"/>
  <c r="D1705" i="1"/>
  <c r="C1705" i="1"/>
  <c r="AI1704" i="1"/>
  <c r="AG1704" i="1"/>
  <c r="S1704" i="1"/>
  <c r="K1704" i="1"/>
  <c r="H1704" i="1"/>
  <c r="G1704" i="1"/>
  <c r="E1704" i="1"/>
  <c r="F1704" i="1" s="1"/>
  <c r="D1704" i="1"/>
  <c r="C1704" i="1"/>
  <c r="AI1703" i="1"/>
  <c r="AG1703" i="1"/>
  <c r="S1703" i="1"/>
  <c r="K1703" i="1"/>
  <c r="H1703" i="1"/>
  <c r="G1703" i="1"/>
  <c r="E1703" i="1"/>
  <c r="F1703" i="1" s="1"/>
  <c r="D1703" i="1"/>
  <c r="C1703" i="1"/>
  <c r="AI1702" i="1"/>
  <c r="AG1702" i="1"/>
  <c r="S1702" i="1"/>
  <c r="K1702" i="1"/>
  <c r="H1702" i="1"/>
  <c r="G1702" i="1"/>
  <c r="E1702" i="1"/>
  <c r="F1702" i="1" s="1"/>
  <c r="D1702" i="1"/>
  <c r="C1702" i="1"/>
  <c r="AI1701" i="1"/>
  <c r="AG1701" i="1"/>
  <c r="S1701" i="1"/>
  <c r="K1701" i="1"/>
  <c r="H1701" i="1"/>
  <c r="G1701" i="1"/>
  <c r="E1701" i="1"/>
  <c r="F1701" i="1" s="1"/>
  <c r="D1701" i="1"/>
  <c r="C1701" i="1"/>
  <c r="AI1700" i="1"/>
  <c r="AG1700" i="1"/>
  <c r="S1700" i="1"/>
  <c r="K1700" i="1"/>
  <c r="H1700" i="1"/>
  <c r="G1700" i="1"/>
  <c r="E1700" i="1"/>
  <c r="F1700" i="1" s="1"/>
  <c r="D1700" i="1"/>
  <c r="C1700" i="1"/>
  <c r="AI1699" i="1"/>
  <c r="AG1699" i="1"/>
  <c r="S1699" i="1"/>
  <c r="K1699" i="1"/>
  <c r="H1699" i="1"/>
  <c r="G1699" i="1"/>
  <c r="E1699" i="1"/>
  <c r="F1699" i="1" s="1"/>
  <c r="D1699" i="1"/>
  <c r="C1699" i="1"/>
  <c r="AI1698" i="1"/>
  <c r="AG1698" i="1"/>
  <c r="S1698" i="1"/>
  <c r="K1698" i="1"/>
  <c r="H1698" i="1"/>
  <c r="G1698" i="1"/>
  <c r="E1698" i="1"/>
  <c r="F1698" i="1" s="1"/>
  <c r="D1698" i="1"/>
  <c r="C1698" i="1"/>
  <c r="AI1697" i="1"/>
  <c r="AG1697" i="1"/>
  <c r="S1697" i="1"/>
  <c r="K1697" i="1"/>
  <c r="H1697" i="1"/>
  <c r="G1697" i="1"/>
  <c r="E1697" i="1"/>
  <c r="F1697" i="1" s="1"/>
  <c r="D1697" i="1"/>
  <c r="C1697" i="1"/>
  <c r="AO1696" i="1"/>
  <c r="AI1696" i="1"/>
  <c r="AG1696" i="1"/>
  <c r="S1696" i="1"/>
  <c r="K1696" i="1"/>
  <c r="H1696" i="1"/>
  <c r="G1696" i="1"/>
  <c r="E1696" i="1"/>
  <c r="F1696" i="1" s="1"/>
  <c r="D1696" i="1"/>
  <c r="C1696" i="1"/>
  <c r="AI1695" i="1"/>
  <c r="AG1695" i="1"/>
  <c r="S1695" i="1"/>
  <c r="K1695" i="1"/>
  <c r="H1695" i="1"/>
  <c r="G1695" i="1"/>
  <c r="E1695" i="1"/>
  <c r="F1695" i="1" s="1"/>
  <c r="D1695" i="1"/>
  <c r="C1695" i="1"/>
  <c r="AI1694" i="1"/>
  <c r="AG1694" i="1"/>
  <c r="S1694" i="1"/>
  <c r="K1694" i="1"/>
  <c r="H1694" i="1"/>
  <c r="G1694" i="1"/>
  <c r="E1694" i="1"/>
  <c r="F1694" i="1" s="1"/>
  <c r="D1694" i="1"/>
  <c r="C1694" i="1"/>
  <c r="AI1693" i="1"/>
  <c r="AG1693" i="1"/>
  <c r="S1693" i="1"/>
  <c r="K1693" i="1"/>
  <c r="H1693" i="1"/>
  <c r="G1693" i="1"/>
  <c r="E1693" i="1"/>
  <c r="F1693" i="1" s="1"/>
  <c r="D1693" i="1"/>
  <c r="C1693" i="1"/>
  <c r="AI1692" i="1"/>
  <c r="AG1692" i="1"/>
  <c r="S1692" i="1"/>
  <c r="K1692" i="1"/>
  <c r="H1692" i="1"/>
  <c r="G1692" i="1"/>
  <c r="E1692" i="1"/>
  <c r="F1692" i="1" s="1"/>
  <c r="D1692" i="1"/>
  <c r="C1692" i="1"/>
  <c r="AI1691" i="1"/>
  <c r="AG1691" i="1"/>
  <c r="S1691" i="1"/>
  <c r="K1691" i="1"/>
  <c r="H1691" i="1"/>
  <c r="G1691" i="1"/>
  <c r="E1691" i="1"/>
  <c r="F1691" i="1" s="1"/>
  <c r="D1691" i="1"/>
  <c r="C1691" i="1"/>
  <c r="AI1690" i="1"/>
  <c r="AG1690" i="1"/>
  <c r="S1690" i="1"/>
  <c r="K1690" i="1"/>
  <c r="H1690" i="1"/>
  <c r="G1690" i="1"/>
  <c r="E1690" i="1"/>
  <c r="F1690" i="1" s="1"/>
  <c r="D1690" i="1"/>
  <c r="C1690" i="1"/>
  <c r="AI1689" i="1"/>
  <c r="AG1689" i="1"/>
  <c r="S1689" i="1"/>
  <c r="K1689" i="1"/>
  <c r="H1689" i="1"/>
  <c r="G1689" i="1"/>
  <c r="E1689" i="1"/>
  <c r="F1689" i="1" s="1"/>
  <c r="D1689" i="1"/>
  <c r="C1689" i="1"/>
  <c r="AI1688" i="1"/>
  <c r="AG1688" i="1"/>
  <c r="S1688" i="1"/>
  <c r="K1688" i="1"/>
  <c r="H1688" i="1"/>
  <c r="G1688" i="1"/>
  <c r="E1688" i="1"/>
  <c r="F1688" i="1" s="1"/>
  <c r="D1688" i="1"/>
  <c r="C1688" i="1"/>
  <c r="AI1687" i="1"/>
  <c r="AG1687" i="1"/>
  <c r="S1687" i="1"/>
  <c r="K1687" i="1"/>
  <c r="H1687" i="1"/>
  <c r="G1687" i="1"/>
  <c r="E1687" i="1"/>
  <c r="F1687" i="1" s="1"/>
  <c r="D1687" i="1"/>
  <c r="C1687" i="1"/>
  <c r="AI1686" i="1"/>
  <c r="AG1686" i="1"/>
  <c r="S1686" i="1"/>
  <c r="K1686" i="1"/>
  <c r="H1686" i="1"/>
  <c r="G1686" i="1"/>
  <c r="E1686" i="1"/>
  <c r="F1686" i="1" s="1"/>
  <c r="D1686" i="1"/>
  <c r="C1686" i="1"/>
  <c r="AI1685" i="1"/>
  <c r="AG1685" i="1"/>
  <c r="S1685" i="1"/>
  <c r="K1685" i="1"/>
  <c r="H1685" i="1"/>
  <c r="G1685" i="1"/>
  <c r="E1685" i="1"/>
  <c r="F1685" i="1" s="1"/>
  <c r="D1685" i="1"/>
  <c r="C1685" i="1"/>
  <c r="AI1684" i="1"/>
  <c r="AG1684" i="1"/>
  <c r="S1684" i="1"/>
  <c r="K1684" i="1"/>
  <c r="H1684" i="1"/>
  <c r="G1684" i="1"/>
  <c r="E1684" i="1"/>
  <c r="F1684" i="1" s="1"/>
  <c r="D1684" i="1"/>
  <c r="C1684" i="1"/>
  <c r="AO1683" i="1"/>
  <c r="AI1683" i="1"/>
  <c r="AG1683" i="1"/>
  <c r="S1683" i="1"/>
  <c r="K1683" i="1"/>
  <c r="H1683" i="1"/>
  <c r="G1683" i="1"/>
  <c r="E1683" i="1"/>
  <c r="F1683" i="1" s="1"/>
  <c r="D1683" i="1"/>
  <c r="C1683" i="1"/>
  <c r="AO1682" i="1"/>
  <c r="AI1682" i="1"/>
  <c r="AG1682" i="1"/>
  <c r="S1682" i="1"/>
  <c r="K1682" i="1"/>
  <c r="H1682" i="1"/>
  <c r="G1682" i="1"/>
  <c r="E1682" i="1"/>
  <c r="F1682" i="1" s="1"/>
  <c r="D1682" i="1"/>
  <c r="C1682" i="1"/>
  <c r="AI1681" i="1"/>
  <c r="AG1681" i="1"/>
  <c r="S1681" i="1"/>
  <c r="K1681" i="1"/>
  <c r="H1681" i="1"/>
  <c r="G1681" i="1"/>
  <c r="E1681" i="1"/>
  <c r="F1681" i="1" s="1"/>
  <c r="D1681" i="1"/>
  <c r="C1681" i="1"/>
  <c r="AI1680" i="1"/>
  <c r="AG1680" i="1"/>
  <c r="S1680" i="1"/>
  <c r="K1680" i="1"/>
  <c r="H1680" i="1"/>
  <c r="G1680" i="1"/>
  <c r="E1680" i="1"/>
  <c r="F1680" i="1" s="1"/>
  <c r="D1680" i="1"/>
  <c r="C1680" i="1"/>
  <c r="AI1679" i="1"/>
  <c r="AG1679" i="1"/>
  <c r="S1679" i="1"/>
  <c r="K1679" i="1"/>
  <c r="H1679" i="1"/>
  <c r="G1679" i="1"/>
  <c r="E1679" i="1"/>
  <c r="F1679" i="1" s="1"/>
  <c r="D1679" i="1"/>
  <c r="C1679" i="1"/>
  <c r="AI1678" i="1"/>
  <c r="AG1678" i="1"/>
  <c r="S1678" i="1"/>
  <c r="K1678" i="1"/>
  <c r="H1678" i="1"/>
  <c r="G1678" i="1"/>
  <c r="E1678" i="1"/>
  <c r="F1678" i="1" s="1"/>
  <c r="D1678" i="1"/>
  <c r="C1678" i="1"/>
  <c r="AI1677" i="1"/>
  <c r="AG1677" i="1"/>
  <c r="S1677" i="1"/>
  <c r="K1677" i="1"/>
  <c r="H1677" i="1"/>
  <c r="G1677" i="1"/>
  <c r="E1677" i="1"/>
  <c r="F1677" i="1" s="1"/>
  <c r="D1677" i="1"/>
  <c r="C1677" i="1"/>
  <c r="AI1676" i="1"/>
  <c r="AG1676" i="1"/>
  <c r="S1676" i="1"/>
  <c r="K1676" i="1"/>
  <c r="H1676" i="1"/>
  <c r="G1676" i="1"/>
  <c r="E1676" i="1"/>
  <c r="F1676" i="1" s="1"/>
  <c r="D1676" i="1"/>
  <c r="C1676" i="1"/>
  <c r="AI1675" i="1"/>
  <c r="AG1675" i="1"/>
  <c r="S1675" i="1"/>
  <c r="K1675" i="1"/>
  <c r="H1675" i="1"/>
  <c r="G1675" i="1"/>
  <c r="E1675" i="1"/>
  <c r="F1675" i="1" s="1"/>
  <c r="D1675" i="1"/>
  <c r="C1675" i="1"/>
  <c r="AI1674" i="1"/>
  <c r="AG1674" i="1"/>
  <c r="S1674" i="1"/>
  <c r="K1674" i="1"/>
  <c r="H1674" i="1"/>
  <c r="G1674" i="1"/>
  <c r="E1674" i="1"/>
  <c r="F1674" i="1" s="1"/>
  <c r="D1674" i="1"/>
  <c r="C1674" i="1"/>
  <c r="AI1673" i="1"/>
  <c r="AG1673" i="1"/>
  <c r="S1673" i="1"/>
  <c r="K1673" i="1"/>
  <c r="H1673" i="1"/>
  <c r="G1673" i="1"/>
  <c r="E1673" i="1"/>
  <c r="F1673" i="1" s="1"/>
  <c r="D1673" i="1"/>
  <c r="C1673" i="1"/>
  <c r="AI1672" i="1"/>
  <c r="AG1672" i="1"/>
  <c r="S1672" i="1"/>
  <c r="K1672" i="1"/>
  <c r="H1672" i="1"/>
  <c r="G1672" i="1"/>
  <c r="E1672" i="1"/>
  <c r="F1672" i="1" s="1"/>
  <c r="D1672" i="1"/>
  <c r="C1672" i="1"/>
  <c r="AI1671" i="1"/>
  <c r="AG1671" i="1"/>
  <c r="S1671" i="1"/>
  <c r="K1671" i="1"/>
  <c r="H1671" i="1"/>
  <c r="G1671" i="1"/>
  <c r="E1671" i="1"/>
  <c r="F1671" i="1" s="1"/>
  <c r="D1671" i="1"/>
  <c r="C1671" i="1"/>
  <c r="AI1670" i="1"/>
  <c r="AG1670" i="1"/>
  <c r="S1670" i="1"/>
  <c r="K1670" i="1"/>
  <c r="H1670" i="1"/>
  <c r="G1670" i="1"/>
  <c r="E1670" i="1"/>
  <c r="F1670" i="1" s="1"/>
  <c r="D1670" i="1"/>
  <c r="C1670" i="1"/>
  <c r="AI1669" i="1"/>
  <c r="AG1669" i="1"/>
  <c r="S1669" i="1"/>
  <c r="K1669" i="1"/>
  <c r="H1669" i="1"/>
  <c r="G1669" i="1"/>
  <c r="E1669" i="1"/>
  <c r="F1669" i="1" s="1"/>
  <c r="D1669" i="1"/>
  <c r="C1669" i="1"/>
  <c r="AI1668" i="1"/>
  <c r="AG1668" i="1"/>
  <c r="S1668" i="1"/>
  <c r="K1668" i="1"/>
  <c r="H1668" i="1"/>
  <c r="G1668" i="1"/>
  <c r="E1668" i="1"/>
  <c r="F1668" i="1" s="1"/>
  <c r="D1668" i="1"/>
  <c r="C1668" i="1"/>
  <c r="AJ1667" i="1"/>
  <c r="AI1667" i="1"/>
  <c r="AG1667" i="1"/>
  <c r="S1667" i="1"/>
  <c r="K1667" i="1"/>
  <c r="H1667" i="1"/>
  <c r="G1667" i="1"/>
  <c r="E1667" i="1"/>
  <c r="F1667" i="1" s="1"/>
  <c r="D1667" i="1"/>
  <c r="C1667" i="1"/>
  <c r="AI1666" i="1"/>
  <c r="AG1666" i="1"/>
  <c r="S1666" i="1"/>
  <c r="K1666" i="1"/>
  <c r="H1666" i="1"/>
  <c r="G1666" i="1"/>
  <c r="E1666" i="1"/>
  <c r="F1666" i="1" s="1"/>
  <c r="D1666" i="1"/>
  <c r="C1666" i="1"/>
  <c r="AI1665" i="1"/>
  <c r="AG1665" i="1"/>
  <c r="S1665" i="1"/>
  <c r="K1665" i="1"/>
  <c r="H1665" i="1"/>
  <c r="G1665" i="1"/>
  <c r="E1665" i="1"/>
  <c r="F1665" i="1" s="1"/>
  <c r="D1665" i="1"/>
  <c r="C1665" i="1"/>
  <c r="AI1664" i="1"/>
  <c r="AG1664" i="1"/>
  <c r="S1664" i="1"/>
  <c r="K1664" i="1"/>
  <c r="H1664" i="1"/>
  <c r="G1664" i="1"/>
  <c r="E1664" i="1"/>
  <c r="F1664" i="1" s="1"/>
  <c r="D1664" i="1"/>
  <c r="C1664" i="1"/>
  <c r="AI1663" i="1"/>
  <c r="AG1663" i="1"/>
  <c r="S1663" i="1"/>
  <c r="K1663" i="1"/>
  <c r="H1663" i="1"/>
  <c r="G1663" i="1"/>
  <c r="E1663" i="1"/>
  <c r="F1663" i="1" s="1"/>
  <c r="D1663" i="1"/>
  <c r="C1663" i="1"/>
  <c r="AI1662" i="1"/>
  <c r="AG1662" i="1"/>
  <c r="S1662" i="1"/>
  <c r="K1662" i="1"/>
  <c r="H1662" i="1"/>
  <c r="G1662" i="1"/>
  <c r="E1662" i="1"/>
  <c r="F1662" i="1" s="1"/>
  <c r="D1662" i="1"/>
  <c r="C1662" i="1"/>
  <c r="AI1661" i="1"/>
  <c r="AG1661" i="1"/>
  <c r="S1661" i="1"/>
  <c r="K1661" i="1"/>
  <c r="H1661" i="1"/>
  <c r="G1661" i="1"/>
  <c r="E1661" i="1"/>
  <c r="F1661" i="1" s="1"/>
  <c r="D1661" i="1"/>
  <c r="C1661" i="1"/>
  <c r="AI1660" i="1"/>
  <c r="AG1660" i="1"/>
  <c r="S1660" i="1"/>
  <c r="K1660" i="1"/>
  <c r="H1660" i="1"/>
  <c r="G1660" i="1"/>
  <c r="E1660" i="1"/>
  <c r="F1660" i="1" s="1"/>
  <c r="D1660" i="1"/>
  <c r="C1660" i="1"/>
  <c r="AI1659" i="1"/>
  <c r="AG1659" i="1"/>
  <c r="S1659" i="1"/>
  <c r="K1659" i="1"/>
  <c r="H1659" i="1"/>
  <c r="G1659" i="1"/>
  <c r="E1659" i="1"/>
  <c r="F1659" i="1" s="1"/>
  <c r="D1659" i="1"/>
  <c r="C1659" i="1"/>
  <c r="AI1658" i="1"/>
  <c r="AG1658" i="1"/>
  <c r="S1658" i="1"/>
  <c r="K1658" i="1"/>
  <c r="H1658" i="1"/>
  <c r="G1658" i="1"/>
  <c r="E1658" i="1"/>
  <c r="F1658" i="1" s="1"/>
  <c r="D1658" i="1"/>
  <c r="C1658" i="1"/>
  <c r="AJ1657" i="1"/>
  <c r="AI1657" i="1"/>
  <c r="AG1657" i="1"/>
  <c r="S1657" i="1"/>
  <c r="K1657" i="1"/>
  <c r="H1657" i="1"/>
  <c r="G1657" i="1"/>
  <c r="E1657" i="1"/>
  <c r="F1657" i="1" s="1"/>
  <c r="D1657" i="1"/>
  <c r="C1657" i="1"/>
  <c r="AI1656" i="1"/>
  <c r="AG1656" i="1"/>
  <c r="S1656" i="1"/>
  <c r="K1656" i="1"/>
  <c r="H1656" i="1"/>
  <c r="G1656" i="1"/>
  <c r="E1656" i="1"/>
  <c r="F1656" i="1" s="1"/>
  <c r="D1656" i="1"/>
  <c r="C1656" i="1"/>
  <c r="AI1655" i="1"/>
  <c r="AG1655" i="1"/>
  <c r="S1655" i="1"/>
  <c r="K1655" i="1"/>
  <c r="H1655" i="1"/>
  <c r="G1655" i="1"/>
  <c r="E1655" i="1"/>
  <c r="F1655" i="1" s="1"/>
  <c r="D1655" i="1"/>
  <c r="C1655" i="1"/>
  <c r="AI1654" i="1"/>
  <c r="AG1654" i="1"/>
  <c r="S1654" i="1"/>
  <c r="K1654" i="1"/>
  <c r="H1654" i="1"/>
  <c r="G1654" i="1"/>
  <c r="E1654" i="1"/>
  <c r="F1654" i="1" s="1"/>
  <c r="D1654" i="1"/>
  <c r="C1654" i="1"/>
  <c r="AI1653" i="1"/>
  <c r="AG1653" i="1"/>
  <c r="K1653" i="1"/>
  <c r="H1653" i="1"/>
  <c r="G1653" i="1"/>
  <c r="E1653" i="1"/>
  <c r="F1653" i="1" s="1"/>
  <c r="D1653" i="1"/>
  <c r="AJ1652" i="1"/>
  <c r="AI1652" i="1"/>
  <c r="AG1652" i="1"/>
  <c r="S1652" i="1"/>
  <c r="K1652" i="1"/>
  <c r="H1652" i="1"/>
  <c r="G1652" i="1"/>
  <c r="E1652" i="1"/>
  <c r="F1652" i="1" s="1"/>
  <c r="D1652" i="1"/>
  <c r="C1652" i="1"/>
  <c r="AJ1651" i="1"/>
  <c r="AI1651" i="1"/>
  <c r="AG1651" i="1"/>
  <c r="S1651" i="1"/>
  <c r="K1651" i="1"/>
  <c r="H1651" i="1"/>
  <c r="G1651" i="1"/>
  <c r="E1651" i="1"/>
  <c r="F1651" i="1" s="1"/>
  <c r="D1651" i="1"/>
  <c r="C1651" i="1"/>
  <c r="AI1650" i="1"/>
  <c r="AG1650" i="1"/>
  <c r="K1650" i="1"/>
  <c r="H1650" i="1"/>
  <c r="G1650" i="1"/>
  <c r="E1650" i="1"/>
  <c r="F1650" i="1" s="1"/>
  <c r="D1650" i="1"/>
  <c r="C1650" i="1"/>
  <c r="AJ1649" i="1"/>
  <c r="AI1649" i="1"/>
  <c r="AG1649" i="1"/>
  <c r="S1649" i="1"/>
  <c r="K1649" i="1"/>
  <c r="H1649" i="1"/>
  <c r="G1649" i="1"/>
  <c r="E1649" i="1"/>
  <c r="F1649" i="1" s="1"/>
  <c r="D1649" i="1"/>
  <c r="C1649" i="1"/>
  <c r="AJ1648" i="1"/>
  <c r="AI1648" i="1"/>
  <c r="AG1648" i="1"/>
  <c r="S1648" i="1"/>
  <c r="K1648" i="1"/>
  <c r="H1648" i="1"/>
  <c r="G1648" i="1"/>
  <c r="E1648" i="1"/>
  <c r="F1648" i="1" s="1"/>
  <c r="D1648" i="1"/>
  <c r="C1648" i="1"/>
  <c r="AJ1647" i="1"/>
  <c r="AI1647" i="1"/>
  <c r="AG1647" i="1"/>
  <c r="S1647" i="1"/>
  <c r="K1647" i="1"/>
  <c r="H1647" i="1"/>
  <c r="G1647" i="1"/>
  <c r="E1647" i="1"/>
  <c r="F1647" i="1" s="1"/>
  <c r="D1647" i="1"/>
  <c r="C1647" i="1"/>
  <c r="AI1646" i="1"/>
  <c r="AG1646" i="1"/>
  <c r="S1646" i="1"/>
  <c r="K1646" i="1"/>
  <c r="H1646" i="1"/>
  <c r="G1646" i="1"/>
  <c r="E1646" i="1"/>
  <c r="F1646" i="1" s="1"/>
  <c r="D1646" i="1"/>
  <c r="C1646" i="1"/>
  <c r="AO1645" i="1"/>
  <c r="AI1645" i="1"/>
  <c r="AG1645" i="1"/>
  <c r="S1645" i="1"/>
  <c r="K1645" i="1"/>
  <c r="H1645" i="1"/>
  <c r="G1645" i="1"/>
  <c r="E1645" i="1"/>
  <c r="F1645" i="1" s="1"/>
  <c r="D1645" i="1"/>
  <c r="C1645" i="1"/>
  <c r="AO1644" i="1"/>
  <c r="AJ1644" i="1"/>
  <c r="AI1644" i="1"/>
  <c r="AG1644" i="1"/>
  <c r="S1644" i="1"/>
  <c r="K1644" i="1"/>
  <c r="H1644" i="1"/>
  <c r="G1644" i="1"/>
  <c r="E1644" i="1"/>
  <c r="F1644" i="1" s="1"/>
  <c r="D1644" i="1"/>
  <c r="C1644" i="1"/>
  <c r="AI1643" i="1"/>
  <c r="AG1643" i="1"/>
  <c r="S1643" i="1"/>
  <c r="K1643" i="1"/>
  <c r="H1643" i="1"/>
  <c r="G1643" i="1"/>
  <c r="E1643" i="1"/>
  <c r="F1643" i="1" s="1"/>
  <c r="D1643" i="1"/>
  <c r="C1643" i="1"/>
  <c r="AI1642" i="1"/>
  <c r="AG1642" i="1"/>
  <c r="S1642" i="1"/>
  <c r="K1642" i="1"/>
  <c r="H1642" i="1"/>
  <c r="G1642" i="1"/>
  <c r="E1642" i="1"/>
  <c r="F1642" i="1" s="1"/>
  <c r="D1642" i="1"/>
  <c r="C1642" i="1"/>
  <c r="AI1641" i="1"/>
  <c r="AG1641" i="1"/>
  <c r="S1641" i="1"/>
  <c r="K1641" i="1"/>
  <c r="H1641" i="1"/>
  <c r="G1641" i="1"/>
  <c r="E1641" i="1"/>
  <c r="F1641" i="1" s="1"/>
  <c r="D1641" i="1"/>
  <c r="C1641" i="1"/>
  <c r="AI1640" i="1"/>
  <c r="AG1640" i="1"/>
  <c r="S1640" i="1"/>
  <c r="K1640" i="1"/>
  <c r="H1640" i="1"/>
  <c r="G1640" i="1"/>
  <c r="E1640" i="1"/>
  <c r="F1640" i="1" s="1"/>
  <c r="D1640" i="1"/>
  <c r="C1640" i="1"/>
  <c r="AI1639" i="1"/>
  <c r="AG1639" i="1"/>
  <c r="S1639" i="1"/>
  <c r="K1639" i="1"/>
  <c r="H1639" i="1"/>
  <c r="G1639" i="1"/>
  <c r="E1639" i="1"/>
  <c r="F1639" i="1" s="1"/>
  <c r="D1639" i="1"/>
  <c r="C1639" i="1"/>
  <c r="AI1638" i="1"/>
  <c r="AG1638" i="1"/>
  <c r="S1638" i="1"/>
  <c r="K1638" i="1"/>
  <c r="H1638" i="1"/>
  <c r="G1638" i="1"/>
  <c r="E1638" i="1"/>
  <c r="F1638" i="1" s="1"/>
  <c r="D1638" i="1"/>
  <c r="C1638" i="1"/>
  <c r="AI1637" i="1"/>
  <c r="AG1637" i="1"/>
  <c r="S1637" i="1"/>
  <c r="K1637" i="1"/>
  <c r="H1637" i="1"/>
  <c r="G1637" i="1"/>
  <c r="E1637" i="1"/>
  <c r="F1637" i="1" s="1"/>
  <c r="D1637" i="1"/>
  <c r="C1637" i="1"/>
  <c r="AI1636" i="1"/>
  <c r="AG1636" i="1"/>
  <c r="S1636" i="1"/>
  <c r="K1636" i="1"/>
  <c r="H1636" i="1"/>
  <c r="G1636" i="1"/>
  <c r="E1636" i="1"/>
  <c r="F1636" i="1" s="1"/>
  <c r="D1636" i="1"/>
  <c r="C1636" i="1"/>
  <c r="AI1635" i="1"/>
  <c r="AG1635" i="1"/>
  <c r="S1635" i="1"/>
  <c r="K1635" i="1"/>
  <c r="H1635" i="1"/>
  <c r="G1635" i="1"/>
  <c r="E1635" i="1"/>
  <c r="F1635" i="1" s="1"/>
  <c r="D1635" i="1"/>
  <c r="C1635" i="1"/>
  <c r="AI1634" i="1"/>
  <c r="AG1634" i="1"/>
  <c r="S1634" i="1"/>
  <c r="K1634" i="1"/>
  <c r="H1634" i="1"/>
  <c r="G1634" i="1"/>
  <c r="E1634" i="1"/>
  <c r="F1634" i="1" s="1"/>
  <c r="D1634" i="1"/>
  <c r="C1634" i="1"/>
  <c r="AI1633" i="1"/>
  <c r="AG1633" i="1"/>
  <c r="S1633" i="1"/>
  <c r="K1633" i="1"/>
  <c r="H1633" i="1"/>
  <c r="G1633" i="1"/>
  <c r="E1633" i="1"/>
  <c r="F1633" i="1" s="1"/>
  <c r="D1633" i="1"/>
  <c r="C1633" i="1"/>
  <c r="AI1632" i="1"/>
  <c r="AG1632" i="1"/>
  <c r="S1632" i="1"/>
  <c r="K1632" i="1"/>
  <c r="H1632" i="1"/>
  <c r="G1632" i="1"/>
  <c r="E1632" i="1"/>
  <c r="F1632" i="1" s="1"/>
  <c r="D1632" i="1"/>
  <c r="C1632" i="1"/>
  <c r="AI1631" i="1"/>
  <c r="AG1631" i="1"/>
  <c r="K1631" i="1"/>
  <c r="H1631" i="1"/>
  <c r="G1631" i="1"/>
  <c r="E1631" i="1"/>
  <c r="F1631" i="1" s="1"/>
  <c r="D1631" i="1"/>
  <c r="C1631" i="1"/>
  <c r="AI1630" i="1"/>
  <c r="AG1630" i="1"/>
  <c r="K1630" i="1"/>
  <c r="H1630" i="1"/>
  <c r="G1630" i="1"/>
  <c r="E1630" i="1"/>
  <c r="F1630" i="1" s="1"/>
  <c r="D1630" i="1"/>
  <c r="C1630" i="1"/>
  <c r="AI1629" i="1"/>
  <c r="AG1629" i="1"/>
  <c r="S1629" i="1"/>
  <c r="K1629" i="1"/>
  <c r="H1629" i="1"/>
  <c r="G1629" i="1"/>
  <c r="E1629" i="1"/>
  <c r="F1629" i="1" s="1"/>
  <c r="D1629" i="1"/>
  <c r="C1629" i="1"/>
  <c r="AI1628" i="1"/>
  <c r="AG1628" i="1"/>
  <c r="S1628" i="1"/>
  <c r="K1628" i="1"/>
  <c r="H1628" i="1"/>
  <c r="G1628" i="1"/>
  <c r="E1628" i="1"/>
  <c r="F1628" i="1" s="1"/>
  <c r="D1628" i="1"/>
  <c r="C1628" i="1"/>
  <c r="AI1627" i="1"/>
  <c r="AG1627" i="1"/>
  <c r="S1627" i="1"/>
  <c r="K1627" i="1"/>
  <c r="H1627" i="1"/>
  <c r="G1627" i="1"/>
  <c r="E1627" i="1"/>
  <c r="F1627" i="1" s="1"/>
  <c r="D1627" i="1"/>
  <c r="C1627" i="1"/>
  <c r="AI1626" i="1"/>
  <c r="AG1626" i="1"/>
  <c r="S1626" i="1"/>
  <c r="K1626" i="1"/>
  <c r="H1626" i="1"/>
  <c r="G1626" i="1"/>
  <c r="E1626" i="1"/>
  <c r="F1626" i="1" s="1"/>
  <c r="D1626" i="1"/>
  <c r="C1626" i="1"/>
  <c r="AI1625" i="1"/>
  <c r="AG1625" i="1"/>
  <c r="S1625" i="1"/>
  <c r="K1625" i="1"/>
  <c r="H1625" i="1"/>
  <c r="G1625" i="1"/>
  <c r="E1625" i="1"/>
  <c r="F1625" i="1" s="1"/>
  <c r="D1625" i="1"/>
  <c r="C1625" i="1"/>
  <c r="AI1624" i="1"/>
  <c r="AG1624" i="1"/>
  <c r="S1624" i="1"/>
  <c r="K1624" i="1"/>
  <c r="H1624" i="1"/>
  <c r="G1624" i="1"/>
  <c r="E1624" i="1"/>
  <c r="F1624" i="1" s="1"/>
  <c r="D1624" i="1"/>
  <c r="C1624" i="1"/>
  <c r="AI1623" i="1"/>
  <c r="AG1623" i="1"/>
  <c r="S1623" i="1"/>
  <c r="K1623" i="1"/>
  <c r="H1623" i="1"/>
  <c r="G1623" i="1"/>
  <c r="E1623" i="1"/>
  <c r="F1623" i="1" s="1"/>
  <c r="D1623" i="1"/>
  <c r="C1623" i="1"/>
  <c r="AI1622" i="1"/>
  <c r="AG1622" i="1"/>
  <c r="S1622" i="1"/>
  <c r="K1622" i="1"/>
  <c r="H1622" i="1"/>
  <c r="G1622" i="1"/>
  <c r="E1622" i="1"/>
  <c r="F1622" i="1" s="1"/>
  <c r="D1622" i="1"/>
  <c r="C1622" i="1"/>
  <c r="AI1621" i="1"/>
  <c r="AG1621" i="1"/>
  <c r="S1621" i="1"/>
  <c r="K1621" i="1"/>
  <c r="H1621" i="1"/>
  <c r="G1621" i="1"/>
  <c r="E1621" i="1"/>
  <c r="F1621" i="1" s="1"/>
  <c r="D1621" i="1"/>
  <c r="C1621" i="1"/>
  <c r="AI1620" i="1"/>
  <c r="AG1620" i="1"/>
  <c r="S1620" i="1"/>
  <c r="K1620" i="1"/>
  <c r="H1620" i="1"/>
  <c r="G1620" i="1"/>
  <c r="E1620" i="1"/>
  <c r="F1620" i="1" s="1"/>
  <c r="D1620" i="1"/>
  <c r="C1620" i="1"/>
  <c r="AI1619" i="1"/>
  <c r="AG1619" i="1"/>
  <c r="S1619" i="1"/>
  <c r="K1619" i="1"/>
  <c r="H1619" i="1"/>
  <c r="G1619" i="1"/>
  <c r="E1619" i="1"/>
  <c r="F1619" i="1" s="1"/>
  <c r="D1619" i="1"/>
  <c r="C1619" i="1"/>
  <c r="AI1618" i="1"/>
  <c r="AG1618" i="1"/>
  <c r="S1618" i="1"/>
  <c r="K1618" i="1"/>
  <c r="H1618" i="1"/>
  <c r="G1618" i="1"/>
  <c r="E1618" i="1"/>
  <c r="F1618" i="1" s="1"/>
  <c r="D1618" i="1"/>
  <c r="C1618" i="1"/>
  <c r="AI1617" i="1"/>
  <c r="AG1617" i="1"/>
  <c r="S1617" i="1"/>
  <c r="K1617" i="1"/>
  <c r="H1617" i="1"/>
  <c r="G1617" i="1"/>
  <c r="E1617" i="1"/>
  <c r="F1617" i="1" s="1"/>
  <c r="D1617" i="1"/>
  <c r="C1617" i="1"/>
  <c r="AI1616" i="1"/>
  <c r="AG1616" i="1"/>
  <c r="S1616" i="1"/>
  <c r="K1616" i="1"/>
  <c r="H1616" i="1"/>
  <c r="G1616" i="1"/>
  <c r="E1616" i="1"/>
  <c r="F1616" i="1" s="1"/>
  <c r="D1616" i="1"/>
  <c r="C1616" i="1"/>
  <c r="AI1615" i="1"/>
  <c r="AG1615" i="1"/>
  <c r="S1615" i="1"/>
  <c r="K1615" i="1"/>
  <c r="H1615" i="1"/>
  <c r="G1615" i="1"/>
  <c r="E1615" i="1"/>
  <c r="F1615" i="1" s="1"/>
  <c r="D1615" i="1"/>
  <c r="C1615" i="1"/>
  <c r="AI1614" i="1"/>
  <c r="AG1614" i="1"/>
  <c r="S1614" i="1"/>
  <c r="K1614" i="1"/>
  <c r="H1614" i="1"/>
  <c r="G1614" i="1"/>
  <c r="E1614" i="1"/>
  <c r="F1614" i="1" s="1"/>
  <c r="D1614" i="1"/>
  <c r="C1614" i="1"/>
  <c r="AI1613" i="1"/>
  <c r="AG1613" i="1"/>
  <c r="S1613" i="1"/>
  <c r="K1613" i="1"/>
  <c r="H1613" i="1"/>
  <c r="G1613" i="1"/>
  <c r="E1613" i="1"/>
  <c r="F1613" i="1" s="1"/>
  <c r="D1613" i="1"/>
  <c r="C1613" i="1"/>
  <c r="AI1612" i="1"/>
  <c r="AG1612" i="1"/>
  <c r="S1612" i="1"/>
  <c r="K1612" i="1"/>
  <c r="H1612" i="1"/>
  <c r="G1612" i="1"/>
  <c r="E1612" i="1"/>
  <c r="F1612" i="1" s="1"/>
  <c r="D1612" i="1"/>
  <c r="C1612" i="1"/>
  <c r="AI1611" i="1"/>
  <c r="AG1611" i="1"/>
  <c r="S1611" i="1"/>
  <c r="K1611" i="1"/>
  <c r="H1611" i="1"/>
  <c r="G1611" i="1"/>
  <c r="E1611" i="1"/>
  <c r="F1611" i="1" s="1"/>
  <c r="D1611" i="1"/>
  <c r="C1611" i="1"/>
  <c r="AI1610" i="1"/>
  <c r="AG1610" i="1"/>
  <c r="K1610" i="1"/>
  <c r="H1610" i="1"/>
  <c r="G1610" i="1"/>
  <c r="E1610" i="1"/>
  <c r="F1610" i="1" s="1"/>
  <c r="D1610" i="1"/>
  <c r="C1610" i="1"/>
  <c r="AI1609" i="1"/>
  <c r="AG1609" i="1"/>
  <c r="S1609" i="1"/>
  <c r="K1609" i="1"/>
  <c r="H1609" i="1"/>
  <c r="G1609" i="1"/>
  <c r="E1609" i="1"/>
  <c r="F1609" i="1" s="1"/>
  <c r="D1609" i="1"/>
  <c r="C1609" i="1"/>
  <c r="AI1608" i="1"/>
  <c r="AG1608" i="1"/>
  <c r="S1608" i="1"/>
  <c r="K1608" i="1"/>
  <c r="H1608" i="1"/>
  <c r="G1608" i="1"/>
  <c r="E1608" i="1"/>
  <c r="F1608" i="1" s="1"/>
  <c r="D1608" i="1"/>
  <c r="C1608" i="1"/>
  <c r="AI1607" i="1"/>
  <c r="AG1607" i="1"/>
  <c r="S1607" i="1"/>
  <c r="K1607" i="1"/>
  <c r="H1607" i="1"/>
  <c r="G1607" i="1"/>
  <c r="E1607" i="1"/>
  <c r="F1607" i="1" s="1"/>
  <c r="D1607" i="1"/>
  <c r="C1607" i="1"/>
  <c r="AI1606" i="1"/>
  <c r="AG1606" i="1"/>
  <c r="S1606" i="1"/>
  <c r="K1606" i="1"/>
  <c r="H1606" i="1"/>
  <c r="G1606" i="1"/>
  <c r="E1606" i="1"/>
  <c r="F1606" i="1" s="1"/>
  <c r="D1606" i="1"/>
  <c r="C1606" i="1"/>
  <c r="AI1605" i="1"/>
  <c r="AG1605" i="1"/>
  <c r="S1605" i="1"/>
  <c r="K1605" i="1"/>
  <c r="H1605" i="1"/>
  <c r="G1605" i="1"/>
  <c r="E1605" i="1"/>
  <c r="F1605" i="1" s="1"/>
  <c r="D1605" i="1"/>
  <c r="C1605" i="1"/>
  <c r="AI1604" i="1"/>
  <c r="AG1604" i="1"/>
  <c r="S1604" i="1"/>
  <c r="K1604" i="1"/>
  <c r="H1604" i="1"/>
  <c r="G1604" i="1"/>
  <c r="E1604" i="1"/>
  <c r="F1604" i="1" s="1"/>
  <c r="D1604" i="1"/>
  <c r="C1604" i="1"/>
  <c r="AI1603" i="1"/>
  <c r="AG1603" i="1"/>
  <c r="S1603" i="1"/>
  <c r="K1603" i="1"/>
  <c r="H1603" i="1"/>
  <c r="G1603" i="1"/>
  <c r="E1603" i="1"/>
  <c r="F1603" i="1" s="1"/>
  <c r="D1603" i="1"/>
  <c r="C1603" i="1"/>
  <c r="AI1602" i="1"/>
  <c r="AG1602" i="1"/>
  <c r="S1602" i="1"/>
  <c r="K1602" i="1"/>
  <c r="H1602" i="1"/>
  <c r="G1602" i="1"/>
  <c r="E1602" i="1"/>
  <c r="F1602" i="1" s="1"/>
  <c r="D1602" i="1"/>
  <c r="C1602" i="1"/>
  <c r="AI1601" i="1"/>
  <c r="AG1601" i="1"/>
  <c r="S1601" i="1"/>
  <c r="K1601" i="1"/>
  <c r="H1601" i="1"/>
  <c r="G1601" i="1"/>
  <c r="E1601" i="1"/>
  <c r="F1601" i="1" s="1"/>
  <c r="D1601" i="1"/>
  <c r="C1601" i="1"/>
  <c r="AI1600" i="1"/>
  <c r="AG1600" i="1"/>
  <c r="K1600" i="1"/>
  <c r="H1600" i="1"/>
  <c r="G1600" i="1"/>
  <c r="E1600" i="1"/>
  <c r="F1600" i="1" s="1"/>
  <c r="D1600" i="1"/>
  <c r="C1600" i="1"/>
  <c r="AI1599" i="1"/>
  <c r="AG1599" i="1"/>
  <c r="K1599" i="1"/>
  <c r="H1599" i="1"/>
  <c r="G1599" i="1"/>
  <c r="E1599" i="1"/>
  <c r="F1599" i="1" s="1"/>
  <c r="D1599" i="1"/>
  <c r="C1599" i="1"/>
  <c r="AI1598" i="1"/>
  <c r="AG1598" i="1"/>
  <c r="S1598" i="1"/>
  <c r="K1598" i="1"/>
  <c r="H1598" i="1"/>
  <c r="G1598" i="1"/>
  <c r="E1598" i="1"/>
  <c r="F1598" i="1" s="1"/>
  <c r="D1598" i="1"/>
  <c r="C1598" i="1"/>
  <c r="AI1597" i="1"/>
  <c r="AG1597" i="1"/>
  <c r="S1597" i="1"/>
  <c r="K1597" i="1"/>
  <c r="H1597" i="1"/>
  <c r="G1597" i="1"/>
  <c r="E1597" i="1"/>
  <c r="F1597" i="1" s="1"/>
  <c r="D1597" i="1"/>
  <c r="C1597" i="1"/>
  <c r="AI1596" i="1"/>
  <c r="AG1596" i="1"/>
  <c r="S1596" i="1"/>
  <c r="K1596" i="1"/>
  <c r="H1596" i="1"/>
  <c r="G1596" i="1"/>
  <c r="E1596" i="1"/>
  <c r="F1596" i="1" s="1"/>
  <c r="D1596" i="1"/>
  <c r="C1596" i="1"/>
  <c r="AI1595" i="1"/>
  <c r="AG1595" i="1"/>
  <c r="S1595" i="1"/>
  <c r="K1595" i="1"/>
  <c r="H1595" i="1"/>
  <c r="G1595" i="1"/>
  <c r="E1595" i="1"/>
  <c r="F1595" i="1" s="1"/>
  <c r="D1595" i="1"/>
  <c r="C1595" i="1"/>
  <c r="AI1594" i="1"/>
  <c r="AG1594" i="1"/>
  <c r="S1594" i="1"/>
  <c r="K1594" i="1"/>
  <c r="H1594" i="1"/>
  <c r="G1594" i="1"/>
  <c r="E1594" i="1"/>
  <c r="F1594" i="1" s="1"/>
  <c r="D1594" i="1"/>
  <c r="C1594" i="1"/>
  <c r="AI1593" i="1"/>
  <c r="AG1593" i="1"/>
  <c r="S1593" i="1"/>
  <c r="K1593" i="1"/>
  <c r="H1593" i="1"/>
  <c r="G1593" i="1"/>
  <c r="E1593" i="1"/>
  <c r="F1593" i="1" s="1"/>
  <c r="D1593" i="1"/>
  <c r="C1593" i="1"/>
  <c r="AI1592" i="1"/>
  <c r="AG1592" i="1"/>
  <c r="S1592" i="1"/>
  <c r="K1592" i="1"/>
  <c r="H1592" i="1"/>
  <c r="G1592" i="1"/>
  <c r="E1592" i="1"/>
  <c r="F1592" i="1" s="1"/>
  <c r="D1592" i="1"/>
  <c r="C1592" i="1"/>
  <c r="AI1591" i="1"/>
  <c r="AG1591" i="1"/>
  <c r="S1591" i="1"/>
  <c r="K1591" i="1"/>
  <c r="H1591" i="1"/>
  <c r="G1591" i="1"/>
  <c r="E1591" i="1"/>
  <c r="F1591" i="1" s="1"/>
  <c r="D1591" i="1"/>
  <c r="C1591" i="1"/>
  <c r="AI1590" i="1"/>
  <c r="AG1590" i="1"/>
  <c r="S1590" i="1"/>
  <c r="K1590" i="1"/>
  <c r="H1590" i="1"/>
  <c r="G1590" i="1"/>
  <c r="E1590" i="1"/>
  <c r="F1590" i="1" s="1"/>
  <c r="D1590" i="1"/>
  <c r="C1590" i="1"/>
  <c r="AI1589" i="1"/>
  <c r="AG1589" i="1"/>
  <c r="K1589" i="1"/>
  <c r="H1589" i="1"/>
  <c r="G1589" i="1"/>
  <c r="E1589" i="1"/>
  <c r="F1589" i="1" s="1"/>
  <c r="D1589" i="1"/>
  <c r="C1589" i="1"/>
  <c r="AI1588" i="1"/>
  <c r="AG1588" i="1"/>
  <c r="S1588" i="1"/>
  <c r="K1588" i="1"/>
  <c r="H1588" i="1"/>
  <c r="G1588" i="1"/>
  <c r="E1588" i="1"/>
  <c r="F1588" i="1" s="1"/>
  <c r="D1588" i="1"/>
  <c r="C1588" i="1"/>
  <c r="AI1587" i="1"/>
  <c r="AG1587" i="1"/>
  <c r="S1587" i="1"/>
  <c r="K1587" i="1"/>
  <c r="H1587" i="1"/>
  <c r="G1587" i="1"/>
  <c r="E1587" i="1"/>
  <c r="F1587" i="1" s="1"/>
  <c r="D1587" i="1"/>
  <c r="C1587" i="1"/>
  <c r="AI1586" i="1"/>
  <c r="AG1586" i="1"/>
  <c r="S1586" i="1"/>
  <c r="K1586" i="1"/>
  <c r="H1586" i="1"/>
  <c r="G1586" i="1"/>
  <c r="E1586" i="1"/>
  <c r="F1586" i="1" s="1"/>
  <c r="D1586" i="1"/>
  <c r="C1586" i="1"/>
  <c r="AI1585" i="1"/>
  <c r="AG1585" i="1"/>
  <c r="S1585" i="1"/>
  <c r="K1585" i="1"/>
  <c r="H1585" i="1"/>
  <c r="G1585" i="1"/>
  <c r="E1585" i="1"/>
  <c r="F1585" i="1" s="1"/>
  <c r="D1585" i="1"/>
  <c r="C1585" i="1"/>
  <c r="AI1584" i="1"/>
  <c r="AG1584" i="1"/>
  <c r="S1584" i="1"/>
  <c r="K1584" i="1"/>
  <c r="H1584" i="1"/>
  <c r="G1584" i="1"/>
  <c r="E1584" i="1"/>
  <c r="F1584" i="1" s="1"/>
  <c r="D1584" i="1"/>
  <c r="C1584" i="1"/>
  <c r="AI1583" i="1"/>
  <c r="AG1583" i="1"/>
  <c r="S1583" i="1"/>
  <c r="K1583" i="1"/>
  <c r="H1583" i="1"/>
  <c r="G1583" i="1"/>
  <c r="E1583" i="1"/>
  <c r="F1583" i="1" s="1"/>
  <c r="D1583" i="1"/>
  <c r="C1583" i="1"/>
  <c r="AI1582" i="1"/>
  <c r="AG1582" i="1"/>
  <c r="K1582" i="1"/>
  <c r="H1582" i="1"/>
  <c r="G1582" i="1"/>
  <c r="E1582" i="1"/>
  <c r="F1582" i="1" s="1"/>
  <c r="D1582" i="1"/>
  <c r="C1582" i="1"/>
  <c r="AI1581" i="1"/>
  <c r="AG1581" i="1"/>
  <c r="S1581" i="1"/>
  <c r="K1581" i="1"/>
  <c r="H1581" i="1"/>
  <c r="G1581" i="1"/>
  <c r="E1581" i="1"/>
  <c r="F1581" i="1" s="1"/>
  <c r="D1581" i="1"/>
  <c r="C1581" i="1"/>
  <c r="AI1580" i="1"/>
  <c r="AG1580" i="1"/>
  <c r="S1580" i="1"/>
  <c r="K1580" i="1"/>
  <c r="H1580" i="1"/>
  <c r="G1580" i="1"/>
  <c r="E1580" i="1"/>
  <c r="F1580" i="1" s="1"/>
  <c r="D1580" i="1"/>
  <c r="C1580" i="1"/>
  <c r="AI1579" i="1"/>
  <c r="AG1579" i="1"/>
  <c r="S1579" i="1"/>
  <c r="K1579" i="1"/>
  <c r="H1579" i="1"/>
  <c r="G1579" i="1"/>
  <c r="E1579" i="1"/>
  <c r="F1579" i="1" s="1"/>
  <c r="D1579" i="1"/>
  <c r="C1579" i="1"/>
  <c r="AI1578" i="1"/>
  <c r="AG1578" i="1"/>
  <c r="K1578" i="1"/>
  <c r="H1578" i="1"/>
  <c r="G1578" i="1"/>
  <c r="E1578" i="1"/>
  <c r="F1578" i="1" s="1"/>
  <c r="D1578" i="1"/>
  <c r="C1578" i="1"/>
  <c r="AI1577" i="1"/>
  <c r="AG1577" i="1"/>
  <c r="K1577" i="1"/>
  <c r="H1577" i="1"/>
  <c r="G1577" i="1"/>
  <c r="E1577" i="1"/>
  <c r="F1577" i="1" s="1"/>
  <c r="D1577" i="1"/>
  <c r="C1577" i="1"/>
  <c r="AI1576" i="1"/>
  <c r="AG1576" i="1"/>
  <c r="S1576" i="1"/>
  <c r="K1576" i="1"/>
  <c r="H1576" i="1"/>
  <c r="G1576" i="1"/>
  <c r="E1576" i="1"/>
  <c r="F1576" i="1" s="1"/>
  <c r="D1576" i="1"/>
  <c r="C1576" i="1"/>
  <c r="AI1575" i="1"/>
  <c r="AG1575" i="1"/>
  <c r="S1575" i="1"/>
  <c r="K1575" i="1"/>
  <c r="H1575" i="1"/>
  <c r="G1575" i="1"/>
  <c r="E1575" i="1"/>
  <c r="F1575" i="1" s="1"/>
  <c r="D1575" i="1"/>
  <c r="C1575" i="1"/>
  <c r="AM1574" i="1"/>
  <c r="AI1574" i="1"/>
  <c r="AG1574" i="1"/>
  <c r="S1574" i="1"/>
  <c r="K1574" i="1"/>
  <c r="H1574" i="1"/>
  <c r="G1574" i="1"/>
  <c r="E1574" i="1"/>
  <c r="F1574" i="1" s="1"/>
  <c r="D1574" i="1"/>
  <c r="C1574" i="1"/>
  <c r="AI1573" i="1"/>
  <c r="AG1573" i="1"/>
  <c r="S1573" i="1"/>
  <c r="K1573" i="1"/>
  <c r="H1573" i="1"/>
  <c r="G1573" i="1"/>
  <c r="E1573" i="1"/>
  <c r="F1573" i="1" s="1"/>
  <c r="D1573" i="1"/>
  <c r="C1573" i="1"/>
  <c r="AI1572" i="1"/>
  <c r="AG1572" i="1"/>
  <c r="S1572" i="1"/>
  <c r="K1572" i="1"/>
  <c r="H1572" i="1"/>
  <c r="G1572" i="1"/>
  <c r="E1572" i="1"/>
  <c r="F1572" i="1" s="1"/>
  <c r="D1572" i="1"/>
  <c r="C1572" i="1"/>
  <c r="AI1571" i="1"/>
  <c r="AG1571" i="1"/>
  <c r="K1571" i="1"/>
  <c r="H1571" i="1"/>
  <c r="G1571" i="1"/>
  <c r="E1571" i="1"/>
  <c r="F1571" i="1" s="1"/>
  <c r="D1571" i="1"/>
  <c r="C1571" i="1"/>
  <c r="AI1570" i="1"/>
  <c r="AG1570" i="1"/>
  <c r="S1570" i="1"/>
  <c r="K1570" i="1"/>
  <c r="H1570" i="1"/>
  <c r="G1570" i="1"/>
  <c r="E1570" i="1"/>
  <c r="F1570" i="1" s="1"/>
  <c r="D1570" i="1"/>
  <c r="C1570" i="1"/>
  <c r="AI1569" i="1"/>
  <c r="AG1569" i="1"/>
  <c r="S1569" i="1"/>
  <c r="K1569" i="1"/>
  <c r="H1569" i="1"/>
  <c r="G1569" i="1"/>
  <c r="E1569" i="1"/>
  <c r="F1569" i="1" s="1"/>
  <c r="D1569" i="1"/>
  <c r="C1569" i="1"/>
  <c r="AI1568" i="1"/>
  <c r="AG1568" i="1"/>
  <c r="S1568" i="1"/>
  <c r="K1568" i="1"/>
  <c r="H1568" i="1"/>
  <c r="G1568" i="1"/>
  <c r="E1568" i="1"/>
  <c r="F1568" i="1" s="1"/>
  <c r="D1568" i="1"/>
  <c r="C1568" i="1"/>
  <c r="AI1567" i="1"/>
  <c r="AG1567" i="1"/>
  <c r="S1567" i="1"/>
  <c r="K1567" i="1"/>
  <c r="H1567" i="1"/>
  <c r="G1567" i="1"/>
  <c r="E1567" i="1"/>
  <c r="F1567" i="1" s="1"/>
  <c r="D1567" i="1"/>
  <c r="C1567" i="1"/>
  <c r="AI1566" i="1"/>
  <c r="AG1566" i="1"/>
  <c r="S1566" i="1"/>
  <c r="K1566" i="1"/>
  <c r="H1566" i="1"/>
  <c r="G1566" i="1"/>
  <c r="E1566" i="1"/>
  <c r="F1566" i="1" s="1"/>
  <c r="D1566" i="1"/>
  <c r="C1566" i="1"/>
  <c r="AI1565" i="1"/>
  <c r="AG1565" i="1"/>
  <c r="S1565" i="1"/>
  <c r="K1565" i="1"/>
  <c r="H1565" i="1"/>
  <c r="G1565" i="1"/>
  <c r="E1565" i="1"/>
  <c r="F1565" i="1" s="1"/>
  <c r="D1565" i="1"/>
  <c r="C1565" i="1"/>
  <c r="AJ1564" i="1"/>
  <c r="AI1564" i="1"/>
  <c r="AG1564" i="1"/>
  <c r="S1564" i="1"/>
  <c r="K1564" i="1"/>
  <c r="H1564" i="1"/>
  <c r="G1564" i="1"/>
  <c r="E1564" i="1"/>
  <c r="F1564" i="1" s="1"/>
  <c r="D1564" i="1"/>
  <c r="C1564" i="1"/>
  <c r="AI1563" i="1"/>
  <c r="AG1563" i="1"/>
  <c r="S1563" i="1"/>
  <c r="K1563" i="1"/>
  <c r="H1563" i="1"/>
  <c r="G1563" i="1"/>
  <c r="E1563" i="1"/>
  <c r="F1563" i="1" s="1"/>
  <c r="D1563" i="1"/>
  <c r="C1563" i="1"/>
  <c r="AI1562" i="1"/>
  <c r="AG1562" i="1"/>
  <c r="K1562" i="1"/>
  <c r="H1562" i="1"/>
  <c r="G1562" i="1"/>
  <c r="E1562" i="1"/>
  <c r="F1562" i="1" s="1"/>
  <c r="D1562" i="1"/>
  <c r="C1562" i="1"/>
  <c r="AI1561" i="1"/>
  <c r="AG1561" i="1"/>
  <c r="K1561" i="1"/>
  <c r="H1561" i="1"/>
  <c r="G1561" i="1"/>
  <c r="E1561" i="1"/>
  <c r="F1561" i="1" s="1"/>
  <c r="D1561" i="1"/>
  <c r="C1561" i="1"/>
  <c r="AI1560" i="1"/>
  <c r="AG1560" i="1"/>
  <c r="S1560" i="1"/>
  <c r="K1560" i="1"/>
  <c r="H1560" i="1"/>
  <c r="G1560" i="1"/>
  <c r="E1560" i="1"/>
  <c r="F1560" i="1" s="1"/>
  <c r="D1560" i="1"/>
  <c r="C1560" i="1"/>
  <c r="AI1559" i="1"/>
  <c r="AG1559" i="1"/>
  <c r="S1559" i="1"/>
  <c r="K1559" i="1"/>
  <c r="H1559" i="1"/>
  <c r="G1559" i="1"/>
  <c r="E1559" i="1"/>
  <c r="F1559" i="1" s="1"/>
  <c r="D1559" i="1"/>
  <c r="C1559" i="1"/>
  <c r="AI1558" i="1"/>
  <c r="AG1558" i="1"/>
  <c r="S1558" i="1"/>
  <c r="K1558" i="1"/>
  <c r="H1558" i="1"/>
  <c r="G1558" i="1"/>
  <c r="E1558" i="1"/>
  <c r="F1558" i="1" s="1"/>
  <c r="D1558" i="1"/>
  <c r="C1558" i="1"/>
  <c r="AI1557" i="1"/>
  <c r="AG1557" i="1"/>
  <c r="S1557" i="1"/>
  <c r="K1557" i="1"/>
  <c r="H1557" i="1"/>
  <c r="G1557" i="1"/>
  <c r="E1557" i="1"/>
  <c r="F1557" i="1" s="1"/>
  <c r="D1557" i="1"/>
  <c r="C1557" i="1"/>
  <c r="AI1556" i="1"/>
  <c r="AG1556" i="1"/>
  <c r="S1556" i="1"/>
  <c r="K1556" i="1"/>
  <c r="H1556" i="1"/>
  <c r="G1556" i="1"/>
  <c r="E1556" i="1"/>
  <c r="F1556" i="1" s="1"/>
  <c r="D1556" i="1"/>
  <c r="C1556" i="1"/>
  <c r="AI1555" i="1"/>
  <c r="AG1555" i="1"/>
  <c r="S1555" i="1"/>
  <c r="K1555" i="1"/>
  <c r="H1555" i="1"/>
  <c r="G1555" i="1"/>
  <c r="E1555" i="1"/>
  <c r="F1555" i="1" s="1"/>
  <c r="D1555" i="1"/>
  <c r="C1555" i="1"/>
  <c r="AJ1554" i="1"/>
  <c r="AI1554" i="1"/>
  <c r="AG1554" i="1"/>
  <c r="S1554" i="1"/>
  <c r="K1554" i="1"/>
  <c r="H1554" i="1"/>
  <c r="G1554" i="1"/>
  <c r="E1554" i="1"/>
  <c r="F1554" i="1" s="1"/>
  <c r="D1554" i="1"/>
  <c r="C1554" i="1"/>
  <c r="AI1553" i="1"/>
  <c r="AG1553" i="1"/>
  <c r="K1553" i="1"/>
  <c r="H1553" i="1"/>
  <c r="G1553" i="1"/>
  <c r="E1553" i="1"/>
  <c r="F1553" i="1" s="1"/>
  <c r="D1553" i="1"/>
  <c r="C1553" i="1"/>
  <c r="AI1552" i="1"/>
  <c r="AG1552" i="1"/>
  <c r="S1552" i="1"/>
  <c r="K1552" i="1"/>
  <c r="H1552" i="1"/>
  <c r="G1552" i="1"/>
  <c r="E1552" i="1"/>
  <c r="F1552" i="1" s="1"/>
  <c r="D1552" i="1"/>
  <c r="C1552" i="1"/>
  <c r="AO1551" i="1"/>
  <c r="AI1551" i="1"/>
  <c r="AG1551" i="1"/>
  <c r="S1551" i="1"/>
  <c r="K1551" i="1"/>
  <c r="H1551" i="1"/>
  <c r="G1551" i="1"/>
  <c r="E1551" i="1"/>
  <c r="F1551" i="1" s="1"/>
  <c r="D1551" i="1"/>
  <c r="C1551" i="1"/>
  <c r="AI1550" i="1"/>
  <c r="AG1550" i="1"/>
  <c r="S1550" i="1"/>
  <c r="K1550" i="1"/>
  <c r="H1550" i="1"/>
  <c r="G1550" i="1"/>
  <c r="E1550" i="1"/>
  <c r="F1550" i="1" s="1"/>
  <c r="D1550" i="1"/>
  <c r="C1550" i="1"/>
  <c r="AI1549" i="1"/>
  <c r="AG1549" i="1"/>
  <c r="S1549" i="1"/>
  <c r="K1549" i="1"/>
  <c r="H1549" i="1"/>
  <c r="G1549" i="1"/>
  <c r="E1549" i="1"/>
  <c r="F1549" i="1" s="1"/>
  <c r="D1549" i="1"/>
  <c r="C1549" i="1"/>
  <c r="AO1548" i="1"/>
  <c r="AJ1548" i="1"/>
  <c r="AI1548" i="1"/>
  <c r="AG1548" i="1"/>
  <c r="S1548" i="1"/>
  <c r="K1548" i="1"/>
  <c r="H1548" i="1"/>
  <c r="G1548" i="1"/>
  <c r="E1548" i="1"/>
  <c r="F1548" i="1" s="1"/>
  <c r="D1548" i="1"/>
  <c r="C1548" i="1"/>
  <c r="AI1547" i="1"/>
  <c r="AG1547" i="1"/>
  <c r="K1547" i="1"/>
  <c r="H1547" i="1"/>
  <c r="G1547" i="1"/>
  <c r="E1547" i="1"/>
  <c r="F1547" i="1" s="1"/>
  <c r="D1547" i="1"/>
  <c r="C1547" i="1"/>
  <c r="AI1546" i="1"/>
  <c r="AG1546" i="1"/>
  <c r="K1546" i="1"/>
  <c r="H1546" i="1"/>
  <c r="G1546" i="1"/>
  <c r="E1546" i="1"/>
  <c r="F1546" i="1" s="1"/>
  <c r="D1546" i="1"/>
  <c r="AI1545" i="1"/>
  <c r="AG1545" i="1"/>
  <c r="S1545" i="1"/>
  <c r="K1545" i="1"/>
  <c r="H1545" i="1"/>
  <c r="G1545" i="1"/>
  <c r="E1545" i="1"/>
  <c r="F1545" i="1" s="1"/>
  <c r="D1545" i="1"/>
  <c r="C1545" i="1"/>
  <c r="AI1544" i="1"/>
  <c r="AG1544" i="1"/>
  <c r="S1544" i="1"/>
  <c r="K1544" i="1"/>
  <c r="H1544" i="1"/>
  <c r="G1544" i="1"/>
  <c r="E1544" i="1"/>
  <c r="F1544" i="1" s="1"/>
  <c r="D1544" i="1"/>
  <c r="C1544" i="1"/>
  <c r="AI1543" i="1"/>
  <c r="AG1543" i="1"/>
  <c r="S1543" i="1"/>
  <c r="K1543" i="1"/>
  <c r="H1543" i="1"/>
  <c r="G1543" i="1"/>
  <c r="E1543" i="1"/>
  <c r="F1543" i="1" s="1"/>
  <c r="D1543" i="1"/>
  <c r="AP1543" i="1" s="1"/>
  <c r="C1543" i="1"/>
  <c r="AI1542" i="1"/>
  <c r="AG1542" i="1"/>
  <c r="K1542" i="1"/>
  <c r="H1542" i="1"/>
  <c r="G1542" i="1"/>
  <c r="E1542" i="1"/>
  <c r="F1542" i="1" s="1"/>
  <c r="D1542" i="1"/>
  <c r="AI1541" i="1"/>
  <c r="AG1541" i="1"/>
  <c r="S1541" i="1"/>
  <c r="K1541" i="1"/>
  <c r="H1541" i="1"/>
  <c r="G1541" i="1"/>
  <c r="E1541" i="1"/>
  <c r="F1541" i="1" s="1"/>
  <c r="D1541" i="1"/>
  <c r="C1541" i="1"/>
  <c r="AI1540" i="1"/>
  <c r="AG1540" i="1"/>
  <c r="S1540" i="1"/>
  <c r="K1540" i="1"/>
  <c r="H1540" i="1"/>
  <c r="G1540" i="1"/>
  <c r="E1540" i="1"/>
  <c r="F1540" i="1" s="1"/>
  <c r="D1540" i="1"/>
  <c r="C1540" i="1"/>
  <c r="AI1539" i="1"/>
  <c r="AG1539" i="1"/>
  <c r="S1539" i="1"/>
  <c r="K1539" i="1"/>
  <c r="H1539" i="1"/>
  <c r="G1539" i="1"/>
  <c r="E1539" i="1"/>
  <c r="F1539" i="1" s="1"/>
  <c r="D1539" i="1"/>
  <c r="C1539" i="1"/>
  <c r="AI1538" i="1"/>
  <c r="AG1538" i="1"/>
  <c r="S1538" i="1"/>
  <c r="K1538" i="1"/>
  <c r="H1538" i="1"/>
  <c r="G1538" i="1"/>
  <c r="E1538" i="1"/>
  <c r="F1538" i="1" s="1"/>
  <c r="D1538" i="1"/>
  <c r="C1538" i="1"/>
  <c r="AI1537" i="1"/>
  <c r="AG1537" i="1"/>
  <c r="S1537" i="1"/>
  <c r="K1537" i="1"/>
  <c r="H1537" i="1"/>
  <c r="G1537" i="1"/>
  <c r="E1537" i="1"/>
  <c r="F1537" i="1" s="1"/>
  <c r="D1537" i="1"/>
  <c r="C1537" i="1"/>
  <c r="AI1536" i="1"/>
  <c r="AG1536" i="1"/>
  <c r="S1536" i="1"/>
  <c r="K1536" i="1"/>
  <c r="H1536" i="1"/>
  <c r="G1536" i="1"/>
  <c r="E1536" i="1"/>
  <c r="F1536" i="1" s="1"/>
  <c r="D1536" i="1"/>
  <c r="C1536" i="1"/>
  <c r="AI1535" i="1"/>
  <c r="AG1535" i="1"/>
  <c r="K1535" i="1"/>
  <c r="H1535" i="1"/>
  <c r="G1535" i="1"/>
  <c r="E1535" i="1"/>
  <c r="F1535" i="1" s="1"/>
  <c r="D1535" i="1"/>
  <c r="C1535" i="1"/>
  <c r="AI1534" i="1"/>
  <c r="AG1534" i="1"/>
  <c r="S1534" i="1"/>
  <c r="K1534" i="1"/>
  <c r="H1534" i="1"/>
  <c r="G1534" i="1"/>
  <c r="E1534" i="1"/>
  <c r="F1534" i="1" s="1"/>
  <c r="D1534" i="1"/>
  <c r="C1534" i="1"/>
  <c r="AJ1533" i="1"/>
  <c r="AI1533" i="1"/>
  <c r="AG1533" i="1"/>
  <c r="K1533" i="1"/>
  <c r="H1533" i="1"/>
  <c r="G1533" i="1"/>
  <c r="E1533" i="1"/>
  <c r="F1533" i="1" s="1"/>
  <c r="D1533" i="1"/>
  <c r="C1533" i="1"/>
  <c r="AI1532" i="1"/>
  <c r="AG1532" i="1"/>
  <c r="S1532" i="1"/>
  <c r="K1532" i="1"/>
  <c r="H1532" i="1"/>
  <c r="G1532" i="1"/>
  <c r="E1532" i="1"/>
  <c r="F1532" i="1" s="1"/>
  <c r="D1532" i="1"/>
  <c r="C1532" i="1"/>
  <c r="AL1531" i="1"/>
  <c r="AJ1531" i="1"/>
  <c r="AI1531" i="1"/>
  <c r="AG1531" i="1"/>
  <c r="K1531" i="1"/>
  <c r="H1531" i="1"/>
  <c r="G1531" i="1"/>
  <c r="E1531" i="1"/>
  <c r="F1531" i="1" s="1"/>
  <c r="D1531" i="1"/>
  <c r="C1531" i="1"/>
  <c r="AI1530" i="1"/>
  <c r="AG1530" i="1"/>
  <c r="K1530" i="1"/>
  <c r="H1530" i="1"/>
  <c r="G1530" i="1"/>
  <c r="E1530" i="1"/>
  <c r="F1530" i="1" s="1"/>
  <c r="D1530" i="1"/>
  <c r="C1530" i="1"/>
  <c r="AI1529" i="1"/>
  <c r="AG1529" i="1"/>
  <c r="K1529" i="1"/>
  <c r="H1529" i="1"/>
  <c r="G1529" i="1"/>
  <c r="E1529" i="1"/>
  <c r="F1529" i="1" s="1"/>
  <c r="D1529" i="1"/>
  <c r="C1529" i="1"/>
  <c r="AI1528" i="1"/>
  <c r="AG1528" i="1"/>
  <c r="K1528" i="1"/>
  <c r="H1528" i="1"/>
  <c r="G1528" i="1"/>
  <c r="E1528" i="1"/>
  <c r="F1528" i="1" s="1"/>
  <c r="D1528" i="1"/>
  <c r="C1528" i="1"/>
  <c r="AI1527" i="1"/>
  <c r="AG1527" i="1"/>
  <c r="S1527" i="1"/>
  <c r="K1527" i="1"/>
  <c r="H1527" i="1"/>
  <c r="G1527" i="1"/>
  <c r="E1527" i="1"/>
  <c r="F1527" i="1" s="1"/>
  <c r="D1527" i="1"/>
  <c r="C1527" i="1"/>
  <c r="AI1526" i="1"/>
  <c r="AG1526" i="1"/>
  <c r="S1526" i="1"/>
  <c r="K1526" i="1"/>
  <c r="H1526" i="1"/>
  <c r="G1526" i="1"/>
  <c r="E1526" i="1"/>
  <c r="F1526" i="1" s="1"/>
  <c r="D1526" i="1"/>
  <c r="C1526" i="1"/>
  <c r="AI1525" i="1"/>
  <c r="AG1525" i="1"/>
  <c r="S1525" i="1"/>
  <c r="K1525" i="1"/>
  <c r="H1525" i="1"/>
  <c r="G1525" i="1"/>
  <c r="E1525" i="1"/>
  <c r="F1525" i="1" s="1"/>
  <c r="D1525" i="1"/>
  <c r="C1525" i="1"/>
  <c r="AI1524" i="1"/>
  <c r="AG1524" i="1"/>
  <c r="S1524" i="1"/>
  <c r="K1524" i="1"/>
  <c r="H1524" i="1"/>
  <c r="G1524" i="1"/>
  <c r="E1524" i="1"/>
  <c r="F1524" i="1" s="1"/>
  <c r="D1524" i="1"/>
  <c r="C1524" i="1"/>
  <c r="AI1523" i="1"/>
  <c r="AG1523" i="1"/>
  <c r="S1523" i="1"/>
  <c r="K1523" i="1"/>
  <c r="H1523" i="1"/>
  <c r="G1523" i="1"/>
  <c r="E1523" i="1"/>
  <c r="F1523" i="1" s="1"/>
  <c r="D1523" i="1"/>
  <c r="C1523" i="1"/>
  <c r="AI1522" i="1"/>
  <c r="AG1522" i="1"/>
  <c r="S1522" i="1"/>
  <c r="K1522" i="1"/>
  <c r="H1522" i="1"/>
  <c r="G1522" i="1"/>
  <c r="E1522" i="1"/>
  <c r="F1522" i="1" s="1"/>
  <c r="D1522" i="1"/>
  <c r="C1522" i="1"/>
  <c r="AI1521" i="1"/>
  <c r="AG1521" i="1"/>
  <c r="S1521" i="1"/>
  <c r="K1521" i="1"/>
  <c r="H1521" i="1"/>
  <c r="G1521" i="1"/>
  <c r="E1521" i="1"/>
  <c r="F1521" i="1" s="1"/>
  <c r="D1521" i="1"/>
  <c r="C1521" i="1"/>
  <c r="AI1520" i="1"/>
  <c r="AG1520" i="1"/>
  <c r="S1520" i="1"/>
  <c r="K1520" i="1"/>
  <c r="H1520" i="1"/>
  <c r="G1520" i="1"/>
  <c r="E1520" i="1"/>
  <c r="F1520" i="1" s="1"/>
  <c r="D1520" i="1"/>
  <c r="C1520" i="1"/>
  <c r="AL1519" i="1"/>
  <c r="AJ1519" i="1"/>
  <c r="AI1519" i="1"/>
  <c r="AG1519" i="1"/>
  <c r="S1519" i="1"/>
  <c r="K1519" i="1"/>
  <c r="H1519" i="1"/>
  <c r="G1519" i="1"/>
  <c r="E1519" i="1"/>
  <c r="F1519" i="1" s="1"/>
  <c r="D1519" i="1"/>
  <c r="C1519" i="1"/>
  <c r="AI1518" i="1"/>
  <c r="AG1518" i="1"/>
  <c r="K1518" i="1"/>
  <c r="H1518" i="1"/>
  <c r="G1518" i="1"/>
  <c r="E1518" i="1"/>
  <c r="F1518" i="1" s="1"/>
  <c r="D1518" i="1"/>
  <c r="C1518" i="1"/>
  <c r="AI1517" i="1"/>
  <c r="AG1517" i="1"/>
  <c r="K1517" i="1"/>
  <c r="H1517" i="1"/>
  <c r="G1517" i="1"/>
  <c r="E1517" i="1"/>
  <c r="F1517" i="1" s="1"/>
  <c r="D1517" i="1"/>
  <c r="C1517" i="1"/>
  <c r="AI1516" i="1"/>
  <c r="AG1516" i="1"/>
  <c r="K1516" i="1"/>
  <c r="H1516" i="1"/>
  <c r="G1516" i="1"/>
  <c r="E1516" i="1"/>
  <c r="F1516" i="1" s="1"/>
  <c r="D1516" i="1"/>
  <c r="C1516" i="1"/>
  <c r="AI1515" i="1"/>
  <c r="AG1515" i="1"/>
  <c r="K1515" i="1"/>
  <c r="H1515" i="1"/>
  <c r="G1515" i="1"/>
  <c r="E1515" i="1"/>
  <c r="F1515" i="1" s="1"/>
  <c r="D1515" i="1"/>
  <c r="C1515" i="1"/>
  <c r="AI1514" i="1"/>
  <c r="AG1514" i="1"/>
  <c r="K1514" i="1"/>
  <c r="H1514" i="1"/>
  <c r="G1514" i="1"/>
  <c r="E1514" i="1"/>
  <c r="F1514" i="1" s="1"/>
  <c r="D1514" i="1"/>
  <c r="C1514" i="1"/>
  <c r="AI1513" i="1"/>
  <c r="AG1513" i="1"/>
  <c r="S1513" i="1"/>
  <c r="K1513" i="1"/>
  <c r="H1513" i="1"/>
  <c r="G1513" i="1"/>
  <c r="E1513" i="1"/>
  <c r="F1513" i="1" s="1"/>
  <c r="D1513" i="1"/>
  <c r="C1513" i="1"/>
  <c r="AI1512" i="1"/>
  <c r="AG1512" i="1"/>
  <c r="S1512" i="1"/>
  <c r="K1512" i="1"/>
  <c r="H1512" i="1"/>
  <c r="G1512" i="1"/>
  <c r="E1512" i="1"/>
  <c r="F1512" i="1" s="1"/>
  <c r="D1512" i="1"/>
  <c r="C1512" i="1"/>
  <c r="AM1511" i="1"/>
  <c r="AI1511" i="1"/>
  <c r="AG1511" i="1"/>
  <c r="S1511" i="1"/>
  <c r="K1511" i="1"/>
  <c r="H1511" i="1"/>
  <c r="G1511" i="1"/>
  <c r="E1511" i="1"/>
  <c r="F1511" i="1" s="1"/>
  <c r="D1511" i="1"/>
  <c r="C1511" i="1"/>
  <c r="AI1510" i="1"/>
  <c r="AG1510" i="1"/>
  <c r="S1510" i="1"/>
  <c r="K1510" i="1"/>
  <c r="H1510" i="1"/>
  <c r="G1510" i="1"/>
  <c r="E1510" i="1"/>
  <c r="F1510" i="1" s="1"/>
  <c r="D1510" i="1"/>
  <c r="C1510" i="1"/>
  <c r="AM1509" i="1"/>
  <c r="AI1509" i="1"/>
  <c r="AG1509" i="1"/>
  <c r="S1509" i="1"/>
  <c r="K1509" i="1"/>
  <c r="H1509" i="1"/>
  <c r="G1509" i="1"/>
  <c r="E1509" i="1"/>
  <c r="F1509" i="1" s="1"/>
  <c r="D1509" i="1"/>
  <c r="C1509" i="1"/>
  <c r="AI1508" i="1"/>
  <c r="AG1508" i="1"/>
  <c r="S1508" i="1"/>
  <c r="K1508" i="1"/>
  <c r="H1508" i="1"/>
  <c r="G1508" i="1"/>
  <c r="E1508" i="1"/>
  <c r="F1508" i="1" s="1"/>
  <c r="D1508" i="1"/>
  <c r="C1508" i="1"/>
  <c r="AI1507" i="1"/>
  <c r="AG1507" i="1"/>
  <c r="S1507" i="1"/>
  <c r="K1507" i="1"/>
  <c r="H1507" i="1"/>
  <c r="G1507" i="1"/>
  <c r="E1507" i="1"/>
  <c r="F1507" i="1" s="1"/>
  <c r="D1507" i="1"/>
  <c r="C1507" i="1"/>
  <c r="AI1506" i="1"/>
  <c r="AG1506" i="1"/>
  <c r="S1506" i="1"/>
  <c r="K1506" i="1"/>
  <c r="H1506" i="1"/>
  <c r="G1506" i="1"/>
  <c r="E1506" i="1"/>
  <c r="F1506" i="1" s="1"/>
  <c r="D1506" i="1"/>
  <c r="C1506" i="1"/>
  <c r="AI1505" i="1"/>
  <c r="AG1505" i="1"/>
  <c r="S1505" i="1"/>
  <c r="K1505" i="1"/>
  <c r="H1505" i="1"/>
  <c r="G1505" i="1"/>
  <c r="E1505" i="1"/>
  <c r="F1505" i="1" s="1"/>
  <c r="D1505" i="1"/>
  <c r="C1505" i="1"/>
  <c r="AI1504" i="1"/>
  <c r="AG1504" i="1"/>
  <c r="S1504" i="1"/>
  <c r="K1504" i="1"/>
  <c r="H1504" i="1"/>
  <c r="G1504" i="1"/>
  <c r="E1504" i="1"/>
  <c r="F1504" i="1" s="1"/>
  <c r="D1504" i="1"/>
  <c r="C1504" i="1"/>
  <c r="AI1503" i="1"/>
  <c r="AG1503" i="1"/>
  <c r="S1503" i="1"/>
  <c r="K1503" i="1"/>
  <c r="H1503" i="1"/>
  <c r="G1503" i="1"/>
  <c r="E1503" i="1"/>
  <c r="F1503" i="1" s="1"/>
  <c r="D1503" i="1"/>
  <c r="C1503" i="1"/>
  <c r="AO1502" i="1"/>
  <c r="AI1502" i="1"/>
  <c r="AG1502" i="1"/>
  <c r="S1502" i="1"/>
  <c r="K1502" i="1"/>
  <c r="H1502" i="1"/>
  <c r="G1502" i="1"/>
  <c r="E1502" i="1"/>
  <c r="F1502" i="1" s="1"/>
  <c r="D1502" i="1"/>
  <c r="C1502" i="1"/>
  <c r="AO1501" i="1"/>
  <c r="AI1501" i="1"/>
  <c r="AG1501" i="1"/>
  <c r="S1501" i="1"/>
  <c r="K1501" i="1"/>
  <c r="H1501" i="1"/>
  <c r="G1501" i="1"/>
  <c r="E1501" i="1"/>
  <c r="F1501" i="1" s="1"/>
  <c r="D1501" i="1"/>
  <c r="C1501" i="1"/>
  <c r="AI1500" i="1"/>
  <c r="AG1500" i="1"/>
  <c r="S1500" i="1"/>
  <c r="K1500" i="1"/>
  <c r="H1500" i="1"/>
  <c r="G1500" i="1"/>
  <c r="E1500" i="1"/>
  <c r="F1500" i="1" s="1"/>
  <c r="D1500" i="1"/>
  <c r="C1500" i="1"/>
  <c r="AI1499" i="1"/>
  <c r="AG1499" i="1"/>
  <c r="S1499" i="1"/>
  <c r="K1499" i="1"/>
  <c r="H1499" i="1"/>
  <c r="G1499" i="1"/>
  <c r="E1499" i="1"/>
  <c r="F1499" i="1" s="1"/>
  <c r="D1499" i="1"/>
  <c r="C1499" i="1"/>
  <c r="AI1498" i="1"/>
  <c r="AG1498" i="1"/>
  <c r="S1498" i="1"/>
  <c r="K1498" i="1"/>
  <c r="H1498" i="1"/>
  <c r="G1498" i="1"/>
  <c r="E1498" i="1"/>
  <c r="F1498" i="1" s="1"/>
  <c r="D1498" i="1"/>
  <c r="C1498" i="1"/>
  <c r="AI1497" i="1"/>
  <c r="AG1497" i="1"/>
  <c r="S1497" i="1"/>
  <c r="K1497" i="1"/>
  <c r="H1497" i="1"/>
  <c r="G1497" i="1"/>
  <c r="E1497" i="1"/>
  <c r="F1497" i="1" s="1"/>
  <c r="D1497" i="1"/>
  <c r="C1497" i="1"/>
  <c r="AI1496" i="1"/>
  <c r="AG1496" i="1"/>
  <c r="S1496" i="1"/>
  <c r="K1496" i="1"/>
  <c r="H1496" i="1"/>
  <c r="G1496" i="1"/>
  <c r="E1496" i="1"/>
  <c r="F1496" i="1" s="1"/>
  <c r="D1496" i="1"/>
  <c r="C1496" i="1"/>
  <c r="AI1495" i="1"/>
  <c r="AG1495" i="1"/>
  <c r="S1495" i="1"/>
  <c r="K1495" i="1"/>
  <c r="H1495" i="1"/>
  <c r="G1495" i="1"/>
  <c r="E1495" i="1"/>
  <c r="F1495" i="1" s="1"/>
  <c r="D1495" i="1"/>
  <c r="C1495" i="1"/>
  <c r="AI1494" i="1"/>
  <c r="AG1494" i="1"/>
  <c r="S1494" i="1"/>
  <c r="K1494" i="1"/>
  <c r="H1494" i="1"/>
  <c r="G1494" i="1"/>
  <c r="E1494" i="1"/>
  <c r="F1494" i="1" s="1"/>
  <c r="D1494" i="1"/>
  <c r="C1494" i="1"/>
  <c r="AI1493" i="1"/>
  <c r="AG1493" i="1"/>
  <c r="S1493" i="1"/>
  <c r="K1493" i="1"/>
  <c r="H1493" i="1"/>
  <c r="G1493" i="1"/>
  <c r="E1493" i="1"/>
  <c r="F1493" i="1" s="1"/>
  <c r="D1493" i="1"/>
  <c r="C1493" i="1"/>
  <c r="AI1492" i="1"/>
  <c r="AG1492" i="1"/>
  <c r="S1492" i="1"/>
  <c r="K1492" i="1"/>
  <c r="H1492" i="1"/>
  <c r="G1492" i="1"/>
  <c r="E1492" i="1"/>
  <c r="F1492" i="1" s="1"/>
  <c r="D1492" i="1"/>
  <c r="C1492" i="1"/>
  <c r="AI1491" i="1"/>
  <c r="AG1491" i="1"/>
  <c r="S1491" i="1"/>
  <c r="K1491" i="1"/>
  <c r="H1491" i="1"/>
  <c r="G1491" i="1"/>
  <c r="E1491" i="1"/>
  <c r="F1491" i="1" s="1"/>
  <c r="D1491" i="1"/>
  <c r="C1491" i="1"/>
  <c r="AI1490" i="1"/>
  <c r="AG1490" i="1"/>
  <c r="S1490" i="1"/>
  <c r="K1490" i="1"/>
  <c r="H1490" i="1"/>
  <c r="G1490" i="1"/>
  <c r="E1490" i="1"/>
  <c r="F1490" i="1" s="1"/>
  <c r="D1490" i="1"/>
  <c r="C1490" i="1"/>
  <c r="AI1489" i="1"/>
  <c r="AG1489" i="1"/>
  <c r="S1489" i="1"/>
  <c r="K1489" i="1"/>
  <c r="H1489" i="1"/>
  <c r="G1489" i="1"/>
  <c r="E1489" i="1"/>
  <c r="F1489" i="1" s="1"/>
  <c r="D1489" i="1"/>
  <c r="C1489" i="1"/>
  <c r="AI1488" i="1"/>
  <c r="AG1488" i="1"/>
  <c r="S1488" i="1"/>
  <c r="K1488" i="1"/>
  <c r="H1488" i="1"/>
  <c r="G1488" i="1"/>
  <c r="E1488" i="1"/>
  <c r="F1488" i="1" s="1"/>
  <c r="D1488" i="1"/>
  <c r="C1488" i="1"/>
  <c r="AI1487" i="1"/>
  <c r="AG1487" i="1"/>
  <c r="S1487" i="1"/>
  <c r="K1487" i="1"/>
  <c r="H1487" i="1"/>
  <c r="G1487" i="1"/>
  <c r="E1487" i="1"/>
  <c r="F1487" i="1" s="1"/>
  <c r="D1487" i="1"/>
  <c r="C1487" i="1"/>
  <c r="AI1486" i="1"/>
  <c r="AG1486" i="1"/>
  <c r="S1486" i="1"/>
  <c r="K1486" i="1"/>
  <c r="H1486" i="1"/>
  <c r="G1486" i="1"/>
  <c r="E1486" i="1"/>
  <c r="F1486" i="1" s="1"/>
  <c r="D1486" i="1"/>
  <c r="C1486" i="1"/>
  <c r="AI1485" i="1"/>
  <c r="AG1485" i="1"/>
  <c r="S1485" i="1"/>
  <c r="K1485" i="1"/>
  <c r="H1485" i="1"/>
  <c r="G1485" i="1"/>
  <c r="E1485" i="1"/>
  <c r="F1485" i="1" s="1"/>
  <c r="D1485" i="1"/>
  <c r="C1485" i="1"/>
  <c r="AI1484" i="1"/>
  <c r="AG1484" i="1"/>
  <c r="S1484" i="1"/>
  <c r="K1484" i="1"/>
  <c r="H1484" i="1"/>
  <c r="G1484" i="1"/>
  <c r="E1484" i="1"/>
  <c r="F1484" i="1" s="1"/>
  <c r="D1484" i="1"/>
  <c r="C1484" i="1"/>
  <c r="AI1483" i="1"/>
  <c r="AG1483" i="1"/>
  <c r="S1483" i="1"/>
  <c r="K1483" i="1"/>
  <c r="H1483" i="1"/>
  <c r="G1483" i="1"/>
  <c r="E1483" i="1"/>
  <c r="F1483" i="1" s="1"/>
  <c r="D1483" i="1"/>
  <c r="C1483" i="1"/>
  <c r="AI1482" i="1"/>
  <c r="AG1482" i="1"/>
  <c r="S1482" i="1"/>
  <c r="K1482" i="1"/>
  <c r="H1482" i="1"/>
  <c r="G1482" i="1"/>
  <c r="E1482" i="1"/>
  <c r="F1482" i="1" s="1"/>
  <c r="D1482" i="1"/>
  <c r="C1482" i="1"/>
  <c r="AI1481" i="1"/>
  <c r="AG1481" i="1"/>
  <c r="S1481" i="1"/>
  <c r="K1481" i="1"/>
  <c r="H1481" i="1"/>
  <c r="G1481" i="1"/>
  <c r="E1481" i="1"/>
  <c r="F1481" i="1" s="1"/>
  <c r="D1481" i="1"/>
  <c r="C1481" i="1"/>
  <c r="AI1480" i="1"/>
  <c r="AG1480" i="1"/>
  <c r="S1480" i="1"/>
  <c r="K1480" i="1"/>
  <c r="H1480" i="1"/>
  <c r="G1480" i="1"/>
  <c r="E1480" i="1"/>
  <c r="F1480" i="1" s="1"/>
  <c r="D1480" i="1"/>
  <c r="C1480" i="1"/>
  <c r="AI1479" i="1"/>
  <c r="AG1479" i="1"/>
  <c r="S1479" i="1"/>
  <c r="K1479" i="1"/>
  <c r="H1479" i="1"/>
  <c r="G1479" i="1"/>
  <c r="E1479" i="1"/>
  <c r="F1479" i="1" s="1"/>
  <c r="D1479" i="1"/>
  <c r="C1479" i="1"/>
  <c r="AI1478" i="1"/>
  <c r="AG1478" i="1"/>
  <c r="S1478" i="1"/>
  <c r="K1478" i="1"/>
  <c r="H1478" i="1"/>
  <c r="G1478" i="1"/>
  <c r="E1478" i="1"/>
  <c r="F1478" i="1" s="1"/>
  <c r="D1478" i="1"/>
  <c r="C1478" i="1"/>
  <c r="AI1477" i="1"/>
  <c r="AG1477" i="1"/>
  <c r="S1477" i="1"/>
  <c r="K1477" i="1"/>
  <c r="H1477" i="1"/>
  <c r="G1477" i="1"/>
  <c r="E1477" i="1"/>
  <c r="F1477" i="1" s="1"/>
  <c r="D1477" i="1"/>
  <c r="C1477" i="1"/>
  <c r="AI1476" i="1"/>
  <c r="AG1476" i="1"/>
  <c r="S1476" i="1"/>
  <c r="K1476" i="1"/>
  <c r="H1476" i="1"/>
  <c r="G1476" i="1"/>
  <c r="E1476" i="1"/>
  <c r="F1476" i="1" s="1"/>
  <c r="D1476" i="1"/>
  <c r="C1476" i="1"/>
  <c r="AI1475" i="1"/>
  <c r="AG1475" i="1"/>
  <c r="S1475" i="1"/>
  <c r="K1475" i="1"/>
  <c r="H1475" i="1"/>
  <c r="G1475" i="1"/>
  <c r="E1475" i="1"/>
  <c r="F1475" i="1" s="1"/>
  <c r="D1475" i="1"/>
  <c r="C1475" i="1"/>
  <c r="AI1474" i="1"/>
  <c r="AG1474" i="1"/>
  <c r="S1474" i="1"/>
  <c r="K1474" i="1"/>
  <c r="H1474" i="1"/>
  <c r="G1474" i="1"/>
  <c r="E1474" i="1"/>
  <c r="F1474" i="1" s="1"/>
  <c r="D1474" i="1"/>
  <c r="C1474" i="1"/>
  <c r="AI1473" i="1"/>
  <c r="AG1473" i="1"/>
  <c r="S1473" i="1"/>
  <c r="K1473" i="1"/>
  <c r="H1473" i="1"/>
  <c r="G1473" i="1"/>
  <c r="E1473" i="1"/>
  <c r="F1473" i="1" s="1"/>
  <c r="D1473" i="1"/>
  <c r="C1473" i="1"/>
  <c r="AI1472" i="1"/>
  <c r="AG1472" i="1"/>
  <c r="S1472" i="1"/>
  <c r="K1472" i="1"/>
  <c r="H1472" i="1"/>
  <c r="G1472" i="1"/>
  <c r="E1472" i="1"/>
  <c r="F1472" i="1" s="1"/>
  <c r="D1472" i="1"/>
  <c r="C1472" i="1"/>
  <c r="AL1471" i="1"/>
  <c r="AJ1471" i="1"/>
  <c r="AI1471" i="1"/>
  <c r="AG1471" i="1"/>
  <c r="S1471" i="1"/>
  <c r="K1471" i="1"/>
  <c r="H1471" i="1"/>
  <c r="G1471" i="1"/>
  <c r="E1471" i="1"/>
  <c r="F1471" i="1" s="1"/>
  <c r="D1471" i="1"/>
  <c r="C1471" i="1"/>
  <c r="AI1470" i="1"/>
  <c r="AG1470" i="1"/>
  <c r="S1470" i="1"/>
  <c r="K1470" i="1"/>
  <c r="H1470" i="1"/>
  <c r="G1470" i="1"/>
  <c r="E1470" i="1"/>
  <c r="F1470" i="1" s="1"/>
  <c r="D1470" i="1"/>
  <c r="C1470" i="1"/>
  <c r="AI1469" i="1"/>
  <c r="AG1469" i="1"/>
  <c r="S1469" i="1"/>
  <c r="K1469" i="1"/>
  <c r="H1469" i="1"/>
  <c r="G1469" i="1"/>
  <c r="E1469" i="1"/>
  <c r="F1469" i="1" s="1"/>
  <c r="D1469" i="1"/>
  <c r="C1469" i="1"/>
  <c r="AI1468" i="1"/>
  <c r="AG1468" i="1"/>
  <c r="S1468" i="1"/>
  <c r="K1468" i="1"/>
  <c r="H1468" i="1"/>
  <c r="G1468" i="1"/>
  <c r="E1468" i="1"/>
  <c r="F1468" i="1" s="1"/>
  <c r="D1468" i="1"/>
  <c r="C1468" i="1"/>
  <c r="AI1467" i="1"/>
  <c r="AG1467" i="1"/>
  <c r="S1467" i="1"/>
  <c r="K1467" i="1"/>
  <c r="H1467" i="1"/>
  <c r="G1467" i="1"/>
  <c r="E1467" i="1"/>
  <c r="F1467" i="1" s="1"/>
  <c r="D1467" i="1"/>
  <c r="C1467" i="1"/>
  <c r="AI1466" i="1"/>
  <c r="AG1466" i="1"/>
  <c r="S1466" i="1"/>
  <c r="K1466" i="1"/>
  <c r="H1466" i="1"/>
  <c r="G1466" i="1"/>
  <c r="E1466" i="1"/>
  <c r="F1466" i="1" s="1"/>
  <c r="D1466" i="1"/>
  <c r="C1466" i="1"/>
  <c r="AM1465" i="1"/>
  <c r="AI1465" i="1"/>
  <c r="AG1465" i="1"/>
  <c r="S1465" i="1"/>
  <c r="K1465" i="1"/>
  <c r="H1465" i="1"/>
  <c r="G1465" i="1"/>
  <c r="E1465" i="1"/>
  <c r="F1465" i="1" s="1"/>
  <c r="D1465" i="1"/>
  <c r="C1465" i="1"/>
  <c r="AI1464" i="1"/>
  <c r="AG1464" i="1"/>
  <c r="S1464" i="1"/>
  <c r="K1464" i="1"/>
  <c r="H1464" i="1"/>
  <c r="G1464" i="1"/>
  <c r="E1464" i="1"/>
  <c r="F1464" i="1" s="1"/>
  <c r="D1464" i="1"/>
  <c r="C1464" i="1"/>
  <c r="AI1463" i="1"/>
  <c r="AG1463" i="1"/>
  <c r="S1463" i="1"/>
  <c r="K1463" i="1"/>
  <c r="H1463" i="1"/>
  <c r="G1463" i="1"/>
  <c r="E1463" i="1"/>
  <c r="F1463" i="1" s="1"/>
  <c r="D1463" i="1"/>
  <c r="C1463" i="1"/>
  <c r="AI1462" i="1"/>
  <c r="AG1462" i="1"/>
  <c r="S1462" i="1"/>
  <c r="K1462" i="1"/>
  <c r="H1462" i="1"/>
  <c r="G1462" i="1"/>
  <c r="E1462" i="1"/>
  <c r="F1462" i="1" s="1"/>
  <c r="D1462" i="1"/>
  <c r="C1462" i="1"/>
  <c r="AI1461" i="1"/>
  <c r="AG1461" i="1"/>
  <c r="S1461" i="1"/>
  <c r="K1461" i="1"/>
  <c r="H1461" i="1"/>
  <c r="G1461" i="1"/>
  <c r="E1461" i="1"/>
  <c r="F1461" i="1" s="1"/>
  <c r="D1461" i="1"/>
  <c r="C1461" i="1"/>
  <c r="AI1460" i="1"/>
  <c r="AG1460" i="1"/>
  <c r="S1460" i="1"/>
  <c r="K1460" i="1"/>
  <c r="H1460" i="1"/>
  <c r="G1460" i="1"/>
  <c r="E1460" i="1"/>
  <c r="F1460" i="1" s="1"/>
  <c r="D1460" i="1"/>
  <c r="C1460" i="1"/>
  <c r="AI1459" i="1"/>
  <c r="AG1459" i="1"/>
  <c r="S1459" i="1"/>
  <c r="K1459" i="1"/>
  <c r="H1459" i="1"/>
  <c r="G1459" i="1"/>
  <c r="E1459" i="1"/>
  <c r="F1459" i="1" s="1"/>
  <c r="D1459" i="1"/>
  <c r="C1459" i="1"/>
  <c r="AI1458" i="1"/>
  <c r="AG1458" i="1"/>
  <c r="S1458" i="1"/>
  <c r="K1458" i="1"/>
  <c r="H1458" i="1"/>
  <c r="G1458" i="1"/>
  <c r="E1458" i="1"/>
  <c r="F1458" i="1" s="1"/>
  <c r="D1458" i="1"/>
  <c r="C1458" i="1"/>
  <c r="AI1457" i="1"/>
  <c r="AG1457" i="1"/>
  <c r="K1457" i="1"/>
  <c r="H1457" i="1"/>
  <c r="G1457" i="1"/>
  <c r="E1457" i="1"/>
  <c r="F1457" i="1" s="1"/>
  <c r="D1457" i="1"/>
  <c r="C1457" i="1"/>
  <c r="AI1456" i="1"/>
  <c r="AG1456" i="1"/>
  <c r="S1456" i="1"/>
  <c r="K1456" i="1"/>
  <c r="H1456" i="1"/>
  <c r="G1456" i="1"/>
  <c r="E1456" i="1"/>
  <c r="F1456" i="1" s="1"/>
  <c r="D1456" i="1"/>
  <c r="C1456" i="1"/>
  <c r="AJ1455" i="1"/>
  <c r="AI1455" i="1"/>
  <c r="AG1455" i="1"/>
  <c r="S1455" i="1"/>
  <c r="K1455" i="1"/>
  <c r="H1455" i="1"/>
  <c r="G1455" i="1"/>
  <c r="E1455" i="1"/>
  <c r="F1455" i="1" s="1"/>
  <c r="D1455" i="1"/>
  <c r="C1455" i="1"/>
  <c r="AI1454" i="1"/>
  <c r="AG1454" i="1"/>
  <c r="S1454" i="1"/>
  <c r="K1454" i="1"/>
  <c r="H1454" i="1"/>
  <c r="G1454" i="1"/>
  <c r="E1454" i="1"/>
  <c r="F1454" i="1" s="1"/>
  <c r="D1454" i="1"/>
  <c r="C1454" i="1"/>
  <c r="AI1453" i="1"/>
  <c r="AG1453" i="1"/>
  <c r="S1453" i="1"/>
  <c r="K1453" i="1"/>
  <c r="H1453" i="1"/>
  <c r="G1453" i="1"/>
  <c r="E1453" i="1"/>
  <c r="F1453" i="1" s="1"/>
  <c r="D1453" i="1"/>
  <c r="C1453" i="1"/>
  <c r="AI1452" i="1"/>
  <c r="AG1452" i="1"/>
  <c r="S1452" i="1"/>
  <c r="K1452" i="1"/>
  <c r="H1452" i="1"/>
  <c r="G1452" i="1"/>
  <c r="E1452" i="1"/>
  <c r="F1452" i="1" s="1"/>
  <c r="D1452" i="1"/>
  <c r="C1452" i="1"/>
  <c r="AI1451" i="1"/>
  <c r="AG1451" i="1"/>
  <c r="S1451" i="1"/>
  <c r="K1451" i="1"/>
  <c r="H1451" i="1"/>
  <c r="G1451" i="1"/>
  <c r="E1451" i="1"/>
  <c r="F1451" i="1" s="1"/>
  <c r="D1451" i="1"/>
  <c r="C1451" i="1"/>
  <c r="AI1450" i="1"/>
  <c r="AG1450" i="1"/>
  <c r="S1450" i="1"/>
  <c r="K1450" i="1"/>
  <c r="H1450" i="1"/>
  <c r="G1450" i="1"/>
  <c r="E1450" i="1"/>
  <c r="F1450" i="1" s="1"/>
  <c r="D1450" i="1"/>
  <c r="C1450" i="1"/>
  <c r="AI1449" i="1"/>
  <c r="AG1449" i="1"/>
  <c r="S1449" i="1"/>
  <c r="K1449" i="1"/>
  <c r="H1449" i="1"/>
  <c r="G1449" i="1"/>
  <c r="E1449" i="1"/>
  <c r="F1449" i="1" s="1"/>
  <c r="D1449" i="1"/>
  <c r="C1449" i="1"/>
  <c r="AI1448" i="1"/>
  <c r="AG1448" i="1"/>
  <c r="S1448" i="1"/>
  <c r="K1448" i="1"/>
  <c r="H1448" i="1"/>
  <c r="G1448" i="1"/>
  <c r="E1448" i="1"/>
  <c r="F1448" i="1" s="1"/>
  <c r="D1448" i="1"/>
  <c r="C1448" i="1"/>
  <c r="AI1447" i="1"/>
  <c r="AG1447" i="1"/>
  <c r="S1447" i="1"/>
  <c r="K1447" i="1"/>
  <c r="H1447" i="1"/>
  <c r="G1447" i="1"/>
  <c r="E1447" i="1"/>
  <c r="F1447" i="1" s="1"/>
  <c r="D1447" i="1"/>
  <c r="C1447" i="1"/>
  <c r="AI1446" i="1"/>
  <c r="AG1446" i="1"/>
  <c r="S1446" i="1"/>
  <c r="K1446" i="1"/>
  <c r="H1446" i="1"/>
  <c r="G1446" i="1"/>
  <c r="E1446" i="1"/>
  <c r="F1446" i="1" s="1"/>
  <c r="D1446" i="1"/>
  <c r="C1446" i="1"/>
  <c r="AI1445" i="1"/>
  <c r="AG1445" i="1"/>
  <c r="S1445" i="1"/>
  <c r="K1445" i="1"/>
  <c r="H1445" i="1"/>
  <c r="G1445" i="1"/>
  <c r="E1445" i="1"/>
  <c r="F1445" i="1" s="1"/>
  <c r="D1445" i="1"/>
  <c r="C1445" i="1"/>
  <c r="AI1444" i="1"/>
  <c r="AG1444" i="1"/>
  <c r="S1444" i="1"/>
  <c r="K1444" i="1"/>
  <c r="H1444" i="1"/>
  <c r="G1444" i="1"/>
  <c r="E1444" i="1"/>
  <c r="F1444" i="1" s="1"/>
  <c r="D1444" i="1"/>
  <c r="C1444" i="1"/>
  <c r="AI1443" i="1"/>
  <c r="AG1443" i="1"/>
  <c r="S1443" i="1"/>
  <c r="K1443" i="1"/>
  <c r="H1443" i="1"/>
  <c r="G1443" i="1"/>
  <c r="E1443" i="1"/>
  <c r="F1443" i="1" s="1"/>
  <c r="D1443" i="1"/>
  <c r="C1443" i="1"/>
  <c r="AJ1442" i="1"/>
  <c r="AI1442" i="1"/>
  <c r="AG1442" i="1"/>
  <c r="S1442" i="1"/>
  <c r="K1442" i="1"/>
  <c r="H1442" i="1"/>
  <c r="G1442" i="1"/>
  <c r="E1442" i="1"/>
  <c r="F1442" i="1" s="1"/>
  <c r="D1442" i="1"/>
  <c r="C1442" i="1"/>
  <c r="AI1441" i="1"/>
  <c r="AG1441" i="1"/>
  <c r="S1441" i="1"/>
  <c r="K1441" i="1"/>
  <c r="H1441" i="1"/>
  <c r="G1441" i="1"/>
  <c r="E1441" i="1"/>
  <c r="F1441" i="1" s="1"/>
  <c r="D1441" i="1"/>
  <c r="C1441" i="1"/>
  <c r="AO1440" i="1"/>
  <c r="AI1440" i="1"/>
  <c r="AG1440" i="1"/>
  <c r="S1440" i="1"/>
  <c r="K1440" i="1"/>
  <c r="H1440" i="1"/>
  <c r="G1440" i="1"/>
  <c r="E1440" i="1"/>
  <c r="F1440" i="1" s="1"/>
  <c r="D1440" i="1"/>
  <c r="C1440" i="1"/>
  <c r="AI1439" i="1"/>
  <c r="AG1439" i="1"/>
  <c r="S1439" i="1"/>
  <c r="K1439" i="1"/>
  <c r="H1439" i="1"/>
  <c r="G1439" i="1"/>
  <c r="E1439" i="1"/>
  <c r="F1439" i="1" s="1"/>
  <c r="D1439" i="1"/>
  <c r="C1439" i="1"/>
  <c r="AI1438" i="1"/>
  <c r="AG1438" i="1"/>
  <c r="S1438" i="1"/>
  <c r="K1438" i="1"/>
  <c r="H1438" i="1"/>
  <c r="G1438" i="1"/>
  <c r="E1438" i="1"/>
  <c r="F1438" i="1" s="1"/>
  <c r="D1438" i="1"/>
  <c r="C1438" i="1"/>
  <c r="AI1437" i="1"/>
  <c r="AG1437" i="1"/>
  <c r="S1437" i="1"/>
  <c r="K1437" i="1"/>
  <c r="H1437" i="1"/>
  <c r="G1437" i="1"/>
  <c r="E1437" i="1"/>
  <c r="F1437" i="1" s="1"/>
  <c r="D1437" i="1"/>
  <c r="C1437" i="1"/>
  <c r="AI1436" i="1"/>
  <c r="AG1436" i="1"/>
  <c r="S1436" i="1"/>
  <c r="K1436" i="1"/>
  <c r="H1436" i="1"/>
  <c r="G1436" i="1"/>
  <c r="E1436" i="1"/>
  <c r="F1436" i="1" s="1"/>
  <c r="D1436" i="1"/>
  <c r="C1436" i="1"/>
  <c r="AI1435" i="1"/>
  <c r="AG1435" i="1"/>
  <c r="S1435" i="1"/>
  <c r="K1435" i="1"/>
  <c r="H1435" i="1"/>
  <c r="G1435" i="1"/>
  <c r="E1435" i="1"/>
  <c r="F1435" i="1" s="1"/>
  <c r="D1435" i="1"/>
  <c r="C1435" i="1"/>
  <c r="AL1434" i="1"/>
  <c r="AJ1434" i="1"/>
  <c r="AI1434" i="1"/>
  <c r="AG1434" i="1"/>
  <c r="S1434" i="1"/>
  <c r="K1434" i="1"/>
  <c r="H1434" i="1"/>
  <c r="G1434" i="1"/>
  <c r="E1434" i="1"/>
  <c r="F1434" i="1" s="1"/>
  <c r="D1434" i="1"/>
  <c r="C1434" i="1"/>
  <c r="AI1433" i="1"/>
  <c r="AG1433" i="1"/>
  <c r="S1433" i="1"/>
  <c r="K1433" i="1"/>
  <c r="H1433" i="1"/>
  <c r="G1433" i="1"/>
  <c r="E1433" i="1"/>
  <c r="F1433" i="1" s="1"/>
  <c r="D1433" i="1"/>
  <c r="C1433" i="1"/>
  <c r="AI1432" i="1"/>
  <c r="AG1432" i="1"/>
  <c r="S1432" i="1"/>
  <c r="K1432" i="1"/>
  <c r="H1432" i="1"/>
  <c r="G1432" i="1"/>
  <c r="E1432" i="1"/>
  <c r="F1432" i="1" s="1"/>
  <c r="D1432" i="1"/>
  <c r="C1432" i="1"/>
  <c r="AI1431" i="1"/>
  <c r="AG1431" i="1"/>
  <c r="S1431" i="1"/>
  <c r="K1431" i="1"/>
  <c r="H1431" i="1"/>
  <c r="G1431" i="1"/>
  <c r="E1431" i="1"/>
  <c r="F1431" i="1" s="1"/>
  <c r="D1431" i="1"/>
  <c r="C1431" i="1"/>
  <c r="AI1430" i="1"/>
  <c r="AG1430" i="1"/>
  <c r="S1430" i="1"/>
  <c r="K1430" i="1"/>
  <c r="H1430" i="1"/>
  <c r="G1430" i="1"/>
  <c r="E1430" i="1"/>
  <c r="F1430" i="1" s="1"/>
  <c r="D1430" i="1"/>
  <c r="AP1430" i="1" s="1"/>
  <c r="C1430" i="1"/>
  <c r="AI1429" i="1"/>
  <c r="AG1429" i="1"/>
  <c r="K1429" i="1"/>
  <c r="H1429" i="1"/>
  <c r="G1429" i="1"/>
  <c r="E1429" i="1"/>
  <c r="F1429" i="1" s="1"/>
  <c r="D1429" i="1"/>
  <c r="AI1428" i="1"/>
  <c r="AG1428" i="1"/>
  <c r="K1428" i="1"/>
  <c r="H1428" i="1"/>
  <c r="G1428" i="1"/>
  <c r="E1428" i="1"/>
  <c r="F1428" i="1" s="1"/>
  <c r="D1428" i="1"/>
  <c r="C1428" i="1"/>
  <c r="AI1427" i="1"/>
  <c r="AG1427" i="1"/>
  <c r="S1427" i="1"/>
  <c r="K1427" i="1"/>
  <c r="H1427" i="1"/>
  <c r="G1427" i="1"/>
  <c r="E1427" i="1"/>
  <c r="F1427" i="1" s="1"/>
  <c r="D1427" i="1"/>
  <c r="C1427" i="1"/>
  <c r="AI1426" i="1"/>
  <c r="AG1426" i="1"/>
  <c r="S1426" i="1"/>
  <c r="K1426" i="1"/>
  <c r="H1426" i="1"/>
  <c r="G1426" i="1"/>
  <c r="E1426" i="1"/>
  <c r="F1426" i="1" s="1"/>
  <c r="D1426" i="1"/>
  <c r="C1426" i="1"/>
  <c r="AI1425" i="1"/>
  <c r="AG1425" i="1"/>
  <c r="S1425" i="1"/>
  <c r="K1425" i="1"/>
  <c r="H1425" i="1"/>
  <c r="G1425" i="1"/>
  <c r="E1425" i="1"/>
  <c r="F1425" i="1" s="1"/>
  <c r="D1425" i="1"/>
  <c r="C1425" i="1"/>
  <c r="AI1424" i="1"/>
  <c r="AG1424" i="1"/>
  <c r="S1424" i="1"/>
  <c r="K1424" i="1"/>
  <c r="H1424" i="1"/>
  <c r="G1424" i="1"/>
  <c r="E1424" i="1"/>
  <c r="F1424" i="1" s="1"/>
  <c r="D1424" i="1"/>
  <c r="C1424" i="1"/>
  <c r="AO1423" i="1"/>
  <c r="AJ1423" i="1"/>
  <c r="AI1423" i="1"/>
  <c r="AG1423" i="1"/>
  <c r="S1423" i="1"/>
  <c r="K1423" i="1"/>
  <c r="H1423" i="1"/>
  <c r="G1423" i="1"/>
  <c r="E1423" i="1"/>
  <c r="F1423" i="1" s="1"/>
  <c r="D1423" i="1"/>
  <c r="C1423" i="1"/>
  <c r="AO1422" i="1"/>
  <c r="AI1422" i="1"/>
  <c r="AG1422" i="1"/>
  <c r="S1422" i="1"/>
  <c r="K1422" i="1"/>
  <c r="H1422" i="1"/>
  <c r="G1422" i="1"/>
  <c r="E1422" i="1"/>
  <c r="F1422" i="1" s="1"/>
  <c r="D1422" i="1"/>
  <c r="C1422" i="1"/>
  <c r="AJ1421" i="1"/>
  <c r="AI1421" i="1"/>
  <c r="AG1421" i="1"/>
  <c r="S1421" i="1"/>
  <c r="K1421" i="1"/>
  <c r="H1421" i="1"/>
  <c r="G1421" i="1"/>
  <c r="E1421" i="1"/>
  <c r="F1421" i="1" s="1"/>
  <c r="D1421" i="1"/>
  <c r="C1421" i="1"/>
  <c r="AO1420" i="1"/>
  <c r="AJ1420" i="1"/>
  <c r="AI1420" i="1"/>
  <c r="AG1420" i="1"/>
  <c r="S1420" i="1"/>
  <c r="K1420" i="1"/>
  <c r="H1420" i="1"/>
  <c r="G1420" i="1"/>
  <c r="E1420" i="1"/>
  <c r="F1420" i="1" s="1"/>
  <c r="D1420" i="1"/>
  <c r="C1420" i="1"/>
  <c r="AO1419" i="1"/>
  <c r="AJ1419" i="1"/>
  <c r="AI1419" i="1"/>
  <c r="AG1419" i="1"/>
  <c r="S1419" i="1"/>
  <c r="K1419" i="1"/>
  <c r="H1419" i="1"/>
  <c r="G1419" i="1"/>
  <c r="E1419" i="1"/>
  <c r="F1419" i="1" s="1"/>
  <c r="D1419" i="1"/>
  <c r="C1419" i="1"/>
  <c r="AI1418" i="1"/>
  <c r="AG1418" i="1"/>
  <c r="S1418" i="1"/>
  <c r="K1418" i="1"/>
  <c r="H1418" i="1"/>
  <c r="G1418" i="1"/>
  <c r="E1418" i="1"/>
  <c r="F1418" i="1" s="1"/>
  <c r="D1418" i="1"/>
  <c r="C1418" i="1"/>
  <c r="AI1417" i="1"/>
  <c r="AG1417" i="1"/>
  <c r="S1417" i="1"/>
  <c r="K1417" i="1"/>
  <c r="H1417" i="1"/>
  <c r="G1417" i="1"/>
  <c r="E1417" i="1"/>
  <c r="F1417" i="1" s="1"/>
  <c r="D1417" i="1"/>
  <c r="C1417" i="1"/>
  <c r="AI1416" i="1"/>
  <c r="AG1416" i="1"/>
  <c r="K1416" i="1"/>
  <c r="H1416" i="1"/>
  <c r="G1416" i="1"/>
  <c r="E1416" i="1"/>
  <c r="F1416" i="1" s="1"/>
  <c r="D1416" i="1"/>
  <c r="C1416" i="1"/>
  <c r="AI1415" i="1"/>
  <c r="AG1415" i="1"/>
  <c r="K1415" i="1"/>
  <c r="H1415" i="1"/>
  <c r="G1415" i="1"/>
  <c r="E1415" i="1"/>
  <c r="F1415" i="1" s="1"/>
  <c r="D1415" i="1"/>
  <c r="C1415" i="1"/>
  <c r="AI1414" i="1"/>
  <c r="AG1414" i="1"/>
  <c r="S1414" i="1"/>
  <c r="K1414" i="1"/>
  <c r="H1414" i="1"/>
  <c r="G1414" i="1"/>
  <c r="E1414" i="1"/>
  <c r="F1414" i="1" s="1"/>
  <c r="D1414" i="1"/>
  <c r="C1414" i="1"/>
  <c r="AJ1413" i="1"/>
  <c r="AI1413" i="1"/>
  <c r="AG1413" i="1"/>
  <c r="S1413" i="1"/>
  <c r="K1413" i="1"/>
  <c r="H1413" i="1"/>
  <c r="G1413" i="1"/>
  <c r="E1413" i="1"/>
  <c r="F1413" i="1" s="1"/>
  <c r="D1413" i="1"/>
  <c r="C1413" i="1"/>
  <c r="AO1412" i="1"/>
  <c r="AJ1412" i="1"/>
  <c r="AI1412" i="1"/>
  <c r="AG1412" i="1"/>
  <c r="K1412" i="1"/>
  <c r="H1412" i="1"/>
  <c r="G1412" i="1"/>
  <c r="E1412" i="1"/>
  <c r="F1412" i="1" s="1"/>
  <c r="D1412" i="1"/>
  <c r="C1412" i="1"/>
  <c r="AO1411" i="1"/>
  <c r="AJ1411" i="1"/>
  <c r="AI1411" i="1"/>
  <c r="AG1411" i="1"/>
  <c r="K1411" i="1"/>
  <c r="H1411" i="1"/>
  <c r="G1411" i="1"/>
  <c r="E1411" i="1"/>
  <c r="F1411" i="1" s="1"/>
  <c r="D1411" i="1"/>
  <c r="AP1411" i="1" s="1"/>
  <c r="C1411" i="1"/>
  <c r="AO1410" i="1"/>
  <c r="AL1410" i="1"/>
  <c r="AJ1410" i="1"/>
  <c r="AI1410" i="1"/>
  <c r="AG1410" i="1"/>
  <c r="K1410" i="1"/>
  <c r="H1410" i="1"/>
  <c r="G1410" i="1"/>
  <c r="E1410" i="1"/>
  <c r="F1410" i="1" s="1"/>
  <c r="D1410" i="1"/>
  <c r="C1410" i="1"/>
  <c r="AO1409" i="1"/>
  <c r="AJ1409" i="1"/>
  <c r="AI1409" i="1"/>
  <c r="AG1409" i="1"/>
  <c r="K1409" i="1"/>
  <c r="H1409" i="1"/>
  <c r="G1409" i="1"/>
  <c r="E1409" i="1"/>
  <c r="F1409" i="1" s="1"/>
  <c r="D1409" i="1"/>
  <c r="C1409" i="1"/>
  <c r="AI1408" i="1"/>
  <c r="AG1408" i="1"/>
  <c r="K1408" i="1"/>
  <c r="H1408" i="1"/>
  <c r="G1408" i="1"/>
  <c r="E1408" i="1"/>
  <c r="F1408" i="1" s="1"/>
  <c r="D1408" i="1"/>
  <c r="C1408" i="1"/>
  <c r="AO1407" i="1"/>
  <c r="AL1407" i="1"/>
  <c r="AJ1407" i="1"/>
  <c r="AI1407" i="1"/>
  <c r="AG1407" i="1"/>
  <c r="K1407" i="1"/>
  <c r="H1407" i="1"/>
  <c r="G1407" i="1"/>
  <c r="E1407" i="1"/>
  <c r="F1407" i="1" s="1"/>
  <c r="D1407" i="1"/>
  <c r="C1407" i="1"/>
  <c r="AO1406" i="1"/>
  <c r="AL1406" i="1"/>
  <c r="AJ1406" i="1"/>
  <c r="AI1406" i="1"/>
  <c r="AG1406" i="1"/>
  <c r="K1406" i="1"/>
  <c r="H1406" i="1"/>
  <c r="G1406" i="1"/>
  <c r="E1406" i="1"/>
  <c r="F1406" i="1" s="1"/>
  <c r="D1406" i="1"/>
  <c r="C1406" i="1"/>
  <c r="AO1405" i="1"/>
  <c r="AL1405" i="1"/>
  <c r="AJ1405" i="1"/>
  <c r="AI1405" i="1"/>
  <c r="AG1405" i="1"/>
  <c r="K1405" i="1"/>
  <c r="H1405" i="1"/>
  <c r="G1405" i="1"/>
  <c r="E1405" i="1"/>
  <c r="F1405" i="1" s="1"/>
  <c r="D1405" i="1"/>
  <c r="C1405" i="1"/>
  <c r="AO1404" i="1"/>
  <c r="AL1404" i="1"/>
  <c r="AJ1404" i="1"/>
  <c r="AI1404" i="1"/>
  <c r="AG1404" i="1"/>
  <c r="K1404" i="1"/>
  <c r="H1404" i="1"/>
  <c r="G1404" i="1"/>
  <c r="E1404" i="1"/>
  <c r="F1404" i="1" s="1"/>
  <c r="D1404" i="1"/>
  <c r="C1404" i="1"/>
  <c r="AI1403" i="1"/>
  <c r="AG1403" i="1"/>
  <c r="K1403" i="1"/>
  <c r="H1403" i="1"/>
  <c r="G1403" i="1"/>
  <c r="E1403" i="1"/>
  <c r="F1403" i="1" s="1"/>
  <c r="D1403" i="1"/>
  <c r="C1403" i="1"/>
  <c r="AJ1402" i="1"/>
  <c r="AI1402" i="1"/>
  <c r="AG1402" i="1"/>
  <c r="S1402" i="1"/>
  <c r="K1402" i="1"/>
  <c r="H1402" i="1"/>
  <c r="G1402" i="1"/>
  <c r="E1402" i="1"/>
  <c r="F1402" i="1" s="1"/>
  <c r="D1402" i="1"/>
  <c r="C1402" i="1"/>
  <c r="AJ1401" i="1"/>
  <c r="AI1401" i="1"/>
  <c r="AG1401" i="1"/>
  <c r="S1401" i="1"/>
  <c r="K1401" i="1"/>
  <c r="H1401" i="1"/>
  <c r="G1401" i="1"/>
  <c r="E1401" i="1"/>
  <c r="F1401" i="1" s="1"/>
  <c r="D1401" i="1"/>
  <c r="C1401" i="1"/>
  <c r="AI1400" i="1"/>
  <c r="AG1400" i="1"/>
  <c r="K1400" i="1"/>
  <c r="H1400" i="1"/>
  <c r="G1400" i="1"/>
  <c r="E1400" i="1"/>
  <c r="F1400" i="1" s="1"/>
  <c r="D1400" i="1"/>
  <c r="C1400" i="1"/>
  <c r="AL1399" i="1"/>
  <c r="AJ1399" i="1"/>
  <c r="AI1399" i="1"/>
  <c r="AG1399" i="1"/>
  <c r="K1399" i="1"/>
  <c r="H1399" i="1"/>
  <c r="G1399" i="1"/>
  <c r="E1399" i="1"/>
  <c r="F1399" i="1" s="1"/>
  <c r="D1399" i="1"/>
  <c r="C1399" i="1"/>
  <c r="AI1398" i="1"/>
  <c r="AG1398" i="1"/>
  <c r="K1398" i="1"/>
  <c r="H1398" i="1"/>
  <c r="G1398" i="1"/>
  <c r="E1398" i="1"/>
  <c r="F1398" i="1" s="1"/>
  <c r="D1398" i="1"/>
  <c r="C1398" i="1"/>
  <c r="AI1397" i="1"/>
  <c r="AG1397" i="1"/>
  <c r="K1397" i="1"/>
  <c r="H1397" i="1"/>
  <c r="G1397" i="1"/>
  <c r="E1397" i="1"/>
  <c r="F1397" i="1" s="1"/>
  <c r="D1397" i="1"/>
  <c r="C1397" i="1"/>
  <c r="AL1396" i="1"/>
  <c r="AJ1396" i="1"/>
  <c r="AI1396" i="1"/>
  <c r="AG1396" i="1"/>
  <c r="S1396" i="1"/>
  <c r="K1396" i="1"/>
  <c r="H1396" i="1"/>
  <c r="G1396" i="1"/>
  <c r="E1396" i="1"/>
  <c r="F1396" i="1" s="1"/>
  <c r="D1396" i="1"/>
  <c r="C1396" i="1"/>
  <c r="AI1395" i="1"/>
  <c r="AG1395" i="1"/>
  <c r="K1395" i="1"/>
  <c r="H1395" i="1"/>
  <c r="G1395" i="1"/>
  <c r="E1395" i="1"/>
  <c r="F1395" i="1" s="1"/>
  <c r="D1395" i="1"/>
  <c r="C1395" i="1"/>
  <c r="AI1394" i="1"/>
  <c r="AG1394" i="1"/>
  <c r="K1394" i="1"/>
  <c r="H1394" i="1"/>
  <c r="G1394" i="1"/>
  <c r="E1394" i="1"/>
  <c r="F1394" i="1" s="1"/>
  <c r="D1394" i="1"/>
  <c r="C1394" i="1"/>
  <c r="AI1393" i="1"/>
  <c r="AG1393" i="1"/>
  <c r="K1393" i="1"/>
  <c r="H1393" i="1"/>
  <c r="G1393" i="1"/>
  <c r="E1393" i="1"/>
  <c r="F1393" i="1" s="1"/>
  <c r="D1393" i="1"/>
  <c r="C1393" i="1"/>
  <c r="AI1392" i="1"/>
  <c r="AG1392" i="1"/>
  <c r="K1392" i="1"/>
  <c r="H1392" i="1"/>
  <c r="G1392" i="1"/>
  <c r="E1392" i="1"/>
  <c r="F1392" i="1" s="1"/>
  <c r="D1392" i="1"/>
  <c r="C1392" i="1"/>
  <c r="AI1391" i="1"/>
  <c r="AG1391" i="1"/>
  <c r="S1391" i="1"/>
  <c r="K1391" i="1"/>
  <c r="H1391" i="1"/>
  <c r="G1391" i="1"/>
  <c r="E1391" i="1"/>
  <c r="F1391" i="1" s="1"/>
  <c r="D1391" i="1"/>
  <c r="C1391" i="1"/>
  <c r="AI1390" i="1"/>
  <c r="AG1390" i="1"/>
  <c r="S1390" i="1"/>
  <c r="K1390" i="1"/>
  <c r="H1390" i="1"/>
  <c r="G1390" i="1"/>
  <c r="E1390" i="1"/>
  <c r="F1390" i="1" s="1"/>
  <c r="D1390" i="1"/>
  <c r="C1390" i="1"/>
  <c r="AI1389" i="1"/>
  <c r="AG1389" i="1"/>
  <c r="K1389" i="1"/>
  <c r="H1389" i="1"/>
  <c r="G1389" i="1"/>
  <c r="E1389" i="1"/>
  <c r="F1389" i="1" s="1"/>
  <c r="D1389" i="1"/>
  <c r="C1389" i="1"/>
  <c r="AI1388" i="1"/>
  <c r="AG1388" i="1"/>
  <c r="K1388" i="1"/>
  <c r="H1388" i="1"/>
  <c r="G1388" i="1"/>
  <c r="E1388" i="1"/>
  <c r="F1388" i="1" s="1"/>
  <c r="D1388" i="1"/>
  <c r="C1388" i="1"/>
  <c r="AL1387" i="1"/>
  <c r="AJ1387" i="1"/>
  <c r="AI1387" i="1"/>
  <c r="AG1387" i="1"/>
  <c r="K1387" i="1"/>
  <c r="H1387" i="1"/>
  <c r="G1387" i="1"/>
  <c r="E1387" i="1"/>
  <c r="F1387" i="1" s="1"/>
  <c r="D1387" i="1"/>
  <c r="C1387" i="1"/>
  <c r="AJ1386" i="1"/>
  <c r="AI1386" i="1"/>
  <c r="AG1386" i="1"/>
  <c r="S1386" i="1"/>
  <c r="K1386" i="1"/>
  <c r="H1386" i="1"/>
  <c r="G1386" i="1"/>
  <c r="E1386" i="1"/>
  <c r="F1386" i="1" s="1"/>
  <c r="D1386" i="1"/>
  <c r="C1386" i="1"/>
  <c r="AJ1385" i="1"/>
  <c r="AI1385" i="1"/>
  <c r="AG1385" i="1"/>
  <c r="S1385" i="1"/>
  <c r="K1385" i="1"/>
  <c r="H1385" i="1"/>
  <c r="G1385" i="1"/>
  <c r="E1385" i="1"/>
  <c r="F1385" i="1" s="1"/>
  <c r="D1385" i="1"/>
  <c r="C1385" i="1"/>
  <c r="AO1384" i="1"/>
  <c r="AL1384" i="1"/>
  <c r="AJ1384" i="1"/>
  <c r="AI1384" i="1"/>
  <c r="AG1384" i="1"/>
  <c r="S1384" i="1"/>
  <c r="K1384" i="1"/>
  <c r="H1384" i="1"/>
  <c r="G1384" i="1"/>
  <c r="E1384" i="1"/>
  <c r="F1384" i="1" s="1"/>
  <c r="D1384" i="1"/>
  <c r="C1384" i="1"/>
  <c r="AI1383" i="1"/>
  <c r="AG1383" i="1"/>
  <c r="S1383" i="1"/>
  <c r="K1383" i="1"/>
  <c r="H1383" i="1"/>
  <c r="G1383" i="1"/>
  <c r="E1383" i="1"/>
  <c r="F1383" i="1" s="1"/>
  <c r="D1383" i="1"/>
  <c r="C1383" i="1"/>
  <c r="AI1382" i="1"/>
  <c r="AG1382" i="1"/>
  <c r="S1382" i="1"/>
  <c r="K1382" i="1"/>
  <c r="H1382" i="1"/>
  <c r="G1382" i="1"/>
  <c r="E1382" i="1"/>
  <c r="F1382" i="1" s="1"/>
  <c r="D1382" i="1"/>
  <c r="C1382" i="1"/>
  <c r="AI1381" i="1"/>
  <c r="AG1381" i="1"/>
  <c r="K1381" i="1"/>
  <c r="H1381" i="1"/>
  <c r="G1381" i="1"/>
  <c r="E1381" i="1"/>
  <c r="F1381" i="1" s="1"/>
  <c r="D1381" i="1"/>
  <c r="C1381" i="1"/>
  <c r="AI1380" i="1"/>
  <c r="AG1380" i="1"/>
  <c r="K1380" i="1"/>
  <c r="H1380" i="1"/>
  <c r="G1380" i="1"/>
  <c r="E1380" i="1"/>
  <c r="F1380" i="1" s="1"/>
  <c r="D1380" i="1"/>
  <c r="C1380" i="1"/>
  <c r="AO1379" i="1"/>
  <c r="AL1379" i="1"/>
  <c r="AJ1379" i="1"/>
  <c r="AI1379" i="1"/>
  <c r="AG1379" i="1"/>
  <c r="K1379" i="1"/>
  <c r="H1379" i="1"/>
  <c r="G1379" i="1"/>
  <c r="E1379" i="1"/>
  <c r="F1379" i="1" s="1"/>
  <c r="D1379" i="1"/>
  <c r="C1379" i="1"/>
  <c r="AI1378" i="1"/>
  <c r="AG1378" i="1"/>
  <c r="K1378" i="1"/>
  <c r="H1378" i="1"/>
  <c r="G1378" i="1"/>
  <c r="E1378" i="1"/>
  <c r="F1378" i="1" s="1"/>
  <c r="D1378" i="1"/>
  <c r="C1378" i="1"/>
  <c r="AO1377" i="1"/>
  <c r="AL1377" i="1"/>
  <c r="AJ1377" i="1"/>
  <c r="AI1377" i="1"/>
  <c r="AG1377" i="1"/>
  <c r="K1377" i="1"/>
  <c r="H1377" i="1"/>
  <c r="G1377" i="1"/>
  <c r="E1377" i="1"/>
  <c r="F1377" i="1" s="1"/>
  <c r="D1377" i="1"/>
  <c r="C1377" i="1"/>
  <c r="AL1376" i="1"/>
  <c r="AJ1376" i="1"/>
  <c r="AI1376" i="1"/>
  <c r="AG1376" i="1"/>
  <c r="K1376" i="1"/>
  <c r="H1376" i="1"/>
  <c r="G1376" i="1"/>
  <c r="E1376" i="1"/>
  <c r="F1376" i="1" s="1"/>
  <c r="D1376" i="1"/>
  <c r="C1376" i="1"/>
  <c r="AI1375" i="1"/>
  <c r="AG1375" i="1"/>
  <c r="K1375" i="1"/>
  <c r="H1375" i="1"/>
  <c r="G1375" i="1"/>
  <c r="E1375" i="1"/>
  <c r="F1375" i="1" s="1"/>
  <c r="D1375" i="1"/>
  <c r="C1375" i="1"/>
  <c r="AI1374" i="1"/>
  <c r="AG1374" i="1"/>
  <c r="S1374" i="1"/>
  <c r="K1374" i="1"/>
  <c r="H1374" i="1"/>
  <c r="G1374" i="1"/>
  <c r="E1374" i="1"/>
  <c r="F1374" i="1" s="1"/>
  <c r="D1374" i="1"/>
  <c r="C1374" i="1"/>
  <c r="AJ1373" i="1"/>
  <c r="AI1373" i="1"/>
  <c r="AG1373" i="1"/>
  <c r="S1373" i="1"/>
  <c r="K1373" i="1"/>
  <c r="H1373" i="1"/>
  <c r="G1373" i="1"/>
  <c r="E1373" i="1"/>
  <c r="F1373" i="1" s="1"/>
  <c r="D1373" i="1"/>
  <c r="C1373" i="1"/>
  <c r="AI1372" i="1"/>
  <c r="AG1372" i="1"/>
  <c r="S1372" i="1"/>
  <c r="K1372" i="1"/>
  <c r="H1372" i="1"/>
  <c r="G1372" i="1"/>
  <c r="E1372" i="1"/>
  <c r="F1372" i="1" s="1"/>
  <c r="D1372" i="1"/>
  <c r="C1372" i="1"/>
  <c r="AJ1371" i="1"/>
  <c r="AI1371" i="1"/>
  <c r="AG1371" i="1"/>
  <c r="S1371" i="1"/>
  <c r="K1371" i="1"/>
  <c r="H1371" i="1"/>
  <c r="G1371" i="1"/>
  <c r="E1371" i="1"/>
  <c r="F1371" i="1" s="1"/>
  <c r="D1371" i="1"/>
  <c r="AP1371" i="1" s="1"/>
  <c r="C1371" i="1"/>
  <c r="AI1370" i="1"/>
  <c r="AG1370" i="1"/>
  <c r="S1370" i="1"/>
  <c r="K1370" i="1"/>
  <c r="H1370" i="1"/>
  <c r="G1370" i="1"/>
  <c r="E1370" i="1"/>
  <c r="F1370" i="1" s="1"/>
  <c r="D1370" i="1"/>
  <c r="C1370" i="1"/>
  <c r="AO1369" i="1"/>
  <c r="AI1369" i="1"/>
  <c r="AG1369" i="1"/>
  <c r="S1369" i="1"/>
  <c r="K1369" i="1"/>
  <c r="H1369" i="1"/>
  <c r="G1369" i="1"/>
  <c r="E1369" i="1"/>
  <c r="F1369" i="1" s="1"/>
  <c r="D1369" i="1"/>
  <c r="C1369" i="1"/>
  <c r="AI1368" i="1"/>
  <c r="AG1368" i="1"/>
  <c r="K1368" i="1"/>
  <c r="H1368" i="1"/>
  <c r="G1368" i="1"/>
  <c r="E1368" i="1"/>
  <c r="F1368" i="1" s="1"/>
  <c r="D1368" i="1"/>
  <c r="C1368" i="1"/>
  <c r="AI1367" i="1"/>
  <c r="AG1367" i="1"/>
  <c r="S1367" i="1"/>
  <c r="K1367" i="1"/>
  <c r="H1367" i="1"/>
  <c r="G1367" i="1"/>
  <c r="E1367" i="1"/>
  <c r="F1367" i="1" s="1"/>
  <c r="D1367" i="1"/>
  <c r="C1367" i="1"/>
  <c r="AI1366" i="1"/>
  <c r="AG1366" i="1"/>
  <c r="K1366" i="1"/>
  <c r="H1366" i="1"/>
  <c r="G1366" i="1"/>
  <c r="E1366" i="1"/>
  <c r="F1366" i="1" s="1"/>
  <c r="D1366" i="1"/>
  <c r="C1366" i="1"/>
  <c r="AI1365" i="1"/>
  <c r="AG1365" i="1"/>
  <c r="K1365" i="1"/>
  <c r="H1365" i="1"/>
  <c r="G1365" i="1"/>
  <c r="E1365" i="1"/>
  <c r="F1365" i="1" s="1"/>
  <c r="D1365" i="1"/>
  <c r="C1365" i="1"/>
  <c r="AI1364" i="1"/>
  <c r="AG1364" i="1"/>
  <c r="K1364" i="1"/>
  <c r="H1364" i="1"/>
  <c r="G1364" i="1"/>
  <c r="E1364" i="1"/>
  <c r="F1364" i="1" s="1"/>
  <c r="D1364" i="1"/>
  <c r="C1364" i="1"/>
  <c r="AI1363" i="1"/>
  <c r="AG1363" i="1"/>
  <c r="K1363" i="1"/>
  <c r="H1363" i="1"/>
  <c r="G1363" i="1"/>
  <c r="E1363" i="1"/>
  <c r="F1363" i="1" s="1"/>
  <c r="D1363" i="1"/>
  <c r="C1363" i="1"/>
  <c r="AI1362" i="1"/>
  <c r="AG1362" i="1"/>
  <c r="K1362" i="1"/>
  <c r="H1362" i="1"/>
  <c r="G1362" i="1"/>
  <c r="E1362" i="1"/>
  <c r="F1362" i="1" s="1"/>
  <c r="D1362" i="1"/>
  <c r="C1362" i="1"/>
  <c r="AI1361" i="1"/>
  <c r="AG1361" i="1"/>
  <c r="S1361" i="1"/>
  <c r="K1361" i="1"/>
  <c r="H1361" i="1"/>
  <c r="G1361" i="1"/>
  <c r="E1361" i="1"/>
  <c r="F1361" i="1" s="1"/>
  <c r="D1361" i="1"/>
  <c r="C1361" i="1"/>
  <c r="AI1360" i="1"/>
  <c r="AG1360" i="1"/>
  <c r="S1360" i="1"/>
  <c r="K1360" i="1"/>
  <c r="H1360" i="1"/>
  <c r="G1360" i="1"/>
  <c r="E1360" i="1"/>
  <c r="F1360" i="1" s="1"/>
  <c r="D1360" i="1"/>
  <c r="C1360" i="1"/>
  <c r="AI1359" i="1"/>
  <c r="AG1359" i="1"/>
  <c r="S1359" i="1"/>
  <c r="K1359" i="1"/>
  <c r="H1359" i="1"/>
  <c r="G1359" i="1"/>
  <c r="E1359" i="1"/>
  <c r="F1359" i="1" s="1"/>
  <c r="D1359" i="1"/>
  <c r="C1359" i="1"/>
  <c r="AI1358" i="1"/>
  <c r="AG1358" i="1"/>
  <c r="S1358" i="1"/>
  <c r="K1358" i="1"/>
  <c r="H1358" i="1"/>
  <c r="G1358" i="1"/>
  <c r="E1358" i="1"/>
  <c r="F1358" i="1" s="1"/>
  <c r="D1358" i="1"/>
  <c r="C1358" i="1"/>
  <c r="AI1357" i="1"/>
  <c r="AG1357" i="1"/>
  <c r="S1357" i="1"/>
  <c r="K1357" i="1"/>
  <c r="H1357" i="1"/>
  <c r="G1357" i="1"/>
  <c r="E1357" i="1"/>
  <c r="F1357" i="1" s="1"/>
  <c r="D1357" i="1"/>
  <c r="C1357" i="1"/>
  <c r="AJ1356" i="1"/>
  <c r="AI1356" i="1"/>
  <c r="AG1356" i="1"/>
  <c r="S1356" i="1"/>
  <c r="K1356" i="1"/>
  <c r="H1356" i="1"/>
  <c r="G1356" i="1"/>
  <c r="E1356" i="1"/>
  <c r="F1356" i="1" s="1"/>
  <c r="D1356" i="1"/>
  <c r="C1356" i="1"/>
  <c r="AI1355" i="1"/>
  <c r="AG1355" i="1"/>
  <c r="S1355" i="1"/>
  <c r="K1355" i="1"/>
  <c r="H1355" i="1"/>
  <c r="G1355" i="1"/>
  <c r="E1355" i="1"/>
  <c r="F1355" i="1" s="1"/>
  <c r="D1355" i="1"/>
  <c r="C1355" i="1"/>
  <c r="AI1354" i="1"/>
  <c r="AG1354" i="1"/>
  <c r="S1354" i="1"/>
  <c r="K1354" i="1"/>
  <c r="H1354" i="1"/>
  <c r="G1354" i="1"/>
  <c r="E1354" i="1"/>
  <c r="F1354" i="1" s="1"/>
  <c r="D1354" i="1"/>
  <c r="C1354" i="1"/>
  <c r="AI1353" i="1"/>
  <c r="AG1353" i="1"/>
  <c r="S1353" i="1"/>
  <c r="K1353" i="1"/>
  <c r="H1353" i="1"/>
  <c r="G1353" i="1"/>
  <c r="E1353" i="1"/>
  <c r="F1353" i="1" s="1"/>
  <c r="D1353" i="1"/>
  <c r="C1353" i="1"/>
  <c r="AI1352" i="1"/>
  <c r="AG1352" i="1"/>
  <c r="S1352" i="1"/>
  <c r="K1352" i="1"/>
  <c r="H1352" i="1"/>
  <c r="G1352" i="1"/>
  <c r="E1352" i="1"/>
  <c r="F1352" i="1" s="1"/>
  <c r="D1352" i="1"/>
  <c r="C1352" i="1"/>
  <c r="AJ1351" i="1"/>
  <c r="AI1351" i="1"/>
  <c r="AG1351" i="1"/>
  <c r="S1351" i="1"/>
  <c r="K1351" i="1"/>
  <c r="H1351" i="1"/>
  <c r="G1351" i="1"/>
  <c r="E1351" i="1"/>
  <c r="F1351" i="1" s="1"/>
  <c r="D1351" i="1"/>
  <c r="C1351" i="1"/>
  <c r="AI1350" i="1"/>
  <c r="AG1350" i="1"/>
  <c r="S1350" i="1"/>
  <c r="K1350" i="1"/>
  <c r="H1350" i="1"/>
  <c r="G1350" i="1"/>
  <c r="E1350" i="1"/>
  <c r="F1350" i="1" s="1"/>
  <c r="D1350" i="1"/>
  <c r="C1350" i="1"/>
  <c r="AI1349" i="1"/>
  <c r="AG1349" i="1"/>
  <c r="S1349" i="1"/>
  <c r="K1349" i="1"/>
  <c r="H1349" i="1"/>
  <c r="G1349" i="1"/>
  <c r="E1349" i="1"/>
  <c r="F1349" i="1" s="1"/>
  <c r="D1349" i="1"/>
  <c r="C1349" i="1"/>
  <c r="AI1348" i="1"/>
  <c r="AG1348" i="1"/>
  <c r="K1348" i="1"/>
  <c r="H1348" i="1"/>
  <c r="G1348" i="1"/>
  <c r="E1348" i="1"/>
  <c r="F1348" i="1" s="1"/>
  <c r="D1348" i="1"/>
  <c r="AO1347" i="1"/>
  <c r="AI1347" i="1"/>
  <c r="AG1347" i="1"/>
  <c r="S1347" i="1"/>
  <c r="K1347" i="1"/>
  <c r="H1347" i="1"/>
  <c r="G1347" i="1"/>
  <c r="E1347" i="1"/>
  <c r="F1347" i="1" s="1"/>
  <c r="D1347" i="1"/>
  <c r="C1347" i="1"/>
  <c r="AI1346" i="1"/>
  <c r="AG1346" i="1"/>
  <c r="S1346" i="1"/>
  <c r="K1346" i="1"/>
  <c r="H1346" i="1"/>
  <c r="G1346" i="1"/>
  <c r="E1346" i="1"/>
  <c r="F1346" i="1" s="1"/>
  <c r="D1346" i="1"/>
  <c r="C1346" i="1"/>
  <c r="AI1345" i="1"/>
  <c r="AG1345" i="1"/>
  <c r="S1345" i="1"/>
  <c r="K1345" i="1"/>
  <c r="H1345" i="1"/>
  <c r="G1345" i="1"/>
  <c r="E1345" i="1"/>
  <c r="F1345" i="1" s="1"/>
  <c r="D1345" i="1"/>
  <c r="C1345" i="1"/>
  <c r="AI1344" i="1"/>
  <c r="AG1344" i="1"/>
  <c r="S1344" i="1"/>
  <c r="K1344" i="1"/>
  <c r="H1344" i="1"/>
  <c r="G1344" i="1"/>
  <c r="E1344" i="1"/>
  <c r="F1344" i="1" s="1"/>
  <c r="D1344" i="1"/>
  <c r="C1344" i="1"/>
  <c r="AI1343" i="1"/>
  <c r="AG1343" i="1"/>
  <c r="S1343" i="1"/>
  <c r="K1343" i="1"/>
  <c r="H1343" i="1"/>
  <c r="G1343" i="1"/>
  <c r="E1343" i="1"/>
  <c r="F1343" i="1" s="1"/>
  <c r="D1343" i="1"/>
  <c r="C1343" i="1"/>
  <c r="AI1342" i="1"/>
  <c r="AG1342" i="1"/>
  <c r="S1342" i="1"/>
  <c r="K1342" i="1"/>
  <c r="H1342" i="1"/>
  <c r="G1342" i="1"/>
  <c r="E1342" i="1"/>
  <c r="F1342" i="1" s="1"/>
  <c r="D1342" i="1"/>
  <c r="C1342" i="1"/>
  <c r="AI1341" i="1"/>
  <c r="AG1341" i="1"/>
  <c r="S1341" i="1"/>
  <c r="K1341" i="1"/>
  <c r="H1341" i="1"/>
  <c r="G1341" i="1"/>
  <c r="E1341" i="1"/>
  <c r="F1341" i="1" s="1"/>
  <c r="D1341" i="1"/>
  <c r="C1341" i="1"/>
  <c r="AI1340" i="1"/>
  <c r="AG1340" i="1"/>
  <c r="S1340" i="1"/>
  <c r="K1340" i="1"/>
  <c r="H1340" i="1"/>
  <c r="G1340" i="1"/>
  <c r="E1340" i="1"/>
  <c r="F1340" i="1" s="1"/>
  <c r="D1340" i="1"/>
  <c r="C1340" i="1"/>
  <c r="AI1339" i="1"/>
  <c r="AG1339" i="1"/>
  <c r="S1339" i="1"/>
  <c r="K1339" i="1"/>
  <c r="H1339" i="1"/>
  <c r="G1339" i="1"/>
  <c r="E1339" i="1"/>
  <c r="F1339" i="1" s="1"/>
  <c r="D1339" i="1"/>
  <c r="C1339" i="1"/>
  <c r="AI1338" i="1"/>
  <c r="AG1338" i="1"/>
  <c r="S1338" i="1"/>
  <c r="K1338" i="1"/>
  <c r="H1338" i="1"/>
  <c r="G1338" i="1"/>
  <c r="E1338" i="1"/>
  <c r="F1338" i="1" s="1"/>
  <c r="D1338" i="1"/>
  <c r="C1338" i="1"/>
  <c r="AI1337" i="1"/>
  <c r="AG1337" i="1"/>
  <c r="S1337" i="1"/>
  <c r="K1337" i="1"/>
  <c r="H1337" i="1"/>
  <c r="G1337" i="1"/>
  <c r="E1337" i="1"/>
  <c r="F1337" i="1" s="1"/>
  <c r="D1337" i="1"/>
  <c r="C1337" i="1"/>
  <c r="AI1336" i="1"/>
  <c r="AG1336" i="1"/>
  <c r="S1336" i="1"/>
  <c r="K1336" i="1"/>
  <c r="H1336" i="1"/>
  <c r="G1336" i="1"/>
  <c r="E1336" i="1"/>
  <c r="F1336" i="1" s="1"/>
  <c r="D1336" i="1"/>
  <c r="C1336" i="1"/>
  <c r="AI1335" i="1"/>
  <c r="AG1335" i="1"/>
  <c r="S1335" i="1"/>
  <c r="K1335" i="1"/>
  <c r="H1335" i="1"/>
  <c r="G1335" i="1"/>
  <c r="E1335" i="1"/>
  <c r="F1335" i="1" s="1"/>
  <c r="D1335" i="1"/>
  <c r="C1335" i="1"/>
  <c r="AJ1334" i="1"/>
  <c r="AI1334" i="1"/>
  <c r="AG1334" i="1"/>
  <c r="S1334" i="1"/>
  <c r="K1334" i="1"/>
  <c r="H1334" i="1"/>
  <c r="G1334" i="1"/>
  <c r="E1334" i="1"/>
  <c r="F1334" i="1" s="1"/>
  <c r="D1334" i="1"/>
  <c r="C1334" i="1"/>
  <c r="AI1333" i="1"/>
  <c r="AG1333" i="1"/>
  <c r="S1333" i="1"/>
  <c r="K1333" i="1"/>
  <c r="H1333" i="1"/>
  <c r="G1333" i="1"/>
  <c r="E1333" i="1"/>
  <c r="F1333" i="1" s="1"/>
  <c r="D1333" i="1"/>
  <c r="C1333" i="1"/>
  <c r="AI1332" i="1"/>
  <c r="AG1332" i="1"/>
  <c r="S1332" i="1"/>
  <c r="K1332" i="1"/>
  <c r="H1332" i="1"/>
  <c r="G1332" i="1"/>
  <c r="E1332" i="1"/>
  <c r="F1332" i="1" s="1"/>
  <c r="D1332" i="1"/>
  <c r="C1332" i="1"/>
  <c r="AI1331" i="1"/>
  <c r="AG1331" i="1"/>
  <c r="S1331" i="1"/>
  <c r="K1331" i="1"/>
  <c r="H1331" i="1"/>
  <c r="G1331" i="1"/>
  <c r="E1331" i="1"/>
  <c r="F1331" i="1" s="1"/>
  <c r="D1331" i="1"/>
  <c r="C1331" i="1"/>
  <c r="AI1330" i="1"/>
  <c r="AG1330" i="1"/>
  <c r="S1330" i="1"/>
  <c r="K1330" i="1"/>
  <c r="H1330" i="1"/>
  <c r="G1330" i="1"/>
  <c r="E1330" i="1"/>
  <c r="F1330" i="1" s="1"/>
  <c r="D1330" i="1"/>
  <c r="C1330" i="1"/>
  <c r="AI1329" i="1"/>
  <c r="AG1329" i="1"/>
  <c r="S1329" i="1"/>
  <c r="K1329" i="1"/>
  <c r="H1329" i="1"/>
  <c r="G1329" i="1"/>
  <c r="E1329" i="1"/>
  <c r="F1329" i="1" s="1"/>
  <c r="D1329" i="1"/>
  <c r="C1329" i="1"/>
  <c r="AJ1328" i="1"/>
  <c r="AI1328" i="1"/>
  <c r="AG1328" i="1"/>
  <c r="S1328" i="1"/>
  <c r="K1328" i="1"/>
  <c r="H1328" i="1"/>
  <c r="G1328" i="1"/>
  <c r="E1328" i="1"/>
  <c r="F1328" i="1" s="1"/>
  <c r="D1328" i="1"/>
  <c r="C1328" i="1"/>
  <c r="AM1327" i="1"/>
  <c r="AI1327" i="1"/>
  <c r="AG1327" i="1"/>
  <c r="S1327" i="1"/>
  <c r="K1327" i="1"/>
  <c r="H1327" i="1"/>
  <c r="G1327" i="1"/>
  <c r="E1327" i="1"/>
  <c r="F1327" i="1" s="1"/>
  <c r="D1327" i="1"/>
  <c r="C1327" i="1"/>
  <c r="AI1326" i="1"/>
  <c r="AG1326" i="1"/>
  <c r="S1326" i="1"/>
  <c r="K1326" i="1"/>
  <c r="H1326" i="1"/>
  <c r="G1326" i="1"/>
  <c r="E1326" i="1"/>
  <c r="F1326" i="1" s="1"/>
  <c r="D1326" i="1"/>
  <c r="C1326" i="1"/>
  <c r="AI1325" i="1"/>
  <c r="AG1325" i="1"/>
  <c r="S1325" i="1"/>
  <c r="K1325" i="1"/>
  <c r="H1325" i="1"/>
  <c r="G1325" i="1"/>
  <c r="E1325" i="1"/>
  <c r="F1325" i="1" s="1"/>
  <c r="D1325" i="1"/>
  <c r="C1325" i="1"/>
  <c r="AJ1324" i="1"/>
  <c r="AI1324" i="1"/>
  <c r="AG1324" i="1"/>
  <c r="S1324" i="1"/>
  <c r="K1324" i="1"/>
  <c r="H1324" i="1"/>
  <c r="G1324" i="1"/>
  <c r="E1324" i="1"/>
  <c r="F1324" i="1" s="1"/>
  <c r="D1324" i="1"/>
  <c r="C1324" i="1"/>
  <c r="AI1323" i="1"/>
  <c r="AG1323" i="1"/>
  <c r="S1323" i="1"/>
  <c r="K1323" i="1"/>
  <c r="H1323" i="1"/>
  <c r="G1323" i="1"/>
  <c r="E1323" i="1"/>
  <c r="F1323" i="1" s="1"/>
  <c r="D1323" i="1"/>
  <c r="C1323" i="1"/>
  <c r="AI1322" i="1"/>
  <c r="AG1322" i="1"/>
  <c r="S1322" i="1"/>
  <c r="K1322" i="1"/>
  <c r="H1322" i="1"/>
  <c r="G1322" i="1"/>
  <c r="E1322" i="1"/>
  <c r="F1322" i="1" s="1"/>
  <c r="D1322" i="1"/>
  <c r="C1322" i="1"/>
  <c r="AJ1321" i="1"/>
  <c r="AI1321" i="1"/>
  <c r="AG1321" i="1"/>
  <c r="S1321" i="1"/>
  <c r="K1321" i="1"/>
  <c r="H1321" i="1"/>
  <c r="G1321" i="1"/>
  <c r="E1321" i="1"/>
  <c r="F1321" i="1" s="1"/>
  <c r="D1321" i="1"/>
  <c r="C1321" i="1"/>
  <c r="AO1320" i="1"/>
  <c r="AI1320" i="1"/>
  <c r="AG1320" i="1"/>
  <c r="S1320" i="1"/>
  <c r="K1320" i="1"/>
  <c r="H1320" i="1"/>
  <c r="G1320" i="1"/>
  <c r="E1320" i="1"/>
  <c r="F1320" i="1" s="1"/>
  <c r="D1320" i="1"/>
  <c r="C1320" i="1"/>
  <c r="AI1319" i="1"/>
  <c r="AG1319" i="1"/>
  <c r="K1319" i="1"/>
  <c r="H1319" i="1"/>
  <c r="G1319" i="1"/>
  <c r="E1319" i="1"/>
  <c r="F1319" i="1" s="1"/>
  <c r="D1319" i="1"/>
  <c r="C1319" i="1"/>
  <c r="AO1318" i="1"/>
  <c r="AL1318" i="1"/>
  <c r="AJ1318" i="1"/>
  <c r="AI1318" i="1"/>
  <c r="AG1318" i="1"/>
  <c r="S1318" i="1"/>
  <c r="K1318" i="1"/>
  <c r="H1318" i="1"/>
  <c r="G1318" i="1"/>
  <c r="E1318" i="1"/>
  <c r="F1318" i="1" s="1"/>
  <c r="D1318" i="1"/>
  <c r="C1318" i="1"/>
  <c r="AJ1317" i="1"/>
  <c r="AI1317" i="1"/>
  <c r="AG1317" i="1"/>
  <c r="S1317" i="1"/>
  <c r="K1317" i="1"/>
  <c r="H1317" i="1"/>
  <c r="G1317" i="1"/>
  <c r="E1317" i="1"/>
  <c r="F1317" i="1" s="1"/>
  <c r="D1317" i="1"/>
  <c r="AP1317" i="1" s="1"/>
  <c r="C1317" i="1"/>
  <c r="AI1316" i="1"/>
  <c r="AG1316" i="1"/>
  <c r="K1316" i="1"/>
  <c r="H1316" i="1"/>
  <c r="G1316" i="1"/>
  <c r="E1316" i="1"/>
  <c r="F1316" i="1" s="1"/>
  <c r="D1316" i="1"/>
  <c r="C1316" i="1"/>
  <c r="AJ1315" i="1"/>
  <c r="AI1315" i="1"/>
  <c r="AG1315" i="1"/>
  <c r="S1315" i="1"/>
  <c r="K1315" i="1"/>
  <c r="H1315" i="1"/>
  <c r="G1315" i="1"/>
  <c r="E1315" i="1"/>
  <c r="F1315" i="1" s="1"/>
  <c r="D1315" i="1"/>
  <c r="C1315" i="1"/>
  <c r="AI1314" i="1"/>
  <c r="AG1314" i="1"/>
  <c r="S1314" i="1"/>
  <c r="K1314" i="1"/>
  <c r="H1314" i="1"/>
  <c r="G1314" i="1"/>
  <c r="E1314" i="1"/>
  <c r="F1314" i="1" s="1"/>
  <c r="D1314" i="1"/>
  <c r="C1314" i="1"/>
  <c r="AI1313" i="1"/>
  <c r="AG1313" i="1"/>
  <c r="S1313" i="1"/>
  <c r="K1313" i="1"/>
  <c r="H1313" i="1"/>
  <c r="G1313" i="1"/>
  <c r="E1313" i="1"/>
  <c r="F1313" i="1" s="1"/>
  <c r="D1313" i="1"/>
  <c r="C1313" i="1"/>
  <c r="AJ1312" i="1"/>
  <c r="AI1312" i="1"/>
  <c r="AG1312" i="1"/>
  <c r="S1312" i="1"/>
  <c r="K1312" i="1"/>
  <c r="H1312" i="1"/>
  <c r="G1312" i="1"/>
  <c r="E1312" i="1"/>
  <c r="F1312" i="1" s="1"/>
  <c r="D1312" i="1"/>
  <c r="C1312" i="1"/>
  <c r="AI1311" i="1"/>
  <c r="AG1311" i="1"/>
  <c r="S1311" i="1"/>
  <c r="K1311" i="1"/>
  <c r="H1311" i="1"/>
  <c r="G1311" i="1"/>
  <c r="E1311" i="1"/>
  <c r="F1311" i="1" s="1"/>
  <c r="D1311" i="1"/>
  <c r="C1311" i="1"/>
  <c r="AJ1310" i="1"/>
  <c r="AI1310" i="1"/>
  <c r="AG1310" i="1"/>
  <c r="S1310" i="1"/>
  <c r="K1310" i="1"/>
  <c r="H1310" i="1"/>
  <c r="G1310" i="1"/>
  <c r="E1310" i="1"/>
  <c r="F1310" i="1" s="1"/>
  <c r="D1310" i="1"/>
  <c r="C1310" i="1"/>
  <c r="AI1309" i="1"/>
  <c r="AG1309" i="1"/>
  <c r="S1309" i="1"/>
  <c r="K1309" i="1"/>
  <c r="H1309" i="1"/>
  <c r="G1309" i="1"/>
  <c r="E1309" i="1"/>
  <c r="F1309" i="1" s="1"/>
  <c r="D1309" i="1"/>
  <c r="C1309" i="1"/>
  <c r="AI1308" i="1"/>
  <c r="AG1308" i="1"/>
  <c r="S1308" i="1"/>
  <c r="K1308" i="1"/>
  <c r="H1308" i="1"/>
  <c r="G1308" i="1"/>
  <c r="E1308" i="1"/>
  <c r="F1308" i="1" s="1"/>
  <c r="D1308" i="1"/>
  <c r="C1308" i="1"/>
  <c r="AI1307" i="1"/>
  <c r="AG1307" i="1"/>
  <c r="S1307" i="1"/>
  <c r="K1307" i="1"/>
  <c r="H1307" i="1"/>
  <c r="G1307" i="1"/>
  <c r="E1307" i="1"/>
  <c r="F1307" i="1" s="1"/>
  <c r="D1307" i="1"/>
  <c r="C1307" i="1"/>
  <c r="AI1306" i="1"/>
  <c r="AG1306" i="1"/>
  <c r="S1306" i="1"/>
  <c r="K1306" i="1"/>
  <c r="H1306" i="1"/>
  <c r="G1306" i="1"/>
  <c r="E1306" i="1"/>
  <c r="F1306" i="1" s="1"/>
  <c r="D1306" i="1"/>
  <c r="C1306" i="1"/>
  <c r="AI1305" i="1"/>
  <c r="AG1305" i="1"/>
  <c r="S1305" i="1"/>
  <c r="K1305" i="1"/>
  <c r="H1305" i="1"/>
  <c r="G1305" i="1"/>
  <c r="E1305" i="1"/>
  <c r="F1305" i="1" s="1"/>
  <c r="D1305" i="1"/>
  <c r="C1305" i="1"/>
  <c r="AI1304" i="1"/>
  <c r="AG1304" i="1"/>
  <c r="S1304" i="1"/>
  <c r="K1304" i="1"/>
  <c r="H1304" i="1"/>
  <c r="G1304" i="1"/>
  <c r="E1304" i="1"/>
  <c r="F1304" i="1" s="1"/>
  <c r="D1304" i="1"/>
  <c r="C1304" i="1"/>
  <c r="AI1303" i="1"/>
  <c r="AG1303" i="1"/>
  <c r="S1303" i="1"/>
  <c r="K1303" i="1"/>
  <c r="H1303" i="1"/>
  <c r="G1303" i="1"/>
  <c r="E1303" i="1"/>
  <c r="F1303" i="1" s="1"/>
  <c r="D1303" i="1"/>
  <c r="C1303" i="1"/>
  <c r="AO1302" i="1"/>
  <c r="AI1302" i="1"/>
  <c r="AG1302" i="1"/>
  <c r="S1302" i="1"/>
  <c r="K1302" i="1"/>
  <c r="H1302" i="1"/>
  <c r="G1302" i="1"/>
  <c r="E1302" i="1"/>
  <c r="F1302" i="1" s="1"/>
  <c r="D1302" i="1"/>
  <c r="C1302" i="1"/>
  <c r="AO1301" i="1"/>
  <c r="AJ1301" i="1"/>
  <c r="AI1301" i="1"/>
  <c r="AG1301" i="1"/>
  <c r="S1301" i="1"/>
  <c r="K1301" i="1"/>
  <c r="H1301" i="1"/>
  <c r="G1301" i="1"/>
  <c r="E1301" i="1"/>
  <c r="F1301" i="1" s="1"/>
  <c r="D1301" i="1"/>
  <c r="C1301" i="1"/>
  <c r="AO1300" i="1"/>
  <c r="AI1300" i="1"/>
  <c r="AG1300" i="1"/>
  <c r="S1300" i="1"/>
  <c r="K1300" i="1"/>
  <c r="H1300" i="1"/>
  <c r="G1300" i="1"/>
  <c r="E1300" i="1"/>
  <c r="F1300" i="1" s="1"/>
  <c r="D1300" i="1"/>
  <c r="C1300" i="1"/>
  <c r="AI1299" i="1"/>
  <c r="AG1299" i="1"/>
  <c r="S1299" i="1"/>
  <c r="K1299" i="1"/>
  <c r="H1299" i="1"/>
  <c r="G1299" i="1"/>
  <c r="E1299" i="1"/>
  <c r="F1299" i="1" s="1"/>
  <c r="D1299" i="1"/>
  <c r="C1299" i="1"/>
  <c r="AJ1298" i="1"/>
  <c r="AI1298" i="1"/>
  <c r="AG1298" i="1"/>
  <c r="S1298" i="1"/>
  <c r="K1298" i="1"/>
  <c r="H1298" i="1"/>
  <c r="G1298" i="1"/>
  <c r="E1298" i="1"/>
  <c r="F1298" i="1" s="1"/>
  <c r="D1298" i="1"/>
  <c r="C1298" i="1"/>
  <c r="AO1297" i="1"/>
  <c r="AJ1297" i="1"/>
  <c r="AI1297" i="1"/>
  <c r="AG1297" i="1"/>
  <c r="S1297" i="1"/>
  <c r="K1297" i="1"/>
  <c r="H1297" i="1"/>
  <c r="G1297" i="1"/>
  <c r="E1297" i="1"/>
  <c r="F1297" i="1" s="1"/>
  <c r="D1297" i="1"/>
  <c r="C1297" i="1"/>
  <c r="AO1296" i="1"/>
  <c r="AI1296" i="1"/>
  <c r="AG1296" i="1"/>
  <c r="S1296" i="1"/>
  <c r="K1296" i="1"/>
  <c r="H1296" i="1"/>
  <c r="G1296" i="1"/>
  <c r="E1296" i="1"/>
  <c r="F1296" i="1" s="1"/>
  <c r="D1296" i="1"/>
  <c r="C1296" i="1"/>
  <c r="AI1295" i="1"/>
  <c r="AG1295" i="1"/>
  <c r="K1295" i="1"/>
  <c r="H1295" i="1"/>
  <c r="G1295" i="1"/>
  <c r="E1295" i="1"/>
  <c r="F1295" i="1" s="1"/>
  <c r="D1295" i="1"/>
  <c r="C1295" i="1"/>
  <c r="AI1294" i="1"/>
  <c r="AG1294" i="1"/>
  <c r="S1294" i="1"/>
  <c r="K1294" i="1"/>
  <c r="H1294" i="1"/>
  <c r="G1294" i="1"/>
  <c r="E1294" i="1"/>
  <c r="F1294" i="1" s="1"/>
  <c r="D1294" i="1"/>
  <c r="C1294" i="1"/>
  <c r="AI1293" i="1"/>
  <c r="AG1293" i="1"/>
  <c r="S1293" i="1"/>
  <c r="K1293" i="1"/>
  <c r="H1293" i="1"/>
  <c r="G1293" i="1"/>
  <c r="E1293" i="1"/>
  <c r="F1293" i="1" s="1"/>
  <c r="D1293" i="1"/>
  <c r="C1293" i="1"/>
  <c r="AI1292" i="1"/>
  <c r="AG1292" i="1"/>
  <c r="S1292" i="1"/>
  <c r="K1292" i="1"/>
  <c r="H1292" i="1"/>
  <c r="G1292" i="1"/>
  <c r="E1292" i="1"/>
  <c r="F1292" i="1" s="1"/>
  <c r="D1292" i="1"/>
  <c r="C1292" i="1"/>
  <c r="AI1291" i="1"/>
  <c r="AG1291" i="1"/>
  <c r="S1291" i="1"/>
  <c r="K1291" i="1"/>
  <c r="H1291" i="1"/>
  <c r="G1291" i="1"/>
  <c r="E1291" i="1"/>
  <c r="F1291" i="1" s="1"/>
  <c r="D1291" i="1"/>
  <c r="C1291" i="1"/>
  <c r="AI1290" i="1"/>
  <c r="AG1290" i="1"/>
  <c r="S1290" i="1"/>
  <c r="K1290" i="1"/>
  <c r="H1290" i="1"/>
  <c r="G1290" i="1"/>
  <c r="E1290" i="1"/>
  <c r="F1290" i="1" s="1"/>
  <c r="D1290" i="1"/>
  <c r="C1290" i="1"/>
  <c r="AO1289" i="1"/>
  <c r="AI1289" i="1"/>
  <c r="AG1289" i="1"/>
  <c r="S1289" i="1"/>
  <c r="K1289" i="1"/>
  <c r="H1289" i="1"/>
  <c r="G1289" i="1"/>
  <c r="E1289" i="1"/>
  <c r="F1289" i="1" s="1"/>
  <c r="D1289" i="1"/>
  <c r="C1289" i="1"/>
  <c r="AO1288" i="1"/>
  <c r="AJ1288" i="1"/>
  <c r="AI1288" i="1"/>
  <c r="AG1288" i="1"/>
  <c r="S1288" i="1"/>
  <c r="K1288" i="1"/>
  <c r="H1288" i="1"/>
  <c r="G1288" i="1"/>
  <c r="E1288" i="1"/>
  <c r="F1288" i="1" s="1"/>
  <c r="D1288" i="1"/>
  <c r="C1288" i="1"/>
  <c r="AO1287" i="1"/>
  <c r="AL1287" i="1"/>
  <c r="AJ1287" i="1"/>
  <c r="AI1287" i="1"/>
  <c r="AG1287" i="1"/>
  <c r="K1287" i="1"/>
  <c r="H1287" i="1"/>
  <c r="G1287" i="1"/>
  <c r="E1287" i="1"/>
  <c r="F1287" i="1" s="1"/>
  <c r="D1287" i="1"/>
  <c r="C1287" i="1"/>
  <c r="AI1286" i="1"/>
  <c r="AG1286" i="1"/>
  <c r="K1286" i="1"/>
  <c r="H1286" i="1"/>
  <c r="G1286" i="1"/>
  <c r="E1286" i="1"/>
  <c r="F1286" i="1" s="1"/>
  <c r="D1286" i="1"/>
  <c r="C1286" i="1"/>
  <c r="AI1285" i="1"/>
  <c r="AG1285" i="1"/>
  <c r="K1285" i="1"/>
  <c r="H1285" i="1"/>
  <c r="G1285" i="1"/>
  <c r="E1285" i="1"/>
  <c r="F1285" i="1" s="1"/>
  <c r="D1285" i="1"/>
  <c r="C1285" i="1"/>
  <c r="AO1284" i="1"/>
  <c r="AI1284" i="1"/>
  <c r="AG1284" i="1"/>
  <c r="S1284" i="1"/>
  <c r="K1284" i="1"/>
  <c r="H1284" i="1"/>
  <c r="G1284" i="1"/>
  <c r="E1284" i="1"/>
  <c r="F1284" i="1" s="1"/>
  <c r="D1284" i="1"/>
  <c r="C1284" i="1"/>
  <c r="AI1283" i="1"/>
  <c r="AG1283" i="1"/>
  <c r="S1283" i="1"/>
  <c r="K1283" i="1"/>
  <c r="H1283" i="1"/>
  <c r="G1283" i="1"/>
  <c r="E1283" i="1"/>
  <c r="F1283" i="1" s="1"/>
  <c r="D1283" i="1"/>
  <c r="C1283" i="1"/>
  <c r="AI1282" i="1"/>
  <c r="AG1282" i="1"/>
  <c r="K1282" i="1"/>
  <c r="H1282" i="1"/>
  <c r="G1282" i="1"/>
  <c r="E1282" i="1"/>
  <c r="F1282" i="1" s="1"/>
  <c r="D1282" i="1"/>
  <c r="C1282" i="1"/>
  <c r="AI1281" i="1"/>
  <c r="AG1281" i="1"/>
  <c r="K1281" i="1"/>
  <c r="H1281" i="1"/>
  <c r="G1281" i="1"/>
  <c r="E1281" i="1"/>
  <c r="F1281" i="1" s="1"/>
  <c r="D1281" i="1"/>
  <c r="C1281" i="1"/>
  <c r="AI1280" i="1"/>
  <c r="AG1280" i="1"/>
  <c r="S1280" i="1"/>
  <c r="K1280" i="1"/>
  <c r="H1280" i="1"/>
  <c r="G1280" i="1"/>
  <c r="E1280" i="1"/>
  <c r="F1280" i="1" s="1"/>
  <c r="D1280" i="1"/>
  <c r="C1280" i="1"/>
  <c r="AI1279" i="1"/>
  <c r="AG1279" i="1"/>
  <c r="S1279" i="1"/>
  <c r="K1279" i="1"/>
  <c r="H1279" i="1"/>
  <c r="G1279" i="1"/>
  <c r="E1279" i="1"/>
  <c r="F1279" i="1" s="1"/>
  <c r="D1279" i="1"/>
  <c r="C1279" i="1"/>
  <c r="AI1278" i="1"/>
  <c r="AG1278" i="1"/>
  <c r="S1278" i="1"/>
  <c r="K1278" i="1"/>
  <c r="H1278" i="1"/>
  <c r="G1278" i="1"/>
  <c r="E1278" i="1"/>
  <c r="F1278" i="1" s="1"/>
  <c r="D1278" i="1"/>
  <c r="C1278" i="1"/>
  <c r="AM1277" i="1"/>
  <c r="AI1277" i="1"/>
  <c r="AG1277" i="1"/>
  <c r="S1277" i="1"/>
  <c r="K1277" i="1"/>
  <c r="H1277" i="1"/>
  <c r="G1277" i="1"/>
  <c r="E1277" i="1"/>
  <c r="F1277" i="1" s="1"/>
  <c r="D1277" i="1"/>
  <c r="C1277" i="1"/>
  <c r="AI1276" i="1"/>
  <c r="AG1276" i="1"/>
  <c r="S1276" i="1"/>
  <c r="K1276" i="1"/>
  <c r="H1276" i="1"/>
  <c r="G1276" i="1"/>
  <c r="E1276" i="1"/>
  <c r="F1276" i="1" s="1"/>
  <c r="D1276" i="1"/>
  <c r="C1276" i="1"/>
  <c r="AL1275" i="1"/>
  <c r="AJ1275" i="1"/>
  <c r="AI1275" i="1"/>
  <c r="AG1275" i="1"/>
  <c r="S1275" i="1"/>
  <c r="K1275" i="1"/>
  <c r="H1275" i="1"/>
  <c r="G1275" i="1"/>
  <c r="E1275" i="1"/>
  <c r="F1275" i="1" s="1"/>
  <c r="D1275" i="1"/>
  <c r="C1275" i="1"/>
  <c r="AI1274" i="1"/>
  <c r="AG1274" i="1"/>
  <c r="S1274" i="1"/>
  <c r="K1274" i="1"/>
  <c r="H1274" i="1"/>
  <c r="G1274" i="1"/>
  <c r="E1274" i="1"/>
  <c r="F1274" i="1" s="1"/>
  <c r="D1274" i="1"/>
  <c r="C1274" i="1"/>
  <c r="AI1273" i="1"/>
  <c r="AG1273" i="1"/>
  <c r="S1273" i="1"/>
  <c r="K1273" i="1"/>
  <c r="H1273" i="1"/>
  <c r="G1273" i="1"/>
  <c r="E1273" i="1"/>
  <c r="F1273" i="1" s="1"/>
  <c r="D1273" i="1"/>
  <c r="C1273" i="1"/>
  <c r="AI1272" i="1"/>
  <c r="AG1272" i="1"/>
  <c r="S1272" i="1"/>
  <c r="K1272" i="1"/>
  <c r="H1272" i="1"/>
  <c r="G1272" i="1"/>
  <c r="E1272" i="1"/>
  <c r="F1272" i="1" s="1"/>
  <c r="D1272" i="1"/>
  <c r="C1272" i="1"/>
  <c r="AI1271" i="1"/>
  <c r="AG1271" i="1"/>
  <c r="S1271" i="1"/>
  <c r="K1271" i="1"/>
  <c r="H1271" i="1"/>
  <c r="G1271" i="1"/>
  <c r="E1271" i="1"/>
  <c r="F1271" i="1" s="1"/>
  <c r="D1271" i="1"/>
  <c r="C1271" i="1"/>
  <c r="AI1270" i="1"/>
  <c r="AG1270" i="1"/>
  <c r="S1270" i="1"/>
  <c r="K1270" i="1"/>
  <c r="H1270" i="1"/>
  <c r="G1270" i="1"/>
  <c r="E1270" i="1"/>
  <c r="F1270" i="1" s="1"/>
  <c r="D1270" i="1"/>
  <c r="C1270" i="1"/>
  <c r="AI1269" i="1"/>
  <c r="AG1269" i="1"/>
  <c r="S1269" i="1"/>
  <c r="K1269" i="1"/>
  <c r="H1269" i="1"/>
  <c r="G1269" i="1"/>
  <c r="E1269" i="1"/>
  <c r="F1269" i="1" s="1"/>
  <c r="D1269" i="1"/>
  <c r="C1269" i="1"/>
  <c r="AI1268" i="1"/>
  <c r="AG1268" i="1"/>
  <c r="S1268" i="1"/>
  <c r="K1268" i="1"/>
  <c r="H1268" i="1"/>
  <c r="G1268" i="1"/>
  <c r="E1268" i="1"/>
  <c r="F1268" i="1" s="1"/>
  <c r="D1268" i="1"/>
  <c r="C1268" i="1"/>
  <c r="AI1267" i="1"/>
  <c r="AG1267" i="1"/>
  <c r="S1267" i="1"/>
  <c r="K1267" i="1"/>
  <c r="H1267" i="1"/>
  <c r="G1267" i="1"/>
  <c r="E1267" i="1"/>
  <c r="F1267" i="1" s="1"/>
  <c r="D1267" i="1"/>
  <c r="C1267" i="1"/>
  <c r="AI1266" i="1"/>
  <c r="AG1266" i="1"/>
  <c r="S1266" i="1"/>
  <c r="K1266" i="1"/>
  <c r="H1266" i="1"/>
  <c r="G1266" i="1"/>
  <c r="E1266" i="1"/>
  <c r="F1266" i="1" s="1"/>
  <c r="D1266" i="1"/>
  <c r="C1266" i="1"/>
  <c r="AI1265" i="1"/>
  <c r="AG1265" i="1"/>
  <c r="S1265" i="1"/>
  <c r="K1265" i="1"/>
  <c r="H1265" i="1"/>
  <c r="G1265" i="1"/>
  <c r="E1265" i="1"/>
  <c r="F1265" i="1" s="1"/>
  <c r="D1265" i="1"/>
  <c r="C1265" i="1"/>
  <c r="AI1264" i="1"/>
  <c r="AG1264" i="1"/>
  <c r="S1264" i="1"/>
  <c r="K1264" i="1"/>
  <c r="H1264" i="1"/>
  <c r="G1264" i="1"/>
  <c r="E1264" i="1"/>
  <c r="F1264" i="1" s="1"/>
  <c r="D1264" i="1"/>
  <c r="C1264" i="1"/>
  <c r="AI1263" i="1"/>
  <c r="AG1263" i="1"/>
  <c r="S1263" i="1"/>
  <c r="K1263" i="1"/>
  <c r="H1263" i="1"/>
  <c r="G1263" i="1"/>
  <c r="E1263" i="1"/>
  <c r="F1263" i="1" s="1"/>
  <c r="D1263" i="1"/>
  <c r="C1263" i="1"/>
  <c r="AI1262" i="1"/>
  <c r="AG1262" i="1"/>
  <c r="S1262" i="1"/>
  <c r="K1262" i="1"/>
  <c r="H1262" i="1"/>
  <c r="G1262" i="1"/>
  <c r="E1262" i="1"/>
  <c r="F1262" i="1" s="1"/>
  <c r="D1262" i="1"/>
  <c r="C1262" i="1"/>
  <c r="AI1261" i="1"/>
  <c r="AG1261" i="1"/>
  <c r="S1261" i="1"/>
  <c r="K1261" i="1"/>
  <c r="H1261" i="1"/>
  <c r="G1261" i="1"/>
  <c r="E1261" i="1"/>
  <c r="F1261" i="1" s="1"/>
  <c r="D1261" i="1"/>
  <c r="C1261" i="1"/>
  <c r="AI1260" i="1"/>
  <c r="AG1260" i="1"/>
  <c r="S1260" i="1"/>
  <c r="K1260" i="1"/>
  <c r="H1260" i="1"/>
  <c r="G1260" i="1"/>
  <c r="E1260" i="1"/>
  <c r="F1260" i="1" s="1"/>
  <c r="D1260" i="1"/>
  <c r="C1260" i="1"/>
  <c r="AI1259" i="1"/>
  <c r="AG1259" i="1"/>
  <c r="S1259" i="1"/>
  <c r="K1259" i="1"/>
  <c r="H1259" i="1"/>
  <c r="G1259" i="1"/>
  <c r="E1259" i="1"/>
  <c r="F1259" i="1" s="1"/>
  <c r="D1259" i="1"/>
  <c r="C1259" i="1"/>
  <c r="AI1258" i="1"/>
  <c r="AG1258" i="1"/>
  <c r="S1258" i="1"/>
  <c r="K1258" i="1"/>
  <c r="H1258" i="1"/>
  <c r="G1258" i="1"/>
  <c r="E1258" i="1"/>
  <c r="F1258" i="1" s="1"/>
  <c r="D1258" i="1"/>
  <c r="C1258" i="1"/>
  <c r="AI1257" i="1"/>
  <c r="AG1257" i="1"/>
  <c r="S1257" i="1"/>
  <c r="K1257" i="1"/>
  <c r="H1257" i="1"/>
  <c r="G1257" i="1"/>
  <c r="E1257" i="1"/>
  <c r="F1257" i="1" s="1"/>
  <c r="D1257" i="1"/>
  <c r="C1257" i="1"/>
  <c r="AO1256" i="1"/>
  <c r="AJ1256" i="1"/>
  <c r="AI1256" i="1"/>
  <c r="AG1256" i="1"/>
  <c r="S1256" i="1"/>
  <c r="K1256" i="1"/>
  <c r="H1256" i="1"/>
  <c r="G1256" i="1"/>
  <c r="E1256" i="1"/>
  <c r="F1256" i="1" s="1"/>
  <c r="D1256" i="1"/>
  <c r="C1256" i="1"/>
  <c r="AI1255" i="1"/>
  <c r="AG1255" i="1"/>
  <c r="S1255" i="1"/>
  <c r="K1255" i="1"/>
  <c r="H1255" i="1"/>
  <c r="G1255" i="1"/>
  <c r="E1255" i="1"/>
  <c r="F1255" i="1" s="1"/>
  <c r="D1255" i="1"/>
  <c r="C1255" i="1"/>
  <c r="AI1254" i="1"/>
  <c r="AG1254" i="1"/>
  <c r="S1254" i="1"/>
  <c r="K1254" i="1"/>
  <c r="H1254" i="1"/>
  <c r="G1254" i="1"/>
  <c r="E1254" i="1"/>
  <c r="F1254" i="1" s="1"/>
  <c r="D1254" i="1"/>
  <c r="C1254" i="1"/>
  <c r="AI1253" i="1"/>
  <c r="AG1253" i="1"/>
  <c r="S1253" i="1"/>
  <c r="K1253" i="1"/>
  <c r="H1253" i="1"/>
  <c r="G1253" i="1"/>
  <c r="E1253" i="1"/>
  <c r="F1253" i="1" s="1"/>
  <c r="D1253" i="1"/>
  <c r="C1253" i="1"/>
  <c r="AI1252" i="1"/>
  <c r="AG1252" i="1"/>
  <c r="S1252" i="1"/>
  <c r="K1252" i="1"/>
  <c r="H1252" i="1"/>
  <c r="G1252" i="1"/>
  <c r="E1252" i="1"/>
  <c r="F1252" i="1" s="1"/>
  <c r="D1252" i="1"/>
  <c r="C1252" i="1"/>
  <c r="AI1251" i="1"/>
  <c r="AG1251" i="1"/>
  <c r="S1251" i="1"/>
  <c r="K1251" i="1"/>
  <c r="H1251" i="1"/>
  <c r="G1251" i="1"/>
  <c r="E1251" i="1"/>
  <c r="F1251" i="1" s="1"/>
  <c r="D1251" i="1"/>
  <c r="C1251" i="1"/>
  <c r="AI1250" i="1"/>
  <c r="AG1250" i="1"/>
  <c r="K1250" i="1"/>
  <c r="H1250" i="1"/>
  <c r="G1250" i="1"/>
  <c r="E1250" i="1"/>
  <c r="F1250" i="1" s="1"/>
  <c r="D1250" i="1"/>
  <c r="C1250" i="1"/>
  <c r="AI1249" i="1"/>
  <c r="AG1249" i="1"/>
  <c r="K1249" i="1"/>
  <c r="H1249" i="1"/>
  <c r="G1249" i="1"/>
  <c r="E1249" i="1"/>
  <c r="F1249" i="1" s="1"/>
  <c r="D1249" i="1"/>
  <c r="C1249" i="1"/>
  <c r="AJ1248" i="1"/>
  <c r="AI1248" i="1"/>
  <c r="AG1248" i="1"/>
  <c r="S1248" i="1"/>
  <c r="K1248" i="1"/>
  <c r="H1248" i="1"/>
  <c r="G1248" i="1"/>
  <c r="E1248" i="1"/>
  <c r="F1248" i="1" s="1"/>
  <c r="D1248" i="1"/>
  <c r="C1248" i="1"/>
  <c r="AI1247" i="1"/>
  <c r="AG1247" i="1"/>
  <c r="K1247" i="1"/>
  <c r="H1247" i="1"/>
  <c r="G1247" i="1"/>
  <c r="E1247" i="1"/>
  <c r="F1247" i="1" s="1"/>
  <c r="D1247" i="1"/>
  <c r="C1247" i="1"/>
  <c r="AL1246" i="1"/>
  <c r="AJ1246" i="1"/>
  <c r="AI1246" i="1"/>
  <c r="AG1246" i="1"/>
  <c r="S1246" i="1"/>
  <c r="K1246" i="1"/>
  <c r="H1246" i="1"/>
  <c r="G1246" i="1"/>
  <c r="E1246" i="1"/>
  <c r="F1246" i="1" s="1"/>
  <c r="D1246" i="1"/>
  <c r="C1246" i="1"/>
  <c r="AI1245" i="1"/>
  <c r="AG1245" i="1"/>
  <c r="S1245" i="1"/>
  <c r="K1245" i="1"/>
  <c r="H1245" i="1"/>
  <c r="G1245" i="1"/>
  <c r="E1245" i="1"/>
  <c r="F1245" i="1" s="1"/>
  <c r="D1245" i="1"/>
  <c r="C1245" i="1"/>
  <c r="AI1244" i="1"/>
  <c r="AG1244" i="1"/>
  <c r="S1244" i="1"/>
  <c r="K1244" i="1"/>
  <c r="H1244" i="1"/>
  <c r="G1244" i="1"/>
  <c r="E1244" i="1"/>
  <c r="F1244" i="1" s="1"/>
  <c r="D1244" i="1"/>
  <c r="C1244" i="1"/>
  <c r="AI1243" i="1"/>
  <c r="AG1243" i="1"/>
  <c r="S1243" i="1"/>
  <c r="K1243" i="1"/>
  <c r="H1243" i="1"/>
  <c r="G1243" i="1"/>
  <c r="E1243" i="1"/>
  <c r="F1243" i="1" s="1"/>
  <c r="D1243" i="1"/>
  <c r="C1243" i="1"/>
  <c r="AI1242" i="1"/>
  <c r="AG1242" i="1"/>
  <c r="K1242" i="1"/>
  <c r="H1242" i="1"/>
  <c r="G1242" i="1"/>
  <c r="E1242" i="1"/>
  <c r="F1242" i="1" s="1"/>
  <c r="D1242" i="1"/>
  <c r="C1242" i="1"/>
  <c r="AI1241" i="1"/>
  <c r="AG1241" i="1"/>
  <c r="K1241" i="1"/>
  <c r="H1241" i="1"/>
  <c r="G1241" i="1"/>
  <c r="E1241" i="1"/>
  <c r="F1241" i="1" s="1"/>
  <c r="D1241" i="1"/>
  <c r="C1241" i="1"/>
  <c r="AI1240" i="1"/>
  <c r="AG1240" i="1"/>
  <c r="S1240" i="1"/>
  <c r="K1240" i="1"/>
  <c r="H1240" i="1"/>
  <c r="G1240" i="1"/>
  <c r="E1240" i="1"/>
  <c r="F1240" i="1" s="1"/>
  <c r="D1240" i="1"/>
  <c r="C1240" i="1"/>
  <c r="AO1239" i="1"/>
  <c r="AI1239" i="1"/>
  <c r="AG1239" i="1"/>
  <c r="S1239" i="1"/>
  <c r="K1239" i="1"/>
  <c r="H1239" i="1"/>
  <c r="G1239" i="1"/>
  <c r="E1239" i="1"/>
  <c r="F1239" i="1" s="1"/>
  <c r="D1239" i="1"/>
  <c r="C1239" i="1"/>
  <c r="AI1238" i="1"/>
  <c r="AG1238" i="1"/>
  <c r="S1238" i="1"/>
  <c r="K1238" i="1"/>
  <c r="H1238" i="1"/>
  <c r="G1238" i="1"/>
  <c r="E1238" i="1"/>
  <c r="F1238" i="1" s="1"/>
  <c r="D1238" i="1"/>
  <c r="C1238" i="1"/>
  <c r="AI1237" i="1"/>
  <c r="AG1237" i="1"/>
  <c r="K1237" i="1"/>
  <c r="H1237" i="1"/>
  <c r="G1237" i="1"/>
  <c r="E1237" i="1"/>
  <c r="F1237" i="1" s="1"/>
  <c r="D1237" i="1"/>
  <c r="C1237" i="1"/>
  <c r="AI1236" i="1"/>
  <c r="AG1236" i="1"/>
  <c r="K1236" i="1"/>
  <c r="H1236" i="1"/>
  <c r="G1236" i="1"/>
  <c r="E1236" i="1"/>
  <c r="F1236" i="1" s="1"/>
  <c r="D1236" i="1"/>
  <c r="C1236" i="1"/>
  <c r="AJ1235" i="1"/>
  <c r="AI1235" i="1"/>
  <c r="AG1235" i="1"/>
  <c r="S1235" i="1"/>
  <c r="K1235" i="1"/>
  <c r="H1235" i="1"/>
  <c r="G1235" i="1"/>
  <c r="E1235" i="1"/>
  <c r="F1235" i="1" s="1"/>
  <c r="D1235" i="1"/>
  <c r="C1235" i="1"/>
  <c r="AI1234" i="1"/>
  <c r="AG1234" i="1"/>
  <c r="S1234" i="1"/>
  <c r="K1234" i="1"/>
  <c r="H1234" i="1"/>
  <c r="G1234" i="1"/>
  <c r="E1234" i="1"/>
  <c r="F1234" i="1" s="1"/>
  <c r="D1234" i="1"/>
  <c r="C1234" i="1"/>
  <c r="AI1233" i="1"/>
  <c r="AG1233" i="1"/>
  <c r="S1233" i="1"/>
  <c r="K1233" i="1"/>
  <c r="H1233" i="1"/>
  <c r="G1233" i="1"/>
  <c r="E1233" i="1"/>
  <c r="F1233" i="1" s="1"/>
  <c r="D1233" i="1"/>
  <c r="C1233" i="1"/>
  <c r="AO1232" i="1"/>
  <c r="AJ1232" i="1"/>
  <c r="AI1232" i="1"/>
  <c r="AG1232" i="1"/>
  <c r="S1232" i="1"/>
  <c r="K1232" i="1"/>
  <c r="H1232" i="1"/>
  <c r="G1232" i="1"/>
  <c r="E1232" i="1"/>
  <c r="F1232" i="1" s="1"/>
  <c r="D1232" i="1"/>
  <c r="C1232" i="1"/>
  <c r="AO1231" i="1"/>
  <c r="AI1231" i="1"/>
  <c r="AG1231" i="1"/>
  <c r="S1231" i="1"/>
  <c r="K1231" i="1"/>
  <c r="H1231" i="1"/>
  <c r="G1231" i="1"/>
  <c r="E1231" i="1"/>
  <c r="F1231" i="1" s="1"/>
  <c r="D1231" i="1"/>
  <c r="C1231" i="1"/>
  <c r="AO1230" i="1"/>
  <c r="AI1230" i="1"/>
  <c r="AG1230" i="1"/>
  <c r="S1230" i="1"/>
  <c r="K1230" i="1"/>
  <c r="H1230" i="1"/>
  <c r="G1230" i="1"/>
  <c r="E1230" i="1"/>
  <c r="F1230" i="1" s="1"/>
  <c r="D1230" i="1"/>
  <c r="C1230" i="1"/>
  <c r="AJ1229" i="1"/>
  <c r="AI1229" i="1"/>
  <c r="AG1229" i="1"/>
  <c r="S1229" i="1"/>
  <c r="K1229" i="1"/>
  <c r="H1229" i="1"/>
  <c r="G1229" i="1"/>
  <c r="E1229" i="1"/>
  <c r="F1229" i="1" s="1"/>
  <c r="D1229" i="1"/>
  <c r="C1229" i="1"/>
  <c r="AO1228" i="1"/>
  <c r="AI1228" i="1"/>
  <c r="AG1228" i="1"/>
  <c r="S1228" i="1"/>
  <c r="K1228" i="1"/>
  <c r="H1228" i="1"/>
  <c r="G1228" i="1"/>
  <c r="E1228" i="1"/>
  <c r="F1228" i="1" s="1"/>
  <c r="D1228" i="1"/>
  <c r="C1228" i="1"/>
  <c r="AO1227" i="1"/>
  <c r="AI1227" i="1"/>
  <c r="AG1227" i="1"/>
  <c r="S1227" i="1"/>
  <c r="K1227" i="1"/>
  <c r="H1227" i="1"/>
  <c r="G1227" i="1"/>
  <c r="E1227" i="1"/>
  <c r="F1227" i="1" s="1"/>
  <c r="D1227" i="1"/>
  <c r="C1227" i="1"/>
  <c r="AO1226" i="1"/>
  <c r="AJ1226" i="1"/>
  <c r="AI1226" i="1"/>
  <c r="AG1226" i="1"/>
  <c r="S1226" i="1"/>
  <c r="K1226" i="1"/>
  <c r="H1226" i="1"/>
  <c r="G1226" i="1"/>
  <c r="E1226" i="1"/>
  <c r="F1226" i="1" s="1"/>
  <c r="D1226" i="1"/>
  <c r="C1226" i="1"/>
  <c r="AO1225" i="1"/>
  <c r="AI1225" i="1"/>
  <c r="AG1225" i="1"/>
  <c r="S1225" i="1"/>
  <c r="K1225" i="1"/>
  <c r="H1225" i="1"/>
  <c r="G1225" i="1"/>
  <c r="E1225" i="1"/>
  <c r="F1225" i="1" s="1"/>
  <c r="D1225" i="1"/>
  <c r="C1225" i="1"/>
  <c r="AI1224" i="1"/>
  <c r="AG1224" i="1"/>
  <c r="S1224" i="1"/>
  <c r="K1224" i="1"/>
  <c r="H1224" i="1"/>
  <c r="G1224" i="1"/>
  <c r="E1224" i="1"/>
  <c r="F1224" i="1" s="1"/>
  <c r="D1224" i="1"/>
  <c r="C1224" i="1"/>
  <c r="AO1223" i="1"/>
  <c r="AI1223" i="1"/>
  <c r="AG1223" i="1"/>
  <c r="S1223" i="1"/>
  <c r="K1223" i="1"/>
  <c r="H1223" i="1"/>
  <c r="G1223" i="1"/>
  <c r="E1223" i="1"/>
  <c r="F1223" i="1" s="1"/>
  <c r="D1223" i="1"/>
  <c r="C1223" i="1"/>
  <c r="AI1222" i="1"/>
  <c r="AG1222" i="1"/>
  <c r="S1222" i="1"/>
  <c r="K1222" i="1"/>
  <c r="H1222" i="1"/>
  <c r="G1222" i="1"/>
  <c r="E1222" i="1"/>
  <c r="F1222" i="1" s="1"/>
  <c r="D1222" i="1"/>
  <c r="C1222" i="1"/>
  <c r="AI1221" i="1"/>
  <c r="AG1221" i="1"/>
  <c r="S1221" i="1"/>
  <c r="K1221" i="1"/>
  <c r="H1221" i="1"/>
  <c r="G1221" i="1"/>
  <c r="E1221" i="1"/>
  <c r="F1221" i="1" s="1"/>
  <c r="D1221" i="1"/>
  <c r="C1221" i="1"/>
  <c r="AO1220" i="1"/>
  <c r="AI1220" i="1"/>
  <c r="AG1220" i="1"/>
  <c r="S1220" i="1"/>
  <c r="K1220" i="1"/>
  <c r="H1220" i="1"/>
  <c r="G1220" i="1"/>
  <c r="E1220" i="1"/>
  <c r="F1220" i="1" s="1"/>
  <c r="D1220" i="1"/>
  <c r="C1220" i="1"/>
  <c r="AO1219" i="1"/>
  <c r="AI1219" i="1"/>
  <c r="AG1219" i="1"/>
  <c r="S1219" i="1"/>
  <c r="K1219" i="1"/>
  <c r="H1219" i="1"/>
  <c r="G1219" i="1"/>
  <c r="E1219" i="1"/>
  <c r="F1219" i="1" s="1"/>
  <c r="D1219" i="1"/>
  <c r="C1219" i="1"/>
  <c r="AO1218" i="1"/>
  <c r="AI1218" i="1"/>
  <c r="AG1218" i="1"/>
  <c r="S1218" i="1"/>
  <c r="K1218" i="1"/>
  <c r="H1218" i="1"/>
  <c r="G1218" i="1"/>
  <c r="E1218" i="1"/>
  <c r="F1218" i="1" s="1"/>
  <c r="D1218" i="1"/>
  <c r="C1218" i="1"/>
  <c r="AO1217" i="1"/>
  <c r="AI1217" i="1"/>
  <c r="AG1217" i="1"/>
  <c r="S1217" i="1"/>
  <c r="K1217" i="1"/>
  <c r="H1217" i="1"/>
  <c r="G1217" i="1"/>
  <c r="E1217" i="1"/>
  <c r="F1217" i="1" s="1"/>
  <c r="D1217" i="1"/>
  <c r="C1217" i="1"/>
  <c r="AO1216" i="1"/>
  <c r="AI1216" i="1"/>
  <c r="AG1216" i="1"/>
  <c r="S1216" i="1"/>
  <c r="K1216" i="1"/>
  <c r="H1216" i="1"/>
  <c r="G1216" i="1"/>
  <c r="E1216" i="1"/>
  <c r="F1216" i="1" s="1"/>
  <c r="D1216" i="1"/>
  <c r="C1216" i="1"/>
  <c r="AI1215" i="1"/>
  <c r="AG1215" i="1"/>
  <c r="S1215" i="1"/>
  <c r="K1215" i="1"/>
  <c r="H1215" i="1"/>
  <c r="G1215" i="1"/>
  <c r="E1215" i="1"/>
  <c r="F1215" i="1" s="1"/>
  <c r="D1215" i="1"/>
  <c r="C1215" i="1"/>
  <c r="AO1214" i="1"/>
  <c r="AI1214" i="1"/>
  <c r="AG1214" i="1"/>
  <c r="S1214" i="1"/>
  <c r="K1214" i="1"/>
  <c r="H1214" i="1"/>
  <c r="G1214" i="1"/>
  <c r="E1214" i="1"/>
  <c r="F1214" i="1" s="1"/>
  <c r="D1214" i="1"/>
  <c r="C1214" i="1"/>
  <c r="AO1213" i="1"/>
  <c r="AI1213" i="1"/>
  <c r="AG1213" i="1"/>
  <c r="S1213" i="1"/>
  <c r="K1213" i="1"/>
  <c r="H1213" i="1"/>
  <c r="G1213" i="1"/>
  <c r="E1213" i="1"/>
  <c r="F1213" i="1" s="1"/>
  <c r="D1213" i="1"/>
  <c r="C1213" i="1"/>
  <c r="AO1212" i="1"/>
  <c r="AI1212" i="1"/>
  <c r="AG1212" i="1"/>
  <c r="S1212" i="1"/>
  <c r="K1212" i="1"/>
  <c r="H1212" i="1"/>
  <c r="G1212" i="1"/>
  <c r="E1212" i="1"/>
  <c r="F1212" i="1" s="1"/>
  <c r="D1212" i="1"/>
  <c r="C1212" i="1"/>
  <c r="AO1211" i="1"/>
  <c r="AI1211" i="1"/>
  <c r="AG1211" i="1"/>
  <c r="S1211" i="1"/>
  <c r="K1211" i="1"/>
  <c r="H1211" i="1"/>
  <c r="G1211" i="1"/>
  <c r="E1211" i="1"/>
  <c r="F1211" i="1" s="1"/>
  <c r="D1211" i="1"/>
  <c r="C1211" i="1"/>
  <c r="AO1210" i="1"/>
  <c r="AI1210" i="1"/>
  <c r="AG1210" i="1"/>
  <c r="S1210" i="1"/>
  <c r="K1210" i="1"/>
  <c r="H1210" i="1"/>
  <c r="G1210" i="1"/>
  <c r="E1210" i="1"/>
  <c r="F1210" i="1" s="1"/>
  <c r="D1210" i="1"/>
  <c r="C1210" i="1"/>
  <c r="AO1209" i="1"/>
  <c r="AI1209" i="1"/>
  <c r="AG1209" i="1"/>
  <c r="S1209" i="1"/>
  <c r="K1209" i="1"/>
  <c r="H1209" i="1"/>
  <c r="G1209" i="1"/>
  <c r="E1209" i="1"/>
  <c r="F1209" i="1" s="1"/>
  <c r="D1209" i="1"/>
  <c r="C1209" i="1"/>
  <c r="AI1208" i="1"/>
  <c r="AG1208" i="1"/>
  <c r="S1208" i="1"/>
  <c r="K1208" i="1"/>
  <c r="H1208" i="1"/>
  <c r="G1208" i="1"/>
  <c r="E1208" i="1"/>
  <c r="F1208" i="1" s="1"/>
  <c r="D1208" i="1"/>
  <c r="C1208" i="1"/>
  <c r="AO1207" i="1"/>
  <c r="AI1207" i="1"/>
  <c r="AG1207" i="1"/>
  <c r="S1207" i="1"/>
  <c r="K1207" i="1"/>
  <c r="H1207" i="1"/>
  <c r="G1207" i="1"/>
  <c r="E1207" i="1"/>
  <c r="F1207" i="1" s="1"/>
  <c r="D1207" i="1"/>
  <c r="C1207" i="1"/>
  <c r="AO1206" i="1"/>
  <c r="AI1206" i="1"/>
  <c r="AG1206" i="1"/>
  <c r="S1206" i="1"/>
  <c r="K1206" i="1"/>
  <c r="H1206" i="1"/>
  <c r="G1206" i="1"/>
  <c r="E1206" i="1"/>
  <c r="F1206" i="1" s="1"/>
  <c r="D1206" i="1"/>
  <c r="C1206" i="1"/>
  <c r="AO1205" i="1"/>
  <c r="AI1205" i="1"/>
  <c r="AG1205" i="1"/>
  <c r="S1205" i="1"/>
  <c r="K1205" i="1"/>
  <c r="H1205" i="1"/>
  <c r="G1205" i="1"/>
  <c r="E1205" i="1"/>
  <c r="F1205" i="1" s="1"/>
  <c r="D1205" i="1"/>
  <c r="C1205" i="1"/>
  <c r="AO1204" i="1"/>
  <c r="AI1204" i="1"/>
  <c r="AG1204" i="1"/>
  <c r="S1204" i="1"/>
  <c r="K1204" i="1"/>
  <c r="H1204" i="1"/>
  <c r="G1204" i="1"/>
  <c r="E1204" i="1"/>
  <c r="F1204" i="1" s="1"/>
  <c r="D1204" i="1"/>
  <c r="C1204" i="1"/>
  <c r="AO1203" i="1"/>
  <c r="AI1203" i="1"/>
  <c r="AG1203" i="1"/>
  <c r="S1203" i="1"/>
  <c r="K1203" i="1"/>
  <c r="H1203" i="1"/>
  <c r="G1203" i="1"/>
  <c r="E1203" i="1"/>
  <c r="F1203" i="1" s="1"/>
  <c r="D1203" i="1"/>
  <c r="C1203" i="1"/>
  <c r="AO1202" i="1"/>
  <c r="AI1202" i="1"/>
  <c r="AG1202" i="1"/>
  <c r="S1202" i="1"/>
  <c r="K1202" i="1"/>
  <c r="H1202" i="1"/>
  <c r="G1202" i="1"/>
  <c r="E1202" i="1"/>
  <c r="F1202" i="1" s="1"/>
  <c r="D1202" i="1"/>
  <c r="C1202" i="1"/>
  <c r="AI1201" i="1"/>
  <c r="AG1201" i="1"/>
  <c r="S1201" i="1"/>
  <c r="K1201" i="1"/>
  <c r="H1201" i="1"/>
  <c r="G1201" i="1"/>
  <c r="E1201" i="1"/>
  <c r="F1201" i="1" s="1"/>
  <c r="D1201" i="1"/>
  <c r="C1201" i="1"/>
  <c r="AO1200" i="1"/>
  <c r="AI1200" i="1"/>
  <c r="AG1200" i="1"/>
  <c r="S1200" i="1"/>
  <c r="K1200" i="1"/>
  <c r="H1200" i="1"/>
  <c r="G1200" i="1"/>
  <c r="E1200" i="1"/>
  <c r="F1200" i="1" s="1"/>
  <c r="D1200" i="1"/>
  <c r="C1200" i="1"/>
  <c r="AI1199" i="1"/>
  <c r="AG1199" i="1"/>
  <c r="S1199" i="1"/>
  <c r="K1199" i="1"/>
  <c r="H1199" i="1"/>
  <c r="G1199" i="1"/>
  <c r="E1199" i="1"/>
  <c r="F1199" i="1" s="1"/>
  <c r="D1199" i="1"/>
  <c r="C1199" i="1"/>
  <c r="AI1198" i="1"/>
  <c r="AG1198" i="1"/>
  <c r="S1198" i="1"/>
  <c r="K1198" i="1"/>
  <c r="H1198" i="1"/>
  <c r="G1198" i="1"/>
  <c r="E1198" i="1"/>
  <c r="F1198" i="1" s="1"/>
  <c r="D1198" i="1"/>
  <c r="C1198" i="1"/>
  <c r="AI1197" i="1"/>
  <c r="AG1197" i="1"/>
  <c r="S1197" i="1"/>
  <c r="K1197" i="1"/>
  <c r="H1197" i="1"/>
  <c r="G1197" i="1"/>
  <c r="E1197" i="1"/>
  <c r="F1197" i="1" s="1"/>
  <c r="D1197" i="1"/>
  <c r="C1197" i="1"/>
  <c r="AI1196" i="1"/>
  <c r="AG1196" i="1"/>
  <c r="S1196" i="1"/>
  <c r="K1196" i="1"/>
  <c r="H1196" i="1"/>
  <c r="G1196" i="1"/>
  <c r="E1196" i="1"/>
  <c r="F1196" i="1" s="1"/>
  <c r="D1196" i="1"/>
  <c r="C1196" i="1"/>
  <c r="AI1195" i="1"/>
  <c r="AG1195" i="1"/>
  <c r="S1195" i="1"/>
  <c r="K1195" i="1"/>
  <c r="H1195" i="1"/>
  <c r="G1195" i="1"/>
  <c r="E1195" i="1"/>
  <c r="F1195" i="1" s="1"/>
  <c r="D1195" i="1"/>
  <c r="C1195" i="1"/>
  <c r="AI1194" i="1"/>
  <c r="AG1194" i="1"/>
  <c r="S1194" i="1"/>
  <c r="K1194" i="1"/>
  <c r="H1194" i="1"/>
  <c r="G1194" i="1"/>
  <c r="E1194" i="1"/>
  <c r="F1194" i="1" s="1"/>
  <c r="D1194" i="1"/>
  <c r="C1194" i="1"/>
  <c r="AO1193" i="1"/>
  <c r="AI1193" i="1"/>
  <c r="AG1193" i="1"/>
  <c r="S1193" i="1"/>
  <c r="K1193" i="1"/>
  <c r="H1193" i="1"/>
  <c r="G1193" i="1"/>
  <c r="E1193" i="1"/>
  <c r="F1193" i="1" s="1"/>
  <c r="D1193" i="1"/>
  <c r="C1193" i="1"/>
  <c r="AO1192" i="1"/>
  <c r="AI1192" i="1"/>
  <c r="AG1192" i="1"/>
  <c r="S1192" i="1"/>
  <c r="K1192" i="1"/>
  <c r="H1192" i="1"/>
  <c r="G1192" i="1"/>
  <c r="E1192" i="1"/>
  <c r="F1192" i="1" s="1"/>
  <c r="D1192" i="1"/>
  <c r="C1192" i="1"/>
  <c r="AO1191" i="1"/>
  <c r="AI1191" i="1"/>
  <c r="AG1191" i="1"/>
  <c r="S1191" i="1"/>
  <c r="K1191" i="1"/>
  <c r="H1191" i="1"/>
  <c r="G1191" i="1"/>
  <c r="E1191" i="1"/>
  <c r="F1191" i="1" s="1"/>
  <c r="D1191" i="1"/>
  <c r="C1191" i="1"/>
  <c r="AO1190" i="1"/>
  <c r="AI1190" i="1"/>
  <c r="AG1190" i="1"/>
  <c r="S1190" i="1"/>
  <c r="K1190" i="1"/>
  <c r="H1190" i="1"/>
  <c r="G1190" i="1"/>
  <c r="E1190" i="1"/>
  <c r="F1190" i="1" s="1"/>
  <c r="D1190" i="1"/>
  <c r="C1190" i="1"/>
  <c r="AI1189" i="1"/>
  <c r="AG1189" i="1"/>
  <c r="S1189" i="1"/>
  <c r="K1189" i="1"/>
  <c r="H1189" i="1"/>
  <c r="G1189" i="1"/>
  <c r="E1189" i="1"/>
  <c r="F1189" i="1" s="1"/>
  <c r="D1189" i="1"/>
  <c r="C1189" i="1"/>
  <c r="AI1188" i="1"/>
  <c r="AG1188" i="1"/>
  <c r="S1188" i="1"/>
  <c r="K1188" i="1"/>
  <c r="H1188" i="1"/>
  <c r="G1188" i="1"/>
  <c r="E1188" i="1"/>
  <c r="F1188" i="1" s="1"/>
  <c r="D1188" i="1"/>
  <c r="C1188" i="1"/>
  <c r="AI1187" i="1"/>
  <c r="AG1187" i="1"/>
  <c r="S1187" i="1"/>
  <c r="K1187" i="1"/>
  <c r="H1187" i="1"/>
  <c r="G1187" i="1"/>
  <c r="E1187" i="1"/>
  <c r="F1187" i="1" s="1"/>
  <c r="D1187" i="1"/>
  <c r="C1187" i="1"/>
  <c r="AI1186" i="1"/>
  <c r="AG1186" i="1"/>
  <c r="S1186" i="1"/>
  <c r="K1186" i="1"/>
  <c r="H1186" i="1"/>
  <c r="G1186" i="1"/>
  <c r="E1186" i="1"/>
  <c r="F1186" i="1" s="1"/>
  <c r="D1186" i="1"/>
  <c r="C1186" i="1"/>
  <c r="AI1185" i="1"/>
  <c r="AG1185" i="1"/>
  <c r="K1185" i="1"/>
  <c r="H1185" i="1"/>
  <c r="G1185" i="1"/>
  <c r="E1185" i="1"/>
  <c r="F1185" i="1" s="1"/>
  <c r="D1185" i="1"/>
  <c r="C1185" i="1"/>
  <c r="AI1184" i="1"/>
  <c r="AG1184" i="1"/>
  <c r="S1184" i="1"/>
  <c r="K1184" i="1"/>
  <c r="H1184" i="1"/>
  <c r="G1184" i="1"/>
  <c r="E1184" i="1"/>
  <c r="F1184" i="1" s="1"/>
  <c r="D1184" i="1"/>
  <c r="C1184" i="1"/>
  <c r="AI1183" i="1"/>
  <c r="AG1183" i="1"/>
  <c r="S1183" i="1"/>
  <c r="K1183" i="1"/>
  <c r="H1183" i="1"/>
  <c r="G1183" i="1"/>
  <c r="E1183" i="1"/>
  <c r="F1183" i="1" s="1"/>
  <c r="D1183" i="1"/>
  <c r="C1183" i="1"/>
  <c r="AI1182" i="1"/>
  <c r="AG1182" i="1"/>
  <c r="S1182" i="1"/>
  <c r="K1182" i="1"/>
  <c r="H1182" i="1"/>
  <c r="G1182" i="1"/>
  <c r="E1182" i="1"/>
  <c r="F1182" i="1" s="1"/>
  <c r="D1182" i="1"/>
  <c r="C1182" i="1"/>
  <c r="AI1181" i="1"/>
  <c r="AG1181" i="1"/>
  <c r="S1181" i="1"/>
  <c r="K1181" i="1"/>
  <c r="H1181" i="1"/>
  <c r="G1181" i="1"/>
  <c r="E1181" i="1"/>
  <c r="F1181" i="1" s="1"/>
  <c r="D1181" i="1"/>
  <c r="C1181" i="1"/>
  <c r="AI1180" i="1"/>
  <c r="AG1180" i="1"/>
  <c r="S1180" i="1"/>
  <c r="K1180" i="1"/>
  <c r="H1180" i="1"/>
  <c r="G1180" i="1"/>
  <c r="E1180" i="1"/>
  <c r="F1180" i="1" s="1"/>
  <c r="D1180" i="1"/>
  <c r="C1180" i="1"/>
  <c r="AI1179" i="1"/>
  <c r="AG1179" i="1"/>
  <c r="S1179" i="1"/>
  <c r="K1179" i="1"/>
  <c r="H1179" i="1"/>
  <c r="G1179" i="1"/>
  <c r="E1179" i="1"/>
  <c r="F1179" i="1" s="1"/>
  <c r="D1179" i="1"/>
  <c r="C1179" i="1"/>
  <c r="AI1178" i="1"/>
  <c r="AG1178" i="1"/>
  <c r="S1178" i="1"/>
  <c r="K1178" i="1"/>
  <c r="H1178" i="1"/>
  <c r="G1178" i="1"/>
  <c r="E1178" i="1"/>
  <c r="F1178" i="1" s="1"/>
  <c r="D1178" i="1"/>
  <c r="C1178" i="1"/>
  <c r="AI1177" i="1"/>
  <c r="AG1177" i="1"/>
  <c r="S1177" i="1"/>
  <c r="K1177" i="1"/>
  <c r="H1177" i="1"/>
  <c r="G1177" i="1"/>
  <c r="E1177" i="1"/>
  <c r="F1177" i="1" s="1"/>
  <c r="D1177" i="1"/>
  <c r="C1177" i="1"/>
  <c r="AI1176" i="1"/>
  <c r="AG1176" i="1"/>
  <c r="S1176" i="1"/>
  <c r="K1176" i="1"/>
  <c r="H1176" i="1"/>
  <c r="G1176" i="1"/>
  <c r="E1176" i="1"/>
  <c r="F1176" i="1" s="1"/>
  <c r="D1176" i="1"/>
  <c r="C1176" i="1"/>
  <c r="AI1175" i="1"/>
  <c r="AG1175" i="1"/>
  <c r="S1175" i="1"/>
  <c r="K1175" i="1"/>
  <c r="H1175" i="1"/>
  <c r="G1175" i="1"/>
  <c r="E1175" i="1"/>
  <c r="F1175" i="1" s="1"/>
  <c r="D1175" i="1"/>
  <c r="C1175" i="1"/>
  <c r="AI1174" i="1"/>
  <c r="AG1174" i="1"/>
  <c r="S1174" i="1"/>
  <c r="K1174" i="1"/>
  <c r="H1174" i="1"/>
  <c r="G1174" i="1"/>
  <c r="E1174" i="1"/>
  <c r="F1174" i="1" s="1"/>
  <c r="D1174" i="1"/>
  <c r="C1174" i="1"/>
  <c r="AI1173" i="1"/>
  <c r="AG1173" i="1"/>
  <c r="S1173" i="1"/>
  <c r="K1173" i="1"/>
  <c r="H1173" i="1"/>
  <c r="G1173" i="1"/>
  <c r="E1173" i="1"/>
  <c r="F1173" i="1" s="1"/>
  <c r="D1173" i="1"/>
  <c r="C1173" i="1"/>
  <c r="AI1172" i="1"/>
  <c r="AG1172" i="1"/>
  <c r="S1172" i="1"/>
  <c r="K1172" i="1"/>
  <c r="H1172" i="1"/>
  <c r="G1172" i="1"/>
  <c r="E1172" i="1"/>
  <c r="F1172" i="1" s="1"/>
  <c r="D1172" i="1"/>
  <c r="C1172" i="1"/>
  <c r="AI1171" i="1"/>
  <c r="AG1171" i="1"/>
  <c r="S1171" i="1"/>
  <c r="K1171" i="1"/>
  <c r="H1171" i="1"/>
  <c r="G1171" i="1"/>
  <c r="E1171" i="1"/>
  <c r="F1171" i="1" s="1"/>
  <c r="D1171" i="1"/>
  <c r="C1171" i="1"/>
  <c r="AI1170" i="1"/>
  <c r="AG1170" i="1"/>
  <c r="S1170" i="1"/>
  <c r="K1170" i="1"/>
  <c r="H1170" i="1"/>
  <c r="G1170" i="1"/>
  <c r="E1170" i="1"/>
  <c r="F1170" i="1" s="1"/>
  <c r="D1170" i="1"/>
  <c r="C1170" i="1"/>
  <c r="AI1169" i="1"/>
  <c r="AG1169" i="1"/>
  <c r="S1169" i="1"/>
  <c r="K1169" i="1"/>
  <c r="H1169" i="1"/>
  <c r="G1169" i="1"/>
  <c r="E1169" i="1"/>
  <c r="F1169" i="1" s="1"/>
  <c r="D1169" i="1"/>
  <c r="C1169" i="1"/>
  <c r="AI1168" i="1"/>
  <c r="AG1168" i="1"/>
  <c r="S1168" i="1"/>
  <c r="K1168" i="1"/>
  <c r="H1168" i="1"/>
  <c r="G1168" i="1"/>
  <c r="E1168" i="1"/>
  <c r="F1168" i="1" s="1"/>
  <c r="D1168" i="1"/>
  <c r="C1168" i="1"/>
  <c r="AI1167" i="1"/>
  <c r="AG1167" i="1"/>
  <c r="S1167" i="1"/>
  <c r="K1167" i="1"/>
  <c r="H1167" i="1"/>
  <c r="G1167" i="1"/>
  <c r="E1167" i="1"/>
  <c r="F1167" i="1" s="1"/>
  <c r="D1167" i="1"/>
  <c r="C1167" i="1"/>
  <c r="AI1166" i="1"/>
  <c r="AG1166" i="1"/>
  <c r="S1166" i="1"/>
  <c r="K1166" i="1"/>
  <c r="H1166" i="1"/>
  <c r="G1166" i="1"/>
  <c r="E1166" i="1"/>
  <c r="F1166" i="1" s="1"/>
  <c r="D1166" i="1"/>
  <c r="C1166" i="1"/>
  <c r="AI1165" i="1"/>
  <c r="AG1165" i="1"/>
  <c r="K1165" i="1"/>
  <c r="H1165" i="1"/>
  <c r="G1165" i="1"/>
  <c r="E1165" i="1"/>
  <c r="F1165" i="1" s="1"/>
  <c r="D1165" i="1"/>
  <c r="C1165" i="1"/>
  <c r="AI1164" i="1"/>
  <c r="AG1164" i="1"/>
  <c r="S1164" i="1"/>
  <c r="K1164" i="1"/>
  <c r="H1164" i="1"/>
  <c r="G1164" i="1"/>
  <c r="E1164" i="1"/>
  <c r="F1164" i="1" s="1"/>
  <c r="D1164" i="1"/>
  <c r="C1164" i="1"/>
  <c r="AI1163" i="1"/>
  <c r="AG1163" i="1"/>
  <c r="S1163" i="1"/>
  <c r="K1163" i="1"/>
  <c r="H1163" i="1"/>
  <c r="G1163" i="1"/>
  <c r="E1163" i="1"/>
  <c r="F1163" i="1" s="1"/>
  <c r="D1163" i="1"/>
  <c r="C1163" i="1"/>
  <c r="AI1162" i="1"/>
  <c r="AG1162" i="1"/>
  <c r="S1162" i="1"/>
  <c r="K1162" i="1"/>
  <c r="H1162" i="1"/>
  <c r="G1162" i="1"/>
  <c r="E1162" i="1"/>
  <c r="F1162" i="1" s="1"/>
  <c r="D1162" i="1"/>
  <c r="C1162" i="1"/>
  <c r="AI1161" i="1"/>
  <c r="AG1161" i="1"/>
  <c r="S1161" i="1"/>
  <c r="K1161" i="1"/>
  <c r="H1161" i="1"/>
  <c r="G1161" i="1"/>
  <c r="E1161" i="1"/>
  <c r="F1161" i="1" s="1"/>
  <c r="D1161" i="1"/>
  <c r="C1161" i="1"/>
  <c r="AI1160" i="1"/>
  <c r="AG1160" i="1"/>
  <c r="S1160" i="1"/>
  <c r="K1160" i="1"/>
  <c r="H1160" i="1"/>
  <c r="G1160" i="1"/>
  <c r="E1160" i="1"/>
  <c r="F1160" i="1" s="1"/>
  <c r="D1160" i="1"/>
  <c r="C1160" i="1"/>
  <c r="AI1159" i="1"/>
  <c r="AG1159" i="1"/>
  <c r="S1159" i="1"/>
  <c r="K1159" i="1"/>
  <c r="H1159" i="1"/>
  <c r="G1159" i="1"/>
  <c r="E1159" i="1"/>
  <c r="F1159" i="1" s="1"/>
  <c r="D1159" i="1"/>
  <c r="C1159" i="1"/>
  <c r="AI1158" i="1"/>
  <c r="AG1158" i="1"/>
  <c r="K1158" i="1"/>
  <c r="H1158" i="1"/>
  <c r="G1158" i="1"/>
  <c r="E1158" i="1"/>
  <c r="F1158" i="1" s="1"/>
  <c r="D1158" i="1"/>
  <c r="C1158" i="1"/>
  <c r="AI1157" i="1"/>
  <c r="AG1157" i="1"/>
  <c r="K1157" i="1"/>
  <c r="H1157" i="1"/>
  <c r="G1157" i="1"/>
  <c r="E1157" i="1"/>
  <c r="F1157" i="1" s="1"/>
  <c r="D1157" i="1"/>
  <c r="C1157" i="1"/>
  <c r="AI1156" i="1"/>
  <c r="AG1156" i="1"/>
  <c r="S1156" i="1"/>
  <c r="K1156" i="1"/>
  <c r="H1156" i="1"/>
  <c r="G1156" i="1"/>
  <c r="E1156" i="1"/>
  <c r="F1156" i="1" s="1"/>
  <c r="D1156" i="1"/>
  <c r="C1156" i="1"/>
  <c r="AI1155" i="1"/>
  <c r="AG1155" i="1"/>
  <c r="K1155" i="1"/>
  <c r="H1155" i="1"/>
  <c r="G1155" i="1"/>
  <c r="E1155" i="1"/>
  <c r="F1155" i="1" s="1"/>
  <c r="D1155" i="1"/>
  <c r="C1155" i="1"/>
  <c r="AI1154" i="1"/>
  <c r="AG1154" i="1"/>
  <c r="S1154" i="1"/>
  <c r="K1154" i="1"/>
  <c r="H1154" i="1"/>
  <c r="G1154" i="1"/>
  <c r="E1154" i="1"/>
  <c r="F1154" i="1" s="1"/>
  <c r="D1154" i="1"/>
  <c r="C1154" i="1"/>
  <c r="AI1153" i="1"/>
  <c r="AG1153" i="1"/>
  <c r="K1153" i="1"/>
  <c r="H1153" i="1"/>
  <c r="G1153" i="1"/>
  <c r="E1153" i="1"/>
  <c r="F1153" i="1" s="1"/>
  <c r="D1153" i="1"/>
  <c r="C1153" i="1"/>
  <c r="AI1152" i="1"/>
  <c r="AG1152" i="1"/>
  <c r="S1152" i="1"/>
  <c r="K1152" i="1"/>
  <c r="H1152" i="1"/>
  <c r="G1152" i="1"/>
  <c r="E1152" i="1"/>
  <c r="F1152" i="1" s="1"/>
  <c r="D1152" i="1"/>
  <c r="C1152" i="1"/>
  <c r="AI1151" i="1"/>
  <c r="AG1151" i="1"/>
  <c r="S1151" i="1"/>
  <c r="K1151" i="1"/>
  <c r="H1151" i="1"/>
  <c r="G1151" i="1"/>
  <c r="E1151" i="1"/>
  <c r="F1151" i="1" s="1"/>
  <c r="D1151" i="1"/>
  <c r="C1151" i="1"/>
  <c r="AI1150" i="1"/>
  <c r="AG1150" i="1"/>
  <c r="S1150" i="1"/>
  <c r="K1150" i="1"/>
  <c r="H1150" i="1"/>
  <c r="G1150" i="1"/>
  <c r="E1150" i="1"/>
  <c r="F1150" i="1" s="1"/>
  <c r="D1150" i="1"/>
  <c r="C1150" i="1"/>
  <c r="AI1149" i="1"/>
  <c r="AG1149" i="1"/>
  <c r="S1149" i="1"/>
  <c r="K1149" i="1"/>
  <c r="H1149" i="1"/>
  <c r="G1149" i="1"/>
  <c r="E1149" i="1"/>
  <c r="F1149" i="1" s="1"/>
  <c r="D1149" i="1"/>
  <c r="C1149" i="1"/>
  <c r="AI1148" i="1"/>
  <c r="AG1148" i="1"/>
  <c r="S1148" i="1"/>
  <c r="K1148" i="1"/>
  <c r="H1148" i="1"/>
  <c r="G1148" i="1"/>
  <c r="E1148" i="1"/>
  <c r="F1148" i="1" s="1"/>
  <c r="D1148" i="1"/>
  <c r="C1148" i="1"/>
  <c r="AI1147" i="1"/>
  <c r="AG1147" i="1"/>
  <c r="S1147" i="1"/>
  <c r="K1147" i="1"/>
  <c r="H1147" i="1"/>
  <c r="G1147" i="1"/>
  <c r="E1147" i="1"/>
  <c r="F1147" i="1" s="1"/>
  <c r="D1147" i="1"/>
  <c r="C1147" i="1"/>
  <c r="AI1146" i="1"/>
  <c r="AG1146" i="1"/>
  <c r="S1146" i="1"/>
  <c r="K1146" i="1"/>
  <c r="H1146" i="1"/>
  <c r="G1146" i="1"/>
  <c r="E1146" i="1"/>
  <c r="F1146" i="1" s="1"/>
  <c r="D1146" i="1"/>
  <c r="C1146" i="1"/>
  <c r="AI1145" i="1"/>
  <c r="AG1145" i="1"/>
  <c r="S1145" i="1"/>
  <c r="K1145" i="1"/>
  <c r="H1145" i="1"/>
  <c r="G1145" i="1"/>
  <c r="E1145" i="1"/>
  <c r="F1145" i="1" s="1"/>
  <c r="D1145" i="1"/>
  <c r="C1145" i="1"/>
  <c r="AI1144" i="1"/>
  <c r="AG1144" i="1"/>
  <c r="S1144" i="1"/>
  <c r="K1144" i="1"/>
  <c r="H1144" i="1"/>
  <c r="G1144" i="1"/>
  <c r="E1144" i="1"/>
  <c r="F1144" i="1" s="1"/>
  <c r="D1144" i="1"/>
  <c r="C1144" i="1"/>
  <c r="AM1143" i="1"/>
  <c r="AJ1143" i="1"/>
  <c r="AI1143" i="1"/>
  <c r="AG1143" i="1"/>
  <c r="S1143" i="1"/>
  <c r="K1143" i="1"/>
  <c r="H1143" i="1"/>
  <c r="G1143" i="1"/>
  <c r="E1143" i="1"/>
  <c r="F1143" i="1" s="1"/>
  <c r="D1143" i="1"/>
  <c r="C1143" i="1"/>
  <c r="AI1142" i="1"/>
  <c r="AG1142" i="1"/>
  <c r="S1142" i="1"/>
  <c r="K1142" i="1"/>
  <c r="H1142" i="1"/>
  <c r="G1142" i="1"/>
  <c r="E1142" i="1"/>
  <c r="F1142" i="1" s="1"/>
  <c r="D1142" i="1"/>
  <c r="C1142" i="1"/>
  <c r="AI1141" i="1"/>
  <c r="AG1141" i="1"/>
  <c r="S1141" i="1"/>
  <c r="K1141" i="1"/>
  <c r="H1141" i="1"/>
  <c r="G1141" i="1"/>
  <c r="E1141" i="1"/>
  <c r="F1141" i="1" s="1"/>
  <c r="D1141" i="1"/>
  <c r="C1141" i="1"/>
  <c r="AI1140" i="1"/>
  <c r="AG1140" i="1"/>
  <c r="S1140" i="1"/>
  <c r="K1140" i="1"/>
  <c r="H1140" i="1"/>
  <c r="G1140" i="1"/>
  <c r="E1140" i="1"/>
  <c r="F1140" i="1" s="1"/>
  <c r="D1140" i="1"/>
  <c r="C1140" i="1"/>
  <c r="AI1139" i="1"/>
  <c r="AG1139" i="1"/>
  <c r="K1139" i="1"/>
  <c r="H1139" i="1"/>
  <c r="G1139" i="1"/>
  <c r="E1139" i="1"/>
  <c r="F1139" i="1" s="1"/>
  <c r="D1139" i="1"/>
  <c r="C1139" i="1"/>
  <c r="AI1138" i="1"/>
  <c r="AG1138" i="1"/>
  <c r="S1138" i="1"/>
  <c r="K1138" i="1"/>
  <c r="H1138" i="1"/>
  <c r="G1138" i="1"/>
  <c r="E1138" i="1"/>
  <c r="F1138" i="1" s="1"/>
  <c r="D1138" i="1"/>
  <c r="C1138" i="1"/>
  <c r="AI1137" i="1"/>
  <c r="AG1137" i="1"/>
  <c r="S1137" i="1"/>
  <c r="K1137" i="1"/>
  <c r="H1137" i="1"/>
  <c r="G1137" i="1"/>
  <c r="E1137" i="1"/>
  <c r="F1137" i="1" s="1"/>
  <c r="D1137" i="1"/>
  <c r="C1137" i="1"/>
  <c r="AI1136" i="1"/>
  <c r="AG1136" i="1"/>
  <c r="S1136" i="1"/>
  <c r="K1136" i="1"/>
  <c r="H1136" i="1"/>
  <c r="G1136" i="1"/>
  <c r="E1136" i="1"/>
  <c r="F1136" i="1" s="1"/>
  <c r="D1136" i="1"/>
  <c r="C1136" i="1"/>
  <c r="AI1135" i="1"/>
  <c r="AG1135" i="1"/>
  <c r="S1135" i="1"/>
  <c r="K1135" i="1"/>
  <c r="H1135" i="1"/>
  <c r="G1135" i="1"/>
  <c r="E1135" i="1"/>
  <c r="F1135" i="1" s="1"/>
  <c r="D1135" i="1"/>
  <c r="C1135" i="1"/>
  <c r="AI1134" i="1"/>
  <c r="AG1134" i="1"/>
  <c r="K1134" i="1"/>
  <c r="H1134" i="1"/>
  <c r="G1134" i="1"/>
  <c r="E1134" i="1"/>
  <c r="F1134" i="1" s="1"/>
  <c r="D1134" i="1"/>
  <c r="C1134" i="1"/>
  <c r="AI1133" i="1"/>
  <c r="AG1133" i="1"/>
  <c r="K1133" i="1"/>
  <c r="H1133" i="1"/>
  <c r="G1133" i="1"/>
  <c r="E1133" i="1"/>
  <c r="F1133" i="1" s="1"/>
  <c r="D1133" i="1"/>
  <c r="AI1132" i="1"/>
  <c r="AG1132" i="1"/>
  <c r="K1132" i="1"/>
  <c r="H1132" i="1"/>
  <c r="G1132" i="1"/>
  <c r="E1132" i="1"/>
  <c r="F1132" i="1" s="1"/>
  <c r="D1132" i="1"/>
  <c r="C1132" i="1"/>
  <c r="AI1131" i="1"/>
  <c r="AG1131" i="1"/>
  <c r="S1131" i="1"/>
  <c r="K1131" i="1"/>
  <c r="H1131" i="1"/>
  <c r="G1131" i="1"/>
  <c r="E1131" i="1"/>
  <c r="F1131" i="1" s="1"/>
  <c r="D1131" i="1"/>
  <c r="C1131" i="1"/>
  <c r="AI1130" i="1"/>
  <c r="AG1130" i="1"/>
  <c r="K1130" i="1"/>
  <c r="H1130" i="1"/>
  <c r="G1130" i="1"/>
  <c r="E1130" i="1"/>
  <c r="F1130" i="1" s="1"/>
  <c r="D1130" i="1"/>
  <c r="C1130" i="1"/>
  <c r="AI1129" i="1"/>
  <c r="AG1129" i="1"/>
  <c r="K1129" i="1"/>
  <c r="H1129" i="1"/>
  <c r="G1129" i="1"/>
  <c r="E1129" i="1"/>
  <c r="F1129" i="1" s="1"/>
  <c r="D1129" i="1"/>
  <c r="C1129" i="1"/>
  <c r="AI1128" i="1"/>
  <c r="AG1128" i="1"/>
  <c r="S1128" i="1"/>
  <c r="K1128" i="1"/>
  <c r="H1128" i="1"/>
  <c r="G1128" i="1"/>
  <c r="E1128" i="1"/>
  <c r="F1128" i="1" s="1"/>
  <c r="D1128" i="1"/>
  <c r="C1128" i="1"/>
  <c r="AI1127" i="1"/>
  <c r="AG1127" i="1"/>
  <c r="S1127" i="1"/>
  <c r="K1127" i="1"/>
  <c r="H1127" i="1"/>
  <c r="G1127" i="1"/>
  <c r="E1127" i="1"/>
  <c r="F1127" i="1" s="1"/>
  <c r="D1127" i="1"/>
  <c r="C1127" i="1"/>
  <c r="AL1126" i="1"/>
  <c r="AJ1126" i="1"/>
  <c r="AI1126" i="1"/>
  <c r="AG1126" i="1"/>
  <c r="K1126" i="1"/>
  <c r="H1126" i="1"/>
  <c r="G1126" i="1"/>
  <c r="E1126" i="1"/>
  <c r="F1126" i="1" s="1"/>
  <c r="D1126" i="1"/>
  <c r="C1126" i="1"/>
  <c r="AO1125" i="1"/>
  <c r="AI1125" i="1"/>
  <c r="AG1125" i="1"/>
  <c r="S1125" i="1"/>
  <c r="K1125" i="1"/>
  <c r="H1125" i="1"/>
  <c r="G1125" i="1"/>
  <c r="E1125" i="1"/>
  <c r="F1125" i="1" s="1"/>
  <c r="D1125" i="1"/>
  <c r="C1125" i="1"/>
  <c r="AI1124" i="1"/>
  <c r="AG1124" i="1"/>
  <c r="S1124" i="1"/>
  <c r="K1124" i="1"/>
  <c r="H1124" i="1"/>
  <c r="G1124" i="1"/>
  <c r="E1124" i="1"/>
  <c r="F1124" i="1" s="1"/>
  <c r="D1124" i="1"/>
  <c r="C1124" i="1"/>
  <c r="AI1123" i="1"/>
  <c r="AG1123" i="1"/>
  <c r="S1123" i="1"/>
  <c r="K1123" i="1"/>
  <c r="H1123" i="1"/>
  <c r="G1123" i="1"/>
  <c r="E1123" i="1"/>
  <c r="F1123" i="1" s="1"/>
  <c r="D1123" i="1"/>
  <c r="C1123" i="1"/>
  <c r="AI1122" i="1"/>
  <c r="AG1122" i="1"/>
  <c r="K1122" i="1"/>
  <c r="H1122" i="1"/>
  <c r="G1122" i="1"/>
  <c r="E1122" i="1"/>
  <c r="F1122" i="1" s="1"/>
  <c r="D1122" i="1"/>
  <c r="C1122" i="1"/>
  <c r="AI1121" i="1"/>
  <c r="AG1121" i="1"/>
  <c r="S1121" i="1"/>
  <c r="K1121" i="1"/>
  <c r="H1121" i="1"/>
  <c r="G1121" i="1"/>
  <c r="E1121" i="1"/>
  <c r="F1121" i="1" s="1"/>
  <c r="D1121" i="1"/>
  <c r="C1121" i="1"/>
  <c r="AI1120" i="1"/>
  <c r="AG1120" i="1"/>
  <c r="S1120" i="1"/>
  <c r="K1120" i="1"/>
  <c r="H1120" i="1"/>
  <c r="G1120" i="1"/>
  <c r="E1120" i="1"/>
  <c r="F1120" i="1" s="1"/>
  <c r="D1120" i="1"/>
  <c r="C1120" i="1"/>
  <c r="AI1119" i="1"/>
  <c r="AG1119" i="1"/>
  <c r="K1119" i="1"/>
  <c r="H1119" i="1"/>
  <c r="G1119" i="1"/>
  <c r="E1119" i="1"/>
  <c r="F1119" i="1" s="1"/>
  <c r="D1119" i="1"/>
  <c r="C1119" i="1"/>
  <c r="AI1118" i="1"/>
  <c r="AG1118" i="1"/>
  <c r="S1118" i="1"/>
  <c r="K1118" i="1"/>
  <c r="H1118" i="1"/>
  <c r="G1118" i="1"/>
  <c r="E1118" i="1"/>
  <c r="F1118" i="1" s="1"/>
  <c r="D1118" i="1"/>
  <c r="C1118" i="1"/>
  <c r="AI1117" i="1"/>
  <c r="AG1117" i="1"/>
  <c r="S1117" i="1"/>
  <c r="K1117" i="1"/>
  <c r="H1117" i="1"/>
  <c r="G1117" i="1"/>
  <c r="E1117" i="1"/>
  <c r="F1117" i="1" s="1"/>
  <c r="D1117" i="1"/>
  <c r="C1117" i="1"/>
  <c r="AM1116" i="1"/>
  <c r="AI1116" i="1"/>
  <c r="AG1116" i="1"/>
  <c r="S1116" i="1"/>
  <c r="K1116" i="1"/>
  <c r="H1116" i="1"/>
  <c r="G1116" i="1"/>
  <c r="E1116" i="1"/>
  <c r="F1116" i="1" s="1"/>
  <c r="D1116" i="1"/>
  <c r="C1116" i="1"/>
  <c r="AI1115" i="1"/>
  <c r="AG1115" i="1"/>
  <c r="K1115" i="1"/>
  <c r="H1115" i="1"/>
  <c r="G1115" i="1"/>
  <c r="E1115" i="1"/>
  <c r="F1115" i="1" s="1"/>
  <c r="D1115" i="1"/>
  <c r="C1115" i="1"/>
  <c r="AI1114" i="1"/>
  <c r="AG1114" i="1"/>
  <c r="S1114" i="1"/>
  <c r="K1114" i="1"/>
  <c r="H1114" i="1"/>
  <c r="G1114" i="1"/>
  <c r="E1114" i="1"/>
  <c r="F1114" i="1" s="1"/>
  <c r="D1114" i="1"/>
  <c r="C1114" i="1"/>
  <c r="AI1113" i="1"/>
  <c r="AG1113" i="1"/>
  <c r="K1113" i="1"/>
  <c r="H1113" i="1"/>
  <c r="G1113" i="1"/>
  <c r="E1113" i="1"/>
  <c r="F1113" i="1" s="1"/>
  <c r="D1113" i="1"/>
  <c r="C1113" i="1"/>
  <c r="AI1112" i="1"/>
  <c r="AG1112" i="1"/>
  <c r="K1112" i="1"/>
  <c r="H1112" i="1"/>
  <c r="G1112" i="1"/>
  <c r="E1112" i="1"/>
  <c r="F1112" i="1" s="1"/>
  <c r="D1112" i="1"/>
  <c r="C1112" i="1"/>
  <c r="AI1111" i="1"/>
  <c r="AG1111" i="1"/>
  <c r="S1111" i="1"/>
  <c r="K1111" i="1"/>
  <c r="H1111" i="1"/>
  <c r="G1111" i="1"/>
  <c r="E1111" i="1"/>
  <c r="F1111" i="1" s="1"/>
  <c r="D1111" i="1"/>
  <c r="C1111" i="1"/>
  <c r="AI1110" i="1"/>
  <c r="AG1110" i="1"/>
  <c r="S1110" i="1"/>
  <c r="K1110" i="1"/>
  <c r="H1110" i="1"/>
  <c r="G1110" i="1"/>
  <c r="E1110" i="1"/>
  <c r="F1110" i="1" s="1"/>
  <c r="D1110" i="1"/>
  <c r="C1110" i="1"/>
  <c r="AI1109" i="1"/>
  <c r="AG1109" i="1"/>
  <c r="S1109" i="1"/>
  <c r="K1109" i="1"/>
  <c r="H1109" i="1"/>
  <c r="G1109" i="1"/>
  <c r="E1109" i="1"/>
  <c r="F1109" i="1" s="1"/>
  <c r="D1109" i="1"/>
  <c r="C1109" i="1"/>
  <c r="AI1108" i="1"/>
  <c r="AG1108" i="1"/>
  <c r="S1108" i="1"/>
  <c r="K1108" i="1"/>
  <c r="H1108" i="1"/>
  <c r="G1108" i="1"/>
  <c r="E1108" i="1"/>
  <c r="F1108" i="1" s="1"/>
  <c r="D1108" i="1"/>
  <c r="C1108" i="1"/>
  <c r="AJ1107" i="1"/>
  <c r="AI1107" i="1"/>
  <c r="AG1107" i="1"/>
  <c r="S1107" i="1"/>
  <c r="K1107" i="1"/>
  <c r="H1107" i="1"/>
  <c r="G1107" i="1"/>
  <c r="E1107" i="1"/>
  <c r="F1107" i="1" s="1"/>
  <c r="D1107" i="1"/>
  <c r="C1107" i="1"/>
  <c r="AJ1106" i="1"/>
  <c r="AI1106" i="1"/>
  <c r="AG1106" i="1"/>
  <c r="S1106" i="1"/>
  <c r="K1106" i="1"/>
  <c r="H1106" i="1"/>
  <c r="G1106" i="1"/>
  <c r="E1106" i="1"/>
  <c r="F1106" i="1" s="1"/>
  <c r="D1106" i="1"/>
  <c r="C1106" i="1"/>
  <c r="AJ1105" i="1"/>
  <c r="AI1105" i="1"/>
  <c r="AG1105" i="1"/>
  <c r="S1105" i="1"/>
  <c r="K1105" i="1"/>
  <c r="H1105" i="1"/>
  <c r="G1105" i="1"/>
  <c r="E1105" i="1"/>
  <c r="F1105" i="1" s="1"/>
  <c r="D1105" i="1"/>
  <c r="C1105" i="1"/>
  <c r="AJ1104" i="1"/>
  <c r="AI1104" i="1"/>
  <c r="AG1104" i="1"/>
  <c r="S1104" i="1"/>
  <c r="K1104" i="1"/>
  <c r="H1104" i="1"/>
  <c r="G1104" i="1"/>
  <c r="E1104" i="1"/>
  <c r="F1104" i="1" s="1"/>
  <c r="D1104" i="1"/>
  <c r="AN1104" i="1" s="1"/>
  <c r="C1104" i="1"/>
  <c r="AI1103" i="1"/>
  <c r="AG1103" i="1"/>
  <c r="S1103" i="1"/>
  <c r="K1103" i="1"/>
  <c r="H1103" i="1"/>
  <c r="G1103" i="1"/>
  <c r="E1103" i="1"/>
  <c r="F1103" i="1" s="1"/>
  <c r="D1103" i="1"/>
  <c r="C1103" i="1"/>
  <c r="AI1102" i="1"/>
  <c r="AG1102" i="1"/>
  <c r="S1102" i="1"/>
  <c r="K1102" i="1"/>
  <c r="H1102" i="1"/>
  <c r="G1102" i="1"/>
  <c r="E1102" i="1"/>
  <c r="F1102" i="1" s="1"/>
  <c r="D1102" i="1"/>
  <c r="C1102" i="1"/>
  <c r="AI1101" i="1"/>
  <c r="AG1101" i="1"/>
  <c r="S1101" i="1"/>
  <c r="K1101" i="1"/>
  <c r="H1101" i="1"/>
  <c r="G1101" i="1"/>
  <c r="E1101" i="1"/>
  <c r="F1101" i="1" s="1"/>
  <c r="D1101" i="1"/>
  <c r="C1101" i="1"/>
  <c r="AI1100" i="1"/>
  <c r="AG1100" i="1"/>
  <c r="S1100" i="1"/>
  <c r="K1100" i="1"/>
  <c r="H1100" i="1"/>
  <c r="G1100" i="1"/>
  <c r="E1100" i="1"/>
  <c r="F1100" i="1" s="1"/>
  <c r="D1100" i="1"/>
  <c r="C1100" i="1"/>
  <c r="AI1099" i="1"/>
  <c r="AG1099" i="1"/>
  <c r="K1099" i="1"/>
  <c r="H1099" i="1"/>
  <c r="G1099" i="1"/>
  <c r="E1099" i="1"/>
  <c r="F1099" i="1" s="1"/>
  <c r="D1099" i="1"/>
  <c r="C1099" i="1"/>
  <c r="AI1098" i="1"/>
  <c r="AG1098" i="1"/>
  <c r="K1098" i="1"/>
  <c r="H1098" i="1"/>
  <c r="G1098" i="1"/>
  <c r="E1098" i="1"/>
  <c r="F1098" i="1" s="1"/>
  <c r="D1098" i="1"/>
  <c r="C1098" i="1"/>
  <c r="AI1097" i="1"/>
  <c r="AG1097" i="1"/>
  <c r="K1097" i="1"/>
  <c r="H1097" i="1"/>
  <c r="G1097" i="1"/>
  <c r="E1097" i="1"/>
  <c r="F1097" i="1" s="1"/>
  <c r="D1097" i="1"/>
  <c r="C1097" i="1"/>
  <c r="AI1096" i="1"/>
  <c r="AG1096" i="1"/>
  <c r="S1096" i="1"/>
  <c r="K1096" i="1"/>
  <c r="H1096" i="1"/>
  <c r="G1096" i="1"/>
  <c r="E1096" i="1"/>
  <c r="F1096" i="1" s="1"/>
  <c r="D1096" i="1"/>
  <c r="C1096" i="1"/>
  <c r="AI1095" i="1"/>
  <c r="AG1095" i="1"/>
  <c r="S1095" i="1"/>
  <c r="K1095" i="1"/>
  <c r="H1095" i="1"/>
  <c r="G1095" i="1"/>
  <c r="E1095" i="1"/>
  <c r="F1095" i="1" s="1"/>
  <c r="D1095" i="1"/>
  <c r="C1095" i="1"/>
  <c r="AJ1094" i="1"/>
  <c r="AI1094" i="1"/>
  <c r="AG1094" i="1"/>
  <c r="S1094" i="1"/>
  <c r="K1094" i="1"/>
  <c r="H1094" i="1"/>
  <c r="G1094" i="1"/>
  <c r="E1094" i="1"/>
  <c r="F1094" i="1" s="1"/>
  <c r="D1094" i="1"/>
  <c r="C1094" i="1"/>
  <c r="AI1093" i="1"/>
  <c r="AG1093" i="1"/>
  <c r="K1093" i="1"/>
  <c r="H1093" i="1"/>
  <c r="G1093" i="1"/>
  <c r="E1093" i="1"/>
  <c r="F1093" i="1" s="1"/>
  <c r="D1093" i="1"/>
  <c r="C1093" i="1"/>
  <c r="AI1092" i="1"/>
  <c r="AG1092" i="1"/>
  <c r="K1092" i="1"/>
  <c r="H1092" i="1"/>
  <c r="G1092" i="1"/>
  <c r="E1092" i="1"/>
  <c r="F1092" i="1" s="1"/>
  <c r="D1092" i="1"/>
  <c r="C1092" i="1"/>
  <c r="AI1091" i="1"/>
  <c r="AG1091" i="1"/>
  <c r="S1091" i="1"/>
  <c r="K1091" i="1"/>
  <c r="H1091" i="1"/>
  <c r="G1091" i="1"/>
  <c r="E1091" i="1"/>
  <c r="F1091" i="1" s="1"/>
  <c r="D1091" i="1"/>
  <c r="C1091" i="1"/>
  <c r="AI1090" i="1"/>
  <c r="AG1090" i="1"/>
  <c r="S1090" i="1"/>
  <c r="K1090" i="1"/>
  <c r="H1090" i="1"/>
  <c r="G1090" i="1"/>
  <c r="E1090" i="1"/>
  <c r="F1090" i="1" s="1"/>
  <c r="D1090" i="1"/>
  <c r="C1090" i="1"/>
  <c r="AI1089" i="1"/>
  <c r="AG1089" i="1"/>
  <c r="S1089" i="1"/>
  <c r="K1089" i="1"/>
  <c r="H1089" i="1"/>
  <c r="G1089" i="1"/>
  <c r="E1089" i="1"/>
  <c r="F1089" i="1" s="1"/>
  <c r="D1089" i="1"/>
  <c r="C1089" i="1"/>
  <c r="AI1088" i="1"/>
  <c r="AG1088" i="1"/>
  <c r="S1088" i="1"/>
  <c r="K1088" i="1"/>
  <c r="H1088" i="1"/>
  <c r="G1088" i="1"/>
  <c r="E1088" i="1"/>
  <c r="F1088" i="1" s="1"/>
  <c r="D1088" i="1"/>
  <c r="C1088" i="1"/>
  <c r="AI1087" i="1"/>
  <c r="AG1087" i="1"/>
  <c r="K1087" i="1"/>
  <c r="H1087" i="1"/>
  <c r="G1087" i="1"/>
  <c r="E1087" i="1"/>
  <c r="F1087" i="1" s="1"/>
  <c r="D1087" i="1"/>
  <c r="AI1086" i="1"/>
  <c r="AG1086" i="1"/>
  <c r="K1086" i="1"/>
  <c r="H1086" i="1"/>
  <c r="G1086" i="1"/>
  <c r="E1086" i="1"/>
  <c r="F1086" i="1" s="1"/>
  <c r="D1086" i="1"/>
  <c r="C1086" i="1"/>
  <c r="AO1085" i="1"/>
  <c r="AI1085" i="1"/>
  <c r="AG1085" i="1"/>
  <c r="S1085" i="1"/>
  <c r="K1085" i="1"/>
  <c r="H1085" i="1"/>
  <c r="G1085" i="1"/>
  <c r="E1085" i="1"/>
  <c r="F1085" i="1" s="1"/>
  <c r="D1085" i="1"/>
  <c r="C1085" i="1"/>
  <c r="AI1084" i="1"/>
  <c r="AG1084" i="1"/>
  <c r="S1084" i="1"/>
  <c r="K1084" i="1"/>
  <c r="H1084" i="1"/>
  <c r="G1084" i="1"/>
  <c r="E1084" i="1"/>
  <c r="F1084" i="1" s="1"/>
  <c r="D1084" i="1"/>
  <c r="C1084" i="1"/>
  <c r="AI1083" i="1"/>
  <c r="AG1083" i="1"/>
  <c r="S1083" i="1"/>
  <c r="K1083" i="1"/>
  <c r="H1083" i="1"/>
  <c r="G1083" i="1"/>
  <c r="E1083" i="1"/>
  <c r="F1083" i="1" s="1"/>
  <c r="D1083" i="1"/>
  <c r="C1083" i="1"/>
  <c r="AI1082" i="1"/>
  <c r="AG1082" i="1"/>
  <c r="K1082" i="1"/>
  <c r="H1082" i="1"/>
  <c r="G1082" i="1"/>
  <c r="E1082" i="1"/>
  <c r="F1082" i="1" s="1"/>
  <c r="D1082" i="1"/>
  <c r="C1082" i="1"/>
  <c r="AI1081" i="1"/>
  <c r="AG1081" i="1"/>
  <c r="K1081" i="1"/>
  <c r="H1081" i="1"/>
  <c r="G1081" i="1"/>
  <c r="E1081" i="1"/>
  <c r="F1081" i="1" s="1"/>
  <c r="D1081" i="1"/>
  <c r="C1081" i="1"/>
  <c r="AI1080" i="1"/>
  <c r="AG1080" i="1"/>
  <c r="K1080" i="1"/>
  <c r="H1080" i="1"/>
  <c r="G1080" i="1"/>
  <c r="E1080" i="1"/>
  <c r="F1080" i="1" s="1"/>
  <c r="D1080" i="1"/>
  <c r="C1080" i="1"/>
  <c r="AI1079" i="1"/>
  <c r="AG1079" i="1"/>
  <c r="K1079" i="1"/>
  <c r="H1079" i="1"/>
  <c r="G1079" i="1"/>
  <c r="E1079" i="1"/>
  <c r="F1079" i="1" s="1"/>
  <c r="D1079" i="1"/>
  <c r="C1079" i="1"/>
  <c r="AI1078" i="1"/>
  <c r="AG1078" i="1"/>
  <c r="K1078" i="1"/>
  <c r="H1078" i="1"/>
  <c r="G1078" i="1"/>
  <c r="E1078" i="1"/>
  <c r="F1078" i="1" s="1"/>
  <c r="D1078" i="1"/>
  <c r="C1078" i="1"/>
  <c r="AL1077" i="1"/>
  <c r="AJ1077" i="1"/>
  <c r="AI1077" i="1"/>
  <c r="AG1077" i="1"/>
  <c r="K1077" i="1"/>
  <c r="H1077" i="1"/>
  <c r="G1077" i="1"/>
  <c r="E1077" i="1"/>
  <c r="F1077" i="1" s="1"/>
  <c r="D1077" i="1"/>
  <c r="C1077" i="1"/>
  <c r="AI1076" i="1"/>
  <c r="AG1076" i="1"/>
  <c r="S1076" i="1"/>
  <c r="K1076" i="1"/>
  <c r="H1076" i="1"/>
  <c r="G1076" i="1"/>
  <c r="E1076" i="1"/>
  <c r="F1076" i="1" s="1"/>
  <c r="D1076" i="1"/>
  <c r="C1076" i="1"/>
  <c r="AI1075" i="1"/>
  <c r="AG1075" i="1"/>
  <c r="S1075" i="1"/>
  <c r="K1075" i="1"/>
  <c r="H1075" i="1"/>
  <c r="G1075" i="1"/>
  <c r="E1075" i="1"/>
  <c r="F1075" i="1" s="1"/>
  <c r="D1075" i="1"/>
  <c r="C1075" i="1"/>
  <c r="AI1074" i="1"/>
  <c r="AG1074" i="1"/>
  <c r="S1074" i="1"/>
  <c r="K1074" i="1"/>
  <c r="H1074" i="1"/>
  <c r="G1074" i="1"/>
  <c r="E1074" i="1"/>
  <c r="F1074" i="1" s="1"/>
  <c r="D1074" i="1"/>
  <c r="C1074" i="1"/>
  <c r="AI1073" i="1"/>
  <c r="AG1073" i="1"/>
  <c r="S1073" i="1"/>
  <c r="K1073" i="1"/>
  <c r="H1073" i="1"/>
  <c r="G1073" i="1"/>
  <c r="E1073" i="1"/>
  <c r="F1073" i="1" s="1"/>
  <c r="D1073" i="1"/>
  <c r="C1073" i="1"/>
  <c r="AI1072" i="1"/>
  <c r="AG1072" i="1"/>
  <c r="S1072" i="1"/>
  <c r="K1072" i="1"/>
  <c r="H1072" i="1"/>
  <c r="G1072" i="1"/>
  <c r="E1072" i="1"/>
  <c r="F1072" i="1" s="1"/>
  <c r="D1072" i="1"/>
  <c r="C1072" i="1"/>
  <c r="AI1071" i="1"/>
  <c r="AG1071" i="1"/>
  <c r="K1071" i="1"/>
  <c r="H1071" i="1"/>
  <c r="G1071" i="1"/>
  <c r="E1071" i="1"/>
  <c r="F1071" i="1" s="1"/>
  <c r="D1071" i="1"/>
  <c r="AI1070" i="1"/>
  <c r="AG1070" i="1"/>
  <c r="S1070" i="1"/>
  <c r="K1070" i="1"/>
  <c r="H1070" i="1"/>
  <c r="G1070" i="1"/>
  <c r="E1070" i="1"/>
  <c r="F1070" i="1" s="1"/>
  <c r="D1070" i="1"/>
  <c r="C1070" i="1"/>
  <c r="AI1069" i="1"/>
  <c r="AG1069" i="1"/>
  <c r="K1069" i="1"/>
  <c r="H1069" i="1"/>
  <c r="G1069" i="1"/>
  <c r="E1069" i="1"/>
  <c r="F1069" i="1" s="1"/>
  <c r="D1069" i="1"/>
  <c r="C1069" i="1"/>
  <c r="AI1068" i="1"/>
  <c r="AG1068" i="1"/>
  <c r="K1068" i="1"/>
  <c r="H1068" i="1"/>
  <c r="G1068" i="1"/>
  <c r="E1068" i="1"/>
  <c r="F1068" i="1" s="1"/>
  <c r="D1068" i="1"/>
  <c r="C1068" i="1"/>
  <c r="AI1067" i="1"/>
  <c r="AG1067" i="1"/>
  <c r="S1067" i="1"/>
  <c r="K1067" i="1"/>
  <c r="H1067" i="1"/>
  <c r="G1067" i="1"/>
  <c r="E1067" i="1"/>
  <c r="F1067" i="1" s="1"/>
  <c r="D1067" i="1"/>
  <c r="C1067" i="1"/>
  <c r="AI1066" i="1"/>
  <c r="AG1066" i="1"/>
  <c r="S1066" i="1"/>
  <c r="K1066" i="1"/>
  <c r="H1066" i="1"/>
  <c r="G1066" i="1"/>
  <c r="E1066" i="1"/>
  <c r="F1066" i="1" s="1"/>
  <c r="D1066" i="1"/>
  <c r="C1066" i="1"/>
  <c r="AI1065" i="1"/>
  <c r="AG1065" i="1"/>
  <c r="K1065" i="1"/>
  <c r="H1065" i="1"/>
  <c r="G1065" i="1"/>
  <c r="E1065" i="1"/>
  <c r="F1065" i="1" s="1"/>
  <c r="D1065" i="1"/>
  <c r="AI1064" i="1"/>
  <c r="AG1064" i="1"/>
  <c r="K1064" i="1"/>
  <c r="H1064" i="1"/>
  <c r="G1064" i="1"/>
  <c r="E1064" i="1"/>
  <c r="F1064" i="1" s="1"/>
  <c r="D1064" i="1"/>
  <c r="AO1063" i="1"/>
  <c r="AJ1063" i="1"/>
  <c r="AI1063" i="1"/>
  <c r="AG1063" i="1"/>
  <c r="S1063" i="1"/>
  <c r="K1063" i="1"/>
  <c r="H1063" i="1"/>
  <c r="G1063" i="1"/>
  <c r="E1063" i="1"/>
  <c r="F1063" i="1" s="1"/>
  <c r="D1063" i="1"/>
  <c r="C1063" i="1"/>
  <c r="AI1062" i="1"/>
  <c r="AG1062" i="1"/>
  <c r="S1062" i="1"/>
  <c r="K1062" i="1"/>
  <c r="H1062" i="1"/>
  <c r="G1062" i="1"/>
  <c r="E1062" i="1"/>
  <c r="F1062" i="1" s="1"/>
  <c r="D1062" i="1"/>
  <c r="C1062" i="1"/>
  <c r="AI1061" i="1"/>
  <c r="AG1061" i="1"/>
  <c r="K1061" i="1"/>
  <c r="H1061" i="1"/>
  <c r="G1061" i="1"/>
  <c r="E1061" i="1"/>
  <c r="F1061" i="1" s="1"/>
  <c r="D1061" i="1"/>
  <c r="C1061" i="1"/>
  <c r="AI1060" i="1"/>
  <c r="AG1060" i="1"/>
  <c r="K1060" i="1"/>
  <c r="H1060" i="1"/>
  <c r="G1060" i="1"/>
  <c r="E1060" i="1"/>
  <c r="F1060" i="1" s="1"/>
  <c r="D1060" i="1"/>
  <c r="C1060" i="1"/>
  <c r="AI1059" i="1"/>
  <c r="AG1059" i="1"/>
  <c r="S1059" i="1"/>
  <c r="K1059" i="1"/>
  <c r="H1059" i="1"/>
  <c r="G1059" i="1"/>
  <c r="E1059" i="1"/>
  <c r="F1059" i="1" s="1"/>
  <c r="D1059" i="1"/>
  <c r="C1059" i="1"/>
  <c r="AI1058" i="1"/>
  <c r="AG1058" i="1"/>
  <c r="S1058" i="1"/>
  <c r="K1058" i="1"/>
  <c r="H1058" i="1"/>
  <c r="G1058" i="1"/>
  <c r="E1058" i="1"/>
  <c r="F1058" i="1" s="1"/>
  <c r="D1058" i="1"/>
  <c r="C1058" i="1"/>
  <c r="AI1057" i="1"/>
  <c r="AG1057" i="1"/>
  <c r="S1057" i="1"/>
  <c r="K1057" i="1"/>
  <c r="H1057" i="1"/>
  <c r="G1057" i="1"/>
  <c r="E1057" i="1"/>
  <c r="F1057" i="1" s="1"/>
  <c r="D1057" i="1"/>
  <c r="C1057" i="1"/>
  <c r="AO1056" i="1"/>
  <c r="AI1056" i="1"/>
  <c r="AG1056" i="1"/>
  <c r="S1056" i="1"/>
  <c r="K1056" i="1"/>
  <c r="H1056" i="1"/>
  <c r="G1056" i="1"/>
  <c r="E1056" i="1"/>
  <c r="F1056" i="1" s="1"/>
  <c r="D1056" i="1"/>
  <c r="C1056" i="1"/>
  <c r="AI1055" i="1"/>
  <c r="AG1055" i="1"/>
  <c r="S1055" i="1"/>
  <c r="K1055" i="1"/>
  <c r="H1055" i="1"/>
  <c r="G1055" i="1"/>
  <c r="E1055" i="1"/>
  <c r="F1055" i="1" s="1"/>
  <c r="D1055" i="1"/>
  <c r="C1055" i="1"/>
  <c r="AO1054" i="1"/>
  <c r="AI1054" i="1"/>
  <c r="AG1054" i="1"/>
  <c r="S1054" i="1"/>
  <c r="K1054" i="1"/>
  <c r="H1054" i="1"/>
  <c r="G1054" i="1"/>
  <c r="E1054" i="1"/>
  <c r="F1054" i="1" s="1"/>
  <c r="D1054" i="1"/>
  <c r="C1054" i="1"/>
  <c r="AO1053" i="1"/>
  <c r="AI1053" i="1"/>
  <c r="AG1053" i="1"/>
  <c r="S1053" i="1"/>
  <c r="K1053" i="1"/>
  <c r="H1053" i="1"/>
  <c r="G1053" i="1"/>
  <c r="E1053" i="1"/>
  <c r="F1053" i="1" s="1"/>
  <c r="D1053" i="1"/>
  <c r="C1053" i="1"/>
  <c r="AO1052" i="1"/>
  <c r="AI1052" i="1"/>
  <c r="AG1052" i="1"/>
  <c r="S1052" i="1"/>
  <c r="K1052" i="1"/>
  <c r="H1052" i="1"/>
  <c r="G1052" i="1"/>
  <c r="E1052" i="1"/>
  <c r="F1052" i="1" s="1"/>
  <c r="D1052" i="1"/>
  <c r="C1052" i="1"/>
  <c r="AI1051" i="1"/>
  <c r="AG1051" i="1"/>
  <c r="S1051" i="1"/>
  <c r="K1051" i="1"/>
  <c r="H1051" i="1"/>
  <c r="G1051" i="1"/>
  <c r="E1051" i="1"/>
  <c r="F1051" i="1" s="1"/>
  <c r="D1051" i="1"/>
  <c r="C1051" i="1"/>
  <c r="AI1050" i="1"/>
  <c r="AG1050" i="1"/>
  <c r="S1050" i="1"/>
  <c r="K1050" i="1"/>
  <c r="H1050" i="1"/>
  <c r="G1050" i="1"/>
  <c r="E1050" i="1"/>
  <c r="F1050" i="1" s="1"/>
  <c r="D1050" i="1"/>
  <c r="C1050" i="1"/>
  <c r="AI1049" i="1"/>
  <c r="AG1049" i="1"/>
  <c r="S1049" i="1"/>
  <c r="K1049" i="1"/>
  <c r="H1049" i="1"/>
  <c r="G1049" i="1"/>
  <c r="E1049" i="1"/>
  <c r="F1049" i="1" s="1"/>
  <c r="D1049" i="1"/>
  <c r="C1049" i="1"/>
  <c r="AI1048" i="1"/>
  <c r="AG1048" i="1"/>
  <c r="S1048" i="1"/>
  <c r="K1048" i="1"/>
  <c r="H1048" i="1"/>
  <c r="G1048" i="1"/>
  <c r="E1048" i="1"/>
  <c r="F1048" i="1" s="1"/>
  <c r="D1048" i="1"/>
  <c r="C1048" i="1"/>
  <c r="AI1047" i="1"/>
  <c r="AG1047" i="1"/>
  <c r="S1047" i="1"/>
  <c r="K1047" i="1"/>
  <c r="H1047" i="1"/>
  <c r="G1047" i="1"/>
  <c r="E1047" i="1"/>
  <c r="F1047" i="1" s="1"/>
  <c r="D1047" i="1"/>
  <c r="C1047" i="1"/>
  <c r="AI1046" i="1"/>
  <c r="AG1046" i="1"/>
  <c r="S1046" i="1"/>
  <c r="K1046" i="1"/>
  <c r="H1046" i="1"/>
  <c r="G1046" i="1"/>
  <c r="E1046" i="1"/>
  <c r="F1046" i="1" s="1"/>
  <c r="D1046" i="1"/>
  <c r="C1046" i="1"/>
  <c r="AI1045" i="1"/>
  <c r="AG1045" i="1"/>
  <c r="S1045" i="1"/>
  <c r="K1045" i="1"/>
  <c r="H1045" i="1"/>
  <c r="G1045" i="1"/>
  <c r="E1045" i="1"/>
  <c r="F1045" i="1" s="1"/>
  <c r="D1045" i="1"/>
  <c r="C1045" i="1"/>
  <c r="AI1044" i="1"/>
  <c r="AG1044" i="1"/>
  <c r="K1044" i="1"/>
  <c r="H1044" i="1"/>
  <c r="G1044" i="1"/>
  <c r="E1044" i="1"/>
  <c r="F1044" i="1" s="1"/>
  <c r="D1044" i="1"/>
  <c r="C1044" i="1"/>
  <c r="AI1043" i="1"/>
  <c r="AG1043" i="1"/>
  <c r="K1043" i="1"/>
  <c r="H1043" i="1"/>
  <c r="G1043" i="1"/>
  <c r="E1043" i="1"/>
  <c r="F1043" i="1" s="1"/>
  <c r="D1043" i="1"/>
  <c r="C1043" i="1"/>
  <c r="AI1042" i="1"/>
  <c r="AG1042" i="1"/>
  <c r="K1042" i="1"/>
  <c r="H1042" i="1"/>
  <c r="G1042" i="1"/>
  <c r="E1042" i="1"/>
  <c r="F1042" i="1" s="1"/>
  <c r="D1042" i="1"/>
  <c r="C1042" i="1"/>
  <c r="AI1041" i="1"/>
  <c r="AG1041" i="1"/>
  <c r="K1041" i="1"/>
  <c r="H1041" i="1"/>
  <c r="G1041" i="1"/>
  <c r="E1041" i="1"/>
  <c r="F1041" i="1" s="1"/>
  <c r="D1041" i="1"/>
  <c r="C1041" i="1"/>
  <c r="AO1040" i="1"/>
  <c r="AJ1040" i="1"/>
  <c r="AI1040" i="1"/>
  <c r="AG1040" i="1"/>
  <c r="S1040" i="1"/>
  <c r="K1040" i="1"/>
  <c r="H1040" i="1"/>
  <c r="G1040" i="1"/>
  <c r="E1040" i="1"/>
  <c r="F1040" i="1" s="1"/>
  <c r="D1040" i="1"/>
  <c r="C1040" i="1"/>
  <c r="AO1039" i="1"/>
  <c r="AJ1039" i="1"/>
  <c r="AI1039" i="1"/>
  <c r="AG1039" i="1"/>
  <c r="S1039" i="1"/>
  <c r="K1039" i="1"/>
  <c r="H1039" i="1"/>
  <c r="G1039" i="1"/>
  <c r="E1039" i="1"/>
  <c r="F1039" i="1" s="1"/>
  <c r="D1039" i="1"/>
  <c r="C1039" i="1"/>
  <c r="AI1038" i="1"/>
  <c r="AG1038" i="1"/>
  <c r="S1038" i="1"/>
  <c r="K1038" i="1"/>
  <c r="H1038" i="1"/>
  <c r="G1038" i="1"/>
  <c r="E1038" i="1"/>
  <c r="F1038" i="1" s="1"/>
  <c r="D1038" i="1"/>
  <c r="C1038" i="1"/>
  <c r="AI1037" i="1"/>
  <c r="AG1037" i="1"/>
  <c r="S1037" i="1"/>
  <c r="K1037" i="1"/>
  <c r="H1037" i="1"/>
  <c r="G1037" i="1"/>
  <c r="E1037" i="1"/>
  <c r="F1037" i="1" s="1"/>
  <c r="D1037" i="1"/>
  <c r="AN1037" i="1" s="1"/>
  <c r="C1037" i="1"/>
  <c r="AI1036" i="1"/>
  <c r="AG1036" i="1"/>
  <c r="S1036" i="1"/>
  <c r="K1036" i="1"/>
  <c r="H1036" i="1"/>
  <c r="G1036" i="1"/>
  <c r="E1036" i="1"/>
  <c r="F1036" i="1" s="1"/>
  <c r="D1036" i="1"/>
  <c r="C1036" i="1"/>
  <c r="AO1035" i="1"/>
  <c r="AJ1035" i="1"/>
  <c r="AI1035" i="1"/>
  <c r="AG1035" i="1"/>
  <c r="S1035" i="1"/>
  <c r="K1035" i="1"/>
  <c r="H1035" i="1"/>
  <c r="G1035" i="1"/>
  <c r="E1035" i="1"/>
  <c r="F1035" i="1" s="1"/>
  <c r="D1035" i="1"/>
  <c r="C1035" i="1"/>
  <c r="AI1034" i="1"/>
  <c r="AG1034" i="1"/>
  <c r="S1034" i="1"/>
  <c r="K1034" i="1"/>
  <c r="H1034" i="1"/>
  <c r="G1034" i="1"/>
  <c r="E1034" i="1"/>
  <c r="F1034" i="1" s="1"/>
  <c r="D1034" i="1"/>
  <c r="C1034" i="1"/>
  <c r="AM1033" i="1"/>
  <c r="AI1033" i="1"/>
  <c r="AG1033" i="1"/>
  <c r="S1033" i="1"/>
  <c r="K1033" i="1"/>
  <c r="H1033" i="1"/>
  <c r="G1033" i="1"/>
  <c r="E1033" i="1"/>
  <c r="F1033" i="1" s="1"/>
  <c r="D1033" i="1"/>
  <c r="C1033" i="1"/>
  <c r="AI1032" i="1"/>
  <c r="AG1032" i="1"/>
  <c r="S1032" i="1"/>
  <c r="K1032" i="1"/>
  <c r="H1032" i="1"/>
  <c r="G1032" i="1"/>
  <c r="E1032" i="1"/>
  <c r="F1032" i="1" s="1"/>
  <c r="D1032" i="1"/>
  <c r="C1032" i="1"/>
  <c r="AI1031" i="1"/>
  <c r="AG1031" i="1"/>
  <c r="S1031" i="1"/>
  <c r="K1031" i="1"/>
  <c r="H1031" i="1"/>
  <c r="G1031" i="1"/>
  <c r="E1031" i="1"/>
  <c r="F1031" i="1" s="1"/>
  <c r="D1031" i="1"/>
  <c r="C1031" i="1"/>
  <c r="AI1030" i="1"/>
  <c r="AG1030" i="1"/>
  <c r="S1030" i="1"/>
  <c r="K1030" i="1"/>
  <c r="H1030" i="1"/>
  <c r="G1030" i="1"/>
  <c r="E1030" i="1"/>
  <c r="F1030" i="1" s="1"/>
  <c r="D1030" i="1"/>
  <c r="C1030" i="1"/>
  <c r="AO1029" i="1"/>
  <c r="AI1029" i="1"/>
  <c r="AG1029" i="1"/>
  <c r="K1029" i="1"/>
  <c r="H1029" i="1"/>
  <c r="G1029" i="1"/>
  <c r="E1029" i="1"/>
  <c r="F1029" i="1" s="1"/>
  <c r="D1029" i="1"/>
  <c r="C1029" i="1"/>
  <c r="AO1028" i="1"/>
  <c r="AI1028" i="1"/>
  <c r="AG1028" i="1"/>
  <c r="S1028" i="1"/>
  <c r="K1028" i="1"/>
  <c r="H1028" i="1"/>
  <c r="G1028" i="1"/>
  <c r="E1028" i="1"/>
  <c r="F1028" i="1" s="1"/>
  <c r="D1028" i="1"/>
  <c r="C1028" i="1"/>
  <c r="AM1027" i="1"/>
  <c r="AI1027" i="1"/>
  <c r="AG1027" i="1"/>
  <c r="S1027" i="1"/>
  <c r="K1027" i="1"/>
  <c r="H1027" i="1"/>
  <c r="G1027" i="1"/>
  <c r="E1027" i="1"/>
  <c r="F1027" i="1" s="1"/>
  <c r="D1027" i="1"/>
  <c r="C1027" i="1"/>
  <c r="AM1026" i="1"/>
  <c r="AI1026" i="1"/>
  <c r="AG1026" i="1"/>
  <c r="S1026" i="1"/>
  <c r="K1026" i="1"/>
  <c r="H1026" i="1"/>
  <c r="G1026" i="1"/>
  <c r="E1026" i="1"/>
  <c r="F1026" i="1" s="1"/>
  <c r="D1026" i="1"/>
  <c r="C1026" i="1"/>
  <c r="AI1025" i="1"/>
  <c r="AG1025" i="1"/>
  <c r="K1025" i="1"/>
  <c r="H1025" i="1"/>
  <c r="G1025" i="1"/>
  <c r="E1025" i="1"/>
  <c r="F1025" i="1" s="1"/>
  <c r="D1025" i="1"/>
  <c r="C1025" i="1"/>
  <c r="AI1024" i="1"/>
  <c r="AG1024" i="1"/>
  <c r="K1024" i="1"/>
  <c r="H1024" i="1"/>
  <c r="G1024" i="1"/>
  <c r="E1024" i="1"/>
  <c r="F1024" i="1" s="1"/>
  <c r="D1024" i="1"/>
  <c r="C1024" i="1"/>
  <c r="AI1023" i="1"/>
  <c r="AG1023" i="1"/>
  <c r="K1023" i="1"/>
  <c r="H1023" i="1"/>
  <c r="G1023" i="1"/>
  <c r="E1023" i="1"/>
  <c r="F1023" i="1" s="1"/>
  <c r="D1023" i="1"/>
  <c r="C1023" i="1"/>
  <c r="AI1022" i="1"/>
  <c r="AG1022" i="1"/>
  <c r="S1022" i="1"/>
  <c r="K1022" i="1"/>
  <c r="H1022" i="1"/>
  <c r="G1022" i="1"/>
  <c r="E1022" i="1"/>
  <c r="F1022" i="1" s="1"/>
  <c r="D1022" i="1"/>
  <c r="C1022" i="1"/>
  <c r="AI1021" i="1"/>
  <c r="AG1021" i="1"/>
  <c r="K1021" i="1"/>
  <c r="H1021" i="1"/>
  <c r="G1021" i="1"/>
  <c r="E1021" i="1"/>
  <c r="F1021" i="1" s="1"/>
  <c r="D1021" i="1"/>
  <c r="C1021" i="1"/>
  <c r="AI1020" i="1"/>
  <c r="AG1020" i="1"/>
  <c r="K1020" i="1"/>
  <c r="H1020" i="1"/>
  <c r="G1020" i="1"/>
  <c r="E1020" i="1"/>
  <c r="F1020" i="1" s="1"/>
  <c r="D1020" i="1"/>
  <c r="C1020" i="1"/>
  <c r="AI1019" i="1"/>
  <c r="AG1019" i="1"/>
  <c r="K1019" i="1"/>
  <c r="H1019" i="1"/>
  <c r="G1019" i="1"/>
  <c r="E1019" i="1"/>
  <c r="F1019" i="1" s="1"/>
  <c r="D1019" i="1"/>
  <c r="C1019" i="1"/>
  <c r="AI1018" i="1"/>
  <c r="AG1018" i="1"/>
  <c r="S1018" i="1"/>
  <c r="K1018" i="1"/>
  <c r="H1018" i="1"/>
  <c r="G1018" i="1"/>
  <c r="E1018" i="1"/>
  <c r="F1018" i="1" s="1"/>
  <c r="D1018" i="1"/>
  <c r="C1018" i="1"/>
  <c r="AI1017" i="1"/>
  <c r="AG1017" i="1"/>
  <c r="S1017" i="1"/>
  <c r="K1017" i="1"/>
  <c r="H1017" i="1"/>
  <c r="G1017" i="1"/>
  <c r="E1017" i="1"/>
  <c r="F1017" i="1" s="1"/>
  <c r="D1017" i="1"/>
  <c r="C1017" i="1"/>
  <c r="AI1016" i="1"/>
  <c r="AG1016" i="1"/>
  <c r="S1016" i="1"/>
  <c r="K1016" i="1"/>
  <c r="H1016" i="1"/>
  <c r="G1016" i="1"/>
  <c r="E1016" i="1"/>
  <c r="F1016" i="1" s="1"/>
  <c r="D1016" i="1"/>
  <c r="C1016" i="1"/>
  <c r="AI1015" i="1"/>
  <c r="AG1015" i="1"/>
  <c r="S1015" i="1"/>
  <c r="K1015" i="1"/>
  <c r="H1015" i="1"/>
  <c r="G1015" i="1"/>
  <c r="E1015" i="1"/>
  <c r="F1015" i="1" s="1"/>
  <c r="D1015" i="1"/>
  <c r="C1015" i="1"/>
  <c r="AJ1014" i="1"/>
  <c r="AI1014" i="1"/>
  <c r="AG1014" i="1"/>
  <c r="S1014" i="1"/>
  <c r="K1014" i="1"/>
  <c r="H1014" i="1"/>
  <c r="G1014" i="1"/>
  <c r="E1014" i="1"/>
  <c r="F1014" i="1" s="1"/>
  <c r="D1014" i="1"/>
  <c r="C1014" i="1"/>
  <c r="AO1013" i="1"/>
  <c r="AI1013" i="1"/>
  <c r="AG1013" i="1"/>
  <c r="S1013" i="1"/>
  <c r="K1013" i="1"/>
  <c r="H1013" i="1"/>
  <c r="G1013" i="1"/>
  <c r="E1013" i="1"/>
  <c r="F1013" i="1" s="1"/>
  <c r="D1013" i="1"/>
  <c r="C1013" i="1"/>
  <c r="AI1012" i="1"/>
  <c r="AG1012" i="1"/>
  <c r="S1012" i="1"/>
  <c r="K1012" i="1"/>
  <c r="H1012" i="1"/>
  <c r="G1012" i="1"/>
  <c r="E1012" i="1"/>
  <c r="F1012" i="1" s="1"/>
  <c r="D1012" i="1"/>
  <c r="C1012" i="1"/>
  <c r="AI1011" i="1"/>
  <c r="AG1011" i="1"/>
  <c r="S1011" i="1"/>
  <c r="K1011" i="1"/>
  <c r="H1011" i="1"/>
  <c r="G1011" i="1"/>
  <c r="E1011" i="1"/>
  <c r="F1011" i="1" s="1"/>
  <c r="D1011" i="1"/>
  <c r="C1011" i="1"/>
  <c r="AI1010" i="1"/>
  <c r="AG1010" i="1"/>
  <c r="S1010" i="1"/>
  <c r="K1010" i="1"/>
  <c r="H1010" i="1"/>
  <c r="G1010" i="1"/>
  <c r="E1010" i="1"/>
  <c r="F1010" i="1" s="1"/>
  <c r="D1010" i="1"/>
  <c r="C1010" i="1"/>
  <c r="AI1009" i="1"/>
  <c r="AG1009" i="1"/>
  <c r="S1009" i="1"/>
  <c r="K1009" i="1"/>
  <c r="H1009" i="1"/>
  <c r="G1009" i="1"/>
  <c r="E1009" i="1"/>
  <c r="F1009" i="1" s="1"/>
  <c r="D1009" i="1"/>
  <c r="C1009" i="1"/>
  <c r="AI1008" i="1"/>
  <c r="AG1008" i="1"/>
  <c r="S1008" i="1"/>
  <c r="K1008" i="1"/>
  <c r="H1008" i="1"/>
  <c r="G1008" i="1"/>
  <c r="E1008" i="1"/>
  <c r="F1008" i="1" s="1"/>
  <c r="D1008" i="1"/>
  <c r="C1008" i="1"/>
  <c r="AI1007" i="1"/>
  <c r="AG1007" i="1"/>
  <c r="K1007" i="1"/>
  <c r="H1007" i="1"/>
  <c r="G1007" i="1"/>
  <c r="E1007" i="1"/>
  <c r="F1007" i="1" s="1"/>
  <c r="D1007" i="1"/>
  <c r="C1007" i="1"/>
  <c r="AI1006" i="1"/>
  <c r="AG1006" i="1"/>
  <c r="S1006" i="1"/>
  <c r="K1006" i="1"/>
  <c r="H1006" i="1"/>
  <c r="G1006" i="1"/>
  <c r="E1006" i="1"/>
  <c r="F1006" i="1" s="1"/>
  <c r="D1006" i="1"/>
  <c r="C1006" i="1"/>
  <c r="AI1005" i="1"/>
  <c r="AG1005" i="1"/>
  <c r="S1005" i="1"/>
  <c r="K1005" i="1"/>
  <c r="H1005" i="1"/>
  <c r="G1005" i="1"/>
  <c r="E1005" i="1"/>
  <c r="F1005" i="1" s="1"/>
  <c r="D1005" i="1"/>
  <c r="C1005" i="1"/>
  <c r="AI1004" i="1"/>
  <c r="AG1004" i="1"/>
  <c r="S1004" i="1"/>
  <c r="K1004" i="1"/>
  <c r="H1004" i="1"/>
  <c r="G1004" i="1"/>
  <c r="E1004" i="1"/>
  <c r="F1004" i="1" s="1"/>
  <c r="D1004" i="1"/>
  <c r="C1004" i="1"/>
  <c r="AI1003" i="1"/>
  <c r="AG1003" i="1"/>
  <c r="S1003" i="1"/>
  <c r="K1003" i="1"/>
  <c r="H1003" i="1"/>
  <c r="G1003" i="1"/>
  <c r="E1003" i="1"/>
  <c r="F1003" i="1" s="1"/>
  <c r="D1003" i="1"/>
  <c r="C1003" i="1"/>
  <c r="AI1002" i="1"/>
  <c r="AG1002" i="1"/>
  <c r="S1002" i="1"/>
  <c r="K1002" i="1"/>
  <c r="H1002" i="1"/>
  <c r="G1002" i="1"/>
  <c r="E1002" i="1"/>
  <c r="F1002" i="1" s="1"/>
  <c r="D1002" i="1"/>
  <c r="C1002" i="1"/>
  <c r="AI1001" i="1"/>
  <c r="AG1001" i="1"/>
  <c r="S1001" i="1"/>
  <c r="K1001" i="1"/>
  <c r="H1001" i="1"/>
  <c r="G1001" i="1"/>
  <c r="E1001" i="1"/>
  <c r="F1001" i="1" s="1"/>
  <c r="D1001" i="1"/>
  <c r="C1001" i="1"/>
  <c r="AI1000" i="1"/>
  <c r="AG1000" i="1"/>
  <c r="S1000" i="1"/>
  <c r="K1000" i="1"/>
  <c r="H1000" i="1"/>
  <c r="G1000" i="1"/>
  <c r="E1000" i="1"/>
  <c r="F1000" i="1" s="1"/>
  <c r="D1000" i="1"/>
  <c r="C1000" i="1"/>
  <c r="AI999" i="1"/>
  <c r="AG999" i="1"/>
  <c r="S999" i="1"/>
  <c r="K999" i="1"/>
  <c r="H999" i="1"/>
  <c r="G999" i="1"/>
  <c r="E999" i="1"/>
  <c r="F999" i="1" s="1"/>
  <c r="D999" i="1"/>
  <c r="C999" i="1"/>
  <c r="AI998" i="1"/>
  <c r="AG998" i="1"/>
  <c r="K998" i="1"/>
  <c r="H998" i="1"/>
  <c r="G998" i="1"/>
  <c r="E998" i="1"/>
  <c r="F998" i="1" s="1"/>
  <c r="D998" i="1"/>
  <c r="C998" i="1"/>
  <c r="AI997" i="1"/>
  <c r="AG997" i="1"/>
  <c r="S997" i="1"/>
  <c r="K997" i="1"/>
  <c r="H997" i="1"/>
  <c r="G997" i="1"/>
  <c r="E997" i="1"/>
  <c r="F997" i="1" s="1"/>
  <c r="D997" i="1"/>
  <c r="C997" i="1"/>
  <c r="AI996" i="1"/>
  <c r="AG996" i="1"/>
  <c r="K996" i="1"/>
  <c r="H996" i="1"/>
  <c r="G996" i="1"/>
  <c r="E996" i="1"/>
  <c r="F996" i="1" s="1"/>
  <c r="D996" i="1"/>
  <c r="C996" i="1"/>
  <c r="AI995" i="1"/>
  <c r="AG995" i="1"/>
  <c r="K995" i="1"/>
  <c r="H995" i="1"/>
  <c r="G995" i="1"/>
  <c r="E995" i="1"/>
  <c r="F995" i="1" s="1"/>
  <c r="D995" i="1"/>
  <c r="C995" i="1"/>
  <c r="AI994" i="1"/>
  <c r="AG994" i="1"/>
  <c r="S994" i="1"/>
  <c r="K994" i="1"/>
  <c r="H994" i="1"/>
  <c r="G994" i="1"/>
  <c r="E994" i="1"/>
  <c r="F994" i="1" s="1"/>
  <c r="D994" i="1"/>
  <c r="C994" i="1"/>
  <c r="AI993" i="1"/>
  <c r="AG993" i="1"/>
  <c r="S993" i="1"/>
  <c r="K993" i="1"/>
  <c r="H993" i="1"/>
  <c r="G993" i="1"/>
  <c r="E993" i="1"/>
  <c r="F993" i="1" s="1"/>
  <c r="D993" i="1"/>
  <c r="C993" i="1"/>
  <c r="AI992" i="1"/>
  <c r="AG992" i="1"/>
  <c r="S992" i="1"/>
  <c r="K992" i="1"/>
  <c r="H992" i="1"/>
  <c r="G992" i="1"/>
  <c r="E992" i="1"/>
  <c r="F992" i="1" s="1"/>
  <c r="D992" i="1"/>
  <c r="C992" i="1"/>
  <c r="AI991" i="1"/>
  <c r="AG991" i="1"/>
  <c r="S991" i="1"/>
  <c r="K991" i="1"/>
  <c r="H991" i="1"/>
  <c r="G991" i="1"/>
  <c r="E991" i="1"/>
  <c r="F991" i="1" s="1"/>
  <c r="D991" i="1"/>
  <c r="C991" i="1"/>
  <c r="AI990" i="1"/>
  <c r="AG990" i="1"/>
  <c r="S990" i="1"/>
  <c r="K990" i="1"/>
  <c r="H990" i="1"/>
  <c r="G990" i="1"/>
  <c r="E990" i="1"/>
  <c r="F990" i="1" s="1"/>
  <c r="D990" i="1"/>
  <c r="C990" i="1"/>
  <c r="AI989" i="1"/>
  <c r="AG989" i="1"/>
  <c r="S989" i="1"/>
  <c r="K989" i="1"/>
  <c r="H989" i="1"/>
  <c r="G989" i="1"/>
  <c r="E989" i="1"/>
  <c r="F989" i="1" s="1"/>
  <c r="D989" i="1"/>
  <c r="C989" i="1"/>
  <c r="AI988" i="1"/>
  <c r="AG988" i="1"/>
  <c r="K988" i="1"/>
  <c r="H988" i="1"/>
  <c r="G988" i="1"/>
  <c r="E988" i="1"/>
  <c r="F988" i="1" s="1"/>
  <c r="D988" i="1"/>
  <c r="C988" i="1"/>
  <c r="AI987" i="1"/>
  <c r="AG987" i="1"/>
  <c r="K987" i="1"/>
  <c r="H987" i="1"/>
  <c r="G987" i="1"/>
  <c r="E987" i="1"/>
  <c r="F987" i="1" s="1"/>
  <c r="D987" i="1"/>
  <c r="C987" i="1"/>
  <c r="AI986" i="1"/>
  <c r="AG986" i="1"/>
  <c r="K986" i="1"/>
  <c r="H986" i="1"/>
  <c r="G986" i="1"/>
  <c r="E986" i="1"/>
  <c r="F986" i="1" s="1"/>
  <c r="D986" i="1"/>
  <c r="C986" i="1"/>
  <c r="AI985" i="1"/>
  <c r="AG985" i="1"/>
  <c r="S985" i="1"/>
  <c r="K985" i="1"/>
  <c r="H985" i="1"/>
  <c r="G985" i="1"/>
  <c r="E985" i="1"/>
  <c r="F985" i="1" s="1"/>
  <c r="D985" i="1"/>
  <c r="C985" i="1"/>
  <c r="AI984" i="1"/>
  <c r="AG984" i="1"/>
  <c r="S984" i="1"/>
  <c r="K984" i="1"/>
  <c r="H984" i="1"/>
  <c r="G984" i="1"/>
  <c r="E984" i="1"/>
  <c r="F984" i="1" s="1"/>
  <c r="D984" i="1"/>
  <c r="C984" i="1"/>
  <c r="AI983" i="1"/>
  <c r="AG983" i="1"/>
  <c r="S983" i="1"/>
  <c r="K983" i="1"/>
  <c r="H983" i="1"/>
  <c r="G983" i="1"/>
  <c r="E983" i="1"/>
  <c r="F983" i="1" s="1"/>
  <c r="D983" i="1"/>
  <c r="C983" i="1"/>
  <c r="AI982" i="1"/>
  <c r="AG982" i="1"/>
  <c r="S982" i="1"/>
  <c r="K982" i="1"/>
  <c r="H982" i="1"/>
  <c r="G982" i="1"/>
  <c r="E982" i="1"/>
  <c r="F982" i="1" s="1"/>
  <c r="D982" i="1"/>
  <c r="C982" i="1"/>
  <c r="AJ981" i="1"/>
  <c r="AI981" i="1"/>
  <c r="AG981" i="1"/>
  <c r="S981" i="1"/>
  <c r="K981" i="1"/>
  <c r="H981" i="1"/>
  <c r="G981" i="1"/>
  <c r="E981" i="1"/>
  <c r="F981" i="1" s="1"/>
  <c r="D981" i="1"/>
  <c r="C981" i="1"/>
  <c r="AO980" i="1"/>
  <c r="AI980" i="1"/>
  <c r="AG980" i="1"/>
  <c r="S980" i="1"/>
  <c r="K980" i="1"/>
  <c r="H980" i="1"/>
  <c r="G980" i="1"/>
  <c r="E980" i="1"/>
  <c r="F980" i="1" s="1"/>
  <c r="D980" i="1"/>
  <c r="C980" i="1"/>
  <c r="AI979" i="1"/>
  <c r="AG979" i="1"/>
  <c r="S979" i="1"/>
  <c r="K979" i="1"/>
  <c r="H979" i="1"/>
  <c r="G979" i="1"/>
  <c r="E979" i="1"/>
  <c r="F979" i="1" s="1"/>
  <c r="D979" i="1"/>
  <c r="C979" i="1"/>
  <c r="AI978" i="1"/>
  <c r="AG978" i="1"/>
  <c r="S978" i="1"/>
  <c r="K978" i="1"/>
  <c r="H978" i="1"/>
  <c r="G978" i="1"/>
  <c r="E978" i="1"/>
  <c r="F978" i="1" s="1"/>
  <c r="D978" i="1"/>
  <c r="C978" i="1"/>
  <c r="AI977" i="1"/>
  <c r="AG977" i="1"/>
  <c r="S977" i="1"/>
  <c r="K977" i="1"/>
  <c r="H977" i="1"/>
  <c r="G977" i="1"/>
  <c r="E977" i="1"/>
  <c r="F977" i="1" s="1"/>
  <c r="D977" i="1"/>
  <c r="C977" i="1"/>
  <c r="AI976" i="1"/>
  <c r="AG976" i="1"/>
  <c r="S976" i="1"/>
  <c r="K976" i="1"/>
  <c r="H976" i="1"/>
  <c r="G976" i="1"/>
  <c r="E976" i="1"/>
  <c r="F976" i="1" s="1"/>
  <c r="D976" i="1"/>
  <c r="C976" i="1"/>
  <c r="AI975" i="1"/>
  <c r="AG975" i="1"/>
  <c r="S975" i="1"/>
  <c r="K975" i="1"/>
  <c r="H975" i="1"/>
  <c r="G975" i="1"/>
  <c r="E975" i="1"/>
  <c r="F975" i="1" s="1"/>
  <c r="D975" i="1"/>
  <c r="C975" i="1"/>
  <c r="AJ974" i="1"/>
  <c r="AI974" i="1"/>
  <c r="AG974" i="1"/>
  <c r="S974" i="1"/>
  <c r="K974" i="1"/>
  <c r="H974" i="1"/>
  <c r="G974" i="1"/>
  <c r="E974" i="1"/>
  <c r="F974" i="1" s="1"/>
  <c r="D974" i="1"/>
  <c r="C974" i="1"/>
  <c r="AI973" i="1"/>
  <c r="AG973" i="1"/>
  <c r="S973" i="1"/>
  <c r="K973" i="1"/>
  <c r="H973" i="1"/>
  <c r="G973" i="1"/>
  <c r="E973" i="1"/>
  <c r="F973" i="1" s="1"/>
  <c r="D973" i="1"/>
  <c r="C973" i="1"/>
  <c r="AI972" i="1"/>
  <c r="AG972" i="1"/>
  <c r="S972" i="1"/>
  <c r="K972" i="1"/>
  <c r="H972" i="1"/>
  <c r="G972" i="1"/>
  <c r="E972" i="1"/>
  <c r="F972" i="1" s="1"/>
  <c r="D972" i="1"/>
  <c r="C972" i="1"/>
  <c r="AI971" i="1"/>
  <c r="AG971" i="1"/>
  <c r="S971" i="1"/>
  <c r="K971" i="1"/>
  <c r="H971" i="1"/>
  <c r="G971" i="1"/>
  <c r="E971" i="1"/>
  <c r="F971" i="1" s="1"/>
  <c r="D971" i="1"/>
  <c r="C971" i="1"/>
  <c r="AI970" i="1"/>
  <c r="AG970" i="1"/>
  <c r="S970" i="1"/>
  <c r="K970" i="1"/>
  <c r="H970" i="1"/>
  <c r="G970" i="1"/>
  <c r="E970" i="1"/>
  <c r="F970" i="1" s="1"/>
  <c r="D970" i="1"/>
  <c r="AP970" i="1" s="1"/>
  <c r="C970" i="1"/>
  <c r="AI969" i="1"/>
  <c r="AG969" i="1"/>
  <c r="S969" i="1"/>
  <c r="K969" i="1"/>
  <c r="H969" i="1"/>
  <c r="G969" i="1"/>
  <c r="E969" i="1"/>
  <c r="F969" i="1" s="1"/>
  <c r="D969" i="1"/>
  <c r="C969" i="1"/>
  <c r="AI968" i="1"/>
  <c r="AG968" i="1"/>
  <c r="K968" i="1"/>
  <c r="H968" i="1"/>
  <c r="G968" i="1"/>
  <c r="E968" i="1"/>
  <c r="F968" i="1" s="1"/>
  <c r="D968" i="1"/>
  <c r="AI967" i="1"/>
  <c r="AG967" i="1"/>
  <c r="S967" i="1"/>
  <c r="K967" i="1"/>
  <c r="H967" i="1"/>
  <c r="G967" i="1"/>
  <c r="E967" i="1"/>
  <c r="F967" i="1" s="1"/>
  <c r="D967" i="1"/>
  <c r="C967" i="1"/>
  <c r="AI966" i="1"/>
  <c r="AG966" i="1"/>
  <c r="K966" i="1"/>
  <c r="H966" i="1"/>
  <c r="G966" i="1"/>
  <c r="E966" i="1"/>
  <c r="F966" i="1" s="1"/>
  <c r="D966" i="1"/>
  <c r="AI965" i="1"/>
  <c r="AG965" i="1"/>
  <c r="S965" i="1"/>
  <c r="K965" i="1"/>
  <c r="H965" i="1"/>
  <c r="G965" i="1"/>
  <c r="E965" i="1"/>
  <c r="F965" i="1" s="1"/>
  <c r="D965" i="1"/>
  <c r="C965" i="1"/>
  <c r="AI964" i="1"/>
  <c r="AG964" i="1"/>
  <c r="S964" i="1"/>
  <c r="K964" i="1"/>
  <c r="H964" i="1"/>
  <c r="G964" i="1"/>
  <c r="E964" i="1"/>
  <c r="F964" i="1" s="1"/>
  <c r="D964" i="1"/>
  <c r="C964" i="1"/>
  <c r="AI963" i="1"/>
  <c r="AG963" i="1"/>
  <c r="S963" i="1"/>
  <c r="K963" i="1"/>
  <c r="H963" i="1"/>
  <c r="G963" i="1"/>
  <c r="E963" i="1"/>
  <c r="F963" i="1" s="1"/>
  <c r="D963" i="1"/>
  <c r="C963" i="1"/>
  <c r="AI962" i="1"/>
  <c r="AG962" i="1"/>
  <c r="S962" i="1"/>
  <c r="K962" i="1"/>
  <c r="H962" i="1"/>
  <c r="G962" i="1"/>
  <c r="E962" i="1"/>
  <c r="F962" i="1" s="1"/>
  <c r="D962" i="1"/>
  <c r="C962" i="1"/>
  <c r="AI961" i="1"/>
  <c r="AG961" i="1"/>
  <c r="S961" i="1"/>
  <c r="K961" i="1"/>
  <c r="H961" i="1"/>
  <c r="G961" i="1"/>
  <c r="E961" i="1"/>
  <c r="F961" i="1" s="1"/>
  <c r="D961" i="1"/>
  <c r="C961" i="1"/>
  <c r="AI960" i="1"/>
  <c r="AG960" i="1"/>
  <c r="S960" i="1"/>
  <c r="K960" i="1"/>
  <c r="H960" i="1"/>
  <c r="G960" i="1"/>
  <c r="E960" i="1"/>
  <c r="F960" i="1" s="1"/>
  <c r="D960" i="1"/>
  <c r="C960" i="1"/>
  <c r="AI959" i="1"/>
  <c r="AG959" i="1"/>
  <c r="S959" i="1"/>
  <c r="K959" i="1"/>
  <c r="H959" i="1"/>
  <c r="G959" i="1"/>
  <c r="E959" i="1"/>
  <c r="F959" i="1" s="1"/>
  <c r="D959" i="1"/>
  <c r="C959" i="1"/>
  <c r="AI958" i="1"/>
  <c r="AG958" i="1"/>
  <c r="S958" i="1"/>
  <c r="K958" i="1"/>
  <c r="H958" i="1"/>
  <c r="G958" i="1"/>
  <c r="E958" i="1"/>
  <c r="F958" i="1" s="1"/>
  <c r="D958" i="1"/>
  <c r="C958" i="1"/>
  <c r="AJ957" i="1"/>
  <c r="AI957" i="1"/>
  <c r="AG957" i="1"/>
  <c r="S957" i="1"/>
  <c r="K957" i="1"/>
  <c r="H957" i="1"/>
  <c r="G957" i="1"/>
  <c r="E957" i="1"/>
  <c r="F957" i="1" s="1"/>
  <c r="D957" i="1"/>
  <c r="C957" i="1"/>
  <c r="AO956" i="1"/>
  <c r="AI956" i="1"/>
  <c r="AG956" i="1"/>
  <c r="S956" i="1"/>
  <c r="K956" i="1"/>
  <c r="H956" i="1"/>
  <c r="G956" i="1"/>
  <c r="E956" i="1"/>
  <c r="F956" i="1" s="1"/>
  <c r="D956" i="1"/>
  <c r="C956" i="1"/>
  <c r="AI955" i="1"/>
  <c r="AG955" i="1"/>
  <c r="S955" i="1"/>
  <c r="K955" i="1"/>
  <c r="H955" i="1"/>
  <c r="G955" i="1"/>
  <c r="E955" i="1"/>
  <c r="F955" i="1" s="1"/>
  <c r="D955" i="1"/>
  <c r="C955" i="1"/>
  <c r="AI954" i="1"/>
  <c r="AG954" i="1"/>
  <c r="S954" i="1"/>
  <c r="K954" i="1"/>
  <c r="H954" i="1"/>
  <c r="G954" i="1"/>
  <c r="E954" i="1"/>
  <c r="F954" i="1" s="1"/>
  <c r="D954" i="1"/>
  <c r="C954" i="1"/>
  <c r="AI953" i="1"/>
  <c r="AG953" i="1"/>
  <c r="K953" i="1"/>
  <c r="H953" i="1"/>
  <c r="G953" i="1"/>
  <c r="E953" i="1"/>
  <c r="F953" i="1" s="1"/>
  <c r="D953" i="1"/>
  <c r="C953" i="1"/>
  <c r="AI952" i="1"/>
  <c r="AG952" i="1"/>
  <c r="S952" i="1"/>
  <c r="K952" i="1"/>
  <c r="H952" i="1"/>
  <c r="G952" i="1"/>
  <c r="E952" i="1"/>
  <c r="F952" i="1" s="1"/>
  <c r="D952" i="1"/>
  <c r="C952" i="1"/>
  <c r="AJ951" i="1"/>
  <c r="AI951" i="1"/>
  <c r="AG951" i="1"/>
  <c r="S951" i="1"/>
  <c r="K951" i="1"/>
  <c r="H951" i="1"/>
  <c r="G951" i="1"/>
  <c r="E951" i="1"/>
  <c r="F951" i="1" s="1"/>
  <c r="D951" i="1"/>
  <c r="C951" i="1"/>
  <c r="AJ950" i="1"/>
  <c r="AI950" i="1"/>
  <c r="AG950" i="1"/>
  <c r="S950" i="1"/>
  <c r="K950" i="1"/>
  <c r="H950" i="1"/>
  <c r="G950" i="1"/>
  <c r="E950" i="1"/>
  <c r="F950" i="1" s="1"/>
  <c r="D950" i="1"/>
  <c r="C950" i="1"/>
  <c r="AI949" i="1"/>
  <c r="AH949" i="1"/>
  <c r="AG949" i="1"/>
  <c r="S949" i="1"/>
  <c r="N949" i="1"/>
  <c r="K949" i="1"/>
  <c r="H949" i="1"/>
  <c r="G949" i="1"/>
  <c r="E949" i="1"/>
  <c r="F949" i="1" s="1"/>
  <c r="D949" i="1"/>
  <c r="C949" i="1"/>
  <c r="AI948" i="1"/>
  <c r="AH948" i="1"/>
  <c r="AG948" i="1"/>
  <c r="S948" i="1"/>
  <c r="N948" i="1"/>
  <c r="K948" i="1"/>
  <c r="H948" i="1"/>
  <c r="G948" i="1"/>
  <c r="E948" i="1"/>
  <c r="F948" i="1" s="1"/>
  <c r="D948" i="1"/>
  <c r="C948" i="1"/>
  <c r="AI947" i="1"/>
  <c r="AH947" i="1"/>
  <c r="AG947" i="1"/>
  <c r="N947" i="1"/>
  <c r="K947" i="1"/>
  <c r="H947" i="1"/>
  <c r="G947" i="1"/>
  <c r="E947" i="1"/>
  <c r="F947" i="1" s="1"/>
  <c r="D947" i="1"/>
  <c r="C947" i="1"/>
  <c r="AI946" i="1"/>
  <c r="AH946" i="1"/>
  <c r="AG946" i="1"/>
  <c r="S946" i="1"/>
  <c r="N946" i="1"/>
  <c r="K946" i="1"/>
  <c r="H946" i="1"/>
  <c r="G946" i="1"/>
  <c r="E946" i="1"/>
  <c r="F946" i="1" s="1"/>
  <c r="D946" i="1"/>
  <c r="C946" i="1"/>
  <c r="AI945" i="1"/>
  <c r="AH945" i="1"/>
  <c r="AG945" i="1"/>
  <c r="S945" i="1"/>
  <c r="N945" i="1"/>
  <c r="K945" i="1"/>
  <c r="H945" i="1"/>
  <c r="G945" i="1"/>
  <c r="E945" i="1"/>
  <c r="F945" i="1" s="1"/>
  <c r="D945" i="1"/>
  <c r="C945" i="1"/>
  <c r="AI944" i="1"/>
  <c r="AH944" i="1"/>
  <c r="AG944" i="1"/>
  <c r="N944" i="1"/>
  <c r="K944" i="1"/>
  <c r="H944" i="1"/>
  <c r="G944" i="1"/>
  <c r="E944" i="1"/>
  <c r="F944" i="1" s="1"/>
  <c r="D944" i="1"/>
  <c r="C944" i="1"/>
  <c r="AI943" i="1"/>
  <c r="AH943" i="1"/>
  <c r="AG943" i="1"/>
  <c r="S943" i="1"/>
  <c r="N943" i="1"/>
  <c r="K943" i="1"/>
  <c r="H943" i="1"/>
  <c r="G943" i="1"/>
  <c r="E943" i="1"/>
  <c r="F943" i="1" s="1"/>
  <c r="D943" i="1"/>
  <c r="C943" i="1"/>
  <c r="AI942" i="1"/>
  <c r="AH942" i="1"/>
  <c r="AG942" i="1"/>
  <c r="S942" i="1"/>
  <c r="N942" i="1"/>
  <c r="K942" i="1"/>
  <c r="H942" i="1"/>
  <c r="G942" i="1"/>
  <c r="E942" i="1"/>
  <c r="F942" i="1" s="1"/>
  <c r="D942" i="1"/>
  <c r="C942" i="1"/>
  <c r="AL941" i="1"/>
  <c r="AJ941" i="1"/>
  <c r="AI941" i="1"/>
  <c r="AH941" i="1"/>
  <c r="AG941" i="1"/>
  <c r="N941" i="1"/>
  <c r="K941" i="1"/>
  <c r="H941" i="1"/>
  <c r="G941" i="1"/>
  <c r="E941" i="1"/>
  <c r="F941" i="1" s="1"/>
  <c r="D941" i="1"/>
  <c r="C941" i="1"/>
  <c r="AI940" i="1"/>
  <c r="AH940" i="1"/>
  <c r="AG940" i="1"/>
  <c r="S940" i="1"/>
  <c r="N940" i="1"/>
  <c r="K940" i="1"/>
  <c r="H940" i="1"/>
  <c r="G940" i="1"/>
  <c r="E940" i="1"/>
  <c r="F940" i="1" s="1"/>
  <c r="D940" i="1"/>
  <c r="C940" i="1"/>
  <c r="AI939" i="1"/>
  <c r="AH939" i="1"/>
  <c r="AG939" i="1"/>
  <c r="S939" i="1"/>
  <c r="N939" i="1"/>
  <c r="K939" i="1"/>
  <c r="H939" i="1"/>
  <c r="G939" i="1"/>
  <c r="E939" i="1"/>
  <c r="F939" i="1" s="1"/>
  <c r="D939" i="1"/>
  <c r="C939" i="1"/>
  <c r="AI938" i="1"/>
  <c r="AH938" i="1"/>
  <c r="AG938" i="1"/>
  <c r="S938" i="1"/>
  <c r="N938" i="1"/>
  <c r="K938" i="1"/>
  <c r="H938" i="1"/>
  <c r="G938" i="1"/>
  <c r="E938" i="1"/>
  <c r="F938" i="1" s="1"/>
  <c r="D938" i="1"/>
  <c r="C938" i="1"/>
  <c r="AI937" i="1"/>
  <c r="AH937" i="1"/>
  <c r="AG937" i="1"/>
  <c r="S937" i="1"/>
  <c r="N937" i="1"/>
  <c r="K937" i="1"/>
  <c r="H937" i="1"/>
  <c r="G937" i="1"/>
  <c r="E937" i="1"/>
  <c r="F937" i="1" s="1"/>
  <c r="D937" i="1"/>
  <c r="C937" i="1"/>
  <c r="AO936" i="1"/>
  <c r="AI936" i="1"/>
  <c r="AH936" i="1"/>
  <c r="AG936" i="1"/>
  <c r="S936" i="1"/>
  <c r="N936" i="1"/>
  <c r="K936" i="1"/>
  <c r="H936" i="1"/>
  <c r="G936" i="1"/>
  <c r="E936" i="1"/>
  <c r="F936" i="1" s="1"/>
  <c r="D936" i="1"/>
  <c r="C936" i="1"/>
  <c r="AI935" i="1"/>
  <c r="AH935" i="1"/>
  <c r="AG935" i="1"/>
  <c r="S935" i="1"/>
  <c r="N935" i="1"/>
  <c r="K935" i="1"/>
  <c r="H935" i="1"/>
  <c r="G935" i="1"/>
  <c r="E935" i="1"/>
  <c r="F935" i="1" s="1"/>
  <c r="D935" i="1"/>
  <c r="C935" i="1"/>
  <c r="AI934" i="1"/>
  <c r="AH934" i="1"/>
  <c r="AG934" i="1"/>
  <c r="S934" i="1"/>
  <c r="N934" i="1"/>
  <c r="K934" i="1"/>
  <c r="H934" i="1"/>
  <c r="G934" i="1"/>
  <c r="E934" i="1"/>
  <c r="F934" i="1" s="1"/>
  <c r="D934" i="1"/>
  <c r="C934" i="1"/>
  <c r="AI933" i="1"/>
  <c r="AH933" i="1"/>
  <c r="AG933" i="1"/>
  <c r="S933" i="1"/>
  <c r="N933" i="1"/>
  <c r="K933" i="1"/>
  <c r="H933" i="1"/>
  <c r="G933" i="1"/>
  <c r="E933" i="1"/>
  <c r="F933" i="1" s="1"/>
  <c r="D933" i="1"/>
  <c r="C933" i="1"/>
  <c r="AI932" i="1"/>
  <c r="AH932" i="1"/>
  <c r="AG932" i="1"/>
  <c r="S932" i="1"/>
  <c r="N932" i="1"/>
  <c r="K932" i="1"/>
  <c r="H932" i="1"/>
  <c r="G932" i="1"/>
  <c r="E932" i="1"/>
  <c r="F932" i="1" s="1"/>
  <c r="D932" i="1"/>
  <c r="C932" i="1"/>
  <c r="AI931" i="1"/>
  <c r="AH931" i="1"/>
  <c r="AG931" i="1"/>
  <c r="S931" i="1"/>
  <c r="N931" i="1"/>
  <c r="K931" i="1"/>
  <c r="H931" i="1"/>
  <c r="G931" i="1"/>
  <c r="E931" i="1"/>
  <c r="F931" i="1" s="1"/>
  <c r="D931" i="1"/>
  <c r="C931" i="1"/>
  <c r="AJ930" i="1"/>
  <c r="AI930" i="1"/>
  <c r="AH930" i="1"/>
  <c r="AG930" i="1"/>
  <c r="S930" i="1"/>
  <c r="N930" i="1"/>
  <c r="K930" i="1"/>
  <c r="H930" i="1"/>
  <c r="G930" i="1"/>
  <c r="E930" i="1"/>
  <c r="F930" i="1" s="1"/>
  <c r="D930" i="1"/>
  <c r="C930" i="1"/>
  <c r="AI929" i="1"/>
  <c r="AH929" i="1"/>
  <c r="AG929" i="1"/>
  <c r="S929" i="1"/>
  <c r="N929" i="1"/>
  <c r="K929" i="1"/>
  <c r="H929" i="1"/>
  <c r="G929" i="1"/>
  <c r="E929" i="1"/>
  <c r="F929" i="1" s="1"/>
  <c r="D929" i="1"/>
  <c r="C929" i="1"/>
  <c r="AO928" i="1"/>
  <c r="AI928" i="1"/>
  <c r="AH928" i="1"/>
  <c r="AG928" i="1"/>
  <c r="S928" i="1"/>
  <c r="N928" i="1"/>
  <c r="K928" i="1"/>
  <c r="H928" i="1"/>
  <c r="G928" i="1"/>
  <c r="E928" i="1"/>
  <c r="F928" i="1" s="1"/>
  <c r="D928" i="1"/>
  <c r="C928" i="1"/>
  <c r="AL927" i="1"/>
  <c r="AJ927" i="1"/>
  <c r="AI927" i="1"/>
  <c r="AH927" i="1"/>
  <c r="AG927" i="1"/>
  <c r="S927" i="1"/>
  <c r="N927" i="1"/>
  <c r="K927" i="1"/>
  <c r="H927" i="1"/>
  <c r="G927" i="1"/>
  <c r="E927" i="1"/>
  <c r="F927" i="1" s="1"/>
  <c r="D927" i="1"/>
  <c r="AP927" i="1" s="1"/>
  <c r="C927" i="1"/>
  <c r="AI926" i="1"/>
  <c r="AH926" i="1"/>
  <c r="AG926" i="1"/>
  <c r="N926" i="1"/>
  <c r="K926" i="1"/>
  <c r="H926" i="1"/>
  <c r="G926" i="1"/>
  <c r="E926" i="1"/>
  <c r="F926" i="1" s="1"/>
  <c r="D926" i="1"/>
  <c r="C926" i="1"/>
  <c r="AI925" i="1"/>
  <c r="AH925" i="1"/>
  <c r="AG925" i="1"/>
  <c r="S925" i="1"/>
  <c r="N925" i="1"/>
  <c r="K925" i="1"/>
  <c r="H925" i="1"/>
  <c r="G925" i="1"/>
  <c r="E925" i="1"/>
  <c r="F925" i="1" s="1"/>
  <c r="D925" i="1"/>
  <c r="C925" i="1"/>
  <c r="AI924" i="1"/>
  <c r="AH924" i="1"/>
  <c r="AG924" i="1"/>
  <c r="N924" i="1"/>
  <c r="K924" i="1"/>
  <c r="H924" i="1"/>
  <c r="G924" i="1"/>
  <c r="E924" i="1"/>
  <c r="F924" i="1" s="1"/>
  <c r="D924" i="1"/>
  <c r="C924" i="1"/>
  <c r="AI923" i="1"/>
  <c r="AH923" i="1"/>
  <c r="AG923" i="1"/>
  <c r="S923" i="1"/>
  <c r="N923" i="1"/>
  <c r="K923" i="1"/>
  <c r="H923" i="1"/>
  <c r="G923" i="1"/>
  <c r="E923" i="1"/>
  <c r="F923" i="1" s="1"/>
  <c r="D923" i="1"/>
  <c r="C923" i="1"/>
  <c r="AI922" i="1"/>
  <c r="AH922" i="1"/>
  <c r="AG922" i="1"/>
  <c r="S922" i="1"/>
  <c r="N922" i="1"/>
  <c r="K922" i="1"/>
  <c r="H922" i="1"/>
  <c r="G922" i="1"/>
  <c r="E922" i="1"/>
  <c r="F922" i="1" s="1"/>
  <c r="D922" i="1"/>
  <c r="C922" i="1"/>
  <c r="AI921" i="1"/>
  <c r="AH921" i="1"/>
  <c r="AG921" i="1"/>
  <c r="S921" i="1"/>
  <c r="N921" i="1"/>
  <c r="K921" i="1"/>
  <c r="H921" i="1"/>
  <c r="G921" i="1"/>
  <c r="E921" i="1"/>
  <c r="F921" i="1" s="1"/>
  <c r="D921" i="1"/>
  <c r="C921" i="1"/>
  <c r="AI920" i="1"/>
  <c r="AH920" i="1"/>
  <c r="AG920" i="1"/>
  <c r="S920" i="1"/>
  <c r="N920" i="1"/>
  <c r="K920" i="1"/>
  <c r="H920" i="1"/>
  <c r="G920" i="1"/>
  <c r="E920" i="1"/>
  <c r="F920" i="1" s="1"/>
  <c r="D920" i="1"/>
  <c r="C920" i="1"/>
  <c r="AO919" i="1"/>
  <c r="AI919" i="1"/>
  <c r="AH919" i="1"/>
  <c r="AG919" i="1"/>
  <c r="S919" i="1"/>
  <c r="N919" i="1"/>
  <c r="K919" i="1"/>
  <c r="H919" i="1"/>
  <c r="G919" i="1"/>
  <c r="E919" i="1"/>
  <c r="F919" i="1" s="1"/>
  <c r="D919" i="1"/>
  <c r="C919" i="1"/>
  <c r="AJ918" i="1"/>
  <c r="AI918" i="1"/>
  <c r="AH918" i="1"/>
  <c r="AG918" i="1"/>
  <c r="N918" i="1"/>
  <c r="K918" i="1"/>
  <c r="H918" i="1"/>
  <c r="G918" i="1"/>
  <c r="E918" i="1"/>
  <c r="F918" i="1" s="1"/>
  <c r="D918" i="1"/>
  <c r="C918" i="1"/>
  <c r="AI917" i="1"/>
  <c r="AH917" i="1"/>
  <c r="AG917" i="1"/>
  <c r="S917" i="1"/>
  <c r="N917" i="1"/>
  <c r="K917" i="1"/>
  <c r="H917" i="1"/>
  <c r="G917" i="1"/>
  <c r="E917" i="1"/>
  <c r="F917" i="1" s="1"/>
  <c r="D917" i="1"/>
  <c r="C917" i="1"/>
  <c r="AI916" i="1"/>
  <c r="AH916" i="1"/>
  <c r="AG916" i="1"/>
  <c r="N916" i="1"/>
  <c r="K916" i="1"/>
  <c r="H916" i="1"/>
  <c r="G916" i="1"/>
  <c r="E916" i="1"/>
  <c r="F916" i="1" s="1"/>
  <c r="D916" i="1"/>
  <c r="C916" i="1"/>
  <c r="AI915" i="1"/>
  <c r="AH915" i="1"/>
  <c r="AG915" i="1"/>
  <c r="S915" i="1"/>
  <c r="N915" i="1"/>
  <c r="K915" i="1"/>
  <c r="H915" i="1"/>
  <c r="G915" i="1"/>
  <c r="E915" i="1"/>
  <c r="F915" i="1" s="1"/>
  <c r="D915" i="1"/>
  <c r="C915" i="1"/>
  <c r="AI914" i="1"/>
  <c r="AH914" i="1"/>
  <c r="AG914" i="1"/>
  <c r="S914" i="1"/>
  <c r="N914" i="1"/>
  <c r="K914" i="1"/>
  <c r="H914" i="1"/>
  <c r="G914" i="1"/>
  <c r="E914" i="1"/>
  <c r="F914" i="1" s="1"/>
  <c r="D914" i="1"/>
  <c r="C914" i="1"/>
  <c r="AI913" i="1"/>
  <c r="AH913" i="1"/>
  <c r="AG913" i="1"/>
  <c r="S913" i="1"/>
  <c r="N913" i="1"/>
  <c r="K913" i="1"/>
  <c r="H913" i="1"/>
  <c r="G913" i="1"/>
  <c r="E913" i="1"/>
  <c r="F913" i="1" s="1"/>
  <c r="D913" i="1"/>
  <c r="C913" i="1"/>
  <c r="AI912" i="1"/>
  <c r="AH912" i="1"/>
  <c r="AG912" i="1"/>
  <c r="S912" i="1"/>
  <c r="N912" i="1"/>
  <c r="K912" i="1"/>
  <c r="H912" i="1"/>
  <c r="G912" i="1"/>
  <c r="E912" i="1"/>
  <c r="F912" i="1" s="1"/>
  <c r="D912" i="1"/>
  <c r="C912" i="1"/>
  <c r="AI911" i="1"/>
  <c r="AH911" i="1"/>
  <c r="AG911" i="1"/>
  <c r="S911" i="1"/>
  <c r="N911" i="1"/>
  <c r="K911" i="1"/>
  <c r="H911" i="1"/>
  <c r="G911" i="1"/>
  <c r="E911" i="1"/>
  <c r="F911" i="1" s="1"/>
  <c r="D911" i="1"/>
  <c r="C911" i="1"/>
  <c r="AI910" i="1"/>
  <c r="AH910" i="1"/>
  <c r="AG910" i="1"/>
  <c r="N910" i="1"/>
  <c r="K910" i="1"/>
  <c r="H910" i="1"/>
  <c r="G910" i="1"/>
  <c r="E910" i="1"/>
  <c r="F910" i="1" s="1"/>
  <c r="D910" i="1"/>
  <c r="C910" i="1"/>
  <c r="AI909" i="1"/>
  <c r="AH909" i="1"/>
  <c r="AG909" i="1"/>
  <c r="N909" i="1"/>
  <c r="K909" i="1"/>
  <c r="H909" i="1"/>
  <c r="G909" i="1"/>
  <c r="E909" i="1"/>
  <c r="F909" i="1" s="1"/>
  <c r="D909" i="1"/>
  <c r="C909" i="1"/>
  <c r="AI908" i="1"/>
  <c r="AH908" i="1"/>
  <c r="AG908" i="1"/>
  <c r="S908" i="1"/>
  <c r="N908" i="1"/>
  <c r="K908" i="1"/>
  <c r="H908" i="1"/>
  <c r="G908" i="1"/>
  <c r="E908" i="1"/>
  <c r="F908" i="1" s="1"/>
  <c r="D908" i="1"/>
  <c r="C908" i="1"/>
  <c r="AJ907" i="1"/>
  <c r="AI907" i="1"/>
  <c r="AH907" i="1"/>
  <c r="AG907" i="1"/>
  <c r="S907" i="1"/>
  <c r="N907" i="1"/>
  <c r="K907" i="1"/>
  <c r="H907" i="1"/>
  <c r="G907" i="1"/>
  <c r="E907" i="1"/>
  <c r="F907" i="1" s="1"/>
  <c r="D907" i="1"/>
  <c r="C907" i="1"/>
  <c r="AJ906" i="1"/>
  <c r="AI906" i="1"/>
  <c r="AH906" i="1"/>
  <c r="AG906" i="1"/>
  <c r="S906" i="1"/>
  <c r="N906" i="1"/>
  <c r="K906" i="1"/>
  <c r="H906" i="1"/>
  <c r="G906" i="1"/>
  <c r="E906" i="1"/>
  <c r="F906" i="1" s="1"/>
  <c r="D906" i="1"/>
  <c r="C906" i="1"/>
  <c r="AI905" i="1"/>
  <c r="AH905" i="1"/>
  <c r="AG905" i="1"/>
  <c r="S905" i="1"/>
  <c r="N905" i="1"/>
  <c r="K905" i="1"/>
  <c r="H905" i="1"/>
  <c r="G905" i="1"/>
  <c r="E905" i="1"/>
  <c r="F905" i="1" s="1"/>
  <c r="D905" i="1"/>
  <c r="C905" i="1"/>
  <c r="AJ904" i="1"/>
  <c r="AI904" i="1"/>
  <c r="AH904" i="1"/>
  <c r="AG904" i="1"/>
  <c r="S904" i="1"/>
  <c r="N904" i="1"/>
  <c r="K904" i="1"/>
  <c r="H904" i="1"/>
  <c r="G904" i="1"/>
  <c r="E904" i="1"/>
  <c r="F904" i="1" s="1"/>
  <c r="D904" i="1"/>
  <c r="C904" i="1"/>
  <c r="AJ903" i="1"/>
  <c r="AI903" i="1"/>
  <c r="AH903" i="1"/>
  <c r="AG903" i="1"/>
  <c r="S903" i="1"/>
  <c r="N903" i="1"/>
  <c r="K903" i="1"/>
  <c r="H903" i="1"/>
  <c r="G903" i="1"/>
  <c r="E903" i="1"/>
  <c r="F903" i="1" s="1"/>
  <c r="D903" i="1"/>
  <c r="C903" i="1"/>
  <c r="AI902" i="1"/>
  <c r="AH902" i="1"/>
  <c r="AG902" i="1"/>
  <c r="S902" i="1"/>
  <c r="N902" i="1"/>
  <c r="K902" i="1"/>
  <c r="H902" i="1"/>
  <c r="G902" i="1"/>
  <c r="E902" i="1"/>
  <c r="F902" i="1" s="1"/>
  <c r="D902" i="1"/>
  <c r="C902" i="1"/>
  <c r="AI901" i="1"/>
  <c r="AH901" i="1"/>
  <c r="AG901" i="1"/>
  <c r="N901" i="1"/>
  <c r="K901" i="1"/>
  <c r="H901" i="1"/>
  <c r="G901" i="1"/>
  <c r="E901" i="1"/>
  <c r="F901" i="1" s="1"/>
  <c r="D901" i="1"/>
  <c r="C901" i="1"/>
  <c r="AI900" i="1"/>
  <c r="AH900" i="1"/>
  <c r="AG900" i="1"/>
  <c r="S900" i="1"/>
  <c r="N900" i="1"/>
  <c r="K900" i="1"/>
  <c r="H900" i="1"/>
  <c r="G900" i="1"/>
  <c r="E900" i="1"/>
  <c r="F900" i="1" s="1"/>
  <c r="D900" i="1"/>
  <c r="C900" i="1"/>
  <c r="AI899" i="1"/>
  <c r="AH899" i="1"/>
  <c r="AG899" i="1"/>
  <c r="S899" i="1"/>
  <c r="N899" i="1"/>
  <c r="K899" i="1"/>
  <c r="H899" i="1"/>
  <c r="G899" i="1"/>
  <c r="E899" i="1"/>
  <c r="F899" i="1" s="1"/>
  <c r="D899" i="1"/>
  <c r="C899" i="1"/>
  <c r="AI898" i="1"/>
  <c r="AH898" i="1"/>
  <c r="AG898" i="1"/>
  <c r="S898" i="1"/>
  <c r="N898" i="1"/>
  <c r="K898" i="1"/>
  <c r="H898" i="1"/>
  <c r="G898" i="1"/>
  <c r="E898" i="1"/>
  <c r="F898" i="1" s="1"/>
  <c r="D898" i="1"/>
  <c r="C898" i="1"/>
  <c r="AI897" i="1"/>
  <c r="AH897" i="1"/>
  <c r="AG897" i="1"/>
  <c r="N897" i="1"/>
  <c r="K897" i="1"/>
  <c r="H897" i="1"/>
  <c r="G897" i="1"/>
  <c r="E897" i="1"/>
  <c r="F897" i="1" s="1"/>
  <c r="D897" i="1"/>
  <c r="C897" i="1"/>
  <c r="AM896" i="1"/>
  <c r="AI896" i="1"/>
  <c r="AH896" i="1"/>
  <c r="AG896" i="1"/>
  <c r="S896" i="1"/>
  <c r="N896" i="1"/>
  <c r="K896" i="1"/>
  <c r="H896" i="1"/>
  <c r="G896" i="1"/>
  <c r="E896" i="1"/>
  <c r="F896" i="1" s="1"/>
  <c r="D896" i="1"/>
  <c r="C896" i="1"/>
  <c r="AI895" i="1"/>
  <c r="AH895" i="1"/>
  <c r="AG895" i="1"/>
  <c r="N895" i="1"/>
  <c r="K895" i="1"/>
  <c r="H895" i="1"/>
  <c r="G895" i="1"/>
  <c r="E895" i="1"/>
  <c r="F895" i="1" s="1"/>
  <c r="D895" i="1"/>
  <c r="C895" i="1"/>
  <c r="AI894" i="1"/>
  <c r="AH894" i="1"/>
  <c r="AG894" i="1"/>
  <c r="S894" i="1"/>
  <c r="N894" i="1"/>
  <c r="K894" i="1"/>
  <c r="H894" i="1"/>
  <c r="G894" i="1"/>
  <c r="E894" i="1"/>
  <c r="F894" i="1" s="1"/>
  <c r="D894" i="1"/>
  <c r="C894" i="1"/>
  <c r="AI893" i="1"/>
  <c r="AH893" i="1"/>
  <c r="AG893" i="1"/>
  <c r="N893" i="1"/>
  <c r="K893" i="1"/>
  <c r="H893" i="1"/>
  <c r="G893" i="1"/>
  <c r="E893" i="1"/>
  <c r="F893" i="1" s="1"/>
  <c r="D893" i="1"/>
  <c r="C893" i="1"/>
  <c r="AI892" i="1"/>
  <c r="AH892" i="1"/>
  <c r="AG892" i="1"/>
  <c r="N892" i="1"/>
  <c r="K892" i="1"/>
  <c r="H892" i="1"/>
  <c r="G892" i="1"/>
  <c r="E892" i="1"/>
  <c r="F892" i="1" s="1"/>
  <c r="D892" i="1"/>
  <c r="C892" i="1"/>
  <c r="AO891" i="1"/>
  <c r="AI891" i="1"/>
  <c r="AH891" i="1"/>
  <c r="AG891" i="1"/>
  <c r="S891" i="1"/>
  <c r="N891" i="1"/>
  <c r="K891" i="1"/>
  <c r="H891" i="1"/>
  <c r="G891" i="1"/>
  <c r="E891" i="1"/>
  <c r="F891" i="1" s="1"/>
  <c r="D891" i="1"/>
  <c r="C891" i="1"/>
  <c r="AI890" i="1"/>
  <c r="AH890" i="1"/>
  <c r="AG890" i="1"/>
  <c r="S890" i="1"/>
  <c r="N890" i="1"/>
  <c r="K890" i="1"/>
  <c r="H890" i="1"/>
  <c r="G890" i="1"/>
  <c r="E890" i="1"/>
  <c r="F890" i="1" s="1"/>
  <c r="D890" i="1"/>
  <c r="C890" i="1"/>
  <c r="AI889" i="1"/>
  <c r="AH889" i="1"/>
  <c r="AG889" i="1"/>
  <c r="N889" i="1"/>
  <c r="K889" i="1"/>
  <c r="H889" i="1"/>
  <c r="G889" i="1"/>
  <c r="E889" i="1"/>
  <c r="F889" i="1" s="1"/>
  <c r="D889" i="1"/>
  <c r="C889" i="1"/>
  <c r="AI888" i="1"/>
  <c r="AH888" i="1"/>
  <c r="AG888" i="1"/>
  <c r="N888" i="1"/>
  <c r="K888" i="1"/>
  <c r="H888" i="1"/>
  <c r="G888" i="1"/>
  <c r="E888" i="1"/>
  <c r="F888" i="1" s="1"/>
  <c r="D888" i="1"/>
  <c r="C888" i="1"/>
  <c r="AO887" i="1"/>
  <c r="AI887" i="1"/>
  <c r="AH887" i="1"/>
  <c r="AG887" i="1"/>
  <c r="S887" i="1"/>
  <c r="N887" i="1"/>
  <c r="K887" i="1"/>
  <c r="H887" i="1"/>
  <c r="G887" i="1"/>
  <c r="E887" i="1"/>
  <c r="F887" i="1" s="1"/>
  <c r="D887" i="1"/>
  <c r="C887" i="1"/>
  <c r="AO886" i="1"/>
  <c r="AJ886" i="1"/>
  <c r="AI886" i="1"/>
  <c r="AH886" i="1"/>
  <c r="AG886" i="1"/>
  <c r="S886" i="1"/>
  <c r="N886" i="1"/>
  <c r="K886" i="1"/>
  <c r="H886" i="1"/>
  <c r="G886" i="1"/>
  <c r="E886" i="1"/>
  <c r="F886" i="1" s="1"/>
  <c r="D886" i="1"/>
  <c r="C886" i="1"/>
  <c r="AO885" i="1"/>
  <c r="AJ885" i="1"/>
  <c r="AI885" i="1"/>
  <c r="AH885" i="1"/>
  <c r="AG885" i="1"/>
  <c r="S885" i="1"/>
  <c r="N885" i="1"/>
  <c r="K885" i="1"/>
  <c r="H885" i="1"/>
  <c r="G885" i="1"/>
  <c r="E885" i="1"/>
  <c r="F885" i="1" s="1"/>
  <c r="D885" i="1"/>
  <c r="AP885" i="1" s="1"/>
  <c r="C885" i="1"/>
  <c r="AO884" i="1"/>
  <c r="AJ884" i="1"/>
  <c r="AI884" i="1"/>
  <c r="AH884" i="1"/>
  <c r="AG884" i="1"/>
  <c r="S884" i="1"/>
  <c r="N884" i="1"/>
  <c r="K884" i="1"/>
  <c r="H884" i="1"/>
  <c r="G884" i="1"/>
  <c r="E884" i="1"/>
  <c r="F884" i="1" s="1"/>
  <c r="D884" i="1"/>
  <c r="C884" i="1"/>
  <c r="AJ883" i="1"/>
  <c r="AI883" i="1"/>
  <c r="AH883" i="1"/>
  <c r="AG883" i="1"/>
  <c r="S883" i="1"/>
  <c r="N883" i="1"/>
  <c r="K883" i="1"/>
  <c r="H883" i="1"/>
  <c r="G883" i="1"/>
  <c r="E883" i="1"/>
  <c r="F883" i="1" s="1"/>
  <c r="D883" i="1"/>
  <c r="C883" i="1"/>
  <c r="AI882" i="1"/>
  <c r="AH882" i="1"/>
  <c r="AG882" i="1"/>
  <c r="N882" i="1"/>
  <c r="K882" i="1"/>
  <c r="H882" i="1"/>
  <c r="G882" i="1"/>
  <c r="E882" i="1"/>
  <c r="F882" i="1" s="1"/>
  <c r="D882" i="1"/>
  <c r="C882" i="1"/>
  <c r="AI881" i="1"/>
  <c r="AH881" i="1"/>
  <c r="AG881" i="1"/>
  <c r="N881" i="1"/>
  <c r="K881" i="1"/>
  <c r="H881" i="1"/>
  <c r="G881" i="1"/>
  <c r="E881" i="1"/>
  <c r="F881" i="1" s="1"/>
  <c r="D881" i="1"/>
  <c r="C881" i="1"/>
  <c r="AI880" i="1"/>
  <c r="AH880" i="1"/>
  <c r="AG880" i="1"/>
  <c r="N880" i="1"/>
  <c r="K880" i="1"/>
  <c r="H880" i="1"/>
  <c r="G880" i="1"/>
  <c r="E880" i="1"/>
  <c r="F880" i="1" s="1"/>
  <c r="D880" i="1"/>
  <c r="C880" i="1"/>
  <c r="AI879" i="1"/>
  <c r="AH879" i="1"/>
  <c r="AG879" i="1"/>
  <c r="N879" i="1"/>
  <c r="K879" i="1"/>
  <c r="H879" i="1"/>
  <c r="G879" i="1"/>
  <c r="E879" i="1"/>
  <c r="F879" i="1" s="1"/>
  <c r="D879" i="1"/>
  <c r="C879" i="1"/>
  <c r="AI878" i="1"/>
  <c r="AH878" i="1"/>
  <c r="AG878" i="1"/>
  <c r="S878" i="1"/>
  <c r="N878" i="1"/>
  <c r="K878" i="1"/>
  <c r="H878" i="1"/>
  <c r="G878" i="1"/>
  <c r="E878" i="1"/>
  <c r="F878" i="1" s="1"/>
  <c r="D878" i="1"/>
  <c r="C878" i="1"/>
  <c r="AI877" i="1"/>
  <c r="AH877" i="1"/>
  <c r="AG877" i="1"/>
  <c r="S877" i="1"/>
  <c r="N877" i="1"/>
  <c r="K877" i="1"/>
  <c r="H877" i="1"/>
  <c r="G877" i="1"/>
  <c r="E877" i="1"/>
  <c r="F877" i="1" s="1"/>
  <c r="D877" i="1"/>
  <c r="C877" i="1"/>
  <c r="AI876" i="1"/>
  <c r="AH876" i="1"/>
  <c r="AG876" i="1"/>
  <c r="S876" i="1"/>
  <c r="N876" i="1"/>
  <c r="K876" i="1"/>
  <c r="H876" i="1"/>
  <c r="G876" i="1"/>
  <c r="E876" i="1"/>
  <c r="F876" i="1" s="1"/>
  <c r="D876" i="1"/>
  <c r="C876" i="1"/>
  <c r="AI875" i="1"/>
  <c r="AH875" i="1"/>
  <c r="AG875" i="1"/>
  <c r="S875" i="1"/>
  <c r="N875" i="1"/>
  <c r="K875" i="1"/>
  <c r="H875" i="1"/>
  <c r="G875" i="1"/>
  <c r="E875" i="1"/>
  <c r="F875" i="1" s="1"/>
  <c r="D875" i="1"/>
  <c r="C875" i="1"/>
  <c r="AI874" i="1"/>
  <c r="AH874" i="1"/>
  <c r="AG874" i="1"/>
  <c r="S874" i="1"/>
  <c r="N874" i="1"/>
  <c r="K874" i="1"/>
  <c r="H874" i="1"/>
  <c r="G874" i="1"/>
  <c r="E874" i="1"/>
  <c r="F874" i="1" s="1"/>
  <c r="D874" i="1"/>
  <c r="C874" i="1"/>
  <c r="AI873" i="1"/>
  <c r="AH873" i="1"/>
  <c r="AG873" i="1"/>
  <c r="S873" i="1"/>
  <c r="N873" i="1"/>
  <c r="K873" i="1"/>
  <c r="H873" i="1"/>
  <c r="G873" i="1"/>
  <c r="E873" i="1"/>
  <c r="F873" i="1" s="1"/>
  <c r="D873" i="1"/>
  <c r="C873" i="1"/>
  <c r="AI872" i="1"/>
  <c r="AH872" i="1"/>
  <c r="AG872" i="1"/>
  <c r="S872" i="1"/>
  <c r="N872" i="1"/>
  <c r="K872" i="1"/>
  <c r="H872" i="1"/>
  <c r="G872" i="1"/>
  <c r="E872" i="1"/>
  <c r="F872" i="1" s="1"/>
  <c r="D872" i="1"/>
  <c r="C872" i="1"/>
  <c r="AI871" i="1"/>
  <c r="AH871" i="1"/>
  <c r="AG871" i="1"/>
  <c r="S871" i="1"/>
  <c r="N871" i="1"/>
  <c r="K871" i="1"/>
  <c r="H871" i="1"/>
  <c r="G871" i="1"/>
  <c r="E871" i="1"/>
  <c r="F871" i="1" s="1"/>
  <c r="D871" i="1"/>
  <c r="C871" i="1"/>
  <c r="AI870" i="1"/>
  <c r="AH870" i="1"/>
  <c r="AG870" i="1"/>
  <c r="S870" i="1"/>
  <c r="N870" i="1"/>
  <c r="K870" i="1"/>
  <c r="H870" i="1"/>
  <c r="G870" i="1"/>
  <c r="E870" i="1"/>
  <c r="F870" i="1" s="1"/>
  <c r="D870" i="1"/>
  <c r="C870" i="1"/>
  <c r="AI869" i="1"/>
  <c r="AH869" i="1"/>
  <c r="AG869" i="1"/>
  <c r="S869" i="1"/>
  <c r="N869" i="1"/>
  <c r="K869" i="1"/>
  <c r="H869" i="1"/>
  <c r="G869" i="1"/>
  <c r="E869" i="1"/>
  <c r="F869" i="1" s="1"/>
  <c r="D869" i="1"/>
  <c r="C869" i="1"/>
  <c r="AI868" i="1"/>
  <c r="AH868" i="1"/>
  <c r="AG868" i="1"/>
  <c r="S868" i="1"/>
  <c r="N868" i="1"/>
  <c r="K868" i="1"/>
  <c r="H868" i="1"/>
  <c r="G868" i="1"/>
  <c r="E868" i="1"/>
  <c r="F868" i="1" s="1"/>
  <c r="D868" i="1"/>
  <c r="C868" i="1"/>
  <c r="AI867" i="1"/>
  <c r="AH867" i="1"/>
  <c r="AG867" i="1"/>
  <c r="S867" i="1"/>
  <c r="N867" i="1"/>
  <c r="K867" i="1"/>
  <c r="H867" i="1"/>
  <c r="G867" i="1"/>
  <c r="E867" i="1"/>
  <c r="F867" i="1" s="1"/>
  <c r="D867" i="1"/>
  <c r="C867" i="1"/>
  <c r="AO866" i="1"/>
  <c r="AI866" i="1"/>
  <c r="AH866" i="1"/>
  <c r="AG866" i="1"/>
  <c r="S866" i="1"/>
  <c r="N866" i="1"/>
  <c r="K866" i="1"/>
  <c r="H866" i="1"/>
  <c r="G866" i="1"/>
  <c r="E866" i="1"/>
  <c r="F866" i="1" s="1"/>
  <c r="D866" i="1"/>
  <c r="C866" i="1"/>
  <c r="AO865" i="1"/>
  <c r="AJ865" i="1"/>
  <c r="AI865" i="1"/>
  <c r="AH865" i="1"/>
  <c r="AG865" i="1"/>
  <c r="S865" i="1"/>
  <c r="N865" i="1"/>
  <c r="K865" i="1"/>
  <c r="H865" i="1"/>
  <c r="G865" i="1"/>
  <c r="E865" i="1"/>
  <c r="F865" i="1" s="1"/>
  <c r="D865" i="1"/>
  <c r="C865" i="1"/>
  <c r="AO864" i="1"/>
  <c r="AJ864" i="1"/>
  <c r="AI864" i="1"/>
  <c r="AH864" i="1"/>
  <c r="AG864" i="1"/>
  <c r="S864" i="1"/>
  <c r="N864" i="1"/>
  <c r="K864" i="1"/>
  <c r="H864" i="1"/>
  <c r="G864" i="1"/>
  <c r="E864" i="1"/>
  <c r="F864" i="1" s="1"/>
  <c r="D864" i="1"/>
  <c r="C864" i="1"/>
  <c r="AO863" i="1"/>
  <c r="AJ863" i="1"/>
  <c r="AI863" i="1"/>
  <c r="AH863" i="1"/>
  <c r="AG863" i="1"/>
  <c r="S863" i="1"/>
  <c r="N863" i="1"/>
  <c r="K863" i="1"/>
  <c r="H863" i="1"/>
  <c r="G863" i="1"/>
  <c r="E863" i="1"/>
  <c r="F863" i="1" s="1"/>
  <c r="D863" i="1"/>
  <c r="C863" i="1"/>
  <c r="AL862" i="1"/>
  <c r="AJ862" i="1"/>
  <c r="AI862" i="1"/>
  <c r="AH862" i="1"/>
  <c r="AG862" i="1"/>
  <c r="N862" i="1"/>
  <c r="K862" i="1"/>
  <c r="H862" i="1"/>
  <c r="G862" i="1"/>
  <c r="E862" i="1"/>
  <c r="F862" i="1" s="1"/>
  <c r="D862" i="1"/>
  <c r="C862" i="1"/>
  <c r="AI861" i="1"/>
  <c r="AH861" i="1"/>
  <c r="AG861" i="1"/>
  <c r="N861" i="1"/>
  <c r="K861" i="1"/>
  <c r="H861" i="1"/>
  <c r="G861" i="1"/>
  <c r="E861" i="1"/>
  <c r="F861" i="1" s="1"/>
  <c r="D861" i="1"/>
  <c r="C861" i="1"/>
  <c r="AI860" i="1"/>
  <c r="AH860" i="1"/>
  <c r="AG860" i="1"/>
  <c r="S860" i="1"/>
  <c r="N860" i="1"/>
  <c r="K860" i="1"/>
  <c r="H860" i="1"/>
  <c r="G860" i="1"/>
  <c r="E860" i="1"/>
  <c r="F860" i="1" s="1"/>
  <c r="D860" i="1"/>
  <c r="C860" i="1"/>
  <c r="AI859" i="1"/>
  <c r="AH859" i="1"/>
  <c r="AG859" i="1"/>
  <c r="N859" i="1"/>
  <c r="K859" i="1"/>
  <c r="H859" i="1"/>
  <c r="G859" i="1"/>
  <c r="E859" i="1"/>
  <c r="F859" i="1" s="1"/>
  <c r="D859" i="1"/>
  <c r="C859" i="1"/>
  <c r="AI858" i="1"/>
  <c r="AH858" i="1"/>
  <c r="AG858" i="1"/>
  <c r="S858" i="1"/>
  <c r="N858" i="1"/>
  <c r="K858" i="1"/>
  <c r="H858" i="1"/>
  <c r="G858" i="1"/>
  <c r="E858" i="1"/>
  <c r="F858" i="1" s="1"/>
  <c r="D858" i="1"/>
  <c r="C858" i="1"/>
  <c r="AI857" i="1"/>
  <c r="AH857" i="1"/>
  <c r="AG857" i="1"/>
  <c r="N857" i="1"/>
  <c r="K857" i="1"/>
  <c r="H857" i="1"/>
  <c r="G857" i="1"/>
  <c r="E857" i="1"/>
  <c r="F857" i="1" s="1"/>
  <c r="D857" i="1"/>
  <c r="C857" i="1"/>
  <c r="AI856" i="1"/>
  <c r="AH856" i="1"/>
  <c r="AG856" i="1"/>
  <c r="N856" i="1"/>
  <c r="K856" i="1"/>
  <c r="H856" i="1"/>
  <c r="G856" i="1"/>
  <c r="E856" i="1"/>
  <c r="F856" i="1" s="1"/>
  <c r="D856" i="1"/>
  <c r="C856" i="1"/>
  <c r="AO855" i="1"/>
  <c r="AL855" i="1"/>
  <c r="AJ855" i="1"/>
  <c r="AI855" i="1"/>
  <c r="AH855" i="1"/>
  <c r="AG855" i="1"/>
  <c r="N855" i="1"/>
  <c r="K855" i="1"/>
  <c r="H855" i="1"/>
  <c r="G855" i="1"/>
  <c r="E855" i="1"/>
  <c r="F855" i="1" s="1"/>
  <c r="D855" i="1"/>
  <c r="C855" i="1"/>
  <c r="AI854" i="1"/>
  <c r="AH854" i="1"/>
  <c r="AG854" i="1"/>
  <c r="N854" i="1"/>
  <c r="K854" i="1"/>
  <c r="H854" i="1"/>
  <c r="G854" i="1"/>
  <c r="E854" i="1"/>
  <c r="F854" i="1" s="1"/>
  <c r="D854" i="1"/>
  <c r="C854" i="1"/>
  <c r="AI853" i="1"/>
  <c r="AH853" i="1"/>
  <c r="AG853" i="1"/>
  <c r="N853" i="1"/>
  <c r="K853" i="1"/>
  <c r="H853" i="1"/>
  <c r="G853" i="1"/>
  <c r="E853" i="1"/>
  <c r="F853" i="1" s="1"/>
  <c r="D853" i="1"/>
  <c r="C853" i="1"/>
  <c r="AJ852" i="1"/>
  <c r="AI852" i="1"/>
  <c r="AH852" i="1"/>
  <c r="AG852" i="1"/>
  <c r="S852" i="1"/>
  <c r="N852" i="1"/>
  <c r="K852" i="1"/>
  <c r="H852" i="1"/>
  <c r="G852" i="1"/>
  <c r="E852" i="1"/>
  <c r="F852" i="1" s="1"/>
  <c r="D852" i="1"/>
  <c r="AP852" i="1" s="1"/>
  <c r="C852" i="1"/>
  <c r="AI851" i="1"/>
  <c r="AH851" i="1"/>
  <c r="AG851" i="1"/>
  <c r="S851" i="1"/>
  <c r="N851" i="1"/>
  <c r="K851" i="1"/>
  <c r="H851" i="1"/>
  <c r="G851" i="1"/>
  <c r="E851" i="1"/>
  <c r="F851" i="1" s="1"/>
  <c r="D851" i="1"/>
  <c r="C851" i="1"/>
  <c r="AI850" i="1"/>
  <c r="AH850" i="1"/>
  <c r="AG850" i="1"/>
  <c r="S850" i="1"/>
  <c r="N850" i="1"/>
  <c r="K850" i="1"/>
  <c r="H850" i="1"/>
  <c r="G850" i="1"/>
  <c r="E850" i="1"/>
  <c r="F850" i="1" s="1"/>
  <c r="D850" i="1"/>
  <c r="C850" i="1"/>
  <c r="AI849" i="1"/>
  <c r="AH849" i="1"/>
  <c r="AG849" i="1"/>
  <c r="S849" i="1"/>
  <c r="N849" i="1"/>
  <c r="K849" i="1"/>
  <c r="H849" i="1"/>
  <c r="G849" i="1"/>
  <c r="E849" i="1"/>
  <c r="F849" i="1" s="1"/>
  <c r="D849" i="1"/>
  <c r="C849" i="1"/>
  <c r="AO848" i="1"/>
  <c r="AL848" i="1"/>
  <c r="AJ848" i="1"/>
  <c r="AI848" i="1"/>
  <c r="AH848" i="1"/>
  <c r="AG848" i="1"/>
  <c r="S848" i="1"/>
  <c r="N848" i="1"/>
  <c r="K848" i="1"/>
  <c r="H848" i="1"/>
  <c r="G848" i="1"/>
  <c r="E848" i="1"/>
  <c r="F848" i="1" s="1"/>
  <c r="D848" i="1"/>
  <c r="C848" i="1"/>
  <c r="AO847" i="1"/>
  <c r="AJ847" i="1"/>
  <c r="AI847" i="1"/>
  <c r="AH847" i="1"/>
  <c r="AG847" i="1"/>
  <c r="S847" i="1"/>
  <c r="N847" i="1"/>
  <c r="K847" i="1"/>
  <c r="H847" i="1"/>
  <c r="G847" i="1"/>
  <c r="E847" i="1"/>
  <c r="F847" i="1" s="1"/>
  <c r="D847" i="1"/>
  <c r="C847" i="1"/>
  <c r="AO846" i="1"/>
  <c r="AJ846" i="1"/>
  <c r="AI846" i="1"/>
  <c r="AH846" i="1"/>
  <c r="AG846" i="1"/>
  <c r="S846" i="1"/>
  <c r="N846" i="1"/>
  <c r="K846" i="1"/>
  <c r="H846" i="1"/>
  <c r="G846" i="1"/>
  <c r="E846" i="1"/>
  <c r="F846" i="1" s="1"/>
  <c r="D846" i="1"/>
  <c r="C846" i="1"/>
  <c r="AO845" i="1"/>
  <c r="AL845" i="1"/>
  <c r="AJ845" i="1"/>
  <c r="AI845" i="1"/>
  <c r="AH845" i="1"/>
  <c r="AG845" i="1"/>
  <c r="S845" i="1"/>
  <c r="N845" i="1"/>
  <c r="K845" i="1"/>
  <c r="H845" i="1"/>
  <c r="G845" i="1"/>
  <c r="E845" i="1"/>
  <c r="F845" i="1" s="1"/>
  <c r="D845" i="1"/>
  <c r="C845" i="1"/>
  <c r="AJ844" i="1"/>
  <c r="AI844" i="1"/>
  <c r="AH844" i="1"/>
  <c r="AG844" i="1"/>
  <c r="S844" i="1"/>
  <c r="N844" i="1"/>
  <c r="K844" i="1"/>
  <c r="H844" i="1"/>
  <c r="G844" i="1"/>
  <c r="E844" i="1"/>
  <c r="F844" i="1" s="1"/>
  <c r="D844" i="1"/>
  <c r="C844" i="1"/>
  <c r="AJ843" i="1"/>
  <c r="AI843" i="1"/>
  <c r="AH843" i="1"/>
  <c r="AG843" i="1"/>
  <c r="S843" i="1"/>
  <c r="N843" i="1"/>
  <c r="K843" i="1"/>
  <c r="H843" i="1"/>
  <c r="G843" i="1"/>
  <c r="E843" i="1"/>
  <c r="F843" i="1" s="1"/>
  <c r="D843" i="1"/>
  <c r="C843" i="1"/>
  <c r="AI842" i="1"/>
  <c r="AH842" i="1"/>
  <c r="AG842" i="1"/>
  <c r="N842" i="1"/>
  <c r="K842" i="1"/>
  <c r="H842" i="1"/>
  <c r="G842" i="1"/>
  <c r="E842" i="1"/>
  <c r="F842" i="1" s="1"/>
  <c r="D842" i="1"/>
  <c r="C842" i="1"/>
  <c r="AO841" i="1"/>
  <c r="AL841" i="1"/>
  <c r="AJ841" i="1"/>
  <c r="AI841" i="1"/>
  <c r="AH841" i="1"/>
  <c r="AG841" i="1"/>
  <c r="S841" i="1"/>
  <c r="N841" i="1"/>
  <c r="K841" i="1"/>
  <c r="H841" i="1"/>
  <c r="G841" i="1"/>
  <c r="E841" i="1"/>
  <c r="F841" i="1" s="1"/>
  <c r="D841" i="1"/>
  <c r="C841" i="1"/>
  <c r="AJ840" i="1"/>
  <c r="AI840" i="1"/>
  <c r="AH840" i="1"/>
  <c r="AG840" i="1"/>
  <c r="S840" i="1"/>
  <c r="N840" i="1"/>
  <c r="K840" i="1"/>
  <c r="H840" i="1"/>
  <c r="G840" i="1"/>
  <c r="E840" i="1"/>
  <c r="F840" i="1" s="1"/>
  <c r="D840" i="1"/>
  <c r="C840" i="1"/>
  <c r="AI839" i="1"/>
  <c r="AH839" i="1"/>
  <c r="AG839" i="1"/>
  <c r="S839" i="1"/>
  <c r="N839" i="1"/>
  <c r="K839" i="1"/>
  <c r="H839" i="1"/>
  <c r="G839" i="1"/>
  <c r="E839" i="1"/>
  <c r="F839" i="1" s="1"/>
  <c r="D839" i="1"/>
  <c r="AP839" i="1" s="1"/>
  <c r="C839" i="1"/>
  <c r="AO838" i="1"/>
  <c r="AJ838" i="1"/>
  <c r="AI838" i="1"/>
  <c r="AH838" i="1"/>
  <c r="AG838" i="1"/>
  <c r="S838" i="1"/>
  <c r="N838" i="1"/>
  <c r="K838" i="1"/>
  <c r="H838" i="1"/>
  <c r="G838" i="1"/>
  <c r="E838" i="1"/>
  <c r="F838" i="1" s="1"/>
  <c r="D838" i="1"/>
  <c r="C838" i="1"/>
  <c r="AO837" i="1"/>
  <c r="AJ837" i="1"/>
  <c r="AI837" i="1"/>
  <c r="AH837" i="1"/>
  <c r="AG837" i="1"/>
  <c r="S837" i="1"/>
  <c r="N837" i="1"/>
  <c r="K837" i="1"/>
  <c r="H837" i="1"/>
  <c r="G837" i="1"/>
  <c r="E837" i="1"/>
  <c r="F837" i="1" s="1"/>
  <c r="D837" i="1"/>
  <c r="C837" i="1"/>
  <c r="AI836" i="1"/>
  <c r="AH836" i="1"/>
  <c r="AG836" i="1"/>
  <c r="S836" i="1"/>
  <c r="N836" i="1"/>
  <c r="K836" i="1"/>
  <c r="H836" i="1"/>
  <c r="G836" i="1"/>
  <c r="E836" i="1"/>
  <c r="F836" i="1" s="1"/>
  <c r="D836" i="1"/>
  <c r="C836" i="1"/>
  <c r="AO835" i="1"/>
  <c r="AI835" i="1"/>
  <c r="AH835" i="1"/>
  <c r="AG835" i="1"/>
  <c r="S835" i="1"/>
  <c r="N835" i="1"/>
  <c r="K835" i="1"/>
  <c r="H835" i="1"/>
  <c r="G835" i="1"/>
  <c r="E835" i="1"/>
  <c r="F835" i="1" s="1"/>
  <c r="D835" i="1"/>
  <c r="AN835" i="1" s="1"/>
  <c r="C835" i="1"/>
  <c r="AO834" i="1"/>
  <c r="AL834" i="1"/>
  <c r="AJ834" i="1"/>
  <c r="AI834" i="1"/>
  <c r="AH834" i="1"/>
  <c r="AG834" i="1"/>
  <c r="S834" i="1"/>
  <c r="N834" i="1"/>
  <c r="K834" i="1"/>
  <c r="H834" i="1"/>
  <c r="G834" i="1"/>
  <c r="E834" i="1"/>
  <c r="F834" i="1" s="1"/>
  <c r="D834" i="1"/>
  <c r="AN834" i="1" s="1"/>
  <c r="C834" i="1"/>
  <c r="AO833" i="1"/>
  <c r="AJ833" i="1"/>
  <c r="AI833" i="1"/>
  <c r="AH833" i="1"/>
  <c r="AG833" i="1"/>
  <c r="S833" i="1"/>
  <c r="N833" i="1"/>
  <c r="K833" i="1"/>
  <c r="H833" i="1"/>
  <c r="G833" i="1"/>
  <c r="E833" i="1"/>
  <c r="F833" i="1" s="1"/>
  <c r="D833" i="1"/>
  <c r="C833" i="1"/>
  <c r="AI832" i="1"/>
  <c r="AH832" i="1"/>
  <c r="AG832" i="1"/>
  <c r="S832" i="1"/>
  <c r="N832" i="1"/>
  <c r="K832" i="1"/>
  <c r="H832" i="1"/>
  <c r="G832" i="1"/>
  <c r="E832" i="1"/>
  <c r="F832" i="1" s="1"/>
  <c r="D832" i="1"/>
  <c r="C832" i="1"/>
  <c r="AJ831" i="1"/>
  <c r="AI831" i="1"/>
  <c r="AH831" i="1"/>
  <c r="AG831" i="1"/>
  <c r="S831" i="1"/>
  <c r="N831" i="1"/>
  <c r="K831" i="1"/>
  <c r="H831" i="1"/>
  <c r="G831" i="1"/>
  <c r="E831" i="1"/>
  <c r="F831" i="1" s="1"/>
  <c r="D831" i="1"/>
  <c r="C831" i="1"/>
  <c r="AI830" i="1"/>
  <c r="AH830" i="1"/>
  <c r="AG830" i="1"/>
  <c r="S830" i="1"/>
  <c r="N830" i="1"/>
  <c r="K830" i="1"/>
  <c r="H830" i="1"/>
  <c r="G830" i="1"/>
  <c r="E830" i="1"/>
  <c r="F830" i="1" s="1"/>
  <c r="D830" i="1"/>
  <c r="C830" i="1"/>
  <c r="AO829" i="1"/>
  <c r="AI829" i="1"/>
  <c r="AH829" i="1"/>
  <c r="AG829" i="1"/>
  <c r="S829" i="1"/>
  <c r="N829" i="1"/>
  <c r="K829" i="1"/>
  <c r="H829" i="1"/>
  <c r="G829" i="1"/>
  <c r="E829" i="1"/>
  <c r="F829" i="1" s="1"/>
  <c r="D829" i="1"/>
  <c r="C829" i="1"/>
  <c r="AI828" i="1"/>
  <c r="AH828" i="1"/>
  <c r="AG828" i="1"/>
  <c r="S828" i="1"/>
  <c r="N828" i="1"/>
  <c r="K828" i="1"/>
  <c r="H828" i="1"/>
  <c r="G828" i="1"/>
  <c r="E828" i="1"/>
  <c r="F828" i="1" s="1"/>
  <c r="D828" i="1"/>
  <c r="C828" i="1"/>
  <c r="AI827" i="1"/>
  <c r="AH827" i="1"/>
  <c r="AG827" i="1"/>
  <c r="N827" i="1"/>
  <c r="K827" i="1"/>
  <c r="H827" i="1"/>
  <c r="G827" i="1"/>
  <c r="E827" i="1"/>
  <c r="F827" i="1" s="1"/>
  <c r="D827" i="1"/>
  <c r="AI826" i="1"/>
  <c r="AH826" i="1"/>
  <c r="AG826" i="1"/>
  <c r="N826" i="1"/>
  <c r="K826" i="1"/>
  <c r="H826" i="1"/>
  <c r="G826" i="1"/>
  <c r="E826" i="1"/>
  <c r="F826" i="1" s="1"/>
  <c r="D826" i="1"/>
  <c r="C826" i="1"/>
  <c r="AI825" i="1"/>
  <c r="AH825" i="1"/>
  <c r="AG825" i="1"/>
  <c r="N825" i="1"/>
  <c r="K825" i="1"/>
  <c r="H825" i="1"/>
  <c r="G825" i="1"/>
  <c r="E825" i="1"/>
  <c r="F825" i="1" s="1"/>
  <c r="D825" i="1"/>
  <c r="C825" i="1"/>
  <c r="AI824" i="1"/>
  <c r="AH824" i="1"/>
  <c r="AG824" i="1"/>
  <c r="N824" i="1"/>
  <c r="K824" i="1"/>
  <c r="H824" i="1"/>
  <c r="G824" i="1"/>
  <c r="E824" i="1"/>
  <c r="F824" i="1" s="1"/>
  <c r="D824" i="1"/>
  <c r="C824" i="1"/>
  <c r="AO823" i="1"/>
  <c r="AI823" i="1"/>
  <c r="AH823" i="1"/>
  <c r="AG823" i="1"/>
  <c r="S823" i="1"/>
  <c r="N823" i="1"/>
  <c r="K823" i="1"/>
  <c r="H823" i="1"/>
  <c r="G823" i="1"/>
  <c r="E823" i="1"/>
  <c r="F823" i="1" s="1"/>
  <c r="D823" i="1"/>
  <c r="C823" i="1"/>
  <c r="AI822" i="1"/>
  <c r="AH822" i="1"/>
  <c r="AG822" i="1"/>
  <c r="S822" i="1"/>
  <c r="N822" i="1"/>
  <c r="K822" i="1"/>
  <c r="H822" i="1"/>
  <c r="G822" i="1"/>
  <c r="E822" i="1"/>
  <c r="F822" i="1" s="1"/>
  <c r="D822" i="1"/>
  <c r="C822" i="1"/>
  <c r="AI821" i="1"/>
  <c r="AH821" i="1"/>
  <c r="AG821" i="1"/>
  <c r="N821" i="1"/>
  <c r="K821" i="1"/>
  <c r="H821" i="1"/>
  <c r="G821" i="1"/>
  <c r="E821" i="1"/>
  <c r="F821" i="1" s="1"/>
  <c r="D821" i="1"/>
  <c r="C821" i="1"/>
  <c r="AI820" i="1"/>
  <c r="AH820" i="1"/>
  <c r="AG820" i="1"/>
  <c r="N820" i="1"/>
  <c r="K820" i="1"/>
  <c r="H820" i="1"/>
  <c r="G820" i="1"/>
  <c r="E820" i="1"/>
  <c r="F820" i="1" s="1"/>
  <c r="D820" i="1"/>
  <c r="C820" i="1"/>
  <c r="AO819" i="1"/>
  <c r="AJ819" i="1"/>
  <c r="AI819" i="1"/>
  <c r="AH819" i="1"/>
  <c r="AG819" i="1"/>
  <c r="S819" i="1"/>
  <c r="N819" i="1"/>
  <c r="K819" i="1"/>
  <c r="H819" i="1"/>
  <c r="G819" i="1"/>
  <c r="E819" i="1"/>
  <c r="F819" i="1" s="1"/>
  <c r="D819" i="1"/>
  <c r="C819" i="1"/>
  <c r="AO818" i="1"/>
  <c r="AL818" i="1"/>
  <c r="AJ818" i="1"/>
  <c r="AI818" i="1"/>
  <c r="AH818" i="1"/>
  <c r="AG818" i="1"/>
  <c r="S818" i="1"/>
  <c r="N818" i="1"/>
  <c r="K818" i="1"/>
  <c r="H818" i="1"/>
  <c r="G818" i="1"/>
  <c r="E818" i="1"/>
  <c r="F818" i="1" s="1"/>
  <c r="D818" i="1"/>
  <c r="C818" i="1"/>
  <c r="AO817" i="1"/>
  <c r="AJ817" i="1"/>
  <c r="AI817" i="1"/>
  <c r="AH817" i="1"/>
  <c r="AG817" i="1"/>
  <c r="S817" i="1"/>
  <c r="N817" i="1"/>
  <c r="K817" i="1"/>
  <c r="H817" i="1"/>
  <c r="G817" i="1"/>
  <c r="E817" i="1"/>
  <c r="F817" i="1" s="1"/>
  <c r="D817" i="1"/>
  <c r="AP817" i="1" s="1"/>
  <c r="C817" i="1"/>
  <c r="AI816" i="1"/>
  <c r="AH816" i="1"/>
  <c r="AG816" i="1"/>
  <c r="N816" i="1"/>
  <c r="K816" i="1"/>
  <c r="H816" i="1"/>
  <c r="G816" i="1"/>
  <c r="E816" i="1"/>
  <c r="F816" i="1" s="1"/>
  <c r="D816" i="1"/>
  <c r="C816" i="1"/>
  <c r="AJ815" i="1"/>
  <c r="AI815" i="1"/>
  <c r="AH815" i="1"/>
  <c r="AG815" i="1"/>
  <c r="N815" i="1"/>
  <c r="K815" i="1"/>
  <c r="H815" i="1"/>
  <c r="G815" i="1"/>
  <c r="E815" i="1"/>
  <c r="F815" i="1" s="1"/>
  <c r="D815" i="1"/>
  <c r="C815" i="1"/>
  <c r="AO814" i="1"/>
  <c r="AL814" i="1"/>
  <c r="AJ814" i="1"/>
  <c r="AI814" i="1"/>
  <c r="AH814" i="1"/>
  <c r="AG814" i="1"/>
  <c r="N814" i="1"/>
  <c r="K814" i="1"/>
  <c r="H814" i="1"/>
  <c r="G814" i="1"/>
  <c r="E814" i="1"/>
  <c r="F814" i="1" s="1"/>
  <c r="D814" i="1"/>
  <c r="C814" i="1"/>
  <c r="AJ813" i="1"/>
  <c r="AI813" i="1"/>
  <c r="AH813" i="1"/>
  <c r="AG813" i="1"/>
  <c r="N813" i="1"/>
  <c r="K813" i="1"/>
  <c r="H813" i="1"/>
  <c r="G813" i="1"/>
  <c r="E813" i="1"/>
  <c r="F813" i="1" s="1"/>
  <c r="D813" i="1"/>
  <c r="C813" i="1"/>
  <c r="AL812" i="1"/>
  <c r="AJ812" i="1"/>
  <c r="AI812" i="1"/>
  <c r="AH812" i="1"/>
  <c r="AG812" i="1"/>
  <c r="S812" i="1"/>
  <c r="N812" i="1"/>
  <c r="K812" i="1"/>
  <c r="H812" i="1"/>
  <c r="G812" i="1"/>
  <c r="E812" i="1"/>
  <c r="F812" i="1" s="1"/>
  <c r="D812" i="1"/>
  <c r="C812" i="1"/>
  <c r="AI811" i="1"/>
  <c r="AH811" i="1"/>
  <c r="AG811" i="1"/>
  <c r="S811" i="1"/>
  <c r="N811" i="1"/>
  <c r="K811" i="1"/>
  <c r="H811" i="1"/>
  <c r="G811" i="1"/>
  <c r="E811" i="1"/>
  <c r="F811" i="1" s="1"/>
  <c r="D811" i="1"/>
  <c r="AP811" i="1" s="1"/>
  <c r="C811" i="1"/>
  <c r="AL810" i="1"/>
  <c r="AI810" i="1"/>
  <c r="AH810" i="1"/>
  <c r="AG810" i="1"/>
  <c r="S810" i="1"/>
  <c r="N810" i="1"/>
  <c r="K810" i="1"/>
  <c r="H810" i="1"/>
  <c r="G810" i="1"/>
  <c r="E810" i="1"/>
  <c r="F810" i="1" s="1"/>
  <c r="D810" i="1"/>
  <c r="C810" i="1"/>
  <c r="AO809" i="1"/>
  <c r="AI809" i="1"/>
  <c r="AH809" i="1"/>
  <c r="AG809" i="1"/>
  <c r="S809" i="1"/>
  <c r="N809" i="1"/>
  <c r="K809" i="1"/>
  <c r="H809" i="1"/>
  <c r="G809" i="1"/>
  <c r="E809" i="1"/>
  <c r="F809" i="1" s="1"/>
  <c r="D809" i="1"/>
  <c r="C809" i="1"/>
  <c r="AJ808" i="1"/>
  <c r="AI808" i="1"/>
  <c r="AH808" i="1"/>
  <c r="AG808" i="1"/>
  <c r="S808" i="1"/>
  <c r="N808" i="1"/>
  <c r="K808" i="1"/>
  <c r="H808" i="1"/>
  <c r="G808" i="1"/>
  <c r="E808" i="1"/>
  <c r="F808" i="1" s="1"/>
  <c r="D808" i="1"/>
  <c r="C808" i="1"/>
  <c r="AO807" i="1"/>
  <c r="AI807" i="1"/>
  <c r="AH807" i="1"/>
  <c r="AG807" i="1"/>
  <c r="S807" i="1"/>
  <c r="N807" i="1"/>
  <c r="K807" i="1"/>
  <c r="H807" i="1"/>
  <c r="G807" i="1"/>
  <c r="E807" i="1"/>
  <c r="F807" i="1" s="1"/>
  <c r="D807" i="1"/>
  <c r="C807" i="1"/>
  <c r="AI806" i="1"/>
  <c r="AH806" i="1"/>
  <c r="AG806" i="1"/>
  <c r="N806" i="1"/>
  <c r="K806" i="1"/>
  <c r="H806" i="1"/>
  <c r="G806" i="1"/>
  <c r="E806" i="1"/>
  <c r="F806" i="1" s="1"/>
  <c r="D806" i="1"/>
  <c r="C806" i="1"/>
  <c r="AL805" i="1"/>
  <c r="AJ805" i="1"/>
  <c r="AI805" i="1"/>
  <c r="AH805" i="1"/>
  <c r="AG805" i="1"/>
  <c r="N805" i="1"/>
  <c r="K805" i="1"/>
  <c r="H805" i="1"/>
  <c r="G805" i="1"/>
  <c r="E805" i="1"/>
  <c r="F805" i="1" s="1"/>
  <c r="D805" i="1"/>
  <c r="C805" i="1"/>
  <c r="AI804" i="1"/>
  <c r="AH804" i="1"/>
  <c r="AG804" i="1"/>
  <c r="N804" i="1"/>
  <c r="K804" i="1"/>
  <c r="H804" i="1"/>
  <c r="G804" i="1"/>
  <c r="E804" i="1"/>
  <c r="F804" i="1" s="1"/>
  <c r="D804" i="1"/>
  <c r="C804" i="1"/>
  <c r="AI803" i="1"/>
  <c r="AH803" i="1"/>
  <c r="AG803" i="1"/>
  <c r="S803" i="1"/>
  <c r="N803" i="1"/>
  <c r="K803" i="1"/>
  <c r="H803" i="1"/>
  <c r="G803" i="1"/>
  <c r="E803" i="1"/>
  <c r="F803" i="1" s="1"/>
  <c r="D803" i="1"/>
  <c r="C803" i="1"/>
  <c r="AI802" i="1"/>
  <c r="AH802" i="1"/>
  <c r="AG802" i="1"/>
  <c r="N802" i="1"/>
  <c r="K802" i="1"/>
  <c r="H802" i="1"/>
  <c r="G802" i="1"/>
  <c r="E802" i="1"/>
  <c r="F802" i="1" s="1"/>
  <c r="D802" i="1"/>
  <c r="C802" i="1"/>
  <c r="AI801" i="1"/>
  <c r="AH801" i="1"/>
  <c r="AG801" i="1"/>
  <c r="N801" i="1"/>
  <c r="K801" i="1"/>
  <c r="H801" i="1"/>
  <c r="G801" i="1"/>
  <c r="E801" i="1"/>
  <c r="F801" i="1" s="1"/>
  <c r="D801" i="1"/>
  <c r="C801" i="1"/>
  <c r="AI800" i="1"/>
  <c r="AH800" i="1"/>
  <c r="AG800" i="1"/>
  <c r="N800" i="1"/>
  <c r="K800" i="1"/>
  <c r="H800" i="1"/>
  <c r="G800" i="1"/>
  <c r="E800" i="1"/>
  <c r="F800" i="1" s="1"/>
  <c r="D800" i="1"/>
  <c r="C800" i="1"/>
  <c r="AI799" i="1"/>
  <c r="AH799" i="1"/>
  <c r="AG799" i="1"/>
  <c r="N799" i="1"/>
  <c r="K799" i="1"/>
  <c r="H799" i="1"/>
  <c r="G799" i="1"/>
  <c r="E799" i="1"/>
  <c r="F799" i="1" s="1"/>
  <c r="D799" i="1"/>
  <c r="C799" i="1"/>
  <c r="AI798" i="1"/>
  <c r="AH798" i="1"/>
  <c r="AG798" i="1"/>
  <c r="N798" i="1"/>
  <c r="K798" i="1"/>
  <c r="H798" i="1"/>
  <c r="G798" i="1"/>
  <c r="E798" i="1"/>
  <c r="F798" i="1" s="1"/>
  <c r="D798" i="1"/>
  <c r="C798" i="1"/>
  <c r="AI797" i="1"/>
  <c r="AH797" i="1"/>
  <c r="AG797" i="1"/>
  <c r="N797" i="1"/>
  <c r="K797" i="1"/>
  <c r="H797" i="1"/>
  <c r="G797" i="1"/>
  <c r="E797" i="1"/>
  <c r="F797" i="1" s="1"/>
  <c r="D797" i="1"/>
  <c r="C797" i="1"/>
  <c r="AI796" i="1"/>
  <c r="AH796" i="1"/>
  <c r="AG796" i="1"/>
  <c r="N796" i="1"/>
  <c r="K796" i="1"/>
  <c r="H796" i="1"/>
  <c r="G796" i="1"/>
  <c r="E796" i="1"/>
  <c r="F796" i="1" s="1"/>
  <c r="D796" i="1"/>
  <c r="C796" i="1"/>
  <c r="AI795" i="1"/>
  <c r="AH795" i="1"/>
  <c r="AG795" i="1"/>
  <c r="N795" i="1"/>
  <c r="K795" i="1"/>
  <c r="H795" i="1"/>
  <c r="G795" i="1"/>
  <c r="E795" i="1"/>
  <c r="F795" i="1" s="1"/>
  <c r="D795" i="1"/>
  <c r="C795" i="1"/>
  <c r="AI794" i="1"/>
  <c r="AH794" i="1"/>
  <c r="AG794" i="1"/>
  <c r="S794" i="1"/>
  <c r="N794" i="1"/>
  <c r="K794" i="1"/>
  <c r="H794" i="1"/>
  <c r="G794" i="1"/>
  <c r="E794" i="1"/>
  <c r="F794" i="1" s="1"/>
  <c r="D794" i="1"/>
  <c r="C794" i="1"/>
  <c r="AI793" i="1"/>
  <c r="AH793" i="1"/>
  <c r="AG793" i="1"/>
  <c r="S793" i="1"/>
  <c r="N793" i="1"/>
  <c r="K793" i="1"/>
  <c r="H793" i="1"/>
  <c r="G793" i="1"/>
  <c r="E793" i="1"/>
  <c r="F793" i="1" s="1"/>
  <c r="D793" i="1"/>
  <c r="C793" i="1"/>
  <c r="AI792" i="1"/>
  <c r="AH792" i="1"/>
  <c r="AG792" i="1"/>
  <c r="S792" i="1"/>
  <c r="N792" i="1"/>
  <c r="K792" i="1"/>
  <c r="H792" i="1"/>
  <c r="G792" i="1"/>
  <c r="E792" i="1"/>
  <c r="F792" i="1" s="1"/>
  <c r="D792" i="1"/>
  <c r="C792" i="1"/>
  <c r="AI791" i="1"/>
  <c r="AH791" i="1"/>
  <c r="AG791" i="1"/>
  <c r="N791" i="1"/>
  <c r="K791" i="1"/>
  <c r="H791" i="1"/>
  <c r="G791" i="1"/>
  <c r="E791" i="1"/>
  <c r="F791" i="1" s="1"/>
  <c r="D791" i="1"/>
  <c r="C791" i="1"/>
  <c r="AI790" i="1"/>
  <c r="AH790" i="1"/>
  <c r="AG790" i="1"/>
  <c r="N790" i="1"/>
  <c r="K790" i="1"/>
  <c r="H790" i="1"/>
  <c r="G790" i="1"/>
  <c r="E790" i="1"/>
  <c r="F790" i="1" s="1"/>
  <c r="D790" i="1"/>
  <c r="C790" i="1"/>
  <c r="AO789" i="1"/>
  <c r="AL789" i="1"/>
  <c r="AJ789" i="1"/>
  <c r="AI789" i="1"/>
  <c r="AH789" i="1"/>
  <c r="AG789" i="1"/>
  <c r="N789" i="1"/>
  <c r="K789" i="1"/>
  <c r="H789" i="1"/>
  <c r="G789" i="1"/>
  <c r="E789" i="1"/>
  <c r="F789" i="1" s="1"/>
  <c r="D789" i="1"/>
  <c r="C789" i="1"/>
  <c r="AO788" i="1"/>
  <c r="AL788" i="1"/>
  <c r="AJ788" i="1"/>
  <c r="AI788" i="1"/>
  <c r="AH788" i="1"/>
  <c r="AG788" i="1"/>
  <c r="N788" i="1"/>
  <c r="K788" i="1"/>
  <c r="H788" i="1"/>
  <c r="G788" i="1"/>
  <c r="E788" i="1"/>
  <c r="F788" i="1" s="1"/>
  <c r="D788" i="1"/>
  <c r="AN788" i="1" s="1"/>
  <c r="C788" i="1"/>
  <c r="AI787" i="1"/>
  <c r="AH787" i="1"/>
  <c r="AG787" i="1"/>
  <c r="S787" i="1"/>
  <c r="N787" i="1"/>
  <c r="K787" i="1"/>
  <c r="H787" i="1"/>
  <c r="G787" i="1"/>
  <c r="E787" i="1"/>
  <c r="F787" i="1" s="1"/>
  <c r="D787" i="1"/>
  <c r="C787" i="1"/>
  <c r="AL786" i="1"/>
  <c r="AJ786" i="1"/>
  <c r="AI786" i="1"/>
  <c r="AH786" i="1"/>
  <c r="AG786" i="1"/>
  <c r="S786" i="1"/>
  <c r="N786" i="1"/>
  <c r="K786" i="1"/>
  <c r="H786" i="1"/>
  <c r="G786" i="1"/>
  <c r="E786" i="1"/>
  <c r="F786" i="1" s="1"/>
  <c r="D786" i="1"/>
  <c r="C786" i="1"/>
  <c r="AI785" i="1"/>
  <c r="AH785" i="1"/>
  <c r="AG785" i="1"/>
  <c r="S785" i="1"/>
  <c r="N785" i="1"/>
  <c r="K785" i="1"/>
  <c r="H785" i="1"/>
  <c r="G785" i="1"/>
  <c r="E785" i="1"/>
  <c r="F785" i="1" s="1"/>
  <c r="D785" i="1"/>
  <c r="C785" i="1"/>
  <c r="AO784" i="1"/>
  <c r="AI784" i="1"/>
  <c r="AH784" i="1"/>
  <c r="AG784" i="1"/>
  <c r="N784" i="1"/>
  <c r="K784" i="1"/>
  <c r="H784" i="1"/>
  <c r="G784" i="1"/>
  <c r="E784" i="1"/>
  <c r="F784" i="1" s="1"/>
  <c r="D784" i="1"/>
  <c r="C784" i="1"/>
  <c r="AI783" i="1"/>
  <c r="AH783" i="1"/>
  <c r="AG783" i="1"/>
  <c r="N783" i="1"/>
  <c r="K783" i="1"/>
  <c r="H783" i="1"/>
  <c r="G783" i="1"/>
  <c r="E783" i="1"/>
  <c r="F783" i="1" s="1"/>
  <c r="D783" i="1"/>
  <c r="C783" i="1"/>
  <c r="AO782" i="1"/>
  <c r="AI782" i="1"/>
  <c r="AH782" i="1"/>
  <c r="AG782" i="1"/>
  <c r="S782" i="1"/>
  <c r="N782" i="1"/>
  <c r="K782" i="1"/>
  <c r="H782" i="1"/>
  <c r="G782" i="1"/>
  <c r="E782" i="1"/>
  <c r="F782" i="1" s="1"/>
  <c r="D782" i="1"/>
  <c r="C782" i="1"/>
  <c r="AI781" i="1"/>
  <c r="AH781" i="1"/>
  <c r="AG781" i="1"/>
  <c r="S781" i="1"/>
  <c r="N781" i="1"/>
  <c r="K781" i="1"/>
  <c r="H781" i="1"/>
  <c r="G781" i="1"/>
  <c r="E781" i="1"/>
  <c r="F781" i="1" s="1"/>
  <c r="D781" i="1"/>
  <c r="C781" i="1"/>
  <c r="AI780" i="1"/>
  <c r="AH780" i="1"/>
  <c r="AG780" i="1"/>
  <c r="S780" i="1"/>
  <c r="N780" i="1"/>
  <c r="K780" i="1"/>
  <c r="H780" i="1"/>
  <c r="G780" i="1"/>
  <c r="E780" i="1"/>
  <c r="F780" i="1" s="1"/>
  <c r="D780" i="1"/>
  <c r="C780" i="1"/>
  <c r="AI779" i="1"/>
  <c r="AH779" i="1"/>
  <c r="AG779" i="1"/>
  <c r="N779" i="1"/>
  <c r="K779" i="1"/>
  <c r="H779" i="1"/>
  <c r="G779" i="1"/>
  <c r="E779" i="1"/>
  <c r="F779" i="1" s="1"/>
  <c r="D779" i="1"/>
  <c r="C779" i="1"/>
  <c r="AI778" i="1"/>
  <c r="AH778" i="1"/>
  <c r="AG778" i="1"/>
  <c r="S778" i="1"/>
  <c r="N778" i="1"/>
  <c r="K778" i="1"/>
  <c r="H778" i="1"/>
  <c r="G778" i="1"/>
  <c r="E778" i="1"/>
  <c r="F778" i="1" s="1"/>
  <c r="D778" i="1"/>
  <c r="C778" i="1"/>
  <c r="AI777" i="1"/>
  <c r="AH777" i="1"/>
  <c r="AG777" i="1"/>
  <c r="S777" i="1"/>
  <c r="N777" i="1"/>
  <c r="K777" i="1"/>
  <c r="H777" i="1"/>
  <c r="G777" i="1"/>
  <c r="E777" i="1"/>
  <c r="F777" i="1" s="1"/>
  <c r="D777" i="1"/>
  <c r="C777" i="1"/>
  <c r="AI776" i="1"/>
  <c r="AH776" i="1"/>
  <c r="AG776" i="1"/>
  <c r="S776" i="1"/>
  <c r="N776" i="1"/>
  <c r="K776" i="1"/>
  <c r="H776" i="1"/>
  <c r="G776" i="1"/>
  <c r="E776" i="1"/>
  <c r="F776" i="1" s="1"/>
  <c r="D776" i="1"/>
  <c r="C776" i="1"/>
  <c r="AI775" i="1"/>
  <c r="AH775" i="1"/>
  <c r="AG775" i="1"/>
  <c r="S775" i="1"/>
  <c r="N775" i="1"/>
  <c r="K775" i="1"/>
  <c r="H775" i="1"/>
  <c r="G775" i="1"/>
  <c r="E775" i="1"/>
  <c r="F775" i="1" s="1"/>
  <c r="D775" i="1"/>
  <c r="C775" i="1"/>
  <c r="AI774" i="1"/>
  <c r="AH774" i="1"/>
  <c r="AG774" i="1"/>
  <c r="S774" i="1"/>
  <c r="N774" i="1"/>
  <c r="K774" i="1"/>
  <c r="H774" i="1"/>
  <c r="G774" i="1"/>
  <c r="E774" i="1"/>
  <c r="F774" i="1" s="1"/>
  <c r="D774" i="1"/>
  <c r="C774" i="1"/>
  <c r="AI773" i="1"/>
  <c r="AH773" i="1"/>
  <c r="AG773" i="1"/>
  <c r="N773" i="1"/>
  <c r="K773" i="1"/>
  <c r="H773" i="1"/>
  <c r="G773" i="1"/>
  <c r="E773" i="1"/>
  <c r="F773" i="1" s="1"/>
  <c r="D773" i="1"/>
  <c r="C773" i="1"/>
  <c r="AI772" i="1"/>
  <c r="AH772" i="1"/>
  <c r="AG772" i="1"/>
  <c r="S772" i="1"/>
  <c r="N772" i="1"/>
  <c r="K772" i="1"/>
  <c r="H772" i="1"/>
  <c r="G772" i="1"/>
  <c r="E772" i="1"/>
  <c r="F772" i="1" s="1"/>
  <c r="D772" i="1"/>
  <c r="C772" i="1"/>
  <c r="AI771" i="1"/>
  <c r="AH771" i="1"/>
  <c r="AG771" i="1"/>
  <c r="N771" i="1"/>
  <c r="K771" i="1"/>
  <c r="H771" i="1"/>
  <c r="G771" i="1"/>
  <c r="E771" i="1"/>
  <c r="F771" i="1" s="1"/>
  <c r="D771" i="1"/>
  <c r="C771" i="1"/>
  <c r="AI770" i="1"/>
  <c r="AH770" i="1"/>
  <c r="AG770" i="1"/>
  <c r="N770" i="1"/>
  <c r="K770" i="1"/>
  <c r="H770" i="1"/>
  <c r="G770" i="1"/>
  <c r="E770" i="1"/>
  <c r="F770" i="1" s="1"/>
  <c r="D770" i="1"/>
  <c r="C770" i="1"/>
  <c r="AI769" i="1"/>
  <c r="AH769" i="1"/>
  <c r="AG769" i="1"/>
  <c r="S769" i="1"/>
  <c r="N769" i="1"/>
  <c r="K769" i="1"/>
  <c r="H769" i="1"/>
  <c r="G769" i="1"/>
  <c r="E769" i="1"/>
  <c r="F769" i="1" s="1"/>
  <c r="D769" i="1"/>
  <c r="C769" i="1"/>
  <c r="AI768" i="1"/>
  <c r="AH768" i="1"/>
  <c r="AG768" i="1"/>
  <c r="S768" i="1"/>
  <c r="N768" i="1"/>
  <c r="K768" i="1"/>
  <c r="H768" i="1"/>
  <c r="G768" i="1"/>
  <c r="E768" i="1"/>
  <c r="F768" i="1" s="1"/>
  <c r="D768" i="1"/>
  <c r="C768" i="1"/>
  <c r="AI767" i="1"/>
  <c r="AH767" i="1"/>
  <c r="AG767" i="1"/>
  <c r="S767" i="1"/>
  <c r="N767" i="1"/>
  <c r="K767" i="1"/>
  <c r="H767" i="1"/>
  <c r="G767" i="1"/>
  <c r="E767" i="1"/>
  <c r="F767" i="1" s="1"/>
  <c r="D767" i="1"/>
  <c r="C767" i="1"/>
  <c r="AI766" i="1"/>
  <c r="AH766" i="1"/>
  <c r="AG766" i="1"/>
  <c r="N766" i="1"/>
  <c r="K766" i="1"/>
  <c r="H766" i="1"/>
  <c r="G766" i="1"/>
  <c r="E766" i="1"/>
  <c r="F766" i="1" s="1"/>
  <c r="D766" i="1"/>
  <c r="C766" i="1"/>
  <c r="AL765" i="1"/>
  <c r="AJ765" i="1"/>
  <c r="AI765" i="1"/>
  <c r="AH765" i="1"/>
  <c r="AG765" i="1"/>
  <c r="N765" i="1"/>
  <c r="K765" i="1"/>
  <c r="H765" i="1"/>
  <c r="G765" i="1"/>
  <c r="E765" i="1"/>
  <c r="F765" i="1" s="1"/>
  <c r="D765" i="1"/>
  <c r="C765" i="1"/>
  <c r="AI764" i="1"/>
  <c r="AH764" i="1"/>
  <c r="AG764" i="1"/>
  <c r="S764" i="1"/>
  <c r="N764" i="1"/>
  <c r="K764" i="1"/>
  <c r="H764" i="1"/>
  <c r="G764" i="1"/>
  <c r="E764" i="1"/>
  <c r="F764" i="1" s="1"/>
  <c r="D764" i="1"/>
  <c r="C764" i="1"/>
  <c r="AI763" i="1"/>
  <c r="AH763" i="1"/>
  <c r="AG763" i="1"/>
  <c r="S763" i="1"/>
  <c r="N763" i="1"/>
  <c r="K763" i="1"/>
  <c r="H763" i="1"/>
  <c r="G763" i="1"/>
  <c r="E763" i="1"/>
  <c r="F763" i="1" s="1"/>
  <c r="D763" i="1"/>
  <c r="C763" i="1"/>
  <c r="AI762" i="1"/>
  <c r="AH762" i="1"/>
  <c r="AG762" i="1"/>
  <c r="N762" i="1"/>
  <c r="K762" i="1"/>
  <c r="H762" i="1"/>
  <c r="G762" i="1"/>
  <c r="E762" i="1"/>
  <c r="F762" i="1" s="1"/>
  <c r="D762" i="1"/>
  <c r="C762" i="1"/>
  <c r="AI761" i="1"/>
  <c r="AH761" i="1"/>
  <c r="AG761" i="1"/>
  <c r="N761" i="1"/>
  <c r="K761" i="1"/>
  <c r="H761" i="1"/>
  <c r="G761" i="1"/>
  <c r="E761" i="1"/>
  <c r="F761" i="1" s="1"/>
  <c r="D761" i="1"/>
  <c r="C761" i="1"/>
  <c r="AI760" i="1"/>
  <c r="AH760" i="1"/>
  <c r="AG760" i="1"/>
  <c r="S760" i="1"/>
  <c r="N760" i="1"/>
  <c r="K760" i="1"/>
  <c r="H760" i="1"/>
  <c r="G760" i="1"/>
  <c r="E760" i="1"/>
  <c r="F760" i="1" s="1"/>
  <c r="D760" i="1"/>
  <c r="C760" i="1"/>
  <c r="AI759" i="1"/>
  <c r="AH759" i="1"/>
  <c r="AG759" i="1"/>
  <c r="S759" i="1"/>
  <c r="N759" i="1"/>
  <c r="K759" i="1"/>
  <c r="H759" i="1"/>
  <c r="G759" i="1"/>
  <c r="E759" i="1"/>
  <c r="F759" i="1" s="1"/>
  <c r="D759" i="1"/>
  <c r="C759" i="1"/>
  <c r="AI758" i="1"/>
  <c r="AH758" i="1"/>
  <c r="AG758" i="1"/>
  <c r="S758" i="1"/>
  <c r="N758" i="1"/>
  <c r="K758" i="1"/>
  <c r="H758" i="1"/>
  <c r="G758" i="1"/>
  <c r="E758" i="1"/>
  <c r="F758" i="1" s="1"/>
  <c r="D758" i="1"/>
  <c r="C758" i="1"/>
  <c r="AI757" i="1"/>
  <c r="AH757" i="1"/>
  <c r="AG757" i="1"/>
  <c r="S757" i="1"/>
  <c r="N757" i="1"/>
  <c r="K757" i="1"/>
  <c r="H757" i="1"/>
  <c r="G757" i="1"/>
  <c r="E757" i="1"/>
  <c r="F757" i="1" s="1"/>
  <c r="D757" i="1"/>
  <c r="C757" i="1"/>
  <c r="AI756" i="1"/>
  <c r="AH756" i="1"/>
  <c r="AG756" i="1"/>
  <c r="S756" i="1"/>
  <c r="N756" i="1"/>
  <c r="K756" i="1"/>
  <c r="H756" i="1"/>
  <c r="G756" i="1"/>
  <c r="E756" i="1"/>
  <c r="F756" i="1" s="1"/>
  <c r="D756" i="1"/>
  <c r="C756" i="1"/>
  <c r="AI755" i="1"/>
  <c r="AH755" i="1"/>
  <c r="AG755" i="1"/>
  <c r="S755" i="1"/>
  <c r="N755" i="1"/>
  <c r="K755" i="1"/>
  <c r="H755" i="1"/>
  <c r="G755" i="1"/>
  <c r="E755" i="1"/>
  <c r="F755" i="1" s="1"/>
  <c r="D755" i="1"/>
  <c r="C755" i="1"/>
  <c r="AI754" i="1"/>
  <c r="AH754" i="1"/>
  <c r="AG754" i="1"/>
  <c r="S754" i="1"/>
  <c r="N754" i="1"/>
  <c r="K754" i="1"/>
  <c r="H754" i="1"/>
  <c r="G754" i="1"/>
  <c r="E754" i="1"/>
  <c r="F754" i="1" s="1"/>
  <c r="D754" i="1"/>
  <c r="C754" i="1"/>
  <c r="AI753" i="1"/>
  <c r="AH753" i="1"/>
  <c r="AG753" i="1"/>
  <c r="S753" i="1"/>
  <c r="N753" i="1"/>
  <c r="K753" i="1"/>
  <c r="H753" i="1"/>
  <c r="G753" i="1"/>
  <c r="E753" i="1"/>
  <c r="F753" i="1" s="1"/>
  <c r="D753" i="1"/>
  <c r="C753" i="1"/>
  <c r="AI752" i="1"/>
  <c r="AH752" i="1"/>
  <c r="AG752" i="1"/>
  <c r="S752" i="1"/>
  <c r="N752" i="1"/>
  <c r="K752" i="1"/>
  <c r="H752" i="1"/>
  <c r="G752" i="1"/>
  <c r="E752" i="1"/>
  <c r="F752" i="1" s="1"/>
  <c r="D752" i="1"/>
  <c r="C752" i="1"/>
  <c r="AI751" i="1"/>
  <c r="AH751" i="1"/>
  <c r="AG751" i="1"/>
  <c r="S751" i="1"/>
  <c r="N751" i="1"/>
  <c r="K751" i="1"/>
  <c r="H751" i="1"/>
  <c r="G751" i="1"/>
  <c r="E751" i="1"/>
  <c r="F751" i="1" s="1"/>
  <c r="D751" i="1"/>
  <c r="C751" i="1"/>
  <c r="AI750" i="1"/>
  <c r="AH750" i="1"/>
  <c r="AG750" i="1"/>
  <c r="S750" i="1"/>
  <c r="N750" i="1"/>
  <c r="K750" i="1"/>
  <c r="H750" i="1"/>
  <c r="G750" i="1"/>
  <c r="E750" i="1"/>
  <c r="F750" i="1" s="1"/>
  <c r="D750" i="1"/>
  <c r="C750" i="1"/>
  <c r="AI749" i="1"/>
  <c r="AH749" i="1"/>
  <c r="AG749" i="1"/>
  <c r="S749" i="1"/>
  <c r="N749" i="1"/>
  <c r="K749" i="1"/>
  <c r="H749" i="1"/>
  <c r="G749" i="1"/>
  <c r="E749" i="1"/>
  <c r="F749" i="1" s="1"/>
  <c r="D749" i="1"/>
  <c r="C749" i="1"/>
  <c r="AI748" i="1"/>
  <c r="AH748" i="1"/>
  <c r="AG748" i="1"/>
  <c r="S748" i="1"/>
  <c r="N748" i="1"/>
  <c r="K748" i="1"/>
  <c r="H748" i="1"/>
  <c r="G748" i="1"/>
  <c r="E748" i="1"/>
  <c r="F748" i="1" s="1"/>
  <c r="D748" i="1"/>
  <c r="C748" i="1"/>
  <c r="AI747" i="1"/>
  <c r="AH747" i="1"/>
  <c r="AG747" i="1"/>
  <c r="S747" i="1"/>
  <c r="N747" i="1"/>
  <c r="K747" i="1"/>
  <c r="H747" i="1"/>
  <c r="G747" i="1"/>
  <c r="E747" i="1"/>
  <c r="F747" i="1" s="1"/>
  <c r="D747" i="1"/>
  <c r="C747" i="1"/>
  <c r="AI746" i="1"/>
  <c r="AH746" i="1"/>
  <c r="AG746" i="1"/>
  <c r="S746" i="1"/>
  <c r="N746" i="1"/>
  <c r="K746" i="1"/>
  <c r="H746" i="1"/>
  <c r="G746" i="1"/>
  <c r="E746" i="1"/>
  <c r="F746" i="1" s="1"/>
  <c r="D746" i="1"/>
  <c r="C746" i="1"/>
  <c r="AI745" i="1"/>
  <c r="AH745" i="1"/>
  <c r="AG745" i="1"/>
  <c r="S745" i="1"/>
  <c r="N745" i="1"/>
  <c r="K745" i="1"/>
  <c r="H745" i="1"/>
  <c r="G745" i="1"/>
  <c r="E745" i="1"/>
  <c r="F745" i="1" s="1"/>
  <c r="D745" i="1"/>
  <c r="C745" i="1"/>
  <c r="AI744" i="1"/>
  <c r="AH744" i="1"/>
  <c r="AG744" i="1"/>
  <c r="S744" i="1"/>
  <c r="N744" i="1"/>
  <c r="K744" i="1"/>
  <c r="H744" i="1"/>
  <c r="G744" i="1"/>
  <c r="E744" i="1"/>
  <c r="F744" i="1" s="1"/>
  <c r="D744" i="1"/>
  <c r="C744" i="1"/>
  <c r="AI743" i="1"/>
  <c r="AH743" i="1"/>
  <c r="AG743" i="1"/>
  <c r="S743" i="1"/>
  <c r="N743" i="1"/>
  <c r="K743" i="1"/>
  <c r="H743" i="1"/>
  <c r="G743" i="1"/>
  <c r="E743" i="1"/>
  <c r="F743" i="1" s="1"/>
  <c r="D743" i="1"/>
  <c r="C743" i="1"/>
  <c r="AI742" i="1"/>
  <c r="AH742" i="1"/>
  <c r="AG742" i="1"/>
  <c r="S742" i="1"/>
  <c r="N742" i="1"/>
  <c r="K742" i="1"/>
  <c r="H742" i="1"/>
  <c r="G742" i="1"/>
  <c r="E742" i="1"/>
  <c r="F742" i="1" s="1"/>
  <c r="D742" i="1"/>
  <c r="C742" i="1"/>
  <c r="AI741" i="1"/>
  <c r="AH741" i="1"/>
  <c r="AG741" i="1"/>
  <c r="S741" i="1"/>
  <c r="N741" i="1"/>
  <c r="K741" i="1"/>
  <c r="H741" i="1"/>
  <c r="G741" i="1"/>
  <c r="E741" i="1"/>
  <c r="F741" i="1" s="1"/>
  <c r="D741" i="1"/>
  <c r="C741" i="1"/>
  <c r="AI740" i="1"/>
  <c r="AH740" i="1"/>
  <c r="AG740" i="1"/>
  <c r="N740" i="1"/>
  <c r="K740" i="1"/>
  <c r="H740" i="1"/>
  <c r="G740" i="1"/>
  <c r="E740" i="1"/>
  <c r="F740" i="1" s="1"/>
  <c r="D740" i="1"/>
  <c r="C740" i="1"/>
  <c r="AI739" i="1"/>
  <c r="AH739" i="1"/>
  <c r="AG739" i="1"/>
  <c r="S739" i="1"/>
  <c r="N739" i="1"/>
  <c r="K739" i="1"/>
  <c r="H739" i="1"/>
  <c r="G739" i="1"/>
  <c r="E739" i="1"/>
  <c r="F739" i="1" s="1"/>
  <c r="D739" i="1"/>
  <c r="C739" i="1"/>
  <c r="AI738" i="1"/>
  <c r="AH738" i="1"/>
  <c r="AG738" i="1"/>
  <c r="S738" i="1"/>
  <c r="N738" i="1"/>
  <c r="K738" i="1"/>
  <c r="H738" i="1"/>
  <c r="G738" i="1"/>
  <c r="E738" i="1"/>
  <c r="F738" i="1" s="1"/>
  <c r="D738" i="1"/>
  <c r="C738" i="1"/>
  <c r="AI737" i="1"/>
  <c r="AH737" i="1"/>
  <c r="AG737" i="1"/>
  <c r="N737" i="1"/>
  <c r="K737" i="1"/>
  <c r="H737" i="1"/>
  <c r="G737" i="1"/>
  <c r="E737" i="1"/>
  <c r="F737" i="1" s="1"/>
  <c r="D737" i="1"/>
  <c r="C737" i="1"/>
  <c r="AI736" i="1"/>
  <c r="AH736" i="1"/>
  <c r="AG736" i="1"/>
  <c r="S736" i="1"/>
  <c r="N736" i="1"/>
  <c r="K736" i="1"/>
  <c r="H736" i="1"/>
  <c r="G736" i="1"/>
  <c r="E736" i="1"/>
  <c r="F736" i="1" s="1"/>
  <c r="D736" i="1"/>
  <c r="C736" i="1"/>
  <c r="AI735" i="1"/>
  <c r="AH735" i="1"/>
  <c r="AG735" i="1"/>
  <c r="S735" i="1"/>
  <c r="N735" i="1"/>
  <c r="K735" i="1"/>
  <c r="H735" i="1"/>
  <c r="G735" i="1"/>
  <c r="E735" i="1"/>
  <c r="F735" i="1" s="1"/>
  <c r="D735" i="1"/>
  <c r="C735" i="1"/>
  <c r="AI734" i="1"/>
  <c r="AH734" i="1"/>
  <c r="AG734" i="1"/>
  <c r="S734" i="1"/>
  <c r="N734" i="1"/>
  <c r="K734" i="1"/>
  <c r="H734" i="1"/>
  <c r="G734" i="1"/>
  <c r="E734" i="1"/>
  <c r="F734" i="1" s="1"/>
  <c r="D734" i="1"/>
  <c r="C734" i="1"/>
  <c r="AI733" i="1"/>
  <c r="AH733" i="1"/>
  <c r="AG733" i="1"/>
  <c r="S733" i="1"/>
  <c r="N733" i="1"/>
  <c r="K733" i="1"/>
  <c r="H733" i="1"/>
  <c r="G733" i="1"/>
  <c r="E733" i="1"/>
  <c r="F733" i="1" s="1"/>
  <c r="D733" i="1"/>
  <c r="C733" i="1"/>
  <c r="AI732" i="1"/>
  <c r="AH732" i="1"/>
  <c r="AG732" i="1"/>
  <c r="S732" i="1"/>
  <c r="N732" i="1"/>
  <c r="K732" i="1"/>
  <c r="H732" i="1"/>
  <c r="G732" i="1"/>
  <c r="E732" i="1"/>
  <c r="F732" i="1" s="1"/>
  <c r="D732" i="1"/>
  <c r="C732" i="1"/>
  <c r="AI731" i="1"/>
  <c r="AH731" i="1"/>
  <c r="AG731" i="1"/>
  <c r="S731" i="1"/>
  <c r="N731" i="1"/>
  <c r="K731" i="1"/>
  <c r="H731" i="1"/>
  <c r="G731" i="1"/>
  <c r="E731" i="1"/>
  <c r="F731" i="1" s="1"/>
  <c r="D731" i="1"/>
  <c r="C731" i="1"/>
  <c r="AI730" i="1"/>
  <c r="AH730" i="1"/>
  <c r="AG730" i="1"/>
  <c r="S730" i="1"/>
  <c r="N730" i="1"/>
  <c r="K730" i="1"/>
  <c r="H730" i="1"/>
  <c r="G730" i="1"/>
  <c r="E730" i="1"/>
  <c r="F730" i="1" s="1"/>
  <c r="D730" i="1"/>
  <c r="C730" i="1"/>
  <c r="AI729" i="1"/>
  <c r="AH729" i="1"/>
  <c r="AG729" i="1"/>
  <c r="S729" i="1"/>
  <c r="N729" i="1"/>
  <c r="K729" i="1"/>
  <c r="H729" i="1"/>
  <c r="G729" i="1"/>
  <c r="E729" i="1"/>
  <c r="F729" i="1" s="1"/>
  <c r="D729" i="1"/>
  <c r="C729" i="1"/>
  <c r="AI728" i="1"/>
  <c r="AH728" i="1"/>
  <c r="AG728" i="1"/>
  <c r="S728" i="1"/>
  <c r="N728" i="1"/>
  <c r="K728" i="1"/>
  <c r="H728" i="1"/>
  <c r="G728" i="1"/>
  <c r="E728" i="1"/>
  <c r="F728" i="1" s="1"/>
  <c r="D728" i="1"/>
  <c r="C728" i="1"/>
  <c r="AI727" i="1"/>
  <c r="AH727" i="1"/>
  <c r="AG727" i="1"/>
  <c r="S727" i="1"/>
  <c r="N727" i="1"/>
  <c r="K727" i="1"/>
  <c r="H727" i="1"/>
  <c r="G727" i="1"/>
  <c r="E727" i="1"/>
  <c r="F727" i="1" s="1"/>
  <c r="D727" i="1"/>
  <c r="C727" i="1"/>
  <c r="AI726" i="1"/>
  <c r="AH726" i="1"/>
  <c r="AG726" i="1"/>
  <c r="N726" i="1"/>
  <c r="K726" i="1"/>
  <c r="H726" i="1"/>
  <c r="G726" i="1"/>
  <c r="E726" i="1"/>
  <c r="F726" i="1" s="1"/>
  <c r="D726" i="1"/>
  <c r="C726" i="1"/>
  <c r="AI725" i="1"/>
  <c r="AH725" i="1"/>
  <c r="AG725" i="1"/>
  <c r="N725" i="1"/>
  <c r="K725" i="1"/>
  <c r="H725" i="1"/>
  <c r="G725" i="1"/>
  <c r="E725" i="1"/>
  <c r="F725" i="1" s="1"/>
  <c r="D725" i="1"/>
  <c r="C725" i="1"/>
  <c r="AI724" i="1"/>
  <c r="AH724" i="1"/>
  <c r="AG724" i="1"/>
  <c r="S724" i="1"/>
  <c r="N724" i="1"/>
  <c r="K724" i="1"/>
  <c r="H724" i="1"/>
  <c r="G724" i="1"/>
  <c r="E724" i="1"/>
  <c r="F724" i="1" s="1"/>
  <c r="D724" i="1"/>
  <c r="C724" i="1"/>
  <c r="AI723" i="1"/>
  <c r="AH723" i="1"/>
  <c r="AG723" i="1"/>
  <c r="N723" i="1"/>
  <c r="K723" i="1"/>
  <c r="H723" i="1"/>
  <c r="G723" i="1"/>
  <c r="E723" i="1"/>
  <c r="F723" i="1" s="1"/>
  <c r="D723" i="1"/>
  <c r="C723" i="1"/>
  <c r="AI722" i="1"/>
  <c r="AH722" i="1"/>
  <c r="AG722" i="1"/>
  <c r="S722" i="1"/>
  <c r="N722" i="1"/>
  <c r="K722" i="1"/>
  <c r="H722" i="1"/>
  <c r="G722" i="1"/>
  <c r="E722" i="1"/>
  <c r="F722" i="1" s="1"/>
  <c r="D722" i="1"/>
  <c r="C722" i="1"/>
  <c r="AI721" i="1"/>
  <c r="AH721" i="1"/>
  <c r="AG721" i="1"/>
  <c r="N721" i="1"/>
  <c r="K721" i="1"/>
  <c r="H721" i="1"/>
  <c r="G721" i="1"/>
  <c r="E721" i="1"/>
  <c r="F721" i="1" s="1"/>
  <c r="D721" i="1"/>
  <c r="C721" i="1"/>
  <c r="AI720" i="1"/>
  <c r="AH720" i="1"/>
  <c r="AG720" i="1"/>
  <c r="S720" i="1"/>
  <c r="N720" i="1"/>
  <c r="K720" i="1"/>
  <c r="H720" i="1"/>
  <c r="G720" i="1"/>
  <c r="E720" i="1"/>
  <c r="F720" i="1" s="1"/>
  <c r="D720" i="1"/>
  <c r="C720" i="1"/>
  <c r="AI719" i="1"/>
  <c r="AH719" i="1"/>
  <c r="AG719" i="1"/>
  <c r="N719" i="1"/>
  <c r="K719" i="1"/>
  <c r="H719" i="1"/>
  <c r="G719" i="1"/>
  <c r="E719" i="1"/>
  <c r="F719" i="1" s="1"/>
  <c r="D719" i="1"/>
  <c r="C719" i="1"/>
  <c r="AI718" i="1"/>
  <c r="AH718" i="1"/>
  <c r="AG718" i="1"/>
  <c r="N718" i="1"/>
  <c r="K718" i="1"/>
  <c r="H718" i="1"/>
  <c r="G718" i="1"/>
  <c r="E718" i="1"/>
  <c r="F718" i="1" s="1"/>
  <c r="D718" i="1"/>
  <c r="C718" i="1"/>
  <c r="AI717" i="1"/>
  <c r="AH717" i="1"/>
  <c r="AG717" i="1"/>
  <c r="S717" i="1"/>
  <c r="N717" i="1"/>
  <c r="K717" i="1"/>
  <c r="H717" i="1"/>
  <c r="G717" i="1"/>
  <c r="E717" i="1"/>
  <c r="F717" i="1" s="1"/>
  <c r="D717" i="1"/>
  <c r="C717" i="1"/>
  <c r="AI716" i="1"/>
  <c r="AH716" i="1"/>
  <c r="AG716" i="1"/>
  <c r="N716" i="1"/>
  <c r="K716" i="1"/>
  <c r="H716" i="1"/>
  <c r="G716" i="1"/>
  <c r="E716" i="1"/>
  <c r="F716" i="1" s="1"/>
  <c r="D716" i="1"/>
  <c r="C716" i="1"/>
  <c r="AI715" i="1"/>
  <c r="AH715" i="1"/>
  <c r="AG715" i="1"/>
  <c r="S715" i="1"/>
  <c r="N715" i="1"/>
  <c r="K715" i="1"/>
  <c r="H715" i="1"/>
  <c r="G715" i="1"/>
  <c r="E715" i="1"/>
  <c r="F715" i="1" s="1"/>
  <c r="D715" i="1"/>
  <c r="C715" i="1"/>
  <c r="AI714" i="1"/>
  <c r="AH714" i="1"/>
  <c r="AG714" i="1"/>
  <c r="S714" i="1"/>
  <c r="N714" i="1"/>
  <c r="K714" i="1"/>
  <c r="H714" i="1"/>
  <c r="G714" i="1"/>
  <c r="E714" i="1"/>
  <c r="F714" i="1" s="1"/>
  <c r="D714" i="1"/>
  <c r="C714" i="1"/>
  <c r="AI713" i="1"/>
  <c r="AH713" i="1"/>
  <c r="AG713" i="1"/>
  <c r="S713" i="1"/>
  <c r="N713" i="1"/>
  <c r="K713" i="1"/>
  <c r="H713" i="1"/>
  <c r="G713" i="1"/>
  <c r="E713" i="1"/>
  <c r="F713" i="1" s="1"/>
  <c r="D713" i="1"/>
  <c r="C713" i="1"/>
  <c r="AI712" i="1"/>
  <c r="AH712" i="1"/>
  <c r="AG712" i="1"/>
  <c r="S712" i="1"/>
  <c r="N712" i="1"/>
  <c r="K712" i="1"/>
  <c r="H712" i="1"/>
  <c r="G712" i="1"/>
  <c r="E712" i="1"/>
  <c r="F712" i="1" s="1"/>
  <c r="D712" i="1"/>
  <c r="C712" i="1"/>
  <c r="AI711" i="1"/>
  <c r="AH711" i="1"/>
  <c r="AG711" i="1"/>
  <c r="S711" i="1"/>
  <c r="N711" i="1"/>
  <c r="K711" i="1"/>
  <c r="H711" i="1"/>
  <c r="G711" i="1"/>
  <c r="E711" i="1"/>
  <c r="F711" i="1" s="1"/>
  <c r="D711" i="1"/>
  <c r="C711" i="1"/>
  <c r="AI710" i="1"/>
  <c r="AH710" i="1"/>
  <c r="AG710" i="1"/>
  <c r="S710" i="1"/>
  <c r="N710" i="1"/>
  <c r="K710" i="1"/>
  <c r="H710" i="1"/>
  <c r="G710" i="1"/>
  <c r="E710" i="1"/>
  <c r="F710" i="1" s="1"/>
  <c r="D710" i="1"/>
  <c r="C710" i="1"/>
  <c r="AI709" i="1"/>
  <c r="AH709" i="1"/>
  <c r="AG709" i="1"/>
  <c r="S709" i="1"/>
  <c r="N709" i="1"/>
  <c r="K709" i="1"/>
  <c r="H709" i="1"/>
  <c r="G709" i="1"/>
  <c r="E709" i="1"/>
  <c r="F709" i="1" s="1"/>
  <c r="D709" i="1"/>
  <c r="C709" i="1"/>
  <c r="AI708" i="1"/>
  <c r="AH708" i="1"/>
  <c r="AG708" i="1"/>
  <c r="S708" i="1"/>
  <c r="N708" i="1"/>
  <c r="K708" i="1"/>
  <c r="H708" i="1"/>
  <c r="G708" i="1"/>
  <c r="E708" i="1"/>
  <c r="F708" i="1" s="1"/>
  <c r="D708" i="1"/>
  <c r="C708" i="1"/>
  <c r="AI707" i="1"/>
  <c r="AH707" i="1"/>
  <c r="AG707" i="1"/>
  <c r="S707" i="1"/>
  <c r="N707" i="1"/>
  <c r="K707" i="1"/>
  <c r="H707" i="1"/>
  <c r="G707" i="1"/>
  <c r="E707" i="1"/>
  <c r="F707" i="1" s="1"/>
  <c r="D707" i="1"/>
  <c r="C707" i="1"/>
  <c r="AI706" i="1"/>
  <c r="AH706" i="1"/>
  <c r="AG706" i="1"/>
  <c r="S706" i="1"/>
  <c r="N706" i="1"/>
  <c r="K706" i="1"/>
  <c r="H706" i="1"/>
  <c r="G706" i="1"/>
  <c r="E706" i="1"/>
  <c r="F706" i="1" s="1"/>
  <c r="D706" i="1"/>
  <c r="C706" i="1"/>
  <c r="AI705" i="1"/>
  <c r="AH705" i="1"/>
  <c r="AG705" i="1"/>
  <c r="S705" i="1"/>
  <c r="N705" i="1"/>
  <c r="K705" i="1"/>
  <c r="H705" i="1"/>
  <c r="G705" i="1"/>
  <c r="E705" i="1"/>
  <c r="F705" i="1" s="1"/>
  <c r="D705" i="1"/>
  <c r="C705" i="1"/>
  <c r="AI704" i="1"/>
  <c r="AH704" i="1"/>
  <c r="AG704" i="1"/>
  <c r="S704" i="1"/>
  <c r="N704" i="1"/>
  <c r="K704" i="1"/>
  <c r="H704" i="1"/>
  <c r="G704" i="1"/>
  <c r="E704" i="1"/>
  <c r="F704" i="1" s="1"/>
  <c r="D704" i="1"/>
  <c r="C704" i="1"/>
  <c r="AI703" i="1"/>
  <c r="AH703" i="1"/>
  <c r="AG703" i="1"/>
  <c r="S703" i="1"/>
  <c r="N703" i="1"/>
  <c r="K703" i="1"/>
  <c r="H703" i="1"/>
  <c r="G703" i="1"/>
  <c r="E703" i="1"/>
  <c r="F703" i="1" s="1"/>
  <c r="D703" i="1"/>
  <c r="C703" i="1"/>
  <c r="AI702" i="1"/>
  <c r="AH702" i="1"/>
  <c r="AG702" i="1"/>
  <c r="S702" i="1"/>
  <c r="N702" i="1"/>
  <c r="K702" i="1"/>
  <c r="H702" i="1"/>
  <c r="G702" i="1"/>
  <c r="E702" i="1"/>
  <c r="F702" i="1" s="1"/>
  <c r="D702" i="1"/>
  <c r="C702" i="1"/>
  <c r="AI701" i="1"/>
  <c r="AH701" i="1"/>
  <c r="AG701" i="1"/>
  <c r="S701" i="1"/>
  <c r="N701" i="1"/>
  <c r="K701" i="1"/>
  <c r="H701" i="1"/>
  <c r="G701" i="1"/>
  <c r="E701" i="1"/>
  <c r="F701" i="1" s="1"/>
  <c r="D701" i="1"/>
  <c r="C701" i="1"/>
  <c r="AI700" i="1"/>
  <c r="AH700" i="1"/>
  <c r="AG700" i="1"/>
  <c r="S700" i="1"/>
  <c r="N700" i="1"/>
  <c r="K700" i="1"/>
  <c r="H700" i="1"/>
  <c r="G700" i="1"/>
  <c r="E700" i="1"/>
  <c r="F700" i="1" s="1"/>
  <c r="D700" i="1"/>
  <c r="C700" i="1"/>
  <c r="AI699" i="1"/>
  <c r="AH699" i="1"/>
  <c r="AG699" i="1"/>
  <c r="S699" i="1"/>
  <c r="N699" i="1"/>
  <c r="K699" i="1"/>
  <c r="H699" i="1"/>
  <c r="G699" i="1"/>
  <c r="E699" i="1"/>
  <c r="F699" i="1" s="1"/>
  <c r="D699" i="1"/>
  <c r="C699" i="1"/>
  <c r="AI698" i="1"/>
  <c r="AH698" i="1"/>
  <c r="AG698" i="1"/>
  <c r="S698" i="1"/>
  <c r="N698" i="1"/>
  <c r="K698" i="1"/>
  <c r="H698" i="1"/>
  <c r="G698" i="1"/>
  <c r="E698" i="1"/>
  <c r="F698" i="1" s="1"/>
  <c r="D698" i="1"/>
  <c r="C698" i="1"/>
  <c r="AI697" i="1"/>
  <c r="AH697" i="1"/>
  <c r="AG697" i="1"/>
  <c r="S697" i="1"/>
  <c r="N697" i="1"/>
  <c r="K697" i="1"/>
  <c r="H697" i="1"/>
  <c r="G697" i="1"/>
  <c r="E697" i="1"/>
  <c r="F697" i="1" s="1"/>
  <c r="D697" i="1"/>
  <c r="C697" i="1"/>
  <c r="AI696" i="1"/>
  <c r="AH696" i="1"/>
  <c r="AG696" i="1"/>
  <c r="S696" i="1"/>
  <c r="N696" i="1"/>
  <c r="K696" i="1"/>
  <c r="H696" i="1"/>
  <c r="G696" i="1"/>
  <c r="E696" i="1"/>
  <c r="F696" i="1" s="1"/>
  <c r="D696" i="1"/>
  <c r="C696" i="1"/>
  <c r="AI695" i="1"/>
  <c r="AH695" i="1"/>
  <c r="AG695" i="1"/>
  <c r="S695" i="1"/>
  <c r="N695" i="1"/>
  <c r="K695" i="1"/>
  <c r="H695" i="1"/>
  <c r="G695" i="1"/>
  <c r="E695" i="1"/>
  <c r="F695" i="1" s="1"/>
  <c r="D695" i="1"/>
  <c r="C695" i="1"/>
  <c r="AI694" i="1"/>
  <c r="AH694" i="1"/>
  <c r="AG694" i="1"/>
  <c r="S694" i="1"/>
  <c r="N694" i="1"/>
  <c r="K694" i="1"/>
  <c r="H694" i="1"/>
  <c r="G694" i="1"/>
  <c r="E694" i="1"/>
  <c r="F694" i="1" s="1"/>
  <c r="D694" i="1"/>
  <c r="C694" i="1"/>
  <c r="AI693" i="1"/>
  <c r="AH693" i="1"/>
  <c r="AG693" i="1"/>
  <c r="S693" i="1"/>
  <c r="N693" i="1"/>
  <c r="K693" i="1"/>
  <c r="H693" i="1"/>
  <c r="G693" i="1"/>
  <c r="E693" i="1"/>
  <c r="F693" i="1" s="1"/>
  <c r="D693" i="1"/>
  <c r="C693" i="1"/>
  <c r="AI692" i="1"/>
  <c r="AH692" i="1"/>
  <c r="AG692" i="1"/>
  <c r="S692" i="1"/>
  <c r="N692" i="1"/>
  <c r="K692" i="1"/>
  <c r="H692" i="1"/>
  <c r="G692" i="1"/>
  <c r="E692" i="1"/>
  <c r="F692" i="1" s="1"/>
  <c r="D692" i="1"/>
  <c r="C692" i="1"/>
  <c r="AI691" i="1"/>
  <c r="AH691" i="1"/>
  <c r="AG691" i="1"/>
  <c r="S691" i="1"/>
  <c r="N691" i="1"/>
  <c r="K691" i="1"/>
  <c r="H691" i="1"/>
  <c r="G691" i="1"/>
  <c r="E691" i="1"/>
  <c r="F691" i="1" s="1"/>
  <c r="D691" i="1"/>
  <c r="C691" i="1"/>
  <c r="AI690" i="1"/>
  <c r="AH690" i="1"/>
  <c r="AG690" i="1"/>
  <c r="S690" i="1"/>
  <c r="N690" i="1"/>
  <c r="K690" i="1"/>
  <c r="H690" i="1"/>
  <c r="G690" i="1"/>
  <c r="E690" i="1"/>
  <c r="F690" i="1" s="1"/>
  <c r="D690" i="1"/>
  <c r="C690" i="1"/>
  <c r="AI689" i="1"/>
  <c r="AH689" i="1"/>
  <c r="AG689" i="1"/>
  <c r="S689" i="1"/>
  <c r="N689" i="1"/>
  <c r="K689" i="1"/>
  <c r="H689" i="1"/>
  <c r="G689" i="1"/>
  <c r="E689" i="1"/>
  <c r="F689" i="1" s="1"/>
  <c r="D689" i="1"/>
  <c r="C689" i="1"/>
  <c r="AI688" i="1"/>
  <c r="AH688" i="1"/>
  <c r="AG688" i="1"/>
  <c r="S688" i="1"/>
  <c r="N688" i="1"/>
  <c r="K688" i="1"/>
  <c r="H688" i="1"/>
  <c r="G688" i="1"/>
  <c r="E688" i="1"/>
  <c r="F688" i="1" s="1"/>
  <c r="D688" i="1"/>
  <c r="C688" i="1"/>
  <c r="AI687" i="1"/>
  <c r="AH687" i="1"/>
  <c r="AG687" i="1"/>
  <c r="S687" i="1"/>
  <c r="N687" i="1"/>
  <c r="K687" i="1"/>
  <c r="H687" i="1"/>
  <c r="G687" i="1"/>
  <c r="E687" i="1"/>
  <c r="F687" i="1" s="1"/>
  <c r="D687" i="1"/>
  <c r="C687" i="1"/>
  <c r="AI686" i="1"/>
  <c r="AH686" i="1"/>
  <c r="AG686" i="1"/>
  <c r="S686" i="1"/>
  <c r="N686" i="1"/>
  <c r="K686" i="1"/>
  <c r="H686" i="1"/>
  <c r="G686" i="1"/>
  <c r="E686" i="1"/>
  <c r="F686" i="1" s="1"/>
  <c r="D686" i="1"/>
  <c r="C686" i="1"/>
  <c r="AI685" i="1"/>
  <c r="AH685" i="1"/>
  <c r="AG685" i="1"/>
  <c r="S685" i="1"/>
  <c r="N685" i="1"/>
  <c r="K685" i="1"/>
  <c r="H685" i="1"/>
  <c r="G685" i="1"/>
  <c r="E685" i="1"/>
  <c r="F685" i="1" s="1"/>
  <c r="D685" i="1"/>
  <c r="C685" i="1"/>
  <c r="AI684" i="1"/>
  <c r="AH684" i="1"/>
  <c r="AG684" i="1"/>
  <c r="S684" i="1"/>
  <c r="N684" i="1"/>
  <c r="K684" i="1"/>
  <c r="H684" i="1"/>
  <c r="G684" i="1"/>
  <c r="E684" i="1"/>
  <c r="F684" i="1" s="1"/>
  <c r="D684" i="1"/>
  <c r="C684" i="1"/>
  <c r="AI683" i="1"/>
  <c r="AH683" i="1"/>
  <c r="AG683" i="1"/>
  <c r="S683" i="1"/>
  <c r="N683" i="1"/>
  <c r="K683" i="1"/>
  <c r="H683" i="1"/>
  <c r="G683" i="1"/>
  <c r="E683" i="1"/>
  <c r="F683" i="1" s="1"/>
  <c r="D683" i="1"/>
  <c r="C683" i="1"/>
  <c r="AI682" i="1"/>
  <c r="AH682" i="1"/>
  <c r="AG682" i="1"/>
  <c r="S682" i="1"/>
  <c r="N682" i="1"/>
  <c r="K682" i="1"/>
  <c r="H682" i="1"/>
  <c r="G682" i="1"/>
  <c r="E682" i="1"/>
  <c r="F682" i="1" s="1"/>
  <c r="D682" i="1"/>
  <c r="C682" i="1"/>
  <c r="AI681" i="1"/>
  <c r="AH681" i="1"/>
  <c r="AG681" i="1"/>
  <c r="S681" i="1"/>
  <c r="N681" i="1"/>
  <c r="K681" i="1"/>
  <c r="H681" i="1"/>
  <c r="G681" i="1"/>
  <c r="E681" i="1"/>
  <c r="F681" i="1" s="1"/>
  <c r="D681" i="1"/>
  <c r="C681" i="1"/>
  <c r="AI680" i="1"/>
  <c r="AH680" i="1"/>
  <c r="AG680" i="1"/>
  <c r="S680" i="1"/>
  <c r="N680" i="1"/>
  <c r="K680" i="1"/>
  <c r="H680" i="1"/>
  <c r="G680" i="1"/>
  <c r="E680" i="1"/>
  <c r="F680" i="1" s="1"/>
  <c r="D680" i="1"/>
  <c r="C680" i="1"/>
  <c r="AI679" i="1"/>
  <c r="AH679" i="1"/>
  <c r="AG679" i="1"/>
  <c r="S679" i="1"/>
  <c r="N679" i="1"/>
  <c r="K679" i="1"/>
  <c r="H679" i="1"/>
  <c r="G679" i="1"/>
  <c r="E679" i="1"/>
  <c r="F679" i="1" s="1"/>
  <c r="D679" i="1"/>
  <c r="C679" i="1"/>
  <c r="AI678" i="1"/>
  <c r="AH678" i="1"/>
  <c r="AG678" i="1"/>
  <c r="S678" i="1"/>
  <c r="N678" i="1"/>
  <c r="K678" i="1"/>
  <c r="H678" i="1"/>
  <c r="G678" i="1"/>
  <c r="E678" i="1"/>
  <c r="F678" i="1" s="1"/>
  <c r="D678" i="1"/>
  <c r="C678" i="1"/>
  <c r="AI677" i="1"/>
  <c r="AH677" i="1"/>
  <c r="AG677" i="1"/>
  <c r="S677" i="1"/>
  <c r="N677" i="1"/>
  <c r="K677" i="1"/>
  <c r="H677" i="1"/>
  <c r="G677" i="1"/>
  <c r="E677" i="1"/>
  <c r="F677" i="1" s="1"/>
  <c r="D677" i="1"/>
  <c r="C677" i="1"/>
  <c r="AI676" i="1"/>
  <c r="AH676" i="1"/>
  <c r="AG676" i="1"/>
  <c r="S676" i="1"/>
  <c r="N676" i="1"/>
  <c r="K676" i="1"/>
  <c r="H676" i="1"/>
  <c r="G676" i="1"/>
  <c r="E676" i="1"/>
  <c r="F676" i="1" s="1"/>
  <c r="D676" i="1"/>
  <c r="C676" i="1"/>
  <c r="AI675" i="1"/>
  <c r="AH675" i="1"/>
  <c r="AG675" i="1"/>
  <c r="S675" i="1"/>
  <c r="N675" i="1"/>
  <c r="K675" i="1"/>
  <c r="H675" i="1"/>
  <c r="G675" i="1"/>
  <c r="E675" i="1"/>
  <c r="F675" i="1" s="1"/>
  <c r="D675" i="1"/>
  <c r="C675" i="1"/>
  <c r="AI674" i="1"/>
  <c r="AH674" i="1"/>
  <c r="AG674" i="1"/>
  <c r="S674" i="1"/>
  <c r="N674" i="1"/>
  <c r="K674" i="1"/>
  <c r="H674" i="1"/>
  <c r="G674" i="1"/>
  <c r="E674" i="1"/>
  <c r="F674" i="1" s="1"/>
  <c r="D674" i="1"/>
  <c r="C674" i="1"/>
  <c r="AI673" i="1"/>
  <c r="AH673" i="1"/>
  <c r="AG673" i="1"/>
  <c r="S673" i="1"/>
  <c r="N673" i="1"/>
  <c r="K673" i="1"/>
  <c r="H673" i="1"/>
  <c r="G673" i="1"/>
  <c r="E673" i="1"/>
  <c r="F673" i="1" s="1"/>
  <c r="D673" i="1"/>
  <c r="C673" i="1"/>
  <c r="AI672" i="1"/>
  <c r="AH672" i="1"/>
  <c r="AG672" i="1"/>
  <c r="S672" i="1"/>
  <c r="N672" i="1"/>
  <c r="K672" i="1"/>
  <c r="H672" i="1"/>
  <c r="G672" i="1"/>
  <c r="E672" i="1"/>
  <c r="F672" i="1" s="1"/>
  <c r="D672" i="1"/>
  <c r="C672" i="1"/>
  <c r="AI671" i="1"/>
  <c r="AH671" i="1"/>
  <c r="AG671" i="1"/>
  <c r="S671" i="1"/>
  <c r="N671" i="1"/>
  <c r="K671" i="1"/>
  <c r="H671" i="1"/>
  <c r="G671" i="1"/>
  <c r="E671" i="1"/>
  <c r="F671" i="1" s="1"/>
  <c r="D671" i="1"/>
  <c r="C671" i="1"/>
  <c r="AI670" i="1"/>
  <c r="AH670" i="1"/>
  <c r="AG670" i="1"/>
  <c r="S670" i="1"/>
  <c r="N670" i="1"/>
  <c r="K670" i="1"/>
  <c r="H670" i="1"/>
  <c r="G670" i="1"/>
  <c r="E670" i="1"/>
  <c r="F670" i="1" s="1"/>
  <c r="D670" i="1"/>
  <c r="C670" i="1"/>
  <c r="AI669" i="1"/>
  <c r="AH669" i="1"/>
  <c r="AG669" i="1"/>
  <c r="S669" i="1"/>
  <c r="N669" i="1"/>
  <c r="K669" i="1"/>
  <c r="H669" i="1"/>
  <c r="G669" i="1"/>
  <c r="E669" i="1"/>
  <c r="F669" i="1" s="1"/>
  <c r="D669" i="1"/>
  <c r="C669" i="1"/>
  <c r="AI668" i="1"/>
  <c r="AH668" i="1"/>
  <c r="AG668" i="1"/>
  <c r="S668" i="1"/>
  <c r="N668" i="1"/>
  <c r="K668" i="1"/>
  <c r="H668" i="1"/>
  <c r="G668" i="1"/>
  <c r="E668" i="1"/>
  <c r="F668" i="1" s="1"/>
  <c r="D668" i="1"/>
  <c r="C668" i="1"/>
  <c r="AI667" i="1"/>
  <c r="AH667" i="1"/>
  <c r="AG667" i="1"/>
  <c r="S667" i="1"/>
  <c r="N667" i="1"/>
  <c r="K667" i="1"/>
  <c r="H667" i="1"/>
  <c r="G667" i="1"/>
  <c r="E667" i="1"/>
  <c r="F667" i="1" s="1"/>
  <c r="D667" i="1"/>
  <c r="C667" i="1"/>
  <c r="AI666" i="1"/>
  <c r="AH666" i="1"/>
  <c r="AG666" i="1"/>
  <c r="S666" i="1"/>
  <c r="N666" i="1"/>
  <c r="K666" i="1"/>
  <c r="H666" i="1"/>
  <c r="G666" i="1"/>
  <c r="E666" i="1"/>
  <c r="F666" i="1" s="1"/>
  <c r="D666" i="1"/>
  <c r="C666" i="1"/>
  <c r="AI665" i="1"/>
  <c r="AH665" i="1"/>
  <c r="AG665" i="1"/>
  <c r="S665" i="1"/>
  <c r="N665" i="1"/>
  <c r="K665" i="1"/>
  <c r="H665" i="1"/>
  <c r="G665" i="1"/>
  <c r="E665" i="1"/>
  <c r="F665" i="1" s="1"/>
  <c r="D665" i="1"/>
  <c r="C665" i="1"/>
  <c r="AI664" i="1"/>
  <c r="AH664" i="1"/>
  <c r="AG664" i="1"/>
  <c r="S664" i="1"/>
  <c r="N664" i="1"/>
  <c r="K664" i="1"/>
  <c r="H664" i="1"/>
  <c r="G664" i="1"/>
  <c r="E664" i="1"/>
  <c r="F664" i="1" s="1"/>
  <c r="D664" i="1"/>
  <c r="C664" i="1"/>
  <c r="AI663" i="1"/>
  <c r="AH663" i="1"/>
  <c r="AG663" i="1"/>
  <c r="S663" i="1"/>
  <c r="N663" i="1"/>
  <c r="K663" i="1"/>
  <c r="H663" i="1"/>
  <c r="G663" i="1"/>
  <c r="E663" i="1"/>
  <c r="F663" i="1" s="1"/>
  <c r="D663" i="1"/>
  <c r="C663" i="1"/>
  <c r="AI662" i="1"/>
  <c r="AH662" i="1"/>
  <c r="AG662" i="1"/>
  <c r="S662" i="1"/>
  <c r="N662" i="1"/>
  <c r="K662" i="1"/>
  <c r="H662" i="1"/>
  <c r="G662" i="1"/>
  <c r="E662" i="1"/>
  <c r="F662" i="1" s="1"/>
  <c r="D662" i="1"/>
  <c r="C662" i="1"/>
  <c r="AI661" i="1"/>
  <c r="AH661" i="1"/>
  <c r="AG661" i="1"/>
  <c r="S661" i="1"/>
  <c r="N661" i="1"/>
  <c r="K661" i="1"/>
  <c r="H661" i="1"/>
  <c r="G661" i="1"/>
  <c r="E661" i="1"/>
  <c r="F661" i="1" s="1"/>
  <c r="D661" i="1"/>
  <c r="C661" i="1"/>
  <c r="AI660" i="1"/>
  <c r="AH660" i="1"/>
  <c r="AG660" i="1"/>
  <c r="S660" i="1"/>
  <c r="N660" i="1"/>
  <c r="K660" i="1"/>
  <c r="H660" i="1"/>
  <c r="G660" i="1"/>
  <c r="E660" i="1"/>
  <c r="F660" i="1" s="1"/>
  <c r="D660" i="1"/>
  <c r="C660" i="1"/>
  <c r="AI659" i="1"/>
  <c r="AH659" i="1"/>
  <c r="AG659" i="1"/>
  <c r="S659" i="1"/>
  <c r="N659" i="1"/>
  <c r="K659" i="1"/>
  <c r="H659" i="1"/>
  <c r="G659" i="1"/>
  <c r="E659" i="1"/>
  <c r="F659" i="1" s="1"/>
  <c r="D659" i="1"/>
  <c r="C659" i="1"/>
  <c r="AI658" i="1"/>
  <c r="AH658" i="1"/>
  <c r="AG658" i="1"/>
  <c r="N658" i="1"/>
  <c r="K658" i="1"/>
  <c r="H658" i="1"/>
  <c r="G658" i="1"/>
  <c r="E658" i="1"/>
  <c r="F658" i="1" s="1"/>
  <c r="D658" i="1"/>
  <c r="C658" i="1"/>
  <c r="AI657" i="1"/>
  <c r="AH657" i="1"/>
  <c r="AG657" i="1"/>
  <c r="N657" i="1"/>
  <c r="K657" i="1"/>
  <c r="H657" i="1"/>
  <c r="G657" i="1"/>
  <c r="E657" i="1"/>
  <c r="F657" i="1" s="1"/>
  <c r="D657" i="1"/>
  <c r="C657" i="1"/>
  <c r="AI656" i="1"/>
  <c r="AH656" i="1"/>
  <c r="AG656" i="1"/>
  <c r="S656" i="1"/>
  <c r="N656" i="1"/>
  <c r="K656" i="1"/>
  <c r="H656" i="1"/>
  <c r="G656" i="1"/>
  <c r="E656" i="1"/>
  <c r="F656" i="1" s="1"/>
  <c r="D656" i="1"/>
  <c r="C656" i="1"/>
  <c r="AI655" i="1"/>
  <c r="AH655" i="1"/>
  <c r="AG655" i="1"/>
  <c r="S655" i="1"/>
  <c r="N655" i="1"/>
  <c r="K655" i="1"/>
  <c r="H655" i="1"/>
  <c r="G655" i="1"/>
  <c r="E655" i="1"/>
  <c r="F655" i="1" s="1"/>
  <c r="D655" i="1"/>
  <c r="C655" i="1"/>
  <c r="AI654" i="1"/>
  <c r="AH654" i="1"/>
  <c r="AG654" i="1"/>
  <c r="S654" i="1"/>
  <c r="N654" i="1"/>
  <c r="K654" i="1"/>
  <c r="H654" i="1"/>
  <c r="G654" i="1"/>
  <c r="E654" i="1"/>
  <c r="F654" i="1" s="1"/>
  <c r="D654" i="1"/>
  <c r="C654" i="1"/>
  <c r="AI653" i="1"/>
  <c r="AH653" i="1"/>
  <c r="AG653" i="1"/>
  <c r="S653" i="1"/>
  <c r="N653" i="1"/>
  <c r="K653" i="1"/>
  <c r="H653" i="1"/>
  <c r="G653" i="1"/>
  <c r="E653" i="1"/>
  <c r="F653" i="1" s="1"/>
  <c r="D653" i="1"/>
  <c r="C653" i="1"/>
  <c r="AI652" i="1"/>
  <c r="AH652" i="1"/>
  <c r="AG652" i="1"/>
  <c r="S652" i="1"/>
  <c r="N652" i="1"/>
  <c r="K652" i="1"/>
  <c r="H652" i="1"/>
  <c r="G652" i="1"/>
  <c r="E652" i="1"/>
  <c r="F652" i="1" s="1"/>
  <c r="D652" i="1"/>
  <c r="C652" i="1"/>
  <c r="AI651" i="1"/>
  <c r="AH651" i="1"/>
  <c r="AG651" i="1"/>
  <c r="S651" i="1"/>
  <c r="N651" i="1"/>
  <c r="K651" i="1"/>
  <c r="H651" i="1"/>
  <c r="G651" i="1"/>
  <c r="E651" i="1"/>
  <c r="F651" i="1" s="1"/>
  <c r="D651" i="1"/>
  <c r="C651" i="1"/>
  <c r="AI650" i="1"/>
  <c r="AH650" i="1"/>
  <c r="AG650" i="1"/>
  <c r="S650" i="1"/>
  <c r="N650" i="1"/>
  <c r="K650" i="1"/>
  <c r="H650" i="1"/>
  <c r="G650" i="1"/>
  <c r="E650" i="1"/>
  <c r="F650" i="1" s="1"/>
  <c r="D650" i="1"/>
  <c r="C650" i="1"/>
  <c r="AI649" i="1"/>
  <c r="AH649" i="1"/>
  <c r="AG649" i="1"/>
  <c r="N649" i="1"/>
  <c r="K649" i="1"/>
  <c r="H649" i="1"/>
  <c r="G649" i="1"/>
  <c r="E649" i="1"/>
  <c r="F649" i="1" s="1"/>
  <c r="D649" i="1"/>
  <c r="AI648" i="1"/>
  <c r="AH648" i="1"/>
  <c r="AG648" i="1"/>
  <c r="S648" i="1"/>
  <c r="N648" i="1"/>
  <c r="K648" i="1"/>
  <c r="H648" i="1"/>
  <c r="G648" i="1"/>
  <c r="E648" i="1"/>
  <c r="F648" i="1" s="1"/>
  <c r="D648" i="1"/>
  <c r="C648" i="1"/>
  <c r="AI647" i="1"/>
  <c r="AH647" i="1"/>
  <c r="AG647" i="1"/>
  <c r="S647" i="1"/>
  <c r="N647" i="1"/>
  <c r="K647" i="1"/>
  <c r="H647" i="1"/>
  <c r="G647" i="1"/>
  <c r="E647" i="1"/>
  <c r="F647" i="1" s="1"/>
  <c r="D647" i="1"/>
  <c r="C647" i="1"/>
  <c r="AI646" i="1"/>
  <c r="AH646" i="1"/>
  <c r="AG646" i="1"/>
  <c r="S646" i="1"/>
  <c r="N646" i="1"/>
  <c r="K646" i="1"/>
  <c r="H646" i="1"/>
  <c r="G646" i="1"/>
  <c r="E646" i="1"/>
  <c r="F646" i="1" s="1"/>
  <c r="D646" i="1"/>
  <c r="C646" i="1"/>
  <c r="AI645" i="1"/>
  <c r="AH645" i="1"/>
  <c r="AG645" i="1"/>
  <c r="S645" i="1"/>
  <c r="N645" i="1"/>
  <c r="K645" i="1"/>
  <c r="H645" i="1"/>
  <c r="G645" i="1"/>
  <c r="E645" i="1"/>
  <c r="F645" i="1" s="1"/>
  <c r="D645" i="1"/>
  <c r="C645" i="1"/>
  <c r="AI644" i="1"/>
  <c r="AH644" i="1"/>
  <c r="AG644" i="1"/>
  <c r="S644" i="1"/>
  <c r="N644" i="1"/>
  <c r="K644" i="1"/>
  <c r="H644" i="1"/>
  <c r="G644" i="1"/>
  <c r="E644" i="1"/>
  <c r="F644" i="1" s="1"/>
  <c r="D644" i="1"/>
  <c r="C644" i="1"/>
  <c r="AI643" i="1"/>
  <c r="AH643" i="1"/>
  <c r="AG643" i="1"/>
  <c r="S643" i="1"/>
  <c r="N643" i="1"/>
  <c r="K643" i="1"/>
  <c r="H643" i="1"/>
  <c r="G643" i="1"/>
  <c r="E643" i="1"/>
  <c r="F643" i="1" s="1"/>
  <c r="D643" i="1"/>
  <c r="C643" i="1"/>
  <c r="AI642" i="1"/>
  <c r="AH642" i="1"/>
  <c r="AG642" i="1"/>
  <c r="S642" i="1"/>
  <c r="N642" i="1"/>
  <c r="K642" i="1"/>
  <c r="H642" i="1"/>
  <c r="G642" i="1"/>
  <c r="E642" i="1"/>
  <c r="F642" i="1" s="1"/>
  <c r="D642" i="1"/>
  <c r="C642" i="1"/>
  <c r="AI641" i="1"/>
  <c r="AH641" i="1"/>
  <c r="AG641" i="1"/>
  <c r="S641" i="1"/>
  <c r="N641" i="1"/>
  <c r="K641" i="1"/>
  <c r="H641" i="1"/>
  <c r="G641" i="1"/>
  <c r="E641" i="1"/>
  <c r="F641" i="1" s="1"/>
  <c r="D641" i="1"/>
  <c r="C641" i="1"/>
  <c r="AI640" i="1"/>
  <c r="AH640" i="1"/>
  <c r="AG640" i="1"/>
  <c r="S640" i="1"/>
  <c r="N640" i="1"/>
  <c r="K640" i="1"/>
  <c r="H640" i="1"/>
  <c r="G640" i="1"/>
  <c r="E640" i="1"/>
  <c r="F640" i="1" s="1"/>
  <c r="D640" i="1"/>
  <c r="C640" i="1"/>
  <c r="AI639" i="1"/>
  <c r="AH639" i="1"/>
  <c r="AG639" i="1"/>
  <c r="S639" i="1"/>
  <c r="N639" i="1"/>
  <c r="K639" i="1"/>
  <c r="H639" i="1"/>
  <c r="G639" i="1"/>
  <c r="E639" i="1"/>
  <c r="F639" i="1" s="1"/>
  <c r="D639" i="1"/>
  <c r="C639" i="1"/>
  <c r="AI638" i="1"/>
  <c r="AH638" i="1"/>
  <c r="AG638" i="1"/>
  <c r="S638" i="1"/>
  <c r="N638" i="1"/>
  <c r="K638" i="1"/>
  <c r="H638" i="1"/>
  <c r="G638" i="1"/>
  <c r="E638" i="1"/>
  <c r="F638" i="1" s="1"/>
  <c r="D638" i="1"/>
  <c r="C638" i="1"/>
  <c r="AI637" i="1"/>
  <c r="AH637" i="1"/>
  <c r="AG637" i="1"/>
  <c r="S637" i="1"/>
  <c r="N637" i="1"/>
  <c r="K637" i="1"/>
  <c r="H637" i="1"/>
  <c r="G637" i="1"/>
  <c r="E637" i="1"/>
  <c r="F637" i="1" s="1"/>
  <c r="D637" i="1"/>
  <c r="C637" i="1"/>
  <c r="AI636" i="1"/>
  <c r="AH636" i="1"/>
  <c r="AG636" i="1"/>
  <c r="S636" i="1"/>
  <c r="N636" i="1"/>
  <c r="K636" i="1"/>
  <c r="H636" i="1"/>
  <c r="G636" i="1"/>
  <c r="E636" i="1"/>
  <c r="F636" i="1" s="1"/>
  <c r="D636" i="1"/>
  <c r="C636" i="1"/>
  <c r="AI635" i="1"/>
  <c r="AH635" i="1"/>
  <c r="AG635" i="1"/>
  <c r="S635" i="1"/>
  <c r="N635" i="1"/>
  <c r="K635" i="1"/>
  <c r="H635" i="1"/>
  <c r="G635" i="1"/>
  <c r="E635" i="1"/>
  <c r="F635" i="1" s="1"/>
  <c r="D635" i="1"/>
  <c r="C635" i="1"/>
  <c r="AI634" i="1"/>
  <c r="AH634" i="1"/>
  <c r="AG634" i="1"/>
  <c r="S634" i="1"/>
  <c r="N634" i="1"/>
  <c r="K634" i="1"/>
  <c r="H634" i="1"/>
  <c r="G634" i="1"/>
  <c r="E634" i="1"/>
  <c r="F634" i="1" s="1"/>
  <c r="D634" i="1"/>
  <c r="C634" i="1"/>
  <c r="AI633" i="1"/>
  <c r="AH633" i="1"/>
  <c r="AG633" i="1"/>
  <c r="S633" i="1"/>
  <c r="N633" i="1"/>
  <c r="K633" i="1"/>
  <c r="H633" i="1"/>
  <c r="G633" i="1"/>
  <c r="E633" i="1"/>
  <c r="F633" i="1" s="1"/>
  <c r="D633" i="1"/>
  <c r="C633" i="1"/>
  <c r="AI632" i="1"/>
  <c r="AH632" i="1"/>
  <c r="AG632" i="1"/>
  <c r="S632" i="1"/>
  <c r="N632" i="1"/>
  <c r="K632" i="1"/>
  <c r="H632" i="1"/>
  <c r="G632" i="1"/>
  <c r="E632" i="1"/>
  <c r="F632" i="1" s="1"/>
  <c r="D632" i="1"/>
  <c r="C632" i="1"/>
  <c r="AI631" i="1"/>
  <c r="AH631" i="1"/>
  <c r="AG631" i="1"/>
  <c r="S631" i="1"/>
  <c r="N631" i="1"/>
  <c r="K631" i="1"/>
  <c r="H631" i="1"/>
  <c r="G631" i="1"/>
  <c r="E631" i="1"/>
  <c r="F631" i="1" s="1"/>
  <c r="D631" i="1"/>
  <c r="C631" i="1"/>
  <c r="AI630" i="1"/>
  <c r="AH630" i="1"/>
  <c r="AG630" i="1"/>
  <c r="S630" i="1"/>
  <c r="N630" i="1"/>
  <c r="K630" i="1"/>
  <c r="H630" i="1"/>
  <c r="G630" i="1"/>
  <c r="E630" i="1"/>
  <c r="F630" i="1" s="1"/>
  <c r="D630" i="1"/>
  <c r="C630" i="1"/>
  <c r="AI629" i="1"/>
  <c r="AH629" i="1"/>
  <c r="AG629" i="1"/>
  <c r="S629" i="1"/>
  <c r="N629" i="1"/>
  <c r="K629" i="1"/>
  <c r="H629" i="1"/>
  <c r="G629" i="1"/>
  <c r="E629" i="1"/>
  <c r="F629" i="1" s="1"/>
  <c r="D629" i="1"/>
  <c r="C629" i="1"/>
  <c r="AI628" i="1"/>
  <c r="AH628" i="1"/>
  <c r="AG628" i="1"/>
  <c r="S628" i="1"/>
  <c r="N628" i="1"/>
  <c r="K628" i="1"/>
  <c r="H628" i="1"/>
  <c r="G628" i="1"/>
  <c r="E628" i="1"/>
  <c r="F628" i="1" s="1"/>
  <c r="D628" i="1"/>
  <c r="C628" i="1"/>
  <c r="AI627" i="1"/>
  <c r="AH627" i="1"/>
  <c r="AG627" i="1"/>
  <c r="S627" i="1"/>
  <c r="N627" i="1"/>
  <c r="K627" i="1"/>
  <c r="H627" i="1"/>
  <c r="G627" i="1"/>
  <c r="E627" i="1"/>
  <c r="F627" i="1" s="1"/>
  <c r="D627" i="1"/>
  <c r="C627" i="1"/>
  <c r="AI626" i="1"/>
  <c r="AH626" i="1"/>
  <c r="AG626" i="1"/>
  <c r="S626" i="1"/>
  <c r="N626" i="1"/>
  <c r="K626" i="1"/>
  <c r="H626" i="1"/>
  <c r="G626" i="1"/>
  <c r="E626" i="1"/>
  <c r="F626" i="1" s="1"/>
  <c r="D626" i="1"/>
  <c r="C626" i="1"/>
  <c r="AI625" i="1"/>
  <c r="AH625" i="1"/>
  <c r="AG625" i="1"/>
  <c r="S625" i="1"/>
  <c r="N625" i="1"/>
  <c r="K625" i="1"/>
  <c r="H625" i="1"/>
  <c r="G625" i="1"/>
  <c r="E625" i="1"/>
  <c r="F625" i="1" s="1"/>
  <c r="D625" i="1"/>
  <c r="C625" i="1"/>
  <c r="AI624" i="1"/>
  <c r="AH624" i="1"/>
  <c r="AG624" i="1"/>
  <c r="S624" i="1"/>
  <c r="N624" i="1"/>
  <c r="K624" i="1"/>
  <c r="H624" i="1"/>
  <c r="G624" i="1"/>
  <c r="E624" i="1"/>
  <c r="F624" i="1" s="1"/>
  <c r="D624" i="1"/>
  <c r="C624" i="1"/>
  <c r="AI623" i="1"/>
  <c r="AH623" i="1"/>
  <c r="AG623" i="1"/>
  <c r="S623" i="1"/>
  <c r="N623" i="1"/>
  <c r="K623" i="1"/>
  <c r="H623" i="1"/>
  <c r="G623" i="1"/>
  <c r="E623" i="1"/>
  <c r="F623" i="1" s="1"/>
  <c r="D623" i="1"/>
  <c r="C623" i="1"/>
  <c r="AI622" i="1"/>
  <c r="AH622" i="1"/>
  <c r="AG622" i="1"/>
  <c r="S622" i="1"/>
  <c r="N622" i="1"/>
  <c r="K622" i="1"/>
  <c r="H622" i="1"/>
  <c r="G622" i="1"/>
  <c r="E622" i="1"/>
  <c r="F622" i="1" s="1"/>
  <c r="D622" i="1"/>
  <c r="C622" i="1"/>
  <c r="AI621" i="1"/>
  <c r="AH621" i="1"/>
  <c r="AG621" i="1"/>
  <c r="S621" i="1"/>
  <c r="N621" i="1"/>
  <c r="K621" i="1"/>
  <c r="H621" i="1"/>
  <c r="G621" i="1"/>
  <c r="E621" i="1"/>
  <c r="F621" i="1" s="1"/>
  <c r="D621" i="1"/>
  <c r="C621" i="1"/>
  <c r="AI620" i="1"/>
  <c r="AH620" i="1"/>
  <c r="AG620" i="1"/>
  <c r="S620" i="1"/>
  <c r="N620" i="1"/>
  <c r="K620" i="1"/>
  <c r="H620" i="1"/>
  <c r="G620" i="1"/>
  <c r="E620" i="1"/>
  <c r="F620" i="1" s="1"/>
  <c r="D620" i="1"/>
  <c r="C620" i="1"/>
  <c r="AI619" i="1"/>
  <c r="AH619" i="1"/>
  <c r="AG619" i="1"/>
  <c r="S619" i="1"/>
  <c r="N619" i="1"/>
  <c r="K619" i="1"/>
  <c r="H619" i="1"/>
  <c r="G619" i="1"/>
  <c r="E619" i="1"/>
  <c r="F619" i="1" s="1"/>
  <c r="D619" i="1"/>
  <c r="C619" i="1"/>
  <c r="AI618" i="1"/>
  <c r="AH618" i="1"/>
  <c r="AG618" i="1"/>
  <c r="S618" i="1"/>
  <c r="N618" i="1"/>
  <c r="K618" i="1"/>
  <c r="H618" i="1"/>
  <c r="G618" i="1"/>
  <c r="E618" i="1"/>
  <c r="F618" i="1" s="1"/>
  <c r="D618" i="1"/>
  <c r="C618" i="1"/>
  <c r="AI617" i="1"/>
  <c r="AH617" i="1"/>
  <c r="AG617" i="1"/>
  <c r="S617" i="1"/>
  <c r="N617" i="1"/>
  <c r="K617" i="1"/>
  <c r="H617" i="1"/>
  <c r="G617" i="1"/>
  <c r="E617" i="1"/>
  <c r="F617" i="1" s="1"/>
  <c r="D617" i="1"/>
  <c r="C617" i="1"/>
  <c r="AI616" i="1"/>
  <c r="AH616" i="1"/>
  <c r="AG616" i="1"/>
  <c r="S616" i="1"/>
  <c r="N616" i="1"/>
  <c r="K616" i="1"/>
  <c r="H616" i="1"/>
  <c r="G616" i="1"/>
  <c r="E616" i="1"/>
  <c r="F616" i="1" s="1"/>
  <c r="D616" i="1"/>
  <c r="C616" i="1"/>
  <c r="AI615" i="1"/>
  <c r="AH615" i="1"/>
  <c r="AG615" i="1"/>
  <c r="S615" i="1"/>
  <c r="N615" i="1"/>
  <c r="K615" i="1"/>
  <c r="H615" i="1"/>
  <c r="G615" i="1"/>
  <c r="E615" i="1"/>
  <c r="F615" i="1" s="1"/>
  <c r="D615" i="1"/>
  <c r="C615" i="1"/>
  <c r="AI614" i="1"/>
  <c r="AH614" i="1"/>
  <c r="AG614" i="1"/>
  <c r="S614" i="1"/>
  <c r="N614" i="1"/>
  <c r="K614" i="1"/>
  <c r="H614" i="1"/>
  <c r="G614" i="1"/>
  <c r="E614" i="1"/>
  <c r="F614" i="1" s="1"/>
  <c r="D614" i="1"/>
  <c r="C614" i="1"/>
  <c r="AI613" i="1"/>
  <c r="AH613" i="1"/>
  <c r="AG613" i="1"/>
  <c r="S613" i="1"/>
  <c r="N613" i="1"/>
  <c r="K613" i="1"/>
  <c r="H613" i="1"/>
  <c r="G613" i="1"/>
  <c r="E613" i="1"/>
  <c r="F613" i="1" s="1"/>
  <c r="D613" i="1"/>
  <c r="C613" i="1"/>
  <c r="AI612" i="1"/>
  <c r="AH612" i="1"/>
  <c r="AG612" i="1"/>
  <c r="S612" i="1"/>
  <c r="N612" i="1"/>
  <c r="K612" i="1"/>
  <c r="H612" i="1"/>
  <c r="G612" i="1"/>
  <c r="E612" i="1"/>
  <c r="F612" i="1" s="1"/>
  <c r="D612" i="1"/>
  <c r="C612" i="1"/>
  <c r="AI611" i="1"/>
  <c r="AH611" i="1"/>
  <c r="AG611" i="1"/>
  <c r="S611" i="1"/>
  <c r="N611" i="1"/>
  <c r="K611" i="1"/>
  <c r="H611" i="1"/>
  <c r="G611" i="1"/>
  <c r="E611" i="1"/>
  <c r="F611" i="1" s="1"/>
  <c r="D611" i="1"/>
  <c r="C611" i="1"/>
  <c r="AI610" i="1"/>
  <c r="AH610" i="1"/>
  <c r="AG610" i="1"/>
  <c r="S610" i="1"/>
  <c r="N610" i="1"/>
  <c r="K610" i="1"/>
  <c r="H610" i="1"/>
  <c r="G610" i="1"/>
  <c r="E610" i="1"/>
  <c r="F610" i="1" s="1"/>
  <c r="D610" i="1"/>
  <c r="C610" i="1"/>
  <c r="AI609" i="1"/>
  <c r="AH609" i="1"/>
  <c r="AG609" i="1"/>
  <c r="N609" i="1"/>
  <c r="K609" i="1"/>
  <c r="H609" i="1"/>
  <c r="G609" i="1"/>
  <c r="E609" i="1"/>
  <c r="F609" i="1" s="1"/>
  <c r="D609" i="1"/>
  <c r="C609" i="1"/>
  <c r="AI608" i="1"/>
  <c r="AH608" i="1"/>
  <c r="AG608" i="1"/>
  <c r="S608" i="1"/>
  <c r="N608" i="1"/>
  <c r="K608" i="1"/>
  <c r="H608" i="1"/>
  <c r="G608" i="1"/>
  <c r="E608" i="1"/>
  <c r="F608" i="1" s="1"/>
  <c r="D608" i="1"/>
  <c r="C608" i="1"/>
  <c r="AI607" i="1"/>
  <c r="AH607" i="1"/>
  <c r="AG607" i="1"/>
  <c r="S607" i="1"/>
  <c r="N607" i="1"/>
  <c r="K607" i="1"/>
  <c r="H607" i="1"/>
  <c r="G607" i="1"/>
  <c r="E607" i="1"/>
  <c r="F607" i="1" s="1"/>
  <c r="D607" i="1"/>
  <c r="C607" i="1"/>
  <c r="AI606" i="1"/>
  <c r="AH606" i="1"/>
  <c r="AG606" i="1"/>
  <c r="S606" i="1"/>
  <c r="N606" i="1"/>
  <c r="K606" i="1"/>
  <c r="H606" i="1"/>
  <c r="G606" i="1"/>
  <c r="E606" i="1"/>
  <c r="F606" i="1" s="1"/>
  <c r="D606" i="1"/>
  <c r="C606" i="1"/>
  <c r="AI605" i="1"/>
  <c r="AH605" i="1"/>
  <c r="AG605" i="1"/>
  <c r="S605" i="1"/>
  <c r="N605" i="1"/>
  <c r="K605" i="1"/>
  <c r="H605" i="1"/>
  <c r="G605" i="1"/>
  <c r="E605" i="1"/>
  <c r="F605" i="1" s="1"/>
  <c r="D605" i="1"/>
  <c r="C605" i="1"/>
  <c r="AI604" i="1"/>
  <c r="AH604" i="1"/>
  <c r="AG604" i="1"/>
  <c r="S604" i="1"/>
  <c r="N604" i="1"/>
  <c r="K604" i="1"/>
  <c r="H604" i="1"/>
  <c r="G604" i="1"/>
  <c r="E604" i="1"/>
  <c r="F604" i="1" s="1"/>
  <c r="D604" i="1"/>
  <c r="C604" i="1"/>
  <c r="AI603" i="1"/>
  <c r="AH603" i="1"/>
  <c r="AG603" i="1"/>
  <c r="S603" i="1"/>
  <c r="N603" i="1"/>
  <c r="K603" i="1"/>
  <c r="H603" i="1"/>
  <c r="G603" i="1"/>
  <c r="E603" i="1"/>
  <c r="F603" i="1" s="1"/>
  <c r="D603" i="1"/>
  <c r="C603" i="1"/>
  <c r="AI602" i="1"/>
  <c r="AH602" i="1"/>
  <c r="AG602" i="1"/>
  <c r="S602" i="1"/>
  <c r="N602" i="1"/>
  <c r="K602" i="1"/>
  <c r="H602" i="1"/>
  <c r="G602" i="1"/>
  <c r="E602" i="1"/>
  <c r="F602" i="1" s="1"/>
  <c r="D602" i="1"/>
  <c r="C602" i="1"/>
  <c r="AI601" i="1"/>
  <c r="AH601" i="1"/>
  <c r="AG601" i="1"/>
  <c r="S601" i="1"/>
  <c r="N601" i="1"/>
  <c r="K601" i="1"/>
  <c r="H601" i="1"/>
  <c r="G601" i="1"/>
  <c r="E601" i="1"/>
  <c r="F601" i="1" s="1"/>
  <c r="D601" i="1"/>
  <c r="C601" i="1"/>
  <c r="AI600" i="1"/>
  <c r="AH600" i="1"/>
  <c r="AG600" i="1"/>
  <c r="S600" i="1"/>
  <c r="N600" i="1"/>
  <c r="K600" i="1"/>
  <c r="H600" i="1"/>
  <c r="G600" i="1"/>
  <c r="E600" i="1"/>
  <c r="F600" i="1" s="1"/>
  <c r="D600" i="1"/>
  <c r="C600" i="1"/>
  <c r="AI599" i="1"/>
  <c r="AH599" i="1"/>
  <c r="AG599" i="1"/>
  <c r="S599" i="1"/>
  <c r="N599" i="1"/>
  <c r="K599" i="1"/>
  <c r="H599" i="1"/>
  <c r="G599" i="1"/>
  <c r="E599" i="1"/>
  <c r="F599" i="1" s="1"/>
  <c r="D599" i="1"/>
  <c r="C599" i="1"/>
  <c r="AI598" i="1"/>
  <c r="AH598" i="1"/>
  <c r="AG598" i="1"/>
  <c r="S598" i="1"/>
  <c r="N598" i="1"/>
  <c r="K598" i="1"/>
  <c r="H598" i="1"/>
  <c r="G598" i="1"/>
  <c r="E598" i="1"/>
  <c r="F598" i="1" s="1"/>
  <c r="D598" i="1"/>
  <c r="C598" i="1"/>
  <c r="AI597" i="1"/>
  <c r="AH597" i="1"/>
  <c r="AG597" i="1"/>
  <c r="S597" i="1"/>
  <c r="N597" i="1"/>
  <c r="K597" i="1"/>
  <c r="H597" i="1"/>
  <c r="G597" i="1"/>
  <c r="E597" i="1"/>
  <c r="F597" i="1" s="1"/>
  <c r="D597" i="1"/>
  <c r="C597" i="1"/>
  <c r="AI596" i="1"/>
  <c r="AH596" i="1"/>
  <c r="AG596" i="1"/>
  <c r="S596" i="1"/>
  <c r="N596" i="1"/>
  <c r="K596" i="1"/>
  <c r="H596" i="1"/>
  <c r="G596" i="1"/>
  <c r="E596" i="1"/>
  <c r="F596" i="1" s="1"/>
  <c r="D596" i="1"/>
  <c r="C596" i="1"/>
  <c r="AI595" i="1"/>
  <c r="AH595" i="1"/>
  <c r="AG595" i="1"/>
  <c r="S595" i="1"/>
  <c r="N595" i="1"/>
  <c r="K595" i="1"/>
  <c r="H595" i="1"/>
  <c r="G595" i="1"/>
  <c r="E595" i="1"/>
  <c r="F595" i="1" s="1"/>
  <c r="D595" i="1"/>
  <c r="C595" i="1"/>
  <c r="AI594" i="1"/>
  <c r="AH594" i="1"/>
  <c r="AG594" i="1"/>
  <c r="S594" i="1"/>
  <c r="N594" i="1"/>
  <c r="K594" i="1"/>
  <c r="H594" i="1"/>
  <c r="G594" i="1"/>
  <c r="E594" i="1"/>
  <c r="F594" i="1" s="1"/>
  <c r="D594" i="1"/>
  <c r="C594" i="1"/>
  <c r="AI593" i="1"/>
  <c r="AH593" i="1"/>
  <c r="AG593" i="1"/>
  <c r="S593" i="1"/>
  <c r="N593" i="1"/>
  <c r="K593" i="1"/>
  <c r="H593" i="1"/>
  <c r="G593" i="1"/>
  <c r="E593" i="1"/>
  <c r="F593" i="1" s="1"/>
  <c r="D593" i="1"/>
  <c r="C593" i="1"/>
  <c r="AI592" i="1"/>
  <c r="AH592" i="1"/>
  <c r="AG592" i="1"/>
  <c r="S592" i="1"/>
  <c r="N592" i="1"/>
  <c r="K592" i="1"/>
  <c r="H592" i="1"/>
  <c r="G592" i="1"/>
  <c r="E592" i="1"/>
  <c r="F592" i="1" s="1"/>
  <c r="D592" i="1"/>
  <c r="C592" i="1"/>
  <c r="AI591" i="1"/>
  <c r="AH591" i="1"/>
  <c r="AG591" i="1"/>
  <c r="S591" i="1"/>
  <c r="N591" i="1"/>
  <c r="K591" i="1"/>
  <c r="H591" i="1"/>
  <c r="G591" i="1"/>
  <c r="E591" i="1"/>
  <c r="F591" i="1" s="1"/>
  <c r="D591" i="1"/>
  <c r="C591" i="1"/>
  <c r="AI590" i="1"/>
  <c r="AH590" i="1"/>
  <c r="AG590" i="1"/>
  <c r="S590" i="1"/>
  <c r="N590" i="1"/>
  <c r="K590" i="1"/>
  <c r="H590" i="1"/>
  <c r="G590" i="1"/>
  <c r="E590" i="1"/>
  <c r="F590" i="1" s="1"/>
  <c r="D590" i="1"/>
  <c r="C590" i="1"/>
  <c r="AI589" i="1"/>
  <c r="AH589" i="1"/>
  <c r="AG589" i="1"/>
  <c r="S589" i="1"/>
  <c r="N589" i="1"/>
  <c r="K589" i="1"/>
  <c r="H589" i="1"/>
  <c r="G589" i="1"/>
  <c r="E589" i="1"/>
  <c r="F589" i="1" s="1"/>
  <c r="D589" i="1"/>
  <c r="C589" i="1"/>
  <c r="AI588" i="1"/>
  <c r="AH588" i="1"/>
  <c r="AG588" i="1"/>
  <c r="S588" i="1"/>
  <c r="N588" i="1"/>
  <c r="K588" i="1"/>
  <c r="H588" i="1"/>
  <c r="G588" i="1"/>
  <c r="E588" i="1"/>
  <c r="F588" i="1" s="1"/>
  <c r="D588" i="1"/>
  <c r="C588" i="1"/>
  <c r="AI587" i="1"/>
  <c r="AH587" i="1"/>
  <c r="AG587" i="1"/>
  <c r="S587" i="1"/>
  <c r="N587" i="1"/>
  <c r="K587" i="1"/>
  <c r="H587" i="1"/>
  <c r="G587" i="1"/>
  <c r="E587" i="1"/>
  <c r="F587" i="1" s="1"/>
  <c r="D587" i="1"/>
  <c r="C587" i="1"/>
  <c r="AI586" i="1"/>
  <c r="AH586" i="1"/>
  <c r="AG586" i="1"/>
  <c r="S586" i="1"/>
  <c r="N586" i="1"/>
  <c r="K586" i="1"/>
  <c r="H586" i="1"/>
  <c r="G586" i="1"/>
  <c r="E586" i="1"/>
  <c r="F586" i="1" s="1"/>
  <c r="D586" i="1"/>
  <c r="C586" i="1"/>
  <c r="AI585" i="1"/>
  <c r="AH585" i="1"/>
  <c r="AG585" i="1"/>
  <c r="S585" i="1"/>
  <c r="N585" i="1"/>
  <c r="K585" i="1"/>
  <c r="H585" i="1"/>
  <c r="G585" i="1"/>
  <c r="E585" i="1"/>
  <c r="F585" i="1" s="1"/>
  <c r="D585" i="1"/>
  <c r="C585" i="1"/>
  <c r="AI584" i="1"/>
  <c r="AH584" i="1"/>
  <c r="AG584" i="1"/>
  <c r="S584" i="1"/>
  <c r="N584" i="1"/>
  <c r="K584" i="1"/>
  <c r="H584" i="1"/>
  <c r="G584" i="1"/>
  <c r="E584" i="1"/>
  <c r="F584" i="1" s="1"/>
  <c r="D584" i="1"/>
  <c r="C584" i="1"/>
  <c r="AI583" i="1"/>
  <c r="AH583" i="1"/>
  <c r="AG583" i="1"/>
  <c r="S583" i="1"/>
  <c r="N583" i="1"/>
  <c r="K583" i="1"/>
  <c r="H583" i="1"/>
  <c r="G583" i="1"/>
  <c r="E583" i="1"/>
  <c r="F583" i="1" s="1"/>
  <c r="D583" i="1"/>
  <c r="C583" i="1"/>
  <c r="AI582" i="1"/>
  <c r="AH582" i="1"/>
  <c r="AG582" i="1"/>
  <c r="S582" i="1"/>
  <c r="N582" i="1"/>
  <c r="K582" i="1"/>
  <c r="H582" i="1"/>
  <c r="G582" i="1"/>
  <c r="E582" i="1"/>
  <c r="F582" i="1" s="1"/>
  <c r="D582" i="1"/>
  <c r="C582" i="1"/>
  <c r="AI581" i="1"/>
  <c r="AH581" i="1"/>
  <c r="AG581" i="1"/>
  <c r="S581" i="1"/>
  <c r="N581" i="1"/>
  <c r="K581" i="1"/>
  <c r="H581" i="1"/>
  <c r="G581" i="1"/>
  <c r="E581" i="1"/>
  <c r="F581" i="1" s="1"/>
  <c r="D581" i="1"/>
  <c r="C581" i="1"/>
  <c r="AI580" i="1"/>
  <c r="AH580" i="1"/>
  <c r="AG580" i="1"/>
  <c r="S580" i="1"/>
  <c r="N580" i="1"/>
  <c r="K580" i="1"/>
  <c r="H580" i="1"/>
  <c r="G580" i="1"/>
  <c r="E580" i="1"/>
  <c r="F580" i="1" s="1"/>
  <c r="D580" i="1"/>
  <c r="C580" i="1"/>
  <c r="AI579" i="1"/>
  <c r="AH579" i="1"/>
  <c r="AG579" i="1"/>
  <c r="S579" i="1"/>
  <c r="N579" i="1"/>
  <c r="K579" i="1"/>
  <c r="H579" i="1"/>
  <c r="G579" i="1"/>
  <c r="E579" i="1"/>
  <c r="F579" i="1" s="1"/>
  <c r="D579" i="1"/>
  <c r="C579" i="1"/>
  <c r="AI578" i="1"/>
  <c r="AH578" i="1"/>
  <c r="AG578" i="1"/>
  <c r="S578" i="1"/>
  <c r="N578" i="1"/>
  <c r="K578" i="1"/>
  <c r="H578" i="1"/>
  <c r="G578" i="1"/>
  <c r="E578" i="1"/>
  <c r="F578" i="1" s="1"/>
  <c r="D578" i="1"/>
  <c r="C578" i="1"/>
  <c r="AI577" i="1"/>
  <c r="AH577" i="1"/>
  <c r="AG577" i="1"/>
  <c r="S577" i="1"/>
  <c r="N577" i="1"/>
  <c r="K577" i="1"/>
  <c r="H577" i="1"/>
  <c r="G577" i="1"/>
  <c r="E577" i="1"/>
  <c r="F577" i="1" s="1"/>
  <c r="D577" i="1"/>
  <c r="C577" i="1"/>
  <c r="AI576" i="1"/>
  <c r="AH576" i="1"/>
  <c r="AG576" i="1"/>
  <c r="S576" i="1"/>
  <c r="N576" i="1"/>
  <c r="K576" i="1"/>
  <c r="H576" i="1"/>
  <c r="G576" i="1"/>
  <c r="E576" i="1"/>
  <c r="F576" i="1" s="1"/>
  <c r="D576" i="1"/>
  <c r="C576" i="1"/>
  <c r="AI575" i="1"/>
  <c r="AH575" i="1"/>
  <c r="AG575" i="1"/>
  <c r="S575" i="1"/>
  <c r="N575" i="1"/>
  <c r="K575" i="1"/>
  <c r="H575" i="1"/>
  <c r="G575" i="1"/>
  <c r="E575" i="1"/>
  <c r="F575" i="1" s="1"/>
  <c r="D575" i="1"/>
  <c r="C575" i="1"/>
  <c r="AI574" i="1"/>
  <c r="AH574" i="1"/>
  <c r="AG574" i="1"/>
  <c r="N574" i="1"/>
  <c r="K574" i="1"/>
  <c r="H574" i="1"/>
  <c r="G574" i="1"/>
  <c r="E574" i="1"/>
  <c r="F574" i="1" s="1"/>
  <c r="D574" i="1"/>
  <c r="C574" i="1"/>
  <c r="AI573" i="1"/>
  <c r="AH573" i="1"/>
  <c r="AG573" i="1"/>
  <c r="S573" i="1"/>
  <c r="N573" i="1"/>
  <c r="K573" i="1"/>
  <c r="H573" i="1"/>
  <c r="G573" i="1"/>
  <c r="E573" i="1"/>
  <c r="F573" i="1" s="1"/>
  <c r="D573" i="1"/>
  <c r="C573" i="1"/>
  <c r="AI572" i="1"/>
  <c r="AH572" i="1"/>
  <c r="AG572" i="1"/>
  <c r="S572" i="1"/>
  <c r="N572" i="1"/>
  <c r="K572" i="1"/>
  <c r="H572" i="1"/>
  <c r="G572" i="1"/>
  <c r="E572" i="1"/>
  <c r="F572" i="1" s="1"/>
  <c r="D572" i="1"/>
  <c r="C572" i="1"/>
  <c r="AI571" i="1"/>
  <c r="AH571" i="1"/>
  <c r="AG571" i="1"/>
  <c r="S571" i="1"/>
  <c r="N571" i="1"/>
  <c r="K571" i="1"/>
  <c r="H571" i="1"/>
  <c r="G571" i="1"/>
  <c r="E571" i="1"/>
  <c r="F571" i="1" s="1"/>
  <c r="D571" i="1"/>
  <c r="C571" i="1"/>
  <c r="AI570" i="1"/>
  <c r="AH570" i="1"/>
  <c r="AG570" i="1"/>
  <c r="N570" i="1"/>
  <c r="K570" i="1"/>
  <c r="H570" i="1"/>
  <c r="G570" i="1"/>
  <c r="E570" i="1"/>
  <c r="F570" i="1" s="1"/>
  <c r="D570" i="1"/>
  <c r="C570" i="1"/>
  <c r="AI569" i="1"/>
  <c r="AH569" i="1"/>
  <c r="AG569" i="1"/>
  <c r="N569" i="1"/>
  <c r="K569" i="1"/>
  <c r="H569" i="1"/>
  <c r="G569" i="1"/>
  <c r="E569" i="1"/>
  <c r="F569" i="1" s="1"/>
  <c r="D569" i="1"/>
  <c r="C569" i="1"/>
  <c r="AI568" i="1"/>
  <c r="AH568" i="1"/>
  <c r="AG568" i="1"/>
  <c r="S568" i="1"/>
  <c r="N568" i="1"/>
  <c r="K568" i="1"/>
  <c r="H568" i="1"/>
  <c r="G568" i="1"/>
  <c r="E568" i="1"/>
  <c r="F568" i="1" s="1"/>
  <c r="D568" i="1"/>
  <c r="C568" i="1"/>
  <c r="AI567" i="1"/>
  <c r="AH567" i="1"/>
  <c r="AG567" i="1"/>
  <c r="S567" i="1"/>
  <c r="N567" i="1"/>
  <c r="K567" i="1"/>
  <c r="H567" i="1"/>
  <c r="G567" i="1"/>
  <c r="E567" i="1"/>
  <c r="F567" i="1" s="1"/>
  <c r="D567" i="1"/>
  <c r="C567" i="1"/>
  <c r="AI566" i="1"/>
  <c r="AH566" i="1"/>
  <c r="AG566" i="1"/>
  <c r="S566" i="1"/>
  <c r="N566" i="1"/>
  <c r="K566" i="1"/>
  <c r="H566" i="1"/>
  <c r="G566" i="1"/>
  <c r="E566" i="1"/>
  <c r="F566" i="1" s="1"/>
  <c r="D566" i="1"/>
  <c r="C566" i="1"/>
  <c r="AI565" i="1"/>
  <c r="AH565" i="1"/>
  <c r="AG565" i="1"/>
  <c r="S565" i="1"/>
  <c r="N565" i="1"/>
  <c r="K565" i="1"/>
  <c r="H565" i="1"/>
  <c r="G565" i="1"/>
  <c r="E565" i="1"/>
  <c r="F565" i="1" s="1"/>
  <c r="D565" i="1"/>
  <c r="C565" i="1"/>
  <c r="AI564" i="1"/>
  <c r="AH564" i="1"/>
  <c r="AG564" i="1"/>
  <c r="S564" i="1"/>
  <c r="N564" i="1"/>
  <c r="K564" i="1"/>
  <c r="H564" i="1"/>
  <c r="G564" i="1"/>
  <c r="E564" i="1"/>
  <c r="F564" i="1" s="1"/>
  <c r="D564" i="1"/>
  <c r="C564" i="1"/>
  <c r="AI563" i="1"/>
  <c r="AH563" i="1"/>
  <c r="AG563" i="1"/>
  <c r="S563" i="1"/>
  <c r="N563" i="1"/>
  <c r="K563" i="1"/>
  <c r="H563" i="1"/>
  <c r="G563" i="1"/>
  <c r="E563" i="1"/>
  <c r="F563" i="1" s="1"/>
  <c r="D563" i="1"/>
  <c r="C563" i="1"/>
  <c r="AI562" i="1"/>
  <c r="AH562" i="1"/>
  <c r="AG562" i="1"/>
  <c r="S562" i="1"/>
  <c r="N562" i="1"/>
  <c r="K562" i="1"/>
  <c r="H562" i="1"/>
  <c r="G562" i="1"/>
  <c r="E562" i="1"/>
  <c r="F562" i="1" s="1"/>
  <c r="D562" i="1"/>
  <c r="C562" i="1"/>
  <c r="AI561" i="1"/>
  <c r="AH561" i="1"/>
  <c r="AG561" i="1"/>
  <c r="S561" i="1"/>
  <c r="N561" i="1"/>
  <c r="K561" i="1"/>
  <c r="H561" i="1"/>
  <c r="G561" i="1"/>
  <c r="E561" i="1"/>
  <c r="F561" i="1" s="1"/>
  <c r="D561" i="1"/>
  <c r="C561" i="1"/>
  <c r="AI560" i="1"/>
  <c r="AH560" i="1"/>
  <c r="AG560" i="1"/>
  <c r="S560" i="1"/>
  <c r="N560" i="1"/>
  <c r="K560" i="1"/>
  <c r="H560" i="1"/>
  <c r="G560" i="1"/>
  <c r="E560" i="1"/>
  <c r="F560" i="1" s="1"/>
  <c r="D560" i="1"/>
  <c r="C560" i="1"/>
  <c r="AI559" i="1"/>
  <c r="AH559" i="1"/>
  <c r="AG559" i="1"/>
  <c r="S559" i="1"/>
  <c r="N559" i="1"/>
  <c r="K559" i="1"/>
  <c r="H559" i="1"/>
  <c r="G559" i="1"/>
  <c r="E559" i="1"/>
  <c r="F559" i="1" s="1"/>
  <c r="D559" i="1"/>
  <c r="C559" i="1"/>
  <c r="AI558" i="1"/>
  <c r="AH558" i="1"/>
  <c r="AG558" i="1"/>
  <c r="S558" i="1"/>
  <c r="N558" i="1"/>
  <c r="K558" i="1"/>
  <c r="H558" i="1"/>
  <c r="G558" i="1"/>
  <c r="E558" i="1"/>
  <c r="F558" i="1" s="1"/>
  <c r="D558" i="1"/>
  <c r="C558" i="1"/>
  <c r="AI557" i="1"/>
  <c r="AH557" i="1"/>
  <c r="AG557" i="1"/>
  <c r="S557" i="1"/>
  <c r="N557" i="1"/>
  <c r="K557" i="1"/>
  <c r="H557" i="1"/>
  <c r="G557" i="1"/>
  <c r="E557" i="1"/>
  <c r="F557" i="1" s="1"/>
  <c r="D557" i="1"/>
  <c r="C557" i="1"/>
  <c r="AI556" i="1"/>
  <c r="AH556" i="1"/>
  <c r="AG556" i="1"/>
  <c r="S556" i="1"/>
  <c r="N556" i="1"/>
  <c r="K556" i="1"/>
  <c r="H556" i="1"/>
  <c r="G556" i="1"/>
  <c r="E556" i="1"/>
  <c r="F556" i="1" s="1"/>
  <c r="D556" i="1"/>
  <c r="C556" i="1"/>
  <c r="AI555" i="1"/>
  <c r="AH555" i="1"/>
  <c r="AG555" i="1"/>
  <c r="N555" i="1"/>
  <c r="K555" i="1"/>
  <c r="H555" i="1"/>
  <c r="G555" i="1"/>
  <c r="E555" i="1"/>
  <c r="F555" i="1" s="1"/>
  <c r="D555" i="1"/>
  <c r="C555" i="1"/>
  <c r="AI554" i="1"/>
  <c r="AH554" i="1"/>
  <c r="AG554" i="1"/>
  <c r="S554" i="1"/>
  <c r="N554" i="1"/>
  <c r="K554" i="1"/>
  <c r="H554" i="1"/>
  <c r="G554" i="1"/>
  <c r="E554" i="1"/>
  <c r="F554" i="1" s="1"/>
  <c r="D554" i="1"/>
  <c r="C554" i="1"/>
  <c r="AI553" i="1"/>
  <c r="AH553" i="1"/>
  <c r="AG553" i="1"/>
  <c r="S553" i="1"/>
  <c r="N553" i="1"/>
  <c r="K553" i="1"/>
  <c r="H553" i="1"/>
  <c r="G553" i="1"/>
  <c r="E553" i="1"/>
  <c r="F553" i="1" s="1"/>
  <c r="D553" i="1"/>
  <c r="C553" i="1"/>
  <c r="AI552" i="1"/>
  <c r="AH552" i="1"/>
  <c r="AG552" i="1"/>
  <c r="S552" i="1"/>
  <c r="N552" i="1"/>
  <c r="K552" i="1"/>
  <c r="H552" i="1"/>
  <c r="G552" i="1"/>
  <c r="E552" i="1"/>
  <c r="F552" i="1" s="1"/>
  <c r="D552" i="1"/>
  <c r="C552" i="1"/>
  <c r="AI551" i="1"/>
  <c r="AH551" i="1"/>
  <c r="AG551" i="1"/>
  <c r="S551" i="1"/>
  <c r="N551" i="1"/>
  <c r="K551" i="1"/>
  <c r="H551" i="1"/>
  <c r="G551" i="1"/>
  <c r="E551" i="1"/>
  <c r="F551" i="1" s="1"/>
  <c r="D551" i="1"/>
  <c r="C551" i="1"/>
  <c r="AI550" i="1"/>
  <c r="AH550" i="1"/>
  <c r="AG550" i="1"/>
  <c r="S550" i="1"/>
  <c r="N550" i="1"/>
  <c r="K550" i="1"/>
  <c r="H550" i="1"/>
  <c r="G550" i="1"/>
  <c r="E550" i="1"/>
  <c r="F550" i="1" s="1"/>
  <c r="D550" i="1"/>
  <c r="C550" i="1"/>
  <c r="AI549" i="1"/>
  <c r="AH549" i="1"/>
  <c r="AG549" i="1"/>
  <c r="S549" i="1"/>
  <c r="N549" i="1"/>
  <c r="K549" i="1"/>
  <c r="H549" i="1"/>
  <c r="G549" i="1"/>
  <c r="E549" i="1"/>
  <c r="F549" i="1" s="1"/>
  <c r="D549" i="1"/>
  <c r="C549" i="1"/>
  <c r="AI548" i="1"/>
  <c r="AH548" i="1"/>
  <c r="AG548" i="1"/>
  <c r="S548" i="1"/>
  <c r="N548" i="1"/>
  <c r="K548" i="1"/>
  <c r="H548" i="1"/>
  <c r="G548" i="1"/>
  <c r="E548" i="1"/>
  <c r="F548" i="1" s="1"/>
  <c r="D548" i="1"/>
  <c r="C548" i="1"/>
  <c r="AI547" i="1"/>
  <c r="AH547" i="1"/>
  <c r="AG547" i="1"/>
  <c r="S547" i="1"/>
  <c r="N547" i="1"/>
  <c r="K547" i="1"/>
  <c r="H547" i="1"/>
  <c r="G547" i="1"/>
  <c r="E547" i="1"/>
  <c r="F547" i="1" s="1"/>
  <c r="D547" i="1"/>
  <c r="C547" i="1"/>
  <c r="AI546" i="1"/>
  <c r="AH546" i="1"/>
  <c r="AG546" i="1"/>
  <c r="S546" i="1"/>
  <c r="N546" i="1"/>
  <c r="K546" i="1"/>
  <c r="H546" i="1"/>
  <c r="G546" i="1"/>
  <c r="E546" i="1"/>
  <c r="F546" i="1" s="1"/>
  <c r="D546" i="1"/>
  <c r="C546" i="1"/>
  <c r="AI545" i="1"/>
  <c r="AH545" i="1"/>
  <c r="AG545" i="1"/>
  <c r="S545" i="1"/>
  <c r="N545" i="1"/>
  <c r="K545" i="1"/>
  <c r="H545" i="1"/>
  <c r="G545" i="1"/>
  <c r="E545" i="1"/>
  <c r="F545" i="1" s="1"/>
  <c r="D545" i="1"/>
  <c r="C545" i="1"/>
  <c r="AI544" i="1"/>
  <c r="AH544" i="1"/>
  <c r="AG544" i="1"/>
  <c r="S544" i="1"/>
  <c r="N544" i="1"/>
  <c r="K544" i="1"/>
  <c r="H544" i="1"/>
  <c r="G544" i="1"/>
  <c r="E544" i="1"/>
  <c r="F544" i="1" s="1"/>
  <c r="D544" i="1"/>
  <c r="C544" i="1"/>
  <c r="AI543" i="1"/>
  <c r="AH543" i="1"/>
  <c r="AG543" i="1"/>
  <c r="S543" i="1"/>
  <c r="N543" i="1"/>
  <c r="K543" i="1"/>
  <c r="H543" i="1"/>
  <c r="G543" i="1"/>
  <c r="E543" i="1"/>
  <c r="F543" i="1" s="1"/>
  <c r="D543" i="1"/>
  <c r="C543" i="1"/>
  <c r="AI542" i="1"/>
  <c r="AH542" i="1"/>
  <c r="AG542" i="1"/>
  <c r="S542" i="1"/>
  <c r="N542" i="1"/>
  <c r="K542" i="1"/>
  <c r="H542" i="1"/>
  <c r="G542" i="1"/>
  <c r="E542" i="1"/>
  <c r="F542" i="1" s="1"/>
  <c r="D542" i="1"/>
  <c r="C542" i="1"/>
  <c r="AI541" i="1"/>
  <c r="AH541" i="1"/>
  <c r="AG541" i="1"/>
  <c r="S541" i="1"/>
  <c r="N541" i="1"/>
  <c r="K541" i="1"/>
  <c r="H541" i="1"/>
  <c r="G541" i="1"/>
  <c r="E541" i="1"/>
  <c r="F541" i="1" s="1"/>
  <c r="D541" i="1"/>
  <c r="C541" i="1"/>
  <c r="AI540" i="1"/>
  <c r="AH540" i="1"/>
  <c r="AG540" i="1"/>
  <c r="S540" i="1"/>
  <c r="N540" i="1"/>
  <c r="K540" i="1"/>
  <c r="H540" i="1"/>
  <c r="G540" i="1"/>
  <c r="E540" i="1"/>
  <c r="F540" i="1" s="1"/>
  <c r="D540" i="1"/>
  <c r="C540" i="1"/>
  <c r="AI539" i="1"/>
  <c r="AH539" i="1"/>
  <c r="AG539" i="1"/>
  <c r="N539" i="1"/>
  <c r="K539" i="1"/>
  <c r="H539" i="1"/>
  <c r="G539" i="1"/>
  <c r="E539" i="1"/>
  <c r="F539" i="1" s="1"/>
  <c r="D539" i="1"/>
  <c r="C539" i="1"/>
  <c r="AI538" i="1"/>
  <c r="AH538" i="1"/>
  <c r="AG538" i="1"/>
  <c r="S538" i="1"/>
  <c r="N538" i="1"/>
  <c r="K538" i="1"/>
  <c r="H538" i="1"/>
  <c r="G538" i="1"/>
  <c r="E538" i="1"/>
  <c r="F538" i="1" s="1"/>
  <c r="D538" i="1"/>
  <c r="C538" i="1"/>
  <c r="AI537" i="1"/>
  <c r="AH537" i="1"/>
  <c r="AG537" i="1"/>
  <c r="S537" i="1"/>
  <c r="N537" i="1"/>
  <c r="K537" i="1"/>
  <c r="H537" i="1"/>
  <c r="G537" i="1"/>
  <c r="E537" i="1"/>
  <c r="F537" i="1" s="1"/>
  <c r="D537" i="1"/>
  <c r="C537" i="1"/>
  <c r="AI536" i="1"/>
  <c r="AH536" i="1"/>
  <c r="AG536" i="1"/>
  <c r="S536" i="1"/>
  <c r="N536" i="1"/>
  <c r="K536" i="1"/>
  <c r="H536" i="1"/>
  <c r="G536" i="1"/>
  <c r="E536" i="1"/>
  <c r="F536" i="1" s="1"/>
  <c r="D536" i="1"/>
  <c r="C536" i="1"/>
  <c r="AI535" i="1"/>
  <c r="AH535" i="1"/>
  <c r="AG535" i="1"/>
  <c r="S535" i="1"/>
  <c r="N535" i="1"/>
  <c r="K535" i="1"/>
  <c r="H535" i="1"/>
  <c r="G535" i="1"/>
  <c r="E535" i="1"/>
  <c r="F535" i="1" s="1"/>
  <c r="D535" i="1"/>
  <c r="C535" i="1"/>
  <c r="AI534" i="1"/>
  <c r="AH534" i="1"/>
  <c r="AG534" i="1"/>
  <c r="N534" i="1"/>
  <c r="K534" i="1"/>
  <c r="H534" i="1"/>
  <c r="G534" i="1"/>
  <c r="E534" i="1"/>
  <c r="F534" i="1" s="1"/>
  <c r="D534" i="1"/>
  <c r="C534" i="1"/>
  <c r="AI533" i="1"/>
  <c r="AH533" i="1"/>
  <c r="AG533" i="1"/>
  <c r="S533" i="1"/>
  <c r="N533" i="1"/>
  <c r="K533" i="1"/>
  <c r="H533" i="1"/>
  <c r="G533" i="1"/>
  <c r="E533" i="1"/>
  <c r="F533" i="1" s="1"/>
  <c r="D533" i="1"/>
  <c r="C533" i="1"/>
  <c r="AI532" i="1"/>
  <c r="AH532" i="1"/>
  <c r="AG532" i="1"/>
  <c r="S532" i="1"/>
  <c r="N532" i="1"/>
  <c r="K532" i="1"/>
  <c r="H532" i="1"/>
  <c r="G532" i="1"/>
  <c r="E532" i="1"/>
  <c r="F532" i="1" s="1"/>
  <c r="D532" i="1"/>
  <c r="C532" i="1"/>
  <c r="AI531" i="1"/>
  <c r="AH531" i="1"/>
  <c r="AG531" i="1"/>
  <c r="S531" i="1"/>
  <c r="N531" i="1"/>
  <c r="K531" i="1"/>
  <c r="H531" i="1"/>
  <c r="G531" i="1"/>
  <c r="E531" i="1"/>
  <c r="F531" i="1" s="1"/>
  <c r="D531" i="1"/>
  <c r="C531" i="1"/>
  <c r="AI530" i="1"/>
  <c r="AH530" i="1"/>
  <c r="AG530" i="1"/>
  <c r="S530" i="1"/>
  <c r="N530" i="1"/>
  <c r="K530" i="1"/>
  <c r="H530" i="1"/>
  <c r="G530" i="1"/>
  <c r="E530" i="1"/>
  <c r="F530" i="1" s="1"/>
  <c r="D530" i="1"/>
  <c r="C530" i="1"/>
  <c r="AI529" i="1"/>
  <c r="AH529" i="1"/>
  <c r="AG529" i="1"/>
  <c r="S529" i="1"/>
  <c r="N529" i="1"/>
  <c r="K529" i="1"/>
  <c r="H529" i="1"/>
  <c r="G529" i="1"/>
  <c r="E529" i="1"/>
  <c r="F529" i="1" s="1"/>
  <c r="D529" i="1"/>
  <c r="C529" i="1"/>
  <c r="AI528" i="1"/>
  <c r="AH528" i="1"/>
  <c r="AG528" i="1"/>
  <c r="S528" i="1"/>
  <c r="N528" i="1"/>
  <c r="K528" i="1"/>
  <c r="H528" i="1"/>
  <c r="G528" i="1"/>
  <c r="E528" i="1"/>
  <c r="F528" i="1" s="1"/>
  <c r="D528" i="1"/>
  <c r="C528" i="1"/>
  <c r="AI527" i="1"/>
  <c r="AH527" i="1"/>
  <c r="AG527" i="1"/>
  <c r="N527" i="1"/>
  <c r="K527" i="1"/>
  <c r="H527" i="1"/>
  <c r="G527" i="1"/>
  <c r="E527" i="1"/>
  <c r="F527" i="1" s="1"/>
  <c r="D527" i="1"/>
  <c r="C527" i="1"/>
  <c r="AI526" i="1"/>
  <c r="AH526" i="1"/>
  <c r="AG526" i="1"/>
  <c r="S526" i="1"/>
  <c r="N526" i="1"/>
  <c r="K526" i="1"/>
  <c r="H526" i="1"/>
  <c r="G526" i="1"/>
  <c r="E526" i="1"/>
  <c r="F526" i="1" s="1"/>
  <c r="D526" i="1"/>
  <c r="C526" i="1"/>
  <c r="AI525" i="1"/>
  <c r="AH525" i="1"/>
  <c r="AG525" i="1"/>
  <c r="S525" i="1"/>
  <c r="N525" i="1"/>
  <c r="K525" i="1"/>
  <c r="H525" i="1"/>
  <c r="G525" i="1"/>
  <c r="E525" i="1"/>
  <c r="F525" i="1" s="1"/>
  <c r="D525" i="1"/>
  <c r="C525" i="1"/>
  <c r="AI524" i="1"/>
  <c r="AH524" i="1"/>
  <c r="AG524" i="1"/>
  <c r="S524" i="1"/>
  <c r="N524" i="1"/>
  <c r="K524" i="1"/>
  <c r="H524" i="1"/>
  <c r="G524" i="1"/>
  <c r="E524" i="1"/>
  <c r="F524" i="1" s="1"/>
  <c r="D524" i="1"/>
  <c r="C524" i="1"/>
  <c r="AI523" i="1"/>
  <c r="AH523" i="1"/>
  <c r="AG523" i="1"/>
  <c r="S523" i="1"/>
  <c r="N523" i="1"/>
  <c r="K523" i="1"/>
  <c r="H523" i="1"/>
  <c r="G523" i="1"/>
  <c r="E523" i="1"/>
  <c r="F523" i="1" s="1"/>
  <c r="D523" i="1"/>
  <c r="C523" i="1"/>
  <c r="AI522" i="1"/>
  <c r="AH522" i="1"/>
  <c r="AG522" i="1"/>
  <c r="S522" i="1"/>
  <c r="N522" i="1"/>
  <c r="K522" i="1"/>
  <c r="H522" i="1"/>
  <c r="G522" i="1"/>
  <c r="E522" i="1"/>
  <c r="F522" i="1" s="1"/>
  <c r="D522" i="1"/>
  <c r="C522" i="1"/>
  <c r="AI521" i="1"/>
  <c r="AH521" i="1"/>
  <c r="AG521" i="1"/>
  <c r="S521" i="1"/>
  <c r="N521" i="1"/>
  <c r="K521" i="1"/>
  <c r="H521" i="1"/>
  <c r="G521" i="1"/>
  <c r="E521" i="1"/>
  <c r="F521" i="1" s="1"/>
  <c r="D521" i="1"/>
  <c r="C521" i="1"/>
  <c r="AI520" i="1"/>
  <c r="AH520" i="1"/>
  <c r="AG520" i="1"/>
  <c r="S520" i="1"/>
  <c r="N520" i="1"/>
  <c r="K520" i="1"/>
  <c r="H520" i="1"/>
  <c r="G520" i="1"/>
  <c r="E520" i="1"/>
  <c r="F520" i="1" s="1"/>
  <c r="D520" i="1"/>
  <c r="C520" i="1"/>
  <c r="AI519" i="1"/>
  <c r="AH519" i="1"/>
  <c r="AG519" i="1"/>
  <c r="S519" i="1"/>
  <c r="N519" i="1"/>
  <c r="K519" i="1"/>
  <c r="H519" i="1"/>
  <c r="G519" i="1"/>
  <c r="E519" i="1"/>
  <c r="F519" i="1" s="1"/>
  <c r="D519" i="1"/>
  <c r="C519" i="1"/>
  <c r="AI518" i="1"/>
  <c r="AH518" i="1"/>
  <c r="AG518" i="1"/>
  <c r="S518" i="1"/>
  <c r="N518" i="1"/>
  <c r="K518" i="1"/>
  <c r="H518" i="1"/>
  <c r="G518" i="1"/>
  <c r="E518" i="1"/>
  <c r="F518" i="1" s="1"/>
  <c r="D518" i="1"/>
  <c r="C518" i="1"/>
  <c r="AI517" i="1"/>
  <c r="AH517" i="1"/>
  <c r="AG517" i="1"/>
  <c r="S517" i="1"/>
  <c r="N517" i="1"/>
  <c r="K517" i="1"/>
  <c r="H517" i="1"/>
  <c r="G517" i="1"/>
  <c r="E517" i="1"/>
  <c r="F517" i="1" s="1"/>
  <c r="D517" i="1"/>
  <c r="C517" i="1"/>
  <c r="AI516" i="1"/>
  <c r="AH516" i="1"/>
  <c r="AG516" i="1"/>
  <c r="N516" i="1"/>
  <c r="K516" i="1"/>
  <c r="H516" i="1"/>
  <c r="G516" i="1"/>
  <c r="E516" i="1"/>
  <c r="F516" i="1" s="1"/>
  <c r="D516" i="1"/>
  <c r="C516" i="1"/>
  <c r="AI515" i="1"/>
  <c r="AH515" i="1"/>
  <c r="AG515" i="1"/>
  <c r="S515" i="1"/>
  <c r="N515" i="1"/>
  <c r="K515" i="1"/>
  <c r="H515" i="1"/>
  <c r="G515" i="1"/>
  <c r="E515" i="1"/>
  <c r="F515" i="1" s="1"/>
  <c r="D515" i="1"/>
  <c r="C515" i="1"/>
  <c r="AI514" i="1"/>
  <c r="AH514" i="1"/>
  <c r="AG514" i="1"/>
  <c r="S514" i="1"/>
  <c r="N514" i="1"/>
  <c r="K514" i="1"/>
  <c r="H514" i="1"/>
  <c r="G514" i="1"/>
  <c r="E514" i="1"/>
  <c r="F514" i="1" s="1"/>
  <c r="D514" i="1"/>
  <c r="C514" i="1"/>
  <c r="AI513" i="1"/>
  <c r="AH513" i="1"/>
  <c r="AG513" i="1"/>
  <c r="N513" i="1"/>
  <c r="K513" i="1"/>
  <c r="H513" i="1"/>
  <c r="G513" i="1"/>
  <c r="E513" i="1"/>
  <c r="F513" i="1" s="1"/>
  <c r="D513" i="1"/>
  <c r="C513" i="1"/>
  <c r="AI512" i="1"/>
  <c r="AH512" i="1"/>
  <c r="AG512" i="1"/>
  <c r="N512" i="1"/>
  <c r="K512" i="1"/>
  <c r="H512" i="1"/>
  <c r="G512" i="1"/>
  <c r="E512" i="1"/>
  <c r="F512" i="1" s="1"/>
  <c r="D512" i="1"/>
  <c r="C512" i="1"/>
  <c r="AI511" i="1"/>
  <c r="AH511" i="1"/>
  <c r="AG511" i="1"/>
  <c r="N511" i="1"/>
  <c r="K511" i="1"/>
  <c r="H511" i="1"/>
  <c r="G511" i="1"/>
  <c r="E511" i="1"/>
  <c r="F511" i="1" s="1"/>
  <c r="D511" i="1"/>
  <c r="C511" i="1"/>
  <c r="AI510" i="1"/>
  <c r="AH510" i="1"/>
  <c r="AG510" i="1"/>
  <c r="N510" i="1"/>
  <c r="K510" i="1"/>
  <c r="H510" i="1"/>
  <c r="G510" i="1"/>
  <c r="E510" i="1"/>
  <c r="F510" i="1" s="1"/>
  <c r="D510" i="1"/>
  <c r="C510" i="1"/>
  <c r="AI509" i="1"/>
  <c r="AH509" i="1"/>
  <c r="AG509" i="1"/>
  <c r="N509" i="1"/>
  <c r="K509" i="1"/>
  <c r="H509" i="1"/>
  <c r="G509" i="1"/>
  <c r="E509" i="1"/>
  <c r="F509" i="1" s="1"/>
  <c r="D509" i="1"/>
  <c r="C509" i="1"/>
  <c r="AI508" i="1"/>
  <c r="AH508" i="1"/>
  <c r="AG508" i="1"/>
  <c r="S508" i="1"/>
  <c r="N508" i="1"/>
  <c r="K508" i="1"/>
  <c r="H508" i="1"/>
  <c r="G508" i="1"/>
  <c r="E508" i="1"/>
  <c r="F508" i="1" s="1"/>
  <c r="D508" i="1"/>
  <c r="C508" i="1"/>
  <c r="AI507" i="1"/>
  <c r="AH507" i="1"/>
  <c r="AG507" i="1"/>
  <c r="S507" i="1"/>
  <c r="N507" i="1"/>
  <c r="K507" i="1"/>
  <c r="H507" i="1"/>
  <c r="G507" i="1"/>
  <c r="E507" i="1"/>
  <c r="F507" i="1" s="1"/>
  <c r="D507" i="1"/>
  <c r="C507" i="1"/>
  <c r="AI506" i="1"/>
  <c r="AH506" i="1"/>
  <c r="AG506" i="1"/>
  <c r="S506" i="1"/>
  <c r="N506" i="1"/>
  <c r="K506" i="1"/>
  <c r="H506" i="1"/>
  <c r="G506" i="1"/>
  <c r="E506" i="1"/>
  <c r="F506" i="1" s="1"/>
  <c r="D506" i="1"/>
  <c r="C506" i="1"/>
  <c r="AI505" i="1"/>
  <c r="AH505" i="1"/>
  <c r="AG505" i="1"/>
  <c r="S505" i="1"/>
  <c r="N505" i="1"/>
  <c r="K505" i="1"/>
  <c r="H505" i="1"/>
  <c r="G505" i="1"/>
  <c r="E505" i="1"/>
  <c r="F505" i="1" s="1"/>
  <c r="D505" i="1"/>
  <c r="C505" i="1"/>
  <c r="AI504" i="1"/>
  <c r="AH504" i="1"/>
  <c r="AG504" i="1"/>
  <c r="S504" i="1"/>
  <c r="N504" i="1"/>
  <c r="K504" i="1"/>
  <c r="H504" i="1"/>
  <c r="G504" i="1"/>
  <c r="E504" i="1"/>
  <c r="F504" i="1" s="1"/>
  <c r="D504" i="1"/>
  <c r="C504" i="1"/>
  <c r="AI503" i="1"/>
  <c r="AH503" i="1"/>
  <c r="AG503" i="1"/>
  <c r="S503" i="1"/>
  <c r="N503" i="1"/>
  <c r="K503" i="1"/>
  <c r="H503" i="1"/>
  <c r="G503" i="1"/>
  <c r="E503" i="1"/>
  <c r="F503" i="1" s="1"/>
  <c r="D503" i="1"/>
  <c r="C503" i="1"/>
  <c r="AI502" i="1"/>
  <c r="AH502" i="1"/>
  <c r="AG502" i="1"/>
  <c r="S502" i="1"/>
  <c r="N502" i="1"/>
  <c r="K502" i="1"/>
  <c r="H502" i="1"/>
  <c r="G502" i="1"/>
  <c r="E502" i="1"/>
  <c r="F502" i="1" s="1"/>
  <c r="D502" i="1"/>
  <c r="C502" i="1"/>
  <c r="AI501" i="1"/>
  <c r="AH501" i="1"/>
  <c r="AG501" i="1"/>
  <c r="N501" i="1"/>
  <c r="K501" i="1"/>
  <c r="H501" i="1"/>
  <c r="G501" i="1"/>
  <c r="E501" i="1"/>
  <c r="F501" i="1" s="1"/>
  <c r="D501" i="1"/>
  <c r="C501" i="1"/>
  <c r="AI500" i="1"/>
  <c r="AH500" i="1"/>
  <c r="AG500" i="1"/>
  <c r="S500" i="1"/>
  <c r="N500" i="1"/>
  <c r="K500" i="1"/>
  <c r="H500" i="1"/>
  <c r="G500" i="1"/>
  <c r="E500" i="1"/>
  <c r="F500" i="1" s="1"/>
  <c r="D500" i="1"/>
  <c r="C500" i="1"/>
  <c r="AI499" i="1"/>
  <c r="AH499" i="1"/>
  <c r="AG499" i="1"/>
  <c r="S499" i="1"/>
  <c r="N499" i="1"/>
  <c r="K499" i="1"/>
  <c r="H499" i="1"/>
  <c r="G499" i="1"/>
  <c r="E499" i="1"/>
  <c r="F499" i="1" s="1"/>
  <c r="D499" i="1"/>
  <c r="C499" i="1"/>
  <c r="AI498" i="1"/>
  <c r="AH498" i="1"/>
  <c r="AG498" i="1"/>
  <c r="S498" i="1"/>
  <c r="N498" i="1"/>
  <c r="K498" i="1"/>
  <c r="H498" i="1"/>
  <c r="G498" i="1"/>
  <c r="E498" i="1"/>
  <c r="F498" i="1" s="1"/>
  <c r="D498" i="1"/>
  <c r="C498" i="1"/>
  <c r="AI497" i="1"/>
  <c r="AH497" i="1"/>
  <c r="AG497" i="1"/>
  <c r="S497" i="1"/>
  <c r="N497" i="1"/>
  <c r="K497" i="1"/>
  <c r="H497" i="1"/>
  <c r="G497" i="1"/>
  <c r="E497" i="1"/>
  <c r="F497" i="1" s="1"/>
  <c r="D497" i="1"/>
  <c r="C497" i="1"/>
  <c r="AI496" i="1"/>
  <c r="AH496" i="1"/>
  <c r="AG496" i="1"/>
  <c r="S496" i="1"/>
  <c r="N496" i="1"/>
  <c r="K496" i="1"/>
  <c r="H496" i="1"/>
  <c r="G496" i="1"/>
  <c r="E496" i="1"/>
  <c r="F496" i="1" s="1"/>
  <c r="D496" i="1"/>
  <c r="C496" i="1"/>
  <c r="AI495" i="1"/>
  <c r="AH495" i="1"/>
  <c r="AG495" i="1"/>
  <c r="N495" i="1"/>
  <c r="K495" i="1"/>
  <c r="H495" i="1"/>
  <c r="G495" i="1"/>
  <c r="E495" i="1"/>
  <c r="F495" i="1" s="1"/>
  <c r="D495" i="1"/>
  <c r="C495" i="1"/>
  <c r="AI494" i="1"/>
  <c r="AH494" i="1"/>
  <c r="AG494" i="1"/>
  <c r="N494" i="1"/>
  <c r="K494" i="1"/>
  <c r="H494" i="1"/>
  <c r="G494" i="1"/>
  <c r="E494" i="1"/>
  <c r="F494" i="1" s="1"/>
  <c r="D494" i="1"/>
  <c r="C494" i="1"/>
  <c r="AI493" i="1"/>
  <c r="AH493" i="1"/>
  <c r="AG493" i="1"/>
  <c r="S493" i="1"/>
  <c r="N493" i="1"/>
  <c r="K493" i="1"/>
  <c r="H493" i="1"/>
  <c r="G493" i="1"/>
  <c r="E493" i="1"/>
  <c r="F493" i="1" s="1"/>
  <c r="D493" i="1"/>
  <c r="C493" i="1"/>
  <c r="AI492" i="1"/>
  <c r="AH492" i="1"/>
  <c r="AG492" i="1"/>
  <c r="N492" i="1"/>
  <c r="K492" i="1"/>
  <c r="H492" i="1"/>
  <c r="G492" i="1"/>
  <c r="E492" i="1"/>
  <c r="F492" i="1" s="1"/>
  <c r="D492" i="1"/>
  <c r="C492" i="1"/>
  <c r="AI491" i="1"/>
  <c r="AH491" i="1"/>
  <c r="AG491" i="1"/>
  <c r="N491" i="1"/>
  <c r="K491" i="1"/>
  <c r="H491" i="1"/>
  <c r="G491" i="1"/>
  <c r="E491" i="1"/>
  <c r="F491" i="1" s="1"/>
  <c r="D491" i="1"/>
  <c r="C491" i="1"/>
  <c r="AI490" i="1"/>
  <c r="AH490" i="1"/>
  <c r="AG490" i="1"/>
  <c r="S490" i="1"/>
  <c r="N490" i="1"/>
  <c r="K490" i="1"/>
  <c r="H490" i="1"/>
  <c r="G490" i="1"/>
  <c r="E490" i="1"/>
  <c r="F490" i="1" s="1"/>
  <c r="D490" i="1"/>
  <c r="C490" i="1"/>
  <c r="AI489" i="1"/>
  <c r="AH489" i="1"/>
  <c r="AG489" i="1"/>
  <c r="S489" i="1"/>
  <c r="N489" i="1"/>
  <c r="K489" i="1"/>
  <c r="H489" i="1"/>
  <c r="G489" i="1"/>
  <c r="E489" i="1"/>
  <c r="F489" i="1" s="1"/>
  <c r="D489" i="1"/>
  <c r="C489" i="1"/>
  <c r="AI488" i="1"/>
  <c r="AH488" i="1"/>
  <c r="AG488" i="1"/>
  <c r="S488" i="1"/>
  <c r="N488" i="1"/>
  <c r="K488" i="1"/>
  <c r="H488" i="1"/>
  <c r="G488" i="1"/>
  <c r="E488" i="1"/>
  <c r="F488" i="1" s="1"/>
  <c r="D488" i="1"/>
  <c r="C488" i="1"/>
  <c r="AI487" i="1"/>
  <c r="AH487" i="1"/>
  <c r="AG487" i="1"/>
  <c r="S487" i="1"/>
  <c r="N487" i="1"/>
  <c r="K487" i="1"/>
  <c r="H487" i="1"/>
  <c r="G487" i="1"/>
  <c r="E487" i="1"/>
  <c r="F487" i="1" s="1"/>
  <c r="D487" i="1"/>
  <c r="C487" i="1"/>
  <c r="AI486" i="1"/>
  <c r="AH486" i="1"/>
  <c r="AG486" i="1"/>
  <c r="S486" i="1"/>
  <c r="N486" i="1"/>
  <c r="K486" i="1"/>
  <c r="H486" i="1"/>
  <c r="G486" i="1"/>
  <c r="E486" i="1"/>
  <c r="F486" i="1" s="1"/>
  <c r="D486" i="1"/>
  <c r="C486" i="1"/>
  <c r="AI485" i="1"/>
  <c r="AH485" i="1"/>
  <c r="AG485" i="1"/>
  <c r="S485" i="1"/>
  <c r="N485" i="1"/>
  <c r="K485" i="1"/>
  <c r="H485" i="1"/>
  <c r="G485" i="1"/>
  <c r="E485" i="1"/>
  <c r="F485" i="1" s="1"/>
  <c r="D485" i="1"/>
  <c r="C485" i="1"/>
  <c r="AI484" i="1"/>
  <c r="AH484" i="1"/>
  <c r="AG484" i="1"/>
  <c r="S484" i="1"/>
  <c r="N484" i="1"/>
  <c r="K484" i="1"/>
  <c r="H484" i="1"/>
  <c r="G484" i="1"/>
  <c r="E484" i="1"/>
  <c r="F484" i="1" s="1"/>
  <c r="D484" i="1"/>
  <c r="C484" i="1"/>
  <c r="AI483" i="1"/>
  <c r="AH483" i="1"/>
  <c r="AG483" i="1"/>
  <c r="S483" i="1"/>
  <c r="N483" i="1"/>
  <c r="K483" i="1"/>
  <c r="H483" i="1"/>
  <c r="G483" i="1"/>
  <c r="E483" i="1"/>
  <c r="F483" i="1" s="1"/>
  <c r="D483" i="1"/>
  <c r="C483" i="1"/>
  <c r="AI482" i="1"/>
  <c r="AH482" i="1"/>
  <c r="AG482" i="1"/>
  <c r="S482" i="1"/>
  <c r="N482" i="1"/>
  <c r="K482" i="1"/>
  <c r="H482" i="1"/>
  <c r="G482" i="1"/>
  <c r="E482" i="1"/>
  <c r="F482" i="1" s="1"/>
  <c r="D482" i="1"/>
  <c r="C482" i="1"/>
  <c r="AI481" i="1"/>
  <c r="AH481" i="1"/>
  <c r="AG481" i="1"/>
  <c r="S481" i="1"/>
  <c r="N481" i="1"/>
  <c r="K481" i="1"/>
  <c r="H481" i="1"/>
  <c r="G481" i="1"/>
  <c r="E481" i="1"/>
  <c r="F481" i="1" s="1"/>
  <c r="D481" i="1"/>
  <c r="C481" i="1"/>
  <c r="AJ480" i="1"/>
  <c r="AI480" i="1"/>
  <c r="AH480" i="1"/>
  <c r="AG480" i="1"/>
  <c r="S480" i="1"/>
  <c r="N480" i="1"/>
  <c r="K480" i="1"/>
  <c r="H480" i="1"/>
  <c r="G480" i="1"/>
  <c r="E480" i="1"/>
  <c r="F480" i="1" s="1"/>
  <c r="D480" i="1"/>
  <c r="C480" i="1"/>
  <c r="AI479" i="1"/>
  <c r="AH479" i="1"/>
  <c r="AG479" i="1"/>
  <c r="N479" i="1"/>
  <c r="K479" i="1"/>
  <c r="H479" i="1"/>
  <c r="G479" i="1"/>
  <c r="E479" i="1"/>
  <c r="F479" i="1" s="1"/>
  <c r="D479" i="1"/>
  <c r="C479" i="1"/>
  <c r="AI478" i="1"/>
  <c r="AH478" i="1"/>
  <c r="AG478" i="1"/>
  <c r="N478" i="1"/>
  <c r="K478" i="1"/>
  <c r="H478" i="1"/>
  <c r="G478" i="1"/>
  <c r="E478" i="1"/>
  <c r="F478" i="1" s="1"/>
  <c r="D478" i="1"/>
  <c r="C478" i="1"/>
  <c r="AI477" i="1"/>
  <c r="AH477" i="1"/>
  <c r="AG477" i="1"/>
  <c r="N477" i="1"/>
  <c r="K477" i="1"/>
  <c r="H477" i="1"/>
  <c r="G477" i="1"/>
  <c r="E477" i="1"/>
  <c r="F477" i="1" s="1"/>
  <c r="D477" i="1"/>
  <c r="C477" i="1"/>
  <c r="AI476" i="1"/>
  <c r="AH476" i="1"/>
  <c r="AG476" i="1"/>
  <c r="S476" i="1"/>
  <c r="N476" i="1"/>
  <c r="K476" i="1"/>
  <c r="H476" i="1"/>
  <c r="G476" i="1"/>
  <c r="E476" i="1"/>
  <c r="F476" i="1" s="1"/>
  <c r="D476" i="1"/>
  <c r="C476" i="1"/>
  <c r="AI475" i="1"/>
  <c r="AH475" i="1"/>
  <c r="AG475" i="1"/>
  <c r="S475" i="1"/>
  <c r="N475" i="1"/>
  <c r="K475" i="1"/>
  <c r="H475" i="1"/>
  <c r="G475" i="1"/>
  <c r="E475" i="1"/>
  <c r="F475" i="1" s="1"/>
  <c r="D475" i="1"/>
  <c r="C475" i="1"/>
  <c r="AI474" i="1"/>
  <c r="AH474" i="1"/>
  <c r="AG474" i="1"/>
  <c r="S474" i="1"/>
  <c r="N474" i="1"/>
  <c r="K474" i="1"/>
  <c r="H474" i="1"/>
  <c r="G474" i="1"/>
  <c r="E474" i="1"/>
  <c r="F474" i="1" s="1"/>
  <c r="D474" i="1"/>
  <c r="C474" i="1"/>
  <c r="AI473" i="1"/>
  <c r="AH473" i="1"/>
  <c r="AG473" i="1"/>
  <c r="S473" i="1"/>
  <c r="N473" i="1"/>
  <c r="K473" i="1"/>
  <c r="H473" i="1"/>
  <c r="G473" i="1"/>
  <c r="E473" i="1"/>
  <c r="F473" i="1" s="1"/>
  <c r="D473" i="1"/>
  <c r="C473" i="1"/>
  <c r="AI472" i="1"/>
  <c r="AH472" i="1"/>
  <c r="AG472" i="1"/>
  <c r="S472" i="1"/>
  <c r="N472" i="1"/>
  <c r="K472" i="1"/>
  <c r="H472" i="1"/>
  <c r="G472" i="1"/>
  <c r="E472" i="1"/>
  <c r="F472" i="1" s="1"/>
  <c r="D472" i="1"/>
  <c r="C472" i="1"/>
  <c r="AI471" i="1"/>
  <c r="AH471" i="1"/>
  <c r="AG471" i="1"/>
  <c r="S471" i="1"/>
  <c r="N471" i="1"/>
  <c r="K471" i="1"/>
  <c r="H471" i="1"/>
  <c r="G471" i="1"/>
  <c r="E471" i="1"/>
  <c r="F471" i="1" s="1"/>
  <c r="D471" i="1"/>
  <c r="C471" i="1"/>
  <c r="AM470" i="1"/>
  <c r="AI470" i="1"/>
  <c r="AH470" i="1"/>
  <c r="AG470" i="1"/>
  <c r="S470" i="1"/>
  <c r="N470" i="1"/>
  <c r="K470" i="1"/>
  <c r="H470" i="1"/>
  <c r="G470" i="1"/>
  <c r="E470" i="1"/>
  <c r="F470" i="1" s="1"/>
  <c r="D470" i="1"/>
  <c r="C470" i="1"/>
  <c r="AI469" i="1"/>
  <c r="AH469" i="1"/>
  <c r="AG469" i="1"/>
  <c r="S469" i="1"/>
  <c r="N469" i="1"/>
  <c r="K469" i="1"/>
  <c r="H469" i="1"/>
  <c r="G469" i="1"/>
  <c r="E469" i="1"/>
  <c r="F469" i="1" s="1"/>
  <c r="D469" i="1"/>
  <c r="C469" i="1"/>
  <c r="AI468" i="1"/>
  <c r="AH468" i="1"/>
  <c r="AG468" i="1"/>
  <c r="S468" i="1"/>
  <c r="N468" i="1"/>
  <c r="K468" i="1"/>
  <c r="H468" i="1"/>
  <c r="G468" i="1"/>
  <c r="E468" i="1"/>
  <c r="F468" i="1" s="1"/>
  <c r="D468" i="1"/>
  <c r="C468" i="1"/>
  <c r="AM467" i="1"/>
  <c r="AI467" i="1"/>
  <c r="AH467" i="1"/>
  <c r="AG467" i="1"/>
  <c r="S467" i="1"/>
  <c r="N467" i="1"/>
  <c r="K467" i="1"/>
  <c r="H467" i="1"/>
  <c r="G467" i="1"/>
  <c r="E467" i="1"/>
  <c r="F467" i="1" s="1"/>
  <c r="D467" i="1"/>
  <c r="C467" i="1"/>
  <c r="AI466" i="1"/>
  <c r="AH466" i="1"/>
  <c r="AG466" i="1"/>
  <c r="S466" i="1"/>
  <c r="N466" i="1"/>
  <c r="K466" i="1"/>
  <c r="H466" i="1"/>
  <c r="G466" i="1"/>
  <c r="E466" i="1"/>
  <c r="F466" i="1" s="1"/>
  <c r="D466" i="1"/>
  <c r="C466" i="1"/>
  <c r="AI465" i="1"/>
  <c r="AH465" i="1"/>
  <c r="AG465" i="1"/>
  <c r="S465" i="1"/>
  <c r="N465" i="1"/>
  <c r="K465" i="1"/>
  <c r="H465" i="1"/>
  <c r="G465" i="1"/>
  <c r="E465" i="1"/>
  <c r="F465" i="1" s="1"/>
  <c r="D465" i="1"/>
  <c r="AP465" i="1" s="1"/>
  <c r="C465" i="1"/>
  <c r="AI464" i="1"/>
  <c r="AH464" i="1"/>
  <c r="AG464" i="1"/>
  <c r="N464" i="1"/>
  <c r="K464" i="1"/>
  <c r="H464" i="1"/>
  <c r="G464" i="1"/>
  <c r="E464" i="1"/>
  <c r="F464" i="1" s="1"/>
  <c r="D464" i="1"/>
  <c r="C464" i="1"/>
  <c r="AI463" i="1"/>
  <c r="AH463" i="1"/>
  <c r="AG463" i="1"/>
  <c r="S463" i="1"/>
  <c r="N463" i="1"/>
  <c r="K463" i="1"/>
  <c r="H463" i="1"/>
  <c r="G463" i="1"/>
  <c r="E463" i="1"/>
  <c r="F463" i="1" s="1"/>
  <c r="D463" i="1"/>
  <c r="C463" i="1"/>
  <c r="AI462" i="1"/>
  <c r="AH462" i="1"/>
  <c r="AG462" i="1"/>
  <c r="S462" i="1"/>
  <c r="N462" i="1"/>
  <c r="K462" i="1"/>
  <c r="H462" i="1"/>
  <c r="G462" i="1"/>
  <c r="E462" i="1"/>
  <c r="F462" i="1" s="1"/>
  <c r="D462" i="1"/>
  <c r="AN462" i="1" s="1"/>
  <c r="C462" i="1"/>
  <c r="AI461" i="1"/>
  <c r="AH461" i="1"/>
  <c r="AG461" i="1"/>
  <c r="S461" i="1"/>
  <c r="N461" i="1"/>
  <c r="K461" i="1"/>
  <c r="H461" i="1"/>
  <c r="G461" i="1"/>
  <c r="E461" i="1"/>
  <c r="F461" i="1" s="1"/>
  <c r="D461" i="1"/>
  <c r="C461" i="1"/>
  <c r="AI460" i="1"/>
  <c r="AH460" i="1"/>
  <c r="AG460" i="1"/>
  <c r="S460" i="1"/>
  <c r="N460" i="1"/>
  <c r="K460" i="1"/>
  <c r="H460" i="1"/>
  <c r="G460" i="1"/>
  <c r="E460" i="1"/>
  <c r="F460" i="1" s="1"/>
  <c r="D460" i="1"/>
  <c r="C460" i="1"/>
  <c r="AI459" i="1"/>
  <c r="AH459" i="1"/>
  <c r="AG459" i="1"/>
  <c r="S459" i="1"/>
  <c r="N459" i="1"/>
  <c r="K459" i="1"/>
  <c r="H459" i="1"/>
  <c r="G459" i="1"/>
  <c r="E459" i="1"/>
  <c r="F459" i="1" s="1"/>
  <c r="D459" i="1"/>
  <c r="C459" i="1"/>
  <c r="AL458" i="1"/>
  <c r="AJ458" i="1"/>
  <c r="AI458" i="1"/>
  <c r="AH458" i="1"/>
  <c r="AG458" i="1"/>
  <c r="S458" i="1"/>
  <c r="N458" i="1"/>
  <c r="K458" i="1"/>
  <c r="H458" i="1"/>
  <c r="G458" i="1"/>
  <c r="E458" i="1"/>
  <c r="F458" i="1" s="1"/>
  <c r="D458" i="1"/>
  <c r="C458" i="1"/>
  <c r="AI457" i="1"/>
  <c r="AH457" i="1"/>
  <c r="AG457" i="1"/>
  <c r="S457" i="1"/>
  <c r="N457" i="1"/>
  <c r="K457" i="1"/>
  <c r="H457" i="1"/>
  <c r="G457" i="1"/>
  <c r="E457" i="1"/>
  <c r="F457" i="1" s="1"/>
  <c r="D457" i="1"/>
  <c r="C457" i="1"/>
  <c r="AI456" i="1"/>
  <c r="AH456" i="1"/>
  <c r="AG456" i="1"/>
  <c r="S456" i="1"/>
  <c r="N456" i="1"/>
  <c r="K456" i="1"/>
  <c r="H456" i="1"/>
  <c r="G456" i="1"/>
  <c r="E456" i="1"/>
  <c r="F456" i="1" s="1"/>
  <c r="D456" i="1"/>
  <c r="C456" i="1"/>
  <c r="AI455" i="1"/>
  <c r="AH455" i="1"/>
  <c r="AG455" i="1"/>
  <c r="S455" i="1"/>
  <c r="N455" i="1"/>
  <c r="K455" i="1"/>
  <c r="H455" i="1"/>
  <c r="G455" i="1"/>
  <c r="E455" i="1"/>
  <c r="F455" i="1" s="1"/>
  <c r="D455" i="1"/>
  <c r="C455" i="1"/>
  <c r="AI454" i="1"/>
  <c r="AH454" i="1"/>
  <c r="AG454" i="1"/>
  <c r="N454" i="1"/>
  <c r="K454" i="1"/>
  <c r="H454" i="1"/>
  <c r="G454" i="1"/>
  <c r="E454" i="1"/>
  <c r="F454" i="1" s="1"/>
  <c r="D454" i="1"/>
  <c r="C454" i="1"/>
  <c r="AI453" i="1"/>
  <c r="AH453" i="1"/>
  <c r="AG453" i="1"/>
  <c r="N453" i="1"/>
  <c r="K453" i="1"/>
  <c r="H453" i="1"/>
  <c r="G453" i="1"/>
  <c r="E453" i="1"/>
  <c r="F453" i="1" s="1"/>
  <c r="D453" i="1"/>
  <c r="C453" i="1"/>
  <c r="AM452" i="1"/>
  <c r="AJ452" i="1"/>
  <c r="AI452" i="1"/>
  <c r="AH452" i="1"/>
  <c r="AG452" i="1"/>
  <c r="S452" i="1"/>
  <c r="N452" i="1"/>
  <c r="K452" i="1"/>
  <c r="H452" i="1"/>
  <c r="G452" i="1"/>
  <c r="E452" i="1"/>
  <c r="F452" i="1" s="1"/>
  <c r="D452" i="1"/>
  <c r="AN452" i="1" s="1"/>
  <c r="C452" i="1"/>
  <c r="AI451" i="1"/>
  <c r="AH451" i="1"/>
  <c r="AG451" i="1"/>
  <c r="S451" i="1"/>
  <c r="N451" i="1"/>
  <c r="K451" i="1"/>
  <c r="H451" i="1"/>
  <c r="G451" i="1"/>
  <c r="E451" i="1"/>
  <c r="F451" i="1" s="1"/>
  <c r="D451" i="1"/>
  <c r="C451" i="1"/>
  <c r="AI450" i="1"/>
  <c r="AH450" i="1"/>
  <c r="AG450" i="1"/>
  <c r="S450" i="1"/>
  <c r="N450" i="1"/>
  <c r="K450" i="1"/>
  <c r="H450" i="1"/>
  <c r="G450" i="1"/>
  <c r="E450" i="1"/>
  <c r="F450" i="1" s="1"/>
  <c r="D450" i="1"/>
  <c r="C450" i="1"/>
  <c r="AJ449" i="1"/>
  <c r="AI449" i="1"/>
  <c r="AH449" i="1"/>
  <c r="AG449" i="1"/>
  <c r="S449" i="1"/>
  <c r="N449" i="1"/>
  <c r="K449" i="1"/>
  <c r="H449" i="1"/>
  <c r="G449" i="1"/>
  <c r="E449" i="1"/>
  <c r="F449" i="1" s="1"/>
  <c r="D449" i="1"/>
  <c r="C449" i="1"/>
  <c r="AJ448" i="1"/>
  <c r="AI448" i="1"/>
  <c r="AH448" i="1"/>
  <c r="AG448" i="1"/>
  <c r="S448" i="1"/>
  <c r="N448" i="1"/>
  <c r="K448" i="1"/>
  <c r="H448" i="1"/>
  <c r="G448" i="1"/>
  <c r="E448" i="1"/>
  <c r="F448" i="1" s="1"/>
  <c r="D448" i="1"/>
  <c r="C448" i="1"/>
  <c r="AI447" i="1"/>
  <c r="AH447" i="1"/>
  <c r="AG447" i="1"/>
  <c r="S447" i="1"/>
  <c r="N447" i="1"/>
  <c r="K447" i="1"/>
  <c r="H447" i="1"/>
  <c r="G447" i="1"/>
  <c r="E447" i="1"/>
  <c r="F447" i="1" s="1"/>
  <c r="D447" i="1"/>
  <c r="C447" i="1"/>
  <c r="AI446" i="1"/>
  <c r="AH446" i="1"/>
  <c r="AG446" i="1"/>
  <c r="S446" i="1"/>
  <c r="N446" i="1"/>
  <c r="K446" i="1"/>
  <c r="H446" i="1"/>
  <c r="G446" i="1"/>
  <c r="E446" i="1"/>
  <c r="F446" i="1" s="1"/>
  <c r="D446" i="1"/>
  <c r="C446" i="1"/>
  <c r="AI445" i="1"/>
  <c r="AH445" i="1"/>
  <c r="AG445" i="1"/>
  <c r="S445" i="1"/>
  <c r="N445" i="1"/>
  <c r="K445" i="1"/>
  <c r="H445" i="1"/>
  <c r="G445" i="1"/>
  <c r="E445" i="1"/>
  <c r="F445" i="1" s="1"/>
  <c r="D445" i="1"/>
  <c r="C445" i="1"/>
  <c r="AI444" i="1"/>
  <c r="AH444" i="1"/>
  <c r="AG444" i="1"/>
  <c r="S444" i="1"/>
  <c r="N444" i="1"/>
  <c r="K444" i="1"/>
  <c r="H444" i="1"/>
  <c r="G444" i="1"/>
  <c r="E444" i="1"/>
  <c r="F444" i="1" s="1"/>
  <c r="D444" i="1"/>
  <c r="C444" i="1"/>
  <c r="AJ443" i="1"/>
  <c r="AI443" i="1"/>
  <c r="AH443" i="1"/>
  <c r="AG443" i="1"/>
  <c r="S443" i="1"/>
  <c r="N443" i="1"/>
  <c r="K443" i="1"/>
  <c r="H443" i="1"/>
  <c r="G443" i="1"/>
  <c r="E443" i="1"/>
  <c r="F443" i="1" s="1"/>
  <c r="D443" i="1"/>
  <c r="C443" i="1"/>
  <c r="AM442" i="1"/>
  <c r="AJ442" i="1"/>
  <c r="AI442" i="1"/>
  <c r="AH442" i="1"/>
  <c r="AG442" i="1"/>
  <c r="S442" i="1"/>
  <c r="N442" i="1"/>
  <c r="K442" i="1"/>
  <c r="H442" i="1"/>
  <c r="G442" i="1"/>
  <c r="E442" i="1"/>
  <c r="F442" i="1" s="1"/>
  <c r="D442" i="1"/>
  <c r="C442" i="1"/>
  <c r="AI441" i="1"/>
  <c r="AH441" i="1"/>
  <c r="AG441" i="1"/>
  <c r="S441" i="1"/>
  <c r="N441" i="1"/>
  <c r="K441" i="1"/>
  <c r="H441" i="1"/>
  <c r="G441" i="1"/>
  <c r="E441" i="1"/>
  <c r="F441" i="1" s="1"/>
  <c r="D441" i="1"/>
  <c r="C441" i="1"/>
  <c r="AI440" i="1"/>
  <c r="AH440" i="1"/>
  <c r="AG440" i="1"/>
  <c r="S440" i="1"/>
  <c r="N440" i="1"/>
  <c r="K440" i="1"/>
  <c r="H440" i="1"/>
  <c r="G440" i="1"/>
  <c r="E440" i="1"/>
  <c r="F440" i="1" s="1"/>
  <c r="D440" i="1"/>
  <c r="C440" i="1"/>
  <c r="AI439" i="1"/>
  <c r="AH439" i="1"/>
  <c r="AG439" i="1"/>
  <c r="S439" i="1"/>
  <c r="N439" i="1"/>
  <c r="K439" i="1"/>
  <c r="H439" i="1"/>
  <c r="G439" i="1"/>
  <c r="E439" i="1"/>
  <c r="F439" i="1" s="1"/>
  <c r="D439" i="1"/>
  <c r="C439" i="1"/>
  <c r="AI438" i="1"/>
  <c r="AH438" i="1"/>
  <c r="AG438" i="1"/>
  <c r="S438" i="1"/>
  <c r="N438" i="1"/>
  <c r="K438" i="1"/>
  <c r="H438" i="1"/>
  <c r="G438" i="1"/>
  <c r="E438" i="1"/>
  <c r="F438" i="1" s="1"/>
  <c r="D438" i="1"/>
  <c r="C438" i="1"/>
  <c r="AI437" i="1"/>
  <c r="AH437" i="1"/>
  <c r="AG437" i="1"/>
  <c r="S437" i="1"/>
  <c r="N437" i="1"/>
  <c r="K437" i="1"/>
  <c r="H437" i="1"/>
  <c r="G437" i="1"/>
  <c r="E437" i="1"/>
  <c r="F437" i="1" s="1"/>
  <c r="D437" i="1"/>
  <c r="C437" i="1"/>
  <c r="AI436" i="1"/>
  <c r="AH436" i="1"/>
  <c r="AG436" i="1"/>
  <c r="S436" i="1"/>
  <c r="N436" i="1"/>
  <c r="K436" i="1"/>
  <c r="H436" i="1"/>
  <c r="G436" i="1"/>
  <c r="E436" i="1"/>
  <c r="F436" i="1" s="1"/>
  <c r="D436" i="1"/>
  <c r="C436" i="1"/>
  <c r="AI435" i="1"/>
  <c r="AH435" i="1"/>
  <c r="AG435" i="1"/>
  <c r="S435" i="1"/>
  <c r="N435" i="1"/>
  <c r="K435" i="1"/>
  <c r="H435" i="1"/>
  <c r="G435" i="1"/>
  <c r="E435" i="1"/>
  <c r="F435" i="1" s="1"/>
  <c r="D435" i="1"/>
  <c r="C435" i="1"/>
  <c r="AI434" i="1"/>
  <c r="AH434" i="1"/>
  <c r="AG434" i="1"/>
  <c r="S434" i="1"/>
  <c r="N434" i="1"/>
  <c r="K434" i="1"/>
  <c r="H434" i="1"/>
  <c r="G434" i="1"/>
  <c r="E434" i="1"/>
  <c r="F434" i="1" s="1"/>
  <c r="D434" i="1"/>
  <c r="C434" i="1"/>
  <c r="AI433" i="1"/>
  <c r="AH433" i="1"/>
  <c r="AG433" i="1"/>
  <c r="N433" i="1"/>
  <c r="K433" i="1"/>
  <c r="H433" i="1"/>
  <c r="G433" i="1"/>
  <c r="E433" i="1"/>
  <c r="F433" i="1" s="1"/>
  <c r="D433" i="1"/>
  <c r="C433" i="1"/>
  <c r="AI432" i="1"/>
  <c r="AH432" i="1"/>
  <c r="AG432" i="1"/>
  <c r="S432" i="1"/>
  <c r="N432" i="1"/>
  <c r="K432" i="1"/>
  <c r="H432" i="1"/>
  <c r="G432" i="1"/>
  <c r="E432" i="1"/>
  <c r="F432" i="1" s="1"/>
  <c r="D432" i="1"/>
  <c r="C432" i="1"/>
  <c r="AI431" i="1"/>
  <c r="AH431" i="1"/>
  <c r="AG431" i="1"/>
  <c r="S431" i="1"/>
  <c r="N431" i="1"/>
  <c r="K431" i="1"/>
  <c r="H431" i="1"/>
  <c r="G431" i="1"/>
  <c r="E431" i="1"/>
  <c r="F431" i="1" s="1"/>
  <c r="D431" i="1"/>
  <c r="C431" i="1"/>
  <c r="AI430" i="1"/>
  <c r="AH430" i="1"/>
  <c r="AG430" i="1"/>
  <c r="N430" i="1"/>
  <c r="K430" i="1"/>
  <c r="H430" i="1"/>
  <c r="G430" i="1"/>
  <c r="E430" i="1"/>
  <c r="F430" i="1" s="1"/>
  <c r="D430" i="1"/>
  <c r="C430" i="1"/>
  <c r="AI429" i="1"/>
  <c r="AH429" i="1"/>
  <c r="AG429" i="1"/>
  <c r="N429" i="1"/>
  <c r="K429" i="1"/>
  <c r="H429" i="1"/>
  <c r="G429" i="1"/>
  <c r="E429" i="1"/>
  <c r="F429" i="1" s="1"/>
  <c r="D429" i="1"/>
  <c r="C429" i="1"/>
  <c r="AI428" i="1"/>
  <c r="AH428" i="1"/>
  <c r="AG428" i="1"/>
  <c r="S428" i="1"/>
  <c r="N428" i="1"/>
  <c r="K428" i="1"/>
  <c r="H428" i="1"/>
  <c r="G428" i="1"/>
  <c r="E428" i="1"/>
  <c r="F428" i="1" s="1"/>
  <c r="D428" i="1"/>
  <c r="C428" i="1"/>
  <c r="AJ427" i="1"/>
  <c r="AI427" i="1"/>
  <c r="AH427" i="1"/>
  <c r="AG427" i="1"/>
  <c r="S427" i="1"/>
  <c r="N427" i="1"/>
  <c r="K427" i="1"/>
  <c r="H427" i="1"/>
  <c r="G427" i="1"/>
  <c r="E427" i="1"/>
  <c r="F427" i="1" s="1"/>
  <c r="D427" i="1"/>
  <c r="C427" i="1"/>
  <c r="AI426" i="1"/>
  <c r="AH426" i="1"/>
  <c r="AG426" i="1"/>
  <c r="S426" i="1"/>
  <c r="N426" i="1"/>
  <c r="K426" i="1"/>
  <c r="H426" i="1"/>
  <c r="G426" i="1"/>
  <c r="E426" i="1"/>
  <c r="F426" i="1" s="1"/>
  <c r="D426" i="1"/>
  <c r="C426" i="1"/>
  <c r="AI425" i="1"/>
  <c r="AH425" i="1"/>
  <c r="AG425" i="1"/>
  <c r="S425" i="1"/>
  <c r="N425" i="1"/>
  <c r="K425" i="1"/>
  <c r="H425" i="1"/>
  <c r="G425" i="1"/>
  <c r="E425" i="1"/>
  <c r="F425" i="1" s="1"/>
  <c r="D425" i="1"/>
  <c r="C425" i="1"/>
  <c r="AI424" i="1"/>
  <c r="AH424" i="1"/>
  <c r="AG424" i="1"/>
  <c r="N424" i="1"/>
  <c r="K424" i="1"/>
  <c r="H424" i="1"/>
  <c r="G424" i="1"/>
  <c r="E424" i="1"/>
  <c r="F424" i="1" s="1"/>
  <c r="D424" i="1"/>
  <c r="AI423" i="1"/>
  <c r="AH423" i="1"/>
  <c r="AG423" i="1"/>
  <c r="N423" i="1"/>
  <c r="K423" i="1"/>
  <c r="H423" i="1"/>
  <c r="G423" i="1"/>
  <c r="E423" i="1"/>
  <c r="F423" i="1" s="1"/>
  <c r="D423" i="1"/>
  <c r="AI422" i="1"/>
  <c r="AH422" i="1"/>
  <c r="AG422" i="1"/>
  <c r="S422" i="1"/>
  <c r="N422" i="1"/>
  <c r="K422" i="1"/>
  <c r="H422" i="1"/>
  <c r="G422" i="1"/>
  <c r="E422" i="1"/>
  <c r="F422" i="1" s="1"/>
  <c r="D422" i="1"/>
  <c r="C422" i="1"/>
  <c r="AI421" i="1"/>
  <c r="AH421" i="1"/>
  <c r="AG421" i="1"/>
  <c r="S421" i="1"/>
  <c r="N421" i="1"/>
  <c r="K421" i="1"/>
  <c r="H421" i="1"/>
  <c r="G421" i="1"/>
  <c r="E421" i="1"/>
  <c r="F421" i="1" s="1"/>
  <c r="D421" i="1"/>
  <c r="C421" i="1"/>
  <c r="AL420" i="1"/>
  <c r="AJ420" i="1"/>
  <c r="AI420" i="1"/>
  <c r="AH420" i="1"/>
  <c r="AG420" i="1"/>
  <c r="N420" i="1"/>
  <c r="K420" i="1"/>
  <c r="H420" i="1"/>
  <c r="G420" i="1"/>
  <c r="E420" i="1"/>
  <c r="F420" i="1" s="1"/>
  <c r="D420" i="1"/>
  <c r="C420" i="1"/>
  <c r="AI419" i="1"/>
  <c r="AH419" i="1"/>
  <c r="AG419" i="1"/>
  <c r="N419" i="1"/>
  <c r="K419" i="1"/>
  <c r="H419" i="1"/>
  <c r="G419" i="1"/>
  <c r="E419" i="1"/>
  <c r="F419" i="1" s="1"/>
  <c r="D419" i="1"/>
  <c r="C419" i="1"/>
  <c r="AL418" i="1"/>
  <c r="AJ418" i="1"/>
  <c r="AI418" i="1"/>
  <c r="AH418" i="1"/>
  <c r="AG418" i="1"/>
  <c r="N418" i="1"/>
  <c r="K418" i="1"/>
  <c r="H418" i="1"/>
  <c r="G418" i="1"/>
  <c r="E418" i="1"/>
  <c r="F418" i="1" s="1"/>
  <c r="D418" i="1"/>
  <c r="C418" i="1"/>
  <c r="AI417" i="1"/>
  <c r="AH417" i="1"/>
  <c r="AG417" i="1"/>
  <c r="N417" i="1"/>
  <c r="K417" i="1"/>
  <c r="H417" i="1"/>
  <c r="G417" i="1"/>
  <c r="E417" i="1"/>
  <c r="F417" i="1" s="1"/>
  <c r="D417" i="1"/>
  <c r="C417" i="1"/>
  <c r="AI416" i="1"/>
  <c r="AH416" i="1"/>
  <c r="AG416" i="1"/>
  <c r="N416" i="1"/>
  <c r="K416" i="1"/>
  <c r="H416" i="1"/>
  <c r="G416" i="1"/>
  <c r="E416" i="1"/>
  <c r="F416" i="1" s="1"/>
  <c r="D416" i="1"/>
  <c r="C416" i="1"/>
  <c r="AI415" i="1"/>
  <c r="AH415" i="1"/>
  <c r="AG415" i="1"/>
  <c r="N415" i="1"/>
  <c r="K415" i="1"/>
  <c r="H415" i="1"/>
  <c r="G415" i="1"/>
  <c r="E415" i="1"/>
  <c r="F415" i="1" s="1"/>
  <c r="D415" i="1"/>
  <c r="C415" i="1"/>
  <c r="AI414" i="1"/>
  <c r="AH414" i="1"/>
  <c r="AG414" i="1"/>
  <c r="S414" i="1"/>
  <c r="N414" i="1"/>
  <c r="K414" i="1"/>
  <c r="H414" i="1"/>
  <c r="G414" i="1"/>
  <c r="E414" i="1"/>
  <c r="F414" i="1" s="1"/>
  <c r="D414" i="1"/>
  <c r="C414" i="1"/>
  <c r="AI413" i="1"/>
  <c r="AH413" i="1"/>
  <c r="AG413" i="1"/>
  <c r="S413" i="1"/>
  <c r="N413" i="1"/>
  <c r="K413" i="1"/>
  <c r="H413" i="1"/>
  <c r="G413" i="1"/>
  <c r="E413" i="1"/>
  <c r="F413" i="1" s="1"/>
  <c r="D413" i="1"/>
  <c r="C413" i="1"/>
  <c r="AI412" i="1"/>
  <c r="AH412" i="1"/>
  <c r="AG412" i="1"/>
  <c r="S412" i="1"/>
  <c r="N412" i="1"/>
  <c r="K412" i="1"/>
  <c r="H412" i="1"/>
  <c r="G412" i="1"/>
  <c r="E412" i="1"/>
  <c r="F412" i="1" s="1"/>
  <c r="D412" i="1"/>
  <c r="C412" i="1"/>
  <c r="AI411" i="1"/>
  <c r="AH411" i="1"/>
  <c r="AG411" i="1"/>
  <c r="S411" i="1"/>
  <c r="N411" i="1"/>
  <c r="K411" i="1"/>
  <c r="H411" i="1"/>
  <c r="G411" i="1"/>
  <c r="E411" i="1"/>
  <c r="F411" i="1" s="1"/>
  <c r="D411" i="1"/>
  <c r="C411" i="1"/>
  <c r="AI410" i="1"/>
  <c r="AH410" i="1"/>
  <c r="AG410" i="1"/>
  <c r="S410" i="1"/>
  <c r="N410" i="1"/>
  <c r="K410" i="1"/>
  <c r="H410" i="1"/>
  <c r="G410" i="1"/>
  <c r="E410" i="1"/>
  <c r="F410" i="1" s="1"/>
  <c r="D410" i="1"/>
  <c r="C410" i="1"/>
  <c r="AI409" i="1"/>
  <c r="AH409" i="1"/>
  <c r="AG409" i="1"/>
  <c r="S409" i="1"/>
  <c r="N409" i="1"/>
  <c r="K409" i="1"/>
  <c r="H409" i="1"/>
  <c r="G409" i="1"/>
  <c r="E409" i="1"/>
  <c r="F409" i="1" s="1"/>
  <c r="D409" i="1"/>
  <c r="C409" i="1"/>
  <c r="AI408" i="1"/>
  <c r="AH408" i="1"/>
  <c r="AG408" i="1"/>
  <c r="S408" i="1"/>
  <c r="N408" i="1"/>
  <c r="K408" i="1"/>
  <c r="H408" i="1"/>
  <c r="G408" i="1"/>
  <c r="E408" i="1"/>
  <c r="F408" i="1" s="1"/>
  <c r="D408" i="1"/>
  <c r="C408" i="1"/>
  <c r="AI407" i="1"/>
  <c r="AH407" i="1"/>
  <c r="AG407" i="1"/>
  <c r="S407" i="1"/>
  <c r="N407" i="1"/>
  <c r="K407" i="1"/>
  <c r="H407" i="1"/>
  <c r="G407" i="1"/>
  <c r="E407" i="1"/>
  <c r="F407" i="1" s="1"/>
  <c r="D407" i="1"/>
  <c r="C407" i="1"/>
  <c r="AI406" i="1"/>
  <c r="AH406" i="1"/>
  <c r="AG406" i="1"/>
  <c r="S406" i="1"/>
  <c r="N406" i="1"/>
  <c r="K406" i="1"/>
  <c r="H406" i="1"/>
  <c r="G406" i="1"/>
  <c r="E406" i="1"/>
  <c r="F406" i="1" s="1"/>
  <c r="D406" i="1"/>
  <c r="C406" i="1"/>
  <c r="AI405" i="1"/>
  <c r="AH405" i="1"/>
  <c r="AG405" i="1"/>
  <c r="S405" i="1"/>
  <c r="N405" i="1"/>
  <c r="K405" i="1"/>
  <c r="H405" i="1"/>
  <c r="G405" i="1"/>
  <c r="E405" i="1"/>
  <c r="F405" i="1" s="1"/>
  <c r="D405" i="1"/>
  <c r="C405" i="1"/>
  <c r="AI404" i="1"/>
  <c r="AH404" i="1"/>
  <c r="AG404" i="1"/>
  <c r="S404" i="1"/>
  <c r="N404" i="1"/>
  <c r="K404" i="1"/>
  <c r="H404" i="1"/>
  <c r="G404" i="1"/>
  <c r="E404" i="1"/>
  <c r="F404" i="1" s="1"/>
  <c r="D404" i="1"/>
  <c r="C404" i="1"/>
  <c r="AI403" i="1"/>
  <c r="AH403" i="1"/>
  <c r="AG403" i="1"/>
  <c r="S403" i="1"/>
  <c r="N403" i="1"/>
  <c r="K403" i="1"/>
  <c r="H403" i="1"/>
  <c r="G403" i="1"/>
  <c r="E403" i="1"/>
  <c r="F403" i="1" s="1"/>
  <c r="D403" i="1"/>
  <c r="C403" i="1"/>
  <c r="AI402" i="1"/>
  <c r="AH402" i="1"/>
  <c r="AG402" i="1"/>
  <c r="S402" i="1"/>
  <c r="N402" i="1"/>
  <c r="K402" i="1"/>
  <c r="H402" i="1"/>
  <c r="G402" i="1"/>
  <c r="E402" i="1"/>
  <c r="F402" i="1" s="1"/>
  <c r="D402" i="1"/>
  <c r="C402" i="1"/>
  <c r="AI401" i="1"/>
  <c r="AH401" i="1"/>
  <c r="AG401" i="1"/>
  <c r="S401" i="1"/>
  <c r="N401" i="1"/>
  <c r="K401" i="1"/>
  <c r="H401" i="1"/>
  <c r="G401" i="1"/>
  <c r="E401" i="1"/>
  <c r="F401" i="1" s="1"/>
  <c r="D401" i="1"/>
  <c r="C401" i="1"/>
  <c r="AI400" i="1"/>
  <c r="AH400" i="1"/>
  <c r="AG400" i="1"/>
  <c r="S400" i="1"/>
  <c r="N400" i="1"/>
  <c r="K400" i="1"/>
  <c r="H400" i="1"/>
  <c r="G400" i="1"/>
  <c r="E400" i="1"/>
  <c r="F400" i="1" s="1"/>
  <c r="D400" i="1"/>
  <c r="C400" i="1"/>
  <c r="AI399" i="1"/>
  <c r="AH399" i="1"/>
  <c r="AG399" i="1"/>
  <c r="S399" i="1"/>
  <c r="N399" i="1"/>
  <c r="K399" i="1"/>
  <c r="H399" i="1"/>
  <c r="G399" i="1"/>
  <c r="E399" i="1"/>
  <c r="F399" i="1" s="1"/>
  <c r="D399" i="1"/>
  <c r="C399" i="1"/>
  <c r="AI398" i="1"/>
  <c r="AH398" i="1"/>
  <c r="AG398" i="1"/>
  <c r="S398" i="1"/>
  <c r="N398" i="1"/>
  <c r="K398" i="1"/>
  <c r="H398" i="1"/>
  <c r="G398" i="1"/>
  <c r="E398" i="1"/>
  <c r="F398" i="1" s="1"/>
  <c r="D398" i="1"/>
  <c r="C398" i="1"/>
  <c r="AI397" i="1"/>
  <c r="AH397" i="1"/>
  <c r="AG397" i="1"/>
  <c r="S397" i="1"/>
  <c r="N397" i="1"/>
  <c r="K397" i="1"/>
  <c r="H397" i="1"/>
  <c r="G397" i="1"/>
  <c r="E397" i="1"/>
  <c r="F397" i="1" s="1"/>
  <c r="D397" i="1"/>
  <c r="C397" i="1"/>
  <c r="AI396" i="1"/>
  <c r="AH396" i="1"/>
  <c r="AG396" i="1"/>
  <c r="S396" i="1"/>
  <c r="N396" i="1"/>
  <c r="K396" i="1"/>
  <c r="H396" i="1"/>
  <c r="G396" i="1"/>
  <c r="E396" i="1"/>
  <c r="F396" i="1" s="1"/>
  <c r="D396" i="1"/>
  <c r="C396" i="1"/>
  <c r="AI395" i="1"/>
  <c r="AH395" i="1"/>
  <c r="AG395" i="1"/>
  <c r="S395" i="1"/>
  <c r="N395" i="1"/>
  <c r="K395" i="1"/>
  <c r="H395" i="1"/>
  <c r="G395" i="1"/>
  <c r="E395" i="1"/>
  <c r="F395" i="1" s="1"/>
  <c r="D395" i="1"/>
  <c r="C395" i="1"/>
  <c r="AI394" i="1"/>
  <c r="AH394" i="1"/>
  <c r="AG394" i="1"/>
  <c r="S394" i="1"/>
  <c r="N394" i="1"/>
  <c r="K394" i="1"/>
  <c r="H394" i="1"/>
  <c r="G394" i="1"/>
  <c r="E394" i="1"/>
  <c r="F394" i="1" s="1"/>
  <c r="D394" i="1"/>
  <c r="C394" i="1"/>
  <c r="AI393" i="1"/>
  <c r="AH393" i="1"/>
  <c r="AG393" i="1"/>
  <c r="S393" i="1"/>
  <c r="N393" i="1"/>
  <c r="K393" i="1"/>
  <c r="H393" i="1"/>
  <c r="G393" i="1"/>
  <c r="E393" i="1"/>
  <c r="F393" i="1" s="1"/>
  <c r="D393" i="1"/>
  <c r="C393" i="1"/>
  <c r="AJ392" i="1"/>
  <c r="AI392" i="1"/>
  <c r="AH392" i="1"/>
  <c r="AG392" i="1"/>
  <c r="S392" i="1"/>
  <c r="N392" i="1"/>
  <c r="K392" i="1"/>
  <c r="H392" i="1"/>
  <c r="G392" i="1"/>
  <c r="E392" i="1"/>
  <c r="F392" i="1" s="1"/>
  <c r="D392" i="1"/>
  <c r="C392" i="1"/>
  <c r="AI391" i="1"/>
  <c r="AH391" i="1"/>
  <c r="AG391" i="1"/>
  <c r="S391" i="1"/>
  <c r="N391" i="1"/>
  <c r="K391" i="1"/>
  <c r="H391" i="1"/>
  <c r="G391" i="1"/>
  <c r="E391" i="1"/>
  <c r="F391" i="1" s="1"/>
  <c r="D391" i="1"/>
  <c r="C391" i="1"/>
  <c r="AI390" i="1"/>
  <c r="AH390" i="1"/>
  <c r="AG390" i="1"/>
  <c r="S390" i="1"/>
  <c r="N390" i="1"/>
  <c r="K390" i="1"/>
  <c r="H390" i="1"/>
  <c r="G390" i="1"/>
  <c r="E390" i="1"/>
  <c r="F390" i="1" s="1"/>
  <c r="D390" i="1"/>
  <c r="C390" i="1"/>
  <c r="AI389" i="1"/>
  <c r="AH389" i="1"/>
  <c r="AG389" i="1"/>
  <c r="S389" i="1"/>
  <c r="N389" i="1"/>
  <c r="K389" i="1"/>
  <c r="H389" i="1"/>
  <c r="G389" i="1"/>
  <c r="E389" i="1"/>
  <c r="F389" i="1" s="1"/>
  <c r="D389" i="1"/>
  <c r="C389" i="1"/>
  <c r="AI388" i="1"/>
  <c r="AH388" i="1"/>
  <c r="AG388" i="1"/>
  <c r="S388" i="1"/>
  <c r="N388" i="1"/>
  <c r="K388" i="1"/>
  <c r="H388" i="1"/>
  <c r="G388" i="1"/>
  <c r="E388" i="1"/>
  <c r="F388" i="1" s="1"/>
  <c r="D388" i="1"/>
  <c r="C388" i="1"/>
  <c r="AI387" i="1"/>
  <c r="AH387" i="1"/>
  <c r="AG387" i="1"/>
  <c r="S387" i="1"/>
  <c r="N387" i="1"/>
  <c r="K387" i="1"/>
  <c r="H387" i="1"/>
  <c r="G387" i="1"/>
  <c r="E387" i="1"/>
  <c r="F387" i="1" s="1"/>
  <c r="D387" i="1"/>
  <c r="C387" i="1"/>
  <c r="AI386" i="1"/>
  <c r="AH386" i="1"/>
  <c r="AG386" i="1"/>
  <c r="S386" i="1"/>
  <c r="N386" i="1"/>
  <c r="K386" i="1"/>
  <c r="H386" i="1"/>
  <c r="G386" i="1"/>
  <c r="E386" i="1"/>
  <c r="F386" i="1" s="1"/>
  <c r="D386" i="1"/>
  <c r="AP386" i="1" s="1"/>
  <c r="C386" i="1"/>
  <c r="AI385" i="1"/>
  <c r="AH385" i="1"/>
  <c r="AG385" i="1"/>
  <c r="S385" i="1"/>
  <c r="N385" i="1"/>
  <c r="K385" i="1"/>
  <c r="H385" i="1"/>
  <c r="G385" i="1"/>
  <c r="E385" i="1"/>
  <c r="F385" i="1" s="1"/>
  <c r="D385" i="1"/>
  <c r="C385" i="1"/>
  <c r="AI384" i="1"/>
  <c r="AH384" i="1"/>
  <c r="AG384" i="1"/>
  <c r="S384" i="1"/>
  <c r="N384" i="1"/>
  <c r="K384" i="1"/>
  <c r="H384" i="1"/>
  <c r="G384" i="1"/>
  <c r="E384" i="1"/>
  <c r="F384" i="1" s="1"/>
  <c r="D384" i="1"/>
  <c r="C384" i="1"/>
  <c r="AI383" i="1"/>
  <c r="AH383" i="1"/>
  <c r="AG383" i="1"/>
  <c r="S383" i="1"/>
  <c r="N383" i="1"/>
  <c r="K383" i="1"/>
  <c r="H383" i="1"/>
  <c r="G383" i="1"/>
  <c r="E383" i="1"/>
  <c r="F383" i="1" s="1"/>
  <c r="D383" i="1"/>
  <c r="C383" i="1"/>
  <c r="AI382" i="1"/>
  <c r="AH382" i="1"/>
  <c r="AG382" i="1"/>
  <c r="S382" i="1"/>
  <c r="N382" i="1"/>
  <c r="K382" i="1"/>
  <c r="H382" i="1"/>
  <c r="G382" i="1"/>
  <c r="E382" i="1"/>
  <c r="F382" i="1" s="1"/>
  <c r="D382" i="1"/>
  <c r="C382" i="1"/>
  <c r="AI381" i="1"/>
  <c r="AH381" i="1"/>
  <c r="AG381" i="1"/>
  <c r="S381" i="1"/>
  <c r="N381" i="1"/>
  <c r="K381" i="1"/>
  <c r="H381" i="1"/>
  <c r="G381" i="1"/>
  <c r="E381" i="1"/>
  <c r="F381" i="1" s="1"/>
  <c r="D381" i="1"/>
  <c r="C381" i="1"/>
  <c r="AI380" i="1"/>
  <c r="AH380" i="1"/>
  <c r="AG380" i="1"/>
  <c r="S380" i="1"/>
  <c r="N380" i="1"/>
  <c r="K380" i="1"/>
  <c r="H380" i="1"/>
  <c r="G380" i="1"/>
  <c r="E380" i="1"/>
  <c r="F380" i="1" s="1"/>
  <c r="D380" i="1"/>
  <c r="C380" i="1"/>
  <c r="AI379" i="1"/>
  <c r="AH379" i="1"/>
  <c r="AG379" i="1"/>
  <c r="S379" i="1"/>
  <c r="N379" i="1"/>
  <c r="K379" i="1"/>
  <c r="H379" i="1"/>
  <c r="G379" i="1"/>
  <c r="E379" i="1"/>
  <c r="F379" i="1" s="1"/>
  <c r="D379" i="1"/>
  <c r="C379" i="1"/>
  <c r="AI378" i="1"/>
  <c r="AH378" i="1"/>
  <c r="AG378" i="1"/>
  <c r="S378" i="1"/>
  <c r="N378" i="1"/>
  <c r="K378" i="1"/>
  <c r="H378" i="1"/>
  <c r="G378" i="1"/>
  <c r="E378" i="1"/>
  <c r="F378" i="1" s="1"/>
  <c r="D378" i="1"/>
  <c r="C378" i="1"/>
  <c r="AI377" i="1"/>
  <c r="AH377" i="1"/>
  <c r="AG377" i="1"/>
  <c r="S377" i="1"/>
  <c r="N377" i="1"/>
  <c r="K377" i="1"/>
  <c r="H377" i="1"/>
  <c r="G377" i="1"/>
  <c r="E377" i="1"/>
  <c r="F377" i="1" s="1"/>
  <c r="D377" i="1"/>
  <c r="C377" i="1"/>
  <c r="AJ376" i="1"/>
  <c r="AI376" i="1"/>
  <c r="AH376" i="1"/>
  <c r="AG376" i="1"/>
  <c r="S376" i="1"/>
  <c r="N376" i="1"/>
  <c r="K376" i="1"/>
  <c r="H376" i="1"/>
  <c r="G376" i="1"/>
  <c r="E376" i="1"/>
  <c r="F376" i="1" s="1"/>
  <c r="D376" i="1"/>
  <c r="C376" i="1"/>
  <c r="AI375" i="1"/>
  <c r="AH375" i="1"/>
  <c r="AG375" i="1"/>
  <c r="S375" i="1"/>
  <c r="N375" i="1"/>
  <c r="K375" i="1"/>
  <c r="H375" i="1"/>
  <c r="G375" i="1"/>
  <c r="E375" i="1"/>
  <c r="F375" i="1" s="1"/>
  <c r="D375" i="1"/>
  <c r="C375" i="1"/>
  <c r="AI374" i="1"/>
  <c r="AH374" i="1"/>
  <c r="AG374" i="1"/>
  <c r="S374" i="1"/>
  <c r="N374" i="1"/>
  <c r="K374" i="1"/>
  <c r="H374" i="1"/>
  <c r="G374" i="1"/>
  <c r="E374" i="1"/>
  <c r="F374" i="1" s="1"/>
  <c r="D374" i="1"/>
  <c r="C374" i="1"/>
  <c r="AI373" i="1"/>
  <c r="AH373" i="1"/>
  <c r="AG373" i="1"/>
  <c r="S373" i="1"/>
  <c r="N373" i="1"/>
  <c r="K373" i="1"/>
  <c r="H373" i="1"/>
  <c r="G373" i="1"/>
  <c r="E373" i="1"/>
  <c r="F373" i="1" s="1"/>
  <c r="D373" i="1"/>
  <c r="C373" i="1"/>
  <c r="AI372" i="1"/>
  <c r="AH372" i="1"/>
  <c r="AG372" i="1"/>
  <c r="S372" i="1"/>
  <c r="N372" i="1"/>
  <c r="K372" i="1"/>
  <c r="H372" i="1"/>
  <c r="G372" i="1"/>
  <c r="E372" i="1"/>
  <c r="F372" i="1" s="1"/>
  <c r="D372" i="1"/>
  <c r="C372" i="1"/>
  <c r="AI371" i="1"/>
  <c r="AH371" i="1"/>
  <c r="AG371" i="1"/>
  <c r="S371" i="1"/>
  <c r="N371" i="1"/>
  <c r="K371" i="1"/>
  <c r="H371" i="1"/>
  <c r="G371" i="1"/>
  <c r="E371" i="1"/>
  <c r="F371" i="1" s="1"/>
  <c r="D371" i="1"/>
  <c r="C371" i="1"/>
  <c r="AJ370" i="1"/>
  <c r="AI370" i="1"/>
  <c r="AH370" i="1"/>
  <c r="AG370" i="1"/>
  <c r="S370" i="1"/>
  <c r="N370" i="1"/>
  <c r="K370" i="1"/>
  <c r="H370" i="1"/>
  <c r="G370" i="1"/>
  <c r="E370" i="1"/>
  <c r="F370" i="1" s="1"/>
  <c r="D370" i="1"/>
  <c r="C370" i="1"/>
  <c r="AI369" i="1"/>
  <c r="AH369" i="1"/>
  <c r="AG369" i="1"/>
  <c r="S369" i="1"/>
  <c r="N369" i="1"/>
  <c r="K369" i="1"/>
  <c r="H369" i="1"/>
  <c r="G369" i="1"/>
  <c r="E369" i="1"/>
  <c r="F369" i="1" s="1"/>
  <c r="D369" i="1"/>
  <c r="C369" i="1"/>
  <c r="AI368" i="1"/>
  <c r="AH368" i="1"/>
  <c r="AG368" i="1"/>
  <c r="S368" i="1"/>
  <c r="N368" i="1"/>
  <c r="K368" i="1"/>
  <c r="H368" i="1"/>
  <c r="G368" i="1"/>
  <c r="E368" i="1"/>
  <c r="F368" i="1" s="1"/>
  <c r="D368" i="1"/>
  <c r="C368" i="1"/>
  <c r="AI367" i="1"/>
  <c r="AH367" i="1"/>
  <c r="AG367" i="1"/>
  <c r="S367" i="1"/>
  <c r="N367" i="1"/>
  <c r="K367" i="1"/>
  <c r="H367" i="1"/>
  <c r="G367" i="1"/>
  <c r="E367" i="1"/>
  <c r="F367" i="1" s="1"/>
  <c r="D367" i="1"/>
  <c r="C367" i="1"/>
  <c r="AI366" i="1"/>
  <c r="AH366" i="1"/>
  <c r="AG366" i="1"/>
  <c r="S366" i="1"/>
  <c r="N366" i="1"/>
  <c r="K366" i="1"/>
  <c r="H366" i="1"/>
  <c r="G366" i="1"/>
  <c r="E366" i="1"/>
  <c r="F366" i="1" s="1"/>
  <c r="D366" i="1"/>
  <c r="C366" i="1"/>
  <c r="AI365" i="1"/>
  <c r="AH365" i="1"/>
  <c r="AG365" i="1"/>
  <c r="S365" i="1"/>
  <c r="N365" i="1"/>
  <c r="K365" i="1"/>
  <c r="H365" i="1"/>
  <c r="G365" i="1"/>
  <c r="E365" i="1"/>
  <c r="F365" i="1" s="1"/>
  <c r="D365" i="1"/>
  <c r="C365" i="1"/>
  <c r="AI364" i="1"/>
  <c r="AH364" i="1"/>
  <c r="AG364" i="1"/>
  <c r="S364" i="1"/>
  <c r="N364" i="1"/>
  <c r="K364" i="1"/>
  <c r="H364" i="1"/>
  <c r="G364" i="1"/>
  <c r="E364" i="1"/>
  <c r="F364" i="1" s="1"/>
  <c r="D364" i="1"/>
  <c r="C364" i="1"/>
  <c r="AL363" i="1"/>
  <c r="AI363" i="1"/>
  <c r="AH363" i="1"/>
  <c r="AG363" i="1"/>
  <c r="S363" i="1"/>
  <c r="N363" i="1"/>
  <c r="K363" i="1"/>
  <c r="H363" i="1"/>
  <c r="G363" i="1"/>
  <c r="E363" i="1"/>
  <c r="F363" i="1" s="1"/>
  <c r="D363" i="1"/>
  <c r="C363" i="1"/>
  <c r="AI362" i="1"/>
  <c r="AH362" i="1"/>
  <c r="AG362" i="1"/>
  <c r="N362" i="1"/>
  <c r="K362" i="1"/>
  <c r="H362" i="1"/>
  <c r="G362" i="1"/>
  <c r="E362" i="1"/>
  <c r="F362" i="1" s="1"/>
  <c r="D362" i="1"/>
  <c r="C362" i="1"/>
  <c r="AI361" i="1"/>
  <c r="AH361" i="1"/>
  <c r="AG361" i="1"/>
  <c r="N361" i="1"/>
  <c r="K361" i="1"/>
  <c r="H361" i="1"/>
  <c r="G361" i="1"/>
  <c r="E361" i="1"/>
  <c r="F361" i="1" s="1"/>
  <c r="D361" i="1"/>
  <c r="C361" i="1"/>
  <c r="AI360" i="1"/>
  <c r="AH360" i="1"/>
  <c r="AG360" i="1"/>
  <c r="S360" i="1"/>
  <c r="N360" i="1"/>
  <c r="K360" i="1"/>
  <c r="H360" i="1"/>
  <c r="G360" i="1"/>
  <c r="E360" i="1"/>
  <c r="F360" i="1" s="1"/>
  <c r="D360" i="1"/>
  <c r="C360" i="1"/>
  <c r="AJ359" i="1"/>
  <c r="AI359" i="1"/>
  <c r="AH359" i="1"/>
  <c r="AG359" i="1"/>
  <c r="S359" i="1"/>
  <c r="N359" i="1"/>
  <c r="K359" i="1"/>
  <c r="H359" i="1"/>
  <c r="G359" i="1"/>
  <c r="E359" i="1"/>
  <c r="F359" i="1" s="1"/>
  <c r="D359" i="1"/>
  <c r="AN359" i="1" s="1"/>
  <c r="C359" i="1"/>
  <c r="AM358" i="1"/>
  <c r="AJ358" i="1"/>
  <c r="AI358" i="1"/>
  <c r="AH358" i="1"/>
  <c r="AG358" i="1"/>
  <c r="S358" i="1"/>
  <c r="N358" i="1"/>
  <c r="K358" i="1"/>
  <c r="H358" i="1"/>
  <c r="G358" i="1"/>
  <c r="E358" i="1"/>
  <c r="F358" i="1" s="1"/>
  <c r="D358" i="1"/>
  <c r="C358" i="1"/>
  <c r="AI357" i="1"/>
  <c r="AH357" i="1"/>
  <c r="AG357" i="1"/>
  <c r="N357" i="1"/>
  <c r="K357" i="1"/>
  <c r="H357" i="1"/>
  <c r="G357" i="1"/>
  <c r="E357" i="1"/>
  <c r="F357" i="1" s="1"/>
  <c r="D357" i="1"/>
  <c r="C357" i="1"/>
  <c r="AI356" i="1"/>
  <c r="AH356" i="1"/>
  <c r="AG356" i="1"/>
  <c r="S356" i="1"/>
  <c r="N356" i="1"/>
  <c r="K356" i="1"/>
  <c r="H356" i="1"/>
  <c r="G356" i="1"/>
  <c r="E356" i="1"/>
  <c r="F356" i="1" s="1"/>
  <c r="D356" i="1"/>
  <c r="C356" i="1"/>
  <c r="AI355" i="1"/>
  <c r="AH355" i="1"/>
  <c r="AG355" i="1"/>
  <c r="S355" i="1"/>
  <c r="N355" i="1"/>
  <c r="K355" i="1"/>
  <c r="H355" i="1"/>
  <c r="G355" i="1"/>
  <c r="E355" i="1"/>
  <c r="F355" i="1" s="1"/>
  <c r="D355" i="1"/>
  <c r="C355" i="1"/>
  <c r="AI354" i="1"/>
  <c r="AH354" i="1"/>
  <c r="AG354" i="1"/>
  <c r="N354" i="1"/>
  <c r="K354" i="1"/>
  <c r="H354" i="1"/>
  <c r="G354" i="1"/>
  <c r="E354" i="1"/>
  <c r="F354" i="1" s="1"/>
  <c r="D354" i="1"/>
  <c r="C354" i="1"/>
  <c r="AI353" i="1"/>
  <c r="AH353" i="1"/>
  <c r="AG353" i="1"/>
  <c r="S353" i="1"/>
  <c r="N353" i="1"/>
  <c r="K353" i="1"/>
  <c r="H353" i="1"/>
  <c r="G353" i="1"/>
  <c r="E353" i="1"/>
  <c r="F353" i="1" s="1"/>
  <c r="D353" i="1"/>
  <c r="C353" i="1"/>
  <c r="AI352" i="1"/>
  <c r="AH352" i="1"/>
  <c r="AG352" i="1"/>
  <c r="N352" i="1"/>
  <c r="K352" i="1"/>
  <c r="H352" i="1"/>
  <c r="G352" i="1"/>
  <c r="E352" i="1"/>
  <c r="F352" i="1" s="1"/>
  <c r="D352" i="1"/>
  <c r="AI351" i="1"/>
  <c r="AH351" i="1"/>
  <c r="AG351" i="1"/>
  <c r="S351" i="1"/>
  <c r="N351" i="1"/>
  <c r="K351" i="1"/>
  <c r="H351" i="1"/>
  <c r="G351" i="1"/>
  <c r="E351" i="1"/>
  <c r="F351" i="1" s="1"/>
  <c r="D351" i="1"/>
  <c r="C351" i="1"/>
  <c r="AI350" i="1"/>
  <c r="AH350" i="1"/>
  <c r="AG350" i="1"/>
  <c r="S350" i="1"/>
  <c r="N350" i="1"/>
  <c r="K350" i="1"/>
  <c r="H350" i="1"/>
  <c r="G350" i="1"/>
  <c r="E350" i="1"/>
  <c r="F350" i="1" s="1"/>
  <c r="D350" i="1"/>
  <c r="C350" i="1"/>
  <c r="AI349" i="1"/>
  <c r="AH349" i="1"/>
  <c r="AG349" i="1"/>
  <c r="S349" i="1"/>
  <c r="N349" i="1"/>
  <c r="K349" i="1"/>
  <c r="H349" i="1"/>
  <c r="G349" i="1"/>
  <c r="E349" i="1"/>
  <c r="F349" i="1" s="1"/>
  <c r="D349" i="1"/>
  <c r="C349" i="1"/>
  <c r="AI348" i="1"/>
  <c r="AH348" i="1"/>
  <c r="AG348" i="1"/>
  <c r="S348" i="1"/>
  <c r="N348" i="1"/>
  <c r="K348" i="1"/>
  <c r="H348" i="1"/>
  <c r="G348" i="1"/>
  <c r="E348" i="1"/>
  <c r="F348" i="1" s="1"/>
  <c r="D348" i="1"/>
  <c r="C348" i="1"/>
  <c r="AI347" i="1"/>
  <c r="AH347" i="1"/>
  <c r="AG347" i="1"/>
  <c r="S347" i="1"/>
  <c r="N347" i="1"/>
  <c r="K347" i="1"/>
  <c r="H347" i="1"/>
  <c r="G347" i="1"/>
  <c r="E347" i="1"/>
  <c r="F347" i="1" s="1"/>
  <c r="D347" i="1"/>
  <c r="C347" i="1"/>
  <c r="AI346" i="1"/>
  <c r="AH346" i="1"/>
  <c r="AG346" i="1"/>
  <c r="S346" i="1"/>
  <c r="N346" i="1"/>
  <c r="K346" i="1"/>
  <c r="H346" i="1"/>
  <c r="G346" i="1"/>
  <c r="E346" i="1"/>
  <c r="F346" i="1" s="1"/>
  <c r="D346" i="1"/>
  <c r="C346" i="1"/>
  <c r="AI345" i="1"/>
  <c r="AH345" i="1"/>
  <c r="AG345" i="1"/>
  <c r="N345" i="1"/>
  <c r="K345" i="1"/>
  <c r="H345" i="1"/>
  <c r="G345" i="1"/>
  <c r="E345" i="1"/>
  <c r="F345" i="1" s="1"/>
  <c r="D345" i="1"/>
  <c r="C345" i="1"/>
  <c r="AI344" i="1"/>
  <c r="AH344" i="1"/>
  <c r="AG344" i="1"/>
  <c r="S344" i="1"/>
  <c r="N344" i="1"/>
  <c r="K344" i="1"/>
  <c r="H344" i="1"/>
  <c r="G344" i="1"/>
  <c r="E344" i="1"/>
  <c r="F344" i="1" s="1"/>
  <c r="D344" i="1"/>
  <c r="C344" i="1"/>
  <c r="AO343" i="1"/>
  <c r="AI343" i="1"/>
  <c r="AH343" i="1"/>
  <c r="AG343" i="1"/>
  <c r="S343" i="1"/>
  <c r="N343" i="1"/>
  <c r="K343" i="1"/>
  <c r="H343" i="1"/>
  <c r="G343" i="1"/>
  <c r="E343" i="1"/>
  <c r="F343" i="1" s="1"/>
  <c r="D343" i="1"/>
  <c r="C343" i="1"/>
  <c r="AI342" i="1"/>
  <c r="AH342" i="1"/>
  <c r="AG342" i="1"/>
  <c r="N342" i="1"/>
  <c r="K342" i="1"/>
  <c r="H342" i="1"/>
  <c r="G342" i="1"/>
  <c r="E342" i="1"/>
  <c r="F342" i="1" s="1"/>
  <c r="D342" i="1"/>
  <c r="C342" i="1"/>
  <c r="AO341" i="1"/>
  <c r="AI341" i="1"/>
  <c r="AH341" i="1"/>
  <c r="AG341" i="1"/>
  <c r="S341" i="1"/>
  <c r="N341" i="1"/>
  <c r="K341" i="1"/>
  <c r="H341" i="1"/>
  <c r="G341" i="1"/>
  <c r="E341" i="1"/>
  <c r="F341" i="1" s="1"/>
  <c r="D341" i="1"/>
  <c r="C341" i="1"/>
  <c r="AI340" i="1"/>
  <c r="AH340" i="1"/>
  <c r="AG340" i="1"/>
  <c r="S340" i="1"/>
  <c r="N340" i="1"/>
  <c r="K340" i="1"/>
  <c r="H340" i="1"/>
  <c r="G340" i="1"/>
  <c r="E340" i="1"/>
  <c r="F340" i="1" s="1"/>
  <c r="D340" i="1"/>
  <c r="C340" i="1"/>
  <c r="AJ339" i="1"/>
  <c r="AI339" i="1"/>
  <c r="AH339" i="1"/>
  <c r="AG339" i="1"/>
  <c r="S339" i="1"/>
  <c r="N339" i="1"/>
  <c r="K339" i="1"/>
  <c r="H339" i="1"/>
  <c r="G339" i="1"/>
  <c r="E339" i="1"/>
  <c r="F339" i="1" s="1"/>
  <c r="D339" i="1"/>
  <c r="C339" i="1"/>
  <c r="AI338" i="1"/>
  <c r="AH338" i="1"/>
  <c r="AG338" i="1"/>
  <c r="N338" i="1"/>
  <c r="K338" i="1"/>
  <c r="H338" i="1"/>
  <c r="G338" i="1"/>
  <c r="E338" i="1"/>
  <c r="F338" i="1" s="1"/>
  <c r="D338" i="1"/>
  <c r="AI337" i="1"/>
  <c r="AH337" i="1"/>
  <c r="AG337" i="1"/>
  <c r="N337" i="1"/>
  <c r="K337" i="1"/>
  <c r="H337" i="1"/>
  <c r="G337" i="1"/>
  <c r="E337" i="1"/>
  <c r="F337" i="1" s="1"/>
  <c r="D337" i="1"/>
  <c r="C337" i="1"/>
  <c r="AI336" i="1"/>
  <c r="AH336" i="1"/>
  <c r="AG336" i="1"/>
  <c r="N336" i="1"/>
  <c r="K336" i="1"/>
  <c r="H336" i="1"/>
  <c r="G336" i="1"/>
  <c r="E336" i="1"/>
  <c r="F336" i="1" s="1"/>
  <c r="D336" i="1"/>
  <c r="C336" i="1"/>
  <c r="AI335" i="1"/>
  <c r="AH335" i="1"/>
  <c r="AG335" i="1"/>
  <c r="S335" i="1"/>
  <c r="N335" i="1"/>
  <c r="K335" i="1"/>
  <c r="H335" i="1"/>
  <c r="G335" i="1"/>
  <c r="E335" i="1"/>
  <c r="F335" i="1" s="1"/>
  <c r="D335" i="1"/>
  <c r="C335" i="1"/>
  <c r="AI334" i="1"/>
  <c r="AH334" i="1"/>
  <c r="AG334" i="1"/>
  <c r="S334" i="1"/>
  <c r="N334" i="1"/>
  <c r="K334" i="1"/>
  <c r="H334" i="1"/>
  <c r="G334" i="1"/>
  <c r="E334" i="1"/>
  <c r="F334" i="1" s="1"/>
  <c r="D334" i="1"/>
  <c r="C334" i="1"/>
  <c r="AI333" i="1"/>
  <c r="AH333" i="1"/>
  <c r="AG333" i="1"/>
  <c r="S333" i="1"/>
  <c r="N333" i="1"/>
  <c r="K333" i="1"/>
  <c r="H333" i="1"/>
  <c r="G333" i="1"/>
  <c r="E333" i="1"/>
  <c r="F333" i="1" s="1"/>
  <c r="D333" i="1"/>
  <c r="C333" i="1"/>
  <c r="AL332" i="1"/>
  <c r="AJ332" i="1"/>
  <c r="AI332" i="1"/>
  <c r="AH332" i="1"/>
  <c r="AG332" i="1"/>
  <c r="S332" i="1"/>
  <c r="N332" i="1"/>
  <c r="K332" i="1"/>
  <c r="H332" i="1"/>
  <c r="G332" i="1"/>
  <c r="E332" i="1"/>
  <c r="F332" i="1" s="1"/>
  <c r="D332" i="1"/>
  <c r="C332" i="1"/>
  <c r="AI331" i="1"/>
  <c r="AH331" i="1"/>
  <c r="AG331" i="1"/>
  <c r="S331" i="1"/>
  <c r="N331" i="1"/>
  <c r="K331" i="1"/>
  <c r="H331" i="1"/>
  <c r="G331" i="1"/>
  <c r="E331" i="1"/>
  <c r="F331" i="1" s="1"/>
  <c r="D331" i="1"/>
  <c r="C331" i="1"/>
  <c r="AI330" i="1"/>
  <c r="AH330" i="1"/>
  <c r="AG330" i="1"/>
  <c r="N330" i="1"/>
  <c r="K330" i="1"/>
  <c r="H330" i="1"/>
  <c r="G330" i="1"/>
  <c r="E330" i="1"/>
  <c r="F330" i="1" s="1"/>
  <c r="D330" i="1"/>
  <c r="C330" i="1"/>
  <c r="AI329" i="1"/>
  <c r="AH329" i="1"/>
  <c r="AG329" i="1"/>
  <c r="S329" i="1"/>
  <c r="N329" i="1"/>
  <c r="K329" i="1"/>
  <c r="H329" i="1"/>
  <c r="G329" i="1"/>
  <c r="E329" i="1"/>
  <c r="F329" i="1" s="1"/>
  <c r="D329" i="1"/>
  <c r="C329" i="1"/>
  <c r="AI328" i="1"/>
  <c r="AH328" i="1"/>
  <c r="AG328" i="1"/>
  <c r="S328" i="1"/>
  <c r="N328" i="1"/>
  <c r="K328" i="1"/>
  <c r="H328" i="1"/>
  <c r="G328" i="1"/>
  <c r="E328" i="1"/>
  <c r="F328" i="1" s="1"/>
  <c r="D328" i="1"/>
  <c r="C328" i="1"/>
  <c r="AL327" i="1"/>
  <c r="AJ327" i="1"/>
  <c r="AI327" i="1"/>
  <c r="AH327" i="1"/>
  <c r="AG327" i="1"/>
  <c r="N327" i="1"/>
  <c r="K327" i="1"/>
  <c r="H327" i="1"/>
  <c r="G327" i="1"/>
  <c r="E327" i="1"/>
  <c r="F327" i="1" s="1"/>
  <c r="D327" i="1"/>
  <c r="C327" i="1"/>
  <c r="AI326" i="1"/>
  <c r="AH326" i="1"/>
  <c r="AG326" i="1"/>
  <c r="S326" i="1"/>
  <c r="N326" i="1"/>
  <c r="K326" i="1"/>
  <c r="H326" i="1"/>
  <c r="G326" i="1"/>
  <c r="E326" i="1"/>
  <c r="F326" i="1" s="1"/>
  <c r="D326" i="1"/>
  <c r="C326" i="1"/>
  <c r="AJ325" i="1"/>
  <c r="AI325" i="1"/>
  <c r="AH325" i="1"/>
  <c r="AG325" i="1"/>
  <c r="S325" i="1"/>
  <c r="N325" i="1"/>
  <c r="K325" i="1"/>
  <c r="H325" i="1"/>
  <c r="G325" i="1"/>
  <c r="E325" i="1"/>
  <c r="F325" i="1" s="1"/>
  <c r="D325" i="1"/>
  <c r="C325" i="1"/>
  <c r="AJ324" i="1"/>
  <c r="AI324" i="1"/>
  <c r="AH324" i="1"/>
  <c r="AG324" i="1"/>
  <c r="S324" i="1"/>
  <c r="N324" i="1"/>
  <c r="K324" i="1"/>
  <c r="H324" i="1"/>
  <c r="G324" i="1"/>
  <c r="E324" i="1"/>
  <c r="F324" i="1" s="1"/>
  <c r="D324" i="1"/>
  <c r="C324" i="1"/>
  <c r="AI323" i="1"/>
  <c r="AH323" i="1"/>
  <c r="AG323" i="1"/>
  <c r="N323" i="1"/>
  <c r="K323" i="1"/>
  <c r="H323" i="1"/>
  <c r="G323" i="1"/>
  <c r="E323" i="1"/>
  <c r="F323" i="1" s="1"/>
  <c r="D323" i="1"/>
  <c r="AJ322" i="1"/>
  <c r="AI322" i="1"/>
  <c r="AH322" i="1"/>
  <c r="AG322" i="1"/>
  <c r="S322" i="1"/>
  <c r="N322" i="1"/>
  <c r="K322" i="1"/>
  <c r="H322" i="1"/>
  <c r="G322" i="1"/>
  <c r="E322" i="1"/>
  <c r="F322" i="1" s="1"/>
  <c r="D322" i="1"/>
  <c r="C322" i="1"/>
  <c r="AI321" i="1"/>
  <c r="AH321" i="1"/>
  <c r="AG321" i="1"/>
  <c r="S321" i="1"/>
  <c r="N321" i="1"/>
  <c r="K321" i="1"/>
  <c r="H321" i="1"/>
  <c r="G321" i="1"/>
  <c r="E321" i="1"/>
  <c r="F321" i="1" s="1"/>
  <c r="D321" i="1"/>
  <c r="C321" i="1"/>
  <c r="AI320" i="1"/>
  <c r="AH320" i="1"/>
  <c r="AG320" i="1"/>
  <c r="S320" i="1"/>
  <c r="N320" i="1"/>
  <c r="K320" i="1"/>
  <c r="H320" i="1"/>
  <c r="G320" i="1"/>
  <c r="E320" i="1"/>
  <c r="F320" i="1" s="1"/>
  <c r="D320" i="1"/>
  <c r="C320" i="1"/>
  <c r="AI319" i="1"/>
  <c r="AH319" i="1"/>
  <c r="AG319" i="1"/>
  <c r="S319" i="1"/>
  <c r="N319" i="1"/>
  <c r="K319" i="1"/>
  <c r="H319" i="1"/>
  <c r="G319" i="1"/>
  <c r="E319" i="1"/>
  <c r="F319" i="1" s="1"/>
  <c r="D319" i="1"/>
  <c r="C319" i="1"/>
  <c r="AI318" i="1"/>
  <c r="AH318" i="1"/>
  <c r="AG318" i="1"/>
  <c r="S318" i="1"/>
  <c r="N318" i="1"/>
  <c r="K318" i="1"/>
  <c r="H318" i="1"/>
  <c r="G318" i="1"/>
  <c r="E318" i="1"/>
  <c r="F318" i="1" s="1"/>
  <c r="D318" i="1"/>
  <c r="C318" i="1"/>
  <c r="AI317" i="1"/>
  <c r="AH317" i="1"/>
  <c r="AG317" i="1"/>
  <c r="S317" i="1"/>
  <c r="N317" i="1"/>
  <c r="K317" i="1"/>
  <c r="H317" i="1"/>
  <c r="G317" i="1"/>
  <c r="E317" i="1"/>
  <c r="F317" i="1" s="1"/>
  <c r="D317" i="1"/>
  <c r="C317" i="1"/>
  <c r="AJ316" i="1"/>
  <c r="AI316" i="1"/>
  <c r="AH316" i="1"/>
  <c r="AG316" i="1"/>
  <c r="S316" i="1"/>
  <c r="N316" i="1"/>
  <c r="K316" i="1"/>
  <c r="H316" i="1"/>
  <c r="G316" i="1"/>
  <c r="E316" i="1"/>
  <c r="F316" i="1" s="1"/>
  <c r="D316" i="1"/>
  <c r="C316" i="1"/>
  <c r="AL315" i="1"/>
  <c r="AJ315" i="1"/>
  <c r="AI315" i="1"/>
  <c r="AH315" i="1"/>
  <c r="AG315" i="1"/>
  <c r="N315" i="1"/>
  <c r="K315" i="1"/>
  <c r="H315" i="1"/>
  <c r="G315" i="1"/>
  <c r="E315" i="1"/>
  <c r="F315" i="1" s="1"/>
  <c r="D315" i="1"/>
  <c r="C315" i="1"/>
  <c r="AI314" i="1"/>
  <c r="AH314" i="1"/>
  <c r="AG314" i="1"/>
  <c r="S314" i="1"/>
  <c r="N314" i="1"/>
  <c r="K314" i="1"/>
  <c r="H314" i="1"/>
  <c r="G314" i="1"/>
  <c r="E314" i="1"/>
  <c r="F314" i="1" s="1"/>
  <c r="D314" i="1"/>
  <c r="C314" i="1"/>
  <c r="AI313" i="1"/>
  <c r="AH313" i="1"/>
  <c r="AG313" i="1"/>
  <c r="S313" i="1"/>
  <c r="N313" i="1"/>
  <c r="K313" i="1"/>
  <c r="H313" i="1"/>
  <c r="G313" i="1"/>
  <c r="E313" i="1"/>
  <c r="F313" i="1" s="1"/>
  <c r="D313" i="1"/>
  <c r="C313" i="1"/>
  <c r="AI312" i="1"/>
  <c r="AH312" i="1"/>
  <c r="AG312" i="1"/>
  <c r="S312" i="1"/>
  <c r="N312" i="1"/>
  <c r="K312" i="1"/>
  <c r="H312" i="1"/>
  <c r="G312" i="1"/>
  <c r="E312" i="1"/>
  <c r="F312" i="1" s="1"/>
  <c r="D312" i="1"/>
  <c r="C312" i="1"/>
  <c r="AI311" i="1"/>
  <c r="AH311" i="1"/>
  <c r="AG311" i="1"/>
  <c r="S311" i="1"/>
  <c r="N311" i="1"/>
  <c r="K311" i="1"/>
  <c r="H311" i="1"/>
  <c r="G311" i="1"/>
  <c r="E311" i="1"/>
  <c r="F311" i="1" s="1"/>
  <c r="D311" i="1"/>
  <c r="C311" i="1"/>
  <c r="AI310" i="1"/>
  <c r="AH310" i="1"/>
  <c r="AG310" i="1"/>
  <c r="S310" i="1"/>
  <c r="N310" i="1"/>
  <c r="K310" i="1"/>
  <c r="H310" i="1"/>
  <c r="G310" i="1"/>
  <c r="E310" i="1"/>
  <c r="F310" i="1" s="1"/>
  <c r="D310" i="1"/>
  <c r="C310" i="1"/>
  <c r="AI309" i="1"/>
  <c r="AH309" i="1"/>
  <c r="AG309" i="1"/>
  <c r="S309" i="1"/>
  <c r="N309" i="1"/>
  <c r="K309" i="1"/>
  <c r="H309" i="1"/>
  <c r="G309" i="1"/>
  <c r="E309" i="1"/>
  <c r="F309" i="1" s="1"/>
  <c r="D309" i="1"/>
  <c r="C309" i="1"/>
  <c r="AO308" i="1"/>
  <c r="AI308" i="1"/>
  <c r="AH308" i="1"/>
  <c r="AG308" i="1"/>
  <c r="S308" i="1"/>
  <c r="N308" i="1"/>
  <c r="K308" i="1"/>
  <c r="H308" i="1"/>
  <c r="G308" i="1"/>
  <c r="E308" i="1"/>
  <c r="F308" i="1" s="1"/>
  <c r="D308" i="1"/>
  <c r="C308" i="1"/>
  <c r="AM307" i="1"/>
  <c r="AL307" i="1"/>
  <c r="AJ307" i="1"/>
  <c r="AI307" i="1"/>
  <c r="AH307" i="1"/>
  <c r="AG307" i="1"/>
  <c r="S307" i="1"/>
  <c r="N307" i="1"/>
  <c r="K307" i="1"/>
  <c r="H307" i="1"/>
  <c r="G307" i="1"/>
  <c r="E307" i="1"/>
  <c r="F307" i="1" s="1"/>
  <c r="D307" i="1"/>
  <c r="C307" i="1"/>
  <c r="AJ306" i="1"/>
  <c r="AI306" i="1"/>
  <c r="AH306" i="1"/>
  <c r="AG306" i="1"/>
  <c r="S306" i="1"/>
  <c r="N306" i="1"/>
  <c r="K306" i="1"/>
  <c r="H306" i="1"/>
  <c r="G306" i="1"/>
  <c r="E306" i="1"/>
  <c r="F306" i="1" s="1"/>
  <c r="D306" i="1"/>
  <c r="AP306" i="1" s="1"/>
  <c r="C306" i="1"/>
  <c r="AJ305" i="1"/>
  <c r="AI305" i="1"/>
  <c r="AH305" i="1"/>
  <c r="AG305" i="1"/>
  <c r="S305" i="1"/>
  <c r="N305" i="1"/>
  <c r="K305" i="1"/>
  <c r="H305" i="1"/>
  <c r="G305" i="1"/>
  <c r="E305" i="1"/>
  <c r="F305" i="1" s="1"/>
  <c r="D305" i="1"/>
  <c r="AP305" i="1" s="1"/>
  <c r="C305" i="1"/>
  <c r="AM304" i="1"/>
  <c r="AJ304" i="1"/>
  <c r="AI304" i="1"/>
  <c r="AH304" i="1"/>
  <c r="AG304" i="1"/>
  <c r="S304" i="1"/>
  <c r="N304" i="1"/>
  <c r="K304" i="1"/>
  <c r="H304" i="1"/>
  <c r="G304" i="1"/>
  <c r="E304" i="1"/>
  <c r="F304" i="1" s="1"/>
  <c r="D304" i="1"/>
  <c r="C304" i="1"/>
  <c r="AI303" i="1"/>
  <c r="AH303" i="1"/>
  <c r="AG303" i="1"/>
  <c r="S303" i="1"/>
  <c r="N303" i="1"/>
  <c r="K303" i="1"/>
  <c r="H303" i="1"/>
  <c r="G303" i="1"/>
  <c r="E303" i="1"/>
  <c r="F303" i="1" s="1"/>
  <c r="D303" i="1"/>
  <c r="C303" i="1"/>
  <c r="AI302" i="1"/>
  <c r="AH302" i="1"/>
  <c r="AG302" i="1"/>
  <c r="S302" i="1"/>
  <c r="N302" i="1"/>
  <c r="K302" i="1"/>
  <c r="H302" i="1"/>
  <c r="G302" i="1"/>
  <c r="E302" i="1"/>
  <c r="F302" i="1" s="1"/>
  <c r="D302" i="1"/>
  <c r="C302" i="1"/>
  <c r="AI301" i="1"/>
  <c r="AH301" i="1"/>
  <c r="AG301" i="1"/>
  <c r="S301" i="1"/>
  <c r="N301" i="1"/>
  <c r="K301" i="1"/>
  <c r="H301" i="1"/>
  <c r="G301" i="1"/>
  <c r="E301" i="1"/>
  <c r="F301" i="1" s="1"/>
  <c r="D301" i="1"/>
  <c r="C301" i="1"/>
  <c r="AI300" i="1"/>
  <c r="AH300" i="1"/>
  <c r="AG300" i="1"/>
  <c r="S300" i="1"/>
  <c r="N300" i="1"/>
  <c r="K300" i="1"/>
  <c r="H300" i="1"/>
  <c r="G300" i="1"/>
  <c r="E300" i="1"/>
  <c r="F300" i="1" s="1"/>
  <c r="D300" i="1"/>
  <c r="C300" i="1"/>
  <c r="AI299" i="1"/>
  <c r="AH299" i="1"/>
  <c r="AG299" i="1"/>
  <c r="S299" i="1"/>
  <c r="N299" i="1"/>
  <c r="K299" i="1"/>
  <c r="H299" i="1"/>
  <c r="G299" i="1"/>
  <c r="E299" i="1"/>
  <c r="F299" i="1" s="1"/>
  <c r="D299" i="1"/>
  <c r="C299" i="1"/>
  <c r="AI298" i="1"/>
  <c r="AH298" i="1"/>
  <c r="AG298" i="1"/>
  <c r="S298" i="1"/>
  <c r="N298" i="1"/>
  <c r="K298" i="1"/>
  <c r="H298" i="1"/>
  <c r="G298" i="1"/>
  <c r="E298" i="1"/>
  <c r="F298" i="1" s="1"/>
  <c r="D298" i="1"/>
  <c r="C298" i="1"/>
  <c r="AI297" i="1"/>
  <c r="AH297" i="1"/>
  <c r="AG297" i="1"/>
  <c r="S297" i="1"/>
  <c r="N297" i="1"/>
  <c r="K297" i="1"/>
  <c r="H297" i="1"/>
  <c r="G297" i="1"/>
  <c r="E297" i="1"/>
  <c r="F297" i="1" s="1"/>
  <c r="D297" i="1"/>
  <c r="C297" i="1"/>
  <c r="AJ296" i="1"/>
  <c r="AI296" i="1"/>
  <c r="AH296" i="1"/>
  <c r="AG296" i="1"/>
  <c r="S296" i="1"/>
  <c r="N296" i="1"/>
  <c r="K296" i="1"/>
  <c r="H296" i="1"/>
  <c r="G296" i="1"/>
  <c r="E296" i="1"/>
  <c r="F296" i="1" s="1"/>
  <c r="D296" i="1"/>
  <c r="C296" i="1"/>
  <c r="AI295" i="1"/>
  <c r="AH295" i="1"/>
  <c r="AG295" i="1"/>
  <c r="S295" i="1"/>
  <c r="N295" i="1"/>
  <c r="K295" i="1"/>
  <c r="H295" i="1"/>
  <c r="G295" i="1"/>
  <c r="E295" i="1"/>
  <c r="F295" i="1" s="1"/>
  <c r="D295" i="1"/>
  <c r="C295" i="1"/>
  <c r="AI294" i="1"/>
  <c r="AH294" i="1"/>
  <c r="AG294" i="1"/>
  <c r="S294" i="1"/>
  <c r="N294" i="1"/>
  <c r="K294" i="1"/>
  <c r="H294" i="1"/>
  <c r="G294" i="1"/>
  <c r="E294" i="1"/>
  <c r="F294" i="1" s="1"/>
  <c r="D294" i="1"/>
  <c r="C294" i="1"/>
  <c r="AI293" i="1"/>
  <c r="AH293" i="1"/>
  <c r="AG293" i="1"/>
  <c r="S293" i="1"/>
  <c r="N293" i="1"/>
  <c r="K293" i="1"/>
  <c r="H293" i="1"/>
  <c r="G293" i="1"/>
  <c r="E293" i="1"/>
  <c r="F293" i="1" s="1"/>
  <c r="D293" i="1"/>
  <c r="C293" i="1"/>
  <c r="AI292" i="1"/>
  <c r="AH292" i="1"/>
  <c r="AG292" i="1"/>
  <c r="N292" i="1"/>
  <c r="K292" i="1"/>
  <c r="H292" i="1"/>
  <c r="G292" i="1"/>
  <c r="E292" i="1"/>
  <c r="F292" i="1" s="1"/>
  <c r="D292" i="1"/>
  <c r="C292" i="1"/>
  <c r="AI291" i="1"/>
  <c r="AH291" i="1"/>
  <c r="AG291" i="1"/>
  <c r="N291" i="1"/>
  <c r="K291" i="1"/>
  <c r="H291" i="1"/>
  <c r="G291" i="1"/>
  <c r="E291" i="1"/>
  <c r="F291" i="1" s="1"/>
  <c r="D291" i="1"/>
  <c r="C291" i="1"/>
  <c r="AI290" i="1"/>
  <c r="AH290" i="1"/>
  <c r="AG290" i="1"/>
  <c r="N290" i="1"/>
  <c r="K290" i="1"/>
  <c r="H290" i="1"/>
  <c r="G290" i="1"/>
  <c r="E290" i="1"/>
  <c r="F290" i="1" s="1"/>
  <c r="D290" i="1"/>
  <c r="C290" i="1"/>
  <c r="AI289" i="1"/>
  <c r="AH289" i="1"/>
  <c r="AG289" i="1"/>
  <c r="S289" i="1"/>
  <c r="N289" i="1"/>
  <c r="K289" i="1"/>
  <c r="H289" i="1"/>
  <c r="G289" i="1"/>
  <c r="E289" i="1"/>
  <c r="F289" i="1" s="1"/>
  <c r="D289" i="1"/>
  <c r="C289" i="1"/>
  <c r="AI288" i="1"/>
  <c r="AH288" i="1"/>
  <c r="AG288" i="1"/>
  <c r="S288" i="1"/>
  <c r="N288" i="1"/>
  <c r="K288" i="1"/>
  <c r="H288" i="1"/>
  <c r="G288" i="1"/>
  <c r="E288" i="1"/>
  <c r="F288" i="1" s="1"/>
  <c r="D288" i="1"/>
  <c r="C288" i="1"/>
  <c r="AI287" i="1"/>
  <c r="AH287" i="1"/>
  <c r="AG287" i="1"/>
  <c r="S287" i="1"/>
  <c r="N287" i="1"/>
  <c r="K287" i="1"/>
  <c r="H287" i="1"/>
  <c r="G287" i="1"/>
  <c r="E287" i="1"/>
  <c r="F287" i="1" s="1"/>
  <c r="D287" i="1"/>
  <c r="C287" i="1"/>
  <c r="AI286" i="1"/>
  <c r="AH286" i="1"/>
  <c r="AG286" i="1"/>
  <c r="S286" i="1"/>
  <c r="N286" i="1"/>
  <c r="K286" i="1"/>
  <c r="H286" i="1"/>
  <c r="G286" i="1"/>
  <c r="E286" i="1"/>
  <c r="F286" i="1" s="1"/>
  <c r="D286" i="1"/>
  <c r="C286" i="1"/>
  <c r="AI285" i="1"/>
  <c r="AH285" i="1"/>
  <c r="AG285" i="1"/>
  <c r="S285" i="1"/>
  <c r="N285" i="1"/>
  <c r="K285" i="1"/>
  <c r="H285" i="1"/>
  <c r="G285" i="1"/>
  <c r="E285" i="1"/>
  <c r="F285" i="1" s="1"/>
  <c r="D285" i="1"/>
  <c r="C285" i="1"/>
  <c r="AI284" i="1"/>
  <c r="AH284" i="1"/>
  <c r="AG284" i="1"/>
  <c r="S284" i="1"/>
  <c r="N284" i="1"/>
  <c r="K284" i="1"/>
  <c r="H284" i="1"/>
  <c r="G284" i="1"/>
  <c r="E284" i="1"/>
  <c r="F284" i="1" s="1"/>
  <c r="D284" i="1"/>
  <c r="C284" i="1"/>
  <c r="AL283" i="1"/>
  <c r="AJ283" i="1"/>
  <c r="AI283" i="1"/>
  <c r="AH283" i="1"/>
  <c r="AG283" i="1"/>
  <c r="S283" i="1"/>
  <c r="N283" i="1"/>
  <c r="K283" i="1"/>
  <c r="H283" i="1"/>
  <c r="G283" i="1"/>
  <c r="E283" i="1"/>
  <c r="F283" i="1" s="1"/>
  <c r="D283" i="1"/>
  <c r="C283" i="1"/>
  <c r="AI282" i="1"/>
  <c r="AH282" i="1"/>
  <c r="AG282" i="1"/>
  <c r="S282" i="1"/>
  <c r="N282" i="1"/>
  <c r="K282" i="1"/>
  <c r="H282" i="1"/>
  <c r="G282" i="1"/>
  <c r="E282" i="1"/>
  <c r="F282" i="1" s="1"/>
  <c r="D282" i="1"/>
  <c r="C282" i="1"/>
  <c r="AI281" i="1"/>
  <c r="AH281" i="1"/>
  <c r="AG281" i="1"/>
  <c r="S281" i="1"/>
  <c r="N281" i="1"/>
  <c r="K281" i="1"/>
  <c r="H281" i="1"/>
  <c r="G281" i="1"/>
  <c r="E281" i="1"/>
  <c r="F281" i="1" s="1"/>
  <c r="D281" i="1"/>
  <c r="C281" i="1"/>
  <c r="AI280" i="1"/>
  <c r="AH280" i="1"/>
  <c r="AG280" i="1"/>
  <c r="S280" i="1"/>
  <c r="N280" i="1"/>
  <c r="K280" i="1"/>
  <c r="H280" i="1"/>
  <c r="G280" i="1"/>
  <c r="E280" i="1"/>
  <c r="F280" i="1" s="1"/>
  <c r="D280" i="1"/>
  <c r="C280" i="1"/>
  <c r="AI279" i="1"/>
  <c r="AH279" i="1"/>
  <c r="AG279" i="1"/>
  <c r="N279" i="1"/>
  <c r="K279" i="1"/>
  <c r="H279" i="1"/>
  <c r="G279" i="1"/>
  <c r="E279" i="1"/>
  <c r="F279" i="1" s="1"/>
  <c r="D279" i="1"/>
  <c r="C279" i="1"/>
  <c r="AI278" i="1"/>
  <c r="AH278" i="1"/>
  <c r="AG278" i="1"/>
  <c r="S278" i="1"/>
  <c r="N278" i="1"/>
  <c r="K278" i="1"/>
  <c r="H278" i="1"/>
  <c r="G278" i="1"/>
  <c r="E278" i="1"/>
  <c r="F278" i="1" s="1"/>
  <c r="D278" i="1"/>
  <c r="C278" i="1"/>
  <c r="AO277" i="1"/>
  <c r="AI277" i="1"/>
  <c r="AH277" i="1"/>
  <c r="AG277" i="1"/>
  <c r="S277" i="1"/>
  <c r="N277" i="1"/>
  <c r="K277" i="1"/>
  <c r="H277" i="1"/>
  <c r="G277" i="1"/>
  <c r="E277" i="1"/>
  <c r="F277" i="1" s="1"/>
  <c r="D277" i="1"/>
  <c r="C277" i="1"/>
  <c r="AI276" i="1"/>
  <c r="AH276" i="1"/>
  <c r="AG276" i="1"/>
  <c r="N276" i="1"/>
  <c r="K276" i="1"/>
  <c r="H276" i="1"/>
  <c r="G276" i="1"/>
  <c r="E276" i="1"/>
  <c r="F276" i="1" s="1"/>
  <c r="D276" i="1"/>
  <c r="C276" i="1"/>
  <c r="AI275" i="1"/>
  <c r="AH275" i="1"/>
  <c r="AG275" i="1"/>
  <c r="S275" i="1"/>
  <c r="N275" i="1"/>
  <c r="K275" i="1"/>
  <c r="H275" i="1"/>
  <c r="G275" i="1"/>
  <c r="E275" i="1"/>
  <c r="F275" i="1" s="1"/>
  <c r="D275" i="1"/>
  <c r="C275" i="1"/>
  <c r="AL274" i="1"/>
  <c r="AJ274" i="1"/>
  <c r="AI274" i="1"/>
  <c r="AH274" i="1"/>
  <c r="AG274" i="1"/>
  <c r="S274" i="1"/>
  <c r="N274" i="1"/>
  <c r="K274" i="1"/>
  <c r="H274" i="1"/>
  <c r="G274" i="1"/>
  <c r="E274" i="1"/>
  <c r="F274" i="1" s="1"/>
  <c r="D274" i="1"/>
  <c r="C274" i="1"/>
  <c r="AI273" i="1"/>
  <c r="AH273" i="1"/>
  <c r="AG273" i="1"/>
  <c r="S273" i="1"/>
  <c r="N273" i="1"/>
  <c r="K273" i="1"/>
  <c r="H273" i="1"/>
  <c r="G273" i="1"/>
  <c r="E273" i="1"/>
  <c r="F273" i="1" s="1"/>
  <c r="D273" i="1"/>
  <c r="C273" i="1"/>
  <c r="AJ272" i="1"/>
  <c r="AI272" i="1"/>
  <c r="AH272" i="1"/>
  <c r="AG272" i="1"/>
  <c r="S272" i="1"/>
  <c r="N272" i="1"/>
  <c r="K272" i="1"/>
  <c r="H272" i="1"/>
  <c r="G272" i="1"/>
  <c r="E272" i="1"/>
  <c r="F272" i="1" s="1"/>
  <c r="D272" i="1"/>
  <c r="C272" i="1"/>
  <c r="AI271" i="1"/>
  <c r="AH271" i="1"/>
  <c r="AG271" i="1"/>
  <c r="S271" i="1"/>
  <c r="N271" i="1"/>
  <c r="K271" i="1"/>
  <c r="H271" i="1"/>
  <c r="G271" i="1"/>
  <c r="E271" i="1"/>
  <c r="F271" i="1" s="1"/>
  <c r="D271" i="1"/>
  <c r="C271" i="1"/>
  <c r="AI270" i="1"/>
  <c r="AH270" i="1"/>
  <c r="AG270" i="1"/>
  <c r="S270" i="1"/>
  <c r="N270" i="1"/>
  <c r="K270" i="1"/>
  <c r="H270" i="1"/>
  <c r="G270" i="1"/>
  <c r="E270" i="1"/>
  <c r="F270" i="1" s="1"/>
  <c r="D270" i="1"/>
  <c r="C270" i="1"/>
  <c r="AI269" i="1"/>
  <c r="AH269" i="1"/>
  <c r="AG269" i="1"/>
  <c r="S269" i="1"/>
  <c r="N269" i="1"/>
  <c r="K269" i="1"/>
  <c r="H269" i="1"/>
  <c r="G269" i="1"/>
  <c r="E269" i="1"/>
  <c r="F269" i="1" s="1"/>
  <c r="D269" i="1"/>
  <c r="C269" i="1"/>
  <c r="AI268" i="1"/>
  <c r="AH268" i="1"/>
  <c r="AG268" i="1"/>
  <c r="S268" i="1"/>
  <c r="N268" i="1"/>
  <c r="K268" i="1"/>
  <c r="H268" i="1"/>
  <c r="G268" i="1"/>
  <c r="E268" i="1"/>
  <c r="F268" i="1" s="1"/>
  <c r="D268" i="1"/>
  <c r="C268" i="1"/>
  <c r="AI267" i="1"/>
  <c r="AH267" i="1"/>
  <c r="AG267" i="1"/>
  <c r="S267" i="1"/>
  <c r="N267" i="1"/>
  <c r="K267" i="1"/>
  <c r="H267" i="1"/>
  <c r="G267" i="1"/>
  <c r="E267" i="1"/>
  <c r="F267" i="1" s="1"/>
  <c r="D267" i="1"/>
  <c r="C267" i="1"/>
  <c r="AI266" i="1"/>
  <c r="AH266" i="1"/>
  <c r="AG266" i="1"/>
  <c r="N266" i="1"/>
  <c r="K266" i="1"/>
  <c r="H266" i="1"/>
  <c r="G266" i="1"/>
  <c r="E266" i="1"/>
  <c r="F266" i="1" s="1"/>
  <c r="D266" i="1"/>
  <c r="C266" i="1"/>
  <c r="AI265" i="1"/>
  <c r="AH265" i="1"/>
  <c r="AG265" i="1"/>
  <c r="N265" i="1"/>
  <c r="K265" i="1"/>
  <c r="H265" i="1"/>
  <c r="G265" i="1"/>
  <c r="E265" i="1"/>
  <c r="F265" i="1" s="1"/>
  <c r="D265" i="1"/>
  <c r="C265" i="1"/>
  <c r="AI264" i="1"/>
  <c r="AH264" i="1"/>
  <c r="AG264" i="1"/>
  <c r="N264" i="1"/>
  <c r="K264" i="1"/>
  <c r="H264" i="1"/>
  <c r="G264" i="1"/>
  <c r="E264" i="1"/>
  <c r="F264" i="1" s="1"/>
  <c r="D264" i="1"/>
  <c r="C264" i="1"/>
  <c r="AI263" i="1"/>
  <c r="AH263" i="1"/>
  <c r="AG263" i="1"/>
  <c r="S263" i="1"/>
  <c r="N263" i="1"/>
  <c r="K263" i="1"/>
  <c r="H263" i="1"/>
  <c r="G263" i="1"/>
  <c r="E263" i="1"/>
  <c r="F263" i="1" s="1"/>
  <c r="D263" i="1"/>
  <c r="C263" i="1"/>
  <c r="AI262" i="1"/>
  <c r="AH262" i="1"/>
  <c r="AG262" i="1"/>
  <c r="S262" i="1"/>
  <c r="N262" i="1"/>
  <c r="K262" i="1"/>
  <c r="H262" i="1"/>
  <c r="G262" i="1"/>
  <c r="E262" i="1"/>
  <c r="F262" i="1" s="1"/>
  <c r="D262" i="1"/>
  <c r="C262" i="1"/>
  <c r="AI261" i="1"/>
  <c r="AH261" i="1"/>
  <c r="AG261" i="1"/>
  <c r="N261" i="1"/>
  <c r="K261" i="1"/>
  <c r="H261" i="1"/>
  <c r="G261" i="1"/>
  <c r="E261" i="1"/>
  <c r="F261" i="1" s="1"/>
  <c r="D261" i="1"/>
  <c r="AI260" i="1"/>
  <c r="AH260" i="1"/>
  <c r="AG260" i="1"/>
  <c r="S260" i="1"/>
  <c r="N260" i="1"/>
  <c r="K260" i="1"/>
  <c r="H260" i="1"/>
  <c r="G260" i="1"/>
  <c r="E260" i="1"/>
  <c r="F260" i="1" s="1"/>
  <c r="D260" i="1"/>
  <c r="C260" i="1"/>
  <c r="AI259" i="1"/>
  <c r="AH259" i="1"/>
  <c r="AG259" i="1"/>
  <c r="S259" i="1"/>
  <c r="N259" i="1"/>
  <c r="K259" i="1"/>
  <c r="H259" i="1"/>
  <c r="G259" i="1"/>
  <c r="E259" i="1"/>
  <c r="F259" i="1" s="1"/>
  <c r="D259" i="1"/>
  <c r="C259" i="1"/>
  <c r="AI258" i="1"/>
  <c r="AH258" i="1"/>
  <c r="AG258" i="1"/>
  <c r="S258" i="1"/>
  <c r="N258" i="1"/>
  <c r="K258" i="1"/>
  <c r="H258" i="1"/>
  <c r="G258" i="1"/>
  <c r="E258" i="1"/>
  <c r="F258" i="1" s="1"/>
  <c r="D258" i="1"/>
  <c r="C258" i="1"/>
  <c r="AI257" i="1"/>
  <c r="AH257" i="1"/>
  <c r="AG257" i="1"/>
  <c r="S257" i="1"/>
  <c r="N257" i="1"/>
  <c r="K257" i="1"/>
  <c r="H257" i="1"/>
  <c r="G257" i="1"/>
  <c r="E257" i="1"/>
  <c r="F257" i="1" s="1"/>
  <c r="D257" i="1"/>
  <c r="C257" i="1"/>
  <c r="AI256" i="1"/>
  <c r="AH256" i="1"/>
  <c r="AG256" i="1"/>
  <c r="S256" i="1"/>
  <c r="N256" i="1"/>
  <c r="K256" i="1"/>
  <c r="H256" i="1"/>
  <c r="G256" i="1"/>
  <c r="E256" i="1"/>
  <c r="F256" i="1" s="1"/>
  <c r="D256" i="1"/>
  <c r="C256" i="1"/>
  <c r="AI255" i="1"/>
  <c r="AH255" i="1"/>
  <c r="AG255" i="1"/>
  <c r="S255" i="1"/>
  <c r="N255" i="1"/>
  <c r="K255" i="1"/>
  <c r="H255" i="1"/>
  <c r="G255" i="1"/>
  <c r="E255" i="1"/>
  <c r="F255" i="1" s="1"/>
  <c r="D255" i="1"/>
  <c r="C255" i="1"/>
  <c r="AI254" i="1"/>
  <c r="AH254" i="1"/>
  <c r="AG254" i="1"/>
  <c r="S254" i="1"/>
  <c r="N254" i="1"/>
  <c r="K254" i="1"/>
  <c r="H254" i="1"/>
  <c r="G254" i="1"/>
  <c r="E254" i="1"/>
  <c r="F254" i="1" s="1"/>
  <c r="D254" i="1"/>
  <c r="C254" i="1"/>
  <c r="AI253" i="1"/>
  <c r="AH253" i="1"/>
  <c r="AG253" i="1"/>
  <c r="S253" i="1"/>
  <c r="N253" i="1"/>
  <c r="K253" i="1"/>
  <c r="H253" i="1"/>
  <c r="G253" i="1"/>
  <c r="E253" i="1"/>
  <c r="F253" i="1" s="1"/>
  <c r="D253" i="1"/>
  <c r="C253" i="1"/>
  <c r="AI252" i="1"/>
  <c r="AH252" i="1"/>
  <c r="AG252" i="1"/>
  <c r="S252" i="1"/>
  <c r="N252" i="1"/>
  <c r="K252" i="1"/>
  <c r="H252" i="1"/>
  <c r="G252" i="1"/>
  <c r="E252" i="1"/>
  <c r="F252" i="1" s="1"/>
  <c r="D252" i="1"/>
  <c r="C252" i="1"/>
  <c r="AI251" i="1"/>
  <c r="AH251" i="1"/>
  <c r="AG251" i="1"/>
  <c r="S251" i="1"/>
  <c r="N251" i="1"/>
  <c r="K251" i="1"/>
  <c r="H251" i="1"/>
  <c r="G251" i="1"/>
  <c r="E251" i="1"/>
  <c r="F251" i="1" s="1"/>
  <c r="D251" i="1"/>
  <c r="C251" i="1"/>
  <c r="AI250" i="1"/>
  <c r="AH250" i="1"/>
  <c r="AG250" i="1"/>
  <c r="S250" i="1"/>
  <c r="N250" i="1"/>
  <c r="K250" i="1"/>
  <c r="H250" i="1"/>
  <c r="G250" i="1"/>
  <c r="E250" i="1"/>
  <c r="F250" i="1" s="1"/>
  <c r="D250" i="1"/>
  <c r="C250" i="1"/>
  <c r="AI249" i="1"/>
  <c r="AH249" i="1"/>
  <c r="AG249" i="1"/>
  <c r="S249" i="1"/>
  <c r="N249" i="1"/>
  <c r="K249" i="1"/>
  <c r="H249" i="1"/>
  <c r="G249" i="1"/>
  <c r="E249" i="1"/>
  <c r="F249" i="1" s="1"/>
  <c r="D249" i="1"/>
  <c r="C249" i="1"/>
  <c r="AI248" i="1"/>
  <c r="AH248" i="1"/>
  <c r="AG248" i="1"/>
  <c r="S248" i="1"/>
  <c r="N248" i="1"/>
  <c r="K248" i="1"/>
  <c r="H248" i="1"/>
  <c r="G248" i="1"/>
  <c r="E248" i="1"/>
  <c r="F248" i="1" s="1"/>
  <c r="D248" i="1"/>
  <c r="C248" i="1"/>
  <c r="AI247" i="1"/>
  <c r="AH247" i="1"/>
  <c r="AG247" i="1"/>
  <c r="S247" i="1"/>
  <c r="N247" i="1"/>
  <c r="K247" i="1"/>
  <c r="H247" i="1"/>
  <c r="G247" i="1"/>
  <c r="E247" i="1"/>
  <c r="F247" i="1" s="1"/>
  <c r="D247" i="1"/>
  <c r="C247" i="1"/>
  <c r="AI246" i="1"/>
  <c r="AH246" i="1"/>
  <c r="AG246" i="1"/>
  <c r="N246" i="1"/>
  <c r="K246" i="1"/>
  <c r="H246" i="1"/>
  <c r="G246" i="1"/>
  <c r="E246" i="1"/>
  <c r="F246" i="1" s="1"/>
  <c r="D246" i="1"/>
  <c r="C246" i="1"/>
  <c r="AO245" i="1"/>
  <c r="AI245" i="1"/>
  <c r="AH245" i="1"/>
  <c r="AG245" i="1"/>
  <c r="S245" i="1"/>
  <c r="N245" i="1"/>
  <c r="K245" i="1"/>
  <c r="H245" i="1"/>
  <c r="G245" i="1"/>
  <c r="E245" i="1"/>
  <c r="F245" i="1" s="1"/>
  <c r="D245" i="1"/>
  <c r="C245" i="1"/>
  <c r="AO244" i="1"/>
  <c r="AI244" i="1"/>
  <c r="AH244" i="1"/>
  <c r="AG244" i="1"/>
  <c r="S244" i="1"/>
  <c r="N244" i="1"/>
  <c r="K244" i="1"/>
  <c r="H244" i="1"/>
  <c r="G244" i="1"/>
  <c r="E244" i="1"/>
  <c r="F244" i="1" s="1"/>
  <c r="D244" i="1"/>
  <c r="C244" i="1"/>
  <c r="AI243" i="1"/>
  <c r="AH243" i="1"/>
  <c r="AG243" i="1"/>
  <c r="S243" i="1"/>
  <c r="N243" i="1"/>
  <c r="K243" i="1"/>
  <c r="H243" i="1"/>
  <c r="G243" i="1"/>
  <c r="E243" i="1"/>
  <c r="F243" i="1" s="1"/>
  <c r="D243" i="1"/>
  <c r="C243" i="1"/>
  <c r="AI242" i="1"/>
  <c r="AH242" i="1"/>
  <c r="AG242" i="1"/>
  <c r="N242" i="1"/>
  <c r="K242" i="1"/>
  <c r="H242" i="1"/>
  <c r="G242" i="1"/>
  <c r="E242" i="1"/>
  <c r="F242" i="1" s="1"/>
  <c r="D242" i="1"/>
  <c r="AI241" i="1"/>
  <c r="AH241" i="1"/>
  <c r="AG241" i="1"/>
  <c r="N241" i="1"/>
  <c r="K241" i="1"/>
  <c r="H241" i="1"/>
  <c r="G241" i="1"/>
  <c r="E241" i="1"/>
  <c r="F241" i="1" s="1"/>
  <c r="D241" i="1"/>
  <c r="C241" i="1"/>
  <c r="AI240" i="1"/>
  <c r="AH240" i="1"/>
  <c r="AG240" i="1"/>
  <c r="S240" i="1"/>
  <c r="N240" i="1"/>
  <c r="K240" i="1"/>
  <c r="H240" i="1"/>
  <c r="G240" i="1"/>
  <c r="E240" i="1"/>
  <c r="F240" i="1" s="1"/>
  <c r="D240" i="1"/>
  <c r="C240" i="1"/>
  <c r="AO239" i="1"/>
  <c r="AI239" i="1"/>
  <c r="AH239" i="1"/>
  <c r="AG239" i="1"/>
  <c r="S239" i="1"/>
  <c r="N239" i="1"/>
  <c r="K239" i="1"/>
  <c r="H239" i="1"/>
  <c r="G239" i="1"/>
  <c r="E239" i="1"/>
  <c r="F239" i="1" s="1"/>
  <c r="D239" i="1"/>
  <c r="C239" i="1"/>
  <c r="AI238" i="1"/>
  <c r="AH238" i="1"/>
  <c r="AG238" i="1"/>
  <c r="S238" i="1"/>
  <c r="N238" i="1"/>
  <c r="K238" i="1"/>
  <c r="H238" i="1"/>
  <c r="G238" i="1"/>
  <c r="E238" i="1"/>
  <c r="F238" i="1" s="1"/>
  <c r="D238" i="1"/>
  <c r="C238" i="1"/>
  <c r="AO237" i="1"/>
  <c r="AI237" i="1"/>
  <c r="AH237" i="1"/>
  <c r="AG237" i="1"/>
  <c r="S237" i="1"/>
  <c r="N237" i="1"/>
  <c r="K237" i="1"/>
  <c r="H237" i="1"/>
  <c r="G237" i="1"/>
  <c r="E237" i="1"/>
  <c r="F237" i="1" s="1"/>
  <c r="D237" i="1"/>
  <c r="C237" i="1"/>
  <c r="AO236" i="1"/>
  <c r="AI236" i="1"/>
  <c r="AH236" i="1"/>
  <c r="AG236" i="1"/>
  <c r="S236" i="1"/>
  <c r="N236" i="1"/>
  <c r="K236" i="1"/>
  <c r="H236" i="1"/>
  <c r="G236" i="1"/>
  <c r="E236" i="1"/>
  <c r="F236" i="1" s="1"/>
  <c r="D236" i="1"/>
  <c r="C236" i="1"/>
  <c r="AO235" i="1"/>
  <c r="AI235" i="1"/>
  <c r="AH235" i="1"/>
  <c r="AG235" i="1"/>
  <c r="S235" i="1"/>
  <c r="N235" i="1"/>
  <c r="K235" i="1"/>
  <c r="H235" i="1"/>
  <c r="G235" i="1"/>
  <c r="E235" i="1"/>
  <c r="F235" i="1" s="1"/>
  <c r="D235" i="1"/>
  <c r="C235" i="1"/>
  <c r="AI234" i="1"/>
  <c r="AH234" i="1"/>
  <c r="AG234" i="1"/>
  <c r="S234" i="1"/>
  <c r="N234" i="1"/>
  <c r="K234" i="1"/>
  <c r="H234" i="1"/>
  <c r="G234" i="1"/>
  <c r="E234" i="1"/>
  <c r="F234" i="1" s="1"/>
  <c r="D234" i="1"/>
  <c r="C234" i="1"/>
  <c r="AI233" i="1"/>
  <c r="AH233" i="1"/>
  <c r="AG233" i="1"/>
  <c r="S233" i="1"/>
  <c r="N233" i="1"/>
  <c r="K233" i="1"/>
  <c r="H233" i="1"/>
  <c r="G233" i="1"/>
  <c r="E233" i="1"/>
  <c r="F233" i="1" s="1"/>
  <c r="D233" i="1"/>
  <c r="C233" i="1"/>
  <c r="AI232" i="1"/>
  <c r="AH232" i="1"/>
  <c r="AG232" i="1"/>
  <c r="S232" i="1"/>
  <c r="N232" i="1"/>
  <c r="K232" i="1"/>
  <c r="H232" i="1"/>
  <c r="G232" i="1"/>
  <c r="E232" i="1"/>
  <c r="F232" i="1" s="1"/>
  <c r="D232" i="1"/>
  <c r="C232" i="1"/>
  <c r="AO231" i="1"/>
  <c r="AI231" i="1"/>
  <c r="AH231" i="1"/>
  <c r="AG231" i="1"/>
  <c r="S231" i="1"/>
  <c r="N231" i="1"/>
  <c r="K231" i="1"/>
  <c r="H231" i="1"/>
  <c r="G231" i="1"/>
  <c r="E231" i="1"/>
  <c r="F231" i="1" s="1"/>
  <c r="D231" i="1"/>
  <c r="C231" i="1"/>
  <c r="AI230" i="1"/>
  <c r="AH230" i="1"/>
  <c r="AG230" i="1"/>
  <c r="S230" i="1"/>
  <c r="N230" i="1"/>
  <c r="K230" i="1"/>
  <c r="H230" i="1"/>
  <c r="G230" i="1"/>
  <c r="E230" i="1"/>
  <c r="F230" i="1" s="1"/>
  <c r="D230" i="1"/>
  <c r="C230" i="1"/>
  <c r="AO229" i="1"/>
  <c r="AI229" i="1"/>
  <c r="AH229" i="1"/>
  <c r="AG229" i="1"/>
  <c r="S229" i="1"/>
  <c r="N229" i="1"/>
  <c r="K229" i="1"/>
  <c r="H229" i="1"/>
  <c r="G229" i="1"/>
  <c r="E229" i="1"/>
  <c r="F229" i="1" s="1"/>
  <c r="D229" i="1"/>
  <c r="C229" i="1"/>
  <c r="AO228" i="1"/>
  <c r="AI228" i="1"/>
  <c r="AH228" i="1"/>
  <c r="AG228" i="1"/>
  <c r="S228" i="1"/>
  <c r="N228" i="1"/>
  <c r="K228" i="1"/>
  <c r="H228" i="1"/>
  <c r="G228" i="1"/>
  <c r="E228" i="1"/>
  <c r="F228" i="1" s="1"/>
  <c r="D228" i="1"/>
  <c r="C228" i="1"/>
  <c r="AI227" i="1"/>
  <c r="AH227" i="1"/>
  <c r="AG227" i="1"/>
  <c r="N227" i="1"/>
  <c r="K227" i="1"/>
  <c r="H227" i="1"/>
  <c r="G227" i="1"/>
  <c r="E227" i="1"/>
  <c r="F227" i="1" s="1"/>
  <c r="D227" i="1"/>
  <c r="AI226" i="1"/>
  <c r="AH226" i="1"/>
  <c r="AG226" i="1"/>
  <c r="S226" i="1"/>
  <c r="N226" i="1"/>
  <c r="K226" i="1"/>
  <c r="H226" i="1"/>
  <c r="G226" i="1"/>
  <c r="E226" i="1"/>
  <c r="F226" i="1" s="1"/>
  <c r="D226" i="1"/>
  <c r="C226" i="1"/>
  <c r="AI225" i="1"/>
  <c r="AH225" i="1"/>
  <c r="AG225" i="1"/>
  <c r="S225" i="1"/>
  <c r="N225" i="1"/>
  <c r="K225" i="1"/>
  <c r="H225" i="1"/>
  <c r="G225" i="1"/>
  <c r="E225" i="1"/>
  <c r="F225" i="1" s="1"/>
  <c r="D225" i="1"/>
  <c r="C225" i="1"/>
  <c r="AI224" i="1"/>
  <c r="AH224" i="1"/>
  <c r="AG224" i="1"/>
  <c r="S224" i="1"/>
  <c r="N224" i="1"/>
  <c r="K224" i="1"/>
  <c r="H224" i="1"/>
  <c r="G224" i="1"/>
  <c r="E224" i="1"/>
  <c r="F224" i="1" s="1"/>
  <c r="D224" i="1"/>
  <c r="C224" i="1"/>
  <c r="AI223" i="1"/>
  <c r="AH223" i="1"/>
  <c r="AG223" i="1"/>
  <c r="S223" i="1"/>
  <c r="N223" i="1"/>
  <c r="K223" i="1"/>
  <c r="H223" i="1"/>
  <c r="G223" i="1"/>
  <c r="E223" i="1"/>
  <c r="F223" i="1" s="1"/>
  <c r="D223" i="1"/>
  <c r="C223" i="1"/>
  <c r="AO222" i="1"/>
  <c r="AI222" i="1"/>
  <c r="AH222" i="1"/>
  <c r="AG222" i="1"/>
  <c r="S222" i="1"/>
  <c r="N222" i="1"/>
  <c r="K222" i="1"/>
  <c r="H222" i="1"/>
  <c r="G222" i="1"/>
  <c r="E222" i="1"/>
  <c r="F222" i="1" s="1"/>
  <c r="D222" i="1"/>
  <c r="C222" i="1"/>
  <c r="AO221" i="1"/>
  <c r="AI221" i="1"/>
  <c r="AH221" i="1"/>
  <c r="AG221" i="1"/>
  <c r="S221" i="1"/>
  <c r="N221" i="1"/>
  <c r="K221" i="1"/>
  <c r="H221" i="1"/>
  <c r="G221" i="1"/>
  <c r="E221" i="1"/>
  <c r="F221" i="1" s="1"/>
  <c r="D221" i="1"/>
  <c r="C221" i="1"/>
  <c r="AI220" i="1"/>
  <c r="AH220" i="1"/>
  <c r="AG220" i="1"/>
  <c r="S220" i="1"/>
  <c r="N220" i="1"/>
  <c r="K220" i="1"/>
  <c r="H220" i="1"/>
  <c r="G220" i="1"/>
  <c r="E220" i="1"/>
  <c r="F220" i="1" s="1"/>
  <c r="D220" i="1"/>
  <c r="C220" i="1"/>
  <c r="AO219" i="1"/>
  <c r="AI219" i="1"/>
  <c r="AH219" i="1"/>
  <c r="AG219" i="1"/>
  <c r="S219" i="1"/>
  <c r="N219" i="1"/>
  <c r="K219" i="1"/>
  <c r="H219" i="1"/>
  <c r="G219" i="1"/>
  <c r="E219" i="1"/>
  <c r="F219" i="1" s="1"/>
  <c r="D219" i="1"/>
  <c r="C219" i="1"/>
  <c r="AO218" i="1"/>
  <c r="AI218" i="1"/>
  <c r="AH218" i="1"/>
  <c r="AG218" i="1"/>
  <c r="S218" i="1"/>
  <c r="N218" i="1"/>
  <c r="K218" i="1"/>
  <c r="H218" i="1"/>
  <c r="G218" i="1"/>
  <c r="E218" i="1"/>
  <c r="F218" i="1" s="1"/>
  <c r="D218" i="1"/>
  <c r="C218" i="1"/>
  <c r="AI217" i="1"/>
  <c r="AH217" i="1"/>
  <c r="AG217" i="1"/>
  <c r="S217" i="1"/>
  <c r="N217" i="1"/>
  <c r="K217" i="1"/>
  <c r="H217" i="1"/>
  <c r="G217" i="1"/>
  <c r="E217" i="1"/>
  <c r="F217" i="1" s="1"/>
  <c r="D217" i="1"/>
  <c r="C217" i="1"/>
  <c r="AO216" i="1"/>
  <c r="AI216" i="1"/>
  <c r="AH216" i="1"/>
  <c r="AG216" i="1"/>
  <c r="S216" i="1"/>
  <c r="N216" i="1"/>
  <c r="K216" i="1"/>
  <c r="H216" i="1"/>
  <c r="G216" i="1"/>
  <c r="E216" i="1"/>
  <c r="F216" i="1" s="1"/>
  <c r="D216" i="1"/>
  <c r="C216" i="1"/>
  <c r="AO215" i="1"/>
  <c r="AI215" i="1"/>
  <c r="AH215" i="1"/>
  <c r="AG215" i="1"/>
  <c r="S215" i="1"/>
  <c r="N215" i="1"/>
  <c r="K215" i="1"/>
  <c r="H215" i="1"/>
  <c r="G215" i="1"/>
  <c r="E215" i="1"/>
  <c r="F215" i="1" s="1"/>
  <c r="D215" i="1"/>
  <c r="C215" i="1"/>
  <c r="AO214" i="1"/>
  <c r="AL214" i="1"/>
  <c r="AJ214" i="1"/>
  <c r="AI214" i="1"/>
  <c r="AH214" i="1"/>
  <c r="AG214" i="1"/>
  <c r="S214" i="1"/>
  <c r="N214" i="1"/>
  <c r="K214" i="1"/>
  <c r="H214" i="1"/>
  <c r="G214" i="1"/>
  <c r="E214" i="1"/>
  <c r="F214" i="1" s="1"/>
  <c r="D214" i="1"/>
  <c r="C214" i="1"/>
  <c r="AO213" i="1"/>
  <c r="AI213" i="1"/>
  <c r="AH213" i="1"/>
  <c r="AG213" i="1"/>
  <c r="S213" i="1"/>
  <c r="N213" i="1"/>
  <c r="K213" i="1"/>
  <c r="H213" i="1"/>
  <c r="G213" i="1"/>
  <c r="E213" i="1"/>
  <c r="F213" i="1" s="1"/>
  <c r="D213" i="1"/>
  <c r="C213" i="1"/>
  <c r="AI212" i="1"/>
  <c r="AH212" i="1"/>
  <c r="AG212" i="1"/>
  <c r="S212" i="1"/>
  <c r="N212" i="1"/>
  <c r="K212" i="1"/>
  <c r="H212" i="1"/>
  <c r="G212" i="1"/>
  <c r="E212" i="1"/>
  <c r="F212" i="1" s="1"/>
  <c r="D212" i="1"/>
  <c r="C212" i="1"/>
  <c r="AO211" i="1"/>
  <c r="AJ211" i="1"/>
  <c r="AI211" i="1"/>
  <c r="AH211" i="1"/>
  <c r="AG211" i="1"/>
  <c r="S211" i="1"/>
  <c r="N211" i="1"/>
  <c r="K211" i="1"/>
  <c r="H211" i="1"/>
  <c r="G211" i="1"/>
  <c r="E211" i="1"/>
  <c r="F211" i="1" s="1"/>
  <c r="D211" i="1"/>
  <c r="C211" i="1"/>
  <c r="AI210" i="1"/>
  <c r="AH210" i="1"/>
  <c r="AG210" i="1"/>
  <c r="S210" i="1"/>
  <c r="N210" i="1"/>
  <c r="K210" i="1"/>
  <c r="H210" i="1"/>
  <c r="G210" i="1"/>
  <c r="E210" i="1"/>
  <c r="F210" i="1" s="1"/>
  <c r="D210" i="1"/>
  <c r="C210" i="1"/>
  <c r="AI209" i="1"/>
  <c r="AH209" i="1"/>
  <c r="AG209" i="1"/>
  <c r="S209" i="1"/>
  <c r="N209" i="1"/>
  <c r="K209" i="1"/>
  <c r="H209" i="1"/>
  <c r="G209" i="1"/>
  <c r="E209" i="1"/>
  <c r="F209" i="1" s="1"/>
  <c r="D209" i="1"/>
  <c r="C209" i="1"/>
  <c r="AI208" i="1"/>
  <c r="AH208" i="1"/>
  <c r="AG208" i="1"/>
  <c r="S208" i="1"/>
  <c r="N208" i="1"/>
  <c r="K208" i="1"/>
  <c r="H208" i="1"/>
  <c r="G208" i="1"/>
  <c r="E208" i="1"/>
  <c r="F208" i="1" s="1"/>
  <c r="D208" i="1"/>
  <c r="C208" i="1"/>
  <c r="AO207" i="1"/>
  <c r="AI207" i="1"/>
  <c r="AH207" i="1"/>
  <c r="AG207" i="1"/>
  <c r="S207" i="1"/>
  <c r="N207" i="1"/>
  <c r="K207" i="1"/>
  <c r="H207" i="1"/>
  <c r="G207" i="1"/>
  <c r="E207" i="1"/>
  <c r="F207" i="1" s="1"/>
  <c r="D207" i="1"/>
  <c r="C207" i="1"/>
  <c r="AI206" i="1"/>
  <c r="AH206" i="1"/>
  <c r="AG206" i="1"/>
  <c r="S206" i="1"/>
  <c r="N206" i="1"/>
  <c r="K206" i="1"/>
  <c r="H206" i="1"/>
  <c r="G206" i="1"/>
  <c r="E206" i="1"/>
  <c r="F206" i="1" s="1"/>
  <c r="D206" i="1"/>
  <c r="C206" i="1"/>
  <c r="AO205" i="1"/>
  <c r="AL205" i="1"/>
  <c r="AJ205" i="1"/>
  <c r="AI205" i="1"/>
  <c r="AH205" i="1"/>
  <c r="AG205" i="1"/>
  <c r="S205" i="1"/>
  <c r="N205" i="1"/>
  <c r="K205" i="1"/>
  <c r="H205" i="1"/>
  <c r="G205" i="1"/>
  <c r="E205" i="1"/>
  <c r="F205" i="1" s="1"/>
  <c r="D205" i="1"/>
  <c r="C205" i="1"/>
  <c r="AO204" i="1"/>
  <c r="AL204" i="1"/>
  <c r="AJ204" i="1"/>
  <c r="AI204" i="1"/>
  <c r="AH204" i="1"/>
  <c r="AG204" i="1"/>
  <c r="S204" i="1"/>
  <c r="N204" i="1"/>
  <c r="K204" i="1"/>
  <c r="H204" i="1"/>
  <c r="G204" i="1"/>
  <c r="E204" i="1"/>
  <c r="F204" i="1" s="1"/>
  <c r="D204" i="1"/>
  <c r="C204" i="1"/>
  <c r="AO203" i="1"/>
  <c r="AI203" i="1"/>
  <c r="AH203" i="1"/>
  <c r="AG203" i="1"/>
  <c r="S203" i="1"/>
  <c r="N203" i="1"/>
  <c r="K203" i="1"/>
  <c r="H203" i="1"/>
  <c r="G203" i="1"/>
  <c r="E203" i="1"/>
  <c r="F203" i="1" s="1"/>
  <c r="D203" i="1"/>
  <c r="C203" i="1"/>
  <c r="AI202" i="1"/>
  <c r="AH202" i="1"/>
  <c r="AG202" i="1"/>
  <c r="N202" i="1"/>
  <c r="K202" i="1"/>
  <c r="H202" i="1"/>
  <c r="G202" i="1"/>
  <c r="E202" i="1"/>
  <c r="F202" i="1" s="1"/>
  <c r="D202" i="1"/>
  <c r="C202" i="1"/>
  <c r="AI201" i="1"/>
  <c r="AH201" i="1"/>
  <c r="AG201" i="1"/>
  <c r="N201" i="1"/>
  <c r="K201" i="1"/>
  <c r="H201" i="1"/>
  <c r="G201" i="1"/>
  <c r="E201" i="1"/>
  <c r="F201" i="1" s="1"/>
  <c r="D201" i="1"/>
  <c r="AI200" i="1"/>
  <c r="AH200" i="1"/>
  <c r="AG200" i="1"/>
  <c r="N200" i="1"/>
  <c r="K200" i="1"/>
  <c r="H200" i="1"/>
  <c r="G200" i="1"/>
  <c r="E200" i="1"/>
  <c r="F200" i="1" s="1"/>
  <c r="D200" i="1"/>
  <c r="C200" i="1"/>
  <c r="AI199" i="1"/>
  <c r="AH199" i="1"/>
  <c r="AG199" i="1"/>
  <c r="N199" i="1"/>
  <c r="K199" i="1"/>
  <c r="H199" i="1"/>
  <c r="G199" i="1"/>
  <c r="E199" i="1"/>
  <c r="F199" i="1" s="1"/>
  <c r="D199" i="1"/>
  <c r="C199" i="1"/>
  <c r="AJ198" i="1"/>
  <c r="AI198" i="1"/>
  <c r="AH198" i="1"/>
  <c r="AG198" i="1"/>
  <c r="S198" i="1"/>
  <c r="N198" i="1"/>
  <c r="K198" i="1"/>
  <c r="H198" i="1"/>
  <c r="G198" i="1"/>
  <c r="E198" i="1"/>
  <c r="F198" i="1" s="1"/>
  <c r="D198" i="1"/>
  <c r="AN198" i="1" s="1"/>
  <c r="C198" i="1"/>
  <c r="AI197" i="1"/>
  <c r="AH197" i="1"/>
  <c r="AG197" i="1"/>
  <c r="S197" i="1"/>
  <c r="N197" i="1"/>
  <c r="K197" i="1"/>
  <c r="H197" i="1"/>
  <c r="G197" i="1"/>
  <c r="E197" i="1"/>
  <c r="F197" i="1" s="1"/>
  <c r="D197" i="1"/>
  <c r="C197" i="1"/>
  <c r="AJ196" i="1"/>
  <c r="AI196" i="1"/>
  <c r="AH196" i="1"/>
  <c r="AG196" i="1"/>
  <c r="S196" i="1"/>
  <c r="N196" i="1"/>
  <c r="K196" i="1"/>
  <c r="H196" i="1"/>
  <c r="G196" i="1"/>
  <c r="E196" i="1"/>
  <c r="F196" i="1" s="1"/>
  <c r="D196" i="1"/>
  <c r="C196" i="1"/>
  <c r="AI195" i="1"/>
  <c r="AH195" i="1"/>
  <c r="AG195" i="1"/>
  <c r="S195" i="1"/>
  <c r="N195" i="1"/>
  <c r="K195" i="1"/>
  <c r="H195" i="1"/>
  <c r="G195" i="1"/>
  <c r="E195" i="1"/>
  <c r="F195" i="1" s="1"/>
  <c r="D195" i="1"/>
  <c r="C195" i="1"/>
  <c r="AI194" i="1"/>
  <c r="AH194" i="1"/>
  <c r="AG194" i="1"/>
  <c r="N194" i="1"/>
  <c r="K194" i="1"/>
  <c r="H194" i="1"/>
  <c r="G194" i="1"/>
  <c r="E194" i="1"/>
  <c r="F194" i="1" s="1"/>
  <c r="D194" i="1"/>
  <c r="C194" i="1"/>
  <c r="AI193" i="1"/>
  <c r="AH193" i="1"/>
  <c r="AG193" i="1"/>
  <c r="N193" i="1"/>
  <c r="K193" i="1"/>
  <c r="H193" i="1"/>
  <c r="G193" i="1"/>
  <c r="E193" i="1"/>
  <c r="F193" i="1" s="1"/>
  <c r="D193" i="1"/>
  <c r="C193" i="1"/>
  <c r="AI192" i="1"/>
  <c r="AH192" i="1"/>
  <c r="AG192" i="1"/>
  <c r="N192" i="1"/>
  <c r="K192" i="1"/>
  <c r="H192" i="1"/>
  <c r="G192" i="1"/>
  <c r="E192" i="1"/>
  <c r="F192" i="1" s="1"/>
  <c r="D192" i="1"/>
  <c r="C192" i="1"/>
  <c r="AI191" i="1"/>
  <c r="AH191" i="1"/>
  <c r="AG191" i="1"/>
  <c r="N191" i="1"/>
  <c r="K191" i="1"/>
  <c r="H191" i="1"/>
  <c r="G191" i="1"/>
  <c r="E191" i="1"/>
  <c r="F191" i="1" s="1"/>
  <c r="D191" i="1"/>
  <c r="C191" i="1"/>
  <c r="AI190" i="1"/>
  <c r="AH190" i="1"/>
  <c r="AG190" i="1"/>
  <c r="N190" i="1"/>
  <c r="K190" i="1"/>
  <c r="H190" i="1"/>
  <c r="G190" i="1"/>
  <c r="E190" i="1"/>
  <c r="F190" i="1" s="1"/>
  <c r="D190" i="1"/>
  <c r="C190" i="1"/>
  <c r="AI189" i="1"/>
  <c r="AH189" i="1"/>
  <c r="AG189" i="1"/>
  <c r="S189" i="1"/>
  <c r="N189" i="1"/>
  <c r="K189" i="1"/>
  <c r="H189" i="1"/>
  <c r="G189" i="1"/>
  <c r="E189" i="1"/>
  <c r="F189" i="1" s="1"/>
  <c r="D189" i="1"/>
  <c r="C189" i="1"/>
  <c r="AI188" i="1"/>
  <c r="AH188" i="1"/>
  <c r="AG188" i="1"/>
  <c r="S188" i="1"/>
  <c r="N188" i="1"/>
  <c r="K188" i="1"/>
  <c r="H188" i="1"/>
  <c r="G188" i="1"/>
  <c r="E188" i="1"/>
  <c r="F188" i="1" s="1"/>
  <c r="D188" i="1"/>
  <c r="C188" i="1"/>
  <c r="AI187" i="1"/>
  <c r="AH187" i="1"/>
  <c r="AG187" i="1"/>
  <c r="N187" i="1"/>
  <c r="K187" i="1"/>
  <c r="H187" i="1"/>
  <c r="G187" i="1"/>
  <c r="E187" i="1"/>
  <c r="F187" i="1" s="1"/>
  <c r="D187" i="1"/>
  <c r="C187" i="1"/>
  <c r="AI186" i="1"/>
  <c r="AH186" i="1"/>
  <c r="AG186" i="1"/>
  <c r="S186" i="1"/>
  <c r="N186" i="1"/>
  <c r="K186" i="1"/>
  <c r="H186" i="1"/>
  <c r="G186" i="1"/>
  <c r="E186" i="1"/>
  <c r="F186" i="1" s="1"/>
  <c r="D186" i="1"/>
  <c r="C186" i="1"/>
  <c r="AI185" i="1"/>
  <c r="AH185" i="1"/>
  <c r="AG185" i="1"/>
  <c r="N185" i="1"/>
  <c r="K185" i="1"/>
  <c r="H185" i="1"/>
  <c r="G185" i="1"/>
  <c r="E185" i="1"/>
  <c r="F185" i="1" s="1"/>
  <c r="D185" i="1"/>
  <c r="C185" i="1"/>
  <c r="AI184" i="1"/>
  <c r="AH184" i="1"/>
  <c r="AG184" i="1"/>
  <c r="N184" i="1"/>
  <c r="K184" i="1"/>
  <c r="H184" i="1"/>
  <c r="G184" i="1"/>
  <c r="E184" i="1"/>
  <c r="F184" i="1" s="1"/>
  <c r="D184" i="1"/>
  <c r="C184" i="1"/>
  <c r="AJ183" i="1"/>
  <c r="AI183" i="1"/>
  <c r="AH183" i="1"/>
  <c r="AG183" i="1"/>
  <c r="S183" i="1"/>
  <c r="N183" i="1"/>
  <c r="K183" i="1"/>
  <c r="H183" i="1"/>
  <c r="G183" i="1"/>
  <c r="E183" i="1"/>
  <c r="F183" i="1" s="1"/>
  <c r="D183" i="1"/>
  <c r="C183" i="1"/>
  <c r="AI182" i="1"/>
  <c r="AH182" i="1"/>
  <c r="AG182" i="1"/>
  <c r="S182" i="1"/>
  <c r="N182" i="1"/>
  <c r="K182" i="1"/>
  <c r="H182" i="1"/>
  <c r="G182" i="1"/>
  <c r="E182" i="1"/>
  <c r="F182" i="1" s="1"/>
  <c r="D182" i="1"/>
  <c r="C182" i="1"/>
  <c r="AO181" i="1"/>
  <c r="AL181" i="1"/>
  <c r="AJ181" i="1"/>
  <c r="AI181" i="1"/>
  <c r="AH181" i="1"/>
  <c r="AG181" i="1"/>
  <c r="S181" i="1"/>
  <c r="N181" i="1"/>
  <c r="K181" i="1"/>
  <c r="H181" i="1"/>
  <c r="G181" i="1"/>
  <c r="E181" i="1"/>
  <c r="F181" i="1" s="1"/>
  <c r="D181" i="1"/>
  <c r="C181" i="1"/>
  <c r="AI180" i="1"/>
  <c r="AH180" i="1"/>
  <c r="AG180" i="1"/>
  <c r="S180" i="1"/>
  <c r="N180" i="1"/>
  <c r="K180" i="1"/>
  <c r="H180" i="1"/>
  <c r="G180" i="1"/>
  <c r="E180" i="1"/>
  <c r="F180" i="1" s="1"/>
  <c r="D180" i="1"/>
  <c r="C180" i="1"/>
  <c r="AI179" i="1"/>
  <c r="AH179" i="1"/>
  <c r="AG179" i="1"/>
  <c r="S179" i="1"/>
  <c r="N179" i="1"/>
  <c r="K179" i="1"/>
  <c r="H179" i="1"/>
  <c r="G179" i="1"/>
  <c r="E179" i="1"/>
  <c r="F179" i="1" s="1"/>
  <c r="D179" i="1"/>
  <c r="C179" i="1"/>
  <c r="AI178" i="1"/>
  <c r="AH178" i="1"/>
  <c r="AG178" i="1"/>
  <c r="S178" i="1"/>
  <c r="N178" i="1"/>
  <c r="K178" i="1"/>
  <c r="H178" i="1"/>
  <c r="G178" i="1"/>
  <c r="E178" i="1"/>
  <c r="F178" i="1" s="1"/>
  <c r="D178" i="1"/>
  <c r="C178" i="1"/>
  <c r="AI177" i="1"/>
  <c r="AH177" i="1"/>
  <c r="AG177" i="1"/>
  <c r="S177" i="1"/>
  <c r="N177" i="1"/>
  <c r="K177" i="1"/>
  <c r="H177" i="1"/>
  <c r="G177" i="1"/>
  <c r="E177" i="1"/>
  <c r="F177" i="1" s="1"/>
  <c r="D177" i="1"/>
  <c r="C177" i="1"/>
  <c r="AI176" i="1"/>
  <c r="AH176" i="1"/>
  <c r="AG176" i="1"/>
  <c r="N176" i="1"/>
  <c r="K176" i="1"/>
  <c r="H176" i="1"/>
  <c r="G176" i="1"/>
  <c r="E176" i="1"/>
  <c r="F176" i="1" s="1"/>
  <c r="D176" i="1"/>
  <c r="C176" i="1"/>
  <c r="AI175" i="1"/>
  <c r="AH175" i="1"/>
  <c r="AG175" i="1"/>
  <c r="N175" i="1"/>
  <c r="K175" i="1"/>
  <c r="H175" i="1"/>
  <c r="G175" i="1"/>
  <c r="E175" i="1"/>
  <c r="F175" i="1" s="1"/>
  <c r="D175" i="1"/>
  <c r="C175" i="1"/>
  <c r="AI174" i="1"/>
  <c r="AH174" i="1"/>
  <c r="AG174" i="1"/>
  <c r="N174" i="1"/>
  <c r="K174" i="1"/>
  <c r="H174" i="1"/>
  <c r="G174" i="1"/>
  <c r="E174" i="1"/>
  <c r="F174" i="1" s="1"/>
  <c r="D174" i="1"/>
  <c r="C174" i="1"/>
  <c r="AI173" i="1"/>
  <c r="AH173" i="1"/>
  <c r="AG173" i="1"/>
  <c r="N173" i="1"/>
  <c r="K173" i="1"/>
  <c r="H173" i="1"/>
  <c r="G173" i="1"/>
  <c r="E173" i="1"/>
  <c r="F173" i="1" s="1"/>
  <c r="D173" i="1"/>
  <c r="C173" i="1"/>
  <c r="AO172" i="1"/>
  <c r="AI172" i="1"/>
  <c r="AH172" i="1"/>
  <c r="AG172" i="1"/>
  <c r="S172" i="1"/>
  <c r="N172" i="1"/>
  <c r="K172" i="1"/>
  <c r="H172" i="1"/>
  <c r="G172" i="1"/>
  <c r="E172" i="1"/>
  <c r="F172" i="1" s="1"/>
  <c r="D172" i="1"/>
  <c r="C172" i="1"/>
  <c r="AI171" i="1"/>
  <c r="AH171" i="1"/>
  <c r="AG171" i="1"/>
  <c r="N171" i="1"/>
  <c r="K171" i="1"/>
  <c r="H171" i="1"/>
  <c r="G171" i="1"/>
  <c r="E171" i="1"/>
  <c r="F171" i="1" s="1"/>
  <c r="D171" i="1"/>
  <c r="C171" i="1"/>
  <c r="AI170" i="1"/>
  <c r="AH170" i="1"/>
  <c r="AG170" i="1"/>
  <c r="N170" i="1"/>
  <c r="K170" i="1"/>
  <c r="H170" i="1"/>
  <c r="G170" i="1"/>
  <c r="E170" i="1"/>
  <c r="F170" i="1" s="1"/>
  <c r="D170" i="1"/>
  <c r="C170" i="1"/>
  <c r="AI169" i="1"/>
  <c r="AH169" i="1"/>
  <c r="AG169" i="1"/>
  <c r="S169" i="1"/>
  <c r="N169" i="1"/>
  <c r="K169" i="1"/>
  <c r="H169" i="1"/>
  <c r="G169" i="1"/>
  <c r="E169" i="1"/>
  <c r="F169" i="1" s="1"/>
  <c r="D169" i="1"/>
  <c r="C169" i="1"/>
  <c r="AI168" i="1"/>
  <c r="AH168" i="1"/>
  <c r="AG168" i="1"/>
  <c r="S168" i="1"/>
  <c r="N168" i="1"/>
  <c r="K168" i="1"/>
  <c r="H168" i="1"/>
  <c r="G168" i="1"/>
  <c r="E168" i="1"/>
  <c r="F168" i="1" s="1"/>
  <c r="D168" i="1"/>
  <c r="C168" i="1"/>
  <c r="AJ167" i="1"/>
  <c r="AI167" i="1"/>
  <c r="AH167" i="1"/>
  <c r="AG167" i="1"/>
  <c r="S167" i="1"/>
  <c r="N167" i="1"/>
  <c r="K167" i="1"/>
  <c r="H167" i="1"/>
  <c r="G167" i="1"/>
  <c r="E167" i="1"/>
  <c r="F167" i="1" s="1"/>
  <c r="D167" i="1"/>
  <c r="C167" i="1"/>
  <c r="AI166" i="1"/>
  <c r="AH166" i="1"/>
  <c r="AG166" i="1"/>
  <c r="N166" i="1"/>
  <c r="K166" i="1"/>
  <c r="H166" i="1"/>
  <c r="G166" i="1"/>
  <c r="E166" i="1"/>
  <c r="F166" i="1" s="1"/>
  <c r="D166" i="1"/>
  <c r="AO165" i="1"/>
  <c r="AI165" i="1"/>
  <c r="AH165" i="1"/>
  <c r="AG165" i="1"/>
  <c r="S165" i="1"/>
  <c r="N165" i="1"/>
  <c r="K165" i="1"/>
  <c r="H165" i="1"/>
  <c r="G165" i="1"/>
  <c r="E165" i="1"/>
  <c r="F165" i="1" s="1"/>
  <c r="D165" i="1"/>
  <c r="C165" i="1"/>
  <c r="AI164" i="1"/>
  <c r="AH164" i="1"/>
  <c r="AG164" i="1"/>
  <c r="S164" i="1"/>
  <c r="N164" i="1"/>
  <c r="K164" i="1"/>
  <c r="H164" i="1"/>
  <c r="G164" i="1"/>
  <c r="E164" i="1"/>
  <c r="F164" i="1" s="1"/>
  <c r="D164" i="1"/>
  <c r="C164" i="1"/>
  <c r="AI163" i="1"/>
  <c r="AH163" i="1"/>
  <c r="AG163" i="1"/>
  <c r="S163" i="1"/>
  <c r="N163" i="1"/>
  <c r="K163" i="1"/>
  <c r="H163" i="1"/>
  <c r="G163" i="1"/>
  <c r="E163" i="1"/>
  <c r="F163" i="1" s="1"/>
  <c r="D163" i="1"/>
  <c r="C163" i="1"/>
  <c r="AO162" i="1"/>
  <c r="AI162" i="1"/>
  <c r="AH162" i="1"/>
  <c r="AG162" i="1"/>
  <c r="S162" i="1"/>
  <c r="N162" i="1"/>
  <c r="K162" i="1"/>
  <c r="H162" i="1"/>
  <c r="G162" i="1"/>
  <c r="E162" i="1"/>
  <c r="F162" i="1" s="1"/>
  <c r="D162" i="1"/>
  <c r="C162" i="1"/>
  <c r="AI161" i="1"/>
  <c r="AH161" i="1"/>
  <c r="AG161" i="1"/>
  <c r="S161" i="1"/>
  <c r="N161" i="1"/>
  <c r="K161" i="1"/>
  <c r="H161" i="1"/>
  <c r="G161" i="1"/>
  <c r="E161" i="1"/>
  <c r="F161" i="1" s="1"/>
  <c r="D161" i="1"/>
  <c r="C161" i="1"/>
  <c r="AI160" i="1"/>
  <c r="AH160" i="1"/>
  <c r="AG160" i="1"/>
  <c r="S160" i="1"/>
  <c r="N160" i="1"/>
  <c r="K160" i="1"/>
  <c r="H160" i="1"/>
  <c r="G160" i="1"/>
  <c r="E160" i="1"/>
  <c r="F160" i="1" s="1"/>
  <c r="D160" i="1"/>
  <c r="C160" i="1"/>
  <c r="AL159" i="1"/>
  <c r="AJ159" i="1"/>
  <c r="AI159" i="1"/>
  <c r="AH159" i="1"/>
  <c r="AG159" i="1"/>
  <c r="S159" i="1"/>
  <c r="N159" i="1"/>
  <c r="K159" i="1"/>
  <c r="H159" i="1"/>
  <c r="G159" i="1"/>
  <c r="E159" i="1"/>
  <c r="F159" i="1" s="1"/>
  <c r="D159" i="1"/>
  <c r="C159" i="1"/>
  <c r="AI158" i="1"/>
  <c r="AH158" i="1"/>
  <c r="AG158" i="1"/>
  <c r="S158" i="1"/>
  <c r="N158" i="1"/>
  <c r="K158" i="1"/>
  <c r="H158" i="1"/>
  <c r="G158" i="1"/>
  <c r="E158" i="1"/>
  <c r="F158" i="1" s="1"/>
  <c r="D158" i="1"/>
  <c r="C158" i="1"/>
  <c r="AL157" i="1"/>
  <c r="AJ157" i="1"/>
  <c r="AI157" i="1"/>
  <c r="AH157" i="1"/>
  <c r="AG157" i="1"/>
  <c r="S157" i="1"/>
  <c r="N157" i="1"/>
  <c r="K157" i="1"/>
  <c r="H157" i="1"/>
  <c r="G157" i="1"/>
  <c r="E157" i="1"/>
  <c r="F157" i="1" s="1"/>
  <c r="D157" i="1"/>
  <c r="AN157" i="1" s="1"/>
  <c r="C157" i="1"/>
  <c r="AJ156" i="1"/>
  <c r="AI156" i="1"/>
  <c r="AH156" i="1"/>
  <c r="AG156" i="1"/>
  <c r="S156" i="1"/>
  <c r="N156" i="1"/>
  <c r="K156" i="1"/>
  <c r="H156" i="1"/>
  <c r="G156" i="1"/>
  <c r="E156" i="1"/>
  <c r="F156" i="1" s="1"/>
  <c r="D156" i="1"/>
  <c r="C156" i="1"/>
  <c r="AI155" i="1"/>
  <c r="AH155" i="1"/>
  <c r="AG155" i="1"/>
  <c r="S155" i="1"/>
  <c r="N155" i="1"/>
  <c r="K155" i="1"/>
  <c r="H155" i="1"/>
  <c r="G155" i="1"/>
  <c r="E155" i="1"/>
  <c r="F155" i="1" s="1"/>
  <c r="D155" i="1"/>
  <c r="C155" i="1"/>
  <c r="AI154" i="1"/>
  <c r="AH154" i="1"/>
  <c r="AG154" i="1"/>
  <c r="S154" i="1"/>
  <c r="N154" i="1"/>
  <c r="K154" i="1"/>
  <c r="H154" i="1"/>
  <c r="G154" i="1"/>
  <c r="E154" i="1"/>
  <c r="F154" i="1" s="1"/>
  <c r="D154" i="1"/>
  <c r="C154" i="1"/>
  <c r="AO153" i="1"/>
  <c r="AI153" i="1"/>
  <c r="AH153" i="1"/>
  <c r="AG153" i="1"/>
  <c r="S153" i="1"/>
  <c r="N153" i="1"/>
  <c r="K153" i="1"/>
  <c r="H153" i="1"/>
  <c r="G153" i="1"/>
  <c r="E153" i="1"/>
  <c r="F153" i="1" s="1"/>
  <c r="D153" i="1"/>
  <c r="C153" i="1"/>
  <c r="AL152" i="1"/>
  <c r="AJ152" i="1"/>
  <c r="AI152" i="1"/>
  <c r="AH152" i="1"/>
  <c r="AG152" i="1"/>
  <c r="S152" i="1"/>
  <c r="N152" i="1"/>
  <c r="K152" i="1"/>
  <c r="H152" i="1"/>
  <c r="G152" i="1"/>
  <c r="E152" i="1"/>
  <c r="F152" i="1" s="1"/>
  <c r="D152" i="1"/>
  <c r="C152" i="1"/>
  <c r="AI151" i="1"/>
  <c r="AH151" i="1"/>
  <c r="AG151" i="1"/>
  <c r="S151" i="1"/>
  <c r="N151" i="1"/>
  <c r="K151" i="1"/>
  <c r="H151" i="1"/>
  <c r="G151" i="1"/>
  <c r="E151" i="1"/>
  <c r="F151" i="1" s="1"/>
  <c r="D151" i="1"/>
  <c r="C151" i="1"/>
  <c r="AI150" i="1"/>
  <c r="AH150" i="1"/>
  <c r="AG150" i="1"/>
  <c r="S150" i="1"/>
  <c r="N150" i="1"/>
  <c r="K150" i="1"/>
  <c r="H150" i="1"/>
  <c r="G150" i="1"/>
  <c r="E150" i="1"/>
  <c r="F150" i="1" s="1"/>
  <c r="D150" i="1"/>
  <c r="C150" i="1"/>
  <c r="AI149" i="1"/>
  <c r="AH149" i="1"/>
  <c r="AG149" i="1"/>
  <c r="S149" i="1"/>
  <c r="N149" i="1"/>
  <c r="K149" i="1"/>
  <c r="H149" i="1"/>
  <c r="G149" i="1"/>
  <c r="E149" i="1"/>
  <c r="F149" i="1" s="1"/>
  <c r="D149" i="1"/>
  <c r="C149" i="1"/>
  <c r="AI148" i="1"/>
  <c r="AH148" i="1"/>
  <c r="AG148" i="1"/>
  <c r="S148" i="1"/>
  <c r="N148" i="1"/>
  <c r="K148" i="1"/>
  <c r="H148" i="1"/>
  <c r="G148" i="1"/>
  <c r="E148" i="1"/>
  <c r="F148" i="1" s="1"/>
  <c r="D148" i="1"/>
  <c r="C148" i="1"/>
  <c r="AI147" i="1"/>
  <c r="AH147" i="1"/>
  <c r="AG147" i="1"/>
  <c r="S147" i="1"/>
  <c r="N147" i="1"/>
  <c r="K147" i="1"/>
  <c r="H147" i="1"/>
  <c r="G147" i="1"/>
  <c r="E147" i="1"/>
  <c r="F147" i="1" s="1"/>
  <c r="D147" i="1"/>
  <c r="C147" i="1"/>
  <c r="AM146" i="1"/>
  <c r="AI146" i="1"/>
  <c r="AH146" i="1"/>
  <c r="AG146" i="1"/>
  <c r="S146" i="1"/>
  <c r="N146" i="1"/>
  <c r="K146" i="1"/>
  <c r="H146" i="1"/>
  <c r="G146" i="1"/>
  <c r="E146" i="1"/>
  <c r="F146" i="1" s="1"/>
  <c r="D146" i="1"/>
  <c r="AP146" i="1" s="1"/>
  <c r="C146" i="1"/>
  <c r="AI145" i="1"/>
  <c r="AH145" i="1"/>
  <c r="AG145" i="1"/>
  <c r="S145" i="1"/>
  <c r="N145" i="1"/>
  <c r="K145" i="1"/>
  <c r="H145" i="1"/>
  <c r="G145" i="1"/>
  <c r="E145" i="1"/>
  <c r="F145" i="1" s="1"/>
  <c r="D145" i="1"/>
  <c r="C145" i="1"/>
  <c r="AI144" i="1"/>
  <c r="AH144" i="1"/>
  <c r="AG144" i="1"/>
  <c r="S144" i="1"/>
  <c r="N144" i="1"/>
  <c r="K144" i="1"/>
  <c r="H144" i="1"/>
  <c r="G144" i="1"/>
  <c r="E144" i="1"/>
  <c r="F144" i="1" s="1"/>
  <c r="D144" i="1"/>
  <c r="C144" i="1"/>
  <c r="AI143" i="1"/>
  <c r="AH143" i="1"/>
  <c r="AG143" i="1"/>
  <c r="S143" i="1"/>
  <c r="N143" i="1"/>
  <c r="K143" i="1"/>
  <c r="H143" i="1"/>
  <c r="G143" i="1"/>
  <c r="E143" i="1"/>
  <c r="F143" i="1" s="1"/>
  <c r="D143" i="1"/>
  <c r="C143" i="1"/>
  <c r="AO142" i="1"/>
  <c r="AI142" i="1"/>
  <c r="AH142" i="1"/>
  <c r="AG142" i="1"/>
  <c r="S142" i="1"/>
  <c r="N142" i="1"/>
  <c r="K142" i="1"/>
  <c r="H142" i="1"/>
  <c r="G142" i="1"/>
  <c r="E142" i="1"/>
  <c r="F142" i="1" s="1"/>
  <c r="D142" i="1"/>
  <c r="C142" i="1"/>
  <c r="AO141" i="1"/>
  <c r="AI141" i="1"/>
  <c r="AH141" i="1"/>
  <c r="AG141" i="1"/>
  <c r="S141" i="1"/>
  <c r="N141" i="1"/>
  <c r="K141" i="1"/>
  <c r="H141" i="1"/>
  <c r="G141" i="1"/>
  <c r="E141" i="1"/>
  <c r="F141" i="1" s="1"/>
  <c r="D141" i="1"/>
  <c r="C141" i="1"/>
  <c r="AO140" i="1"/>
  <c r="AI140" i="1"/>
  <c r="AH140" i="1"/>
  <c r="AG140" i="1"/>
  <c r="S140" i="1"/>
  <c r="N140" i="1"/>
  <c r="K140" i="1"/>
  <c r="H140" i="1"/>
  <c r="G140" i="1"/>
  <c r="E140" i="1"/>
  <c r="F140" i="1" s="1"/>
  <c r="D140" i="1"/>
  <c r="C140" i="1"/>
  <c r="AI139" i="1"/>
  <c r="AH139" i="1"/>
  <c r="AG139" i="1"/>
  <c r="S139" i="1"/>
  <c r="N139" i="1"/>
  <c r="K139" i="1"/>
  <c r="H139" i="1"/>
  <c r="G139" i="1"/>
  <c r="E139" i="1"/>
  <c r="F139" i="1" s="1"/>
  <c r="D139" i="1"/>
  <c r="C139" i="1"/>
  <c r="AI138" i="1"/>
  <c r="AH138" i="1"/>
  <c r="AG138" i="1"/>
  <c r="S138" i="1"/>
  <c r="N138" i="1"/>
  <c r="K138" i="1"/>
  <c r="H138" i="1"/>
  <c r="G138" i="1"/>
  <c r="E138" i="1"/>
  <c r="F138" i="1" s="1"/>
  <c r="D138" i="1"/>
  <c r="C138" i="1"/>
  <c r="AI137" i="1"/>
  <c r="AH137" i="1"/>
  <c r="AG137" i="1"/>
  <c r="S137" i="1"/>
  <c r="N137" i="1"/>
  <c r="K137" i="1"/>
  <c r="H137" i="1"/>
  <c r="G137" i="1"/>
  <c r="E137" i="1"/>
  <c r="F137" i="1" s="1"/>
  <c r="D137" i="1"/>
  <c r="C137" i="1"/>
  <c r="AI136" i="1"/>
  <c r="AH136" i="1"/>
  <c r="AG136" i="1"/>
  <c r="S136" i="1"/>
  <c r="N136" i="1"/>
  <c r="K136" i="1"/>
  <c r="H136" i="1"/>
  <c r="G136" i="1"/>
  <c r="E136" i="1"/>
  <c r="F136" i="1" s="1"/>
  <c r="D136" i="1"/>
  <c r="C136" i="1"/>
  <c r="AI135" i="1"/>
  <c r="AH135" i="1"/>
  <c r="AG135" i="1"/>
  <c r="S135" i="1"/>
  <c r="N135" i="1"/>
  <c r="K135" i="1"/>
  <c r="H135" i="1"/>
  <c r="G135" i="1"/>
  <c r="E135" i="1"/>
  <c r="F135" i="1" s="1"/>
  <c r="D135" i="1"/>
  <c r="C135" i="1"/>
  <c r="AI134" i="1"/>
  <c r="AH134" i="1"/>
  <c r="AG134" i="1"/>
  <c r="S134" i="1"/>
  <c r="N134" i="1"/>
  <c r="K134" i="1"/>
  <c r="H134" i="1"/>
  <c r="G134" i="1"/>
  <c r="E134" i="1"/>
  <c r="F134" i="1" s="1"/>
  <c r="D134" i="1"/>
  <c r="C134" i="1"/>
  <c r="AI133" i="1"/>
  <c r="AH133" i="1"/>
  <c r="AG133" i="1"/>
  <c r="S133" i="1"/>
  <c r="N133" i="1"/>
  <c r="K133" i="1"/>
  <c r="H133" i="1"/>
  <c r="G133" i="1"/>
  <c r="E133" i="1"/>
  <c r="F133" i="1" s="1"/>
  <c r="D133" i="1"/>
  <c r="C133" i="1"/>
  <c r="AI132" i="1"/>
  <c r="AH132" i="1"/>
  <c r="AG132" i="1"/>
  <c r="S132" i="1"/>
  <c r="N132" i="1"/>
  <c r="K132" i="1"/>
  <c r="H132" i="1"/>
  <c r="G132" i="1"/>
  <c r="E132" i="1"/>
  <c r="F132" i="1" s="1"/>
  <c r="D132" i="1"/>
  <c r="C132" i="1"/>
  <c r="AI131" i="1"/>
  <c r="AH131" i="1"/>
  <c r="AG131" i="1"/>
  <c r="S131" i="1"/>
  <c r="N131" i="1"/>
  <c r="K131" i="1"/>
  <c r="H131" i="1"/>
  <c r="G131" i="1"/>
  <c r="E131" i="1"/>
  <c r="F131" i="1" s="1"/>
  <c r="D131" i="1"/>
  <c r="C131" i="1"/>
  <c r="AL130" i="1"/>
  <c r="AJ130" i="1"/>
  <c r="AI130" i="1"/>
  <c r="AH130" i="1"/>
  <c r="AG130" i="1"/>
  <c r="S130" i="1"/>
  <c r="N130" i="1"/>
  <c r="K130" i="1"/>
  <c r="H130" i="1"/>
  <c r="G130" i="1"/>
  <c r="E130" i="1"/>
  <c r="F130" i="1" s="1"/>
  <c r="D130" i="1"/>
  <c r="C130" i="1"/>
  <c r="AI129" i="1"/>
  <c r="AH129" i="1"/>
  <c r="AG129" i="1"/>
  <c r="S129" i="1"/>
  <c r="N129" i="1"/>
  <c r="K129" i="1"/>
  <c r="H129" i="1"/>
  <c r="G129" i="1"/>
  <c r="E129" i="1"/>
  <c r="F129" i="1" s="1"/>
  <c r="D129" i="1"/>
  <c r="C129" i="1"/>
  <c r="AL128" i="1"/>
  <c r="AJ128" i="1"/>
  <c r="AI128" i="1"/>
  <c r="AH128" i="1"/>
  <c r="AG128" i="1"/>
  <c r="S128" i="1"/>
  <c r="N128" i="1"/>
  <c r="K128" i="1"/>
  <c r="H128" i="1"/>
  <c r="G128" i="1"/>
  <c r="E128" i="1"/>
  <c r="F128" i="1" s="1"/>
  <c r="D128" i="1"/>
  <c r="C128" i="1"/>
  <c r="AI127" i="1"/>
  <c r="AH127" i="1"/>
  <c r="AG127" i="1"/>
  <c r="S127" i="1"/>
  <c r="N127" i="1"/>
  <c r="K127" i="1"/>
  <c r="H127" i="1"/>
  <c r="G127" i="1"/>
  <c r="E127" i="1"/>
  <c r="F127" i="1" s="1"/>
  <c r="D127" i="1"/>
  <c r="C127" i="1"/>
  <c r="AI126" i="1"/>
  <c r="AH126" i="1"/>
  <c r="AG126" i="1"/>
  <c r="S126" i="1"/>
  <c r="N126" i="1"/>
  <c r="K126" i="1"/>
  <c r="H126" i="1"/>
  <c r="G126" i="1"/>
  <c r="E126" i="1"/>
  <c r="F126" i="1" s="1"/>
  <c r="D126" i="1"/>
  <c r="C126" i="1"/>
  <c r="AI125" i="1"/>
  <c r="AH125" i="1"/>
  <c r="AG125" i="1"/>
  <c r="S125" i="1"/>
  <c r="N125" i="1"/>
  <c r="K125" i="1"/>
  <c r="H125" i="1"/>
  <c r="G125" i="1"/>
  <c r="E125" i="1"/>
  <c r="F125" i="1" s="1"/>
  <c r="D125" i="1"/>
  <c r="C125" i="1"/>
  <c r="AO124" i="1"/>
  <c r="AI124" i="1"/>
  <c r="AH124" i="1"/>
  <c r="AG124" i="1"/>
  <c r="S124" i="1"/>
  <c r="N124" i="1"/>
  <c r="K124" i="1"/>
  <c r="H124" i="1"/>
  <c r="G124" i="1"/>
  <c r="E124" i="1"/>
  <c r="F124" i="1" s="1"/>
  <c r="D124" i="1"/>
  <c r="C124" i="1"/>
  <c r="AI123" i="1"/>
  <c r="AH123" i="1"/>
  <c r="AG123" i="1"/>
  <c r="S123" i="1"/>
  <c r="N123" i="1"/>
  <c r="K123" i="1"/>
  <c r="H123" i="1"/>
  <c r="G123" i="1"/>
  <c r="E123" i="1"/>
  <c r="F123" i="1" s="1"/>
  <c r="D123" i="1"/>
  <c r="C123" i="1"/>
  <c r="AL122" i="1"/>
  <c r="AJ122" i="1"/>
  <c r="AI122" i="1"/>
  <c r="AH122" i="1"/>
  <c r="AG122" i="1"/>
  <c r="S122" i="1"/>
  <c r="N122" i="1"/>
  <c r="K122" i="1"/>
  <c r="H122" i="1"/>
  <c r="G122" i="1"/>
  <c r="E122" i="1"/>
  <c r="F122" i="1" s="1"/>
  <c r="D122" i="1"/>
  <c r="AN122" i="1" s="1"/>
  <c r="C122" i="1"/>
  <c r="AI121" i="1"/>
  <c r="AH121" i="1"/>
  <c r="AG121" i="1"/>
  <c r="S121" i="1"/>
  <c r="N121" i="1"/>
  <c r="K121" i="1"/>
  <c r="H121" i="1"/>
  <c r="G121" i="1"/>
  <c r="E121" i="1"/>
  <c r="F121" i="1" s="1"/>
  <c r="D121" i="1"/>
  <c r="C121" i="1"/>
  <c r="AI120" i="1"/>
  <c r="AH120" i="1"/>
  <c r="AG120" i="1"/>
  <c r="S120" i="1"/>
  <c r="N120" i="1"/>
  <c r="K120" i="1"/>
  <c r="H120" i="1"/>
  <c r="G120" i="1"/>
  <c r="E120" i="1"/>
  <c r="F120" i="1" s="1"/>
  <c r="D120" i="1"/>
  <c r="C120" i="1"/>
  <c r="AI119" i="1"/>
  <c r="AH119" i="1"/>
  <c r="AG119" i="1"/>
  <c r="N119" i="1"/>
  <c r="K119" i="1"/>
  <c r="H119" i="1"/>
  <c r="G119" i="1"/>
  <c r="E119" i="1"/>
  <c r="F119" i="1" s="1"/>
  <c r="D119" i="1"/>
  <c r="AI118" i="1"/>
  <c r="AH118" i="1"/>
  <c r="AG118" i="1"/>
  <c r="N118" i="1"/>
  <c r="K118" i="1"/>
  <c r="H118" i="1"/>
  <c r="G118" i="1"/>
  <c r="E118" i="1"/>
  <c r="F118" i="1" s="1"/>
  <c r="D118" i="1"/>
  <c r="C118" i="1"/>
  <c r="AI117" i="1"/>
  <c r="AH117" i="1"/>
  <c r="AG117" i="1"/>
  <c r="N117" i="1"/>
  <c r="K117" i="1"/>
  <c r="H117" i="1"/>
  <c r="G117" i="1"/>
  <c r="E117" i="1"/>
  <c r="F117" i="1" s="1"/>
  <c r="D117" i="1"/>
  <c r="C117" i="1"/>
  <c r="AI116" i="1"/>
  <c r="AH116" i="1"/>
  <c r="AG116" i="1"/>
  <c r="N116" i="1"/>
  <c r="K116" i="1"/>
  <c r="H116" i="1"/>
  <c r="G116" i="1"/>
  <c r="E116" i="1"/>
  <c r="F116" i="1" s="1"/>
  <c r="D116" i="1"/>
  <c r="C116" i="1"/>
  <c r="AI115" i="1"/>
  <c r="AH115" i="1"/>
  <c r="AG115" i="1"/>
  <c r="N115" i="1"/>
  <c r="K115" i="1"/>
  <c r="H115" i="1"/>
  <c r="G115" i="1"/>
  <c r="E115" i="1"/>
  <c r="F115" i="1" s="1"/>
  <c r="D115" i="1"/>
  <c r="C115" i="1"/>
  <c r="AO114" i="1"/>
  <c r="AJ114" i="1"/>
  <c r="AI114" i="1"/>
  <c r="AH114" i="1"/>
  <c r="AG114" i="1"/>
  <c r="S114" i="1"/>
  <c r="N114" i="1"/>
  <c r="K114" i="1"/>
  <c r="H114" i="1"/>
  <c r="G114" i="1"/>
  <c r="E114" i="1"/>
  <c r="F114" i="1" s="1"/>
  <c r="D114" i="1"/>
  <c r="C114" i="1"/>
  <c r="AO113" i="1"/>
  <c r="AJ113" i="1"/>
  <c r="AI113" i="1"/>
  <c r="AH113" i="1"/>
  <c r="AG113" i="1"/>
  <c r="S113" i="1"/>
  <c r="N113" i="1"/>
  <c r="K113" i="1"/>
  <c r="H113" i="1"/>
  <c r="G113" i="1"/>
  <c r="E113" i="1"/>
  <c r="F113" i="1" s="1"/>
  <c r="D113" i="1"/>
  <c r="C113" i="1"/>
  <c r="AI112" i="1"/>
  <c r="AH112" i="1"/>
  <c r="AG112" i="1"/>
  <c r="S112" i="1"/>
  <c r="N112" i="1"/>
  <c r="K112" i="1"/>
  <c r="H112" i="1"/>
  <c r="G112" i="1"/>
  <c r="E112" i="1"/>
  <c r="F112" i="1" s="1"/>
  <c r="D112" i="1"/>
  <c r="C112" i="1"/>
  <c r="AO111" i="1"/>
  <c r="AM111" i="1"/>
  <c r="AJ111" i="1"/>
  <c r="AI111" i="1"/>
  <c r="AH111" i="1"/>
  <c r="AG111" i="1"/>
  <c r="S111" i="1"/>
  <c r="N111" i="1"/>
  <c r="K111" i="1"/>
  <c r="H111" i="1"/>
  <c r="G111" i="1"/>
  <c r="E111" i="1"/>
  <c r="F111" i="1" s="1"/>
  <c r="D111" i="1"/>
  <c r="C111" i="1"/>
  <c r="AI110" i="1"/>
  <c r="AH110" i="1"/>
  <c r="AG110" i="1"/>
  <c r="N110" i="1"/>
  <c r="K110" i="1"/>
  <c r="H110" i="1"/>
  <c r="G110" i="1"/>
  <c r="E110" i="1"/>
  <c r="F110" i="1" s="1"/>
  <c r="D110" i="1"/>
  <c r="C110" i="1"/>
  <c r="AJ109" i="1"/>
  <c r="AI109" i="1"/>
  <c r="AH109" i="1"/>
  <c r="AG109" i="1"/>
  <c r="S109" i="1"/>
  <c r="N109" i="1"/>
  <c r="K109" i="1"/>
  <c r="H109" i="1"/>
  <c r="G109" i="1"/>
  <c r="E109" i="1"/>
  <c r="F109" i="1" s="1"/>
  <c r="D109" i="1"/>
  <c r="AP109" i="1" s="1"/>
  <c r="C109" i="1"/>
  <c r="AL108" i="1"/>
  <c r="AJ108" i="1"/>
  <c r="AI108" i="1"/>
  <c r="AH108" i="1"/>
  <c r="AG108" i="1"/>
  <c r="S108" i="1"/>
  <c r="N108" i="1"/>
  <c r="K108" i="1"/>
  <c r="H108" i="1"/>
  <c r="G108" i="1"/>
  <c r="E108" i="1"/>
  <c r="F108" i="1" s="1"/>
  <c r="D108" i="1"/>
  <c r="C108" i="1"/>
  <c r="AI107" i="1"/>
  <c r="AH107" i="1"/>
  <c r="AG107" i="1"/>
  <c r="S107" i="1"/>
  <c r="N107" i="1"/>
  <c r="K107" i="1"/>
  <c r="H107" i="1"/>
  <c r="G107" i="1"/>
  <c r="E107" i="1"/>
  <c r="F107" i="1" s="1"/>
  <c r="D107" i="1"/>
  <c r="C107" i="1"/>
  <c r="AJ106" i="1"/>
  <c r="AI106" i="1"/>
  <c r="AH106" i="1"/>
  <c r="AG106" i="1"/>
  <c r="S106" i="1"/>
  <c r="N106" i="1"/>
  <c r="K106" i="1"/>
  <c r="H106" i="1"/>
  <c r="G106" i="1"/>
  <c r="E106" i="1"/>
  <c r="F106" i="1" s="1"/>
  <c r="D106" i="1"/>
  <c r="C106" i="1"/>
  <c r="AI105" i="1"/>
  <c r="AH105" i="1"/>
  <c r="AG105" i="1"/>
  <c r="S105" i="1"/>
  <c r="N105" i="1"/>
  <c r="K105" i="1"/>
  <c r="H105" i="1"/>
  <c r="G105" i="1"/>
  <c r="E105" i="1"/>
  <c r="F105" i="1" s="1"/>
  <c r="D105" i="1"/>
  <c r="C105" i="1"/>
  <c r="AI104" i="1"/>
  <c r="AH104" i="1"/>
  <c r="AG104" i="1"/>
  <c r="S104" i="1"/>
  <c r="N104" i="1"/>
  <c r="K104" i="1"/>
  <c r="H104" i="1"/>
  <c r="G104" i="1"/>
  <c r="E104" i="1"/>
  <c r="F104" i="1" s="1"/>
  <c r="D104" i="1"/>
  <c r="C104" i="1"/>
  <c r="AI103" i="1"/>
  <c r="AH103" i="1"/>
  <c r="AG103" i="1"/>
  <c r="S103" i="1"/>
  <c r="N103" i="1"/>
  <c r="K103" i="1"/>
  <c r="H103" i="1"/>
  <c r="G103" i="1"/>
  <c r="E103" i="1"/>
  <c r="F103" i="1" s="1"/>
  <c r="D103" i="1"/>
  <c r="C103" i="1"/>
  <c r="AJ102" i="1"/>
  <c r="AI102" i="1"/>
  <c r="AH102" i="1"/>
  <c r="AG102" i="1"/>
  <c r="S102" i="1"/>
  <c r="N102" i="1"/>
  <c r="K102" i="1"/>
  <c r="H102" i="1"/>
  <c r="G102" i="1"/>
  <c r="E102" i="1"/>
  <c r="F102" i="1" s="1"/>
  <c r="D102" i="1"/>
  <c r="C102" i="1"/>
  <c r="AJ101" i="1"/>
  <c r="AI101" i="1"/>
  <c r="AH101" i="1"/>
  <c r="AG101" i="1"/>
  <c r="S101" i="1"/>
  <c r="N101" i="1"/>
  <c r="K101" i="1"/>
  <c r="H101" i="1"/>
  <c r="G101" i="1"/>
  <c r="E101" i="1"/>
  <c r="F101" i="1" s="1"/>
  <c r="D101" i="1"/>
  <c r="C101" i="1"/>
  <c r="AI100" i="1"/>
  <c r="AH100" i="1"/>
  <c r="AG100" i="1"/>
  <c r="S100" i="1"/>
  <c r="N100" i="1"/>
  <c r="K100" i="1"/>
  <c r="H100" i="1"/>
  <c r="G100" i="1"/>
  <c r="E100" i="1"/>
  <c r="F100" i="1" s="1"/>
  <c r="D100" i="1"/>
  <c r="C100" i="1"/>
  <c r="AJ99" i="1"/>
  <c r="AI99" i="1"/>
  <c r="AH99" i="1"/>
  <c r="AG99" i="1"/>
  <c r="S99" i="1"/>
  <c r="N99" i="1"/>
  <c r="K99" i="1"/>
  <c r="H99" i="1"/>
  <c r="G99" i="1"/>
  <c r="E99" i="1"/>
  <c r="F99" i="1" s="1"/>
  <c r="D99" i="1"/>
  <c r="C99" i="1"/>
  <c r="AI98" i="1"/>
  <c r="AH98" i="1"/>
  <c r="AG98" i="1"/>
  <c r="S98" i="1"/>
  <c r="N98" i="1"/>
  <c r="K98" i="1"/>
  <c r="H98" i="1"/>
  <c r="G98" i="1"/>
  <c r="E98" i="1"/>
  <c r="F98" i="1" s="1"/>
  <c r="D98" i="1"/>
  <c r="C98" i="1"/>
  <c r="AI97" i="1"/>
  <c r="AH97" i="1"/>
  <c r="AG97" i="1"/>
  <c r="S97" i="1"/>
  <c r="N97" i="1"/>
  <c r="K97" i="1"/>
  <c r="H97" i="1"/>
  <c r="G97" i="1"/>
  <c r="E97" i="1"/>
  <c r="F97" i="1" s="1"/>
  <c r="D97" i="1"/>
  <c r="C97" i="1"/>
  <c r="AI96" i="1"/>
  <c r="AH96" i="1"/>
  <c r="AG96" i="1"/>
  <c r="N96" i="1"/>
  <c r="K96" i="1"/>
  <c r="H96" i="1"/>
  <c r="G96" i="1"/>
  <c r="E96" i="1"/>
  <c r="F96" i="1" s="1"/>
  <c r="D96" i="1"/>
  <c r="C96" i="1"/>
  <c r="AO95" i="1"/>
  <c r="AI95" i="1"/>
  <c r="AH95" i="1"/>
  <c r="AG95" i="1"/>
  <c r="S95" i="1"/>
  <c r="N95" i="1"/>
  <c r="K95" i="1"/>
  <c r="H95" i="1"/>
  <c r="G95" i="1"/>
  <c r="E95" i="1"/>
  <c r="F95" i="1" s="1"/>
  <c r="D95" i="1"/>
  <c r="C95" i="1"/>
  <c r="AO94" i="1"/>
  <c r="AI94" i="1"/>
  <c r="AH94" i="1"/>
  <c r="AG94" i="1"/>
  <c r="S94" i="1"/>
  <c r="N94" i="1"/>
  <c r="K94" i="1"/>
  <c r="H94" i="1"/>
  <c r="G94" i="1"/>
  <c r="E94" i="1"/>
  <c r="F94" i="1" s="1"/>
  <c r="D94" i="1"/>
  <c r="C94" i="1"/>
  <c r="AO93" i="1"/>
  <c r="AI93" i="1"/>
  <c r="AH93" i="1"/>
  <c r="AG93" i="1"/>
  <c r="S93" i="1"/>
  <c r="N93" i="1"/>
  <c r="K93" i="1"/>
  <c r="H93" i="1"/>
  <c r="G93" i="1"/>
  <c r="E93" i="1"/>
  <c r="F93" i="1" s="1"/>
  <c r="D93" i="1"/>
  <c r="C93" i="1"/>
  <c r="AO92" i="1"/>
  <c r="AJ92" i="1"/>
  <c r="AI92" i="1"/>
  <c r="AH92" i="1"/>
  <c r="AG92" i="1"/>
  <c r="S92" i="1"/>
  <c r="N92" i="1"/>
  <c r="K92" i="1"/>
  <c r="H92" i="1"/>
  <c r="G92" i="1"/>
  <c r="E92" i="1"/>
  <c r="F92" i="1" s="1"/>
  <c r="D92" i="1"/>
  <c r="C92" i="1"/>
  <c r="AI91" i="1"/>
  <c r="AH91" i="1"/>
  <c r="AG91" i="1"/>
  <c r="N91" i="1"/>
  <c r="K91" i="1"/>
  <c r="H91" i="1"/>
  <c r="G91" i="1"/>
  <c r="E91" i="1"/>
  <c r="F91" i="1" s="1"/>
  <c r="D91" i="1"/>
  <c r="C91" i="1"/>
  <c r="AO90" i="1"/>
  <c r="AL90" i="1"/>
  <c r="AJ90" i="1"/>
  <c r="AI90" i="1"/>
  <c r="AH90" i="1"/>
  <c r="AG90" i="1"/>
  <c r="N90" i="1"/>
  <c r="K90" i="1"/>
  <c r="H90" i="1"/>
  <c r="G90" i="1"/>
  <c r="E90" i="1"/>
  <c r="F90" i="1" s="1"/>
  <c r="D90" i="1"/>
  <c r="AN90" i="1" s="1"/>
  <c r="C90" i="1"/>
  <c r="AI89" i="1"/>
  <c r="AH89" i="1"/>
  <c r="AG89" i="1"/>
  <c r="S89" i="1"/>
  <c r="N89" i="1"/>
  <c r="K89" i="1"/>
  <c r="H89" i="1"/>
  <c r="G89" i="1"/>
  <c r="E89" i="1"/>
  <c r="F89" i="1" s="1"/>
  <c r="D89" i="1"/>
  <c r="C89" i="1"/>
  <c r="AJ88" i="1"/>
  <c r="AI88" i="1"/>
  <c r="AH88" i="1"/>
  <c r="AG88" i="1"/>
  <c r="S88" i="1"/>
  <c r="N88" i="1"/>
  <c r="K88" i="1"/>
  <c r="H88" i="1"/>
  <c r="G88" i="1"/>
  <c r="E88" i="1"/>
  <c r="F88" i="1" s="1"/>
  <c r="D88" i="1"/>
  <c r="C88" i="1"/>
  <c r="AI87" i="1"/>
  <c r="AH87" i="1"/>
  <c r="AG87" i="1"/>
  <c r="S87" i="1"/>
  <c r="N87" i="1"/>
  <c r="K87" i="1"/>
  <c r="H87" i="1"/>
  <c r="G87" i="1"/>
  <c r="E87" i="1"/>
  <c r="F87" i="1" s="1"/>
  <c r="D87" i="1"/>
  <c r="C87" i="1"/>
  <c r="AI86" i="1"/>
  <c r="AH86" i="1"/>
  <c r="AG86" i="1"/>
  <c r="S86" i="1"/>
  <c r="N86" i="1"/>
  <c r="K86" i="1"/>
  <c r="H86" i="1"/>
  <c r="G86" i="1"/>
  <c r="E86" i="1"/>
  <c r="F86" i="1" s="1"/>
  <c r="D86" i="1"/>
  <c r="C86" i="1"/>
  <c r="AI85" i="1"/>
  <c r="AH85" i="1"/>
  <c r="AG85" i="1"/>
  <c r="S85" i="1"/>
  <c r="N85" i="1"/>
  <c r="K85" i="1"/>
  <c r="H85" i="1"/>
  <c r="G85" i="1"/>
  <c r="E85" i="1"/>
  <c r="F85" i="1" s="1"/>
  <c r="D85" i="1"/>
  <c r="C85" i="1"/>
  <c r="AO84" i="1"/>
  <c r="AJ84" i="1"/>
  <c r="AI84" i="1"/>
  <c r="AH84" i="1"/>
  <c r="AG84" i="1"/>
  <c r="S84" i="1"/>
  <c r="N84" i="1"/>
  <c r="K84" i="1"/>
  <c r="H84" i="1"/>
  <c r="G84" i="1"/>
  <c r="E84" i="1"/>
  <c r="F84" i="1" s="1"/>
  <c r="D84" i="1"/>
  <c r="C84" i="1"/>
  <c r="AI83" i="1"/>
  <c r="AH83" i="1"/>
  <c r="AG83" i="1"/>
  <c r="S83" i="1"/>
  <c r="N83" i="1"/>
  <c r="K83" i="1"/>
  <c r="H83" i="1"/>
  <c r="G83" i="1"/>
  <c r="E83" i="1"/>
  <c r="F83" i="1" s="1"/>
  <c r="D83" i="1"/>
  <c r="C83" i="1"/>
  <c r="AI82" i="1"/>
  <c r="AH82" i="1"/>
  <c r="AG82" i="1"/>
  <c r="N82" i="1"/>
  <c r="K82" i="1"/>
  <c r="H82" i="1"/>
  <c r="G82" i="1"/>
  <c r="E82" i="1"/>
  <c r="F82" i="1" s="1"/>
  <c r="D82" i="1"/>
  <c r="AI81" i="1"/>
  <c r="AH81" i="1"/>
  <c r="AG81" i="1"/>
  <c r="S81" i="1"/>
  <c r="N81" i="1"/>
  <c r="K81" i="1"/>
  <c r="H81" i="1"/>
  <c r="G81" i="1"/>
  <c r="E81" i="1"/>
  <c r="F81" i="1" s="1"/>
  <c r="D81" i="1"/>
  <c r="C81" i="1"/>
  <c r="AI80" i="1"/>
  <c r="AH80" i="1"/>
  <c r="AG80" i="1"/>
  <c r="S80" i="1"/>
  <c r="N80" i="1"/>
  <c r="K80" i="1"/>
  <c r="H80" i="1"/>
  <c r="G80" i="1"/>
  <c r="E80" i="1"/>
  <c r="F80" i="1" s="1"/>
  <c r="D80" i="1"/>
  <c r="C80" i="1"/>
  <c r="AI79" i="1"/>
  <c r="AH79" i="1"/>
  <c r="AG79" i="1"/>
  <c r="S79" i="1"/>
  <c r="N79" i="1"/>
  <c r="K79" i="1"/>
  <c r="H79" i="1"/>
  <c r="G79" i="1"/>
  <c r="E79" i="1"/>
  <c r="F79" i="1" s="1"/>
  <c r="D79" i="1"/>
  <c r="C79" i="1"/>
  <c r="AI78" i="1"/>
  <c r="AH78" i="1"/>
  <c r="AG78" i="1"/>
  <c r="S78" i="1"/>
  <c r="N78" i="1"/>
  <c r="K78" i="1"/>
  <c r="H78" i="1"/>
  <c r="G78" i="1"/>
  <c r="E78" i="1"/>
  <c r="F78" i="1" s="1"/>
  <c r="D78" i="1"/>
  <c r="C78" i="1"/>
  <c r="AI77" i="1"/>
  <c r="AH77" i="1"/>
  <c r="AG77" i="1"/>
  <c r="S77" i="1"/>
  <c r="N77" i="1"/>
  <c r="K77" i="1"/>
  <c r="H77" i="1"/>
  <c r="G77" i="1"/>
  <c r="E77" i="1"/>
  <c r="F77" i="1" s="1"/>
  <c r="D77" i="1"/>
  <c r="C77" i="1"/>
  <c r="AI76" i="1"/>
  <c r="AH76" i="1"/>
  <c r="AG76" i="1"/>
  <c r="N76" i="1"/>
  <c r="K76" i="1"/>
  <c r="H76" i="1"/>
  <c r="G76" i="1"/>
  <c r="E76" i="1"/>
  <c r="F76" i="1" s="1"/>
  <c r="D76" i="1"/>
  <c r="C76" i="1"/>
  <c r="AI75" i="1"/>
  <c r="AH75" i="1"/>
  <c r="AG75" i="1"/>
  <c r="N75" i="1"/>
  <c r="K75" i="1"/>
  <c r="H75" i="1"/>
  <c r="G75" i="1"/>
  <c r="E75" i="1"/>
  <c r="F75" i="1" s="1"/>
  <c r="D75" i="1"/>
  <c r="C75" i="1"/>
  <c r="AI74" i="1"/>
  <c r="AH74" i="1"/>
  <c r="AG74" i="1"/>
  <c r="N74" i="1"/>
  <c r="K74" i="1"/>
  <c r="H74" i="1"/>
  <c r="G74" i="1"/>
  <c r="E74" i="1"/>
  <c r="F74" i="1" s="1"/>
  <c r="D74" i="1"/>
  <c r="C74" i="1"/>
  <c r="AI73" i="1"/>
  <c r="AH73" i="1"/>
  <c r="AG73" i="1"/>
  <c r="N73" i="1"/>
  <c r="K73" i="1"/>
  <c r="H73" i="1"/>
  <c r="G73" i="1"/>
  <c r="E73" i="1"/>
  <c r="F73" i="1" s="1"/>
  <c r="D73" i="1"/>
  <c r="C73" i="1"/>
  <c r="AI72" i="1"/>
  <c r="AH72" i="1"/>
  <c r="AG72" i="1"/>
  <c r="S72" i="1"/>
  <c r="N72" i="1"/>
  <c r="K72" i="1"/>
  <c r="H72" i="1"/>
  <c r="G72" i="1"/>
  <c r="E72" i="1"/>
  <c r="F72" i="1" s="1"/>
  <c r="D72" i="1"/>
  <c r="AP72" i="1" s="1"/>
  <c r="C72" i="1"/>
  <c r="AI71" i="1"/>
  <c r="AH71" i="1"/>
  <c r="AG71" i="1"/>
  <c r="S71" i="1"/>
  <c r="N71" i="1"/>
  <c r="K71" i="1"/>
  <c r="H71" i="1"/>
  <c r="G71" i="1"/>
  <c r="E71" i="1"/>
  <c r="F71" i="1" s="1"/>
  <c r="D71" i="1"/>
  <c r="C71" i="1"/>
  <c r="AO70" i="1"/>
  <c r="AI70" i="1"/>
  <c r="AH70" i="1"/>
  <c r="AG70" i="1"/>
  <c r="S70" i="1"/>
  <c r="N70" i="1"/>
  <c r="K70" i="1"/>
  <c r="H70" i="1"/>
  <c r="G70" i="1"/>
  <c r="E70" i="1"/>
  <c r="F70" i="1" s="1"/>
  <c r="D70" i="1"/>
  <c r="C70" i="1"/>
  <c r="AI69" i="1"/>
  <c r="AH69" i="1"/>
  <c r="AG69" i="1"/>
  <c r="S69" i="1"/>
  <c r="N69" i="1"/>
  <c r="K69" i="1"/>
  <c r="H69" i="1"/>
  <c r="G69" i="1"/>
  <c r="E69" i="1"/>
  <c r="F69" i="1" s="1"/>
  <c r="D69" i="1"/>
  <c r="C69" i="1"/>
  <c r="AO68" i="1"/>
  <c r="AI68" i="1"/>
  <c r="AH68" i="1"/>
  <c r="AG68" i="1"/>
  <c r="N68" i="1"/>
  <c r="K68" i="1"/>
  <c r="H68" i="1"/>
  <c r="G68" i="1"/>
  <c r="E68" i="1"/>
  <c r="F68" i="1" s="1"/>
  <c r="D68" i="1"/>
  <c r="C68" i="1"/>
  <c r="AO67" i="1"/>
  <c r="AI67" i="1"/>
  <c r="AH67" i="1"/>
  <c r="AG67" i="1"/>
  <c r="AF67" i="1"/>
  <c r="S67" i="1"/>
  <c r="N67" i="1"/>
  <c r="K67" i="1"/>
  <c r="H67" i="1"/>
  <c r="G67" i="1"/>
  <c r="E67" i="1"/>
  <c r="F67" i="1" s="1"/>
  <c r="D67" i="1"/>
  <c r="C67" i="1"/>
  <c r="AI66" i="1"/>
  <c r="AH66" i="1"/>
  <c r="AG66" i="1"/>
  <c r="AF66" i="1"/>
  <c r="S66" i="1"/>
  <c r="N66" i="1"/>
  <c r="K66" i="1"/>
  <c r="H66" i="1"/>
  <c r="G66" i="1"/>
  <c r="E66" i="1"/>
  <c r="F66" i="1" s="1"/>
  <c r="D66" i="1"/>
  <c r="C66" i="1"/>
  <c r="AJ65" i="1"/>
  <c r="AI65" i="1"/>
  <c r="AH65" i="1"/>
  <c r="AG65" i="1"/>
  <c r="AF65" i="1"/>
  <c r="S65" i="1"/>
  <c r="N65" i="1"/>
  <c r="K65" i="1"/>
  <c r="H65" i="1"/>
  <c r="G65" i="1"/>
  <c r="E65" i="1"/>
  <c r="F65" i="1" s="1"/>
  <c r="D65" i="1"/>
  <c r="C65" i="1"/>
  <c r="AI64" i="1"/>
  <c r="AH64" i="1"/>
  <c r="AG64" i="1"/>
  <c r="AF64" i="1"/>
  <c r="S64" i="1"/>
  <c r="N64" i="1"/>
  <c r="K64" i="1"/>
  <c r="H64" i="1"/>
  <c r="G64" i="1"/>
  <c r="E64" i="1"/>
  <c r="F64" i="1" s="1"/>
  <c r="D64" i="1"/>
  <c r="C64" i="1"/>
  <c r="AO63" i="1"/>
  <c r="AJ63" i="1"/>
  <c r="AI63" i="1"/>
  <c r="AH63" i="1"/>
  <c r="AG63" i="1"/>
  <c r="AF63" i="1"/>
  <c r="S63" i="1"/>
  <c r="N63" i="1"/>
  <c r="K63" i="1"/>
  <c r="H63" i="1"/>
  <c r="G63" i="1"/>
  <c r="E63" i="1"/>
  <c r="F63" i="1" s="1"/>
  <c r="D63" i="1"/>
  <c r="C63" i="1"/>
  <c r="AJ62" i="1"/>
  <c r="AI62" i="1"/>
  <c r="AH62" i="1"/>
  <c r="AG62" i="1"/>
  <c r="AF62" i="1"/>
  <c r="S62" i="1"/>
  <c r="N62" i="1"/>
  <c r="K62" i="1"/>
  <c r="H62" i="1"/>
  <c r="G62" i="1"/>
  <c r="E62" i="1"/>
  <c r="F62" i="1" s="1"/>
  <c r="D62" i="1"/>
  <c r="C62" i="1"/>
  <c r="AI61" i="1"/>
  <c r="AH61" i="1"/>
  <c r="AG61" i="1"/>
  <c r="AF61" i="1"/>
  <c r="N61" i="1"/>
  <c r="K61" i="1"/>
  <c r="H61" i="1"/>
  <c r="G61" i="1"/>
  <c r="E61" i="1"/>
  <c r="F61" i="1" s="1"/>
  <c r="D61" i="1"/>
  <c r="C61" i="1"/>
  <c r="AO60" i="1"/>
  <c r="AJ60" i="1"/>
  <c r="AI60" i="1"/>
  <c r="AH60" i="1"/>
  <c r="AG60" i="1"/>
  <c r="AF60" i="1"/>
  <c r="S60" i="1"/>
  <c r="N60" i="1"/>
  <c r="K60" i="1"/>
  <c r="H60" i="1"/>
  <c r="G60" i="1"/>
  <c r="E60" i="1"/>
  <c r="F60" i="1" s="1"/>
  <c r="D60" i="1"/>
  <c r="C60" i="1"/>
  <c r="AJ59" i="1"/>
  <c r="AI59" i="1"/>
  <c r="AH59" i="1"/>
  <c r="AG59" i="1"/>
  <c r="AF59" i="1"/>
  <c r="S59" i="1"/>
  <c r="N59" i="1"/>
  <c r="K59" i="1"/>
  <c r="H59" i="1"/>
  <c r="G59" i="1"/>
  <c r="E59" i="1"/>
  <c r="F59" i="1" s="1"/>
  <c r="D59" i="1"/>
  <c r="C59" i="1"/>
  <c r="AJ58" i="1"/>
  <c r="AI58" i="1"/>
  <c r="AH58" i="1"/>
  <c r="AG58" i="1"/>
  <c r="AF58" i="1"/>
  <c r="S58" i="1"/>
  <c r="N58" i="1"/>
  <c r="K58" i="1"/>
  <c r="H58" i="1"/>
  <c r="G58" i="1"/>
  <c r="E58" i="1"/>
  <c r="F58" i="1" s="1"/>
  <c r="D58" i="1"/>
  <c r="C58" i="1"/>
  <c r="AJ57" i="1"/>
  <c r="AI57" i="1"/>
  <c r="AH57" i="1"/>
  <c r="AG57" i="1"/>
  <c r="AF57" i="1"/>
  <c r="S57" i="1"/>
  <c r="N57" i="1"/>
  <c r="K57" i="1"/>
  <c r="H57" i="1"/>
  <c r="G57" i="1"/>
  <c r="E57" i="1"/>
  <c r="F57" i="1" s="1"/>
  <c r="D57" i="1"/>
  <c r="C57" i="1"/>
  <c r="AI56" i="1"/>
  <c r="AH56" i="1"/>
  <c r="AG56" i="1"/>
  <c r="AF56" i="1"/>
  <c r="S56" i="1"/>
  <c r="N56" i="1"/>
  <c r="K56" i="1"/>
  <c r="H56" i="1"/>
  <c r="G56" i="1"/>
  <c r="E56" i="1"/>
  <c r="F56" i="1" s="1"/>
  <c r="D56" i="1"/>
  <c r="C56" i="1"/>
  <c r="AJ55" i="1"/>
  <c r="AI55" i="1"/>
  <c r="AH55" i="1"/>
  <c r="AG55" i="1"/>
  <c r="AF55" i="1"/>
  <c r="S55" i="1"/>
  <c r="N55" i="1"/>
  <c r="K55" i="1"/>
  <c r="H55" i="1"/>
  <c r="G55" i="1"/>
  <c r="E55" i="1"/>
  <c r="F55" i="1" s="1"/>
  <c r="D55" i="1"/>
  <c r="C55" i="1"/>
  <c r="AO54" i="1"/>
  <c r="AI54" i="1"/>
  <c r="AH54" i="1"/>
  <c r="AG54" i="1"/>
  <c r="AF54" i="1"/>
  <c r="S54" i="1"/>
  <c r="N54" i="1"/>
  <c r="K54" i="1"/>
  <c r="H54" i="1"/>
  <c r="G54" i="1"/>
  <c r="E54" i="1"/>
  <c r="F54" i="1" s="1"/>
  <c r="D54" i="1"/>
  <c r="C54" i="1"/>
  <c r="AI53" i="1"/>
  <c r="AH53" i="1"/>
  <c r="AG53" i="1"/>
  <c r="AF53" i="1"/>
  <c r="N53" i="1"/>
  <c r="K53" i="1"/>
  <c r="H53" i="1"/>
  <c r="G53" i="1"/>
  <c r="E53" i="1"/>
  <c r="F53" i="1" s="1"/>
  <c r="D53" i="1"/>
  <c r="C53" i="1"/>
  <c r="AI52" i="1"/>
  <c r="AH52" i="1"/>
  <c r="AG52" i="1"/>
  <c r="AF52" i="1"/>
  <c r="S52" i="1"/>
  <c r="N52" i="1"/>
  <c r="K52" i="1"/>
  <c r="H52" i="1"/>
  <c r="G52" i="1"/>
  <c r="E52" i="1"/>
  <c r="F52" i="1" s="1"/>
  <c r="D52" i="1"/>
  <c r="C52" i="1"/>
  <c r="AI51" i="1"/>
  <c r="AH51" i="1"/>
  <c r="AG51" i="1"/>
  <c r="AF51" i="1"/>
  <c r="S51" i="1"/>
  <c r="N51" i="1"/>
  <c r="K51" i="1"/>
  <c r="H51" i="1"/>
  <c r="G51" i="1"/>
  <c r="E51" i="1"/>
  <c r="F51" i="1" s="1"/>
  <c r="D51" i="1"/>
  <c r="C51" i="1"/>
  <c r="AI50" i="1"/>
  <c r="AH50" i="1"/>
  <c r="AG50" i="1"/>
  <c r="AF50" i="1"/>
  <c r="S50" i="1"/>
  <c r="N50" i="1"/>
  <c r="K50" i="1"/>
  <c r="H50" i="1"/>
  <c r="G50" i="1"/>
  <c r="E50" i="1"/>
  <c r="F50" i="1" s="1"/>
  <c r="D50" i="1"/>
  <c r="C50" i="1"/>
  <c r="AO49" i="1"/>
  <c r="AI49" i="1"/>
  <c r="AH49" i="1"/>
  <c r="AG49" i="1"/>
  <c r="AF49" i="1"/>
  <c r="S49" i="1"/>
  <c r="N49" i="1"/>
  <c r="K49" i="1"/>
  <c r="H49" i="1"/>
  <c r="G49" i="1"/>
  <c r="E49" i="1"/>
  <c r="F49" i="1" s="1"/>
  <c r="D49" i="1"/>
  <c r="C49" i="1"/>
  <c r="AI48" i="1"/>
  <c r="AH48" i="1"/>
  <c r="AG48" i="1"/>
  <c r="AF48" i="1"/>
  <c r="N48" i="1"/>
  <c r="K48" i="1"/>
  <c r="H48" i="1"/>
  <c r="G48" i="1"/>
  <c r="E48" i="1"/>
  <c r="F48" i="1" s="1"/>
  <c r="D48" i="1"/>
  <c r="C48" i="1"/>
  <c r="AI47" i="1"/>
  <c r="AH47" i="1"/>
  <c r="AG47" i="1"/>
  <c r="AF47" i="1"/>
  <c r="S47" i="1"/>
  <c r="N47" i="1"/>
  <c r="K47" i="1"/>
  <c r="H47" i="1"/>
  <c r="G47" i="1"/>
  <c r="E47" i="1"/>
  <c r="F47" i="1" s="1"/>
  <c r="D47" i="1"/>
  <c r="C47" i="1"/>
  <c r="AI46" i="1"/>
  <c r="AH46" i="1"/>
  <c r="AG46" i="1"/>
  <c r="AF46" i="1"/>
  <c r="S46" i="1"/>
  <c r="N46" i="1"/>
  <c r="K46" i="1"/>
  <c r="H46" i="1"/>
  <c r="G46" i="1"/>
  <c r="E46" i="1"/>
  <c r="F46" i="1" s="1"/>
  <c r="D46" i="1"/>
  <c r="C46" i="1"/>
  <c r="AI45" i="1"/>
  <c r="AH45" i="1"/>
  <c r="AG45" i="1"/>
  <c r="AF45" i="1"/>
  <c r="S45" i="1"/>
  <c r="N45" i="1"/>
  <c r="K45" i="1"/>
  <c r="H45" i="1"/>
  <c r="G45" i="1"/>
  <c r="E45" i="1"/>
  <c r="F45" i="1" s="1"/>
  <c r="D45" i="1"/>
  <c r="C45" i="1"/>
  <c r="AO44" i="1"/>
  <c r="AI44" i="1"/>
  <c r="AH44" i="1"/>
  <c r="AG44" i="1"/>
  <c r="AF44" i="1"/>
  <c r="S44" i="1"/>
  <c r="N44" i="1"/>
  <c r="K44" i="1"/>
  <c r="H44" i="1"/>
  <c r="G44" i="1"/>
  <c r="E44" i="1"/>
  <c r="F44" i="1" s="1"/>
  <c r="D44" i="1"/>
  <c r="C44" i="1"/>
  <c r="AI43" i="1"/>
  <c r="AH43" i="1"/>
  <c r="AG43" i="1"/>
  <c r="AF43" i="1"/>
  <c r="S43" i="1"/>
  <c r="N43" i="1"/>
  <c r="K43" i="1"/>
  <c r="H43" i="1"/>
  <c r="G43" i="1"/>
  <c r="E43" i="1"/>
  <c r="F43" i="1" s="1"/>
  <c r="D43" i="1"/>
  <c r="C43" i="1"/>
  <c r="AI42" i="1"/>
  <c r="AH42" i="1"/>
  <c r="AG42" i="1"/>
  <c r="AF42" i="1"/>
  <c r="S42" i="1"/>
  <c r="N42" i="1"/>
  <c r="K42" i="1"/>
  <c r="H42" i="1"/>
  <c r="G42" i="1"/>
  <c r="E42" i="1"/>
  <c r="F42" i="1" s="1"/>
  <c r="D42" i="1"/>
  <c r="C42" i="1"/>
  <c r="AI41" i="1"/>
  <c r="AH41" i="1"/>
  <c r="AG41" i="1"/>
  <c r="AF41" i="1"/>
  <c r="S41" i="1"/>
  <c r="N41" i="1"/>
  <c r="K41" i="1"/>
  <c r="H41" i="1"/>
  <c r="G41" i="1"/>
  <c r="E41" i="1"/>
  <c r="F41" i="1" s="1"/>
  <c r="D41" i="1"/>
  <c r="C41" i="1"/>
  <c r="AI40" i="1"/>
  <c r="AH40" i="1"/>
  <c r="AG40" i="1"/>
  <c r="AF40" i="1"/>
  <c r="S40" i="1"/>
  <c r="N40" i="1"/>
  <c r="K40" i="1"/>
  <c r="H40" i="1"/>
  <c r="G40" i="1"/>
  <c r="E40" i="1"/>
  <c r="F40" i="1" s="1"/>
  <c r="D40" i="1"/>
  <c r="C40" i="1"/>
  <c r="AJ39" i="1"/>
  <c r="AI39" i="1"/>
  <c r="AH39" i="1"/>
  <c r="AG39" i="1"/>
  <c r="AF39" i="1"/>
  <c r="S39" i="1"/>
  <c r="N39" i="1"/>
  <c r="K39" i="1"/>
  <c r="H39" i="1"/>
  <c r="G39" i="1"/>
  <c r="E39" i="1"/>
  <c r="F39" i="1" s="1"/>
  <c r="D39" i="1"/>
  <c r="C39" i="1"/>
  <c r="AI38" i="1"/>
  <c r="AH38" i="1"/>
  <c r="AG38" i="1"/>
  <c r="AF38" i="1"/>
  <c r="S38" i="1"/>
  <c r="N38" i="1"/>
  <c r="K38" i="1"/>
  <c r="H38" i="1"/>
  <c r="G38" i="1"/>
  <c r="E38" i="1"/>
  <c r="F38" i="1" s="1"/>
  <c r="D38" i="1"/>
  <c r="C38" i="1"/>
  <c r="AI37" i="1"/>
  <c r="AH37" i="1"/>
  <c r="AG37" i="1"/>
  <c r="AF37" i="1"/>
  <c r="S37" i="1"/>
  <c r="N37" i="1"/>
  <c r="K37" i="1"/>
  <c r="H37" i="1"/>
  <c r="G37" i="1"/>
  <c r="E37" i="1"/>
  <c r="F37" i="1" s="1"/>
  <c r="D37" i="1"/>
  <c r="C37" i="1"/>
  <c r="AI36" i="1"/>
  <c r="AH36" i="1"/>
  <c r="AG36" i="1"/>
  <c r="AF36" i="1"/>
  <c r="S36" i="1"/>
  <c r="N36" i="1"/>
  <c r="K36" i="1"/>
  <c r="H36" i="1"/>
  <c r="G36" i="1"/>
  <c r="E36" i="1"/>
  <c r="F36" i="1" s="1"/>
  <c r="D36" i="1"/>
  <c r="C36" i="1"/>
  <c r="AI35" i="1"/>
  <c r="AH35" i="1"/>
  <c r="AG35" i="1"/>
  <c r="AF35" i="1"/>
  <c r="S35" i="1"/>
  <c r="N35" i="1"/>
  <c r="K35" i="1"/>
  <c r="H35" i="1"/>
  <c r="G35" i="1"/>
  <c r="E35" i="1"/>
  <c r="F35" i="1" s="1"/>
  <c r="D35" i="1"/>
  <c r="C35" i="1"/>
  <c r="AI34" i="1"/>
  <c r="AH34" i="1"/>
  <c r="AG34" i="1"/>
  <c r="AF34" i="1"/>
  <c r="S34" i="1"/>
  <c r="N34" i="1"/>
  <c r="K34" i="1"/>
  <c r="H34" i="1"/>
  <c r="G34" i="1"/>
  <c r="E34" i="1"/>
  <c r="F34" i="1" s="1"/>
  <c r="D34" i="1"/>
  <c r="C34" i="1"/>
  <c r="AJ33" i="1"/>
  <c r="AI33" i="1"/>
  <c r="AH33" i="1"/>
  <c r="AG33" i="1"/>
  <c r="AF33" i="1"/>
  <c r="S33" i="1"/>
  <c r="N33" i="1"/>
  <c r="K33" i="1"/>
  <c r="H33" i="1"/>
  <c r="G33" i="1"/>
  <c r="E33" i="1"/>
  <c r="F33" i="1" s="1"/>
  <c r="D33" i="1"/>
  <c r="C33" i="1"/>
  <c r="AI32" i="1"/>
  <c r="AH32" i="1"/>
  <c r="AG32" i="1"/>
  <c r="AF32" i="1"/>
  <c r="S32" i="1"/>
  <c r="N32" i="1"/>
  <c r="K32" i="1"/>
  <c r="H32" i="1"/>
  <c r="G32" i="1"/>
  <c r="E32" i="1"/>
  <c r="F32" i="1" s="1"/>
  <c r="D32" i="1"/>
  <c r="C32" i="1"/>
  <c r="AI31" i="1"/>
  <c r="AH31" i="1"/>
  <c r="AG31" i="1"/>
  <c r="AF31" i="1"/>
  <c r="S31" i="1"/>
  <c r="N31" i="1"/>
  <c r="K31" i="1"/>
  <c r="H31" i="1"/>
  <c r="G31" i="1"/>
  <c r="E31" i="1"/>
  <c r="F31" i="1" s="1"/>
  <c r="D31" i="1"/>
  <c r="C31" i="1"/>
  <c r="AO30" i="1"/>
  <c r="AI30" i="1"/>
  <c r="AH30" i="1"/>
  <c r="AG30" i="1"/>
  <c r="AF30" i="1"/>
  <c r="S30" i="1"/>
  <c r="N30" i="1"/>
  <c r="K30" i="1"/>
  <c r="H30" i="1"/>
  <c r="G30" i="1"/>
  <c r="E30" i="1"/>
  <c r="F30" i="1" s="1"/>
  <c r="D30" i="1"/>
  <c r="C30" i="1"/>
  <c r="AI29" i="1"/>
  <c r="AH29" i="1"/>
  <c r="AG29" i="1"/>
  <c r="AF29" i="1"/>
  <c r="S29" i="1"/>
  <c r="N29" i="1"/>
  <c r="K29" i="1"/>
  <c r="H29" i="1"/>
  <c r="G29" i="1"/>
  <c r="E29" i="1"/>
  <c r="F29" i="1" s="1"/>
  <c r="D29" i="1"/>
  <c r="C29" i="1"/>
  <c r="AI28" i="1"/>
  <c r="AH28" i="1"/>
  <c r="AG28" i="1"/>
  <c r="AF28" i="1"/>
  <c r="S28" i="1"/>
  <c r="N28" i="1"/>
  <c r="K28" i="1"/>
  <c r="H28" i="1"/>
  <c r="G28" i="1"/>
  <c r="E28" i="1"/>
  <c r="F28" i="1" s="1"/>
  <c r="D28" i="1"/>
  <c r="C28" i="1"/>
  <c r="AI27" i="1"/>
  <c r="AH27" i="1"/>
  <c r="AG27" i="1"/>
  <c r="AF27" i="1"/>
  <c r="S27" i="1"/>
  <c r="N27" i="1"/>
  <c r="K27" i="1"/>
  <c r="H27" i="1"/>
  <c r="G27" i="1"/>
  <c r="E27" i="1"/>
  <c r="F27" i="1" s="1"/>
  <c r="D27" i="1"/>
  <c r="C27" i="1"/>
  <c r="AI26" i="1"/>
  <c r="AH26" i="1"/>
  <c r="AG26" i="1"/>
  <c r="AF26" i="1"/>
  <c r="S26" i="1"/>
  <c r="N26" i="1"/>
  <c r="K26" i="1"/>
  <c r="H26" i="1"/>
  <c r="G26" i="1"/>
  <c r="E26" i="1"/>
  <c r="F26" i="1" s="1"/>
  <c r="D26" i="1"/>
  <c r="C26" i="1"/>
  <c r="AI25" i="1"/>
  <c r="AH25" i="1"/>
  <c r="AG25" i="1"/>
  <c r="AF25" i="1"/>
  <c r="S25" i="1"/>
  <c r="N25" i="1"/>
  <c r="K25" i="1"/>
  <c r="H25" i="1"/>
  <c r="G25" i="1"/>
  <c r="E25" i="1"/>
  <c r="F25" i="1" s="1"/>
  <c r="D25" i="1"/>
  <c r="C25" i="1"/>
  <c r="AI24" i="1"/>
  <c r="AH24" i="1"/>
  <c r="AG24" i="1"/>
  <c r="AF24" i="1"/>
  <c r="N24" i="1"/>
  <c r="K24" i="1"/>
  <c r="H24" i="1"/>
  <c r="G24" i="1"/>
  <c r="E24" i="1"/>
  <c r="F24" i="1" s="1"/>
  <c r="D24" i="1"/>
  <c r="C24" i="1"/>
  <c r="AI23" i="1"/>
  <c r="AH23" i="1"/>
  <c r="AG23" i="1"/>
  <c r="AF23" i="1"/>
  <c r="S23" i="1"/>
  <c r="N23" i="1"/>
  <c r="K23" i="1"/>
  <c r="H23" i="1"/>
  <c r="G23" i="1"/>
  <c r="E23" i="1"/>
  <c r="F23" i="1" s="1"/>
  <c r="D23" i="1"/>
  <c r="C23" i="1"/>
  <c r="AI22" i="1"/>
  <c r="AH22" i="1"/>
  <c r="AG22" i="1"/>
  <c r="AF22" i="1"/>
  <c r="S22" i="1"/>
  <c r="N22" i="1"/>
  <c r="K22" i="1"/>
  <c r="H22" i="1"/>
  <c r="G22" i="1"/>
  <c r="E22" i="1"/>
  <c r="F22" i="1" s="1"/>
  <c r="D22" i="1"/>
  <c r="C22" i="1"/>
  <c r="AI21" i="1"/>
  <c r="AH21" i="1"/>
  <c r="AG21" i="1"/>
  <c r="AF21" i="1"/>
  <c r="S21" i="1"/>
  <c r="N21" i="1"/>
  <c r="K21" i="1"/>
  <c r="H21" i="1"/>
  <c r="G21" i="1"/>
  <c r="E21" i="1"/>
  <c r="F21" i="1" s="1"/>
  <c r="D21" i="1"/>
  <c r="C21" i="1"/>
  <c r="AI20" i="1"/>
  <c r="AH20" i="1"/>
  <c r="AG20" i="1"/>
  <c r="AF20" i="1"/>
  <c r="S20" i="1"/>
  <c r="N20" i="1"/>
  <c r="K20" i="1"/>
  <c r="H20" i="1"/>
  <c r="G20" i="1"/>
  <c r="E20" i="1"/>
  <c r="F20" i="1" s="1"/>
  <c r="D20" i="1"/>
  <c r="C20" i="1"/>
  <c r="AI19" i="1"/>
  <c r="AH19" i="1"/>
  <c r="AG19" i="1"/>
  <c r="AF19" i="1"/>
  <c r="S19" i="1"/>
  <c r="N19" i="1"/>
  <c r="K19" i="1"/>
  <c r="H19" i="1"/>
  <c r="G19" i="1"/>
  <c r="E19" i="1"/>
  <c r="F19" i="1" s="1"/>
  <c r="D19" i="1"/>
  <c r="C19" i="1"/>
  <c r="AI18" i="1"/>
  <c r="AH18" i="1"/>
  <c r="AG18" i="1"/>
  <c r="AF18" i="1"/>
  <c r="S18" i="1"/>
  <c r="N18" i="1"/>
  <c r="K18" i="1"/>
  <c r="H18" i="1"/>
  <c r="G18" i="1"/>
  <c r="E18" i="1"/>
  <c r="F18" i="1" s="1"/>
  <c r="D18" i="1"/>
  <c r="C18" i="1"/>
  <c r="AI17" i="1"/>
  <c r="AH17" i="1"/>
  <c r="AG17" i="1"/>
  <c r="AF17" i="1"/>
  <c r="S17" i="1"/>
  <c r="N17" i="1"/>
  <c r="K17" i="1"/>
  <c r="H17" i="1"/>
  <c r="G17" i="1"/>
  <c r="E17" i="1"/>
  <c r="F17" i="1" s="1"/>
  <c r="D17" i="1"/>
  <c r="C17" i="1"/>
  <c r="AI16" i="1"/>
  <c r="AH16" i="1"/>
  <c r="AG16" i="1"/>
  <c r="AF16" i="1"/>
  <c r="N16" i="1"/>
  <c r="K16" i="1"/>
  <c r="H16" i="1"/>
  <c r="G16" i="1"/>
  <c r="E16" i="1"/>
  <c r="F16" i="1" s="1"/>
  <c r="D16" i="1"/>
  <c r="C16" i="1"/>
  <c r="AI15" i="1"/>
  <c r="AH15" i="1"/>
  <c r="AG15" i="1"/>
  <c r="AF15" i="1"/>
  <c r="S15" i="1"/>
  <c r="N15" i="1"/>
  <c r="K15" i="1"/>
  <c r="H15" i="1"/>
  <c r="G15" i="1"/>
  <c r="E15" i="1"/>
  <c r="F15" i="1" s="1"/>
  <c r="D15" i="1"/>
  <c r="C15" i="1"/>
  <c r="AM14" i="1"/>
  <c r="AJ14" i="1"/>
  <c r="AI14" i="1"/>
  <c r="AH14" i="1"/>
  <c r="AG14" i="1"/>
  <c r="AF14" i="1"/>
  <c r="S14" i="1"/>
  <c r="N14" i="1"/>
  <c r="K14" i="1"/>
  <c r="H14" i="1"/>
  <c r="G14" i="1"/>
  <c r="E14" i="1"/>
  <c r="F14" i="1" s="1"/>
  <c r="D14" i="1"/>
  <c r="C14" i="1"/>
  <c r="AM13" i="1"/>
  <c r="AJ13" i="1"/>
  <c r="AI13" i="1"/>
  <c r="AH13" i="1"/>
  <c r="AG13" i="1"/>
  <c r="AF13" i="1"/>
  <c r="S13" i="1"/>
  <c r="N13" i="1"/>
  <c r="K13" i="1"/>
  <c r="H13" i="1"/>
  <c r="G13" i="1"/>
  <c r="E13" i="1"/>
  <c r="F13" i="1" s="1"/>
  <c r="D13" i="1"/>
  <c r="C13" i="1"/>
  <c r="AI12" i="1"/>
  <c r="AH12" i="1"/>
  <c r="AG12" i="1"/>
  <c r="AF12" i="1"/>
  <c r="S12" i="1"/>
  <c r="N12" i="1"/>
  <c r="K12" i="1"/>
  <c r="H12" i="1"/>
  <c r="G12" i="1"/>
  <c r="E12" i="1"/>
  <c r="F12" i="1" s="1"/>
  <c r="D12" i="1"/>
  <c r="C12" i="1"/>
  <c r="AI11" i="1"/>
  <c r="AH11" i="1"/>
  <c r="AG11" i="1"/>
  <c r="AF11" i="1"/>
  <c r="S11" i="1"/>
  <c r="N11" i="1"/>
  <c r="K11" i="1"/>
  <c r="H11" i="1"/>
  <c r="G11" i="1"/>
  <c r="E11" i="1"/>
  <c r="F11" i="1" s="1"/>
  <c r="D11" i="1"/>
  <c r="C11" i="1"/>
  <c r="AI10" i="1"/>
  <c r="AH10" i="1"/>
  <c r="AG10" i="1"/>
  <c r="AF10" i="1"/>
  <c r="S10" i="1"/>
  <c r="N10" i="1"/>
  <c r="K10" i="1"/>
  <c r="H10" i="1"/>
  <c r="G10" i="1"/>
  <c r="E10" i="1"/>
  <c r="F10" i="1" s="1"/>
  <c r="D10" i="1"/>
  <c r="C10" i="1"/>
  <c r="AI9" i="1"/>
  <c r="AH9" i="1"/>
  <c r="AG9" i="1"/>
  <c r="AF9" i="1"/>
  <c r="S9" i="1"/>
  <c r="N9" i="1"/>
  <c r="K9" i="1"/>
  <c r="H9" i="1"/>
  <c r="G9" i="1"/>
  <c r="E9" i="1"/>
  <c r="F9" i="1" s="1"/>
  <c r="D9" i="1"/>
  <c r="C9" i="1"/>
  <c r="AI8" i="1"/>
  <c r="AH8" i="1"/>
  <c r="AG8" i="1"/>
  <c r="AF8" i="1"/>
  <c r="S8" i="1"/>
  <c r="N8" i="1"/>
  <c r="K8" i="1"/>
  <c r="H8" i="1"/>
  <c r="G8" i="1"/>
  <c r="E8" i="1"/>
  <c r="F8" i="1" s="1"/>
  <c r="D8" i="1"/>
  <c r="C8" i="1"/>
  <c r="AI7" i="1"/>
  <c r="AH7" i="1"/>
  <c r="AG7" i="1"/>
  <c r="AF7" i="1"/>
  <c r="N7" i="1"/>
  <c r="K7" i="1"/>
  <c r="H7" i="1"/>
  <c r="G7" i="1"/>
  <c r="E7" i="1"/>
  <c r="F7" i="1" s="1"/>
  <c r="D7" i="1"/>
  <c r="C7" i="1"/>
  <c r="AI6" i="1"/>
  <c r="AH6" i="1"/>
  <c r="AG6" i="1"/>
  <c r="AF6" i="1"/>
  <c r="N6" i="1"/>
  <c r="K6" i="1"/>
  <c r="H6" i="1"/>
  <c r="G6" i="1"/>
  <c r="E6" i="1"/>
  <c r="F6" i="1" s="1"/>
  <c r="D6" i="1"/>
  <c r="C6" i="1"/>
  <c r="AI5" i="1"/>
  <c r="AH5" i="1"/>
  <c r="AG5" i="1"/>
  <c r="AF5" i="1"/>
  <c r="S5" i="1"/>
  <c r="N5" i="1"/>
  <c r="K5" i="1"/>
  <c r="H5" i="1"/>
  <c r="G5" i="1"/>
  <c r="E5" i="1"/>
  <c r="F5" i="1" s="1"/>
  <c r="D5" i="1"/>
  <c r="C5" i="1"/>
  <c r="AI4" i="1"/>
  <c r="AH4" i="1"/>
  <c r="AG4" i="1"/>
  <c r="AF4" i="1"/>
  <c r="S4" i="1"/>
  <c r="N4" i="1"/>
  <c r="K4" i="1"/>
  <c r="H4" i="1"/>
  <c r="G4" i="1"/>
  <c r="E4" i="1"/>
  <c r="F4" i="1" s="1"/>
  <c r="D4" i="1"/>
  <c r="C4" i="1"/>
  <c r="AO3" i="1"/>
  <c r="AI3" i="1"/>
  <c r="AH3" i="1"/>
  <c r="AG3" i="1"/>
  <c r="AF3" i="1"/>
  <c r="S3" i="1"/>
  <c r="N3" i="1"/>
  <c r="K3" i="1"/>
  <c r="H3" i="1"/>
  <c r="G3" i="1"/>
  <c r="E3" i="1"/>
  <c r="F3" i="1" s="1"/>
  <c r="D3" i="1"/>
  <c r="AN3" i="1" s="1"/>
  <c r="C3" i="1"/>
  <c r="AO2" i="1"/>
  <c r="AI2" i="1"/>
  <c r="AH2" i="1"/>
  <c r="AG2" i="1"/>
  <c r="AF2" i="1"/>
  <c r="S2" i="1"/>
  <c r="N2" i="1"/>
  <c r="K2" i="1"/>
  <c r="H2" i="1"/>
  <c r="G2" i="1"/>
  <c r="E2" i="1"/>
  <c r="F2" i="1" s="1"/>
  <c r="D2" i="1"/>
  <c r="C2" i="1"/>
  <c r="AN146" i="1" l="1"/>
  <c r="AN852" i="1"/>
</calcChain>
</file>

<file path=xl/sharedStrings.xml><?xml version="1.0" encoding="utf-8"?>
<sst xmlns="http://schemas.openxmlformats.org/spreadsheetml/2006/main" count="39253" uniqueCount="3356">
  <si>
    <t>F1</t>
  </si>
  <si>
    <t>Slope ID</t>
  </si>
  <si>
    <t>Active (Y/N)</t>
  </si>
  <si>
    <t>SlopeNo</t>
  </si>
  <si>
    <t>Slope Sub Division</t>
  </si>
  <si>
    <t xml:space="preserve">sub-division Under  ASD </t>
  </si>
  <si>
    <t>District_SPSM (For info)</t>
  </si>
  <si>
    <t>District_PSM (for Info)</t>
  </si>
  <si>
    <t>District</t>
  </si>
  <si>
    <t>Island</t>
  </si>
  <si>
    <t>AOI_Location (Mosquito control)</t>
  </si>
  <si>
    <t>Venue</t>
  </si>
  <si>
    <t>中文地址</t>
  </si>
  <si>
    <t>Owner</t>
  </si>
  <si>
    <t>Date of slope Construction or Modification</t>
  </si>
  <si>
    <t>Slope Average Angle</t>
  </si>
  <si>
    <t>Slope Max Height M</t>
  </si>
  <si>
    <t>Length of Slope</t>
  </si>
  <si>
    <t>Area of Slope Sq#M</t>
  </si>
  <si>
    <t>Slope Surface Condition (Bare)</t>
  </si>
  <si>
    <t>Slope Surface Condition (Vegetated)</t>
  </si>
  <si>
    <t>Slope Surface Condition (Chunam)</t>
  </si>
  <si>
    <t>Slope Surface Condition (Shotcrete)</t>
  </si>
  <si>
    <t>Slope Surface Condition (Others)</t>
  </si>
  <si>
    <t>Slope Material Type</t>
  </si>
  <si>
    <t>Slope Weephole (Y/N)</t>
  </si>
  <si>
    <t>Retaining Wall Height</t>
  </si>
  <si>
    <t>Retaining Wall Length</t>
  </si>
  <si>
    <t xml:space="preserve"> Retaining Wall Angle</t>
  </si>
  <si>
    <t>Retaining Wall Type</t>
  </si>
  <si>
    <t>Retaining Wall Weephole (Y/N)</t>
  </si>
  <si>
    <t>Slope Consequent to Life (1/2/3)</t>
  </si>
  <si>
    <t>NPRS (Slope Failure Score)</t>
  </si>
  <si>
    <t>Vegetated Slope (ASD)</t>
  </si>
  <si>
    <t>Intentsive Slope</t>
  </si>
  <si>
    <t>Need Post Weather Inspection</t>
  </si>
  <si>
    <t>number of trees at slope</t>
  </si>
  <si>
    <t>Presence of Important Tree</t>
  </si>
  <si>
    <t>Presence of Ficus Elastica</t>
  </si>
  <si>
    <t>brown root rot disease History</t>
  </si>
  <si>
    <t>Presence of Roadside Trees</t>
  </si>
  <si>
    <t>Greening Works at Slope</t>
  </si>
  <si>
    <t>SA2242</t>
  </si>
  <si>
    <t>ABD</t>
  </si>
  <si>
    <t>Aberdeen Boulders Corner Rest Garden</t>
  </si>
  <si>
    <t>香港仔石角休憩花園</t>
  </si>
  <si>
    <t>Pre 1977</t>
    <phoneticPr fontId="0" type="noConversion"/>
  </si>
  <si>
    <t>Rock</t>
  </si>
  <si>
    <t>Y</t>
  </si>
  <si>
    <t>-</t>
    <phoneticPr fontId="0" type="noConversion"/>
  </si>
  <si>
    <t>N</t>
  </si>
  <si>
    <t>11SE-A/C1</t>
  </si>
  <si>
    <t>SA2241</t>
  </si>
  <si>
    <t>10</t>
  </si>
  <si>
    <t>30</t>
  </si>
  <si>
    <t>80</t>
  </si>
  <si>
    <t>Concrete</t>
  </si>
  <si>
    <t>11SE-A/C2</t>
  </si>
  <si>
    <t>SA2202</t>
  </si>
  <si>
    <t>Aberdeen Country Park Management Centre</t>
  </si>
  <si>
    <t>香港仔水塘道郊野公園管理中心</t>
  </si>
  <si>
    <t>Soil</t>
    <phoneticPr fontId="0" type="noConversion"/>
  </si>
  <si>
    <t>N</t>
    <phoneticPr fontId="0" type="noConversion"/>
  </si>
  <si>
    <t>11SE-B/C594</t>
  </si>
  <si>
    <t>SA2118</t>
  </si>
  <si>
    <t>11SE-C/C531</t>
  </si>
  <si>
    <t>SA2293</t>
  </si>
  <si>
    <t>Aberdeen Jockey Club Clinic</t>
  </si>
  <si>
    <t>香港仔賽馬會診所</t>
  </si>
  <si>
    <t>3.2</t>
  </si>
  <si>
    <t>16.5</t>
  </si>
  <si>
    <t>85</t>
  </si>
  <si>
    <t>Y</t>
    <phoneticPr fontId="0" type="noConversion"/>
  </si>
  <si>
    <t>11SE-C/C801</t>
  </si>
  <si>
    <t>SA2294</t>
  </si>
  <si>
    <t>11</t>
  </si>
  <si>
    <t>11SE-D/C185</t>
  </si>
  <si>
    <t>SA2233</t>
  </si>
  <si>
    <t>Soil &amp; Rock</t>
    <phoneticPr fontId="0" type="noConversion"/>
  </si>
  <si>
    <t>Concrete</t>
    <phoneticPr fontId="0" type="noConversion"/>
  </si>
  <si>
    <t>11SW-A/C77</t>
  </si>
  <si>
    <t>SA2243</t>
  </si>
  <si>
    <t>Aberdeen Main Road/Ap Lei Chau Bridge Flyover Sitting Out Area</t>
  </si>
  <si>
    <t>香港仔正街/鴨利洲天橋休憩處</t>
  </si>
  <si>
    <t>Rock</t>
    <phoneticPr fontId="0" type="noConversion"/>
  </si>
  <si>
    <t>11SW-B/C6</t>
  </si>
  <si>
    <t>SA2113</t>
  </si>
  <si>
    <t>Soil &amp; Rock</t>
  </si>
  <si>
    <t>11SW-C/C219</t>
  </si>
  <si>
    <t>SA2186</t>
  </si>
  <si>
    <t>Aberdeen Old Main Street Rest Garden</t>
  </si>
  <si>
    <t>香港仔舊正街休憩花園</t>
  </si>
  <si>
    <t>11SW-D/CR227</t>
  </si>
  <si>
    <t>SA2187</t>
  </si>
  <si>
    <t>2</t>
  </si>
  <si>
    <t>7</t>
  </si>
  <si>
    <t>70</t>
  </si>
  <si>
    <t>Masonry</t>
    <phoneticPr fontId="0" type="noConversion"/>
  </si>
  <si>
    <t>15NE-C/C75</t>
  </si>
  <si>
    <t>SA2116</t>
  </si>
  <si>
    <t>Aberdeen Police Training School</t>
  </si>
  <si>
    <t>黃竹坑警察訓練學院</t>
  </si>
  <si>
    <t>soil</t>
    <phoneticPr fontId="0" type="noConversion"/>
  </si>
  <si>
    <t>15NE-C/C79</t>
  </si>
  <si>
    <t>SA2263</t>
  </si>
  <si>
    <t xml:space="preserve">15NE-C/C93 </t>
  </si>
  <si>
    <t>SA2282</t>
  </si>
  <si>
    <t>15NE-C/C99</t>
  </si>
  <si>
    <t>SA2310</t>
  </si>
  <si>
    <t>3.7</t>
  </si>
  <si>
    <t>220</t>
  </si>
  <si>
    <t>15NW-B/C52</t>
  </si>
  <si>
    <t>SA2756</t>
  </si>
  <si>
    <t>N/A</t>
    <phoneticPr fontId="0" type="noConversion"/>
  </si>
  <si>
    <t xml:space="preserve">15NW-A/C18 </t>
  </si>
  <si>
    <t>SA2757</t>
  </si>
  <si>
    <t>-</t>
  </si>
  <si>
    <t>SA2766</t>
  </si>
  <si>
    <t>SA2778</t>
  </si>
  <si>
    <t>4.5</t>
  </si>
  <si>
    <t>22</t>
  </si>
  <si>
    <t>90</t>
  </si>
  <si>
    <t>SA2781</t>
  </si>
  <si>
    <t>SA2784</t>
  </si>
  <si>
    <t>SA2786</t>
  </si>
  <si>
    <t>Post 1977</t>
    <phoneticPr fontId="0" type="noConversion"/>
  </si>
  <si>
    <t>1 , 0.3</t>
    <phoneticPr fontId="0" type="noConversion"/>
  </si>
  <si>
    <t xml:space="preserve">23 , 93 </t>
    <phoneticPr fontId="0" type="noConversion"/>
  </si>
  <si>
    <t>90 , 90</t>
    <phoneticPr fontId="0" type="noConversion"/>
  </si>
  <si>
    <t>SA2790</t>
  </si>
  <si>
    <t>6</t>
  </si>
  <si>
    <t>60</t>
  </si>
  <si>
    <t>SA2117</t>
  </si>
  <si>
    <t>SA2264</t>
  </si>
  <si>
    <t>1.4</t>
  </si>
  <si>
    <t>SA2283</t>
  </si>
  <si>
    <t>SA2115</t>
  </si>
  <si>
    <t>SA2751</t>
  </si>
  <si>
    <t>SA2753</t>
  </si>
  <si>
    <t>SA2754</t>
  </si>
  <si>
    <t>SA2755</t>
  </si>
  <si>
    <t>SA2758</t>
  </si>
  <si>
    <t>SA2759</t>
  </si>
  <si>
    <t>SA2762</t>
  </si>
  <si>
    <t>SA2764</t>
  </si>
  <si>
    <t>SA2765</t>
  </si>
  <si>
    <t>SA2767</t>
  </si>
  <si>
    <t>SA2774</t>
  </si>
  <si>
    <t>SA2775</t>
  </si>
  <si>
    <t>SA2777</t>
  </si>
  <si>
    <t>SA2779</t>
  </si>
  <si>
    <t>SA2780</t>
  </si>
  <si>
    <t>SA2782</t>
  </si>
  <si>
    <t>SA2783</t>
  </si>
  <si>
    <t>SA2785</t>
  </si>
  <si>
    <t>SA2787</t>
  </si>
  <si>
    <t>SA2792</t>
  </si>
  <si>
    <t>8</t>
  </si>
  <si>
    <t>SA2185</t>
  </si>
  <si>
    <t>SA2135</t>
  </si>
  <si>
    <t>Aberdeen Public Toilet &amp; Bath House</t>
  </si>
  <si>
    <t>香港仔公廁</t>
  </si>
  <si>
    <t>0.7 , 3.8</t>
    <phoneticPr fontId="0" type="noConversion"/>
  </si>
  <si>
    <t xml:space="preserve">7 , 7 </t>
    <phoneticPr fontId="0" type="noConversion"/>
  </si>
  <si>
    <t>75 , 75</t>
    <phoneticPr fontId="0" type="noConversion"/>
  </si>
  <si>
    <t xml:space="preserve">Others , Others </t>
    <phoneticPr fontId="0" type="noConversion"/>
  </si>
  <si>
    <t>SA2763</t>
  </si>
  <si>
    <t>Aberdeen Swimming Pool</t>
  </si>
  <si>
    <t>深灣道包玉剛游泳池</t>
  </si>
  <si>
    <t>SA2773</t>
  </si>
  <si>
    <t xml:space="preserve"> Soil </t>
    <phoneticPr fontId="0" type="noConversion"/>
  </si>
  <si>
    <t>1.8</t>
  </si>
  <si>
    <t>57</t>
  </si>
  <si>
    <t>SA2791</t>
  </si>
  <si>
    <t>SA2761</t>
  </si>
  <si>
    <t>SA2157</t>
  </si>
  <si>
    <t>Financial Secretary's Residence</t>
  </si>
  <si>
    <t>壽臣山財政司官邸</t>
  </si>
  <si>
    <t>SA2165</t>
  </si>
  <si>
    <t>0.7</t>
  </si>
  <si>
    <t>55</t>
  </si>
  <si>
    <t>SA2248</t>
  </si>
  <si>
    <t>SA2261</t>
  </si>
  <si>
    <t xml:space="preserve">Soil </t>
    <phoneticPr fontId="0" type="noConversion"/>
  </si>
  <si>
    <t>SA2768</t>
  </si>
  <si>
    <t>5</t>
  </si>
  <si>
    <t>28</t>
  </si>
  <si>
    <t>Others</t>
  </si>
  <si>
    <t>SA2184</t>
  </si>
  <si>
    <t>Fu Hong Society Rehabilitation Centre</t>
  </si>
  <si>
    <t>香港仔扶康會康復中心</t>
  </si>
  <si>
    <t xml:space="preserve">2 , 5.2 </t>
    <phoneticPr fontId="0" type="noConversion"/>
  </si>
  <si>
    <t xml:space="preserve">20 , 20 </t>
    <phoneticPr fontId="0" type="noConversion"/>
  </si>
  <si>
    <t>Concrete , Concrete</t>
    <phoneticPr fontId="0" type="noConversion"/>
  </si>
  <si>
    <t>Y , N</t>
    <phoneticPr fontId="0" type="noConversion"/>
  </si>
  <si>
    <t>SA2292</t>
  </si>
  <si>
    <t>3.5</t>
  </si>
  <si>
    <t>100</t>
  </si>
  <si>
    <t>SA2172</t>
  </si>
  <si>
    <t>Island Road Government Primary School</t>
  </si>
  <si>
    <t>香島道政府小學</t>
  </si>
  <si>
    <t>9</t>
  </si>
  <si>
    <t>SA2178</t>
  </si>
  <si>
    <t>SA2190</t>
  </si>
  <si>
    <t>SA2229</t>
  </si>
  <si>
    <t>SA2230</t>
  </si>
  <si>
    <t>SA4007</t>
  </si>
  <si>
    <t>Shum Wan Road Refuse Collection Point</t>
  </si>
  <si>
    <t>深灣道垃圾收集站</t>
  </si>
  <si>
    <t>SA9027</t>
  </si>
  <si>
    <t>St. Peter's Secondary School</t>
  </si>
  <si>
    <t>香港仔聖伯多祿中學</t>
  </si>
  <si>
    <t>SA9028</t>
  </si>
  <si>
    <t>SA9029</t>
  </si>
  <si>
    <t>SA9030</t>
  </si>
  <si>
    <t>SA9031</t>
  </si>
  <si>
    <t>SA9032</t>
  </si>
  <si>
    <t>SA9033</t>
  </si>
  <si>
    <t>SA9034</t>
  </si>
  <si>
    <t>SA9035</t>
  </si>
  <si>
    <t>SA2076</t>
  </si>
  <si>
    <t>Tin Wan Estate Playground</t>
  </si>
  <si>
    <t>香港仔田灣邨運動場</t>
  </si>
  <si>
    <t>SA6221</t>
  </si>
  <si>
    <t>SA6223</t>
  </si>
  <si>
    <t>4.2</t>
  </si>
  <si>
    <t>29</t>
  </si>
  <si>
    <t>SA6224</t>
  </si>
  <si>
    <t>50</t>
  </si>
  <si>
    <t>SA6225</t>
  </si>
  <si>
    <t>14</t>
  </si>
  <si>
    <t>SA2009</t>
  </si>
  <si>
    <t>Tin Wan Pest Control Office</t>
  </si>
  <si>
    <t>香港仔田灣山道防治蟲鼠組</t>
  </si>
  <si>
    <t>SA2052</t>
  </si>
  <si>
    <t>Upper Kai Lung Wan Temporary Sitting Out Area</t>
  </si>
  <si>
    <t>上雞籠灣臨時休憩處</t>
  </si>
  <si>
    <t>1.9</t>
  </si>
  <si>
    <t>34</t>
  </si>
  <si>
    <t>SA2136</t>
  </si>
  <si>
    <t>Ware House (Old Aberdeen Police Station) (S)</t>
  </si>
  <si>
    <t>舊香港仔警署貨倉</t>
  </si>
  <si>
    <t>SA2137</t>
  </si>
  <si>
    <t>SA2197</t>
  </si>
  <si>
    <t>SA2236</t>
  </si>
  <si>
    <t>SA2237</t>
  </si>
  <si>
    <t>SA2285</t>
  </si>
  <si>
    <t>SA2304</t>
  </si>
  <si>
    <t>4</t>
  </si>
  <si>
    <t>35</t>
  </si>
  <si>
    <t>Random Rubble</t>
  </si>
  <si>
    <t>SA2305</t>
  </si>
  <si>
    <t>4.3</t>
  </si>
  <si>
    <t>41</t>
  </si>
  <si>
    <t>SA2114</t>
  </si>
  <si>
    <t>Wong Chuk Hang Sports Centre</t>
  </si>
  <si>
    <t>黃竹坑體育館</t>
  </si>
  <si>
    <t>1.2</t>
  </si>
  <si>
    <t>SA5512</t>
  </si>
  <si>
    <t>Yue Kwong Road Sports Centre</t>
  </si>
  <si>
    <t>香港仔漁光道體育館</t>
  </si>
  <si>
    <t xml:space="preserve">Concrete </t>
    <phoneticPr fontId="0" type="noConversion"/>
  </si>
  <si>
    <t>SA7412</t>
  </si>
  <si>
    <t>ApLC</t>
  </si>
  <si>
    <t>(Lee Nam Road Sitting Out Area and Lee Lok Street Public Toilet ?)</t>
  </si>
  <si>
    <t>鴨脷洲利南道休憩處</t>
  </si>
  <si>
    <t>SA2749</t>
  </si>
  <si>
    <t>Ap Lei Chau Bridge Road Football Field</t>
  </si>
  <si>
    <t>鴨脷洲橋路足球場</t>
  </si>
  <si>
    <t>SA2750</t>
  </si>
  <si>
    <t>3</t>
  </si>
  <si>
    <t>23</t>
  </si>
  <si>
    <t>SA2747</t>
  </si>
  <si>
    <t>SA2748</t>
  </si>
  <si>
    <t>Ap Lei Chau Fire Station</t>
  </si>
  <si>
    <t>鴨脷洲消防局</t>
  </si>
  <si>
    <t>SA2771</t>
  </si>
  <si>
    <t>Ap Lei Chau Park</t>
  </si>
  <si>
    <t>鴨脷洲公園</t>
  </si>
  <si>
    <t>SA5518</t>
  </si>
  <si>
    <t>Ap Lei Chau Wind Tower Park</t>
  </si>
  <si>
    <t>鴨脷洲風之塔公園</t>
  </si>
  <si>
    <t>SA6406</t>
  </si>
  <si>
    <t>SA6407</t>
  </si>
  <si>
    <t>SA9012</t>
  </si>
  <si>
    <t>SA2760</t>
  </si>
  <si>
    <t>San Shi Street Sitting Out Area</t>
  </si>
  <si>
    <t>鴨脷洲山市街休憩處</t>
  </si>
  <si>
    <t>40</t>
  </si>
  <si>
    <t>SA1865</t>
  </si>
  <si>
    <t>Central</t>
  </si>
  <si>
    <t>Central Fire Station</t>
  </si>
  <si>
    <t>紅棉路中區消防局</t>
  </si>
  <si>
    <t>SA4401</t>
  </si>
  <si>
    <t>Central Government Offices</t>
  </si>
  <si>
    <t>中環政府舊總部</t>
  </si>
  <si>
    <t>25</t>
  </si>
  <si>
    <t>Others</t>
    <phoneticPr fontId="0" type="noConversion"/>
  </si>
  <si>
    <t>SA1776</t>
  </si>
  <si>
    <t>SA1862</t>
  </si>
  <si>
    <t>7.2 , 2</t>
    <phoneticPr fontId="0" type="noConversion"/>
  </si>
  <si>
    <t>53 , 20</t>
    <phoneticPr fontId="0" type="noConversion"/>
  </si>
  <si>
    <t>85 , 90</t>
    <phoneticPr fontId="0" type="noConversion"/>
  </si>
  <si>
    <t>Y , Y</t>
    <phoneticPr fontId="0" type="noConversion"/>
  </si>
  <si>
    <t>SA1943</t>
  </si>
  <si>
    <t>3.3</t>
  </si>
  <si>
    <t>165</t>
  </si>
  <si>
    <t>SA2006</t>
  </si>
  <si>
    <t>SA1853</t>
  </si>
  <si>
    <t>Glenealy Amenity Plot</t>
  </si>
  <si>
    <t>己連拿利道休憩處</t>
  </si>
  <si>
    <t>SA1830</t>
  </si>
  <si>
    <t>Government House</t>
  </si>
  <si>
    <t>禮賓府</t>
  </si>
  <si>
    <t>SA1940</t>
  </si>
  <si>
    <t>1 , 0.7</t>
    <phoneticPr fontId="0" type="noConversion"/>
  </si>
  <si>
    <t>140 , 67</t>
    <phoneticPr fontId="0" type="noConversion"/>
  </si>
  <si>
    <t xml:space="preserve">90 , 90  </t>
    <phoneticPr fontId="0" type="noConversion"/>
  </si>
  <si>
    <t>Masonry , Masonry</t>
    <phoneticPr fontId="0" type="noConversion"/>
  </si>
  <si>
    <t>N , N</t>
    <phoneticPr fontId="0" type="noConversion"/>
  </si>
  <si>
    <t>SA1941</t>
  </si>
  <si>
    <t>SA1956</t>
  </si>
  <si>
    <t>32</t>
  </si>
  <si>
    <t>SA1957</t>
  </si>
  <si>
    <t xml:space="preserve">2.5 , 2 </t>
    <phoneticPr fontId="0" type="noConversion"/>
  </si>
  <si>
    <t>24 , 9</t>
    <phoneticPr fontId="0" type="noConversion"/>
  </si>
  <si>
    <t xml:space="preserve">Masonry , Others </t>
    <phoneticPr fontId="0" type="noConversion"/>
  </si>
  <si>
    <t>SA1964</t>
  </si>
  <si>
    <t>SA1997</t>
  </si>
  <si>
    <t>15</t>
  </si>
  <si>
    <t>SA9018</t>
  </si>
  <si>
    <t>SA1598</t>
  </si>
  <si>
    <t>Hong Kong Island Regional Headquarters Crime Wing</t>
  </si>
  <si>
    <t>港島罪案總部</t>
  </si>
  <si>
    <t>SA1763</t>
  </si>
  <si>
    <t>Hong Kong Park</t>
  </si>
  <si>
    <t>香港公園</t>
  </si>
  <si>
    <t>SA1764</t>
  </si>
  <si>
    <t>SA1765</t>
  </si>
  <si>
    <t>SA1766</t>
  </si>
  <si>
    <t>SA1767</t>
  </si>
  <si>
    <t>SA1768</t>
  </si>
  <si>
    <t>SA1770</t>
  </si>
  <si>
    <t>SA1772</t>
  </si>
  <si>
    <t>SA1777</t>
  </si>
  <si>
    <t>SA1788</t>
  </si>
  <si>
    <t>2.5</t>
  </si>
  <si>
    <t>SA1789</t>
  </si>
  <si>
    <t>SA1790</t>
  </si>
  <si>
    <t>SA1794</t>
  </si>
  <si>
    <t>13.3</t>
  </si>
  <si>
    <t>75</t>
  </si>
  <si>
    <t>Masonry</t>
  </si>
  <si>
    <t>SA1795</t>
  </si>
  <si>
    <t>SA1796</t>
  </si>
  <si>
    <t>SA1813</t>
  </si>
  <si>
    <t>20</t>
  </si>
  <si>
    <t>SA1826</t>
  </si>
  <si>
    <t>SA1836</t>
  </si>
  <si>
    <t>SA1868</t>
  </si>
  <si>
    <t>SA1869</t>
  </si>
  <si>
    <t>1.5</t>
  </si>
  <si>
    <t>SA1870</t>
  </si>
  <si>
    <t>SA1871</t>
  </si>
  <si>
    <t>SA1872</t>
  </si>
  <si>
    <t>SA1873</t>
  </si>
  <si>
    <t>SA1874</t>
  </si>
  <si>
    <t>SA1875</t>
  </si>
  <si>
    <t>2.4</t>
  </si>
  <si>
    <t>12</t>
  </si>
  <si>
    <t>SA1876</t>
  </si>
  <si>
    <t>1.7</t>
  </si>
  <si>
    <t>SA1877</t>
  </si>
  <si>
    <t>8 , 1 , 3.5</t>
    <phoneticPr fontId="0" type="noConversion"/>
  </si>
  <si>
    <t>30 , 30 , 31.5</t>
    <phoneticPr fontId="0" type="noConversion"/>
  </si>
  <si>
    <t>90 , 90 , 90</t>
    <phoneticPr fontId="0" type="noConversion"/>
  </si>
  <si>
    <t>Concrete , Concrete , Concrete</t>
    <phoneticPr fontId="0" type="noConversion"/>
  </si>
  <si>
    <t>SA1878</t>
  </si>
  <si>
    <t>SA1879</t>
  </si>
  <si>
    <t>SA1884</t>
  </si>
  <si>
    <t>SA1885</t>
  </si>
  <si>
    <t>0.8</t>
  </si>
  <si>
    <t>SA1886</t>
  </si>
  <si>
    <t>SA1910</t>
  </si>
  <si>
    <t>SA1911</t>
  </si>
  <si>
    <t>SA1914</t>
  </si>
  <si>
    <t>SA1915</t>
  </si>
  <si>
    <t>2 , 1.7</t>
    <phoneticPr fontId="0" type="noConversion"/>
  </si>
  <si>
    <t>12 , 18</t>
    <phoneticPr fontId="0" type="noConversion"/>
  </si>
  <si>
    <t>Concrete , Masonry</t>
    <phoneticPr fontId="0" type="noConversion"/>
  </si>
  <si>
    <t>SA1916</t>
  </si>
  <si>
    <t>3.4</t>
  </si>
  <si>
    <t>Masonary</t>
  </si>
  <si>
    <t>SA1919</t>
  </si>
  <si>
    <t>SA1922</t>
  </si>
  <si>
    <t>5 , 2</t>
    <phoneticPr fontId="0" type="noConversion"/>
  </si>
  <si>
    <t>40 , 50</t>
    <phoneticPr fontId="0" type="noConversion"/>
  </si>
  <si>
    <t>80 , 90</t>
    <phoneticPr fontId="0" type="noConversion"/>
  </si>
  <si>
    <t>Masonry , Concrete</t>
    <phoneticPr fontId="0" type="noConversion"/>
  </si>
  <si>
    <t>N , Y</t>
    <phoneticPr fontId="0" type="noConversion"/>
  </si>
  <si>
    <t>SA1927</t>
  </si>
  <si>
    <t>SA1929</t>
  </si>
  <si>
    <t>SA1937</t>
  </si>
  <si>
    <t>SA1938</t>
  </si>
  <si>
    <t>17</t>
  </si>
  <si>
    <t>SA1939</t>
  </si>
  <si>
    <t>SA1944</t>
  </si>
  <si>
    <t>SA1945</t>
  </si>
  <si>
    <t>SA1948</t>
  </si>
  <si>
    <t>SA1949</t>
  </si>
  <si>
    <t>SA1972</t>
  </si>
  <si>
    <t>SA1974</t>
  </si>
  <si>
    <t>44</t>
  </si>
  <si>
    <t>SA1953</t>
  </si>
  <si>
    <t>SA1988</t>
  </si>
  <si>
    <t>SA1992</t>
  </si>
  <si>
    <t>SA1994</t>
  </si>
  <si>
    <t>SA2003</t>
  </si>
  <si>
    <t>SA1769</t>
  </si>
  <si>
    <t>SA1936</t>
  </si>
  <si>
    <t>Junction Of Tramway Path And Macdonnell Road</t>
  </si>
  <si>
    <t>電車徑與麥當勞改道交界</t>
  </si>
  <si>
    <t>SA1832</t>
  </si>
  <si>
    <t>SA1897</t>
  </si>
  <si>
    <t>Kennedy Road Childern's Playground</t>
  </si>
  <si>
    <t>堅尼地道兒童遊樂場</t>
  </si>
  <si>
    <t>SA1902</t>
  </si>
  <si>
    <t>SA1903</t>
  </si>
  <si>
    <t>SA1906</t>
  </si>
  <si>
    <t>1.3</t>
  </si>
  <si>
    <t>SA1965</t>
  </si>
  <si>
    <t>26</t>
  </si>
  <si>
    <t>SA1971</t>
  </si>
  <si>
    <t>SA2217</t>
  </si>
  <si>
    <t>Kennedy Road Open Space</t>
  </si>
  <si>
    <t>堅尼地道休憩處</t>
  </si>
  <si>
    <t>18</t>
  </si>
  <si>
    <t>SA1987</t>
  </si>
  <si>
    <t>Lok Hing Lane Sitting Out Area</t>
  </si>
  <si>
    <t>樂慶里休憩處</t>
  </si>
  <si>
    <t>SA1811</t>
  </si>
  <si>
    <t>SA1883</t>
  </si>
  <si>
    <t>Queensway Government Offices</t>
  </si>
  <si>
    <t>金鐘道政合署</t>
  </si>
  <si>
    <t>SA2008</t>
  </si>
  <si>
    <t>Sam Ka Lane Children's Playground &amp; Open Space At Pak Tsz Lane</t>
  </si>
  <si>
    <t>三家里兒童遊樂場</t>
  </si>
  <si>
    <t>SA1969</t>
  </si>
  <si>
    <t>SA1958</t>
  </si>
  <si>
    <t>The Court Of Final Appeal (CP&amp;ML)</t>
  </si>
  <si>
    <t>終審法院</t>
  </si>
  <si>
    <t>12.8</t>
  </si>
  <si>
    <t>SA1959</t>
  </si>
  <si>
    <t>SA1960</t>
  </si>
  <si>
    <t>SA1837</t>
  </si>
  <si>
    <t>The High Court</t>
  </si>
  <si>
    <t>高等法院</t>
  </si>
  <si>
    <t>SA1913</t>
  </si>
  <si>
    <t>42</t>
  </si>
  <si>
    <t>SA1946</t>
  </si>
  <si>
    <t>SA1952</t>
  </si>
  <si>
    <t>SA1993</t>
  </si>
  <si>
    <t>5.6</t>
  </si>
  <si>
    <t>SA2005</t>
  </si>
  <si>
    <t>Wa On Lane Sitting Out Area</t>
  </si>
  <si>
    <t>華安里休憩處</t>
  </si>
  <si>
    <t>3.6</t>
  </si>
  <si>
    <t>SA6801</t>
  </si>
  <si>
    <t>CW</t>
  </si>
  <si>
    <t>((GLA-HK672) HKPF venue adjacent Chai Wan Police Station ?) &amp; ((GLA-THK1614) HAD venue along Tai Man Street ?)</t>
  </si>
  <si>
    <t>柴灣-泰民街</t>
  </si>
  <si>
    <t>0</t>
  </si>
  <si>
    <t>Not Known</t>
  </si>
  <si>
    <t>SA1527</t>
  </si>
  <si>
    <t>(The Salvation Army Centaline Charity Fund School?)</t>
  </si>
  <si>
    <t>救世軍中原慈善基金學校</t>
  </si>
  <si>
    <t>33</t>
  </si>
  <si>
    <t>SA7602</t>
  </si>
  <si>
    <t>1.6</t>
  </si>
  <si>
    <t>SA1372</t>
  </si>
  <si>
    <t>Cape Collinson Crematorium</t>
  </si>
  <si>
    <t>歌連臣角火葬場</t>
  </si>
  <si>
    <t>SA1373</t>
  </si>
  <si>
    <t>SA1374</t>
  </si>
  <si>
    <t>4.3 , 2.8</t>
    <phoneticPr fontId="0" type="noConversion"/>
  </si>
  <si>
    <t>20 , 5</t>
    <phoneticPr fontId="0" type="noConversion"/>
  </si>
  <si>
    <t xml:space="preserve">84 , 84 </t>
    <phoneticPr fontId="0" type="noConversion"/>
  </si>
  <si>
    <t>SA1375</t>
  </si>
  <si>
    <t>SA1386</t>
  </si>
  <si>
    <t>SA1387</t>
  </si>
  <si>
    <t>SA1388</t>
  </si>
  <si>
    <t>SA1393</t>
  </si>
  <si>
    <t>SA1399</t>
  </si>
  <si>
    <t>SA1400</t>
  </si>
  <si>
    <t>SA1401</t>
  </si>
  <si>
    <t>SA1402</t>
  </si>
  <si>
    <t>SA1403</t>
  </si>
  <si>
    <t>SA1404</t>
  </si>
  <si>
    <t>SA1405</t>
  </si>
  <si>
    <t>SA1416</t>
  </si>
  <si>
    <t>SA1417</t>
  </si>
  <si>
    <t>SA1428</t>
  </si>
  <si>
    <t>SA1436</t>
  </si>
  <si>
    <t>SA1440</t>
  </si>
  <si>
    <t>SA1454</t>
  </si>
  <si>
    <t>SA1455</t>
  </si>
  <si>
    <t>SA1456</t>
  </si>
  <si>
    <t>SA1457</t>
  </si>
  <si>
    <t>SA1458</t>
  </si>
  <si>
    <t>SA1460</t>
  </si>
  <si>
    <t>SA1467</t>
  </si>
  <si>
    <t>SA1473</t>
  </si>
  <si>
    <t>SA1486</t>
  </si>
  <si>
    <t>SA1487</t>
  </si>
  <si>
    <t>SA1488</t>
  </si>
  <si>
    <t>SA1490</t>
  </si>
  <si>
    <t>SA1491</t>
  </si>
  <si>
    <t>SA1475</t>
  </si>
  <si>
    <t>SA1493</t>
  </si>
  <si>
    <t>SA1494</t>
  </si>
  <si>
    <t>SA1449</t>
  </si>
  <si>
    <t>SA1515</t>
  </si>
  <si>
    <t>SA1517</t>
  </si>
  <si>
    <t>SA1497</t>
  </si>
  <si>
    <t>SA1508</t>
  </si>
  <si>
    <t>SA1509</t>
  </si>
  <si>
    <t>SA1511</t>
  </si>
  <si>
    <t>SA1492</t>
  </si>
  <si>
    <t>Cape Collinson Training Centre</t>
  </si>
  <si>
    <t>歌連臣角懲教所</t>
  </si>
  <si>
    <t>SA1377</t>
  </si>
  <si>
    <t>SA1382</t>
  </si>
  <si>
    <t>SA1395</t>
  </si>
  <si>
    <t>SA1396</t>
  </si>
  <si>
    <t>SA1397</t>
  </si>
  <si>
    <t>SA1408</t>
  </si>
  <si>
    <t>SA1409</t>
  </si>
  <si>
    <t>SA1410</t>
  </si>
  <si>
    <t>SA1411</t>
  </si>
  <si>
    <t>SA1412</t>
  </si>
  <si>
    <t>SA1413</t>
  </si>
  <si>
    <t>SA1464</t>
  </si>
  <si>
    <t>SA1469</t>
  </si>
  <si>
    <t>SA1472</t>
  </si>
  <si>
    <t>SA1498</t>
  </si>
  <si>
    <t>SA1499</t>
  </si>
  <si>
    <t>2.3</t>
  </si>
  <si>
    <t>SA1516</t>
  </si>
  <si>
    <t>56</t>
  </si>
  <si>
    <t>SA1524</t>
  </si>
  <si>
    <t>SA1525</t>
  </si>
  <si>
    <t>45</t>
  </si>
  <si>
    <t>Random Rubble</t>
    <phoneticPr fontId="0" type="noConversion"/>
  </si>
  <si>
    <t>SA4906</t>
  </si>
  <si>
    <t>SA4907</t>
  </si>
  <si>
    <t>SA1505</t>
  </si>
  <si>
    <t>SA1506</t>
  </si>
  <si>
    <t>1 , 1.5</t>
    <phoneticPr fontId="0" type="noConversion"/>
  </si>
  <si>
    <t>7.5 , 25.5</t>
    <phoneticPr fontId="0" type="noConversion"/>
  </si>
  <si>
    <t>Others , Concrete</t>
    <phoneticPr fontId="0" type="noConversion"/>
  </si>
  <si>
    <t>SA1507</t>
  </si>
  <si>
    <t>SA1480</t>
  </si>
  <si>
    <t>Chai Wan Health Centre</t>
  </si>
  <si>
    <t>柴灣健康院</t>
  </si>
  <si>
    <t>SA1502</t>
  </si>
  <si>
    <t>SA1465</t>
  </si>
  <si>
    <t>Chai Wan Park</t>
  </si>
  <si>
    <t>柴灣公園</t>
  </si>
  <si>
    <t>SA1503</t>
  </si>
  <si>
    <t>SA1510</t>
  </si>
  <si>
    <t>5.5</t>
  </si>
  <si>
    <t>105</t>
  </si>
  <si>
    <t>SA1443</t>
  </si>
  <si>
    <t>Chai Wan Police Station</t>
  </si>
  <si>
    <t>柴灣警署</t>
  </si>
  <si>
    <t>SA1450</t>
  </si>
  <si>
    <t>SA1512</t>
  </si>
  <si>
    <t>Chai Wan Rank &amp; File Married Quarters</t>
  </si>
  <si>
    <t>柴灣已婚宿舍</t>
  </si>
  <si>
    <t>SA1383</t>
  </si>
  <si>
    <t>Chai Wan Swimming Pool &amp; Park</t>
  </si>
  <si>
    <t>柴灣游泳池</t>
  </si>
  <si>
    <t>SA1384</t>
  </si>
  <si>
    <t>SA1385</t>
  </si>
  <si>
    <t>SA1398</t>
  </si>
  <si>
    <t>110</t>
  </si>
  <si>
    <t>SA1445</t>
  </si>
  <si>
    <t>SA1446</t>
  </si>
  <si>
    <t>SA1448</t>
  </si>
  <si>
    <t>SA1451</t>
  </si>
  <si>
    <t>SA1466</t>
  </si>
  <si>
    <t>SA1468</t>
  </si>
  <si>
    <t>SA1514</t>
  </si>
  <si>
    <t>SA1518</t>
  </si>
  <si>
    <t>SA1519</t>
  </si>
  <si>
    <t>SA6013</t>
  </si>
  <si>
    <t>SA6014</t>
  </si>
  <si>
    <t>--</t>
    <phoneticPr fontId="0" type="noConversion"/>
  </si>
  <si>
    <t>SA1447</t>
  </si>
  <si>
    <t>SA1461</t>
  </si>
  <si>
    <t>Cheung Man Road Rest Garden</t>
  </si>
  <si>
    <t>柴灣祥民道休憩花園</t>
  </si>
  <si>
    <t>SA1462</t>
  </si>
  <si>
    <t>SA1495</t>
  </si>
  <si>
    <t>SA1496</t>
  </si>
  <si>
    <t>SA1369</t>
  </si>
  <si>
    <t>Hing Wah Community Hall</t>
  </si>
  <si>
    <t>興華社區會堂</t>
  </si>
  <si>
    <t>SA1418</t>
  </si>
  <si>
    <t>SA1442</t>
  </si>
  <si>
    <t>SA1470</t>
  </si>
  <si>
    <t>SA1453</t>
  </si>
  <si>
    <t>Law Uk Folk Museum</t>
  </si>
  <si>
    <t>柴灣羅屋民俗館</t>
  </si>
  <si>
    <t>2.9</t>
  </si>
  <si>
    <t>SA1500</t>
  </si>
  <si>
    <t>SA1501</t>
  </si>
  <si>
    <t>1.5 , 4.4</t>
    <phoneticPr fontId="0" type="noConversion"/>
  </si>
  <si>
    <t>30 , 10</t>
    <phoneticPr fontId="0" type="noConversion"/>
  </si>
  <si>
    <t>SA1504</t>
  </si>
  <si>
    <t>SA1483</t>
  </si>
  <si>
    <t>Leaping Dragon Paradise</t>
  </si>
  <si>
    <t>柴灣龍躍天地</t>
  </si>
  <si>
    <t>SA4710</t>
  </si>
  <si>
    <t>Meng Tak Catholic School</t>
  </si>
  <si>
    <t>柴灣明德小學</t>
  </si>
  <si>
    <t>SA6214</t>
  </si>
  <si>
    <t>Meng Tak Primary School</t>
  </si>
  <si>
    <t>SA1425</t>
  </si>
  <si>
    <t>Pamela Youde Nethersole Eastern Hospital Quarters Blocks E, F &amp; G</t>
  </si>
  <si>
    <t>尤德夫人東區醫院宿舍</t>
    <phoneticPr fontId="0" type="noConversion"/>
  </si>
  <si>
    <t>SA1426</t>
  </si>
  <si>
    <t>尤德夫人東區醫院宿舍</t>
  </si>
  <si>
    <t>SA1474</t>
  </si>
  <si>
    <t>SA4711</t>
  </si>
  <si>
    <t>Science Museum and Hong Kong Film Archive</t>
  </si>
  <si>
    <t>柴灣電影資料博物管</t>
  </si>
  <si>
    <t>SA1102</t>
  </si>
  <si>
    <t>CWB</t>
  </si>
  <si>
    <t>(GLA-HK194) Public Toilet Near Ling Fa Kung Garden</t>
  </si>
  <si>
    <t>銅鑼灣蓮花宮花園公廁</t>
  </si>
  <si>
    <t>47</t>
  </si>
  <si>
    <t>SA1934</t>
  </si>
  <si>
    <t>EMSD HK Vehicle Depot At Caroline Hill Road</t>
  </si>
  <si>
    <t>加路連山道機電署學徒訓練中心</t>
  </si>
  <si>
    <t>SA1891</t>
  </si>
  <si>
    <t>Leighton Road Post Office Recreation Club</t>
  </si>
  <si>
    <t>禮頓道郵政體育會</t>
  </si>
  <si>
    <t>SA1892</t>
  </si>
  <si>
    <t>SA1057</t>
  </si>
  <si>
    <t>Lin Fa Kung Garden</t>
  </si>
  <si>
    <t>銅鑼灣蓮花宮花園</t>
  </si>
  <si>
    <t>SA5001</t>
  </si>
  <si>
    <t>SA1544</t>
  </si>
  <si>
    <t>Lung Fu Shan Country Park Pinewood Picnic Site</t>
  </si>
  <si>
    <t>龍虎山郊野公園1號埸</t>
  </si>
  <si>
    <t>SA1078</t>
  </si>
  <si>
    <t>Victoria Park</t>
  </si>
  <si>
    <t>維多利亞公園</t>
  </si>
  <si>
    <t>SA1085</t>
  </si>
  <si>
    <t>0.5</t>
  </si>
  <si>
    <t>SA1893</t>
  </si>
  <si>
    <t>0.6</t>
  </si>
  <si>
    <t>SA1894</t>
  </si>
  <si>
    <t>SA1077</t>
  </si>
  <si>
    <t>Fort H</t>
  </si>
  <si>
    <t>Belilios Public School</t>
  </si>
  <si>
    <t>庇理羅士女子中學</t>
  </si>
  <si>
    <t>SA1112</t>
  </si>
  <si>
    <t>43</t>
  </si>
  <si>
    <t>87</t>
  </si>
  <si>
    <t>SA3201</t>
  </si>
  <si>
    <t>SA1017</t>
  </si>
  <si>
    <t>Clementi Secondary School</t>
  </si>
  <si>
    <t>北角金文泰中學</t>
  </si>
  <si>
    <t>SA1113</t>
  </si>
  <si>
    <t>120</t>
  </si>
  <si>
    <t>SA1039</t>
  </si>
  <si>
    <t>Comfort Terrace Rest Garden</t>
  </si>
  <si>
    <t>北角康福臺休憩花園</t>
  </si>
  <si>
    <t>SA1018</t>
  </si>
  <si>
    <t>Fortress Hill Playground</t>
  </si>
  <si>
    <t>炮台山道遊樂場</t>
  </si>
  <si>
    <t>SA1022</t>
  </si>
  <si>
    <t>62.5</t>
  </si>
  <si>
    <t>SA1072</t>
  </si>
  <si>
    <t>SA1076</t>
  </si>
  <si>
    <t>Fortress Hill Road / Tin Hau Temple Road Rest Garden</t>
  </si>
  <si>
    <t>炮台山天后廟道休憩花園</t>
  </si>
  <si>
    <t>1.1</t>
  </si>
  <si>
    <t>19</t>
  </si>
  <si>
    <t>SA1125</t>
  </si>
  <si>
    <t>SA1129</t>
  </si>
  <si>
    <t>SA9108</t>
  </si>
  <si>
    <t>HV</t>
  </si>
  <si>
    <t>(LCSD Venue at LA-THK1516 at Happy Valley)</t>
  </si>
  <si>
    <t>跑馬地康文署場地</t>
  </si>
  <si>
    <t>SA1271</t>
  </si>
  <si>
    <t>Aurizon, 60-62 Moorsom Road</t>
  </si>
  <si>
    <t>大坑睦誠道60-62號金雲閣</t>
  </si>
  <si>
    <t>53</t>
  </si>
  <si>
    <t>SA1290</t>
  </si>
  <si>
    <t>SA1358</t>
  </si>
  <si>
    <t>SA1364</t>
  </si>
  <si>
    <t>6.8</t>
  </si>
  <si>
    <t>SA1291</t>
  </si>
  <si>
    <t>Aurora, 61 Moorsom Road</t>
  </si>
  <si>
    <t>SA1293</t>
  </si>
  <si>
    <t>SA1360</t>
  </si>
  <si>
    <t>61</t>
  </si>
  <si>
    <t>SA1284</t>
  </si>
  <si>
    <t>Blue Pool Road Playground</t>
  </si>
  <si>
    <t>藍塘道遊樂場</t>
  </si>
  <si>
    <t>SA1285</t>
  </si>
  <si>
    <t>SA2250</t>
  </si>
  <si>
    <t>Broadwood Road Rest Garden</t>
  </si>
  <si>
    <t>樂活道休憩處</t>
  </si>
  <si>
    <t>SA9013</t>
  </si>
  <si>
    <t>SA2111</t>
  </si>
  <si>
    <t>Caroline Cemetery</t>
  </si>
  <si>
    <t>跑馬地咖啡園墳場</t>
  </si>
  <si>
    <t>SA2249</t>
  </si>
  <si>
    <t>SA2252</t>
  </si>
  <si>
    <t>SA5509</t>
  </si>
  <si>
    <t>SA1996</t>
  </si>
  <si>
    <t>CAS Headquarters</t>
  </si>
  <si>
    <t>加路連山道</t>
  </si>
  <si>
    <t>SA1324</t>
  </si>
  <si>
    <t>Chun Fai Road / Moorsom Road Sitting Out Area</t>
  </si>
  <si>
    <t>大坑春暉道/睦誠街休憩處</t>
  </si>
  <si>
    <t>SA1325</t>
  </si>
  <si>
    <t>SA1366</t>
  </si>
  <si>
    <t>SA1088</t>
  </si>
  <si>
    <t>Eastern Hospital Road Sitting Out Area</t>
  </si>
  <si>
    <t>銅鑼灣-東院道休憩處</t>
  </si>
  <si>
    <t>SA1935</t>
  </si>
  <si>
    <t>銅鑼灣東院道休憩處</t>
  </si>
  <si>
    <t>1.8 , 1</t>
    <phoneticPr fontId="0" type="noConversion"/>
  </si>
  <si>
    <t>10 , 55</t>
    <phoneticPr fontId="0" type="noConversion"/>
  </si>
  <si>
    <t>SA2188</t>
  </si>
  <si>
    <t>Green Lane Hall</t>
  </si>
  <si>
    <t>跑馬地箕連坊</t>
  </si>
  <si>
    <t>SA2307</t>
  </si>
  <si>
    <t>SA2311</t>
  </si>
  <si>
    <t xml:space="preserve">6.5 , 6.5 </t>
    <phoneticPr fontId="0" type="noConversion"/>
  </si>
  <si>
    <t>31 , 31</t>
    <phoneticPr fontId="0" type="noConversion"/>
  </si>
  <si>
    <t>SA2189</t>
  </si>
  <si>
    <t>Happy Valley Driving Test Centre</t>
  </si>
  <si>
    <t>跑馬地駕駛考試中心</t>
  </si>
  <si>
    <t>SA2240</t>
  </si>
  <si>
    <t>SA2279</t>
  </si>
  <si>
    <t>Happy Valley Police Station</t>
  </si>
  <si>
    <t>跑馬地警署</t>
  </si>
  <si>
    <t>SA2280</t>
  </si>
  <si>
    <t>SA2139</t>
  </si>
  <si>
    <t>Hong Kong Cemetery</t>
  </si>
  <si>
    <t>香港墳場</t>
  </si>
  <si>
    <t>SA2140</t>
  </si>
  <si>
    <t>6.2</t>
  </si>
  <si>
    <t>SA2141</t>
  </si>
  <si>
    <t>SA2142</t>
  </si>
  <si>
    <t>SA2143</t>
  </si>
  <si>
    <t>SA2144</t>
  </si>
  <si>
    <t>SA2145</t>
  </si>
  <si>
    <t>SA2146</t>
  </si>
  <si>
    <t>2.2</t>
  </si>
  <si>
    <t>SA2147</t>
  </si>
  <si>
    <t>2.8</t>
  </si>
  <si>
    <t>SA2148</t>
  </si>
  <si>
    <t>2.7</t>
  </si>
  <si>
    <t>72</t>
  </si>
  <si>
    <t>SA2149</t>
  </si>
  <si>
    <t>SA2150</t>
  </si>
  <si>
    <t>SA2151</t>
  </si>
  <si>
    <t>SA2152</t>
  </si>
  <si>
    <t>SA2153</t>
  </si>
  <si>
    <t>SA2154</t>
  </si>
  <si>
    <t>SA2155</t>
  </si>
  <si>
    <t>SA2156</t>
  </si>
  <si>
    <t>SA2158</t>
  </si>
  <si>
    <t>SA2159</t>
  </si>
  <si>
    <t>SA2161</t>
  </si>
  <si>
    <t>SA2162</t>
  </si>
  <si>
    <t>SA2163</t>
  </si>
  <si>
    <t>SA2164</t>
  </si>
  <si>
    <t>SA2174</t>
  </si>
  <si>
    <t>SA2175</t>
  </si>
  <si>
    <t>SA2176</t>
  </si>
  <si>
    <t>SA2177</t>
  </si>
  <si>
    <t>SA2181</t>
  </si>
  <si>
    <t>24</t>
  </si>
  <si>
    <t>86</t>
  </si>
  <si>
    <t>SA2183</t>
  </si>
  <si>
    <t>4.9</t>
  </si>
  <si>
    <t>21</t>
  </si>
  <si>
    <t>SA2192</t>
  </si>
  <si>
    <t>SA2193</t>
  </si>
  <si>
    <t>1</t>
  </si>
  <si>
    <t>SA2194</t>
  </si>
  <si>
    <t>SA2195</t>
  </si>
  <si>
    <t>SA2196</t>
  </si>
  <si>
    <t>SA2198</t>
  </si>
  <si>
    <t>SA2199</t>
  </si>
  <si>
    <t>SA2200</t>
  </si>
  <si>
    <t>SA2201</t>
  </si>
  <si>
    <t>SA2205</t>
  </si>
  <si>
    <t>SA2215</t>
  </si>
  <si>
    <t>SA2239</t>
  </si>
  <si>
    <t>SA2259</t>
  </si>
  <si>
    <t>SA2265</t>
  </si>
  <si>
    <t>SA2270</t>
  </si>
  <si>
    <t>5.9 , 2.5</t>
    <phoneticPr fontId="0" type="noConversion"/>
  </si>
  <si>
    <t>16 , 9</t>
    <phoneticPr fontId="0" type="noConversion"/>
  </si>
  <si>
    <t>SA2271</t>
  </si>
  <si>
    <t>SA2272</t>
  </si>
  <si>
    <t>SA2276</t>
  </si>
  <si>
    <t>SA2317</t>
  </si>
  <si>
    <t>SA2318</t>
  </si>
  <si>
    <t>SA2319</t>
  </si>
  <si>
    <t>SA2320</t>
  </si>
  <si>
    <t>SA2321</t>
  </si>
  <si>
    <t>SA2322</t>
  </si>
  <si>
    <t>SA6103</t>
  </si>
  <si>
    <t>SA2281</t>
  </si>
  <si>
    <t>SA9106</t>
  </si>
  <si>
    <t>SA9107</t>
  </si>
  <si>
    <t>SA2208</t>
  </si>
  <si>
    <t>SA11207</t>
  </si>
  <si>
    <t>SA1012</t>
  </si>
  <si>
    <t>Hong Kong Stadium</t>
  </si>
  <si>
    <t>香港大球場</t>
  </si>
  <si>
    <t>1.5 , 1</t>
    <phoneticPr fontId="0" type="noConversion"/>
  </si>
  <si>
    <t>40 , 64</t>
    <phoneticPr fontId="0" type="noConversion"/>
  </si>
  <si>
    <t>SA1049</t>
  </si>
  <si>
    <t>SA1122</t>
  </si>
  <si>
    <t>7.5</t>
  </si>
  <si>
    <t>SA1123</t>
  </si>
  <si>
    <t>6.4</t>
  </si>
  <si>
    <t>SA1272</t>
  </si>
  <si>
    <t>SA1273</t>
  </si>
  <si>
    <t>SA1274</t>
  </si>
  <si>
    <t>45 ,  70</t>
    <phoneticPr fontId="0" type="noConversion"/>
  </si>
  <si>
    <t>34 , 6</t>
    <phoneticPr fontId="0" type="noConversion"/>
  </si>
  <si>
    <t>45 , 19</t>
    <phoneticPr fontId="0" type="noConversion"/>
  </si>
  <si>
    <t>1530 , 114</t>
    <phoneticPr fontId="0" type="noConversion"/>
  </si>
  <si>
    <t>0% , 50%</t>
    <phoneticPr fontId="0" type="noConversion"/>
  </si>
  <si>
    <t>100% , 50%</t>
    <phoneticPr fontId="0" type="noConversion"/>
  </si>
  <si>
    <t>0% , 0%</t>
    <phoneticPr fontId="0" type="noConversion"/>
  </si>
  <si>
    <t>Soil , Rock</t>
    <phoneticPr fontId="0" type="noConversion"/>
  </si>
  <si>
    <t>SA1292</t>
  </si>
  <si>
    <t>SA2112</t>
  </si>
  <si>
    <t>SA2191</t>
  </si>
  <si>
    <t>SA2207</t>
  </si>
  <si>
    <t>SA2251</t>
  </si>
  <si>
    <t>SA2262</t>
  </si>
  <si>
    <t>SA7411</t>
  </si>
  <si>
    <t>SA1335</t>
  </si>
  <si>
    <t>Hong Kong Tennis Centre</t>
  </si>
  <si>
    <t>香港網球中心</t>
  </si>
  <si>
    <t>SA1345</t>
  </si>
  <si>
    <t>SA1346</t>
  </si>
  <si>
    <t>SA1353</t>
  </si>
  <si>
    <t>SA1354</t>
  </si>
  <si>
    <t>SA1356</t>
  </si>
  <si>
    <t>SA1009</t>
  </si>
  <si>
    <t>Hotung Secondary School</t>
  </si>
  <si>
    <t>何東中學</t>
  </si>
  <si>
    <t>SA1021</t>
  </si>
  <si>
    <t>SA1024</t>
  </si>
  <si>
    <t>37</t>
  </si>
  <si>
    <t>SA1046</t>
  </si>
  <si>
    <t>SA1065</t>
  </si>
  <si>
    <t>1.2 , 2.4 , 3 , 2</t>
    <phoneticPr fontId="0" type="noConversion"/>
  </si>
  <si>
    <t>15 , 2 , 15 , 6</t>
    <phoneticPr fontId="0" type="noConversion"/>
  </si>
  <si>
    <t>90 , 90 ,90 ,90</t>
    <phoneticPr fontId="0" type="noConversion"/>
  </si>
  <si>
    <t>Concrete , Concrete , Masonry , Concrete</t>
    <phoneticPr fontId="0" type="noConversion"/>
  </si>
  <si>
    <t>N , N , Y , N</t>
    <phoneticPr fontId="0" type="noConversion"/>
  </si>
  <si>
    <t>SA1087</t>
  </si>
  <si>
    <t>SA1106</t>
  </si>
  <si>
    <t>SA1118</t>
  </si>
  <si>
    <t>3.8</t>
  </si>
  <si>
    <t>SA1059</t>
  </si>
  <si>
    <t>Ka Ning Path Rest Garden</t>
  </si>
  <si>
    <t>嘉寧徑休憩花園</t>
  </si>
  <si>
    <t>SA1064</t>
  </si>
  <si>
    <t>SA1066</t>
  </si>
  <si>
    <t>SA1092</t>
  </si>
  <si>
    <t>SA1010</t>
  </si>
  <si>
    <t>Sir Ellis Kadoorie Primary School</t>
  </si>
  <si>
    <t>銅鑼灣嘉道理爵士小學</t>
  </si>
  <si>
    <t>SA1011</t>
  </si>
  <si>
    <t>SA1032</t>
  </si>
  <si>
    <t>SA1033</t>
  </si>
  <si>
    <t>SA1034</t>
  </si>
  <si>
    <t>SA1119</t>
  </si>
  <si>
    <t>SA1079</t>
  </si>
  <si>
    <t>So Kon Po Recreation Ground</t>
  </si>
  <si>
    <t>掃桿埔運動場</t>
  </si>
  <si>
    <t>SA2794</t>
  </si>
  <si>
    <t>ISD</t>
  </si>
  <si>
    <t>Lamm Island</t>
  </si>
  <si>
    <t>(Hung Shing Yeh Beach) (Is-S)</t>
  </si>
  <si>
    <t>南丫島洪聖爺灣泳灘</t>
  </si>
  <si>
    <t>SA2489</t>
  </si>
  <si>
    <t>Cheung Chau</t>
  </si>
  <si>
    <t>Cheung Chau Crematorium &amp; Columbarium (Is-S)</t>
  </si>
  <si>
    <t>長洲火葬場</t>
  </si>
  <si>
    <t>SA2490</t>
  </si>
  <si>
    <t>SA2524</t>
  </si>
  <si>
    <t>SA2529</t>
  </si>
  <si>
    <t>SA2494</t>
  </si>
  <si>
    <t>Cheung Chau Don Bosco Road Playground (Is-S)</t>
  </si>
  <si>
    <t>長洲思高路遊樂場</t>
  </si>
  <si>
    <t>SA2506</t>
  </si>
  <si>
    <t>SA2505</t>
  </si>
  <si>
    <t>SA9014</t>
  </si>
  <si>
    <t xml:space="preserve">Cheung Chau FEHD Health Office (Is-S) </t>
  </si>
  <si>
    <t>長洲食環署健康中心</t>
  </si>
  <si>
    <t>SA2500</t>
  </si>
  <si>
    <t>Cheung Chau Government Secondary School (Is-S)</t>
  </si>
  <si>
    <t>長洲官立中學</t>
  </si>
  <si>
    <t>SA2527</t>
  </si>
  <si>
    <t>SA2541</t>
  </si>
  <si>
    <t>SA9015</t>
  </si>
  <si>
    <t>SA9507</t>
  </si>
  <si>
    <t>SA2496</t>
  </si>
  <si>
    <t>Cheung Chau Hung Shing Temple Children's Playground (Is-S)</t>
  </si>
  <si>
    <t>長洲洪聖廟兒童遊樂場</t>
  </si>
  <si>
    <t>SA2532</t>
  </si>
  <si>
    <t>Cheung Chau Lung Tsai Tsuen Sitting-Out Area (Is-S)</t>
  </si>
  <si>
    <t>長洲龍仔村休憩處</t>
  </si>
  <si>
    <t>SA2503</t>
  </si>
  <si>
    <t>Cheung Chau Marine Licensing Office (Is-S)</t>
  </si>
  <si>
    <t>長洲海事牌照辦事處</t>
  </si>
  <si>
    <t>SA2515</t>
  </si>
  <si>
    <t>Cheung Chau Marine Port District Junior Police Call Cheung Chau Clubhouse (Is-S)</t>
  </si>
  <si>
    <t>長洲海事低級職員會所</t>
  </si>
  <si>
    <t>SA2521</t>
  </si>
  <si>
    <t>Cheung Chau Meteorological Station (Is-S)</t>
  </si>
  <si>
    <t>長洲氣象站</t>
  </si>
  <si>
    <t>SA2481</t>
  </si>
  <si>
    <t>Cheung Chau Navigational Aid Station (Is-S)</t>
  </si>
  <si>
    <t>長洲導航站</t>
  </si>
  <si>
    <t>SA2482</t>
  </si>
  <si>
    <t>SA2483</t>
  </si>
  <si>
    <t>SA2517</t>
  </si>
  <si>
    <t>SA2518</t>
  </si>
  <si>
    <t>SA2516</t>
  </si>
  <si>
    <t>SA2533</t>
  </si>
  <si>
    <t>73</t>
  </si>
  <si>
    <t>SA2534</t>
  </si>
  <si>
    <t>48</t>
  </si>
  <si>
    <t>SA2522</t>
  </si>
  <si>
    <t>Cheung Chau Pak She Cheung Lee Playground (Is-S)</t>
  </si>
  <si>
    <t>長洲北社遊樂場</t>
  </si>
  <si>
    <t>SA2540</t>
  </si>
  <si>
    <t>長洲北社長利遊樂場</t>
  </si>
  <si>
    <t>SA5515</t>
  </si>
  <si>
    <t>Cheung Chau Pak Tai Temple Playground (Is-S)</t>
  </si>
  <si>
    <t>長洲北帝廟遊樂場</t>
  </si>
  <si>
    <t>SA2511</t>
  </si>
  <si>
    <t>Cheung Chau Park (Is-S)</t>
  </si>
  <si>
    <t>長洲公園</t>
  </si>
  <si>
    <t>SA2512</t>
  </si>
  <si>
    <t>SA2513</t>
  </si>
  <si>
    <t>SA2523</t>
  </si>
  <si>
    <t>89</t>
  </si>
  <si>
    <t>SA2531</t>
  </si>
  <si>
    <t>SA2545</t>
  </si>
  <si>
    <t>65</t>
  </si>
  <si>
    <t>SA6403</t>
  </si>
  <si>
    <t>SA2501</t>
  </si>
  <si>
    <t>Cheung Chau Police Station (Is-S)</t>
  </si>
  <si>
    <t>長洲警署</t>
  </si>
  <si>
    <t>SA2507</t>
  </si>
  <si>
    <t>SA2491</t>
  </si>
  <si>
    <t>Cheung Chau Public Cemetery (Is-S)</t>
  </si>
  <si>
    <t>長洲公眾葬場</t>
  </si>
  <si>
    <t>SA2492</t>
  </si>
  <si>
    <t>SA2493</t>
  </si>
  <si>
    <t>SA2508</t>
  </si>
  <si>
    <t>SA2535</t>
  </si>
  <si>
    <t>長洲公眾墳場</t>
  </si>
  <si>
    <t>SA2537</t>
  </si>
  <si>
    <t>92</t>
  </si>
  <si>
    <t>88</t>
  </si>
  <si>
    <t>SA2538</t>
  </si>
  <si>
    <t>3.1</t>
  </si>
  <si>
    <t>137</t>
  </si>
  <si>
    <t>SA2536</t>
  </si>
  <si>
    <t>3.9</t>
  </si>
  <si>
    <t>103</t>
  </si>
  <si>
    <t>SA2539</t>
  </si>
  <si>
    <t>SA2509</t>
  </si>
  <si>
    <t>Cheung Chau Rock Carving (Is-S)</t>
  </si>
  <si>
    <t>長洲石雕刻</t>
  </si>
  <si>
    <t>SA2487</t>
  </si>
  <si>
    <t>Cheung Chau Sai Wan Pier Toilet (Is-S)</t>
  </si>
  <si>
    <t>長洲西灣碼頭公廁</t>
  </si>
  <si>
    <t>SA2543</t>
  </si>
  <si>
    <t>Cheung Chau Sitting Out Area (Is-S)</t>
  </si>
  <si>
    <t>長洲休憩處</t>
  </si>
  <si>
    <t>13</t>
  </si>
  <si>
    <t>SA2502</t>
  </si>
  <si>
    <t>Cheung Chau Sports Centre (Is-S)</t>
  </si>
  <si>
    <t>長洲體育館</t>
  </si>
  <si>
    <t>SA2519</t>
  </si>
  <si>
    <t>SA2520</t>
  </si>
  <si>
    <t>SA2488</t>
  </si>
  <si>
    <t>Cheung Chau Sportsground (Is-S)</t>
  </si>
  <si>
    <t>長洲運動場</t>
  </si>
  <si>
    <t>SA2498</t>
  </si>
  <si>
    <t>SA2499</t>
  </si>
  <si>
    <t>SA2504</t>
  </si>
  <si>
    <t>SA2526</t>
  </si>
  <si>
    <t>6.5</t>
  </si>
  <si>
    <t>SA2528</t>
  </si>
  <si>
    <t>SA2530</t>
  </si>
  <si>
    <t>SA2544</t>
  </si>
  <si>
    <t>SA4718</t>
  </si>
  <si>
    <t>SA6021</t>
  </si>
  <si>
    <t>SA2510</t>
  </si>
  <si>
    <t>Cheung Chau Tai Kwai Wan Park (Is-S)</t>
  </si>
  <si>
    <t>長洲大貴灣公園</t>
  </si>
  <si>
    <t>SA2514</t>
  </si>
  <si>
    <t>SA2495</t>
  </si>
  <si>
    <t>Cheung Chau Tai Tsoi Yuen Road Sitting Out Area (Is-S)</t>
  </si>
  <si>
    <t>長洲大菜園路休憩處</t>
  </si>
  <si>
    <t>SA2525</t>
  </si>
  <si>
    <t>SA2546</t>
  </si>
  <si>
    <t>SA0011</t>
  </si>
  <si>
    <t>Green Island</t>
  </si>
  <si>
    <t>Green Island Light Houses (Is-S)</t>
  </si>
  <si>
    <t>青洲燈塔</t>
  </si>
  <si>
    <t xml:space="preserve">0.8 , 1 </t>
    <phoneticPr fontId="0" type="noConversion"/>
  </si>
  <si>
    <t>9 , 5</t>
    <phoneticPr fontId="0" type="noConversion"/>
  </si>
  <si>
    <t>SA0012</t>
  </si>
  <si>
    <t>SA0021</t>
  </si>
  <si>
    <t>SA0022</t>
  </si>
  <si>
    <t>SA0027</t>
  </si>
  <si>
    <t>SA0013</t>
  </si>
  <si>
    <t>Green Island Police Recreation Centre (Is-S)</t>
  </si>
  <si>
    <t>青洲警察娛樂中心</t>
  </si>
  <si>
    <t>SA0010</t>
  </si>
  <si>
    <t>SA0014</t>
  </si>
  <si>
    <t>Green Island Reception Centre (Is-S)</t>
  </si>
  <si>
    <t>青洲羈押中心</t>
  </si>
  <si>
    <t>SA0015</t>
  </si>
  <si>
    <t>SA0016</t>
  </si>
  <si>
    <t>SA0017</t>
  </si>
  <si>
    <t>SA0018</t>
  </si>
  <si>
    <t>SA0019</t>
  </si>
  <si>
    <t>SA0024</t>
  </si>
  <si>
    <t>SA0025</t>
  </si>
  <si>
    <t>SA0079</t>
  </si>
  <si>
    <t>Hei Ling Chau</t>
  </si>
  <si>
    <t>Hei Ling Chau Addiction Treatment Centre &amp; Hei Ling Chau Correctional Institution (Is-S)</t>
  </si>
  <si>
    <t>喜靈洲懲教所</t>
  </si>
  <si>
    <t>SA0080</t>
  </si>
  <si>
    <t>SA0083</t>
  </si>
  <si>
    <t>SA0111</t>
  </si>
  <si>
    <t>SA0110</t>
  </si>
  <si>
    <t>SA0216</t>
  </si>
  <si>
    <t>SA0082</t>
  </si>
  <si>
    <t>SA0095</t>
  </si>
  <si>
    <t>SA0112</t>
  </si>
  <si>
    <t>SA0113</t>
  </si>
  <si>
    <t>SA0093</t>
  </si>
  <si>
    <t>SA0094</t>
  </si>
  <si>
    <t>1.5 , 1 , 1.2</t>
    <phoneticPr fontId="0" type="noConversion"/>
  </si>
  <si>
    <t>11 , 12 , 16</t>
    <phoneticPr fontId="0" type="noConversion"/>
  </si>
  <si>
    <t>70 , 90 , 90</t>
    <phoneticPr fontId="0" type="noConversion"/>
  </si>
  <si>
    <t>masonry , Masonry , Masonry</t>
    <phoneticPr fontId="0" type="noConversion"/>
  </si>
  <si>
    <t>N, N ,N</t>
    <phoneticPr fontId="0" type="noConversion"/>
  </si>
  <si>
    <t>SA0091</t>
  </si>
  <si>
    <t>SA0158</t>
  </si>
  <si>
    <t>SA0090</t>
  </si>
  <si>
    <t>SA0159</t>
  </si>
  <si>
    <t>SA0089</t>
  </si>
  <si>
    <t>SA0160</t>
  </si>
  <si>
    <t>SA0088</t>
  </si>
  <si>
    <t>SA0217</t>
  </si>
  <si>
    <t>SA0218</t>
  </si>
  <si>
    <t>SA0092</t>
  </si>
  <si>
    <t>SA0161</t>
  </si>
  <si>
    <t>SA0103</t>
  </si>
  <si>
    <t>SA0114</t>
  </si>
  <si>
    <t>50 , 30</t>
    <phoneticPr fontId="0" type="noConversion"/>
  </si>
  <si>
    <t>5.1 , 3</t>
    <phoneticPr fontId="0" type="noConversion"/>
  </si>
  <si>
    <t>21.5 , 15</t>
    <phoneticPr fontId="0" type="noConversion"/>
  </si>
  <si>
    <t>109.65 , 45</t>
    <phoneticPr fontId="0" type="noConversion"/>
  </si>
  <si>
    <t>48% , 50%</t>
    <phoneticPr fontId="0" type="noConversion"/>
  </si>
  <si>
    <t>52% , 50%</t>
    <phoneticPr fontId="0" type="noConversion"/>
  </si>
  <si>
    <t>Soil &amp; Rock , Soil &amp; Rock</t>
    <phoneticPr fontId="0" type="noConversion"/>
  </si>
  <si>
    <t>SA0115</t>
  </si>
  <si>
    <t>SA0116</t>
  </si>
  <si>
    <t>SA0117</t>
  </si>
  <si>
    <t>SA0070</t>
  </si>
  <si>
    <t>SA0162</t>
  </si>
  <si>
    <t>SA0152</t>
  </si>
  <si>
    <t>SA0163</t>
  </si>
  <si>
    <t>SA0164</t>
  </si>
  <si>
    <t>SA0170</t>
  </si>
  <si>
    <t>SA0084</t>
  </si>
  <si>
    <t>SA0211</t>
  </si>
  <si>
    <t>SA0106</t>
  </si>
  <si>
    <t>SA0171</t>
  </si>
  <si>
    <t>2.5 , 1.5 , 1</t>
    <phoneticPr fontId="0" type="noConversion"/>
  </si>
  <si>
    <t>11.9 ,15 , 11.9</t>
    <phoneticPr fontId="0" type="noConversion"/>
  </si>
  <si>
    <t>95 , 90 , 90</t>
    <phoneticPr fontId="0" type="noConversion"/>
  </si>
  <si>
    <t>Concrete , concrete , concrete</t>
    <phoneticPr fontId="0" type="noConversion"/>
  </si>
  <si>
    <t>Y , N , N</t>
    <phoneticPr fontId="0" type="noConversion"/>
  </si>
  <si>
    <t>SA0107</t>
  </si>
  <si>
    <t>SA0096</t>
  </si>
  <si>
    <t>SA0085</t>
  </si>
  <si>
    <t>SA0086</t>
  </si>
  <si>
    <t>SA0165</t>
  </si>
  <si>
    <t>SA0172</t>
  </si>
  <si>
    <t>SA0166</t>
  </si>
  <si>
    <t>SA0087</t>
  </si>
  <si>
    <t>SA0098</t>
  </si>
  <si>
    <t>SA0099</t>
  </si>
  <si>
    <t>SA0105</t>
  </si>
  <si>
    <t xml:space="preserve">Soil &amp; Rock </t>
    <phoneticPr fontId="0" type="noConversion"/>
  </si>
  <si>
    <t>SA0167</t>
  </si>
  <si>
    <t>SA0104</t>
  </si>
  <si>
    <t>SA0072</t>
  </si>
  <si>
    <t>SA0058</t>
  </si>
  <si>
    <t>SA0060</t>
  </si>
  <si>
    <t>SA0061</t>
  </si>
  <si>
    <t>SA0062</t>
  </si>
  <si>
    <t>SA0169</t>
  </si>
  <si>
    <t>SA0168</t>
  </si>
  <si>
    <t>SA0081</t>
  </si>
  <si>
    <t>SA6001</t>
  </si>
  <si>
    <t>SA0102</t>
  </si>
  <si>
    <t>SA0207</t>
  </si>
  <si>
    <t>SA0063</t>
  </si>
  <si>
    <t>SA0202</t>
  </si>
  <si>
    <t>SA0203</t>
  </si>
  <si>
    <t>SA0064</t>
  </si>
  <si>
    <t>SA0204</t>
  </si>
  <si>
    <t>SA0205</t>
  </si>
  <si>
    <t>SA0065</t>
  </si>
  <si>
    <t>SA0206</t>
  </si>
  <si>
    <t>SA0177</t>
  </si>
  <si>
    <t>SA0131</t>
  </si>
  <si>
    <t>SA0130</t>
  </si>
  <si>
    <t>SA0129</t>
  </si>
  <si>
    <t>SA0180</t>
  </si>
  <si>
    <t>SA0181</t>
  </si>
  <si>
    <t>SA0128</t>
  </si>
  <si>
    <t>SA0132</t>
  </si>
  <si>
    <t>SA0182</t>
  </si>
  <si>
    <t>SA0127</t>
  </si>
  <si>
    <t>SA0183</t>
  </si>
  <si>
    <t>SA0126</t>
  </si>
  <si>
    <t>SA0184</t>
  </si>
  <si>
    <t>SA0185</t>
  </si>
  <si>
    <t>SA0125</t>
  </si>
  <si>
    <t>SA0186</t>
  </si>
  <si>
    <t>SA0187</t>
  </si>
  <si>
    <t>SA0124</t>
  </si>
  <si>
    <t>SA0188</t>
  </si>
  <si>
    <t>SA0189</t>
  </si>
  <si>
    <t>SA0122</t>
  </si>
  <si>
    <t>SA0190</t>
  </si>
  <si>
    <t>SA0175</t>
  </si>
  <si>
    <t>Random rubble</t>
  </si>
  <si>
    <t>SA0121</t>
  </si>
  <si>
    <t>SA0174</t>
  </si>
  <si>
    <t>SA0176</t>
  </si>
  <si>
    <t>SA0108</t>
  </si>
  <si>
    <t>SA0118</t>
  </si>
  <si>
    <t>SA0097</t>
  </si>
  <si>
    <t>SA0153</t>
  </si>
  <si>
    <t>SA0179</t>
  </si>
  <si>
    <t>SA0178</t>
  </si>
  <si>
    <t>SA0076</t>
  </si>
  <si>
    <t>SA0119</t>
  </si>
  <si>
    <t>SA0120</t>
  </si>
  <si>
    <t>SA0134</t>
  </si>
  <si>
    <t>SA0140</t>
  </si>
  <si>
    <t>SA0219</t>
  </si>
  <si>
    <t>SA0213</t>
  </si>
  <si>
    <t>SA0191</t>
  </si>
  <si>
    <t>SA0135</t>
  </si>
  <si>
    <t>SA0139</t>
  </si>
  <si>
    <t>SA0195</t>
  </si>
  <si>
    <t>SA0193</t>
  </si>
  <si>
    <t>SA0136</t>
  </si>
  <si>
    <t>SA0138</t>
  </si>
  <si>
    <t>SA0194</t>
  </si>
  <si>
    <t>SA0192</t>
  </si>
  <si>
    <t>SA0137</t>
  </si>
  <si>
    <t>SA0123</t>
  </si>
  <si>
    <t>SA0154</t>
  </si>
  <si>
    <t>SA0133</t>
  </si>
  <si>
    <t>SA0200</t>
  </si>
  <si>
    <t>SA0051</t>
  </si>
  <si>
    <t>SA6201</t>
  </si>
  <si>
    <t>喜靈洲官員會所</t>
  </si>
  <si>
    <t>SA0212</t>
  </si>
  <si>
    <t>SA0059</t>
  </si>
  <si>
    <t>SA0155</t>
  </si>
  <si>
    <t>SA0157</t>
  </si>
  <si>
    <t>SA0066</t>
  </si>
  <si>
    <t>SA0156</t>
  </si>
  <si>
    <t>SA0069</t>
  </si>
  <si>
    <t>SA0109</t>
  </si>
  <si>
    <t>SA0215</t>
  </si>
  <si>
    <t>1.7 , 1</t>
    <phoneticPr fontId="0" type="noConversion"/>
  </si>
  <si>
    <t>36 , 38</t>
    <phoneticPr fontId="0" type="noConversion"/>
  </si>
  <si>
    <t xml:space="preserve">Y , N </t>
    <phoneticPr fontId="0" type="noConversion"/>
  </si>
  <si>
    <t>SA0101</t>
  </si>
  <si>
    <t>SA0143</t>
  </si>
  <si>
    <t>SA0071</t>
  </si>
  <si>
    <t>SA0073</t>
  </si>
  <si>
    <t>SA0210</t>
  </si>
  <si>
    <t>SA0074</t>
  </si>
  <si>
    <t>SA0075</t>
  </si>
  <si>
    <t>SA0077</t>
  </si>
  <si>
    <t>SA0078</t>
  </si>
  <si>
    <t>SA0100</t>
  </si>
  <si>
    <t>SA0056</t>
  </si>
  <si>
    <t>SA0055</t>
  </si>
  <si>
    <t>SA0054</t>
  </si>
  <si>
    <t>SA0057</t>
  </si>
  <si>
    <t>SA0201</t>
  </si>
  <si>
    <t>SA0053</t>
  </si>
  <si>
    <t>SA0208</t>
  </si>
  <si>
    <t>SA0052</t>
  </si>
  <si>
    <t>SA0199</t>
  </si>
  <si>
    <t>SA0150</t>
  </si>
  <si>
    <t>SA0141</t>
  </si>
  <si>
    <t>SA0197</t>
  </si>
  <si>
    <t>SA0142</t>
  </si>
  <si>
    <t>SA2484</t>
  </si>
  <si>
    <t>SA0196</t>
  </si>
  <si>
    <t>SA0144</t>
  </si>
  <si>
    <t>SA0198</t>
  </si>
  <si>
    <t>SA0173</t>
  </si>
  <si>
    <t>SA0145</t>
  </si>
  <si>
    <t>SA0147</t>
  </si>
  <si>
    <t>SA0067</t>
  </si>
  <si>
    <t>SA0146</t>
  </si>
  <si>
    <t>SA9506</t>
  </si>
  <si>
    <t>SA0148</t>
  </si>
  <si>
    <t>SA9505</t>
  </si>
  <si>
    <t>SA0214</t>
  </si>
  <si>
    <t>喜靈洲懲教所</t>
    <phoneticPr fontId="0" type="noConversion"/>
  </si>
  <si>
    <t>SA0068</t>
  </si>
  <si>
    <t>SA9504</t>
  </si>
  <si>
    <t>SA0149</t>
  </si>
  <si>
    <t>SA9503</t>
  </si>
  <si>
    <t>SA0209</t>
  </si>
  <si>
    <t>SA0220</t>
  </si>
  <si>
    <t>SA9502</t>
  </si>
  <si>
    <t>SA0151</t>
  </si>
  <si>
    <t>SA3101</t>
  </si>
  <si>
    <t>SA2486</t>
  </si>
  <si>
    <t>Ko Shan Tsuen Sitting Out Area, Cheung Chau (Is-S)</t>
  </si>
  <si>
    <t>長洲高山村遊場</t>
  </si>
  <si>
    <t>SA11206</t>
  </si>
  <si>
    <t>Round Table Third Village Playground, Cheung Chau (Is-S)</t>
  </si>
  <si>
    <t>SA2427</t>
  </si>
  <si>
    <t>Lamma Fire Station (Is-S)</t>
  </si>
  <si>
    <t>南丫島消房局</t>
  </si>
  <si>
    <t>SA2426</t>
  </si>
  <si>
    <t>Lamma Yung Shu Wan Playground (Is-S)</t>
  </si>
  <si>
    <t>南丫島榕樹灣遊樂場</t>
  </si>
  <si>
    <t>SA2804</t>
  </si>
  <si>
    <t>Lung Kwu Chau</t>
  </si>
  <si>
    <t>Lung Kwu Chau DVOR/DME Station (Is-S)</t>
  </si>
  <si>
    <t>龍鼓洲無線電信測距儀站</t>
  </si>
  <si>
    <t>SA2805</t>
  </si>
  <si>
    <t>SA2807</t>
  </si>
  <si>
    <t>SA0020</t>
  </si>
  <si>
    <t>Marine Department Office (Is-S)</t>
  </si>
  <si>
    <t>青洲海事處事處</t>
  </si>
  <si>
    <t>SA0026</t>
  </si>
  <si>
    <t>SA0008</t>
  </si>
  <si>
    <t>Peng Chau</t>
  </si>
  <si>
    <t>Peng Chau AM Transmission Site (Is-S)</t>
  </si>
  <si>
    <t>坪洲發射站</t>
  </si>
  <si>
    <t>SA0009</t>
  </si>
  <si>
    <t>SA0035</t>
  </si>
  <si>
    <t>Peng Chau Kam Fa Temple Sitting Out Area (Is-S)</t>
  </si>
  <si>
    <t>坪洲金花廟休憩處</t>
  </si>
  <si>
    <t>SA0031</t>
  </si>
  <si>
    <t>Peng Chau Mini Soccer Pitch (Is-S)</t>
  </si>
  <si>
    <t>坪洲小型足球場</t>
  </si>
  <si>
    <t>2.6</t>
  </si>
  <si>
    <t>SA0034</t>
  </si>
  <si>
    <t>SA0030</t>
  </si>
  <si>
    <t>Peng Chau Wing Lung Street Sitting Out Area (Is-S)</t>
  </si>
  <si>
    <t>坪洲永隆街休憩處</t>
  </si>
  <si>
    <t>SA0032</t>
  </si>
  <si>
    <t>Peng Chau Yue King Street Refuse Collection Point (Is-S)</t>
  </si>
  <si>
    <t>坪洲漁景街垃圾收集站</t>
  </si>
  <si>
    <t>SA2822</t>
  </si>
  <si>
    <t>Sha Chau</t>
  </si>
  <si>
    <t>Sha Chau Asr Station (Is-S)</t>
  </si>
  <si>
    <t>沙洲雷達站</t>
  </si>
  <si>
    <t>SA2823</t>
  </si>
  <si>
    <t>SA2824</t>
  </si>
  <si>
    <t>SA2825</t>
  </si>
  <si>
    <t>SA2826</t>
  </si>
  <si>
    <t>SA2827</t>
  </si>
  <si>
    <t>SA2828</t>
  </si>
  <si>
    <t>SA2829</t>
  </si>
  <si>
    <t>SA0001</t>
  </si>
  <si>
    <t>Siu Mo To</t>
  </si>
  <si>
    <t>Siu Mo To DVOR/DME Station (Is-S)</t>
  </si>
  <si>
    <t>小磨刀洲</t>
  </si>
  <si>
    <t>SA2795</t>
  </si>
  <si>
    <t>Waglan Island</t>
  </si>
  <si>
    <t>Waglan Island Lighthouse &amp; Quarters (Is-S)</t>
  </si>
  <si>
    <t>橫瀾島燈塔及宿舍</t>
  </si>
  <si>
    <t>76</t>
  </si>
  <si>
    <t>SA2796</t>
  </si>
  <si>
    <t>SA2797</t>
  </si>
  <si>
    <t>SA2798</t>
  </si>
  <si>
    <t>SA2799</t>
  </si>
  <si>
    <t>SA2800</t>
  </si>
  <si>
    <t>SA2801</t>
  </si>
  <si>
    <t>SA2802</t>
  </si>
  <si>
    <t>31</t>
  </si>
  <si>
    <t>SA2803</t>
  </si>
  <si>
    <t>4.1</t>
  </si>
  <si>
    <t>SA4717</t>
  </si>
  <si>
    <t>Yung Shue Wan Public Toilet (Is-S)</t>
  </si>
  <si>
    <t>南丫島榕樹灣公廁</t>
  </si>
  <si>
    <t>SA1762</t>
  </si>
  <si>
    <t>MID-Central</t>
  </si>
  <si>
    <t>28 Kennedy Road (CP&amp;ML)</t>
  </si>
  <si>
    <t>堅尼地道28號</t>
  </si>
  <si>
    <t>SA1970</t>
  </si>
  <si>
    <t>SA6102</t>
  </si>
  <si>
    <t>63</t>
  </si>
  <si>
    <t>SA2133</t>
  </si>
  <si>
    <t>50 Magazine Gap Road</t>
  </si>
  <si>
    <t>馬已先峽道50號</t>
  </si>
  <si>
    <t>SA2134</t>
  </si>
  <si>
    <t>SA2269</t>
  </si>
  <si>
    <t>SA1725</t>
  </si>
  <si>
    <t>Bonham Road Government Primary School</t>
  </si>
  <si>
    <t>般咸道官立小學</t>
  </si>
  <si>
    <t>SA1726</t>
  </si>
  <si>
    <t>114</t>
  </si>
  <si>
    <t>SA1593</t>
  </si>
  <si>
    <t>Bonham Road Sitting Out Area</t>
  </si>
  <si>
    <t>般咸道休憩花園</t>
  </si>
  <si>
    <t>SA1695</t>
  </si>
  <si>
    <t>般咸道休憩處</t>
  </si>
  <si>
    <t>82</t>
  </si>
  <si>
    <t>SA2121</t>
  </si>
  <si>
    <t>Bowen Road Garden</t>
  </si>
  <si>
    <t>寶雲道花園</t>
  </si>
  <si>
    <t>SA2221</t>
  </si>
  <si>
    <t>SA2138</t>
  </si>
  <si>
    <t>Bowen Road Lover's Stone Garden</t>
  </si>
  <si>
    <t>寶雲道-寶雲道情人石公園</t>
  </si>
  <si>
    <t>SA2222</t>
  </si>
  <si>
    <t>SA2132</t>
  </si>
  <si>
    <t>Bowen Road Park Public Toilet</t>
  </si>
  <si>
    <t>寶雲道公園公廁</t>
  </si>
  <si>
    <t>SA2295</t>
  </si>
  <si>
    <t>Bowen Road Temporary Playground</t>
  </si>
  <si>
    <t>寶雲道-寶雲道臨時遊樂場</t>
  </si>
  <si>
    <t>SA1819</t>
  </si>
  <si>
    <t>Brewin Path Rest Garden (Formerly the USD Staff Quarters)</t>
  </si>
  <si>
    <t>寶雲徑休憩公園</t>
  </si>
  <si>
    <t>27</t>
  </si>
  <si>
    <t>SA1820</t>
  </si>
  <si>
    <t>SA1861</t>
  </si>
  <si>
    <t>Brewin Path Temporary Garden</t>
  </si>
  <si>
    <t>寶雲徑臨時公園</t>
  </si>
  <si>
    <t>SA1966</t>
  </si>
  <si>
    <t>6.7</t>
  </si>
  <si>
    <t>SA1986</t>
  </si>
  <si>
    <t>14.7</t>
  </si>
  <si>
    <t>SA1546</t>
  </si>
  <si>
    <t>Buxey Lodge</t>
  </si>
  <si>
    <t>干德道30號百事樓</t>
    <phoneticPr fontId="0" type="noConversion"/>
  </si>
  <si>
    <t>SA1548</t>
  </si>
  <si>
    <t>干德道31號百事樓</t>
  </si>
  <si>
    <t>SA1609</t>
  </si>
  <si>
    <t>干德道32號百事樓</t>
  </si>
  <si>
    <t>SA1671</t>
  </si>
  <si>
    <t>干德道33號百事樓</t>
  </si>
  <si>
    <t>7.8</t>
  </si>
  <si>
    <t>78</t>
  </si>
  <si>
    <t>SA1673</t>
  </si>
  <si>
    <t>干德道34號百事樓</t>
  </si>
  <si>
    <t>SA1674</t>
  </si>
  <si>
    <t>干德道35號百事樓</t>
  </si>
  <si>
    <t>SA1675</t>
  </si>
  <si>
    <t>干德道36號百事樓</t>
  </si>
  <si>
    <t>SA5204</t>
  </si>
  <si>
    <t>干德道37號百事樓</t>
  </si>
  <si>
    <t>SA1572</t>
  </si>
  <si>
    <t>Caine Lane Garden</t>
  </si>
  <si>
    <t>堅巷花園</t>
  </si>
  <si>
    <t>SA1630</t>
  </si>
  <si>
    <t>SA1649</t>
  </si>
  <si>
    <t>6.1</t>
  </si>
  <si>
    <t>38</t>
  </si>
  <si>
    <t>SA1659</t>
  </si>
  <si>
    <t>SA1662</t>
  </si>
  <si>
    <t>SA1667</t>
  </si>
  <si>
    <t>SA1737</t>
  </si>
  <si>
    <t>SA1739</t>
  </si>
  <si>
    <t>4.5 , 5.5 , 5.3</t>
    <phoneticPr fontId="0" type="noConversion"/>
  </si>
  <si>
    <t>20 , 5.5 , 5.5</t>
    <phoneticPr fontId="0" type="noConversion"/>
  </si>
  <si>
    <t>Y , Y , N</t>
    <phoneticPr fontId="0" type="noConversion"/>
  </si>
  <si>
    <t>SA1742</t>
  </si>
  <si>
    <t>SA1749</t>
  </si>
  <si>
    <t>9.8</t>
  </si>
  <si>
    <t>SA1554</t>
  </si>
  <si>
    <t>Caine Road Garden</t>
  </si>
  <si>
    <t>堅道花園</t>
  </si>
  <si>
    <t>SA1665</t>
  </si>
  <si>
    <t>SA1975</t>
  </si>
  <si>
    <t>Carmel School, 10-12 Borrett Road (Wch)</t>
  </si>
  <si>
    <t>波老道10-12號迦密中學</t>
  </si>
  <si>
    <t>SA1976</t>
  </si>
  <si>
    <t>4 , 3.6</t>
    <phoneticPr fontId="0" type="noConversion"/>
  </si>
  <si>
    <t>9 , 11</t>
    <phoneticPr fontId="0" type="noConversion"/>
  </si>
  <si>
    <t xml:space="preserve">Masonry , Concrete </t>
    <phoneticPr fontId="0" type="noConversion"/>
  </si>
  <si>
    <t>SA1538</t>
  </si>
  <si>
    <t>Chater Hall</t>
  </si>
  <si>
    <t>遮打堂</t>
  </si>
  <si>
    <t>SA1539</t>
  </si>
  <si>
    <t>SA1560</t>
  </si>
  <si>
    <t>SA1561</t>
  </si>
  <si>
    <t>58.5</t>
  </si>
  <si>
    <t>SA1641</t>
  </si>
  <si>
    <t>SA1642</t>
  </si>
  <si>
    <t>SA1676</t>
  </si>
  <si>
    <t>SA1677</t>
  </si>
  <si>
    <t>SA1678</t>
  </si>
  <si>
    <t>46</t>
  </si>
  <si>
    <t>SA1679</t>
  </si>
  <si>
    <t>SA1615</t>
  </si>
  <si>
    <t>Conduit Road Rest Garden</t>
  </si>
  <si>
    <t>干德道休憩花園</t>
  </si>
  <si>
    <t>SA1620</t>
  </si>
  <si>
    <t>SA1535</t>
  </si>
  <si>
    <t>SA9017</t>
  </si>
  <si>
    <t>David Trench Rehabilitation Center</t>
  </si>
  <si>
    <t>戴麟趾康復中心</t>
  </si>
  <si>
    <t>SA1746</t>
  </si>
  <si>
    <t>Dr. Sun Yat Sen Museum (W)</t>
  </si>
  <si>
    <t>中山紀念館</t>
  </si>
  <si>
    <t>SA1550</t>
  </si>
  <si>
    <t>Fairmont Gardens</t>
  </si>
  <si>
    <t>半山干德道翠錦園</t>
  </si>
  <si>
    <t>SA1633</t>
  </si>
  <si>
    <t>64</t>
  </si>
  <si>
    <t>SA1754</t>
  </si>
  <si>
    <t>5.8</t>
  </si>
  <si>
    <t>SA1658</t>
  </si>
  <si>
    <t>SA2325</t>
  </si>
  <si>
    <t>Guildd Road Road Side Planting Area</t>
  </si>
  <si>
    <t>僑福道路邊種植帶</t>
  </si>
  <si>
    <t>SA2329</t>
  </si>
  <si>
    <t>Dressed Block</t>
  </si>
  <si>
    <t>SA1812</t>
  </si>
  <si>
    <t>Hong Kong Zoological &amp; Botanical Gardens</t>
  </si>
  <si>
    <t>香港動植物公園</t>
  </si>
  <si>
    <t>1.7 , 1.7</t>
    <phoneticPr fontId="0" type="noConversion"/>
  </si>
  <si>
    <t>25 , 25</t>
    <phoneticPr fontId="0" type="noConversion"/>
  </si>
  <si>
    <t>SA1779</t>
  </si>
  <si>
    <t>155</t>
  </si>
  <si>
    <t>SA1787</t>
  </si>
  <si>
    <t>SA1814</t>
  </si>
  <si>
    <t xml:space="preserve">1 , 1.5 </t>
    <phoneticPr fontId="0" type="noConversion"/>
  </si>
  <si>
    <t>150 , 22</t>
    <phoneticPr fontId="0" type="noConversion"/>
  </si>
  <si>
    <t>90 , 85</t>
    <phoneticPr fontId="0" type="noConversion"/>
  </si>
  <si>
    <t>SA1815</t>
  </si>
  <si>
    <t>SA1817</t>
  </si>
  <si>
    <t>SA1827</t>
  </si>
  <si>
    <t>SA1828</t>
  </si>
  <si>
    <t>143</t>
  </si>
  <si>
    <t>SA1833</t>
  </si>
  <si>
    <t>SA1834</t>
  </si>
  <si>
    <t>4 , 3</t>
    <phoneticPr fontId="0" type="noConversion"/>
  </si>
  <si>
    <t>6.1 , 14</t>
    <phoneticPr fontId="0" type="noConversion"/>
  </si>
  <si>
    <t>65 , 80</t>
    <phoneticPr fontId="0" type="noConversion"/>
  </si>
  <si>
    <t>SA1845</t>
  </si>
  <si>
    <t>SA1847</t>
  </si>
  <si>
    <t>SA1851</t>
  </si>
  <si>
    <t>SA1860</t>
  </si>
  <si>
    <t>SA1887</t>
  </si>
  <si>
    <t>SA1890</t>
  </si>
  <si>
    <t>SA1895</t>
  </si>
  <si>
    <t>SA1896</t>
  </si>
  <si>
    <t>SA1898</t>
  </si>
  <si>
    <t>2 , 1.3</t>
    <phoneticPr fontId="0" type="noConversion"/>
  </si>
  <si>
    <t>32 , 32</t>
    <phoneticPr fontId="0" type="noConversion"/>
  </si>
  <si>
    <t>SA1907</t>
  </si>
  <si>
    <t>2.8 , 1.1 1.7</t>
    <phoneticPr fontId="0" type="noConversion"/>
  </si>
  <si>
    <t>20 , 35 , 55</t>
    <phoneticPr fontId="0" type="noConversion"/>
  </si>
  <si>
    <t xml:space="preserve">90 , 90 ,80 </t>
    <phoneticPr fontId="0" type="noConversion"/>
  </si>
  <si>
    <t>Concrete , Masonry , Random rubble</t>
    <phoneticPr fontId="0" type="noConversion"/>
  </si>
  <si>
    <t>SA1908</t>
  </si>
  <si>
    <t>1 , 2</t>
    <phoneticPr fontId="0" type="noConversion"/>
  </si>
  <si>
    <t>45 , 30</t>
    <phoneticPr fontId="0" type="noConversion"/>
  </si>
  <si>
    <t>SA1924</t>
  </si>
  <si>
    <t>SA1925</t>
  </si>
  <si>
    <t>SA1928</t>
  </si>
  <si>
    <t>SA1950</t>
  </si>
  <si>
    <t>SA1954</t>
  </si>
  <si>
    <t>SA1955</t>
  </si>
  <si>
    <t>36</t>
  </si>
  <si>
    <t>SA1961</t>
  </si>
  <si>
    <t>SA1962</t>
  </si>
  <si>
    <t>SA1963</t>
  </si>
  <si>
    <t>SA9019</t>
  </si>
  <si>
    <t>SA1718</t>
  </si>
  <si>
    <t>King's College Old Boys' Association Primary School No.2</t>
  </si>
  <si>
    <t>英皇書院同學會小學</t>
  </si>
  <si>
    <t>SA1627</t>
  </si>
  <si>
    <t>Kwong Hon Terrace Garden</t>
  </si>
  <si>
    <t>光漢台花園</t>
  </si>
  <si>
    <t>SA1669</t>
  </si>
  <si>
    <t>5.3</t>
  </si>
  <si>
    <t>SA1670</t>
  </si>
  <si>
    <t>SA1848</t>
  </si>
  <si>
    <t>Lower Albert Road Sitting Out Area</t>
  </si>
  <si>
    <t>中環下亞厘畢道休憩處</t>
  </si>
  <si>
    <t>4.1 , 2.2</t>
    <phoneticPr fontId="0" type="noConversion"/>
  </si>
  <si>
    <t>25 , 65</t>
    <phoneticPr fontId="0" type="noConversion"/>
  </si>
  <si>
    <t>90 , 86</t>
    <phoneticPr fontId="0" type="noConversion"/>
  </si>
  <si>
    <t>Others , Others</t>
    <phoneticPr fontId="0" type="noConversion"/>
  </si>
  <si>
    <t>SA1855</t>
  </si>
  <si>
    <t>SA1947</t>
  </si>
  <si>
    <t>SA1951</t>
  </si>
  <si>
    <t>SA1791</t>
  </si>
  <si>
    <t>Montgomery Block, 42B Kennedy Road</t>
  </si>
  <si>
    <t>堅尼地道42B蒙哥瑪利樓</t>
  </si>
  <si>
    <t>SA1792</t>
  </si>
  <si>
    <t>SA1793</t>
  </si>
  <si>
    <t>3.2 , 1.8</t>
    <phoneticPr fontId="0" type="noConversion"/>
  </si>
  <si>
    <t>5 , 16</t>
    <phoneticPr fontId="0" type="noConversion"/>
  </si>
  <si>
    <t>85 , 85</t>
    <phoneticPr fontId="0" type="noConversion"/>
  </si>
  <si>
    <t>Masonry , Concete</t>
    <phoneticPr fontId="0" type="noConversion"/>
  </si>
  <si>
    <t>SA1778</t>
  </si>
  <si>
    <t>SA1852</t>
  </si>
  <si>
    <t>SA1926</t>
  </si>
  <si>
    <t>1.2 , 1.5</t>
    <phoneticPr fontId="0" type="noConversion"/>
  </si>
  <si>
    <t>7.5 , 10</t>
    <phoneticPr fontId="0" type="noConversion"/>
  </si>
  <si>
    <t>SA1839</t>
  </si>
  <si>
    <t>Mother's Choice, 5 Bowen Road (Wch)</t>
  </si>
  <si>
    <t>寶雲道5號母親的決擇</t>
  </si>
  <si>
    <t>SA1824</t>
  </si>
  <si>
    <t>SA1840</t>
  </si>
  <si>
    <t>SA1856</t>
  </si>
  <si>
    <t>SA1857</t>
  </si>
  <si>
    <t>SA1816</t>
  </si>
  <si>
    <t>1.5 , 1.4</t>
    <phoneticPr fontId="0" type="noConversion"/>
  </si>
  <si>
    <t>12 , 7</t>
    <phoneticPr fontId="0" type="noConversion"/>
  </si>
  <si>
    <t>SA1967</t>
  </si>
  <si>
    <t>SA1968</t>
  </si>
  <si>
    <t>SA2000</t>
  </si>
  <si>
    <t>SA4004</t>
  </si>
  <si>
    <t>6.6</t>
  </si>
  <si>
    <t>SA9020</t>
  </si>
  <si>
    <t>SA1600</t>
  </si>
  <si>
    <t>Oaklands Avenue Sitting Out Area</t>
  </si>
  <si>
    <t>屋蘭士里休憩處</t>
  </si>
  <si>
    <t>SA1601</t>
  </si>
  <si>
    <t>SA1605</t>
  </si>
  <si>
    <t>SA1607</t>
  </si>
  <si>
    <t>7.2</t>
  </si>
  <si>
    <t>SA1736</t>
  </si>
  <si>
    <t>SA1980</t>
  </si>
  <si>
    <t>Old Bailey Street Police Quarters</t>
  </si>
  <si>
    <t>上環奧卑利街警察宿舍</t>
  </si>
  <si>
    <t>SA1573</t>
  </si>
  <si>
    <t>Po Shan Road Amenity Plot</t>
  </si>
  <si>
    <t>寶珊道休憩處</t>
  </si>
  <si>
    <t>SA1551</t>
  </si>
  <si>
    <t>Po Shan Road Pedestrian Walkway Amenity Plot</t>
  </si>
  <si>
    <t>寶珊道行人路休憩處</t>
  </si>
  <si>
    <t>SA1680</t>
  </si>
  <si>
    <t>Robinson Road Sitting Out Area</t>
  </si>
  <si>
    <t>羅便臣道休憩處</t>
  </si>
  <si>
    <t>SA6304</t>
  </si>
  <si>
    <t>St. Paul's Co-Educational Primary School</t>
  </si>
  <si>
    <t>聖保羅男女小學</t>
  </si>
  <si>
    <t>SA1863</t>
  </si>
  <si>
    <t>Tsun Wing Lane Sitting Out Area</t>
  </si>
  <si>
    <t>俊榮里休憩處</t>
  </si>
  <si>
    <t>SA2002</t>
  </si>
  <si>
    <t>Upper Albert Road Sitting Out Area</t>
  </si>
  <si>
    <t>中環上亞厘畢道休憩處</t>
  </si>
  <si>
    <t>SA9016</t>
  </si>
  <si>
    <t>Wah Hing Lane Public Toilet</t>
  </si>
  <si>
    <t>華興里公廁</t>
  </si>
  <si>
    <t>SA6220</t>
  </si>
  <si>
    <t>MID-WC</t>
  </si>
  <si>
    <t>Monmount Park</t>
  </si>
  <si>
    <t>堅尼地道萬茂公園</t>
  </si>
  <si>
    <t>SA1781</t>
  </si>
  <si>
    <t>Monmouth Park</t>
  </si>
  <si>
    <t>SA1785</t>
  </si>
  <si>
    <t>SA1858</t>
  </si>
  <si>
    <t>SA1979</t>
  </si>
  <si>
    <t>SA1782</t>
  </si>
  <si>
    <t>SA1786</t>
  </si>
  <si>
    <t>SA1808</t>
  </si>
  <si>
    <t>SA1822</t>
  </si>
  <si>
    <t>SA1854</t>
  </si>
  <si>
    <t>SA1859</t>
  </si>
  <si>
    <t>SA1888</t>
  </si>
  <si>
    <t>SA1981</t>
  </si>
  <si>
    <t>SA2007</t>
  </si>
  <si>
    <t>SA1783</t>
  </si>
  <si>
    <t>Monmouth Terrace Playground</t>
  </si>
  <si>
    <t>萬茂台遊樂場</t>
  </si>
  <si>
    <t>SA1823</t>
  </si>
  <si>
    <t>SA1930</t>
  </si>
  <si>
    <t>SA1931</t>
  </si>
  <si>
    <t>SA1933</t>
  </si>
  <si>
    <t>SA1982</t>
  </si>
  <si>
    <t>SA1780</t>
  </si>
  <si>
    <t>SA2299</t>
  </si>
  <si>
    <t>Stubbs Road Children's Playground</t>
  </si>
  <si>
    <t>司徒拔道兒童遊樂場</t>
  </si>
  <si>
    <t>SA2278</t>
  </si>
  <si>
    <t>Stubbs Road Lookout</t>
  </si>
  <si>
    <t>司徒拔道瞭望台</t>
  </si>
  <si>
    <t>SA2253</t>
  </si>
  <si>
    <t>Wanchai Gap Park</t>
  </si>
  <si>
    <t>灣仔峽公園</t>
  </si>
  <si>
    <t>SA1040</t>
  </si>
  <si>
    <t>NP</t>
  </si>
  <si>
    <t>(GLA-THK1598) Wai Tsui Crescent Community Garden</t>
  </si>
  <si>
    <t>北角慧翠道社區公園</t>
  </si>
  <si>
    <t>SA1041</t>
  </si>
  <si>
    <t>SA1060</t>
  </si>
  <si>
    <t>SA1127</t>
  </si>
  <si>
    <t>Anne Black Health Centre</t>
  </si>
  <si>
    <t>鰂魚涌柏立基夫人健康院</t>
  </si>
  <si>
    <t>SA1061</t>
  </si>
  <si>
    <t>Braemar Hill Fire Station Cum Ambulance Depot</t>
  </si>
  <si>
    <t>北角寶馬山道消防局及救護站</t>
  </si>
  <si>
    <t>68</t>
  </si>
  <si>
    <t>SA1128</t>
  </si>
  <si>
    <t>10.7</t>
  </si>
  <si>
    <t>SA1089</t>
  </si>
  <si>
    <t>Braemar Hill Road Playground</t>
  </si>
  <si>
    <t>寶馬山道遊樂場</t>
  </si>
  <si>
    <t>SA1014</t>
  </si>
  <si>
    <t>Choi Sai Woo Park</t>
  </si>
  <si>
    <t>北角賽西湖公園</t>
  </si>
  <si>
    <t>SA1015</t>
  </si>
  <si>
    <t>SA1020</t>
  </si>
  <si>
    <t>SA1023</t>
  </si>
  <si>
    <t>SA1047</t>
  </si>
  <si>
    <t>SA1051</t>
  </si>
  <si>
    <t>Gabions</t>
    <phoneticPr fontId="0" type="noConversion"/>
  </si>
  <si>
    <t>SA1071</t>
  </si>
  <si>
    <t>SA1081</t>
  </si>
  <si>
    <t>Gabions</t>
  </si>
  <si>
    <t>SA1082</t>
  </si>
  <si>
    <t>SA1094</t>
  </si>
  <si>
    <t>1 , 1.6</t>
    <phoneticPr fontId="0" type="noConversion"/>
  </si>
  <si>
    <t>25 , 18</t>
    <phoneticPr fontId="0" type="noConversion"/>
  </si>
  <si>
    <t>Concrete , Gabion</t>
    <phoneticPr fontId="0" type="noConversion"/>
  </si>
  <si>
    <t>SA1097</t>
  </si>
  <si>
    <t>SA1098</t>
  </si>
  <si>
    <t>SA1099</t>
  </si>
  <si>
    <t>SA1103</t>
  </si>
  <si>
    <t>SA1042</t>
  </si>
  <si>
    <t>Healthy Village Playground</t>
  </si>
  <si>
    <t>健康村遊樂場</t>
  </si>
  <si>
    <t>0Soil</t>
    <phoneticPr fontId="0" type="noConversion"/>
  </si>
  <si>
    <t>SA1084</t>
  </si>
  <si>
    <t>SA1120</t>
  </si>
  <si>
    <t>SA1058</t>
  </si>
  <si>
    <t>Marymount Primary School</t>
  </si>
  <si>
    <t>跑馬地瑪利曼小學</t>
  </si>
  <si>
    <t>SA1093</t>
  </si>
  <si>
    <t>3.8 , 3.1</t>
    <phoneticPr fontId="0" type="noConversion"/>
  </si>
  <si>
    <t>30 , 50</t>
    <phoneticPr fontId="0" type="noConversion"/>
  </si>
  <si>
    <t>SA1114</t>
  </si>
  <si>
    <t>SA1045</t>
  </si>
  <si>
    <t>North Point Government Primary School</t>
  </si>
  <si>
    <t>北角官立小學</t>
  </si>
  <si>
    <t>SA1050</t>
  </si>
  <si>
    <t>SA12702</t>
    <phoneticPr fontId="0" type="noConversion"/>
  </si>
  <si>
    <t>SA1038</t>
  </si>
  <si>
    <t>Pak Fuk Road Playground</t>
  </si>
  <si>
    <t>鰂魚涌百福道遊樂場</t>
  </si>
  <si>
    <t>LCSD</t>
  </si>
  <si>
    <t>Yes</t>
  </si>
  <si>
    <t>SA1053</t>
  </si>
  <si>
    <t>LCSD,HKPF</t>
  </si>
  <si>
    <t>Soil &amp; rock</t>
    <phoneticPr fontId="0" type="noConversion"/>
  </si>
  <si>
    <t>SA1124</t>
  </si>
  <si>
    <t>Tanner Road Police Quarters</t>
  </si>
  <si>
    <t>北角丹拿道警察宿舍</t>
  </si>
  <si>
    <t>HKPF,LCSD, HKPF</t>
  </si>
  <si>
    <t>150</t>
  </si>
  <si>
    <t>SA8905</t>
  </si>
  <si>
    <t>Peak</t>
  </si>
  <si>
    <t>(Aberdeen Country Park Adjoining Restricted Section of Middle Gap Rd?)</t>
  </si>
  <si>
    <t>香港仔郊野公園接連中峽道禁區</t>
  </si>
  <si>
    <t>AFCD</t>
  </si>
  <si>
    <t>SA1534</t>
  </si>
  <si>
    <t>(GLA-HK274) 19 Kotewall Road Pest Control Store</t>
  </si>
  <si>
    <t>半山旭龢道蟲害控制中心</t>
  </si>
  <si>
    <t xml:space="preserve">2.4 , 1.2 </t>
    <phoneticPr fontId="0" type="noConversion"/>
  </si>
  <si>
    <t>10 , 6</t>
    <phoneticPr fontId="0" type="noConversion"/>
  </si>
  <si>
    <t>SA1594</t>
  </si>
  <si>
    <t>SA2223</t>
  </si>
  <si>
    <t>(GLA-HK354) 15 Barker Road</t>
  </si>
  <si>
    <t>白加道15號</t>
  </si>
  <si>
    <t>ArchSD</t>
  </si>
  <si>
    <t>SA2179</t>
  </si>
  <si>
    <t>12-14 Middle Gap Road Government Quarters</t>
  </si>
  <si>
    <t>中峽道12號政府宿舍</t>
  </si>
  <si>
    <t>GPA</t>
  </si>
  <si>
    <t>SA2182</t>
  </si>
  <si>
    <t>中峽道14號政府宿舍</t>
  </si>
  <si>
    <t>No</t>
  </si>
  <si>
    <t>SA2232</t>
  </si>
  <si>
    <t>SA2238</t>
  </si>
  <si>
    <t>SA2267</t>
  </si>
  <si>
    <t>SA2284</t>
  </si>
  <si>
    <t>SA9008</t>
  </si>
  <si>
    <t>SA9405</t>
  </si>
  <si>
    <t>SA9102</t>
  </si>
  <si>
    <t>SA9103</t>
  </si>
  <si>
    <t>SA9109</t>
  </si>
  <si>
    <t>SA2204</t>
  </si>
  <si>
    <t>19 Severn Road Government Quarters</t>
  </si>
  <si>
    <t>施勳道19號政府的宿舍</t>
  </si>
  <si>
    <t>SA2228</t>
  </si>
  <si>
    <t>SA2286</t>
  </si>
  <si>
    <t>83</t>
  </si>
  <si>
    <t>SA2287</t>
  </si>
  <si>
    <t>SA2013</t>
  </si>
  <si>
    <t>30 Plunkett's Road</t>
  </si>
  <si>
    <t>山頂賓吉道30號</t>
  </si>
  <si>
    <t>SA2014</t>
  </si>
  <si>
    <t>SA2015</t>
  </si>
  <si>
    <t>SA2016</t>
  </si>
  <si>
    <t>SA2017</t>
  </si>
  <si>
    <t>SA2018</t>
  </si>
  <si>
    <t>SA2032</t>
  </si>
  <si>
    <t>SA2020</t>
  </si>
  <si>
    <t>SA2023</t>
  </si>
  <si>
    <t>SA2026</t>
  </si>
  <si>
    <t>SA2033</t>
  </si>
  <si>
    <t>SA2034</t>
  </si>
  <si>
    <t>SA2086</t>
  </si>
  <si>
    <t>SA2105</t>
  </si>
  <si>
    <t>SA2106</t>
  </si>
  <si>
    <t>SA2108</t>
  </si>
  <si>
    <t>SA2122</t>
  </si>
  <si>
    <t>6 Lloyd Path</t>
  </si>
  <si>
    <t>雷丹彌徑6號</t>
  </si>
  <si>
    <t>4.3 , 1.3</t>
    <phoneticPr fontId="0" type="noConversion"/>
  </si>
  <si>
    <t xml:space="preserve">14 , 7.4 </t>
    <phoneticPr fontId="0" type="noConversion"/>
  </si>
  <si>
    <t>83 , 90</t>
    <phoneticPr fontId="0" type="noConversion"/>
  </si>
  <si>
    <t>SA2123</t>
  </si>
  <si>
    <t>SA2227</t>
  </si>
  <si>
    <t>4.7</t>
  </si>
  <si>
    <t>SA9105</t>
  </si>
  <si>
    <t>SA2169</t>
  </si>
  <si>
    <t>Chief Justice's Residence, 18 Gough Hill Road</t>
  </si>
  <si>
    <t>香港首席法官官邸</t>
  </si>
  <si>
    <t>SA2170</t>
  </si>
  <si>
    <t>1.5 , 3 , 2</t>
    <phoneticPr fontId="0" type="noConversion"/>
  </si>
  <si>
    <t>18 , 8.5 , 7</t>
    <phoneticPr fontId="0" type="noConversion"/>
  </si>
  <si>
    <t>75 , 85 , 85</t>
    <phoneticPr fontId="0" type="noConversion"/>
  </si>
  <si>
    <t>Masonry , Masonry , Masonry</t>
    <phoneticPr fontId="0" type="noConversion"/>
  </si>
  <si>
    <t>N , N , N</t>
    <phoneticPr fontId="0" type="noConversion"/>
  </si>
  <si>
    <t>SA2326</t>
  </si>
  <si>
    <t>SA2302</t>
  </si>
  <si>
    <t>6.9 , 2.3</t>
    <phoneticPr fontId="0" type="noConversion"/>
  </si>
  <si>
    <t>15 , 12</t>
    <phoneticPr fontId="0" type="noConversion"/>
  </si>
  <si>
    <t>SA3111</t>
  </si>
  <si>
    <t>5 , 1.8</t>
    <phoneticPr fontId="0" type="noConversion"/>
  </si>
  <si>
    <t>36 , 20</t>
    <phoneticPr fontId="0" type="noConversion"/>
  </si>
  <si>
    <t>80 , 85</t>
    <phoneticPr fontId="0" type="noConversion"/>
  </si>
  <si>
    <t>Random Rubble , Random Rubble</t>
    <phoneticPr fontId="0" type="noConversion"/>
  </si>
  <si>
    <t>SA9104</t>
  </si>
  <si>
    <t>SA2231</t>
  </si>
  <si>
    <t>Coombe Road Children's Playground</t>
  </si>
  <si>
    <t>甘道兒童遊樂場</t>
  </si>
  <si>
    <t>HyD,LCSD</t>
  </si>
  <si>
    <t>SA2046</t>
  </si>
  <si>
    <t>Findlay Road View Point Pavilion</t>
  </si>
  <si>
    <t>山頂芬梨道瞭望台</t>
  </si>
  <si>
    <t>SA2022</t>
  </si>
  <si>
    <t>ICAC Radio Station At Mount Kellett</t>
  </si>
  <si>
    <t>加列山道發射站</t>
  </si>
  <si>
    <t>ICAC</t>
  </si>
  <si>
    <t>SA2040</t>
  </si>
  <si>
    <t>84</t>
  </si>
  <si>
    <t>SA2042</t>
  </si>
  <si>
    <t>SA2043</t>
  </si>
  <si>
    <t>SA2067</t>
  </si>
  <si>
    <t>SA2051</t>
  </si>
  <si>
    <t>SA2101</t>
  </si>
  <si>
    <t>SA2255</t>
  </si>
  <si>
    <t>Mansfield Road Government Quarters</t>
  </si>
  <si>
    <t>文輝道政府宿舍</t>
  </si>
  <si>
    <t>SA2256</t>
  </si>
  <si>
    <t>SA2258</t>
  </si>
  <si>
    <t>SA2275</t>
  </si>
  <si>
    <t>SA2244</t>
  </si>
  <si>
    <t>May Road Public Toilet</t>
  </si>
  <si>
    <t>梅道公廁</t>
  </si>
  <si>
    <t>FEHD</t>
  </si>
  <si>
    <t>SA2081</t>
  </si>
  <si>
    <t>Mount Austin Playground</t>
  </si>
  <si>
    <t>山頂-柯士甸山遊樂場</t>
  </si>
  <si>
    <t>LCSD,HyD</t>
  </si>
  <si>
    <t>SA2082</t>
  </si>
  <si>
    <t>SA1562</t>
  </si>
  <si>
    <t>Mount Austin Road Police Radio Station</t>
  </si>
  <si>
    <t>柯士甸山道警察發射站</t>
  </si>
  <si>
    <t>HKPF,LCSD,Arch SD</t>
  </si>
  <si>
    <t>SA2119</t>
  </si>
  <si>
    <t>Mount Gough F.M. Broadcasting Station</t>
  </si>
  <si>
    <t>山頂哥賦山發射站</t>
  </si>
  <si>
    <t>HKPF,RTHK</t>
  </si>
  <si>
    <t>SA2120</t>
  </si>
  <si>
    <t>SA2173</t>
  </si>
  <si>
    <t>4.4</t>
  </si>
  <si>
    <t>SA2312</t>
  </si>
  <si>
    <t>OFTA</t>
  </si>
  <si>
    <t>SA2094</t>
  </si>
  <si>
    <t>Old Peak Road Rest Garden</t>
  </si>
  <si>
    <t>舊山頂道休憩花園</t>
  </si>
  <si>
    <t>16</t>
  </si>
  <si>
    <t>SA2110</t>
  </si>
  <si>
    <t>Other</t>
    <phoneticPr fontId="0" type="noConversion"/>
  </si>
  <si>
    <t>SA1570</t>
  </si>
  <si>
    <t>Park Road Government Quarters</t>
  </si>
  <si>
    <t>半山栢道政府宿舍</t>
  </si>
  <si>
    <t>2 , 2.8 , 1.4</t>
    <phoneticPr fontId="0" type="noConversion"/>
  </si>
  <si>
    <t>50 , 17 , 5</t>
    <phoneticPr fontId="0" type="noConversion"/>
  </si>
  <si>
    <t>Y , Y , Y</t>
    <phoneticPr fontId="0" type="noConversion"/>
  </si>
  <si>
    <t>SA1731</t>
  </si>
  <si>
    <t>HKPF</t>
  </si>
  <si>
    <t>SA1732</t>
  </si>
  <si>
    <t>52</t>
  </si>
  <si>
    <t>SA1734</t>
  </si>
  <si>
    <t>SA2167</t>
  </si>
  <si>
    <t>Peak Police Station</t>
  </si>
  <si>
    <t>山頂警署</t>
  </si>
  <si>
    <t>SA2168</t>
  </si>
  <si>
    <t>SA9022</t>
  </si>
  <si>
    <t>Peel Rise Rest Garden</t>
  </si>
  <si>
    <t>貝璐道休憩花園</t>
  </si>
  <si>
    <t>SA4402</t>
  </si>
  <si>
    <t>22.6</t>
  </si>
  <si>
    <t>SA2166</t>
  </si>
  <si>
    <t>Plantation Road Garden</t>
  </si>
  <si>
    <t>種植道花園</t>
    <phoneticPr fontId="0" type="noConversion"/>
  </si>
  <si>
    <t>Random rubble</t>
    <phoneticPr fontId="0" type="noConversion"/>
  </si>
  <si>
    <t>SA9702</t>
  </si>
  <si>
    <t>Police Museum (Formerly Wanchai Gap Police Station)</t>
  </si>
  <si>
    <t>警察博物管</t>
  </si>
  <si>
    <t>SA1564</t>
  </si>
  <si>
    <t>Radio Station At Victoria Peak</t>
  </si>
  <si>
    <t>山頂發射站</t>
  </si>
  <si>
    <t>GPA,WSD</t>
  </si>
  <si>
    <t>SA2083</t>
  </si>
  <si>
    <t>The Peak Lookout</t>
  </si>
  <si>
    <t>山頂瞭望台</t>
  </si>
  <si>
    <t>2.5 , 2 , 2</t>
    <phoneticPr fontId="0" type="noConversion"/>
  </si>
  <si>
    <t>26.5 , 50 , 18</t>
    <phoneticPr fontId="0" type="noConversion"/>
  </si>
  <si>
    <t>90 , 90 , 70</t>
    <phoneticPr fontId="0" type="noConversion"/>
  </si>
  <si>
    <t>Y, Y , N</t>
    <phoneticPr fontId="0" type="noConversion"/>
  </si>
  <si>
    <t>SA2124</t>
  </si>
  <si>
    <t>Victoria House, 15 Barker Road</t>
  </si>
  <si>
    <t>白加道15號政務司官邸</t>
  </si>
  <si>
    <t>SA2224</t>
  </si>
  <si>
    <t>2.5 , 2</t>
    <phoneticPr fontId="0" type="noConversion"/>
  </si>
  <si>
    <t>55 , 50</t>
    <phoneticPr fontId="0" type="noConversion"/>
  </si>
  <si>
    <t>75 , 80</t>
    <phoneticPr fontId="0" type="noConversion"/>
  </si>
  <si>
    <t>Random Rubble , Others</t>
    <phoneticPr fontId="0" type="noConversion"/>
  </si>
  <si>
    <t>SA2225</t>
  </si>
  <si>
    <t>SA2226</t>
  </si>
  <si>
    <t>SA2260</t>
  </si>
  <si>
    <t>SA2273</t>
  </si>
  <si>
    <t>SA2274</t>
  </si>
  <si>
    <t>7.6</t>
  </si>
  <si>
    <t>SA2300</t>
  </si>
  <si>
    <t>SA2301</t>
  </si>
  <si>
    <t>58</t>
  </si>
  <si>
    <t>SA2323</t>
  </si>
  <si>
    <t>SA2324</t>
  </si>
  <si>
    <t>SA2257</t>
  </si>
  <si>
    <t>SA5511</t>
  </si>
  <si>
    <t>Victoria Peak CAD Outstations</t>
  </si>
  <si>
    <t>山頂民航處</t>
  </si>
  <si>
    <t>CAD</t>
  </si>
  <si>
    <t>SA2021</t>
  </si>
  <si>
    <t>Victoria Peak Fire Station</t>
  </si>
  <si>
    <t>山頂消房局</t>
  </si>
  <si>
    <t>FSD</t>
  </si>
  <si>
    <t>%</t>
    <phoneticPr fontId="0" type="noConversion"/>
  </si>
  <si>
    <t>1.7 , 6.5</t>
    <phoneticPr fontId="0" type="noConversion"/>
  </si>
  <si>
    <t>12 , 25</t>
    <phoneticPr fontId="0" type="noConversion"/>
  </si>
  <si>
    <t>85 , 80</t>
    <phoneticPr fontId="0" type="noConversion"/>
  </si>
  <si>
    <t>SA1537</t>
  </si>
  <si>
    <t>Victoria Peak Garden</t>
  </si>
  <si>
    <t>山頂花園</t>
  </si>
  <si>
    <t>SA1541</t>
  </si>
  <si>
    <t>SA1563</t>
  </si>
  <si>
    <t>SA1565</t>
  </si>
  <si>
    <t>SA1588</t>
  </si>
  <si>
    <t>SA1590</t>
  </si>
  <si>
    <t>SA1591</t>
  </si>
  <si>
    <t>SA1612</t>
  </si>
  <si>
    <t>SA1613</t>
  </si>
  <si>
    <t>SA1614</t>
  </si>
  <si>
    <t>SA1631</t>
  </si>
  <si>
    <t>SA1643</t>
  </si>
  <si>
    <t>SA1743</t>
  </si>
  <si>
    <t>SA2100</t>
  </si>
  <si>
    <t>SA3408</t>
  </si>
  <si>
    <t>Victoria Peak Radio Station Office</t>
  </si>
  <si>
    <t>山頂電台辦事處</t>
  </si>
  <si>
    <t>SA2019</t>
  </si>
  <si>
    <t>Workshop At 30 Plunkett's Road</t>
  </si>
  <si>
    <t>SA7409</t>
  </si>
  <si>
    <t>PFL</t>
  </si>
  <si>
    <t>(ArchSD venue at adjoining junction of Pok Fu Lam Road &amp; Victoria Road ?)</t>
  </si>
  <si>
    <t>薄扶林道/域多利道</t>
  </si>
  <si>
    <t>SA7410</t>
  </si>
  <si>
    <t>(ArchSD venue at adjoining Pok Fu Lam Road ?)</t>
  </si>
  <si>
    <t>薄扶林道交界</t>
  </si>
  <si>
    <t>SA9404</t>
  </si>
  <si>
    <t>(Wah Chui Street Sitting-out Area?)</t>
  </si>
  <si>
    <t>薄扶林華翠街休憩處</t>
  </si>
  <si>
    <t>SA2045</t>
  </si>
  <si>
    <t>122 Pokfulam Road Government Quarters</t>
  </si>
  <si>
    <t>薄扶林道122號政府宿舍</t>
  </si>
  <si>
    <t>SA2090</t>
  </si>
  <si>
    <t>SA2096</t>
  </si>
  <si>
    <t>47 Sassoon Road Government Quarters</t>
  </si>
  <si>
    <t>沙宣道47號政府宿舍</t>
  </si>
  <si>
    <t>SA2011</t>
  </si>
  <si>
    <t>Bethanie, 139 Pokfulam Road</t>
  </si>
  <si>
    <t>薄扶林道139號伯大尼</t>
  </si>
  <si>
    <t>54</t>
  </si>
  <si>
    <t>66</t>
  </si>
  <si>
    <t>SA2053</t>
  </si>
  <si>
    <t>SA2054</t>
  </si>
  <si>
    <t>SA2055</t>
  </si>
  <si>
    <t>SA2056</t>
  </si>
  <si>
    <t>SA2071</t>
  </si>
  <si>
    <t>SA2089</t>
  </si>
  <si>
    <t>SA2091</t>
  </si>
  <si>
    <t>SA2093</t>
  </si>
  <si>
    <t>4.8</t>
  </si>
  <si>
    <t>125</t>
  </si>
  <si>
    <t>SA2097</t>
  </si>
  <si>
    <t>SA2103</t>
  </si>
  <si>
    <t>SA2104</t>
  </si>
  <si>
    <t>SA3110</t>
  </si>
  <si>
    <t>SA4715</t>
  </si>
  <si>
    <t>SA2010</t>
  </si>
  <si>
    <t>SA2087</t>
  </si>
  <si>
    <t>SA2092</t>
  </si>
  <si>
    <t>SA11402</t>
  </si>
  <si>
    <t>Queen Mary Hospital</t>
  </si>
  <si>
    <t>FHB</t>
  </si>
  <si>
    <t>SA2036</t>
  </si>
  <si>
    <t>Caritas Chong Yuet Ming Secondary School</t>
  </si>
  <si>
    <t>明愛胡振中中學</t>
  </si>
  <si>
    <t>EB</t>
  </si>
  <si>
    <t>SA2012</t>
  </si>
  <si>
    <t>Caritas Wu Cheng Chung Secondary School</t>
  </si>
  <si>
    <t>SA2027</t>
  </si>
  <si>
    <t>SA1623</t>
  </si>
  <si>
    <t>Hong Kong Institute Of Technology</t>
  </si>
  <si>
    <t>香港科技學院</t>
  </si>
  <si>
    <t>SA1689</t>
  </si>
  <si>
    <t>Mansonry</t>
  </si>
  <si>
    <t>SA1690</t>
  </si>
  <si>
    <t>SA1691</t>
  </si>
  <si>
    <t>SA10302</t>
  </si>
  <si>
    <t>EDB</t>
  </si>
  <si>
    <t>SA10303</t>
  </si>
  <si>
    <t>SA1668</t>
  </si>
  <si>
    <t>Hospital Road Government Quarters</t>
  </si>
  <si>
    <t>醫院道政府宿舍</t>
  </si>
  <si>
    <t>SA1704</t>
  </si>
  <si>
    <t>SA1751</t>
  </si>
  <si>
    <t>Kotewall Fire Station</t>
  </si>
  <si>
    <t>旭龢道消房局</t>
  </si>
  <si>
    <t>SA1604</t>
  </si>
  <si>
    <t>Kotewall Road Rest Garden</t>
  </si>
  <si>
    <t>半山旭龢道休憩花園</t>
  </si>
  <si>
    <t>SA1634</t>
  </si>
  <si>
    <t>SA4910</t>
  </si>
  <si>
    <t>Kwong Yuet Tong Excel Foundation Primary School</t>
  </si>
  <si>
    <t>華富邨廣悅堂基悅小學</t>
  </si>
  <si>
    <t>SA4911</t>
  </si>
  <si>
    <t>SA1581</t>
  </si>
  <si>
    <t>Lok Sin Tong Leung Kau Kui College</t>
  </si>
  <si>
    <t>樂善堂梁球琚書院</t>
  </si>
  <si>
    <t>SA1595</t>
  </si>
  <si>
    <t>1.5 , 10</t>
    <phoneticPr fontId="0" type="noConversion"/>
  </si>
  <si>
    <t>6 , 12</t>
    <phoneticPr fontId="0" type="noConversion"/>
  </si>
  <si>
    <t>SA1596</t>
  </si>
  <si>
    <t>SA1606</t>
  </si>
  <si>
    <t>1.4 , 4.1</t>
    <phoneticPr fontId="0" type="noConversion"/>
  </si>
  <si>
    <t>17 , 13</t>
    <phoneticPr fontId="0" type="noConversion"/>
  </si>
  <si>
    <t>SA1608</t>
  </si>
  <si>
    <t>3 , 4.8</t>
    <phoneticPr fontId="0" type="noConversion"/>
  </si>
  <si>
    <t>10 , 30</t>
    <phoneticPr fontId="0" type="noConversion"/>
  </si>
  <si>
    <t>Masonry , Others</t>
    <phoneticPr fontId="0" type="noConversion"/>
  </si>
  <si>
    <t>SA1638</t>
  </si>
  <si>
    <t>1.5 , 5.5</t>
    <phoneticPr fontId="0" type="noConversion"/>
  </si>
  <si>
    <t>30 , 30</t>
    <phoneticPr fontId="0" type="noConversion"/>
  </si>
  <si>
    <t>SA1639</t>
  </si>
  <si>
    <t>5 , 1.6</t>
    <phoneticPr fontId="0" type="noConversion"/>
  </si>
  <si>
    <t>17 , 17</t>
    <phoneticPr fontId="0" type="noConversion"/>
  </si>
  <si>
    <t>SA1640</t>
  </si>
  <si>
    <t>SA1696</t>
  </si>
  <si>
    <t>10.5 , 10.5</t>
    <phoneticPr fontId="0" type="noConversion"/>
  </si>
  <si>
    <t>30 , 15</t>
    <phoneticPr fontId="0" type="noConversion"/>
  </si>
  <si>
    <t>80 , 80</t>
    <phoneticPr fontId="0" type="noConversion"/>
  </si>
  <si>
    <t>SA1697</t>
  </si>
  <si>
    <t>SA2049</t>
  </si>
  <si>
    <t>Pokfulam Country Park Management Centre</t>
  </si>
  <si>
    <t>博扶林郊野公園管理中心</t>
  </si>
  <si>
    <t>SA2050</t>
  </si>
  <si>
    <t>50 , 50</t>
    <phoneticPr fontId="0" type="noConversion"/>
  </si>
  <si>
    <t>3.2 , 1.7</t>
    <phoneticPr fontId="0" type="noConversion"/>
  </si>
  <si>
    <t>9 , 16</t>
    <phoneticPr fontId="0" type="noConversion"/>
  </si>
  <si>
    <t>28.8 , 27.2</t>
    <phoneticPr fontId="0" type="noConversion"/>
  </si>
  <si>
    <t>30% , 30%</t>
    <phoneticPr fontId="0" type="noConversion"/>
  </si>
  <si>
    <t>70% , 70%</t>
    <phoneticPr fontId="0" type="noConversion"/>
  </si>
  <si>
    <t>Soil , Soil</t>
    <phoneticPr fontId="0" type="noConversion"/>
  </si>
  <si>
    <t>SA2075</t>
  </si>
  <si>
    <t>SA2025</t>
  </si>
  <si>
    <t>Pokfulam Fire Station And Ambulance Depot</t>
  </si>
  <si>
    <t>薄扶林消防局及救護站</t>
  </si>
  <si>
    <t>HyD,FSD</t>
  </si>
  <si>
    <t>SA2028</t>
  </si>
  <si>
    <t>SA2029</t>
  </si>
  <si>
    <t>75 , 67</t>
    <phoneticPr fontId="0" type="noConversion"/>
  </si>
  <si>
    <t>6 , 6.8</t>
    <phoneticPr fontId="0" type="noConversion"/>
  </si>
  <si>
    <t>33 , 33</t>
    <phoneticPr fontId="0" type="noConversion"/>
  </si>
  <si>
    <t>198 , 224.4</t>
    <phoneticPr fontId="0" type="noConversion"/>
  </si>
  <si>
    <t>25% , 25%</t>
    <phoneticPr fontId="0" type="noConversion"/>
  </si>
  <si>
    <t>75% , 75%</t>
    <phoneticPr fontId="0" type="noConversion"/>
  </si>
  <si>
    <t>Rock , Soil</t>
    <phoneticPr fontId="0" type="noConversion"/>
  </si>
  <si>
    <t>Y, Y</t>
    <phoneticPr fontId="0" type="noConversion"/>
  </si>
  <si>
    <t>SA2060</t>
  </si>
  <si>
    <t>Pokfulam Pest Control Quarters &amp; Stores</t>
  </si>
  <si>
    <t>博扶林蟲害控制中心</t>
  </si>
  <si>
    <t>FEHD,HyD</t>
  </si>
  <si>
    <t>2.6 , 1.3</t>
    <phoneticPr fontId="0" type="noConversion"/>
  </si>
  <si>
    <t>70 , 55</t>
    <phoneticPr fontId="0" type="noConversion"/>
  </si>
  <si>
    <t>SA2079</t>
  </si>
  <si>
    <t>SA2107</t>
  </si>
  <si>
    <t>SA2074</t>
  </si>
  <si>
    <t>Pokfulam Transit Nursery</t>
  </si>
  <si>
    <t>薄扶林中轉苗場</t>
  </si>
  <si>
    <t>SA2080</t>
  </si>
  <si>
    <t>SA2085</t>
  </si>
  <si>
    <t>SA2102</t>
  </si>
  <si>
    <t>SA2078</t>
  </si>
  <si>
    <t>Sandy Bay Fire Station</t>
  </si>
  <si>
    <t>大口環道消防局</t>
  </si>
  <si>
    <t>SA2024</t>
  </si>
  <si>
    <t>St. Stephen's Girls' Primary School</t>
  </si>
  <si>
    <t>聖士提反女子小學</t>
  </si>
  <si>
    <t>SA1603</t>
  </si>
  <si>
    <t>SA1733</t>
  </si>
  <si>
    <t>EB,GPA</t>
  </si>
  <si>
    <t>3.5 , 1</t>
    <phoneticPr fontId="0" type="noConversion"/>
  </si>
  <si>
    <t>32 , 8</t>
    <phoneticPr fontId="0" type="noConversion"/>
  </si>
  <si>
    <t>Concrete ,Concrete</t>
    <phoneticPr fontId="0" type="noConversion"/>
  </si>
  <si>
    <t>SA2058</t>
  </si>
  <si>
    <t>The 2nd Campus Of The HKAPA At Pokfulam Rd (Formerly Bethanie Building)</t>
  </si>
  <si>
    <t>薄扶林道139號伯大尼演藝學院第二營</t>
  </si>
  <si>
    <t>SA6016</t>
  </si>
  <si>
    <t>SA2109</t>
  </si>
  <si>
    <t>SA7918</t>
  </si>
  <si>
    <t>SA2037</t>
  </si>
  <si>
    <t>Victoria Road And Wah Chui Street Nursery</t>
  </si>
  <si>
    <t>華翠街/域多利道苗場</t>
  </si>
  <si>
    <t>SA2047</t>
  </si>
  <si>
    <t>SA2048</t>
  </si>
  <si>
    <t>SA2059</t>
  </si>
  <si>
    <t>Wah Fu Transit Nursery</t>
  </si>
  <si>
    <t>華富中轉苗場</t>
  </si>
  <si>
    <t>WSD,LCSD</t>
  </si>
  <si>
    <t>SA2098</t>
  </si>
  <si>
    <t>Wah Lam Path Sitting Out Area</t>
  </si>
  <si>
    <t>華富邨華林徑休憩處</t>
  </si>
  <si>
    <t>SA2041</t>
  </si>
  <si>
    <t>Waterfall Bay Park</t>
  </si>
  <si>
    <t>薄扶林華富邨瀑布灣</t>
  </si>
  <si>
    <t>2.5 , 1.8</t>
    <phoneticPr fontId="0" type="noConversion"/>
  </si>
  <si>
    <t>15 , 30</t>
    <phoneticPr fontId="0" type="noConversion"/>
  </si>
  <si>
    <t>Other , Other</t>
    <phoneticPr fontId="0" type="noConversion"/>
  </si>
  <si>
    <t>SA2044</t>
  </si>
  <si>
    <t>SA2063</t>
  </si>
  <si>
    <t>SA2064</t>
  </si>
  <si>
    <t>SA2065</t>
  </si>
  <si>
    <t>SA2066</t>
  </si>
  <si>
    <t>SA2068</t>
  </si>
  <si>
    <t>SA2069</t>
  </si>
  <si>
    <t>SA2070</t>
  </si>
  <si>
    <t>SA2073</t>
  </si>
  <si>
    <t>SA2084</t>
  </si>
  <si>
    <t>39</t>
  </si>
  <si>
    <t>SA2088</t>
  </si>
  <si>
    <t>SA1090</t>
  </si>
  <si>
    <t>QB</t>
  </si>
  <si>
    <t>(GLA-HK1010) St. Michael's Primary School</t>
  </si>
  <si>
    <t>聖米迦勒小學</t>
  </si>
  <si>
    <t>SA1126</t>
  </si>
  <si>
    <t>(GLA-THK803)</t>
  </si>
  <si>
    <t>柏架山道</t>
  </si>
  <si>
    <t>SA1075</t>
  </si>
  <si>
    <t>Pui Chi Boys' Home</t>
  </si>
  <si>
    <t>培志男童院</t>
  </si>
  <si>
    <t>SA1008</t>
  </si>
  <si>
    <t>HAB</t>
  </si>
  <si>
    <t>50 , 40</t>
    <phoneticPr fontId="0" type="noConversion"/>
  </si>
  <si>
    <t>3 , 7.9</t>
    <phoneticPr fontId="0" type="noConversion"/>
  </si>
  <si>
    <t>40 , 40</t>
    <phoneticPr fontId="0" type="noConversion"/>
  </si>
  <si>
    <t>120 , 316</t>
    <phoneticPr fontId="0" type="noConversion"/>
  </si>
  <si>
    <t>S</t>
    <phoneticPr fontId="0" type="noConversion"/>
  </si>
  <si>
    <t>Soil &amp;Rock</t>
    <phoneticPr fontId="0" type="noConversion"/>
  </si>
  <si>
    <t>SA1048</t>
  </si>
  <si>
    <t>SA1110</t>
  </si>
  <si>
    <t>SA1130</t>
  </si>
  <si>
    <t>SA1013</t>
  </si>
  <si>
    <t>Taikoo Primary School (SKW)</t>
  </si>
  <si>
    <t>太古小學</t>
  </si>
  <si>
    <t>SA1026</t>
  </si>
  <si>
    <t>SA1056</t>
  </si>
  <si>
    <t>SA6602</t>
  </si>
  <si>
    <t>SA1340</t>
  </si>
  <si>
    <t>S</t>
  </si>
  <si>
    <t>(GLA-THK416) Deep Water Bay Road</t>
  </si>
  <si>
    <t>深水灣道</t>
  </si>
  <si>
    <t>SA2610</t>
  </si>
  <si>
    <t>(Shek O Village)</t>
  </si>
  <si>
    <t>石澳村</t>
  </si>
  <si>
    <t>SA2309</t>
  </si>
  <si>
    <t>Aberdeen Fire Station</t>
  </si>
  <si>
    <t>香港仔消防局</t>
  </si>
  <si>
    <t>SA2601</t>
  </si>
  <si>
    <t>Big Wave Bay Picnic Area</t>
  </si>
  <si>
    <t>大浪灣野餐區</t>
  </si>
  <si>
    <t>SA2602</t>
  </si>
  <si>
    <t>SA2603</t>
  </si>
  <si>
    <t>SA2729</t>
  </si>
  <si>
    <t>Cape D'Aguilar Transmitting Station</t>
  </si>
  <si>
    <t>石澳鶴咀發射站</t>
  </si>
  <si>
    <t>SA2730</t>
  </si>
  <si>
    <t>SA2731</t>
  </si>
  <si>
    <t>SA2732</t>
  </si>
  <si>
    <t>SA2733</t>
  </si>
  <si>
    <t>SA2734</t>
  </si>
  <si>
    <t>SA2735</t>
  </si>
  <si>
    <t>SA2736</t>
  </si>
  <si>
    <t>SA2737</t>
  </si>
  <si>
    <t>SA2738</t>
  </si>
  <si>
    <t>SA2740</t>
  </si>
  <si>
    <t>SA2741</t>
  </si>
  <si>
    <t>SA2742</t>
  </si>
  <si>
    <t>SA2743</t>
  </si>
  <si>
    <t>SA2744</t>
  </si>
  <si>
    <t>SA2745</t>
  </si>
  <si>
    <t>SA2746</t>
  </si>
  <si>
    <t>SA4006</t>
  </si>
  <si>
    <t>SA4206</t>
  </si>
  <si>
    <t>SA9110</t>
  </si>
  <si>
    <t>SA10202</t>
  </si>
  <si>
    <t>SA2615</t>
  </si>
  <si>
    <t>Chung Hom Kok Beach &amp; Park Buildings</t>
  </si>
  <si>
    <t>春坎角泳灘</t>
  </si>
  <si>
    <t>SA2616</t>
  </si>
  <si>
    <t>春磡角泳灘</t>
  </si>
  <si>
    <t>SA2617</t>
  </si>
  <si>
    <t>SA2618</t>
  </si>
  <si>
    <t>SA2626</t>
  </si>
  <si>
    <t>SA2627</t>
  </si>
  <si>
    <t>SA2628</t>
  </si>
  <si>
    <t>SA2629</t>
  </si>
  <si>
    <t>SA2630</t>
  </si>
  <si>
    <t>SA2631</t>
  </si>
  <si>
    <t>SA2634</t>
  </si>
  <si>
    <t>SA2635</t>
  </si>
  <si>
    <t>SA2655</t>
  </si>
  <si>
    <t>SA2661</t>
  </si>
  <si>
    <t>SA2664</t>
  </si>
  <si>
    <t>SA2669</t>
  </si>
  <si>
    <t>SA2673</t>
  </si>
  <si>
    <t>SA2674</t>
  </si>
  <si>
    <t>SA2675</t>
  </si>
  <si>
    <t>SA2676</t>
  </si>
  <si>
    <t>SA2677</t>
  </si>
  <si>
    <t>SA2678</t>
  </si>
  <si>
    <t>SA2679</t>
  </si>
  <si>
    <t>SA2680</t>
  </si>
  <si>
    <t>SA2681</t>
  </si>
  <si>
    <t>SA2682</t>
  </si>
  <si>
    <t>SA2683</t>
  </si>
  <si>
    <t>SA2684</t>
  </si>
  <si>
    <t>SA2685</t>
  </si>
  <si>
    <t>SA2686</t>
  </si>
  <si>
    <t>SA2687</t>
  </si>
  <si>
    <t>SA2692</t>
  </si>
  <si>
    <t>SA2693</t>
  </si>
  <si>
    <t>SA2694</t>
  </si>
  <si>
    <t>SA2703</t>
  </si>
  <si>
    <t>SA2704</t>
  </si>
  <si>
    <t>SA2705</t>
  </si>
  <si>
    <t>SA2706</t>
  </si>
  <si>
    <t>SA2707</t>
  </si>
  <si>
    <t>SA2712</t>
  </si>
  <si>
    <t>SA2713</t>
  </si>
  <si>
    <t>SA2714</t>
  </si>
  <si>
    <t>SA2715</t>
  </si>
  <si>
    <t>SA6405</t>
  </si>
  <si>
    <t>SA2564</t>
  </si>
  <si>
    <t>Chung Hom Kok Road Fire Station</t>
  </si>
  <si>
    <t>春坎角消防局</t>
  </si>
  <si>
    <t>SA2591</t>
  </si>
  <si>
    <t>SA2594</t>
  </si>
  <si>
    <t>SA2595</t>
  </si>
  <si>
    <t>63.2</t>
  </si>
  <si>
    <t>SA2572</t>
  </si>
  <si>
    <t>Chung Wan (Midddle Bay) Beach</t>
  </si>
  <si>
    <t>中灣泳灘</t>
  </si>
  <si>
    <t>SA2580</t>
  </si>
  <si>
    <t>SA2582</t>
  </si>
  <si>
    <t>SA2596</t>
  </si>
  <si>
    <t>SA2597</t>
  </si>
  <si>
    <t>SA5516</t>
  </si>
  <si>
    <t>Correctional Services Staff Training Centre</t>
  </si>
  <si>
    <t>懲教署職員訓練中心</t>
  </si>
  <si>
    <t>CSD</t>
  </si>
  <si>
    <t>SA5517</t>
  </si>
  <si>
    <t>SA2670</t>
  </si>
  <si>
    <t>Csd Stanley Prison Cemetery</t>
  </si>
  <si>
    <t>赤柱監獄墳場</t>
  </si>
  <si>
    <t>SA2776</t>
  </si>
  <si>
    <t>Deep Water Bay Refuse Collection Point</t>
  </si>
  <si>
    <t>深水灣垃圾收集站</t>
  </si>
  <si>
    <t>SA2793</t>
  </si>
  <si>
    <t>SA1317</t>
  </si>
  <si>
    <t>Deep Water Bay Road Open Space</t>
  </si>
  <si>
    <t>深水灣道休憩處</t>
  </si>
  <si>
    <t>SA1368</t>
  </si>
  <si>
    <t>SA2728</t>
  </si>
  <si>
    <t>FEHD Southern District Office Stanley Sub-Office</t>
  </si>
  <si>
    <t>食環署南區環境衛生辦事處赤柱分處</t>
  </si>
  <si>
    <t>SA2568</t>
  </si>
  <si>
    <t>Hair Pin Beach</t>
  </si>
  <si>
    <t>夏萍灣泳灘</t>
  </si>
  <si>
    <t>SA2575</t>
  </si>
  <si>
    <t>SA2577</t>
  </si>
  <si>
    <t>SA4005</t>
  </si>
  <si>
    <t>SA2739</t>
  </si>
  <si>
    <t>HKO Seismograph Station</t>
  </si>
  <si>
    <t>天文台候風地動儀發射站</t>
  </si>
  <si>
    <t>HKO</t>
  </si>
  <si>
    <t>SA2752</t>
  </si>
  <si>
    <t>Hung Shing Street Rest Garden</t>
  </si>
  <si>
    <t>洪聖街休憩花園</t>
  </si>
  <si>
    <t>SA2245</t>
  </si>
  <si>
    <t>Lower Shouson Hill Nursery</t>
  </si>
  <si>
    <t>下壽臣山苗場</t>
  </si>
  <si>
    <t>SA2547</t>
  </si>
  <si>
    <t>Ma Hang Prison</t>
  </si>
  <si>
    <t>馬坑監獄</t>
  </si>
  <si>
    <t>SA2548</t>
  </si>
  <si>
    <t>SA2549</t>
  </si>
  <si>
    <t>SA2550</t>
  </si>
  <si>
    <t>SA2551</t>
  </si>
  <si>
    <t>10 , 20</t>
    <phoneticPr fontId="0" type="noConversion"/>
  </si>
  <si>
    <t>SA2552</t>
  </si>
  <si>
    <t>3 , 1</t>
    <phoneticPr fontId="0" type="noConversion"/>
  </si>
  <si>
    <t>40 , 26</t>
    <phoneticPr fontId="0" type="noConversion"/>
  </si>
  <si>
    <t>SA2553</t>
  </si>
  <si>
    <t>SA2554</t>
  </si>
  <si>
    <t>SA2556</t>
  </si>
  <si>
    <t>SA2557</t>
  </si>
  <si>
    <t>SA2558</t>
  </si>
  <si>
    <t>SA2559</t>
  </si>
  <si>
    <t>SA2560</t>
  </si>
  <si>
    <t>SA2561</t>
  </si>
  <si>
    <t>SA2562</t>
  </si>
  <si>
    <t>SA2563</t>
  </si>
  <si>
    <t>SA2569</t>
  </si>
  <si>
    <t>SA2581</t>
  </si>
  <si>
    <t>SA2585</t>
  </si>
  <si>
    <t>SA2586</t>
  </si>
  <si>
    <t>SA2588</t>
  </si>
  <si>
    <t>SA2590</t>
  </si>
  <si>
    <t>SA2769</t>
  </si>
  <si>
    <t>Mills &amp; Chung Path</t>
  </si>
  <si>
    <t>深水灣苗鍾徑</t>
  </si>
  <si>
    <t>SA2788</t>
  </si>
  <si>
    <t>SA2303</t>
  </si>
  <si>
    <t>Nam Fung Road Refuse Collection Point</t>
  </si>
  <si>
    <t>南風道垃圾收集站</t>
  </si>
  <si>
    <t>SA2565</t>
  </si>
  <si>
    <t>Repulse Bay Beach</t>
  </si>
  <si>
    <t>淺水灣沙灘</t>
  </si>
  <si>
    <t>3.7 , 2.5</t>
    <phoneticPr fontId="0" type="noConversion"/>
  </si>
  <si>
    <t>35 , 17</t>
    <phoneticPr fontId="0" type="noConversion"/>
  </si>
  <si>
    <t>SA2573</t>
  </si>
  <si>
    <t>SA2598</t>
  </si>
  <si>
    <t>淺水灣</t>
  </si>
  <si>
    <t>SA2599</t>
  </si>
  <si>
    <t>SA2600</t>
  </si>
  <si>
    <t>SA2574</t>
  </si>
  <si>
    <t>Repulse Bay Public Toilet</t>
  </si>
  <si>
    <t>淺水灣公廁</t>
  </si>
  <si>
    <t>SA2583</t>
  </si>
  <si>
    <t>SA9005</t>
  </si>
  <si>
    <t>Seaview Promenade</t>
  </si>
  <si>
    <t>香港仔海濱長廊</t>
  </si>
  <si>
    <t>SA2606</t>
  </si>
  <si>
    <t>Shek O Headland Picnic Area</t>
  </si>
  <si>
    <t>石澳山仔路野餐區</t>
  </si>
  <si>
    <t>SA2607</t>
  </si>
  <si>
    <t>SA2608</t>
  </si>
  <si>
    <t>SA2612</t>
  </si>
  <si>
    <t>SA2614</t>
  </si>
  <si>
    <t>SA2579</t>
  </si>
  <si>
    <t>South Bay Beach</t>
  </si>
  <si>
    <t>南灣泳灘</t>
  </si>
  <si>
    <t>SA2567</t>
  </si>
  <si>
    <t>South Bay Close Garden</t>
  </si>
  <si>
    <t>南灣坊花園</t>
  </si>
  <si>
    <t>SA2555</t>
  </si>
  <si>
    <t>South Bay Public Toilet</t>
  </si>
  <si>
    <t>淺水灣南灣公廁</t>
  </si>
  <si>
    <t>SA2571</t>
  </si>
  <si>
    <t>南灣公廁</t>
  </si>
  <si>
    <t>SA2578</t>
  </si>
  <si>
    <t>South Bay Road / Beach Road Sitting Out Area</t>
  </si>
  <si>
    <t>南灣/沙灘道休憩處</t>
  </si>
  <si>
    <t>SA2570</t>
  </si>
  <si>
    <t>South Bay Road Amenity Plot</t>
  </si>
  <si>
    <t>南灣道休憩處</t>
  </si>
  <si>
    <t>SA2576</t>
  </si>
  <si>
    <t>SA2642</t>
  </si>
  <si>
    <t>St. Stephen's Beach</t>
  </si>
  <si>
    <t>赤柱聖士提反泳灘</t>
  </si>
  <si>
    <t>SA2643</t>
  </si>
  <si>
    <t>SA2644</t>
  </si>
  <si>
    <t>SA2656</t>
  </si>
  <si>
    <t>SA2657</t>
  </si>
  <si>
    <t>SA2658</t>
  </si>
  <si>
    <t>SA2659</t>
  </si>
  <si>
    <t>SA2690</t>
  </si>
  <si>
    <t>SA2691</t>
  </si>
  <si>
    <t>SA2624</t>
  </si>
  <si>
    <t>St. Stephen's Beach Water Sports Centre</t>
  </si>
  <si>
    <t>赤柱聖士提反水上活動中心</t>
  </si>
  <si>
    <t>SA2592</t>
  </si>
  <si>
    <t>Stanley Main Beach</t>
  </si>
  <si>
    <t>赤柱正灘</t>
  </si>
  <si>
    <t>SA2593</t>
  </si>
  <si>
    <t>SA2632</t>
  </si>
  <si>
    <t>Stanley Market Road Sitting Out Area (Banyan Tree Site)</t>
  </si>
  <si>
    <t>赤柱大街休憩處</t>
  </si>
  <si>
    <t>SA2633</t>
  </si>
  <si>
    <t>LCSD,GPA</t>
  </si>
  <si>
    <t>SA2710</t>
  </si>
  <si>
    <t>赤柱正街休憩處</t>
  </si>
  <si>
    <t>SA2709</t>
  </si>
  <si>
    <t>Stanley New Street / Stanley Village Road Sitting Out Area</t>
  </si>
  <si>
    <t>赤柱新街休憩處</t>
  </si>
  <si>
    <t>SA2722</t>
  </si>
  <si>
    <t>Stanley Police Station</t>
  </si>
  <si>
    <t>赤柱警署</t>
  </si>
  <si>
    <t>SA2654</t>
  </si>
  <si>
    <t>SA2619</t>
  </si>
  <si>
    <t>Stanley Prison</t>
  </si>
  <si>
    <t>赤柱監獄</t>
    <phoneticPr fontId="0" type="noConversion"/>
  </si>
  <si>
    <t>SA2620</t>
  </si>
  <si>
    <t>赤柱監獄</t>
  </si>
  <si>
    <t>SA2621</t>
  </si>
  <si>
    <t>SA2622</t>
  </si>
  <si>
    <t>SA2623</t>
  </si>
  <si>
    <t>SA2625</t>
  </si>
  <si>
    <t>SA2636</t>
  </si>
  <si>
    <t>SA2637</t>
  </si>
  <si>
    <t>SA2638</t>
  </si>
  <si>
    <t>SA2639</t>
  </si>
  <si>
    <t>SA2645</t>
  </si>
  <si>
    <t>SA2646</t>
  </si>
  <si>
    <t>SA2647</t>
  </si>
  <si>
    <t>SA2648</t>
  </si>
  <si>
    <t>SA2649</t>
  </si>
  <si>
    <t>SA2650</t>
  </si>
  <si>
    <t>SA2651</t>
  </si>
  <si>
    <t>61 , 6</t>
    <phoneticPr fontId="0" type="noConversion"/>
  </si>
  <si>
    <t>SA2652</t>
  </si>
  <si>
    <t>SA2653</t>
  </si>
  <si>
    <t>SA2662</t>
  </si>
  <si>
    <t>SA2663</t>
  </si>
  <si>
    <t>SA2665</t>
  </si>
  <si>
    <t>SA2666</t>
  </si>
  <si>
    <t>SA2667</t>
  </si>
  <si>
    <t>SA2668</t>
  </si>
  <si>
    <t>SA2671</t>
  </si>
  <si>
    <t>SA2672</t>
  </si>
  <si>
    <t>CSD,HyD</t>
  </si>
  <si>
    <t>SA2688</t>
  </si>
  <si>
    <t>SA2689</t>
  </si>
  <si>
    <t>SA2695</t>
  </si>
  <si>
    <t>SA2696</t>
  </si>
  <si>
    <t>SA2697</t>
  </si>
  <si>
    <t>SA2698</t>
  </si>
  <si>
    <t>SA2699</t>
  </si>
  <si>
    <t>SA2701</t>
  </si>
  <si>
    <t>SA2716</t>
  </si>
  <si>
    <t>1.8 , 2</t>
    <phoneticPr fontId="0" type="noConversion"/>
  </si>
  <si>
    <t>70 , 70</t>
    <phoneticPr fontId="0" type="noConversion"/>
  </si>
  <si>
    <t>90 , 80</t>
    <phoneticPr fontId="0" type="noConversion"/>
  </si>
  <si>
    <t>Masonry , Moasinry</t>
    <phoneticPr fontId="0" type="noConversion"/>
  </si>
  <si>
    <t>SA2717</t>
  </si>
  <si>
    <t>SA2718</t>
  </si>
  <si>
    <t>SA2719</t>
  </si>
  <si>
    <t>SA2720</t>
  </si>
  <si>
    <t>SA2721</t>
  </si>
  <si>
    <t>SA2723</t>
  </si>
  <si>
    <t>SA2724</t>
  </si>
  <si>
    <t>SA2725</t>
  </si>
  <si>
    <t>SA2726</t>
  </si>
  <si>
    <t>440</t>
  </si>
  <si>
    <t>SA2727</t>
  </si>
  <si>
    <t>SA5205</t>
  </si>
  <si>
    <t>SA2308</t>
  </si>
  <si>
    <t>TWGH's Jockey Club Rehabilitation Complex</t>
  </si>
  <si>
    <t>東華三院賽馬會復康中心</t>
  </si>
  <si>
    <t>SWD</t>
  </si>
  <si>
    <t>SA2772</t>
  </si>
  <si>
    <t>SA6018</t>
  </si>
  <si>
    <t>SA2700</t>
  </si>
  <si>
    <t>Wong Ma Kok Road Playground</t>
  </si>
  <si>
    <t>赤柱黃麻角道遊樂場</t>
    <phoneticPr fontId="0" type="noConversion"/>
  </si>
  <si>
    <t>130</t>
  </si>
  <si>
    <t>SA11401</t>
  </si>
  <si>
    <t>(Pump house at 63 Wong Ma Kok Road to Chek Chue Barracks?)</t>
  </si>
  <si>
    <t>PLA</t>
  </si>
  <si>
    <t>SA2708</t>
  </si>
  <si>
    <t>赤柱黃麻角道遊樂場</t>
  </si>
  <si>
    <t>SA1344</t>
  </si>
  <si>
    <t>Wong Nai Chung Reservoir Park Fitness Trail</t>
  </si>
  <si>
    <t>黃泥涌水塘公園健身徑</t>
  </si>
  <si>
    <t>SA1332</t>
  </si>
  <si>
    <t>80 , 43</t>
    <phoneticPr fontId="0" type="noConversion"/>
  </si>
  <si>
    <t>9 , 6</t>
    <phoneticPr fontId="0" type="noConversion"/>
  </si>
  <si>
    <t>46 , 12</t>
    <phoneticPr fontId="0" type="noConversion"/>
  </si>
  <si>
    <t>414 , 72</t>
    <phoneticPr fontId="0" type="noConversion"/>
  </si>
  <si>
    <t>100% , 0%</t>
    <phoneticPr fontId="0" type="noConversion"/>
  </si>
  <si>
    <t>0% , 100%</t>
    <phoneticPr fontId="0" type="noConversion"/>
  </si>
  <si>
    <t>SA1646</t>
  </si>
  <si>
    <t>Sheung W</t>
  </si>
  <si>
    <t>(Former Hollywood Road Police Quarters?)</t>
  </si>
  <si>
    <t>前荷李活道警察宿舍</t>
  </si>
  <si>
    <t>DEVB</t>
  </si>
  <si>
    <t>SA1664</t>
  </si>
  <si>
    <t>SA1666</t>
  </si>
  <si>
    <t>SA1735</t>
  </si>
  <si>
    <t>SA1758</t>
  </si>
  <si>
    <t>SA1759</t>
  </si>
  <si>
    <t>SA1571</t>
  </si>
  <si>
    <t>Blake Garden Children Playground</t>
  </si>
  <si>
    <t>卜公花園兒童遊樂場</t>
  </si>
  <si>
    <t>SA1619</t>
  </si>
  <si>
    <t>SA1624</t>
  </si>
  <si>
    <t>SA1628</t>
  </si>
  <si>
    <t>SA1629</t>
  </si>
  <si>
    <t>12.7</t>
  </si>
  <si>
    <t>SA1672</t>
  </si>
  <si>
    <t>6.5 , 3</t>
    <phoneticPr fontId="0" type="noConversion"/>
  </si>
  <si>
    <t>24 , 22</t>
    <phoneticPr fontId="0" type="noConversion"/>
  </si>
  <si>
    <t>SA1747</t>
  </si>
  <si>
    <t>SA1750</t>
  </si>
  <si>
    <t>SA1553</t>
  </si>
  <si>
    <t>C&amp;W District St. Anthony's School</t>
  </si>
  <si>
    <t>中西區聖安多尼學校</t>
  </si>
  <si>
    <t>SA1569</t>
  </si>
  <si>
    <t>SA1688</t>
  </si>
  <si>
    <t>SA1748</t>
  </si>
  <si>
    <t>SA1755</t>
  </si>
  <si>
    <t>SA1699</t>
  </si>
  <si>
    <t>Fat Hing Street Children's Playground</t>
  </si>
  <si>
    <t>發興街兒童遊樂場</t>
  </si>
  <si>
    <t>7.1</t>
  </si>
  <si>
    <t>SA1616</t>
  </si>
  <si>
    <t>Hollywood Road Children's Playground</t>
  </si>
  <si>
    <t>上環荷李活道兒童遊樂場</t>
  </si>
  <si>
    <t>SA1654</t>
  </si>
  <si>
    <t>Hollywood Road Park</t>
  </si>
  <si>
    <t>中環荷李活道公園</t>
  </si>
  <si>
    <t>SA1698</t>
  </si>
  <si>
    <t>67</t>
  </si>
  <si>
    <t>SA1738</t>
  </si>
  <si>
    <t>Hollywood Road Police Quarters</t>
  </si>
  <si>
    <t>上環荷李活道警察宿舍</t>
  </si>
  <si>
    <t>SA1756</t>
  </si>
  <si>
    <t>SA1597</t>
  </si>
  <si>
    <t>King George V Memorial Garden</t>
  </si>
  <si>
    <t>英皇五世佐治記念公園</t>
  </si>
  <si>
    <t>2 , 3.7</t>
    <phoneticPr fontId="0" type="noConversion"/>
  </si>
  <si>
    <t>43 , 43</t>
    <phoneticPr fontId="0" type="noConversion"/>
  </si>
  <si>
    <t>75 , 85</t>
    <phoneticPr fontId="0" type="noConversion"/>
  </si>
  <si>
    <t>Random Rubble , Masonry</t>
    <phoneticPr fontId="0" type="noConversion"/>
  </si>
  <si>
    <t>SA1611</t>
  </si>
  <si>
    <t>2 , 3.9</t>
    <phoneticPr fontId="0" type="noConversion"/>
  </si>
  <si>
    <t>120 , 150</t>
    <phoneticPr fontId="0" type="noConversion"/>
  </si>
  <si>
    <t>Concrete , Random rubble</t>
    <phoneticPr fontId="0" type="noConversion"/>
  </si>
  <si>
    <t>SA1651</t>
  </si>
  <si>
    <t>SA1652</t>
  </si>
  <si>
    <t>SA1705</t>
  </si>
  <si>
    <t>SA1706</t>
  </si>
  <si>
    <t>Ramdom rubble</t>
    <phoneticPr fontId="0" type="noConversion"/>
  </si>
  <si>
    <t>SA1707</t>
  </si>
  <si>
    <t>SA1708</t>
  </si>
  <si>
    <t>SA1709</t>
  </si>
  <si>
    <t>SA1710</t>
  </si>
  <si>
    <t>77</t>
  </si>
  <si>
    <t>SA1711</t>
  </si>
  <si>
    <t>SA1712</t>
  </si>
  <si>
    <t>SA1610</t>
  </si>
  <si>
    <t>Wing Lee Street Sitting Out Area</t>
  </si>
  <si>
    <t>永利街休憩處</t>
  </si>
  <si>
    <t>7.4</t>
  </si>
  <si>
    <t>SA1618</t>
  </si>
  <si>
    <t>SA1744</t>
  </si>
  <si>
    <t>2.4 , 2.5</t>
    <phoneticPr fontId="0" type="noConversion"/>
  </si>
  <si>
    <t>12 , 12</t>
    <phoneticPr fontId="0" type="noConversion"/>
  </si>
  <si>
    <t>Y ,Y</t>
    <phoneticPr fontId="0" type="noConversion"/>
  </si>
  <si>
    <t>SA1757</t>
  </si>
  <si>
    <t>SA1055</t>
  </si>
  <si>
    <t>SKW</t>
  </si>
  <si>
    <t>(GLA-THK1207) HK Chinese Women's Club Hjoe Tjo Yoeng Primary School (SKW)</t>
  </si>
  <si>
    <t>中華婦女會小學</t>
  </si>
  <si>
    <t>SA1080</t>
  </si>
  <si>
    <t>SA1132</t>
  </si>
  <si>
    <t>Basel Road Playground (SKW)</t>
  </si>
  <si>
    <t>筲箕灣巴色道遊樂場</t>
  </si>
  <si>
    <t>LCSD,LCSD</t>
  </si>
  <si>
    <t>SA1155</t>
  </si>
  <si>
    <t>SA1156</t>
  </si>
  <si>
    <t>SA1157</t>
  </si>
  <si>
    <t>SA1164</t>
  </si>
  <si>
    <t>SA9701</t>
  </si>
  <si>
    <t>Carmel School Association ELSA High School &amp; Factory Street Playground (SKW)</t>
  </si>
  <si>
    <t>筲箕灣道460號</t>
  </si>
  <si>
    <t>EDB,LCSD</t>
  </si>
  <si>
    <t>SA9402</t>
  </si>
  <si>
    <t>Carmel School Association ELSA High School (SKW)</t>
  </si>
  <si>
    <t>SA9001</t>
  </si>
  <si>
    <t>Chai Wan Road Children's Playground (SKW)</t>
  </si>
  <si>
    <t>柴灣道兒童遊樂場</t>
  </si>
  <si>
    <t>SA4301</t>
  </si>
  <si>
    <t>Formerly St. Mark's School (SKW)</t>
  </si>
  <si>
    <t>筲箕灣聖馬可學校</t>
  </si>
  <si>
    <t>SA4302</t>
  </si>
  <si>
    <t>SA4303</t>
  </si>
  <si>
    <t>EB,EB</t>
  </si>
  <si>
    <t>SA3108</t>
  </si>
  <si>
    <t>Hong Kong Museum Of Coastal Defence (Skw)</t>
  </si>
  <si>
    <t>海防博物館</t>
  </si>
  <si>
    <t>3 , 2.5</t>
    <phoneticPr fontId="0" type="noConversion"/>
  </si>
  <si>
    <t>30 ,2.6</t>
    <phoneticPr fontId="0" type="noConversion"/>
  </si>
  <si>
    <t>SA1169</t>
  </si>
  <si>
    <t>SA1172</t>
  </si>
  <si>
    <t>SA1173</t>
  </si>
  <si>
    <t>SA1174</t>
  </si>
  <si>
    <t>SA1175</t>
  </si>
  <si>
    <t>SA1176</t>
  </si>
  <si>
    <t>SA1177</t>
  </si>
  <si>
    <t>SA1178</t>
  </si>
  <si>
    <t>SA1180</t>
  </si>
  <si>
    <t>SA1185</t>
  </si>
  <si>
    <t>SA1211</t>
  </si>
  <si>
    <t>SA1244</t>
  </si>
  <si>
    <t>180</t>
  </si>
  <si>
    <t>SA1179</t>
  </si>
  <si>
    <t>SA1199</t>
  </si>
  <si>
    <t>SA1212</t>
  </si>
  <si>
    <t>SA1213</t>
  </si>
  <si>
    <t>SA1214</t>
  </si>
  <si>
    <t>SA1215</t>
  </si>
  <si>
    <t>SA1216</t>
  </si>
  <si>
    <t>SA1217</t>
  </si>
  <si>
    <t>SA1218</t>
  </si>
  <si>
    <t>SA1221</t>
  </si>
  <si>
    <t>SA1231</t>
  </si>
  <si>
    <t>SA1238</t>
  </si>
  <si>
    <t>SA1240</t>
  </si>
  <si>
    <t>SA1243</t>
  </si>
  <si>
    <t>SA1250</t>
  </si>
  <si>
    <t>SA1133</t>
  </si>
  <si>
    <t>Lei Yue Mun Park (SKW)</t>
  </si>
  <si>
    <t>鯉魚門渡假村</t>
  </si>
  <si>
    <t>SA1134</t>
  </si>
  <si>
    <t>SA1135</t>
  </si>
  <si>
    <t>SA1136</t>
  </si>
  <si>
    <t>SA1137</t>
  </si>
  <si>
    <t>SA1138</t>
  </si>
  <si>
    <t>SA1139</t>
  </si>
  <si>
    <t>SA1140</t>
  </si>
  <si>
    <t>SA1141</t>
  </si>
  <si>
    <t>SA1142</t>
  </si>
  <si>
    <t>SA1143</t>
  </si>
  <si>
    <t>SA1144</t>
  </si>
  <si>
    <t>SA1145</t>
  </si>
  <si>
    <t>SA1146</t>
  </si>
  <si>
    <t>SA1147</t>
  </si>
  <si>
    <t>SA1148</t>
  </si>
  <si>
    <t>SA1149</t>
  </si>
  <si>
    <t>SA1150</t>
  </si>
  <si>
    <t>SA1151</t>
  </si>
  <si>
    <t>SA1152</t>
  </si>
  <si>
    <t>SA1153</t>
  </si>
  <si>
    <t>SA1154</t>
  </si>
  <si>
    <t>SA1167</t>
  </si>
  <si>
    <t>SA1168</t>
  </si>
  <si>
    <t>SA1181</t>
  </si>
  <si>
    <t>SA1182</t>
  </si>
  <si>
    <t>SA1183</t>
  </si>
  <si>
    <t>SA1186</t>
  </si>
  <si>
    <t>SA1187</t>
  </si>
  <si>
    <t>SA1188</t>
  </si>
  <si>
    <t>SA1189</t>
  </si>
  <si>
    <t>SA1190</t>
  </si>
  <si>
    <t>鯉魚門渡假村</t>
    <phoneticPr fontId="0" type="noConversion"/>
  </si>
  <si>
    <t>SA1191</t>
  </si>
  <si>
    <t>SA1192</t>
  </si>
  <si>
    <t>SA1193</t>
  </si>
  <si>
    <t>SA1194</t>
  </si>
  <si>
    <t>SA1195</t>
  </si>
  <si>
    <t>SA1196</t>
  </si>
  <si>
    <t>SA1197</t>
  </si>
  <si>
    <t>SA1198</t>
  </si>
  <si>
    <t>SA1200</t>
  </si>
  <si>
    <t>SA1201</t>
  </si>
  <si>
    <t>SA1219</t>
  </si>
  <si>
    <t>SA1224</t>
  </si>
  <si>
    <t>SA1225</t>
  </si>
  <si>
    <t>SA1228</t>
  </si>
  <si>
    <t>6.6 , 6.6 , 4.2</t>
    <phoneticPr fontId="0" type="noConversion"/>
  </si>
  <si>
    <t>22 , 38 , 15</t>
    <phoneticPr fontId="0" type="noConversion"/>
  </si>
  <si>
    <t>75 , 75 , 70</t>
    <phoneticPr fontId="0" type="noConversion"/>
  </si>
  <si>
    <t>Concrete , Masonry , Concrete</t>
    <phoneticPr fontId="0" type="noConversion"/>
  </si>
  <si>
    <t>SA1229</t>
  </si>
  <si>
    <t>SA1230</t>
  </si>
  <si>
    <t>SA1233</t>
  </si>
  <si>
    <t>SA1235</t>
  </si>
  <si>
    <t>SA1236</t>
  </si>
  <si>
    <t>1.2 , 2.5</t>
    <phoneticPr fontId="0" type="noConversion"/>
  </si>
  <si>
    <t>20 , 18</t>
    <phoneticPr fontId="0" type="noConversion"/>
  </si>
  <si>
    <t>Concrete , Conrete</t>
    <phoneticPr fontId="0" type="noConversion"/>
  </si>
  <si>
    <t>SA1237</t>
  </si>
  <si>
    <t>1.3 , 1.2</t>
    <phoneticPr fontId="0" type="noConversion"/>
  </si>
  <si>
    <t>21 , 8</t>
    <phoneticPr fontId="0" type="noConversion"/>
  </si>
  <si>
    <t>SA1239</t>
  </si>
  <si>
    <t>SA1245</t>
  </si>
  <si>
    <t>SA1246</t>
  </si>
  <si>
    <t>SA1247</t>
  </si>
  <si>
    <t>SA1251</t>
  </si>
  <si>
    <t>SA1252</t>
  </si>
  <si>
    <t>SA1253</t>
  </si>
  <si>
    <t>SA1254</t>
  </si>
  <si>
    <t>SA1260</t>
  </si>
  <si>
    <t>SA1389</t>
  </si>
  <si>
    <t>SA1390</t>
  </si>
  <si>
    <t>SA1391</t>
  </si>
  <si>
    <t>SA1420</t>
  </si>
  <si>
    <t>SA1421</t>
  </si>
  <si>
    <t>SA1422</t>
  </si>
  <si>
    <t>SA1423</t>
  </si>
  <si>
    <t>SA1424</t>
  </si>
  <si>
    <t>SA1427</t>
  </si>
  <si>
    <t>SA1485</t>
  </si>
  <si>
    <t>SA1521</t>
  </si>
  <si>
    <t>SA1522</t>
  </si>
  <si>
    <t>SA1523</t>
  </si>
  <si>
    <t>SA4304</t>
  </si>
  <si>
    <t>SA1027</t>
  </si>
  <si>
    <t>Quarry Bay Municipal Services Building (SKW)</t>
  </si>
  <si>
    <t>鰂魚涌市政大廈</t>
  </si>
  <si>
    <t>FEHD,WSD</t>
  </si>
  <si>
    <t>30 , 90</t>
    <phoneticPr fontId="0" type="noConversion"/>
  </si>
  <si>
    <t>6 , 4</t>
    <phoneticPr fontId="0" type="noConversion"/>
  </si>
  <si>
    <t>101 , 38</t>
    <phoneticPr fontId="0" type="noConversion"/>
  </si>
  <si>
    <t>606 , 152</t>
    <phoneticPr fontId="0" type="noConversion"/>
  </si>
  <si>
    <t>0%, 0%</t>
    <phoneticPr fontId="0" type="noConversion"/>
  </si>
  <si>
    <t>100% , 100%</t>
    <phoneticPr fontId="0" type="noConversion"/>
  </si>
  <si>
    <t>4 , 8</t>
    <phoneticPr fontId="0" type="noConversion"/>
  </si>
  <si>
    <t>38 , 45</t>
    <phoneticPr fontId="0" type="noConversion"/>
  </si>
  <si>
    <t>90 , 50</t>
    <phoneticPr fontId="0" type="noConversion"/>
  </si>
  <si>
    <t>SA1073</t>
  </si>
  <si>
    <t>FEHD,LCSD</t>
  </si>
  <si>
    <t>SA1121</t>
  </si>
  <si>
    <t>5.2</t>
  </si>
  <si>
    <t>SA1025</t>
  </si>
  <si>
    <t>Quarry Bay Reservoir Garden (SKW)</t>
  </si>
  <si>
    <t>鰂魚涌配水庫花園</t>
  </si>
  <si>
    <t>SA3406</t>
  </si>
  <si>
    <t>SA1007</t>
  </si>
  <si>
    <t>Sai Wan Ho Fire Station And Ambulance Depot (SKW)</t>
  </si>
  <si>
    <t>西灣河消房局及救護站</t>
  </si>
  <si>
    <t>FSD,Lands D</t>
  </si>
  <si>
    <t>SA1016</t>
  </si>
  <si>
    <t>SA1035</t>
  </si>
  <si>
    <t>WSD,FSD</t>
  </si>
  <si>
    <t>SA1037</t>
  </si>
  <si>
    <t>SA9401</t>
  </si>
  <si>
    <t>SA1444</t>
  </si>
  <si>
    <t>Shaukeiwan East Government Secondary School</t>
  </si>
  <si>
    <t>筲箕壪東官立中學</t>
  </si>
  <si>
    <t>SA1478</t>
  </si>
  <si>
    <t>筲箕灣東官立中學</t>
  </si>
  <si>
    <t>SA1479</t>
  </si>
  <si>
    <t>SA1484</t>
  </si>
  <si>
    <t>SA1520</t>
  </si>
  <si>
    <t>SA1394</t>
  </si>
  <si>
    <t>Shaukeiwan Fire Station</t>
  </si>
  <si>
    <t>筲箕灣消防局</t>
  </si>
  <si>
    <t>SA1406</t>
  </si>
  <si>
    <t>SA1407</t>
  </si>
  <si>
    <t>SA1477</t>
  </si>
  <si>
    <t>SA1158</t>
  </si>
  <si>
    <t>Shaukeiwan Government Primary School (Skw)</t>
  </si>
  <si>
    <t>筲箕灣官立小學</t>
  </si>
  <si>
    <t>SA1259</t>
  </si>
  <si>
    <t>SA1184</t>
  </si>
  <si>
    <t>Shaukeiwan Jockey Club Clinic (SKW)</t>
  </si>
  <si>
    <t>筲箕灣賽馬會診所</t>
    <phoneticPr fontId="0" type="noConversion"/>
  </si>
  <si>
    <t>Lands D, DH</t>
  </si>
  <si>
    <t>SA5002</t>
  </si>
  <si>
    <t>筲箕灣賽馬會診所</t>
  </si>
  <si>
    <t>DH</t>
  </si>
  <si>
    <t>SA1222</t>
  </si>
  <si>
    <t>SA1036</t>
  </si>
  <si>
    <t>Shaukeiwan Police Station (SKW)</t>
  </si>
  <si>
    <t>筲箕灣警署</t>
  </si>
  <si>
    <t>SA1109</t>
  </si>
  <si>
    <t>SA3107</t>
  </si>
  <si>
    <t>Shaukeiwan Tsung Tsin School, A Kung Ngam Road (Skw)</t>
  </si>
  <si>
    <t>筲箕灣亞公岩道崇真學校</t>
  </si>
  <si>
    <t>SA3109</t>
  </si>
  <si>
    <t>SA6006</t>
  </si>
  <si>
    <t>SA1513</t>
  </si>
  <si>
    <t>Shaukeiwan Tsung Tsin School, Wah Ha Street</t>
  </si>
  <si>
    <t>筲箕壪崇真學校</t>
  </si>
  <si>
    <t>SA1392</t>
  </si>
  <si>
    <t>Siu Sai Wan Promenade And Central Park</t>
  </si>
  <si>
    <t>筲箕壪長廊及中央公園</t>
  </si>
  <si>
    <t>LCSD,Lands D</t>
  </si>
  <si>
    <t>SA1414</t>
  </si>
  <si>
    <t>SA1476</t>
  </si>
  <si>
    <t>SA1261</t>
  </si>
  <si>
    <t>Tai Hang</t>
  </si>
  <si>
    <t>111 Mount Butler Road Government Quarters</t>
  </si>
  <si>
    <t>畢拉山道111號政府宿舍</t>
  </si>
  <si>
    <t>SA1267</t>
  </si>
  <si>
    <t>SA1286</t>
  </si>
  <si>
    <t>SA1287</t>
  </si>
  <si>
    <t>SA1310</t>
  </si>
  <si>
    <t>SA1359</t>
  </si>
  <si>
    <t>SA1288</t>
  </si>
  <si>
    <t>SA1348</t>
  </si>
  <si>
    <t>SA1349</t>
  </si>
  <si>
    <t>SA1357</t>
  </si>
  <si>
    <t>SA1270</t>
  </si>
  <si>
    <t>135 Tai Hang Road Quarters</t>
  </si>
  <si>
    <t>大坑道135號宿舍</t>
  </si>
  <si>
    <t>SA1361</t>
  </si>
  <si>
    <t>SA1362</t>
  </si>
  <si>
    <t>5.9</t>
  </si>
  <si>
    <t>115</t>
  </si>
  <si>
    <t>SA5003</t>
  </si>
  <si>
    <t>Explosive Ordinance Disposal (EOD) Bureau at  Mount Butler Quarry Site</t>
  </si>
  <si>
    <t>畢拉山石礦場爆炸處理中心</t>
  </si>
  <si>
    <t>SA6402</t>
  </si>
  <si>
    <t>SA1104</t>
  </si>
  <si>
    <t>Haw Par Mansion</t>
  </si>
  <si>
    <t>虎豹別墅</t>
  </si>
  <si>
    <t>SA1105</t>
  </si>
  <si>
    <t>SA1052</t>
  </si>
  <si>
    <t>蓮花宮花園</t>
  </si>
  <si>
    <t>SA1305</t>
  </si>
  <si>
    <t>Mount Butler Firing Range</t>
  </si>
  <si>
    <t>畢拉山靶場</t>
  </si>
  <si>
    <t>HKPF,HKPF</t>
  </si>
  <si>
    <t>SA1306</t>
  </si>
  <si>
    <t>SA1309</t>
  </si>
  <si>
    <t>SA1311</t>
  </si>
  <si>
    <t>SA1329</t>
  </si>
  <si>
    <t>SA3407</t>
  </si>
  <si>
    <t>Mount Butler High Frequency Radio Receiving Station</t>
  </si>
  <si>
    <t>畢拉山高頻接收站</t>
  </si>
  <si>
    <t>MD</t>
  </si>
  <si>
    <t>SA4103</t>
  </si>
  <si>
    <t>DSD</t>
  </si>
  <si>
    <t>SA4104</t>
  </si>
  <si>
    <t>SA4105</t>
  </si>
  <si>
    <t>SA4106</t>
  </si>
  <si>
    <t>SA4107</t>
  </si>
  <si>
    <t>SA4108</t>
  </si>
  <si>
    <t>SA4109</t>
  </si>
  <si>
    <t>SA4111</t>
  </si>
  <si>
    <t>SA4112</t>
  </si>
  <si>
    <t>SA4116</t>
  </si>
  <si>
    <t>SA4117</t>
  </si>
  <si>
    <t>SA1295</t>
  </si>
  <si>
    <t>Mount Butler Quarry Site</t>
  </si>
  <si>
    <t>畢拉山石礦場</t>
  </si>
  <si>
    <t>SA1264</t>
  </si>
  <si>
    <t>SA1265</t>
  </si>
  <si>
    <t>SA1266</t>
  </si>
  <si>
    <t>SA1268</t>
  </si>
  <si>
    <t>SA1296</t>
  </si>
  <si>
    <t>SA1297</t>
  </si>
  <si>
    <t>SA1298</t>
  </si>
  <si>
    <t>SA1299</t>
  </si>
  <si>
    <t>SA1300</t>
  </si>
  <si>
    <t>80 , 40</t>
    <phoneticPr fontId="0" type="noConversion"/>
  </si>
  <si>
    <t>4 , 2</t>
    <phoneticPr fontId="0" type="noConversion"/>
  </si>
  <si>
    <t>13 , 30</t>
    <phoneticPr fontId="0" type="noConversion"/>
  </si>
  <si>
    <t>52 , 60</t>
    <phoneticPr fontId="0" type="noConversion"/>
  </si>
  <si>
    <t>0% , 35%</t>
    <phoneticPr fontId="0" type="noConversion"/>
  </si>
  <si>
    <t>0% , 65%</t>
    <phoneticPr fontId="0" type="noConversion"/>
  </si>
  <si>
    <t>Rock , Soil &amp; Rock</t>
    <phoneticPr fontId="0" type="noConversion"/>
  </si>
  <si>
    <t>SA1301</t>
  </si>
  <si>
    <t>SA1302</t>
  </si>
  <si>
    <t>SA1303</t>
  </si>
  <si>
    <t>SA1304</t>
  </si>
  <si>
    <t>SA1307</t>
  </si>
  <si>
    <t>SA1308</t>
  </si>
  <si>
    <t>SA1312</t>
  </si>
  <si>
    <t>SA1313</t>
  </si>
  <si>
    <t>SA1314</t>
  </si>
  <si>
    <t>SA1315</t>
  </si>
  <si>
    <t>SA1316</t>
  </si>
  <si>
    <t>SA1322</t>
  </si>
  <si>
    <t>SA1323</t>
  </si>
  <si>
    <t>SA1327</t>
  </si>
  <si>
    <t>SA1330</t>
  </si>
  <si>
    <t>SA1336</t>
  </si>
  <si>
    <t>SA1338</t>
  </si>
  <si>
    <t>SA1339</t>
  </si>
  <si>
    <t>SA1342</t>
  </si>
  <si>
    <t>SA1363</t>
  </si>
  <si>
    <t>SA5510</t>
  </si>
  <si>
    <t>SA6007</t>
  </si>
  <si>
    <t>SA6008</t>
  </si>
  <si>
    <t>SA6009</t>
  </si>
  <si>
    <t>SA6010</t>
  </si>
  <si>
    <t>SA6011</t>
  </si>
  <si>
    <t>SA6012</t>
  </si>
  <si>
    <t>SA6208</t>
  </si>
  <si>
    <t>SA6209</t>
  </si>
  <si>
    <t>SA6210</t>
  </si>
  <si>
    <t>SA1262</t>
  </si>
  <si>
    <t>Mount Butler Quarry Staff Quarters</t>
  </si>
  <si>
    <t>畢拉山石礦場職員宿舍</t>
  </si>
  <si>
    <t>SA1263</t>
  </si>
  <si>
    <t>SA1355</t>
  </si>
  <si>
    <t>SA1331</t>
  </si>
  <si>
    <t>Perkins Road Amenity Plot</t>
  </si>
  <si>
    <t>白健時道休憩處</t>
  </si>
  <si>
    <t>SA1341</t>
  </si>
  <si>
    <t>Perkins Road Sitting Out Area</t>
  </si>
  <si>
    <t>白建時道休憩區</t>
  </si>
  <si>
    <t>SA2038</t>
  </si>
  <si>
    <t>Pinewood Picnic Area</t>
  </si>
  <si>
    <t>大坑白健時道</t>
  </si>
  <si>
    <t>SA1031</t>
  </si>
  <si>
    <t>Tai Hang Drive Playground</t>
  </si>
  <si>
    <t>大坑徑遊樂場</t>
  </si>
  <si>
    <t>SA1063</t>
  </si>
  <si>
    <t>SA1067</t>
  </si>
  <si>
    <t>SA1116</t>
  </si>
  <si>
    <t>SA9036</t>
  </si>
  <si>
    <t>SA1083</t>
  </si>
  <si>
    <t>Tai Hang Drive Sitting Out Area</t>
  </si>
  <si>
    <t>大坑徑休憩處</t>
  </si>
  <si>
    <t>SA1334</t>
  </si>
  <si>
    <t>Tai Hang Road Children's Playground</t>
  </si>
  <si>
    <t>大坑道兒童遊樂場</t>
  </si>
  <si>
    <t>SA1350</t>
  </si>
  <si>
    <t>SA1062</t>
  </si>
  <si>
    <t>Tai Hang Road Rest Garden</t>
  </si>
  <si>
    <t>大坑道休憩花園</t>
  </si>
  <si>
    <t>SA1068</t>
  </si>
  <si>
    <t>SA1347</t>
  </si>
  <si>
    <t>Tai Tam</t>
  </si>
  <si>
    <t>(Mount Parker Road)</t>
  </si>
  <si>
    <t>SA9009</t>
  </si>
  <si>
    <t>AFCD Tai Tam Management Centre</t>
  </si>
  <si>
    <t>漁護署大潭管理中心</t>
  </si>
  <si>
    <t>SA9010</t>
  </si>
  <si>
    <t>SA1415</t>
  </si>
  <si>
    <t>ICAC Accommodation At Tai Tam Road</t>
  </si>
  <si>
    <t>大潭道廉政公署宿舍</t>
  </si>
  <si>
    <t>SA1452</t>
  </si>
  <si>
    <t>SA1269</t>
  </si>
  <si>
    <t>Mount Parker RSR Station &amp; Radio Transmitting Station</t>
  </si>
  <si>
    <t>柏架山雷達站</t>
  </si>
  <si>
    <t>SA1276</t>
  </si>
  <si>
    <t>SA1277</t>
  </si>
  <si>
    <t>SA1282</t>
  </si>
  <si>
    <t>SA1283</t>
  </si>
  <si>
    <t>SA1294</t>
  </si>
  <si>
    <t>SA1275</t>
  </si>
  <si>
    <t>SA1278</t>
  </si>
  <si>
    <t>SA1279</t>
  </si>
  <si>
    <t>SA1281</t>
  </si>
  <si>
    <t>SA1328</t>
  </si>
  <si>
    <t>SA1337</t>
  </si>
  <si>
    <t>SA1351</t>
  </si>
  <si>
    <t>SA1352</t>
  </si>
  <si>
    <t>SA1280</t>
  </si>
  <si>
    <t>SA1333</t>
  </si>
  <si>
    <t>Tai Tam Country Park Barbecue Area Site 2 Public Toilet</t>
  </si>
  <si>
    <t>大潭郊野公園燒烤營區公廁</t>
  </si>
  <si>
    <t>SA1029</t>
  </si>
  <si>
    <t>Tai Tam Country Park Quarry Bay Management Centre</t>
  </si>
  <si>
    <t>大潭郊野公園管理中心</t>
  </si>
  <si>
    <t>SA1095</t>
  </si>
  <si>
    <t>SA1096</t>
  </si>
  <si>
    <t>SA1326</t>
  </si>
  <si>
    <t>Tai Tam Country Park Quarry Gap Public Toilet</t>
  </si>
  <si>
    <t>大潭郊野公園鰂魚涌峽公廁</t>
  </si>
  <si>
    <t>SA1370</t>
  </si>
  <si>
    <t>Tai Tam Gap Training Centre</t>
  </si>
  <si>
    <t>大潭峽訓練中心</t>
  </si>
  <si>
    <t>SA1371</t>
  </si>
  <si>
    <t>SA1376</t>
  </si>
  <si>
    <t>SA1378</t>
  </si>
  <si>
    <t>SA1379</t>
  </si>
  <si>
    <t>SA1380</t>
  </si>
  <si>
    <t>SA1381</t>
  </si>
  <si>
    <t>SA1419</t>
  </si>
  <si>
    <t>CSD,WSD</t>
  </si>
  <si>
    <t>SA1429</t>
  </si>
  <si>
    <t>SA1430</t>
  </si>
  <si>
    <t>SA1431</t>
  </si>
  <si>
    <t>SA1432</t>
  </si>
  <si>
    <t>SA1433</t>
  </si>
  <si>
    <t>SA1434</t>
  </si>
  <si>
    <t>SA1435</t>
  </si>
  <si>
    <t>SA1437</t>
  </si>
  <si>
    <t>SA1438</t>
  </si>
  <si>
    <t>SA1439</t>
  </si>
  <si>
    <t>SA1441</t>
  </si>
  <si>
    <t>SA1459</t>
  </si>
  <si>
    <t>SA1463</t>
  </si>
  <si>
    <t>SA1471</t>
  </si>
  <si>
    <t>SA1482</t>
  </si>
  <si>
    <t>SA1489</t>
  </si>
  <si>
    <t>SA1526</t>
  </si>
  <si>
    <t>4.6</t>
  </si>
  <si>
    <t>SA1318</t>
  </si>
  <si>
    <t>Tai Tam Reservoir Road Sitting Out Area</t>
  </si>
  <si>
    <t>大譚水塘道,近休憩處</t>
  </si>
  <si>
    <t>SA1319</t>
  </si>
  <si>
    <t>SA1321</t>
  </si>
  <si>
    <t>SA1365</t>
  </si>
  <si>
    <t>SA1367</t>
  </si>
  <si>
    <t>大譚水塘道,休憩處</t>
  </si>
  <si>
    <t>SA2604</t>
  </si>
  <si>
    <t>Tai Tam Tuk WSD Quarters</t>
  </si>
  <si>
    <t>大潭篤水務署宿舍</t>
  </si>
  <si>
    <t>SA2605</t>
  </si>
  <si>
    <t>SA2611</t>
  </si>
  <si>
    <t>SA4719</t>
  </si>
  <si>
    <t>Tai Tam Village Public Toilet</t>
  </si>
  <si>
    <t>大潭村公廁</t>
  </si>
  <si>
    <t>SA2609</t>
  </si>
  <si>
    <t>Tung Ah Village Playground</t>
  </si>
  <si>
    <t>石澳東丫村遊樂場</t>
  </si>
  <si>
    <t>HAD,GPA</t>
  </si>
  <si>
    <t>SA6404</t>
  </si>
  <si>
    <t>Turtle Cove Beach</t>
  </si>
  <si>
    <t>龜背灣泳灘</t>
  </si>
  <si>
    <t>SA1320</t>
  </si>
  <si>
    <t>Wong Nai Chung Reservoir Park</t>
  </si>
  <si>
    <t>黃泥涌水庫公園</t>
  </si>
  <si>
    <t>SA1086</t>
  </si>
  <si>
    <t>Woodside, Mount Parker Road</t>
  </si>
  <si>
    <t>SA1028</t>
  </si>
  <si>
    <t>Tin Hau</t>
  </si>
  <si>
    <t>Tin Hau Temple Road Garden No.1 &amp; 2</t>
  </si>
  <si>
    <t>天后廟道1,2號公園</t>
  </si>
  <si>
    <t>SA1030</t>
  </si>
  <si>
    <t>SA1074</t>
  </si>
  <si>
    <t>SA1100</t>
  </si>
  <si>
    <t>SA1069</t>
  </si>
  <si>
    <t>Tin Hau Temple Road Garden No.3</t>
  </si>
  <si>
    <t>天后廟道3號公園</t>
  </si>
  <si>
    <t>SA1070</t>
  </si>
  <si>
    <t>SA1111</t>
  </si>
  <si>
    <t>SA1091</t>
  </si>
  <si>
    <t>Tin Hau Temple Road Park</t>
  </si>
  <si>
    <t>天后廟道公園</t>
  </si>
  <si>
    <t>SA1115</t>
  </si>
  <si>
    <t>Tin Hau Temple Road Public Garden</t>
  </si>
  <si>
    <t>天后廟道公眾花園</t>
  </si>
  <si>
    <t>3 , 4</t>
    <phoneticPr fontId="0" type="noConversion"/>
  </si>
  <si>
    <t>15 , 17</t>
    <phoneticPr fontId="0" type="noConversion"/>
  </si>
  <si>
    <t>SA2030</t>
  </si>
  <si>
    <t>W</t>
  </si>
  <si>
    <t>HyD,GPA</t>
  </si>
  <si>
    <t>SA2031</t>
  </si>
  <si>
    <t>SA1536</t>
  </si>
  <si>
    <t>Belcher's Street Sitting Out Area</t>
  </si>
  <si>
    <t>西環西寶城</t>
  </si>
  <si>
    <t>SA1547</t>
  </si>
  <si>
    <t>Chee Sing Kok Social Centre</t>
  </si>
  <si>
    <t>慈星閣仁愛服務中心</t>
  </si>
  <si>
    <t>SA1558</t>
  </si>
  <si>
    <t>SA1559</t>
  </si>
  <si>
    <t>SA1575</t>
  </si>
  <si>
    <t>SA4908</t>
  </si>
  <si>
    <t>MAsonry</t>
    <phoneticPr fontId="0" type="noConversion"/>
  </si>
  <si>
    <t>SA7603</t>
  </si>
  <si>
    <t>Eastern Street Methadone Centre Geotechnical Works</t>
  </si>
  <si>
    <t>東邊街美沙酮中心地質工作</t>
  </si>
  <si>
    <t>Random runnle</t>
    <phoneticPr fontId="0" type="noConversion"/>
  </si>
  <si>
    <t>SA1716</t>
  </si>
  <si>
    <t>Eastern Street Methanade Clinic</t>
  </si>
  <si>
    <t>東邊街美沙酮診所</t>
  </si>
  <si>
    <t>SA1684</t>
  </si>
  <si>
    <t>Forbes Street Temporary Playground</t>
  </si>
  <si>
    <t>西環科士街臨時遊樂場</t>
  </si>
  <si>
    <t>SA9403</t>
  </si>
  <si>
    <t>SA6902</t>
  </si>
  <si>
    <t>GPA venue at 410 Victoria Road</t>
  </si>
  <si>
    <t>西環域多利道410號</t>
  </si>
  <si>
    <t>SA1586</t>
  </si>
  <si>
    <t>Hill Road Garden</t>
  </si>
  <si>
    <t>山道花園</t>
  </si>
  <si>
    <t>4.2 , 1.6 , 2.4</t>
    <phoneticPr fontId="0" type="noConversion"/>
  </si>
  <si>
    <t>30 , 11 , 16</t>
    <phoneticPr fontId="0" type="noConversion"/>
  </si>
  <si>
    <t>90 , 85 , 85</t>
    <phoneticPr fontId="0" type="noConversion"/>
  </si>
  <si>
    <t>Concrete , Masonry , Masonry</t>
    <phoneticPr fontId="0" type="noConversion"/>
  </si>
  <si>
    <t>SA1625</t>
  </si>
  <si>
    <t>9 , 3.9</t>
    <phoneticPr fontId="0" type="noConversion"/>
  </si>
  <si>
    <t>70 , 45</t>
    <phoneticPr fontId="0" type="noConversion"/>
  </si>
  <si>
    <t>SA1645</t>
  </si>
  <si>
    <t>4.4 , 1.7 , 2.7</t>
    <phoneticPr fontId="0" type="noConversion"/>
  </si>
  <si>
    <t xml:space="preserve">10 , 40 , 8 </t>
    <phoneticPr fontId="0" type="noConversion"/>
  </si>
  <si>
    <t>75 , 85 , 90</t>
    <phoneticPr fontId="0" type="noConversion"/>
  </si>
  <si>
    <t>Y , N , Y</t>
    <phoneticPr fontId="0" type="noConversion"/>
  </si>
  <si>
    <t>SA1740</t>
  </si>
  <si>
    <t>SA2077</t>
  </si>
  <si>
    <t>Hong Fu Playground</t>
  </si>
  <si>
    <t>康富遊樂場</t>
  </si>
  <si>
    <t>SA2061</t>
  </si>
  <si>
    <t>Hong Kong Animal Management Centre</t>
  </si>
  <si>
    <t>香港動物管理中心</t>
  </si>
  <si>
    <t>SA2062</t>
  </si>
  <si>
    <t>SA6017</t>
  </si>
  <si>
    <t>po</t>
    <phoneticPr fontId="0" type="noConversion"/>
  </si>
  <si>
    <t>8.7</t>
  </si>
  <si>
    <t>122</t>
  </si>
  <si>
    <t>SA2099</t>
  </si>
  <si>
    <t>SA2035</t>
  </si>
  <si>
    <t>Institute Of Immunology</t>
  </si>
  <si>
    <t>薄扶林免疫學院</t>
  </si>
  <si>
    <t>SA1528</t>
  </si>
  <si>
    <t>Ka Wai Man Road Garden</t>
  </si>
  <si>
    <t>加恵民道花園</t>
  </si>
  <si>
    <t>SA1632</t>
  </si>
  <si>
    <t>SA1635</t>
  </si>
  <si>
    <t>SA1584</t>
  </si>
  <si>
    <t>SA1585</t>
  </si>
  <si>
    <t>SA1682</t>
  </si>
  <si>
    <t>5 , 5</t>
    <phoneticPr fontId="0" type="noConversion"/>
  </si>
  <si>
    <t>24 ,12</t>
    <phoneticPr fontId="0" type="noConversion"/>
  </si>
  <si>
    <t>SA1683</t>
  </si>
  <si>
    <t>SA5702</t>
  </si>
  <si>
    <t>SA1529</t>
  </si>
  <si>
    <t>Ka Wai Man Road Sitting Out Area</t>
  </si>
  <si>
    <t>加恵民道休憩處</t>
  </si>
  <si>
    <t>SA1574</t>
  </si>
  <si>
    <t>Kennedy Town Bus Terminus Sitting Out Area</t>
  </si>
  <si>
    <t>堅尼地城巴士站休憩處</t>
  </si>
  <si>
    <t>SA1752</t>
  </si>
  <si>
    <t>SA1530</t>
  </si>
  <si>
    <t>Kennedy Town Jockey Club Clinic</t>
  </si>
  <si>
    <t>堅尼地城賽馬會診所</t>
  </si>
  <si>
    <t>SA1636</t>
  </si>
  <si>
    <t>SA1761</t>
  </si>
  <si>
    <t>SA1587</t>
  </si>
  <si>
    <t>Kennedy Town Police Quarters</t>
  </si>
  <si>
    <t>堅尼地城警察宿舍</t>
  </si>
  <si>
    <t>SA1621</t>
  </si>
  <si>
    <t>SA1681</t>
  </si>
  <si>
    <t>SA1723</t>
  </si>
  <si>
    <t>King's College</t>
  </si>
  <si>
    <t>英皇書院</t>
  </si>
  <si>
    <t>SA1724</t>
  </si>
  <si>
    <t>SA1727</t>
  </si>
  <si>
    <t>SA1728</t>
  </si>
  <si>
    <t>SA1729</t>
  </si>
  <si>
    <t>SA1730</t>
  </si>
  <si>
    <t>SA1721</t>
  </si>
  <si>
    <t>Li Sing Primary School</t>
  </si>
  <si>
    <t>半山高街李陞小學</t>
  </si>
  <si>
    <t>SA1722</t>
  </si>
  <si>
    <t>SA1644</t>
  </si>
  <si>
    <t>龍虎山郊野公園克頓道</t>
  </si>
  <si>
    <t>SA1655</t>
  </si>
  <si>
    <t>SA1656</t>
  </si>
  <si>
    <t>SA1545</t>
  </si>
  <si>
    <t>Mount Davis Ambulance Depot</t>
  </si>
  <si>
    <t>摩星嶺救護站</t>
  </si>
  <si>
    <t>SA1685</t>
  </si>
  <si>
    <t>SA1540</t>
  </si>
  <si>
    <t>Mount Davis Temporary Sitting Out Area</t>
  </si>
  <si>
    <t>摩星嶺臨時休憩處徑</t>
  </si>
  <si>
    <t>SA1549</t>
  </si>
  <si>
    <t>Po Leung Kuk Chan Au Big Yan Home For The Elderly</t>
  </si>
  <si>
    <t>保良局老人院舍</t>
  </si>
  <si>
    <t>SA1760</t>
  </si>
  <si>
    <t>Pokfield Road Sitting Out Area</t>
  </si>
  <si>
    <t>蒲飛路休憩處</t>
  </si>
  <si>
    <t>SA4712</t>
  </si>
  <si>
    <t>Sai Ning Street Open Space</t>
  </si>
  <si>
    <t>西寧街花園</t>
  </si>
  <si>
    <t>SA4713</t>
  </si>
  <si>
    <t>SA1713</t>
  </si>
  <si>
    <t>Sai Ying Pun Community Complex</t>
  </si>
  <si>
    <t>西營盤社區會堂</t>
  </si>
  <si>
    <t>SA1714</t>
  </si>
  <si>
    <t>GPA,EB</t>
  </si>
  <si>
    <t>6.3 , 8</t>
    <phoneticPr fontId="0" type="noConversion"/>
  </si>
  <si>
    <t>26 , 19</t>
    <phoneticPr fontId="0" type="noConversion"/>
  </si>
  <si>
    <t>SA1715</t>
  </si>
  <si>
    <t>5.4</t>
  </si>
  <si>
    <t>62</t>
  </si>
  <si>
    <t>SA1717</t>
  </si>
  <si>
    <t>Sai Ying Pun FEHD Store, Kwok Hing Lane</t>
  </si>
  <si>
    <t>西營盤郭興里食環署倉</t>
  </si>
  <si>
    <t>SA1637</t>
  </si>
  <si>
    <t>Sai Ying Pun Jockey Club Polyclinic</t>
  </si>
  <si>
    <t>西營盤賽馬會分科診所</t>
  </si>
  <si>
    <t>DH,EB</t>
  </si>
  <si>
    <t>SA1657</t>
  </si>
  <si>
    <t>SA1700</t>
  </si>
  <si>
    <t>SA1702</t>
  </si>
  <si>
    <t>SA1701</t>
  </si>
  <si>
    <t>SA11403</t>
  </si>
  <si>
    <t>Shek Tong Tsui Municipal Services Building</t>
  </si>
  <si>
    <t>石塘咀市政大廈</t>
  </si>
  <si>
    <t>SA1753</t>
  </si>
  <si>
    <t>SA1580</t>
  </si>
  <si>
    <t>Sitting Out Area at Mount Davis Path</t>
  </si>
  <si>
    <t>摩星嶺徑休憩處</t>
  </si>
  <si>
    <t>SA1552</t>
  </si>
  <si>
    <t>Sitting Out Area In Lung Fu Shan Country Park</t>
  </si>
  <si>
    <t>龍虎山郊野公園休憩處</t>
  </si>
  <si>
    <t>HAD</t>
  </si>
  <si>
    <t>SA1555</t>
  </si>
  <si>
    <t>St. Paul's College Primary School</t>
  </si>
  <si>
    <t>聖保羅書院小學</t>
  </si>
  <si>
    <t>SA1602</t>
  </si>
  <si>
    <t>SA1566</t>
  </si>
  <si>
    <t>The Former Victoria Road Police Detention Centre</t>
  </si>
  <si>
    <t>前域多利道警察拘留中心</t>
  </si>
  <si>
    <t>SA1576</t>
  </si>
  <si>
    <t>SA1577</t>
  </si>
  <si>
    <t>SA1578</t>
  </si>
  <si>
    <t>SA1579</t>
  </si>
  <si>
    <t>SA1741</t>
  </si>
  <si>
    <t>SA11208</t>
  </si>
  <si>
    <t>SA1663</t>
  </si>
  <si>
    <t>Third Street Playground</t>
  </si>
  <si>
    <t>第三街遊樂場</t>
  </si>
  <si>
    <t>SA4003</t>
  </si>
  <si>
    <t>14.4</t>
  </si>
  <si>
    <t>SA1719</t>
  </si>
  <si>
    <t>Western District Community Centre</t>
  </si>
  <si>
    <t>西區社區中心</t>
  </si>
  <si>
    <t>SA1653</t>
  </si>
  <si>
    <t>Western Police Station And Quarters</t>
  </si>
  <si>
    <t>西區警署及宿舍</t>
  </si>
  <si>
    <t>SA1720</t>
  </si>
  <si>
    <t>SA2171</t>
  </si>
  <si>
    <t>WC</t>
  </si>
  <si>
    <t>警察博物館</t>
  </si>
  <si>
    <t>SA2203</t>
  </si>
  <si>
    <t>SA2277</t>
  </si>
  <si>
    <t>SA2328</t>
  </si>
  <si>
    <t>SA2235</t>
  </si>
  <si>
    <t>Shiu Fai Terrace Refuse Collection Point</t>
  </si>
  <si>
    <t>肇輝臺垃圾站</t>
  </si>
  <si>
    <t>SA1799</t>
  </si>
  <si>
    <t>Tung Wah Centenary Square Garden</t>
  </si>
  <si>
    <t>東華百週年廣場花園</t>
  </si>
  <si>
    <t>SA1805</t>
  </si>
  <si>
    <t>1.4 , 2.3</t>
    <phoneticPr fontId="0" type="noConversion"/>
  </si>
  <si>
    <t>SA1809</t>
  </si>
  <si>
    <t>SA1921</t>
  </si>
  <si>
    <t>SA1995</t>
  </si>
  <si>
    <t>3.8 , 2.2</t>
    <phoneticPr fontId="0" type="noConversion"/>
  </si>
  <si>
    <t>20.2 , 4.8</t>
    <phoneticPr fontId="0" type="noConversion"/>
  </si>
  <si>
    <t>Y ,N</t>
    <phoneticPr fontId="0" type="noConversion"/>
  </si>
  <si>
    <t>SA1867</t>
  </si>
  <si>
    <t>Wan Chai Park</t>
  </si>
  <si>
    <t>灣仔公園</t>
  </si>
  <si>
    <t>SA1918</t>
  </si>
  <si>
    <t>SA1983</t>
  </si>
  <si>
    <t>7.3</t>
  </si>
  <si>
    <t>SA1984</t>
  </si>
  <si>
    <t>SA9011</t>
  </si>
  <si>
    <t>Ap Lei Chau Clinic</t>
  </si>
  <si>
    <t>鴨脷洲診所</t>
  </si>
  <si>
    <t>HYD</t>
  </si>
  <si>
    <t>SA1101</t>
  </si>
  <si>
    <t>EMB Hong Kong Teachers' Centre</t>
  </si>
  <si>
    <t>北角百福道4號香港教師中心</t>
  </si>
  <si>
    <t>SA7301</t>
  </si>
  <si>
    <t>(St. Paul's Co-Educational Primary School)</t>
  </si>
  <si>
    <t>SA9901</t>
  </si>
  <si>
    <t>Aberdeen Fire Station Cum Ambulance Depot</t>
  </si>
  <si>
    <t>香港仔消房局及救護站</t>
  </si>
  <si>
    <t>SA9902</t>
  </si>
  <si>
    <t>SA2296</t>
  </si>
  <si>
    <t>HKUGA College</t>
  </si>
  <si>
    <t>港大同學會書院</t>
  </si>
  <si>
    <t>SA1108</t>
  </si>
  <si>
    <t>SA2806</t>
  </si>
  <si>
    <t>SA1977</t>
  </si>
  <si>
    <t>Murray Building</t>
  </si>
  <si>
    <t>美利大廈</t>
  </si>
  <si>
    <t>SA1978</t>
  </si>
  <si>
    <t>SA2126</t>
  </si>
  <si>
    <t>Shouson Hill Nursery</t>
  </si>
  <si>
    <t>黃竹坑壽臣山苗圃</t>
  </si>
  <si>
    <t>SA2640</t>
  </si>
  <si>
    <t>SA2641</t>
  </si>
  <si>
    <t>SA6015</t>
  </si>
  <si>
    <t>(HAD venue (GLA-THK865) near Pok Fu Lam Road ?)</t>
  </si>
  <si>
    <t>薄扶林道</t>
  </si>
  <si>
    <t>SA2770</t>
  </si>
  <si>
    <t>SA5520</t>
  </si>
  <si>
    <t>Ap Lei Chau Service Reservoir Playground</t>
  </si>
  <si>
    <t>鴨脷洲利南道配水庫公園</t>
  </si>
  <si>
    <t>SA2613</t>
  </si>
  <si>
    <t>SA9002</t>
  </si>
  <si>
    <t>EPD waste Facilities Business Unit</t>
  </si>
  <si>
    <t>環保署廢物處理單位</t>
  </si>
  <si>
    <t>EPD</t>
  </si>
  <si>
    <t>SA1686</t>
  </si>
  <si>
    <t>SA1745</t>
  </si>
  <si>
    <t>SA0023</t>
  </si>
  <si>
    <t>SA9101</t>
  </si>
  <si>
    <t>Hennessy Road Playground</t>
  </si>
  <si>
    <t>軒尼克詩道遊樂場</t>
  </si>
  <si>
    <t>SA2584</t>
  </si>
  <si>
    <t>SA1784</t>
  </si>
  <si>
    <t>SA4115</t>
  </si>
  <si>
    <t>SA2127</t>
  </si>
  <si>
    <t>SA2129</t>
  </si>
  <si>
    <t>SA2246</t>
  </si>
  <si>
    <t>SA2711</t>
  </si>
  <si>
    <t>SA2072</t>
  </si>
  <si>
    <t>SA2288</t>
  </si>
  <si>
    <t>SA2206</t>
  </si>
  <si>
    <t>SA2702</t>
  </si>
  <si>
    <t>SA2289</t>
  </si>
  <si>
    <t>SA1289</t>
  </si>
  <si>
    <t>SA1647</t>
  </si>
  <si>
    <t>Chung Wo Lane Sitting Out Area</t>
  </si>
  <si>
    <t>中和里休憩處</t>
  </si>
  <si>
    <t>SA11508</t>
    <phoneticPr fontId="0" type="noConversion"/>
  </si>
  <si>
    <t>Pamela Youde Nethersole Eastern Hospital Quarters</t>
    <phoneticPr fontId="0" type="noConversion"/>
  </si>
  <si>
    <t>SA11509</t>
    <phoneticPr fontId="0" type="noConversion"/>
  </si>
  <si>
    <t>SA11506</t>
    <phoneticPr fontId="0" type="noConversion"/>
  </si>
  <si>
    <t>SA11507</t>
    <phoneticPr fontId="0" type="noConversion"/>
  </si>
  <si>
    <t>SA11510</t>
    <phoneticPr fontId="0" type="noConversion"/>
  </si>
  <si>
    <t>(LCSD Venue at GLA-THK1516 at Happy Valley?)</t>
  </si>
  <si>
    <t>SA11505</t>
    <phoneticPr fontId="0" type="noConversion"/>
  </si>
  <si>
    <t>SA11511</t>
    <phoneticPr fontId="0" type="noConversion"/>
  </si>
  <si>
    <t>SA11512</t>
    <phoneticPr fontId="0" type="noConversion"/>
  </si>
  <si>
    <t>SA11812</t>
  </si>
  <si>
    <t>St. Paul's  College Primary School (Adjoining Pokfulam Road)</t>
  </si>
  <si>
    <t>聖保羅書院小學新校舍(薄扶林道)</t>
    <phoneticPr fontId="0" type="noConversion"/>
  </si>
  <si>
    <t xml:space="preserve"> </t>
    <phoneticPr fontId="0" type="noConversion"/>
  </si>
  <si>
    <t>SA11813</t>
    <phoneticPr fontId="0" type="noConversion"/>
  </si>
  <si>
    <t>SA11814</t>
    <phoneticPr fontId="0" type="noConversion"/>
  </si>
  <si>
    <t>SA11808</t>
    <phoneticPr fontId="0" type="noConversion"/>
  </si>
  <si>
    <t>香港仔消防局暨救護站</t>
    <phoneticPr fontId="0" type="noConversion"/>
  </si>
  <si>
    <t>SA11809</t>
    <phoneticPr fontId="0" type="noConversion"/>
  </si>
  <si>
    <t>Hong Kong Museum of Coastal Defence(Skw)</t>
  </si>
  <si>
    <t>香港海防博物館</t>
    <phoneticPr fontId="0" type="noConversion"/>
  </si>
  <si>
    <t>SA11810</t>
    <phoneticPr fontId="0" type="noConversion"/>
  </si>
  <si>
    <t>長洲洪聖廟兒童遊樂場</t>
    <phoneticPr fontId="0" type="noConversion"/>
  </si>
  <si>
    <t>SA11911</t>
    <phoneticPr fontId="0" type="noConversion"/>
  </si>
  <si>
    <t>SA11910</t>
    <phoneticPr fontId="0" type="noConversion"/>
  </si>
  <si>
    <t>Wan Chai Gap Road Sitting-out Area</t>
  </si>
  <si>
    <t>灣仔峽道休憩處</t>
    <phoneticPr fontId="0" type="noConversion"/>
  </si>
  <si>
    <t>SA11912</t>
    <phoneticPr fontId="0" type="noConversion"/>
  </si>
  <si>
    <t>Stanley Prison</t>
    <phoneticPr fontId="0" type="noConversion"/>
  </si>
  <si>
    <t>SA11908</t>
    <phoneticPr fontId="0" type="noConversion"/>
  </si>
  <si>
    <t>SA11907</t>
    <phoneticPr fontId="0" type="noConversion"/>
  </si>
  <si>
    <t>SA11909</t>
    <phoneticPr fontId="0" type="noConversion"/>
  </si>
  <si>
    <t>SA11801</t>
    <phoneticPr fontId="0" type="noConversion"/>
  </si>
  <si>
    <t>SA11802</t>
    <phoneticPr fontId="0" type="noConversion"/>
  </si>
  <si>
    <t>SA11803</t>
    <phoneticPr fontId="0" type="noConversion"/>
  </si>
  <si>
    <t>SA11804</t>
    <phoneticPr fontId="0" type="noConversion"/>
  </si>
  <si>
    <t>SA11805</t>
    <phoneticPr fontId="0" type="noConversion"/>
  </si>
  <si>
    <t>SA12101</t>
    <phoneticPr fontId="0" type="noConversion"/>
  </si>
  <si>
    <t>(LCSD venue at GLA-IS 203 near Cheung Pak Road, Cheung Chau)(Is-S)</t>
  </si>
  <si>
    <t>長洲大貴灣公園</t>
    <phoneticPr fontId="0" type="noConversion"/>
  </si>
  <si>
    <t>SA12102</t>
    <phoneticPr fontId="0" type="noConversion"/>
  </si>
  <si>
    <t>(HAD venue at Bowen Road?)</t>
  </si>
  <si>
    <t>寶雲道</t>
    <phoneticPr fontId="0" type="noConversion"/>
  </si>
  <si>
    <t>SA12103</t>
  </si>
  <si>
    <t>Plantation Road Garden</t>
    <phoneticPr fontId="0" type="noConversion"/>
  </si>
  <si>
    <t>SA12104</t>
  </si>
  <si>
    <t>Shaukeiwan Jockey Club Clinic (SKW)</t>
    <phoneticPr fontId="0" type="noConversion"/>
  </si>
  <si>
    <t>SA1556</t>
    <phoneticPr fontId="0" type="noConversion"/>
  </si>
  <si>
    <t>堅尼地城警察宿舍</t>
    <phoneticPr fontId="0" type="noConversion"/>
  </si>
  <si>
    <t>SA12701</t>
    <phoneticPr fontId="0" type="noConversion"/>
  </si>
  <si>
    <t>聖保羅書院小學(薄扶林道)</t>
    <phoneticPr fontId="0" type="noConversion"/>
  </si>
  <si>
    <t>(District Maintenance Office at Tsat Tsz Mui Road?)</t>
  </si>
  <si>
    <t>七姊妹道</t>
    <phoneticPr fontId="0" type="noConversion"/>
  </si>
  <si>
    <t>SA13901</t>
  </si>
  <si>
    <t>SA13902</t>
  </si>
  <si>
    <t>SA13903</t>
  </si>
  <si>
    <t>SA13904</t>
  </si>
  <si>
    <t>SA13905</t>
  </si>
  <si>
    <t>SA13906</t>
  </si>
  <si>
    <t>SA13907</t>
  </si>
  <si>
    <t>SA13908</t>
  </si>
  <si>
    <t>SA13909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</si>
</sst>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\-* #,##0.00_-;_-* &quot;-&quot;??_-;_-@_-"/>
    <numFmt numFmtId="165" formatCode="_(* #,##0.0_);_(* \(#,##0.0\);_(* &quot;-&quot;??_);_(@_)"/>
    <numFmt numFmtId="166" formatCode="m&quot;月&quot;d&quot;日&quot;"/>
  </numFmts>
  <fonts count="9">
    <font>
      <sz val="11"/>
      <color theme="1"/>
      <name val="Aptos Narrow"/>
      <family val="2"/>
      <charset val="136"/>
      <scheme val="minor"/>
    </font>
    <font>
      <sz val="11"/>
      <color theme="1"/>
      <name val="Aptos Narrow"/>
      <family val="2"/>
      <charset val="136"/>
      <scheme val="minor"/>
    </font>
    <font>
      <b/>
      <sz val="11"/>
      <color theme="1"/>
      <name val="Aptos Narrow"/>
      <family val="2"/>
      <charset val="136"/>
      <scheme val="minor"/>
    </font>
    <font>
      <b/>
      <sz val="12"/>
      <color indexed="8"/>
      <name val="新細明體"/>
      <family val="1"/>
      <charset val="136"/>
    </font>
    <font>
      <strike/>
      <sz val="12"/>
      <color indexed="8"/>
      <name val="新細明體"/>
      <family val="1"/>
      <charset val="136"/>
    </font>
    <font>
      <sz val="12"/>
      <color theme="1"/>
      <name val="新細明體"/>
      <family val="1"/>
      <charset val="136"/>
    </font>
    <font>
      <sz val="10"/>
      <color indexed="8"/>
      <name val="Arial"/>
      <family val="2"/>
    </font>
    <font>
      <sz val="10"/>
      <name val="新細明體"/>
      <family val="1"/>
      <charset val="136"/>
    </font>
    <font>
      <sz val="8"/>
      <color indexed="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/>
  </cellStyleXfs>
  <cellXfs count="23">
    <xf numFmtId="0" fontId="0" fillId="0" borderId="0" xfId="0"/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9" fontId="0" fillId="0" borderId="0" xfId="2" applyFont="1" applyFill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1" applyNumberFormat="1" applyFont="1" applyAlignment="1">
      <alignment vertical="center"/>
    </xf>
    <xf numFmtId="9" fontId="0" fillId="0" borderId="0" xfId="0" applyNumberFormat="1" applyAlignment="1">
      <alignment horizontal="center" vertical="center"/>
    </xf>
    <xf numFmtId="9" fontId="0" fillId="0" borderId="0" xfId="0" applyNumberFormat="1" applyAlignment="1">
      <alignment vertical="center"/>
    </xf>
    <xf numFmtId="0" fontId="0" fillId="0" borderId="0" xfId="0" quotePrefix="1" applyAlignment="1">
      <alignment horizontal="center" vertical="center"/>
    </xf>
    <xf numFmtId="166" fontId="0" fillId="0" borderId="0" xfId="0" applyNumberFormat="1" applyAlignment="1">
      <alignment horizontal="left" vertical="center"/>
    </xf>
    <xf numFmtId="0" fontId="0" fillId="0" borderId="0" xfId="0" quotePrefix="1" applyAlignment="1">
      <alignment horizontal="left" vertical="center"/>
    </xf>
    <xf numFmtId="0" fontId="4" fillId="0" borderId="0" xfId="0" applyFont="1" applyAlignment="1">
      <alignment horizontal="right" vertical="center"/>
    </xf>
    <xf numFmtId="9" fontId="0" fillId="0" borderId="0" xfId="0" applyNumberFormat="1" applyAlignment="1">
      <alignment horizontal="right" vertical="center"/>
    </xf>
    <xf numFmtId="0" fontId="5" fillId="2" borderId="1" xfId="0" applyFont="1" applyFill="1" applyBorder="1" applyAlignment="1">
      <alignment vertical="center"/>
    </xf>
    <xf numFmtId="0" fontId="7" fillId="0" borderId="2" xfId="3" applyFont="1" applyBorder="1" applyAlignment="1">
      <alignment horizontal="left" vertical="center" wrapText="1"/>
    </xf>
    <xf numFmtId="0" fontId="8" fillId="0" borderId="2" xfId="3" applyFont="1" applyBorder="1" applyAlignment="1">
      <alignment horizontal="center" vertical="center" wrapText="1"/>
    </xf>
    <xf numFmtId="0" fontId="2" fillId="0" borderId="0" xfId="0" applyFont="1"/>
    <xf numFmtId="0" fontId="0" fillId="0" borderId="0" xfId="0" applyFont="1"/>
  </cellXfs>
  <cellStyles count="4">
    <cellStyle name="一般" xfId="0" builtinId="0"/>
    <cellStyle name="一般_FullList_SSP" xfId="3" xr:uid="{DEF5BF1E-A30F-4D17-AA9F-7CB5B9CC6976}"/>
    <cellStyle name="千分位" xfId="1" builtinId="3"/>
    <cellStyle name="百分比" xfId="2" builtinId="5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ustomXml" Target="../ink/ink2.xml"/><Relationship Id="rId2" Type="http://schemas.openxmlformats.org/officeDocument/2006/relationships/image" Target="../media/image1.png"/><Relationship Id="rId1" Type="http://schemas.openxmlformats.org/officeDocument/2006/relationships/customXml" Target="../ink/ink1.xml"/><Relationship Id="rId4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1017200</xdr:colOff>
      <xdr:row>530</xdr:row>
      <xdr:rowOff>215347</xdr:rowOff>
    </xdr:from>
    <xdr:to>
      <xdr:col>26</xdr:col>
      <xdr:colOff>9415</xdr:colOff>
      <xdr:row>531</xdr:row>
      <xdr:rowOff>20806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筆跡 1">
              <a:extLst>
                <a:ext uri="{FF2B5EF4-FFF2-40B4-BE49-F238E27FC236}">
                  <a16:creationId xmlns:a16="http://schemas.microsoft.com/office/drawing/2014/main" id="{0C9B7598-9BE8-4308-A1E1-5E6036EA9238}"/>
                </a:ext>
              </a:extLst>
            </xdr14:cNvPr>
            <xdr14:cNvContentPartPr/>
          </xdr14:nvContentPartPr>
          <xdr14:nvPr macro=""/>
          <xdr14:xfrm>
            <a:off x="30818026" y="112825893"/>
            <a:ext cx="5040" cy="4320"/>
          </xdr14:xfrm>
        </xdr:contentPart>
      </mc:Choice>
      <mc:Fallback xmlns="">
        <xdr:pic>
          <xdr:nvPicPr>
            <xdr:cNvPr id="2" name="筆跡 1">
              <a:extLst>
                <a:ext uri="{FF2B5EF4-FFF2-40B4-BE49-F238E27FC236}">
                  <a16:creationId xmlns:a16="http://schemas.microsoft.com/office/drawing/2014/main" id="{D0FFB090-BFBD-46B9-8775-749359F3D62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0809026" y="112816893"/>
              <a:ext cx="22680" cy="2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0</xdr:colOff>
      <xdr:row>1</xdr:row>
      <xdr:rowOff>0</xdr:rowOff>
    </xdr:from>
    <xdr:to>
      <xdr:col>19</xdr:col>
      <xdr:colOff>0</xdr:colOff>
      <xdr:row>1</xdr:row>
      <xdr:rowOff>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筆跡 2">
              <a:extLst>
                <a:ext uri="{FF2B5EF4-FFF2-40B4-BE49-F238E27FC236}">
                  <a16:creationId xmlns:a16="http://schemas.microsoft.com/office/drawing/2014/main" id="{226B653E-B686-43E6-BCCB-6BD625718056}"/>
                </a:ext>
              </a:extLst>
            </xdr14:cNvPr>
            <xdr14:cNvContentPartPr/>
          </xdr14:nvContentPartPr>
          <xdr14:nvPr macro=""/>
          <xdr14:xfrm>
            <a:off x="27000991" y="169898499"/>
            <a:ext cx="3600" cy="4320"/>
          </xdr14:xfrm>
        </xdr:contentPart>
      </mc:Choice>
      <mc:Fallback xmlns="">
        <xdr:pic>
          <xdr:nvPicPr>
            <xdr:cNvPr id="3" name="筆跡 2">
              <a:extLst>
                <a:ext uri="{FF2B5EF4-FFF2-40B4-BE49-F238E27FC236}">
                  <a16:creationId xmlns:a16="http://schemas.microsoft.com/office/drawing/2014/main" id="{EDCC6B27-BC8D-46CD-A6E4-F5127EB412A4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6992351" y="169889859"/>
              <a:ext cx="21240" cy="219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torin\Downloads\TCF928_All%20Slope%20Data%20Master%20(1)%20(1)%20(1).xlsx" TargetMode="External"/><Relationship Id="rId1" Type="http://schemas.openxmlformats.org/officeDocument/2006/relationships/externalLinkPath" Target="TCF928_All%20Slope%20Data%20Master%20(1)%20(1)%20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ist_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ster"/>
      <sheetName val="Sheet1"/>
      <sheetName val="BRR"/>
      <sheetName val="Ficus Elastica"/>
      <sheetName val="Roadside"/>
      <sheetName val="NPRS"/>
      <sheetName val="Current Slope List"/>
      <sheetName val="Contact List"/>
      <sheetName val="intensive 2019"/>
      <sheetName val="Greening"/>
      <sheetName val="PWI"/>
      <sheetName val="OVT_SWT"/>
    </sheetNames>
    <sheetDataSet>
      <sheetData sheetId="0"/>
      <sheetData sheetId="1"/>
      <sheetData sheetId="2">
        <row r="2">
          <cell r="A2" t="str">
            <v> 11SW-D/DT79(2)</v>
          </cell>
          <cell r="B2" t="str">
            <v>Police Museum</v>
          </cell>
        </row>
        <row r="3">
          <cell r="A3" t="str">
            <v xml:space="preserve"> 11SW-D/C2185 </v>
          </cell>
          <cell r="B3" t="str">
            <v>Police Museum</v>
          </cell>
        </row>
        <row r="4">
          <cell r="A4" t="str">
            <v> 11SW-B/C117</v>
          </cell>
          <cell r="B4" t="str">
            <v>Hong Kong Park</v>
          </cell>
        </row>
        <row r="5">
          <cell r="A5" t="str">
            <v>11SW-B/FR34</v>
          </cell>
          <cell r="B5" t="str">
            <v>Eastern Hospital Road Sitting Out</v>
          </cell>
        </row>
        <row r="6">
          <cell r="A6" t="str">
            <v>11SW-B/FR131 </v>
          </cell>
          <cell r="B6" t="str">
            <v>Wan Chai Park</v>
          </cell>
        </row>
        <row r="7">
          <cell r="A7" t="str">
            <v>11SW-D/R296</v>
          </cell>
          <cell r="B7" t="str">
            <v>Warehouse</v>
          </cell>
        </row>
        <row r="8">
          <cell r="A8" t="str">
            <v>11SW-B/C476</v>
          </cell>
          <cell r="B8" t="str">
            <v>HKZBG</v>
          </cell>
        </row>
        <row r="9">
          <cell r="A9" t="str">
            <v>11SW-B/FR260</v>
          </cell>
          <cell r="B9" t="str">
            <v>Hong Kong Park</v>
          </cell>
        </row>
        <row r="10">
          <cell r="A10" t="str">
            <v>11SW-B/F45 </v>
          </cell>
          <cell r="B10" t="str">
            <v>Government House</v>
          </cell>
        </row>
        <row r="11">
          <cell r="A11" t="str">
            <v>11SE-A/C417</v>
          </cell>
          <cell r="B11" t="str">
            <v>Sir Ellis Kadoorie Primary School</v>
          </cell>
        </row>
        <row r="12">
          <cell r="A12" t="str">
            <v>11SW-B/FR152</v>
          </cell>
          <cell r="B12" t="str">
            <v>Hong Kong Park</v>
          </cell>
        </row>
        <row r="13">
          <cell r="A13" t="str">
            <v>11SW-A/R159</v>
          </cell>
          <cell r="B13" t="str">
            <v>Buxey Lodge</v>
          </cell>
        </row>
        <row r="14">
          <cell r="A14" t="str">
            <v>11SE-A/FR436</v>
          </cell>
          <cell r="B14" t="str">
            <v>Ho Tung Secondary School</v>
          </cell>
        </row>
        <row r="15">
          <cell r="A15" t="str">
            <v>11SW-B/CR248</v>
          </cell>
          <cell r="B15" t="str">
            <v>Monmouth Park</v>
          </cell>
        </row>
        <row r="16">
          <cell r="A16" t="str">
            <v>11SW-B/CR477</v>
          </cell>
          <cell r="B16" t="str">
            <v>HKZBG</v>
          </cell>
        </row>
        <row r="17">
          <cell r="A17" t="str">
            <v>11SW-B/F97</v>
          </cell>
          <cell r="B17" t="str">
            <v>The High Court</v>
          </cell>
        </row>
        <row r="18">
          <cell r="A18" t="str">
            <v>11SW-A/CR473</v>
          </cell>
          <cell r="B18" t="str">
            <v>Lok Sin Tong Leung Kau Kui College</v>
          </cell>
        </row>
        <row r="19">
          <cell r="A19" t="str">
            <v>11SW-D/C452</v>
          </cell>
          <cell r="B19" t="str">
            <v>Victoria House, 15 Barker Road</v>
          </cell>
        </row>
        <row r="20">
          <cell r="A20" t="str">
            <v> 11SW-D/C541</v>
          </cell>
          <cell r="B20" t="str">
            <v>Coombe Road Children's Playground</v>
          </cell>
        </row>
        <row r="21">
          <cell r="A21" t="str">
            <v xml:space="preserve">11SW-B/CR476 </v>
          </cell>
          <cell r="B21" t="str">
            <v>HKZBG</v>
          </cell>
        </row>
        <row r="22">
          <cell r="B22"/>
        </row>
        <row r="23">
          <cell r="A23" t="str">
            <v>11SW-B/F9</v>
          </cell>
          <cell r="B23" t="str">
            <v>Hong Kong Zoological &amp; Botanical Gardens</v>
          </cell>
        </row>
        <row r="24">
          <cell r="A24" t="str">
            <v>11/SW-B/CR617(1) </v>
          </cell>
          <cell r="B24" t="str">
            <v>Hong Kong Zoological &amp; Botanical Gardens</v>
          </cell>
        </row>
        <row r="25">
          <cell r="A25" t="str">
            <v>11/SW-B/FR202</v>
          </cell>
          <cell r="B25" t="str">
            <v>Hong Kong Zoological &amp; Botanical Gardens</v>
          </cell>
        </row>
        <row r="26">
          <cell r="A26" t="str">
            <v>11SW-B/C 50</v>
          </cell>
          <cell r="B26" t="str">
            <v>Hong Kong Zoological &amp; Botanical Gardens</v>
          </cell>
        </row>
        <row r="27">
          <cell r="A27" t="str">
            <v>11SW-B/CR113</v>
          </cell>
          <cell r="B27" t="str">
            <v>Hong Kong Park</v>
          </cell>
        </row>
        <row r="28">
          <cell r="A28" t="str">
            <v xml:space="preserve"> 11SW-B/FR18</v>
          </cell>
          <cell r="B28" t="str">
            <v>Hong Kong Zoological &amp; Botanical Gardens</v>
          </cell>
        </row>
        <row r="29">
          <cell r="A29" t="str">
            <v>11SE-A/C 646</v>
          </cell>
          <cell r="B29" t="str">
            <v>Pokfulam Country Park Management Centre</v>
          </cell>
        </row>
        <row r="30">
          <cell r="A30" t="str">
            <v>11SW-D/CR78</v>
          </cell>
          <cell r="B30" t="str">
            <v>Hong Kong Zoological &amp; Botanical Gardens</v>
          </cell>
        </row>
      </sheetData>
      <sheetData sheetId="3">
        <row r="2">
          <cell r="A2" t="str">
            <v>SA1087</v>
          </cell>
          <cell r="B2" t="str">
            <v>11SE-A/FR436</v>
          </cell>
        </row>
        <row r="3">
          <cell r="A3" t="str">
            <v>SA1088</v>
          </cell>
          <cell r="B3" t="str">
            <v>11SE-A/FR437</v>
          </cell>
        </row>
        <row r="4">
          <cell r="A4" t="str">
            <v>SA1088</v>
          </cell>
          <cell r="B4" t="str">
            <v>11SE-A/FR437</v>
          </cell>
        </row>
        <row r="5">
          <cell r="A5" t="str">
            <v>SA1140</v>
          </cell>
          <cell r="B5" t="str">
            <v>11SE-B/CR135</v>
          </cell>
        </row>
        <row r="6">
          <cell r="A6" t="str">
            <v>SA1237</v>
          </cell>
          <cell r="B6" t="str">
            <v>11SE-B/FR26</v>
          </cell>
        </row>
        <row r="7">
          <cell r="A7" t="str">
            <v>SA1245</v>
          </cell>
          <cell r="B7" t="str">
            <v>11SE-B/F69</v>
          </cell>
        </row>
        <row r="8">
          <cell r="A8" t="str">
            <v>SA1345</v>
          </cell>
          <cell r="B8" t="str">
            <v>11SE-C/FR2</v>
          </cell>
        </row>
        <row r="9">
          <cell r="A9" t="str">
            <v>SA1345</v>
          </cell>
          <cell r="B9" t="str">
            <v>11SE-C/FR2</v>
          </cell>
        </row>
        <row r="10">
          <cell r="A10" t="str">
            <v>SA1345</v>
          </cell>
          <cell r="B10" t="str">
            <v>11SE-C/FR2</v>
          </cell>
        </row>
        <row r="11">
          <cell r="A11" t="str">
            <v>SA1504</v>
          </cell>
          <cell r="B11" t="str">
            <v>11SE-D/F221</v>
          </cell>
        </row>
        <row r="12">
          <cell r="A12" t="str">
            <v>SA1645</v>
          </cell>
          <cell r="B12" t="str">
            <v>11SW-A/FR83</v>
          </cell>
        </row>
        <row r="13">
          <cell r="A13" t="str">
            <v>SA1645</v>
          </cell>
          <cell r="B13" t="str">
            <v>11SW-A/FR83</v>
          </cell>
        </row>
        <row r="14">
          <cell r="A14" t="str">
            <v>SA1853</v>
          </cell>
          <cell r="B14" t="str">
            <v>11SW-B/FR300</v>
          </cell>
        </row>
        <row r="15">
          <cell r="A15" t="str">
            <v>SA1875</v>
          </cell>
          <cell r="B15" t="str">
            <v>11SW-B/FR152</v>
          </cell>
        </row>
        <row r="16">
          <cell r="A16" t="str">
            <v>SA2064</v>
          </cell>
          <cell r="B16" t="str">
            <v>11SW-C/F24</v>
          </cell>
        </row>
        <row r="17">
          <cell r="A17" t="str">
            <v>SA2064</v>
          </cell>
          <cell r="B17" t="str">
            <v>11SW-C/F24</v>
          </cell>
        </row>
        <row r="18">
          <cell r="A18" t="str">
            <v>SA2083</v>
          </cell>
          <cell r="B18" t="str">
            <v>11SW-C/F50</v>
          </cell>
        </row>
        <row r="19">
          <cell r="A19" t="str">
            <v>SA2116</v>
          </cell>
          <cell r="B19" t="str">
            <v>11SW-D/C1059</v>
          </cell>
        </row>
        <row r="20">
          <cell r="A20" t="str">
            <v>SA2167</v>
          </cell>
          <cell r="B20" t="str">
            <v>11SW-D/C1616</v>
          </cell>
        </row>
        <row r="21">
          <cell r="A21" t="str">
            <v>SA2263</v>
          </cell>
          <cell r="B21" t="str">
            <v>11SW-D/F264</v>
          </cell>
        </row>
        <row r="22">
          <cell r="A22" t="str">
            <v>SA2263</v>
          </cell>
          <cell r="B22" t="str">
            <v>11SW-D/F264</v>
          </cell>
        </row>
        <row r="23">
          <cell r="A23" t="str">
            <v>SA2263</v>
          </cell>
          <cell r="B23" t="str">
            <v>11SW-D/F264</v>
          </cell>
        </row>
        <row r="24">
          <cell r="A24" t="str">
            <v>SA2529</v>
          </cell>
          <cell r="B24" t="str">
            <v>14NW-D/F68</v>
          </cell>
        </row>
        <row r="25">
          <cell r="A25" t="str">
            <v>SA2586</v>
          </cell>
          <cell r="B25" t="str">
            <v>15NE-A/F229</v>
          </cell>
        </row>
        <row r="26">
          <cell r="A26" t="str">
            <v>SA2636</v>
          </cell>
          <cell r="B26" t="str">
            <v>15NE-C/C280</v>
          </cell>
        </row>
        <row r="27">
          <cell r="A27" t="str">
            <v>SA9016</v>
          </cell>
          <cell r="B27" t="str">
            <v>11SW-B/FR271</v>
          </cell>
        </row>
        <row r="28">
          <cell r="A28" t="str">
            <v>SA2075</v>
          </cell>
          <cell r="B28" t="str">
            <v>1SW-C/FR364</v>
          </cell>
        </row>
        <row r="29">
          <cell r="A29" t="str">
            <v>SA2489</v>
          </cell>
          <cell r="B29" t="str">
            <v>14NW-D/C165</v>
          </cell>
        </row>
        <row r="30">
          <cell r="A30" t="str">
            <v>SA2529</v>
          </cell>
          <cell r="B30" t="str">
            <v>14NW-D/F68</v>
          </cell>
        </row>
        <row r="31">
          <cell r="A31" t="str">
            <v>SA2168</v>
          </cell>
          <cell r="B31" t="str">
            <v>11SW-D/CR1618</v>
          </cell>
        </row>
        <row r="32">
          <cell r="A32" t="str">
            <v>SA1349</v>
          </cell>
          <cell r="B32" t="str">
            <v>11SE-C/F48</v>
          </cell>
        </row>
        <row r="33">
          <cell r="A33" t="str">
            <v>SA1453</v>
          </cell>
          <cell r="B33" t="str">
            <v>11SE-D/CR596</v>
          </cell>
        </row>
      </sheetData>
      <sheetData sheetId="4">
        <row r="2">
          <cell r="B2" t="str">
            <v>SA1014</v>
          </cell>
          <cell r="C2" t="str">
            <v>11SE-A/C193</v>
          </cell>
          <cell r="D2" t="str">
            <v>Choi Sai Woo Park</v>
          </cell>
        </row>
        <row r="3">
          <cell r="B3" t="str">
            <v>SA1082</v>
          </cell>
          <cell r="C3" t="str">
            <v>11SE-A/FR428</v>
          </cell>
          <cell r="D3" t="str">
            <v>Choi Sai Woo Park</v>
          </cell>
        </row>
        <row r="4">
          <cell r="B4" t="str">
            <v>SA1291</v>
          </cell>
          <cell r="C4" t="str">
            <v>11SE-C/C453</v>
          </cell>
          <cell r="D4" t="str">
            <v>Aurora, 61 Moorsom Road</v>
          </cell>
        </row>
        <row r="5">
          <cell r="B5" t="str">
            <v>SA1331</v>
          </cell>
          <cell r="C5" t="str">
            <v>11SE-C/C87</v>
          </cell>
          <cell r="D5" t="str">
            <v>Perkins Road Amenity Plot</v>
          </cell>
        </row>
        <row r="6">
          <cell r="B6" t="str">
            <v>SA1341</v>
          </cell>
          <cell r="C6" t="str">
            <v>11SE-C/F174</v>
          </cell>
          <cell r="D6" t="str">
            <v>Perkins Road Sitting Out Area</v>
          </cell>
        </row>
        <row r="7">
          <cell r="B7" t="str">
            <v>SA1358</v>
          </cell>
          <cell r="C7" t="str">
            <v>11SE-C/F99</v>
          </cell>
          <cell r="D7" t="str">
            <v>Aurizon, 60-62 Moorsom Road</v>
          </cell>
        </row>
        <row r="8">
          <cell r="B8" t="str">
            <v>SA2278</v>
          </cell>
          <cell r="C8" t="str">
            <v>11SW-D/F529</v>
          </cell>
          <cell r="D8" t="str">
            <v>Stubbs Road Lookout</v>
          </cell>
        </row>
        <row r="9">
          <cell r="B9" t="str">
            <v>SA7602</v>
          </cell>
          <cell r="C9" t="str">
            <v>11SE-D/FR231</v>
          </cell>
          <cell r="D9" t="str">
            <v>The Salvation Army Centaline Charity Fund School</v>
          </cell>
        </row>
        <row r="10">
          <cell r="B10" t="str">
            <v>SA2185</v>
          </cell>
          <cell r="C10" t="str">
            <v>11SW-D/CR2026</v>
          </cell>
          <cell r="D10" t="str">
            <v>Aberdeen Police Training School</v>
          </cell>
        </row>
        <row r="11">
          <cell r="B11" t="str">
            <v>SA2753</v>
          </cell>
          <cell r="C11" t="str">
            <v>15NW-B/C14</v>
          </cell>
          <cell r="D11" t="str">
            <v>Aberdeen Police Training School</v>
          </cell>
        </row>
        <row r="12">
          <cell r="B12" t="str">
            <v>SA2782</v>
          </cell>
          <cell r="C12" t="str">
            <v>15NW-B/C96</v>
          </cell>
          <cell r="D12" t="str">
            <v>Aberdeen Police Training School</v>
          </cell>
        </row>
        <row r="13">
          <cell r="B13" t="str">
            <v>SA2761</v>
          </cell>
          <cell r="C13" t="str">
            <v>15NW-B/C219</v>
          </cell>
          <cell r="D13" t="str">
            <v>Aberdeen Swimming Pool</v>
          </cell>
        </row>
        <row r="14">
          <cell r="B14" t="str">
            <v>SA2673</v>
          </cell>
          <cell r="C14" t="str">
            <v>15NE-C/C75</v>
          </cell>
          <cell r="D14" t="str">
            <v>Chung Hom Kok Beach &amp; Park Buildings</v>
          </cell>
        </row>
        <row r="15">
          <cell r="B15" t="str">
            <v>SA2674</v>
          </cell>
          <cell r="C15" t="str">
            <v>15NE-C/C76</v>
          </cell>
          <cell r="D15" t="str">
            <v>Chung Hom Kok Beach &amp; Park Buildings</v>
          </cell>
        </row>
        <row r="16">
          <cell r="B16" t="str">
            <v>SA2676</v>
          </cell>
          <cell r="C16" t="str">
            <v>15NE-C/C78</v>
          </cell>
          <cell r="D16" t="str">
            <v>Chung Hom Kok Beach &amp; Park Buildings</v>
          </cell>
        </row>
        <row r="17">
          <cell r="B17" t="str">
            <v>SA2677</v>
          </cell>
          <cell r="C17" t="str">
            <v>15NE-C/C79</v>
          </cell>
          <cell r="D17" t="str">
            <v>Chung Hom Kok Beach &amp; Park Buildings</v>
          </cell>
        </row>
        <row r="18">
          <cell r="B18" t="str">
            <v>SA2707</v>
          </cell>
          <cell r="C18" t="str">
            <v>15NE-C/F67</v>
          </cell>
          <cell r="D18" t="str">
            <v>Chung Hom Kok Beach &amp; Park Buildings</v>
          </cell>
        </row>
        <row r="19">
          <cell r="B19" t="str">
            <v>SA2705</v>
          </cell>
          <cell r="C19" t="str">
            <v>15NE-C/F61</v>
          </cell>
          <cell r="D19" t="str">
            <v>Chung Hom Kok Beach &amp; Park Buildings</v>
          </cell>
        </row>
        <row r="20">
          <cell r="B20" t="str">
            <v>SA2600</v>
          </cell>
          <cell r="C20" t="str">
            <v>15NE-A/R91</v>
          </cell>
          <cell r="D20" t="str">
            <v>Repulse Bay Beach</v>
          </cell>
        </row>
        <row r="21">
          <cell r="B21" t="str">
            <v>SA2573</v>
          </cell>
          <cell r="C21" t="str">
            <v>15NE-A/C736</v>
          </cell>
          <cell r="D21" t="str">
            <v>Repulse Bay Beach</v>
          </cell>
        </row>
        <row r="22">
          <cell r="B22" t="str">
            <v>SA2580</v>
          </cell>
          <cell r="C22" t="str">
            <v>15NE-A/F181</v>
          </cell>
          <cell r="D22" t="str">
            <v>Chung Wan (Midddle Bay) Beach</v>
          </cell>
        </row>
        <row r="23">
          <cell r="B23" t="str">
            <v>SA2574</v>
          </cell>
          <cell r="C23" t="str">
            <v>15NE-A/CR737</v>
          </cell>
          <cell r="D23" t="str">
            <v>Repulse Bay Public Toilet</v>
          </cell>
        </row>
        <row r="24">
          <cell r="B24" t="str">
            <v>SA2583</v>
          </cell>
          <cell r="C24" t="str">
            <v>15NE-A/F213</v>
          </cell>
          <cell r="D24" t="str">
            <v>Repulse Bay Public Toilet</v>
          </cell>
        </row>
        <row r="25">
          <cell r="B25" t="str">
            <v>SA4007</v>
          </cell>
          <cell r="C25" t="str">
            <v>15NW-B/C77</v>
          </cell>
          <cell r="D25" t="str">
            <v>Shum Wan Road Refuse Collection Point</v>
          </cell>
        </row>
        <row r="26">
          <cell r="B26" t="str">
            <v>SA2579</v>
          </cell>
          <cell r="C26" t="str">
            <v>15NE-A/F18</v>
          </cell>
          <cell r="D26" t="str">
            <v>South Bay Beach</v>
          </cell>
        </row>
        <row r="27">
          <cell r="B27" t="str">
            <v>SA2567</v>
          </cell>
          <cell r="C27" t="str">
            <v>15NE-A/CR673</v>
          </cell>
          <cell r="D27" t="str">
            <v>South Bay Close Garden</v>
          </cell>
        </row>
        <row r="28">
          <cell r="B28" t="str">
            <v>SA2578</v>
          </cell>
          <cell r="C28" t="str">
            <v>15NE-A/F14</v>
          </cell>
          <cell r="D28" t="str">
            <v>South Bay Road / Beach Road Sitting Out Area</v>
          </cell>
        </row>
        <row r="29">
          <cell r="B29" t="str">
            <v>SA2570</v>
          </cell>
          <cell r="C29" t="str">
            <v>15NE-A/C699</v>
          </cell>
          <cell r="D29" t="str">
            <v>South Bay Road Amenity Plot</v>
          </cell>
        </row>
        <row r="30">
          <cell r="B30" t="str">
            <v>SA2576</v>
          </cell>
          <cell r="C30" t="str">
            <v>15NE-A/F10</v>
          </cell>
          <cell r="D30" t="str">
            <v>South Bay Road Amenity Plot</v>
          </cell>
        </row>
        <row r="31">
          <cell r="B31" t="str">
            <v>SA2709</v>
          </cell>
          <cell r="C31" t="str">
            <v>15NE-C/FR72</v>
          </cell>
          <cell r="D31" t="str">
            <v>Stanley New Street / Stanley Village Road Sitting Out Area</v>
          </cell>
        </row>
        <row r="32">
          <cell r="B32" t="str">
            <v>SA2654</v>
          </cell>
          <cell r="C32" t="str">
            <v>15NE-C/CR361</v>
          </cell>
          <cell r="D32" t="str">
            <v>Stanley Police Station</v>
          </cell>
        </row>
        <row r="33">
          <cell r="B33" t="str">
            <v>SA2772</v>
          </cell>
          <cell r="C33" t="str">
            <v>15NW-B/C372</v>
          </cell>
          <cell r="D33" t="str">
            <v>TWGH's Jockey Club Rehabilitation Complex</v>
          </cell>
        </row>
        <row r="34">
          <cell r="B34" t="str">
            <v>SA2114</v>
          </cell>
          <cell r="C34" t="str">
            <v>11SW-D/CR1057</v>
          </cell>
          <cell r="D34" t="str">
            <v>Wong Chuk Hang Sports Centre</v>
          </cell>
        </row>
        <row r="35">
          <cell r="B35" t="str">
            <v>SA2752</v>
          </cell>
          <cell r="C35" t="str">
            <v>15NW-B/C135</v>
          </cell>
          <cell r="D35" t="str">
            <v>Hung Shing Street Rest Garden</v>
          </cell>
        </row>
        <row r="36">
          <cell r="B36" t="str">
            <v>SA7412</v>
          </cell>
          <cell r="C36" t="str">
            <v>15NW-A/C18</v>
          </cell>
          <cell r="D36" t="str">
            <v>(Lee Nam Road Sitting Out Area and Lee Lok Street Public Toilet ?)</v>
          </cell>
        </row>
        <row r="37">
          <cell r="B37" t="str">
            <v>SA2749</v>
          </cell>
          <cell r="C37" t="str">
            <v>15NW-A/F24</v>
          </cell>
          <cell r="D37" t="str">
            <v>Ap Lei Chau Bridge Road Football Field</v>
          </cell>
        </row>
        <row r="38">
          <cell r="B38" t="str">
            <v>SA1907</v>
          </cell>
          <cell r="C38" t="str">
            <v>11SW-B/FR241</v>
          </cell>
          <cell r="D38" t="str">
            <v>Hong Kong Zoological &amp; Botanical Gardens</v>
          </cell>
        </row>
        <row r="39">
          <cell r="B39" t="str">
            <v>SA1817</v>
          </cell>
          <cell r="C39" t="str">
            <v>11SW-B/C42</v>
          </cell>
          <cell r="D39" t="str">
            <v>Hong Kong Zoological &amp; Botanical Gardens</v>
          </cell>
        </row>
        <row r="40">
          <cell r="B40" t="str">
            <v>SA1845</v>
          </cell>
          <cell r="C40" t="str">
            <v>11SW-B/C6</v>
          </cell>
          <cell r="D40" t="str">
            <v>Hong Kong Zoological &amp; Botanical Gardens</v>
          </cell>
        </row>
        <row r="41">
          <cell r="B41" t="str">
            <v>SA1898</v>
          </cell>
          <cell r="C41" t="str">
            <v>11SW-B/FR21</v>
          </cell>
          <cell r="D41" t="str">
            <v>Hong Kong Zoological &amp; Botanical Gardens</v>
          </cell>
        </row>
        <row r="42">
          <cell r="B42" t="str">
            <v>SA1779</v>
          </cell>
          <cell r="C42" t="str">
            <v>11SW-B/CR16</v>
          </cell>
          <cell r="D42" t="str">
            <v>Hong Kong Zoological &amp; Botanical Gardens</v>
          </cell>
        </row>
        <row r="43">
          <cell r="B43" t="str">
            <v>SA1860</v>
          </cell>
          <cell r="C43" t="str">
            <v>11SW-B/FR113</v>
          </cell>
          <cell r="D43" t="str">
            <v>Hong Kong Zoological &amp; Botanical Gardens</v>
          </cell>
        </row>
        <row r="44">
          <cell r="B44" t="str">
            <v>SA1896</v>
          </cell>
          <cell r="C44" t="str">
            <v>11SW-B/FR202</v>
          </cell>
          <cell r="D44" t="str">
            <v>Hong Kong Zoological &amp; Botanical Gardens</v>
          </cell>
        </row>
        <row r="45">
          <cell r="B45" t="str">
            <v>SA1834</v>
          </cell>
          <cell r="C45" t="str">
            <v>11SW-B/CR5</v>
          </cell>
          <cell r="D45" t="str">
            <v>Hong Kong Zoological &amp; Botanical Gardens</v>
          </cell>
        </row>
        <row r="46">
          <cell r="B46" t="str">
            <v>SA1908</v>
          </cell>
          <cell r="C46" t="str">
            <v>11SW-B/FR243</v>
          </cell>
          <cell r="D46" t="str">
            <v>Hong Kong Zoological &amp; Botanical Gardens</v>
          </cell>
        </row>
        <row r="47">
          <cell r="B47" t="str">
            <v>SA1853</v>
          </cell>
          <cell r="C47" t="str">
            <v>11SW-B/FR300</v>
          </cell>
          <cell r="D47" t="str">
            <v>Glenealy Amenity Plot</v>
          </cell>
        </row>
        <row r="48">
          <cell r="B48" t="str">
            <v>SA2085</v>
          </cell>
          <cell r="C48" t="str">
            <v>11SW-C/FR78</v>
          </cell>
          <cell r="D48" t="str">
            <v>Pokfulam Transit Nursery</v>
          </cell>
        </row>
        <row r="49">
          <cell r="B49" t="str">
            <v>SA12701</v>
          </cell>
          <cell r="C49" t="str">
            <v>11SW-C/F196</v>
          </cell>
          <cell r="D49" t="str">
            <v>St. Paul's  College Primary School (Adjoining Pokfulam Road)</v>
          </cell>
        </row>
        <row r="50">
          <cell r="B50" t="str">
            <v>SA2241</v>
          </cell>
          <cell r="C50" t="str">
            <v>11SW-D/CR78</v>
          </cell>
          <cell r="D50" t="str">
            <v>Aberdeen Boulders Corner Rest Garden</v>
          </cell>
        </row>
        <row r="51">
          <cell r="B51" t="str">
            <v>SA2242</v>
          </cell>
          <cell r="C51" t="str">
            <v>11SW-D/C79</v>
          </cell>
          <cell r="D51" t="str">
            <v>Aberdeen Boulders Corner Rest Garden</v>
          </cell>
        </row>
        <row r="52">
          <cell r="B52" t="str">
            <v>SA5512</v>
          </cell>
          <cell r="C52" t="str">
            <v>11SW-D/CR1937</v>
          </cell>
          <cell r="D52" t="str">
            <v>Yue Kwong Road Sports Centre</v>
          </cell>
        </row>
        <row r="53">
          <cell r="B53" t="str">
            <v>SA2184</v>
          </cell>
          <cell r="C53" t="str">
            <v>11SW-D/CR2025</v>
          </cell>
          <cell r="D53" t="str">
            <v>Fu Hong Society Rehabilitation Centre</v>
          </cell>
        </row>
        <row r="54">
          <cell r="B54" t="str">
            <v>SA2178</v>
          </cell>
          <cell r="C54" t="str">
            <v>11SW-D/CR1936</v>
          </cell>
          <cell r="D54" t="str">
            <v>Island Road Government Primary School</v>
          </cell>
        </row>
        <row r="55">
          <cell r="B55" t="str">
            <v>SA9027</v>
          </cell>
          <cell r="C55" t="str">
            <v>11SW-D/C58</v>
          </cell>
          <cell r="D55" t="str">
            <v>St. Peter's Secondary School</v>
          </cell>
        </row>
        <row r="56">
          <cell r="B56" t="str">
            <v>SA9029</v>
          </cell>
          <cell r="C56" t="str">
            <v>11SW-D/CR53</v>
          </cell>
          <cell r="D56" t="str">
            <v>St. Peter's Secondary School</v>
          </cell>
        </row>
        <row r="57">
          <cell r="B57" t="str">
            <v>SA2087</v>
          </cell>
          <cell r="C57" t="str">
            <v>11SW-C/FR87</v>
          </cell>
          <cell r="D57" t="str">
            <v>Bethanie, 139 Pokfulam Road</v>
          </cell>
        </row>
        <row r="58">
          <cell r="B58" t="str">
            <v>SA2304</v>
          </cell>
          <cell r="C58" t="str">
            <v>11SW-D/R296</v>
          </cell>
          <cell r="D58" t="str">
            <v>Ware House (Old Aberdeen Police Station) (S)</v>
          </cell>
        </row>
        <row r="59">
          <cell r="B59" t="str">
            <v>SA2136</v>
          </cell>
          <cell r="C59" t="str">
            <v>11SW-D/C1453</v>
          </cell>
          <cell r="D59" t="str">
            <v>Ware House (Old Aberdeen Police Station) (S)</v>
          </cell>
        </row>
        <row r="60">
          <cell r="B60" t="str">
            <v>SA1664</v>
          </cell>
          <cell r="C60" t="str">
            <v>11SW-A/R124</v>
          </cell>
          <cell r="D60" t="str">
            <v>(Former Hollywood Road Police Quarters?)</v>
          </cell>
        </row>
        <row r="61">
          <cell r="B61" t="str">
            <v>SA1735</v>
          </cell>
          <cell r="C61" t="str">
            <v>11SW-A/R58</v>
          </cell>
          <cell r="D61" t="str">
            <v>(Former Hollywood Road Police Quarters?)</v>
          </cell>
        </row>
        <row r="62">
          <cell r="B62" t="str">
            <v>SA1624</v>
          </cell>
          <cell r="C62" t="str">
            <v>11SW-A/FR238</v>
          </cell>
          <cell r="D62" t="str">
            <v>Blake Garden Children Playground</v>
          </cell>
        </row>
        <row r="63">
          <cell r="B63" t="str">
            <v>SA1224</v>
          </cell>
          <cell r="C63" t="str">
            <v>11SE-B/C71</v>
          </cell>
          <cell r="D63" t="str">
            <v>Lei Yue Mun Park (SKW)</v>
          </cell>
        </row>
        <row r="64">
          <cell r="B64" t="str">
            <v>SA1225</v>
          </cell>
          <cell r="C64" t="str">
            <v>11SE-B/C72</v>
          </cell>
          <cell r="D64" t="str">
            <v>Lei Yue Mun Park (SKW)</v>
          </cell>
        </row>
        <row r="65">
          <cell r="B65" t="str">
            <v>SA1155</v>
          </cell>
          <cell r="C65" t="str">
            <v>11SE-B/C154</v>
          </cell>
          <cell r="D65" t="str">
            <v>Basel Road Playground (SKW)</v>
          </cell>
        </row>
        <row r="66">
          <cell r="B66" t="str">
            <v>SA1157</v>
          </cell>
          <cell r="C66" t="str">
            <v>11SE-B/C158</v>
          </cell>
          <cell r="D66" t="str">
            <v>Basel Road Playground (SKW)</v>
          </cell>
        </row>
        <row r="67">
          <cell r="B67" t="str">
            <v>SA1164</v>
          </cell>
          <cell r="C67" t="str">
            <v>11SE-B/C195</v>
          </cell>
          <cell r="D67" t="str">
            <v>Basel Road Playground (SKW)</v>
          </cell>
        </row>
        <row r="68">
          <cell r="B68" t="str">
            <v>SA1132</v>
          </cell>
          <cell r="C68" t="str">
            <v>11SE-B/C127</v>
          </cell>
          <cell r="D68" t="str">
            <v>Basel Road Playground (SKW)</v>
          </cell>
        </row>
        <row r="69">
          <cell r="B69" t="str">
            <v>SA1394</v>
          </cell>
          <cell r="C69" t="str">
            <v>11SE-D/C2</v>
          </cell>
          <cell r="D69" t="str">
            <v>Shaukeiwan Fire Station</v>
          </cell>
        </row>
        <row r="70">
          <cell r="B70" t="str">
            <v>SA1477</v>
          </cell>
          <cell r="C70" t="str">
            <v>11SE-D/C72</v>
          </cell>
          <cell r="D70" t="str">
            <v>Shaukeiwan Fire Station</v>
          </cell>
        </row>
        <row r="71">
          <cell r="B71" t="str">
            <v>SA1483</v>
          </cell>
          <cell r="C71" t="str">
            <v>11SE-D/DT16</v>
          </cell>
          <cell r="D71" t="str">
            <v>Leaping Dragon Paradise</v>
          </cell>
        </row>
        <row r="72">
          <cell r="B72" t="str">
            <v>SA1443</v>
          </cell>
          <cell r="C72" t="str">
            <v>11SE-D/C437</v>
          </cell>
          <cell r="D72" t="str">
            <v>Chai Wan Police Station</v>
          </cell>
        </row>
        <row r="73">
          <cell r="B73" t="str">
            <v>SA1707</v>
          </cell>
          <cell r="C73" t="str">
            <v>11SW-A/R467</v>
          </cell>
          <cell r="D73" t="str">
            <v>King George V Memorial Garden</v>
          </cell>
        </row>
        <row r="74">
          <cell r="B74" t="str">
            <v>SA1706</v>
          </cell>
          <cell r="C74" t="str">
            <v>11SW-A/R466</v>
          </cell>
          <cell r="D74" t="str">
            <v>King George V Memorial Garden</v>
          </cell>
        </row>
        <row r="75">
          <cell r="B75" t="str">
            <v>SA1705</v>
          </cell>
          <cell r="C75" t="str">
            <v>11SW-A/R465</v>
          </cell>
          <cell r="D75" t="str">
            <v>King George V Memorial Garden</v>
          </cell>
        </row>
        <row r="76">
          <cell r="B76" t="str">
            <v>SA1709</v>
          </cell>
          <cell r="C76" t="str">
            <v>11SW-A/R469</v>
          </cell>
          <cell r="D76" t="str">
            <v>King George V Memorial Garden</v>
          </cell>
        </row>
        <row r="77">
          <cell r="B77" t="str">
            <v>SA1711</v>
          </cell>
          <cell r="C77" t="str">
            <v>11SW-A/R471</v>
          </cell>
          <cell r="D77" t="str">
            <v>King George V Memorial Garden</v>
          </cell>
        </row>
        <row r="78">
          <cell r="B78" t="str">
            <v>SA1712</v>
          </cell>
          <cell r="C78" t="str">
            <v>11SW-A/R472</v>
          </cell>
          <cell r="D78" t="str">
            <v>King George V Memorial Garden</v>
          </cell>
        </row>
        <row r="79">
          <cell r="B79" t="str">
            <v>SA1710</v>
          </cell>
          <cell r="C79" t="str">
            <v>11SW-A/R470</v>
          </cell>
          <cell r="D79" t="str">
            <v>King George V Memorial Garden</v>
          </cell>
        </row>
        <row r="80">
          <cell r="B80" t="str">
            <v>SA1652</v>
          </cell>
          <cell r="C80" t="str">
            <v>11SW-A/R1136</v>
          </cell>
          <cell r="D80" t="str">
            <v>King George V Memorial Garden</v>
          </cell>
        </row>
        <row r="81">
          <cell r="B81" t="str">
            <v>SA1673</v>
          </cell>
          <cell r="C81" t="str">
            <v>11SW-A/R160</v>
          </cell>
          <cell r="D81" t="str">
            <v>Buxey Lodge</v>
          </cell>
        </row>
        <row r="82">
          <cell r="B82" t="str">
            <v>SA1671</v>
          </cell>
          <cell r="C82" t="str">
            <v>11SW-A/R159</v>
          </cell>
          <cell r="D82" t="str">
            <v>Buxey Lodge</v>
          </cell>
        </row>
        <row r="83">
          <cell r="B83" t="str">
            <v>SA1560</v>
          </cell>
          <cell r="C83" t="str">
            <v>11SW-A/C32</v>
          </cell>
          <cell r="D83" t="str">
            <v>Chater Hall</v>
          </cell>
        </row>
        <row r="84">
          <cell r="B84" t="str">
            <v>SA1677</v>
          </cell>
          <cell r="C84" t="str">
            <v>11SW-A/R222</v>
          </cell>
          <cell r="D84" t="str">
            <v>Chater Hall</v>
          </cell>
        </row>
        <row r="85">
          <cell r="B85" t="str">
            <v>SA1538</v>
          </cell>
          <cell r="C85" t="str">
            <v>11SW-A/C1112</v>
          </cell>
          <cell r="D85" t="str">
            <v>Chater Hall</v>
          </cell>
        </row>
        <row r="86">
          <cell r="B86" t="str">
            <v>SA1620</v>
          </cell>
          <cell r="C86" t="str">
            <v>11SW-A/FR215</v>
          </cell>
          <cell r="D86" t="str">
            <v>Conduit Road Rest Garden</v>
          </cell>
        </row>
        <row r="87">
          <cell r="B87" t="str">
            <v>SA1615</v>
          </cell>
          <cell r="C87" t="str">
            <v>11SW-A/F174</v>
          </cell>
          <cell r="D87" t="str">
            <v>Conduit Road Rest Garden</v>
          </cell>
        </row>
        <row r="88">
          <cell r="B88" t="str">
            <v>SA1551</v>
          </cell>
          <cell r="C88" t="str">
            <v>11SW-A/CR182</v>
          </cell>
          <cell r="D88" t="str">
            <v>Po Shan Road Pedestrian Walkway Amenity Plot</v>
          </cell>
        </row>
        <row r="89">
          <cell r="B89" t="str">
            <v>SA1929</v>
          </cell>
          <cell r="C89" t="str">
            <v>11SW-B/F286</v>
          </cell>
          <cell r="D89" t="str">
            <v>Hong Kong Park</v>
          </cell>
        </row>
        <row r="90">
          <cell r="B90" t="str">
            <v>SA1939</v>
          </cell>
          <cell r="C90" t="str">
            <v>11SW-B/F40</v>
          </cell>
          <cell r="D90" t="str">
            <v>Hong Kong Park</v>
          </cell>
        </row>
        <row r="91">
          <cell r="B91" t="str">
            <v>SA1953</v>
          </cell>
          <cell r="C91" t="str">
            <v>11SW-B/F99</v>
          </cell>
          <cell r="D91" t="str">
            <v>Hong Kong Park</v>
          </cell>
        </row>
        <row r="92">
          <cell r="B92" t="str">
            <v>SA1766</v>
          </cell>
          <cell r="C92" t="str">
            <v>11SW-B/C117</v>
          </cell>
          <cell r="D92" t="str">
            <v>Hong Kong Park</v>
          </cell>
        </row>
        <row r="93">
          <cell r="B93" t="str">
            <v>SA1869</v>
          </cell>
          <cell r="C93" t="str">
            <v>11SW-B/FR143</v>
          </cell>
          <cell r="D93" t="str">
            <v>Hong Kong Park</v>
          </cell>
        </row>
        <row r="94">
          <cell r="B94" t="str">
            <v>SA1870</v>
          </cell>
          <cell r="C94" t="str">
            <v>11SW-B/F144</v>
          </cell>
          <cell r="D94" t="str">
            <v>Hong Kong Park</v>
          </cell>
        </row>
        <row r="95">
          <cell r="B95" t="str">
            <v>SA1871</v>
          </cell>
          <cell r="C95" t="str">
            <v>11SW-B/FR146</v>
          </cell>
          <cell r="D95" t="str">
            <v>Hong Kong Park</v>
          </cell>
        </row>
        <row r="96">
          <cell r="B96" t="str">
            <v>SA1886</v>
          </cell>
          <cell r="C96" t="str">
            <v>11SW-B/FR176</v>
          </cell>
          <cell r="D96" t="str">
            <v>Hong Kong Park</v>
          </cell>
        </row>
        <row r="97">
          <cell r="B97" t="str">
            <v>SA2672</v>
          </cell>
          <cell r="C97" t="str">
            <v>15NE-C/C6</v>
          </cell>
          <cell r="D97" t="str">
            <v>Stanley Prison</v>
          </cell>
        </row>
        <row r="98">
          <cell r="B98" t="str">
            <v>SA1185</v>
          </cell>
          <cell r="C98" t="str">
            <v>11SE-B/C314</v>
          </cell>
          <cell r="D98" t="str">
            <v>Hong Kong Museum Of Coastal Defence (Skw)</v>
          </cell>
        </row>
        <row r="99">
          <cell r="B99" t="str">
            <v>SA1848</v>
          </cell>
          <cell r="C99" t="str">
            <v>11SW-B/CR62</v>
          </cell>
          <cell r="D99" t="str">
            <v>Lower Albert Road Sitting Out Area</v>
          </cell>
        </row>
        <row r="100">
          <cell r="B100" t="str">
            <v>SA1855</v>
          </cell>
          <cell r="C100" t="str">
            <v>11SW-B/CR70</v>
          </cell>
          <cell r="D100" t="str">
            <v>Lower Albert Road Sitting Out Area</v>
          </cell>
        </row>
        <row r="101">
          <cell r="B101" t="str">
            <v>SA1947</v>
          </cell>
          <cell r="C101" t="str">
            <v>11SW-B/F8</v>
          </cell>
          <cell r="D101" t="str">
            <v>Lower Albert Road Sitting Out Area</v>
          </cell>
        </row>
        <row r="102">
          <cell r="B102" t="str">
            <v>SA1951</v>
          </cell>
          <cell r="C102" t="str">
            <v>11SW-B/FR91</v>
          </cell>
          <cell r="D102" t="str">
            <v>Lower Albert Road Sitting Out Area</v>
          </cell>
        </row>
        <row r="103">
          <cell r="B103" t="str">
            <v>SA1940</v>
          </cell>
          <cell r="C103" t="str">
            <v>11SW-B/FR44</v>
          </cell>
          <cell r="D103" t="str">
            <v>Government House</v>
          </cell>
        </row>
        <row r="104">
          <cell r="B104" t="str">
            <v>SA1941</v>
          </cell>
          <cell r="C104" t="str">
            <v>11SW-B/F45</v>
          </cell>
          <cell r="D104" t="str">
            <v>Government House</v>
          </cell>
        </row>
        <row r="105">
          <cell r="B105" t="str">
            <v>SA1902</v>
          </cell>
          <cell r="C105" t="str">
            <v>11SW-B/F22</v>
          </cell>
          <cell r="D105" t="str">
            <v>Kennedy Road Childern's Playground</v>
          </cell>
        </row>
        <row r="106">
          <cell r="B106" t="str">
            <v>SA1371</v>
          </cell>
          <cell r="C106" t="str">
            <v>11SE-D/C113</v>
          </cell>
          <cell r="D106" t="str">
            <v>Tai Tam Gap Correctional Institution</v>
          </cell>
        </row>
        <row r="107">
          <cell r="B107" t="str">
            <v>SA1435</v>
          </cell>
          <cell r="C107" t="str">
            <v>11SE-D/C401</v>
          </cell>
          <cell r="D107" t="str">
            <v>Tai Tam Gap Correctional Institution</v>
          </cell>
        </row>
        <row r="108">
          <cell r="B108" t="str">
            <v>SA15003</v>
          </cell>
          <cell r="C108" t="str">
            <v>11SE-D/C406</v>
          </cell>
          <cell r="D108" t="str">
            <v>Tai Tam Gap Correctional Institution</v>
          </cell>
        </row>
        <row r="109">
          <cell r="B109" t="str">
            <v>SA1370</v>
          </cell>
          <cell r="C109" t="str">
            <v>11SE-D/C112</v>
          </cell>
          <cell r="D109" t="str">
            <v>Tai Tam Gap Correctional Institution</v>
          </cell>
        </row>
        <row r="110">
          <cell r="B110" t="str">
            <v>SA1508</v>
          </cell>
          <cell r="C110" t="str">
            <v>11SE-D/F62</v>
          </cell>
          <cell r="D110" t="str">
            <v>Cape Collinson Crematorium</v>
          </cell>
        </row>
        <row r="111">
          <cell r="B111" t="str">
            <v>SA1460</v>
          </cell>
          <cell r="C111" t="str">
            <v>11SE-D/CR66</v>
          </cell>
          <cell r="D111" t="str">
            <v>Cape Collinson Crematorium</v>
          </cell>
        </row>
        <row r="112">
          <cell r="B112" t="str">
            <v>SA1473</v>
          </cell>
          <cell r="C112" t="str">
            <v>11SE-D/C70</v>
          </cell>
          <cell r="D112" t="str">
            <v>Cape Collinson Crematorium</v>
          </cell>
        </row>
        <row r="113">
          <cell r="B113" t="str">
            <v>SA1475</v>
          </cell>
          <cell r="C113" t="str">
            <v>11SE-D/C71</v>
          </cell>
          <cell r="D113" t="str">
            <v>Cape Collinson Crematorium</v>
          </cell>
        </row>
        <row r="114">
          <cell r="B114" t="str">
            <v>SA1372</v>
          </cell>
          <cell r="C114" t="str">
            <v>11SE-D/C114</v>
          </cell>
          <cell r="D114" t="str">
            <v>Cape Collinson Crematorium</v>
          </cell>
        </row>
        <row r="115">
          <cell r="B115" t="str">
            <v>SA1373</v>
          </cell>
          <cell r="C115" t="str">
            <v>11SE-D/C116</v>
          </cell>
          <cell r="D115" t="str">
            <v>Cape Collinson Crematorium</v>
          </cell>
        </row>
        <row r="116">
          <cell r="B116" t="str">
            <v>SA1375</v>
          </cell>
          <cell r="C116" t="str">
            <v>11SE-D/C120</v>
          </cell>
          <cell r="D116" t="str">
            <v>Cape Collinson Crematorium</v>
          </cell>
        </row>
        <row r="117">
          <cell r="B117" t="str">
            <v>SA1491</v>
          </cell>
          <cell r="C117" t="str">
            <v>11SE-D/F138</v>
          </cell>
          <cell r="D117" t="str">
            <v>Cape Collinson Crematorium</v>
          </cell>
        </row>
        <row r="118">
          <cell r="B118" t="str">
            <v>SA1494</v>
          </cell>
          <cell r="C118" t="str">
            <v>11SE-D/F181</v>
          </cell>
          <cell r="D118" t="str">
            <v>Cape Collinson Crematorium</v>
          </cell>
        </row>
        <row r="119">
          <cell r="B119" t="str">
            <v>SA1393</v>
          </cell>
          <cell r="C119" t="str">
            <v>11SE-D/C185</v>
          </cell>
          <cell r="D119" t="str">
            <v>Cape Collinson Crematorium</v>
          </cell>
        </row>
        <row r="120">
          <cell r="B120" t="str">
            <v>SA1400</v>
          </cell>
          <cell r="C120" t="str">
            <v>11SE-D/C229</v>
          </cell>
          <cell r="D120" t="str">
            <v>Cape Collinson Crematorium</v>
          </cell>
        </row>
        <row r="121">
          <cell r="B121" t="str">
            <v>SA1401</v>
          </cell>
          <cell r="C121" t="str">
            <v>11SE-D/C230</v>
          </cell>
          <cell r="D121" t="str">
            <v>Cape Collinson Crematorium</v>
          </cell>
        </row>
        <row r="122">
          <cell r="B122" t="str">
            <v>SA1405</v>
          </cell>
          <cell r="C122" t="str">
            <v>11SE-D/C236</v>
          </cell>
          <cell r="D122" t="str">
            <v>Cape Collinson Crematorium</v>
          </cell>
        </row>
        <row r="123">
          <cell r="B123" t="str">
            <v>SA1416</v>
          </cell>
          <cell r="C123" t="str">
            <v>11SE-D/C328</v>
          </cell>
          <cell r="D123" t="str">
            <v>Cape Collinson Crematorium</v>
          </cell>
        </row>
        <row r="124">
          <cell r="B124" t="str">
            <v>SA1436</v>
          </cell>
          <cell r="C124" t="str">
            <v>11SE-D/C405</v>
          </cell>
          <cell r="D124" t="str">
            <v>Cape Collinson Crematorium</v>
          </cell>
        </row>
        <row r="125">
          <cell r="B125" t="str">
            <v>SA1458</v>
          </cell>
          <cell r="C125" t="str">
            <v>11SE-D/C608</v>
          </cell>
          <cell r="D125" t="str">
            <v>Cape Collinson Crematorium</v>
          </cell>
        </row>
        <row r="126">
          <cell r="B126" t="str">
            <v>SA1403</v>
          </cell>
          <cell r="C126" t="str">
            <v>11SE-D/C234</v>
          </cell>
          <cell r="D126" t="str">
            <v>Cape Collinson Crematorium</v>
          </cell>
        </row>
        <row r="127">
          <cell r="B127" t="str">
            <v>SA1509</v>
          </cell>
          <cell r="C127" t="str">
            <v>11SE-D/F86</v>
          </cell>
          <cell r="D127" t="str">
            <v>Cape Collinson Crematorium</v>
          </cell>
        </row>
        <row r="128">
          <cell r="B128" t="str">
            <v>SA1402</v>
          </cell>
          <cell r="C128" t="str">
            <v>11SE-D/C231</v>
          </cell>
          <cell r="D128" t="str">
            <v>Cape Collinson Crematorium</v>
          </cell>
        </row>
        <row r="129">
          <cell r="B129" t="str">
            <v>SA1428</v>
          </cell>
          <cell r="C129" t="str">
            <v>11SE-D/C389</v>
          </cell>
          <cell r="D129" t="str">
            <v>Cape Collinson Crematorium</v>
          </cell>
        </row>
        <row r="130">
          <cell r="B130" t="str">
            <v>SA1490</v>
          </cell>
          <cell r="C130" t="str">
            <v>11SE-D/F13</v>
          </cell>
          <cell r="D130" t="str">
            <v>Cape Collinson Crematorium</v>
          </cell>
        </row>
        <row r="131">
          <cell r="B131" t="str">
            <v>SA11506</v>
          </cell>
          <cell r="C131" t="str">
            <v>11SE-D/F234</v>
          </cell>
          <cell r="D131" t="str">
            <v>Cape Collinson Crematorium</v>
          </cell>
        </row>
        <row r="132">
          <cell r="B132" t="str">
            <v>SA11507</v>
          </cell>
          <cell r="C132" t="str">
            <v>11SE-D/C235</v>
          </cell>
          <cell r="D132" t="str">
            <v>Cape Collinson Crematorium</v>
          </cell>
        </row>
        <row r="133">
          <cell r="B133" t="str">
            <v>SA13917</v>
          </cell>
          <cell r="C133" t="str">
            <v>11SE-D/F239</v>
          </cell>
          <cell r="D133" t="str">
            <v>Cape Collinson Crematorium</v>
          </cell>
        </row>
        <row r="134">
          <cell r="B134" t="str">
            <v>SA2634</v>
          </cell>
          <cell r="C134" t="str">
            <v>15NE-C/C276</v>
          </cell>
          <cell r="D134" t="str">
            <v>Chung Hom Kok Beach &amp; Park Buildings</v>
          </cell>
        </row>
        <row r="135">
          <cell r="B135" t="str">
            <v>SA2694</v>
          </cell>
          <cell r="C135" t="str">
            <v>15NE-C/F21</v>
          </cell>
          <cell r="D135" t="str">
            <v>Chung Hom Kok Beach &amp; Park Buildings</v>
          </cell>
        </row>
        <row r="136">
          <cell r="B136" t="str">
            <v>SA2704</v>
          </cell>
          <cell r="C136" t="str">
            <v>15NE-C/F60</v>
          </cell>
          <cell r="D136" t="str">
            <v>Chung Hom Kok Beach &amp; Park Buildings</v>
          </cell>
        </row>
        <row r="137">
          <cell r="B137" t="str">
            <v>SA2706</v>
          </cell>
          <cell r="C137" t="str">
            <v>15NE-C/F66</v>
          </cell>
          <cell r="D137" t="str">
            <v>Chung Hom Kok Beach &amp; Park Buildings</v>
          </cell>
        </row>
        <row r="138">
          <cell r="B138" t="str">
            <v>SA2678</v>
          </cell>
          <cell r="C138" t="str">
            <v>15NE-C/C82</v>
          </cell>
          <cell r="D138" t="str">
            <v>Chung Hom Kok Beach &amp; Park Buildings</v>
          </cell>
        </row>
        <row r="139">
          <cell r="B139" t="str">
            <v>SA2679</v>
          </cell>
          <cell r="C139" t="str">
            <v>15NE-C/C83</v>
          </cell>
          <cell r="D139" t="str">
            <v>Chung Hom Kok Beach &amp; Park Buildings</v>
          </cell>
        </row>
        <row r="140">
          <cell r="B140" t="str">
            <v>SA2715</v>
          </cell>
          <cell r="C140" t="str">
            <v>15NE-C/F91</v>
          </cell>
          <cell r="D140" t="str">
            <v>Chung Hom Kok Beach &amp; Park Buildings</v>
          </cell>
        </row>
        <row r="141">
          <cell r="B141" t="str">
            <v>SA2713</v>
          </cell>
          <cell r="C141" t="str">
            <v>15NE-C/FR89</v>
          </cell>
          <cell r="D141" t="str">
            <v>Chung Hom Kok Beach &amp; Park Buildings</v>
          </cell>
        </row>
        <row r="142">
          <cell r="B142" t="str">
            <v>SA2680</v>
          </cell>
          <cell r="C142" t="str">
            <v>15NE-C/C92</v>
          </cell>
          <cell r="D142" t="str">
            <v>Chung Hom Kok Beach &amp; Park Buildings</v>
          </cell>
        </row>
        <row r="143">
          <cell r="B143" t="str">
            <v>SA2681</v>
          </cell>
          <cell r="C143" t="str">
            <v>15NE-C/C93</v>
          </cell>
          <cell r="D143" t="str">
            <v>Chung Hom Kok Beach &amp; Park Buildings</v>
          </cell>
        </row>
        <row r="144">
          <cell r="B144" t="str">
            <v>SA2683</v>
          </cell>
          <cell r="C144" t="str">
            <v>15NE-C/C95</v>
          </cell>
          <cell r="D144" t="str">
            <v>Chung Hom Kok Beach &amp; Park Buildings</v>
          </cell>
        </row>
        <row r="145">
          <cell r="B145" t="str">
            <v>SA2684</v>
          </cell>
          <cell r="C145" t="str">
            <v>15NE-C/C96</v>
          </cell>
          <cell r="D145" t="str">
            <v>Chung Hom Kok Beach &amp; Park Buildings</v>
          </cell>
        </row>
        <row r="146">
          <cell r="B146" t="str">
            <v>SA2685</v>
          </cell>
          <cell r="C146" t="str">
            <v>15NE-C/C98</v>
          </cell>
          <cell r="D146" t="str">
            <v>Chung Hom Kok Beach &amp; Park Buildings</v>
          </cell>
        </row>
        <row r="147">
          <cell r="B147" t="str">
            <v>SA2686</v>
          </cell>
          <cell r="C147" t="str">
            <v>15NE-C/C99</v>
          </cell>
          <cell r="D147" t="str">
            <v>Chung Hom Kok Beach &amp; Park Buildings</v>
          </cell>
        </row>
        <row r="148">
          <cell r="B148" t="str">
            <v>SA2615</v>
          </cell>
          <cell r="C148" t="str">
            <v>15NE-C/C100</v>
          </cell>
          <cell r="D148" t="str">
            <v>Chung Hom Kok Beach &amp; Park Buildings</v>
          </cell>
        </row>
        <row r="149">
          <cell r="B149" t="str">
            <v>SA2616</v>
          </cell>
          <cell r="C149" t="str">
            <v>15NE-C/C101</v>
          </cell>
          <cell r="D149" t="str">
            <v>Chung Hom Kok Beach &amp; Park Buildings</v>
          </cell>
        </row>
        <row r="150">
          <cell r="B150" t="str">
            <v>SA2618</v>
          </cell>
          <cell r="C150" t="str">
            <v>15NE-C/C103</v>
          </cell>
          <cell r="D150" t="str">
            <v>Chung Hom Kok Beach &amp; Park Buildings</v>
          </cell>
        </row>
        <row r="151">
          <cell r="B151" t="str">
            <v>SA2617</v>
          </cell>
          <cell r="C151" t="str">
            <v>15NE-C/C102</v>
          </cell>
          <cell r="D151" t="str">
            <v>Chung Hom Kok Beach &amp; Park Buildings</v>
          </cell>
        </row>
        <row r="152">
          <cell r="B152" t="str">
            <v>SA2655</v>
          </cell>
          <cell r="C152" t="str">
            <v>15NE-C/C366</v>
          </cell>
          <cell r="D152" t="str">
            <v>Chung Hom Kok Beach &amp; Park Buildings</v>
          </cell>
        </row>
        <row r="153">
          <cell r="B153" t="str">
            <v>SA2687</v>
          </cell>
          <cell r="C153" t="str">
            <v>15NE-C/F117</v>
          </cell>
          <cell r="D153" t="str">
            <v>Chung Hom Kok Beach &amp; Park Buildings</v>
          </cell>
        </row>
        <row r="154">
          <cell r="B154" t="str">
            <v>SA2664</v>
          </cell>
          <cell r="C154" t="str">
            <v>15NE-C/C416</v>
          </cell>
          <cell r="D154" t="str">
            <v>Chung Hom Kok Beach &amp; Park Buildings</v>
          </cell>
        </row>
        <row r="155">
          <cell r="B155" t="str">
            <v>SA2714</v>
          </cell>
          <cell r="C155" t="str">
            <v>15NE-C/F90</v>
          </cell>
          <cell r="D155" t="str">
            <v>Chung Hom Kok Beach &amp; Park Buildings</v>
          </cell>
        </row>
        <row r="156">
          <cell r="B156" t="str">
            <v>SA2669</v>
          </cell>
          <cell r="C156" t="str">
            <v>15NE-C/C434</v>
          </cell>
          <cell r="D156" t="str">
            <v>Chung Hom Kok Beach &amp; Park Buildings</v>
          </cell>
        </row>
        <row r="157">
          <cell r="B157" t="str">
            <v>SA2661</v>
          </cell>
          <cell r="C157" t="str">
            <v>15NE-C/CR392</v>
          </cell>
          <cell r="D157" t="str">
            <v>Chung Hom Kok Beach &amp; Park Buildings</v>
          </cell>
        </row>
        <row r="158">
          <cell r="B158" t="str">
            <v>SA1633</v>
          </cell>
          <cell r="C158" t="str">
            <v>11SW-A/FR3</v>
          </cell>
          <cell r="D158" t="str">
            <v>Fairmont Gardens</v>
          </cell>
        </row>
        <row r="159">
          <cell r="B159" t="str">
            <v>SA2019</v>
          </cell>
          <cell r="C159" t="str">
            <v>11SW-C/CR223</v>
          </cell>
          <cell r="D159" t="str">
            <v>Workshop At 30 Plunkett's Road</v>
          </cell>
        </row>
        <row r="160">
          <cell r="B160" t="str">
            <v>SA2020</v>
          </cell>
          <cell r="C160" t="str">
            <v>11SW-C/C224</v>
          </cell>
          <cell r="D160" t="str">
            <v>30 Plunkett's Road</v>
          </cell>
        </row>
        <row r="161">
          <cell r="B161" t="str">
            <v>SA2224</v>
          </cell>
          <cell r="C161" t="str">
            <v>11SW-D/CR450</v>
          </cell>
          <cell r="D161" t="str">
            <v>Victoria House, 15 Barker Road</v>
          </cell>
        </row>
        <row r="162">
          <cell r="B162" t="str">
            <v>SA2273</v>
          </cell>
          <cell r="C162" t="str">
            <v>11SW-D/FR404</v>
          </cell>
          <cell r="D162" t="str">
            <v>Victoria House, 15 Barker Road</v>
          </cell>
        </row>
        <row r="163">
          <cell r="B163" t="str">
            <v>SA2274</v>
          </cell>
          <cell r="C163" t="str">
            <v>11SW-D/FR406</v>
          </cell>
          <cell r="D163" t="str">
            <v>Victoria House, 15 Barker Road</v>
          </cell>
        </row>
        <row r="164">
          <cell r="B164" t="str">
            <v>SA1535</v>
          </cell>
          <cell r="C164" t="str">
            <v>11SW-A/CR1083</v>
          </cell>
          <cell r="D164" t="str">
            <v>Conduit Road Rest Garden</v>
          </cell>
        </row>
        <row r="165">
          <cell r="B165" t="str">
            <v>SA1590</v>
          </cell>
          <cell r="C165" t="str">
            <v>11SW-A/C695</v>
          </cell>
          <cell r="D165" t="str">
            <v>Victoria Peak Garden</v>
          </cell>
        </row>
        <row r="166">
          <cell r="B166" t="str">
            <v>SA1591</v>
          </cell>
          <cell r="C166" t="str">
            <v>11SW-A/C696</v>
          </cell>
          <cell r="D166" t="str">
            <v>Victoria Peak Garden</v>
          </cell>
        </row>
        <row r="167">
          <cell r="B167" t="str">
            <v>SA1588</v>
          </cell>
          <cell r="C167" t="str">
            <v>11SW-A/C686</v>
          </cell>
          <cell r="D167" t="str">
            <v>Victoria Peak Garden</v>
          </cell>
        </row>
        <row r="168">
          <cell r="B168" t="str">
            <v>SA1986</v>
          </cell>
          <cell r="C168" t="str">
            <v>11SW-B/R744</v>
          </cell>
          <cell r="D168" t="str">
            <v>Brewin Path Temporary Garden</v>
          </cell>
        </row>
        <row r="169">
          <cell r="B169" t="str">
            <v>SA2081</v>
          </cell>
          <cell r="C169" t="str">
            <v>11SW-C/F48</v>
          </cell>
          <cell r="D169" t="str">
            <v>Mount Austin Playground</v>
          </cell>
        </row>
        <row r="170">
          <cell r="B170" t="str">
            <v>SA1613</v>
          </cell>
          <cell r="C170" t="str">
            <v>11SW-A/F154</v>
          </cell>
          <cell r="D170" t="str">
            <v>Victoria Peak Garden</v>
          </cell>
        </row>
        <row r="171">
          <cell r="B171" t="str">
            <v>SA4402</v>
          </cell>
          <cell r="C171" t="str">
            <v>11SW-C/R653</v>
          </cell>
          <cell r="D171" t="str">
            <v>Peel Rise Rest Garden</v>
          </cell>
        </row>
        <row r="172">
          <cell r="B172" t="str">
            <v>SA9022</v>
          </cell>
          <cell r="C172" t="str">
            <v>11SW-C/F256</v>
          </cell>
          <cell r="D172" t="str">
            <v>Peel Rise Rest Garden</v>
          </cell>
        </row>
        <row r="173">
          <cell r="B173" t="str">
            <v>SA1605</v>
          </cell>
          <cell r="C173" t="str">
            <v>11SW-A/FR12</v>
          </cell>
          <cell r="D173" t="str">
            <v>Oaklands Avenue Sitting Out Area</v>
          </cell>
        </row>
        <row r="174">
          <cell r="B174" t="str">
            <v>SA1600</v>
          </cell>
          <cell r="C174" t="str">
            <v>11SW-A/C92</v>
          </cell>
          <cell r="D174" t="str">
            <v>Oaklands Avenue Sitting Out Area</v>
          </cell>
        </row>
        <row r="175">
          <cell r="B175" t="str">
            <v>SA1607</v>
          </cell>
          <cell r="C175" t="str">
            <v>11SW-A/FR13</v>
          </cell>
          <cell r="D175" t="str">
            <v>Oaklands Avenue Sitting Out Area</v>
          </cell>
        </row>
        <row r="176">
          <cell r="B176" t="str">
            <v>SA1601</v>
          </cell>
          <cell r="C176" t="str">
            <v>11SW-A/C95</v>
          </cell>
          <cell r="D176" t="str">
            <v>Oaklands Avenue Sitting Out Area</v>
          </cell>
        </row>
        <row r="177">
          <cell r="B177" t="str">
            <v>SA1861</v>
          </cell>
          <cell r="C177" t="str">
            <v>11SW-B/F115</v>
          </cell>
          <cell r="D177" t="str">
            <v>Brewin Path Temporary Garden</v>
          </cell>
        </row>
        <row r="178">
          <cell r="B178" t="str">
            <v>SA1594</v>
          </cell>
          <cell r="C178" t="str">
            <v>11SW-A/C751</v>
          </cell>
          <cell r="D178" t="str">
            <v>(GLA-HK274) 19 Kotewall Road Pest Control Store</v>
          </cell>
        </row>
        <row r="179">
          <cell r="B179" t="str">
            <v>SA1827</v>
          </cell>
          <cell r="C179" t="str">
            <v>11SW-B/C476</v>
          </cell>
          <cell r="D179" t="str">
            <v>Hong Kong Zoological &amp; Botanical Gardens</v>
          </cell>
        </row>
        <row r="180">
          <cell r="B180" t="str">
            <v>SA1828</v>
          </cell>
          <cell r="C180" t="str">
            <v>11SW-B/CR477</v>
          </cell>
          <cell r="D180" t="str">
            <v>Hong Kong Zoological &amp; Botanical Gardens</v>
          </cell>
        </row>
        <row r="181">
          <cell r="B181" t="str">
            <v>SA1961</v>
          </cell>
          <cell r="C181" t="str">
            <v>11SW-B/R185</v>
          </cell>
          <cell r="D181" t="str">
            <v>Hong Kong Zoological &amp; Botanical Gardens</v>
          </cell>
        </row>
        <row r="182">
          <cell r="B182" t="str">
            <v>SA1745</v>
          </cell>
          <cell r="C182" t="str">
            <v>11SW-A/R838</v>
          </cell>
          <cell r="D182" t="str">
            <v>Forbes Street Temporary Playground</v>
          </cell>
        </row>
        <row r="183">
          <cell r="B183" t="str">
            <v>SA1528</v>
          </cell>
          <cell r="C183" t="str">
            <v>11SW-A/C100</v>
          </cell>
          <cell r="D183" t="str">
            <v>Ka Wai Man Road Garden</v>
          </cell>
        </row>
        <row r="184">
          <cell r="B184" t="str">
            <v>SA1585</v>
          </cell>
          <cell r="C184" t="str">
            <v>11SW-A/CR572</v>
          </cell>
          <cell r="D184" t="str">
            <v>Ka Wai Man Road Garden</v>
          </cell>
        </row>
        <row r="185">
          <cell r="B185" t="str">
            <v>SA1574</v>
          </cell>
          <cell r="C185" t="str">
            <v>11SW-A/C412</v>
          </cell>
          <cell r="D185" t="str">
            <v>Kennedy Town Bus Terminus Sitting Out Area</v>
          </cell>
        </row>
        <row r="186">
          <cell r="B186" t="str">
            <v>SA1529</v>
          </cell>
          <cell r="C186" t="str">
            <v>11SW-A/C102</v>
          </cell>
          <cell r="D186" t="str">
            <v>Ka Wai Man Road Sitting Out Area</v>
          </cell>
        </row>
      </sheetData>
      <sheetData sheetId="5">
        <row r="29">
          <cell r="A29" t="str">
            <v>SA17201</v>
          </cell>
          <cell r="B29" t="str">
            <v>11SW-B/R732</v>
          </cell>
          <cell r="C29">
            <v>2</v>
          </cell>
          <cell r="D29" t="str">
            <v>CP,ML&amp;Wch</v>
          </cell>
          <cell r="E29" t="str">
            <v>Wch-S</v>
          </cell>
          <cell r="F29" t="str">
            <v>A</v>
          </cell>
          <cell r="G29" t="str">
            <v>Hennessy Road Government Primary School (Causeway Bay)</v>
          </cell>
          <cell r="H29" t="str">
            <v>EDB</v>
          </cell>
          <cell r="I29">
            <v>1</v>
          </cell>
          <cell r="J29" t="str">
            <v>NA</v>
          </cell>
          <cell r="K29"/>
          <cell r="L29" t="str">
            <v>*</v>
          </cell>
          <cell r="M29" t="str">
            <v>HappyValley</v>
          </cell>
          <cell r="N29" t="str">
            <v>No</v>
          </cell>
          <cell r="O29"/>
        </row>
        <row r="30">
          <cell r="A30" t="str">
            <v>SA1426</v>
          </cell>
          <cell r="B30" t="str">
            <v>11SE-D/C382</v>
          </cell>
          <cell r="C30">
            <v>1</v>
          </cell>
          <cell r="D30" t="str">
            <v>E</v>
          </cell>
          <cell r="E30" t="str">
            <v>CW</v>
          </cell>
          <cell r="F30" t="str">
            <v>A</v>
          </cell>
          <cell r="G30" t="str">
            <v>Pamela Youde Nethersole Eastern Hospital Quarters Blocks E, F &amp; G</v>
          </cell>
          <cell r="H30" t="str">
            <v>GPA</v>
          </cell>
          <cell r="I30">
            <v>1</v>
          </cell>
          <cell r="J30">
            <v>102799.7</v>
          </cell>
          <cell r="K30">
            <v>1</v>
          </cell>
          <cell r="L30" t="str">
            <v>No</v>
          </cell>
          <cell r="M30" t="str">
            <v>ChaiWan-West</v>
          </cell>
          <cell r="N30" t="str">
            <v>Yes</v>
          </cell>
          <cell r="O30" t="str">
            <v>DD08308010005</v>
          </cell>
        </row>
        <row r="31">
          <cell r="A31" t="str">
            <v>SA4911</v>
          </cell>
          <cell r="B31" t="str">
            <v>11SW-C/CR46</v>
          </cell>
          <cell r="C31">
            <v>2</v>
          </cell>
          <cell r="D31" t="str">
            <v>WS&amp;L</v>
          </cell>
          <cell r="E31" t="str">
            <v>W</v>
          </cell>
          <cell r="F31" t="str">
            <v>A</v>
          </cell>
          <cell r="G31" t="str">
            <v>Kwong Yuet Tong Excel Foundation Primary School</v>
          </cell>
          <cell r="H31" t="str">
            <v>EB</v>
          </cell>
          <cell r="I31">
            <v>1</v>
          </cell>
          <cell r="J31">
            <v>34473.599999999999</v>
          </cell>
          <cell r="K31">
            <v>0.99946666666666661</v>
          </cell>
          <cell r="L31" t="str">
            <v>No</v>
          </cell>
          <cell r="M31" t="str">
            <v>Pokfulam</v>
          </cell>
          <cell r="N31" t="str">
            <v>Yes</v>
          </cell>
          <cell r="O31" t="str">
            <v>BJ07108043002</v>
          </cell>
        </row>
        <row r="32">
          <cell r="A32" t="str">
            <v>SA1723</v>
          </cell>
          <cell r="B32" t="str">
            <v>11SW-A/R526</v>
          </cell>
          <cell r="C32">
            <v>0</v>
          </cell>
          <cell r="D32" t="str">
            <v>WS&amp;L</v>
          </cell>
          <cell r="E32" t="str">
            <v>W</v>
          </cell>
          <cell r="F32" t="str">
            <v>A</v>
          </cell>
          <cell r="G32" t="str">
            <v>King's College</v>
          </cell>
          <cell r="H32" t="str">
            <v>EB</v>
          </cell>
          <cell r="I32">
            <v>1</v>
          </cell>
          <cell r="J32">
            <v>30051.13</v>
          </cell>
          <cell r="K32">
            <v>0.99893333333333334</v>
          </cell>
          <cell r="L32" t="str">
            <v>Yes</v>
          </cell>
          <cell r="M32" t="str">
            <v>SheungWan_SaiYingPun</v>
          </cell>
          <cell r="N32" t="str">
            <v>Yes</v>
          </cell>
          <cell r="O32" t="str">
            <v>BA07108008005</v>
          </cell>
        </row>
        <row r="33">
          <cell r="A33" t="str">
            <v>SA1639</v>
          </cell>
          <cell r="B33" t="str">
            <v>11SW-A/FR54</v>
          </cell>
          <cell r="C33">
            <v>0</v>
          </cell>
          <cell r="D33" t="str">
            <v>CP,ML&amp;Wch</v>
          </cell>
          <cell r="E33" t="str">
            <v>C-W</v>
          </cell>
          <cell r="F33" t="str">
            <v>A</v>
          </cell>
          <cell r="G33" t="str">
            <v>Lok Sin Tong Leung Kau Kui College</v>
          </cell>
          <cell r="H33" t="str">
            <v>EB</v>
          </cell>
          <cell r="I33">
            <v>1</v>
          </cell>
          <cell r="J33">
            <v>21487.71</v>
          </cell>
          <cell r="K33">
            <v>0.99839999999999995</v>
          </cell>
          <cell r="L33" t="str">
            <v>Yes</v>
          </cell>
          <cell r="M33" t="str">
            <v>SheungWan_SaiYingPun</v>
          </cell>
          <cell r="N33" t="str">
            <v>No</v>
          </cell>
          <cell r="O33" t="str">
            <v>AB07108007006</v>
          </cell>
        </row>
        <row r="34">
          <cell r="A34" t="str">
            <v>SA1102</v>
          </cell>
          <cell r="B34" t="str">
            <v>11SE-A/R132</v>
          </cell>
          <cell r="C34" t="str">
            <v>1,2</v>
          </cell>
          <cell r="D34" t="str">
            <v>CP,ML&amp;Wch</v>
          </cell>
          <cell r="E34" t="str">
            <v>Wch-S</v>
          </cell>
          <cell r="F34" t="str">
            <v>A</v>
          </cell>
          <cell r="G34" t="str">
            <v>(GLA-HK194) Public Toilet Near Ling Fa Kung Garden</v>
          </cell>
          <cell r="H34" t="str">
            <v>HyD,FEHD</v>
          </cell>
          <cell r="I34">
            <v>1</v>
          </cell>
          <cell r="J34">
            <v>14806</v>
          </cell>
          <cell r="K34">
            <v>0.99786666666666668</v>
          </cell>
          <cell r="L34" t="str">
            <v>Yes</v>
          </cell>
          <cell r="M34"/>
          <cell r="N34" t="str">
            <v>Yes</v>
          </cell>
          <cell r="O34" t="str">
            <v>CC02308033001</v>
          </cell>
        </row>
        <row r="35">
          <cell r="A35" t="str">
            <v>SA2029</v>
          </cell>
          <cell r="B35" t="str">
            <v>11SW-C/C42</v>
          </cell>
          <cell r="C35">
            <v>0</v>
          </cell>
          <cell r="D35" t="str">
            <v>WS&amp;L</v>
          </cell>
          <cell r="E35" t="str">
            <v>W</v>
          </cell>
          <cell r="F35" t="str">
            <v>A</v>
          </cell>
          <cell r="G35" t="str">
            <v>Pokfulam Fire Station And Ambulance Depot</v>
          </cell>
          <cell r="H35" t="str">
            <v>FSD</v>
          </cell>
          <cell r="I35">
            <v>1</v>
          </cell>
          <cell r="J35">
            <v>13974.19</v>
          </cell>
          <cell r="K35">
            <v>0.99733333333333329</v>
          </cell>
          <cell r="L35" t="str">
            <v>Yes</v>
          </cell>
          <cell r="M35" t="str">
            <v>Pokfulam</v>
          </cell>
          <cell r="N35" t="str">
            <v>No</v>
          </cell>
          <cell r="O35" t="str">
            <v>BJ01808008001</v>
          </cell>
        </row>
        <row r="36">
          <cell r="A36" t="str">
            <v>SA6221</v>
          </cell>
          <cell r="B36" t="str">
            <v>11SW-C/C31</v>
          </cell>
          <cell r="C36">
            <v>2</v>
          </cell>
          <cell r="D36" t="str">
            <v>WS&amp;L</v>
          </cell>
          <cell r="E36" t="str">
            <v>W</v>
          </cell>
          <cell r="F36" t="str">
            <v>A</v>
          </cell>
          <cell r="G36" t="str">
            <v>Tin Wan Estate Playground</v>
          </cell>
          <cell r="H36" t="str">
            <v>LCSD</v>
          </cell>
          <cell r="I36">
            <v>1</v>
          </cell>
          <cell r="J36">
            <v>8818.64</v>
          </cell>
          <cell r="K36">
            <v>0.99680000000000002</v>
          </cell>
          <cell r="L36" t="str">
            <v>Yes</v>
          </cell>
          <cell r="M36"/>
          <cell r="N36" t="str">
            <v>No</v>
          </cell>
          <cell r="O36" t="str">
            <v>BJ04408046004</v>
          </cell>
        </row>
        <row r="37">
          <cell r="A37" t="str">
            <v>SA1172</v>
          </cell>
          <cell r="B37" t="str">
            <v>11SE-B/CR270</v>
          </cell>
          <cell r="C37">
            <v>0</v>
          </cell>
          <cell r="D37" t="str">
            <v>E</v>
          </cell>
          <cell r="E37" t="str">
            <v>SKW&amp;Is-S</v>
          </cell>
          <cell r="F37" t="str">
            <v>A</v>
          </cell>
          <cell r="G37" t="str">
            <v>Hong Kong Museum Of Coastal Defence (Skw)</v>
          </cell>
          <cell r="H37" t="str">
            <v>LCSD</v>
          </cell>
          <cell r="I37">
            <v>1</v>
          </cell>
          <cell r="J37">
            <v>8146.2</v>
          </cell>
          <cell r="K37">
            <v>0.99626666666666663</v>
          </cell>
          <cell r="L37" t="str">
            <v>No</v>
          </cell>
          <cell r="M37"/>
          <cell r="N37" t="str">
            <v>Yes</v>
          </cell>
          <cell r="O37" t="str">
            <v>DB04408033007</v>
          </cell>
        </row>
        <row r="38">
          <cell r="A38" t="str">
            <v>SA11509</v>
          </cell>
          <cell r="B38" t="str">
            <v>11SW-A/R450</v>
          </cell>
          <cell r="C38">
            <v>2</v>
          </cell>
          <cell r="D38" t="str">
            <v>CP,ML&amp;Wch</v>
          </cell>
          <cell r="E38" t="str">
            <v>C-W</v>
          </cell>
          <cell r="F38" t="str">
            <v>A</v>
          </cell>
          <cell r="G38" t="str">
            <v>Fat Hing Street Children's Playground</v>
          </cell>
          <cell r="H38" t="str">
            <v>LCSD</v>
          </cell>
          <cell r="I38">
            <v>1</v>
          </cell>
          <cell r="J38">
            <v>6823.95</v>
          </cell>
          <cell r="K38">
            <v>0.99573333333333336</v>
          </cell>
          <cell r="L38" t="str">
            <v>*</v>
          </cell>
          <cell r="M38" t="str">
            <v>SheungWan_SaiYingPun</v>
          </cell>
          <cell r="N38" t="str">
            <v>No</v>
          </cell>
          <cell r="O38" t="str">
            <v>AB04408027001</v>
          </cell>
        </row>
        <row r="39">
          <cell r="A39" t="str">
            <v>SA1696</v>
          </cell>
          <cell r="B39" t="str">
            <v>11SW-A/R446</v>
          </cell>
          <cell r="C39">
            <v>1</v>
          </cell>
          <cell r="D39" t="str">
            <v>CP,ML&amp;Wch</v>
          </cell>
          <cell r="E39" t="str">
            <v>C-W</v>
          </cell>
          <cell r="F39" t="str">
            <v>A</v>
          </cell>
          <cell r="G39" t="str">
            <v>Lok Sin Tong Leung Kau Kui College</v>
          </cell>
          <cell r="H39" t="str">
            <v>EB</v>
          </cell>
          <cell r="I39">
            <v>1</v>
          </cell>
          <cell r="J39">
            <v>4533.41</v>
          </cell>
          <cell r="K39">
            <v>0.99519999999999997</v>
          </cell>
          <cell r="L39" t="str">
            <v>Yes</v>
          </cell>
          <cell r="M39" t="str">
            <v>SheungWan_SaiYingPun</v>
          </cell>
          <cell r="N39" t="str">
            <v>No</v>
          </cell>
          <cell r="O39" t="str">
            <v>AB07108007002</v>
          </cell>
        </row>
        <row r="40">
          <cell r="A40" t="str">
            <v>SA1701</v>
          </cell>
          <cell r="B40" t="str">
            <v>11SW-A/R453</v>
          </cell>
          <cell r="C40">
            <v>1</v>
          </cell>
          <cell r="D40" t="str">
            <v>CP,ML&amp;Wch</v>
          </cell>
          <cell r="E40" t="str">
            <v>C-W</v>
          </cell>
          <cell r="F40" t="str">
            <v>A</v>
          </cell>
          <cell r="G40" t="str">
            <v>Sai Ying Pun Jockey Club Polyclinic</v>
          </cell>
          <cell r="H40" t="str">
            <v>DH</v>
          </cell>
          <cell r="I40">
            <v>1</v>
          </cell>
          <cell r="J40">
            <v>3949.2</v>
          </cell>
          <cell r="K40">
            <v>0.9946666666666667</v>
          </cell>
          <cell r="L40" t="str">
            <v>Yes</v>
          </cell>
          <cell r="M40" t="str">
            <v>SheungWan_SaiYingPun</v>
          </cell>
          <cell r="N40" t="str">
            <v>Yes</v>
          </cell>
          <cell r="O40" t="str">
            <v>AB02508028004</v>
          </cell>
        </row>
        <row r="41">
          <cell r="A41" t="str">
            <v>SA1995</v>
          </cell>
          <cell r="B41" t="str">
            <v>11SW-B/CR648</v>
          </cell>
          <cell r="C41">
            <v>0</v>
          </cell>
          <cell r="D41" t="str">
            <v>CP,ML&amp;Wch</v>
          </cell>
          <cell r="E41" t="str">
            <v>Wch-S</v>
          </cell>
          <cell r="F41" t="str">
            <v>A</v>
          </cell>
          <cell r="G41" t="str">
            <v>Tung Wah Centenary Square Garden</v>
          </cell>
          <cell r="H41" t="str">
            <v>LCSD</v>
          </cell>
          <cell r="I41">
            <v>1</v>
          </cell>
          <cell r="J41">
            <v>3740.05</v>
          </cell>
          <cell r="K41">
            <v>0.99413333333333331</v>
          </cell>
          <cell r="L41" t="str">
            <v>No</v>
          </cell>
          <cell r="M41" t="str">
            <v>WanChai-North</v>
          </cell>
          <cell r="N41" t="str">
            <v>Yes</v>
          </cell>
          <cell r="O41" t="str">
            <v>CC04408078003</v>
          </cell>
        </row>
        <row r="42">
          <cell r="A42" t="str">
            <v>SA1013</v>
          </cell>
          <cell r="B42" t="str">
            <v>11SE-A/C190</v>
          </cell>
          <cell r="C42">
            <v>2</v>
          </cell>
          <cell r="D42" t="str">
            <v>E</v>
          </cell>
          <cell r="E42" t="str">
            <v>SKW&amp;Is-S</v>
          </cell>
          <cell r="F42" t="str">
            <v>A</v>
          </cell>
          <cell r="G42" t="str">
            <v>Taikoo Primary School (SKW)</v>
          </cell>
          <cell r="H42" t="str">
            <v>EB</v>
          </cell>
          <cell r="I42">
            <v>1</v>
          </cell>
          <cell r="J42">
            <v>3660.08</v>
          </cell>
          <cell r="K42">
            <v>0.99360000000000004</v>
          </cell>
          <cell r="L42" t="str">
            <v>No</v>
          </cell>
          <cell r="M42" t="str">
            <v>ShauKeiWan_SaiWanHo</v>
          </cell>
          <cell r="N42" t="str">
            <v>Yes</v>
          </cell>
          <cell r="O42" t="str">
            <v>DB07108045002</v>
          </cell>
        </row>
        <row r="43">
          <cell r="A43" t="str">
            <v>SA1699</v>
          </cell>
          <cell r="B43" t="str">
            <v>11SW-A/R451</v>
          </cell>
          <cell r="C43">
            <v>0</v>
          </cell>
          <cell r="D43" t="str">
            <v>CP,ML&amp;Wch</v>
          </cell>
          <cell r="E43" t="str">
            <v>C-W</v>
          </cell>
          <cell r="F43" t="str">
            <v>A</v>
          </cell>
          <cell r="G43" t="str">
            <v>Fat Hing Street Children's Playground</v>
          </cell>
          <cell r="H43" t="str">
            <v>LCSD</v>
          </cell>
          <cell r="I43">
            <v>1</v>
          </cell>
          <cell r="J43">
            <v>3441.97</v>
          </cell>
          <cell r="K43">
            <v>0.99306666666666665</v>
          </cell>
          <cell r="L43" t="str">
            <v>Yes</v>
          </cell>
          <cell r="M43" t="str">
            <v>SheungWan_SaiYingPun</v>
          </cell>
          <cell r="N43" t="str">
            <v>No</v>
          </cell>
          <cell r="O43" t="str">
            <v>AB04408027000</v>
          </cell>
        </row>
        <row r="44">
          <cell r="A44" t="str">
            <v>SA1988</v>
          </cell>
          <cell r="B44" t="str">
            <v>11SW-B/R758</v>
          </cell>
          <cell r="C44">
            <v>0</v>
          </cell>
          <cell r="D44" t="str">
            <v>CP,ML&amp;Wch</v>
          </cell>
          <cell r="E44" t="str">
            <v>C-E</v>
          </cell>
          <cell r="F44" t="str">
            <v>A</v>
          </cell>
          <cell r="G44" t="str">
            <v>Hong Kong Park</v>
          </cell>
          <cell r="H44" t="str">
            <v>LCSD</v>
          </cell>
          <cell r="I44">
            <v>1</v>
          </cell>
          <cell r="J44">
            <v>3061.82</v>
          </cell>
          <cell r="K44">
            <v>0.99253333333333338</v>
          </cell>
          <cell r="L44" t="str">
            <v>No</v>
          </cell>
          <cell r="M44" t="str">
            <v>Central_Admiralty</v>
          </cell>
          <cell r="N44" t="str">
            <v>No</v>
          </cell>
          <cell r="O44" t="str">
            <v>AH04408006050</v>
          </cell>
        </row>
        <row r="45">
          <cell r="A45" t="str">
            <v>SA1943</v>
          </cell>
          <cell r="B45" t="str">
            <v>11SW-B/FR7</v>
          </cell>
          <cell r="C45">
            <v>0</v>
          </cell>
          <cell r="D45" t="str">
            <v>CP,ML&amp;Wch</v>
          </cell>
          <cell r="E45" t="str">
            <v>C-E</v>
          </cell>
          <cell r="F45" t="str">
            <v>A</v>
          </cell>
          <cell r="G45" t="str">
            <v>Central Government Offices</v>
          </cell>
          <cell r="H45" t="str">
            <v>CS' OFF</v>
          </cell>
          <cell r="I45">
            <v>1</v>
          </cell>
          <cell r="J45">
            <v>3002.79</v>
          </cell>
          <cell r="K45">
            <v>0.99199999999999999</v>
          </cell>
          <cell r="L45" t="str">
            <v>Yes</v>
          </cell>
          <cell r="M45" t="str">
            <v>Central_Admiralty</v>
          </cell>
          <cell r="N45" t="str">
            <v>Yes</v>
          </cell>
          <cell r="O45" t="str">
            <v>AA07108002004</v>
          </cell>
        </row>
        <row r="46">
          <cell r="A46" t="str">
            <v>SA1127</v>
          </cell>
          <cell r="B46" t="str">
            <v>11SE-A/R453</v>
          </cell>
          <cell r="C46">
            <v>0</v>
          </cell>
          <cell r="D46" t="str">
            <v>E</v>
          </cell>
          <cell r="E46" t="str">
            <v>NP&amp;CB</v>
          </cell>
          <cell r="F46" t="str">
            <v>A</v>
          </cell>
          <cell r="G46" t="str">
            <v>Anne Black Health Centre</v>
          </cell>
          <cell r="H46" t="str">
            <v>DH</v>
          </cell>
          <cell r="I46">
            <v>1</v>
          </cell>
          <cell r="J46">
            <v>2979.79</v>
          </cell>
          <cell r="K46">
            <v>0.99146666666666672</v>
          </cell>
          <cell r="L46" t="str">
            <v>Yes</v>
          </cell>
          <cell r="M46" t="str">
            <v>NorthPoint</v>
          </cell>
          <cell r="N46" t="str">
            <v>No</v>
          </cell>
          <cell r="O46" t="str">
            <v>DA02508048001</v>
          </cell>
        </row>
        <row r="47">
          <cell r="A47" t="str">
            <v>SA6304</v>
          </cell>
          <cell r="B47" t="str">
            <v>11SW-B/R380</v>
          </cell>
          <cell r="C47">
            <v>0</v>
          </cell>
          <cell r="D47" t="str">
            <v>CP,ML&amp;Wch</v>
          </cell>
          <cell r="E47" t="str">
            <v>PML</v>
          </cell>
          <cell r="F47" t="str">
            <v>A</v>
          </cell>
          <cell r="G47" t="str">
            <v>St. Paul's Co-Educational Primary School</v>
          </cell>
          <cell r="H47" t="str">
            <v>EB</v>
          </cell>
          <cell r="I47">
            <v>1</v>
          </cell>
          <cell r="J47">
            <v>2872.14</v>
          </cell>
          <cell r="K47">
            <v>0.99093333333333333</v>
          </cell>
          <cell r="L47" t="str">
            <v>Yes</v>
          </cell>
          <cell r="M47" t="str">
            <v>Central_Admiralty</v>
          </cell>
          <cell r="N47" t="str">
            <v>No</v>
          </cell>
          <cell r="O47" t="str">
            <v>AH07108008002</v>
          </cell>
        </row>
        <row r="48">
          <cell r="A48" t="str">
            <v>SA11910</v>
          </cell>
          <cell r="B48" t="str">
            <v>11SW-D/F98</v>
          </cell>
          <cell r="C48">
            <v>2</v>
          </cell>
          <cell r="D48" t="str">
            <v>CP,ML&amp;Wch</v>
          </cell>
          <cell r="E48" t="str">
            <v>Wch-S</v>
          </cell>
          <cell r="F48" t="str">
            <v>A</v>
          </cell>
          <cell r="G48" t="str">
            <v>Wan Chai Gap Road Sitting-out Area</v>
          </cell>
          <cell r="H48" t="str">
            <v>LCSD</v>
          </cell>
          <cell r="I48">
            <v>1</v>
          </cell>
          <cell r="J48">
            <v>2845.66</v>
          </cell>
          <cell r="K48">
            <v>0.99039999999999995</v>
          </cell>
          <cell r="L48" t="str">
            <v>*</v>
          </cell>
          <cell r="M48"/>
          <cell r="N48" t="str">
            <v>Yes</v>
          </cell>
          <cell r="O48" t="str">
            <v>CC04408043002</v>
          </cell>
        </row>
        <row r="49">
          <cell r="A49" t="str">
            <v>SA2240</v>
          </cell>
          <cell r="B49" t="str">
            <v>11SW-D/CR742</v>
          </cell>
          <cell r="C49">
            <v>2</v>
          </cell>
          <cell r="D49" t="str">
            <v>CP,ML&amp;Wch</v>
          </cell>
          <cell r="E49" t="str">
            <v>Wch-S</v>
          </cell>
          <cell r="F49" t="str">
            <v>A</v>
          </cell>
          <cell r="G49" t="str">
            <v>Happy Valley Driving Test Centre</v>
          </cell>
          <cell r="H49" t="str">
            <v>TD</v>
          </cell>
          <cell r="I49">
            <v>1</v>
          </cell>
          <cell r="J49">
            <v>2695.88</v>
          </cell>
          <cell r="K49">
            <v>0.98986666666666667</v>
          </cell>
          <cell r="L49" t="str">
            <v>No</v>
          </cell>
          <cell r="M49" t="str">
            <v>HappyValley</v>
          </cell>
          <cell r="N49" t="str">
            <v>Yes</v>
          </cell>
          <cell r="O49" t="str">
            <v>CC06308015001</v>
          </cell>
        </row>
        <row r="50">
          <cell r="A50" t="str">
            <v>SA1633</v>
          </cell>
          <cell r="B50" t="str">
            <v>11SW-A/FR3</v>
          </cell>
          <cell r="C50">
            <v>0</v>
          </cell>
          <cell r="D50" t="str">
            <v>CP,ML&amp;Wch</v>
          </cell>
          <cell r="E50" t="str">
            <v>PML</v>
          </cell>
          <cell r="F50" t="str">
            <v>A</v>
          </cell>
          <cell r="G50" t="str">
            <v>Fairmont Gardens</v>
          </cell>
          <cell r="H50" t="str">
            <v>GPA</v>
          </cell>
          <cell r="I50">
            <v>1</v>
          </cell>
          <cell r="J50">
            <v>2342.71</v>
          </cell>
          <cell r="K50">
            <v>0.98933333333333329</v>
          </cell>
          <cell r="L50" t="str">
            <v>Yes</v>
          </cell>
          <cell r="M50" t="str">
            <v>SheungWan_SaiYingPun</v>
          </cell>
          <cell r="N50" t="str">
            <v>Yes</v>
          </cell>
          <cell r="O50" t="str">
            <v>AC02308008002</v>
          </cell>
        </row>
        <row r="51">
          <cell r="A51" t="str">
            <v>SA0217</v>
          </cell>
          <cell r="B51" t="str">
            <v>10SW-D/R4</v>
          </cell>
          <cell r="C51">
            <v>0</v>
          </cell>
          <cell r="D51" t="str">
            <v>E</v>
          </cell>
          <cell r="E51" t="str">
            <v>SKW&amp;Is-S</v>
          </cell>
          <cell r="F51" t="str">
            <v>A</v>
          </cell>
          <cell r="G51" t="str">
            <v>Hei Ling Chau Addiction Treatment Centre &amp; Hei Ling Chau Correctional Institution (Is-S)</v>
          </cell>
          <cell r="H51" t="str">
            <v>CSD</v>
          </cell>
          <cell r="I51">
            <v>1</v>
          </cell>
          <cell r="J51">
            <v>2239.86</v>
          </cell>
          <cell r="K51">
            <v>0.98880000000000001</v>
          </cell>
          <cell r="L51" t="str">
            <v>No</v>
          </cell>
          <cell r="M51"/>
          <cell r="N51" t="str">
            <v>No</v>
          </cell>
          <cell r="O51" t="str">
            <v>DF01208008172</v>
          </cell>
        </row>
        <row r="52">
          <cell r="A52" t="str">
            <v>SA2038</v>
          </cell>
          <cell r="B52" t="str">
            <v>11SW-C/C630</v>
          </cell>
          <cell r="C52">
            <v>0</v>
          </cell>
          <cell r="D52" t="str">
            <v>CP,ML&amp;Wch</v>
          </cell>
          <cell r="E52" t="str">
            <v>PML</v>
          </cell>
          <cell r="F52" t="str">
            <v>A</v>
          </cell>
          <cell r="G52" t="str">
            <v>Pinewood Picnic Area</v>
          </cell>
          <cell r="H52" t="str">
            <v>LCSD</v>
          </cell>
          <cell r="I52">
            <v>2</v>
          </cell>
          <cell r="J52">
            <v>2090.25</v>
          </cell>
          <cell r="K52">
            <v>0.98826666666666663</v>
          </cell>
          <cell r="L52" t="str">
            <v>No</v>
          </cell>
          <cell r="M52"/>
          <cell r="N52" t="str">
            <v>Yes</v>
          </cell>
          <cell r="O52" t="str">
            <v>AC04408083001</v>
          </cell>
        </row>
        <row r="53">
          <cell r="A53" t="str">
            <v>SA1049</v>
          </cell>
          <cell r="B53" t="str">
            <v>11SE-A/CR820</v>
          </cell>
          <cell r="C53">
            <v>0</v>
          </cell>
          <cell r="D53" t="str">
            <v>CP,ML&amp;Wch</v>
          </cell>
          <cell r="E53" t="str">
            <v>Wch-S</v>
          </cell>
          <cell r="F53" t="str">
            <v>A</v>
          </cell>
          <cell r="G53" t="str">
            <v>Hong Kong Stadium</v>
          </cell>
          <cell r="H53" t="str">
            <v>LCSD</v>
          </cell>
          <cell r="I53">
            <v>1</v>
          </cell>
          <cell r="J53">
            <v>2082.1799999999998</v>
          </cell>
          <cell r="K53">
            <v>0.98773333333333335</v>
          </cell>
          <cell r="L53" t="str">
            <v>Yes</v>
          </cell>
          <cell r="M53" t="str">
            <v>HappyValley</v>
          </cell>
          <cell r="N53" t="str">
            <v>Yes</v>
          </cell>
          <cell r="O53" t="str">
            <v>CC04408024001</v>
          </cell>
        </row>
        <row r="54">
          <cell r="A54" t="str">
            <v>SA1653</v>
          </cell>
          <cell r="B54" t="str">
            <v>11SW-A/R1137</v>
          </cell>
          <cell r="C54">
            <v>0</v>
          </cell>
          <cell r="D54" t="str">
            <v>WS&amp;L</v>
          </cell>
          <cell r="E54" t="str">
            <v>W</v>
          </cell>
          <cell r="F54" t="str">
            <v>A</v>
          </cell>
          <cell r="G54" t="str">
            <v>Western Police Station And Quarters</v>
          </cell>
          <cell r="H54" t="str">
            <v>HKPF</v>
          </cell>
          <cell r="I54">
            <v>1</v>
          </cell>
          <cell r="J54">
            <v>2061.25</v>
          </cell>
          <cell r="K54">
            <v>0.98719999999999997</v>
          </cell>
          <cell r="L54" t="str">
            <v>Yes</v>
          </cell>
          <cell r="M54" t="str">
            <v>SheungWan_SaiYingPun</v>
          </cell>
          <cell r="N54" t="str">
            <v>No</v>
          </cell>
          <cell r="O54" t="str">
            <v>BA03108003002</v>
          </cell>
        </row>
        <row r="55">
          <cell r="A55" t="str">
            <v>SA2094</v>
          </cell>
          <cell r="B55" t="str">
            <v>11SW-C/R157</v>
          </cell>
          <cell r="C55">
            <v>0</v>
          </cell>
          <cell r="D55" t="str">
            <v>CP,ML&amp;Wch</v>
          </cell>
          <cell r="E55" t="str">
            <v>PML</v>
          </cell>
          <cell r="F55" t="str">
            <v>A</v>
          </cell>
          <cell r="G55" t="str">
            <v>Old Peak Road Rest Garden</v>
          </cell>
          <cell r="H55" t="str">
            <v>LCSD</v>
          </cell>
          <cell r="I55">
            <v>1</v>
          </cell>
          <cell r="J55">
            <v>1924.88</v>
          </cell>
          <cell r="K55">
            <v>0.98666666666666669</v>
          </cell>
          <cell r="L55" t="str">
            <v>Yes</v>
          </cell>
          <cell r="M55"/>
          <cell r="N55" t="str">
            <v>No</v>
          </cell>
          <cell r="O55" t="str">
            <v>AC04408057002</v>
          </cell>
        </row>
        <row r="56">
          <cell r="A56" t="str">
            <v>SA1363</v>
          </cell>
          <cell r="B56" t="str">
            <v>11SE-C/R230</v>
          </cell>
          <cell r="C56">
            <v>0</v>
          </cell>
          <cell r="D56" t="str">
            <v>CP,ML&amp;Wch</v>
          </cell>
          <cell r="E56" t="str">
            <v>Wch-S</v>
          </cell>
          <cell r="F56" t="str">
            <v>A</v>
          </cell>
          <cell r="G56" t="str">
            <v>Mount Butler Quarry Site</v>
          </cell>
          <cell r="H56" t="str">
            <v>HKPF</v>
          </cell>
          <cell r="I56">
            <v>1</v>
          </cell>
          <cell r="J56">
            <v>1819.93</v>
          </cell>
          <cell r="K56">
            <v>0.98613333333333331</v>
          </cell>
          <cell r="L56" t="str">
            <v>No</v>
          </cell>
          <cell r="M56"/>
          <cell r="N56" t="str">
            <v>No</v>
          </cell>
          <cell r="O56" t="str">
            <v>CC03108038019</v>
          </cell>
        </row>
        <row r="57">
          <cell r="A57" t="str">
            <v>SA2302</v>
          </cell>
          <cell r="B57" t="str">
            <v>11SW-D/R231</v>
          </cell>
          <cell r="C57">
            <v>0</v>
          </cell>
          <cell r="D57" t="str">
            <v>CP,ML&amp;Wch</v>
          </cell>
          <cell r="E57" t="str">
            <v>PML</v>
          </cell>
          <cell r="F57" t="str">
            <v>A</v>
          </cell>
          <cell r="G57" t="str">
            <v>Chief Justice's Residence, 18 Gough Hill Road</v>
          </cell>
          <cell r="H57" t="str">
            <v>JD</v>
          </cell>
          <cell r="I57">
            <v>1</v>
          </cell>
          <cell r="J57">
            <v>1810.84</v>
          </cell>
          <cell r="K57">
            <v>0.98560000000000003</v>
          </cell>
          <cell r="L57" t="str">
            <v>Yes</v>
          </cell>
          <cell r="M57"/>
          <cell r="N57" t="str">
            <v>No</v>
          </cell>
          <cell r="O57" t="str">
            <v>AC02308034005</v>
          </cell>
        </row>
        <row r="58">
          <cell r="A58" t="str">
            <v>SA1718</v>
          </cell>
          <cell r="B58" t="str">
            <v>11SW-A/R49</v>
          </cell>
          <cell r="C58">
            <v>0</v>
          </cell>
          <cell r="D58" t="str">
            <v>CP,ML&amp;Wch</v>
          </cell>
          <cell r="E58" t="str">
            <v>C-W</v>
          </cell>
          <cell r="F58" t="str">
            <v>A</v>
          </cell>
          <cell r="G58" t="str">
            <v>King's College Old Boys' Association Primary School No.2</v>
          </cell>
          <cell r="H58" t="str">
            <v>EB</v>
          </cell>
          <cell r="I58">
            <v>1</v>
          </cell>
          <cell r="J58">
            <v>1630.04</v>
          </cell>
          <cell r="K58">
            <v>0.98506666666666665</v>
          </cell>
          <cell r="L58" t="str">
            <v>Yes</v>
          </cell>
          <cell r="M58" t="str">
            <v>SheungWan_SaiYingPun</v>
          </cell>
          <cell r="N58" t="str">
            <v>No</v>
          </cell>
          <cell r="O58" t="str">
            <v>AB07108009001</v>
          </cell>
        </row>
        <row r="59">
          <cell r="A59" t="str">
            <v>SA2739</v>
          </cell>
          <cell r="B59" t="str">
            <v>15NE-D/CR51</v>
          </cell>
          <cell r="C59">
            <v>0</v>
          </cell>
          <cell r="D59" t="str">
            <v>WS&amp;L</v>
          </cell>
          <cell r="E59" t="str">
            <v>S</v>
          </cell>
          <cell r="F59" t="str">
            <v>A</v>
          </cell>
          <cell r="G59" t="str">
            <v>HKO Seismograph Station</v>
          </cell>
          <cell r="H59" t="str">
            <v>HKO</v>
          </cell>
          <cell r="I59">
            <v>1</v>
          </cell>
          <cell r="J59">
            <v>1617.72</v>
          </cell>
          <cell r="K59">
            <v>0.98453333333333337</v>
          </cell>
          <cell r="L59" t="str">
            <v>Yes</v>
          </cell>
          <cell r="M59"/>
          <cell r="N59" t="str">
            <v>Yes</v>
          </cell>
          <cell r="O59" t="str">
            <v>BB03008049001</v>
          </cell>
        </row>
        <row r="60">
          <cell r="A60" t="str">
            <v>SA2005</v>
          </cell>
          <cell r="B60" t="str">
            <v>11SW-B/R956</v>
          </cell>
          <cell r="C60">
            <v>2</v>
          </cell>
          <cell r="D60" t="str">
            <v>CP,ML&amp;Wch</v>
          </cell>
          <cell r="E60" t="str">
            <v>C-W</v>
          </cell>
          <cell r="F60" t="str">
            <v>A</v>
          </cell>
          <cell r="G60" t="str">
            <v>Wa On Lane Sitting Out Area</v>
          </cell>
          <cell r="H60" t="str">
            <v>LCSD</v>
          </cell>
          <cell r="I60">
            <v>1</v>
          </cell>
          <cell r="J60">
            <v>1607</v>
          </cell>
          <cell r="K60">
            <v>0.98399999999999999</v>
          </cell>
          <cell r="L60" t="str">
            <v>Yes</v>
          </cell>
          <cell r="M60" t="str">
            <v>Central_Admiralty</v>
          </cell>
          <cell r="N60" t="str">
            <v>Yes</v>
          </cell>
          <cell r="O60" t="str">
            <v>AB04408042001</v>
          </cell>
        </row>
        <row r="61">
          <cell r="A61" t="str">
            <v>SA1539</v>
          </cell>
          <cell r="B61" t="str">
            <v>11SW-A/CR1113</v>
          </cell>
          <cell r="C61">
            <v>0</v>
          </cell>
          <cell r="D61" t="str">
            <v>CP,ML&amp;Wch</v>
          </cell>
          <cell r="E61" t="str">
            <v>PML</v>
          </cell>
          <cell r="F61" t="str">
            <v>A</v>
          </cell>
          <cell r="G61" t="str">
            <v>Chater Hall</v>
          </cell>
          <cell r="H61" t="str">
            <v>GPA</v>
          </cell>
          <cell r="I61">
            <v>1</v>
          </cell>
          <cell r="J61">
            <v>1326.94</v>
          </cell>
          <cell r="K61">
            <v>0.98346666666666671</v>
          </cell>
          <cell r="L61" t="str">
            <v>Yes</v>
          </cell>
          <cell r="M61" t="str">
            <v>Central_Admiralty</v>
          </cell>
          <cell r="N61" t="str">
            <v>Yes</v>
          </cell>
          <cell r="O61" t="str">
            <v>AC02308005011</v>
          </cell>
        </row>
        <row r="62">
          <cell r="A62" t="str">
            <v>SA1634</v>
          </cell>
          <cell r="B62" t="str">
            <v>11SW-A/FR32</v>
          </cell>
          <cell r="C62">
            <v>3</v>
          </cell>
          <cell r="D62" t="str">
            <v>CP,ML&amp;Wch</v>
          </cell>
          <cell r="E62" t="str">
            <v>PML</v>
          </cell>
          <cell r="F62" t="str">
            <v>A</v>
          </cell>
          <cell r="G62" t="str">
            <v>Kotewall Road Rest Garden</v>
          </cell>
          <cell r="H62" t="str">
            <v>LCSD</v>
          </cell>
          <cell r="I62">
            <v>1</v>
          </cell>
          <cell r="J62">
            <v>1251.94</v>
          </cell>
          <cell r="K62">
            <v>0.98293333333333333</v>
          </cell>
          <cell r="L62" t="str">
            <v>Yes</v>
          </cell>
          <cell r="M62" t="str">
            <v>SheungWan_SaiYingPun</v>
          </cell>
          <cell r="N62" t="str">
            <v>Yes</v>
          </cell>
          <cell r="O62" t="str">
            <v>AC04408071002</v>
          </cell>
        </row>
        <row r="63">
          <cell r="A63" t="str">
            <v>SA2527</v>
          </cell>
          <cell r="B63" t="str">
            <v>14NW-D/FR48</v>
          </cell>
          <cell r="C63">
            <v>1</v>
          </cell>
          <cell r="D63" t="str">
            <v>E</v>
          </cell>
          <cell r="E63" t="str">
            <v>SKW&amp;Is-S</v>
          </cell>
          <cell r="F63" t="str">
            <v>A</v>
          </cell>
          <cell r="G63" t="str">
            <v>Cheung Chau Government Secondary School (Is-S)</v>
          </cell>
          <cell r="H63" t="str">
            <v>EB</v>
          </cell>
          <cell r="I63">
            <v>1</v>
          </cell>
          <cell r="J63">
            <v>1236.3800000000001</v>
          </cell>
          <cell r="K63">
            <v>0.98240000000000005</v>
          </cell>
          <cell r="L63" t="str">
            <v>Yes</v>
          </cell>
          <cell r="M63" t="str">
            <v>CheungChau</v>
          </cell>
          <cell r="N63" t="str">
            <v>Yes</v>
          </cell>
          <cell r="O63" t="str">
            <v>DF07108001002</v>
          </cell>
        </row>
        <row r="64">
          <cell r="A64" t="str">
            <v>SA1075</v>
          </cell>
          <cell r="B64" t="str">
            <v>11SE-A/FR236</v>
          </cell>
          <cell r="C64">
            <v>0</v>
          </cell>
          <cell r="D64" t="str">
            <v>E</v>
          </cell>
          <cell r="E64" t="str">
            <v>NP&amp;CB</v>
          </cell>
          <cell r="F64" t="str">
            <v>A</v>
          </cell>
          <cell r="G64" t="str">
            <v>Pui Chi Boys' Home</v>
          </cell>
          <cell r="H64" t="str">
            <v>HAB</v>
          </cell>
          <cell r="I64">
            <v>1</v>
          </cell>
          <cell r="J64">
            <v>1211.32</v>
          </cell>
          <cell r="K64">
            <v>0.98186666666666667</v>
          </cell>
          <cell r="L64" t="str">
            <v>Yes</v>
          </cell>
          <cell r="M64"/>
          <cell r="N64" t="str">
            <v>Yes</v>
          </cell>
          <cell r="O64" t="str">
            <v>DA05508005006</v>
          </cell>
        </row>
        <row r="65">
          <cell r="A65" t="str">
            <v>SA2603</v>
          </cell>
          <cell r="B65" t="str">
            <v>15NE-B/CR147</v>
          </cell>
          <cell r="C65">
            <v>0</v>
          </cell>
          <cell r="D65" t="str">
            <v>WS&amp;L</v>
          </cell>
          <cell r="E65" t="str">
            <v>S</v>
          </cell>
          <cell r="F65" t="str">
            <v>A</v>
          </cell>
          <cell r="G65" t="str">
            <v>Big Wave Bay Picnic Area</v>
          </cell>
          <cell r="H65" t="str">
            <v>LCSD</v>
          </cell>
          <cell r="I65">
            <v>1</v>
          </cell>
          <cell r="J65">
            <v>1143.45</v>
          </cell>
          <cell r="K65">
            <v>0.98133333333333328</v>
          </cell>
          <cell r="L65" t="str">
            <v>No</v>
          </cell>
          <cell r="M65"/>
          <cell r="N65" t="str">
            <v>Yes</v>
          </cell>
          <cell r="O65" t="str">
            <v>BB04408042005</v>
          </cell>
        </row>
        <row r="66">
          <cell r="A66" t="str">
            <v>SA1332</v>
          </cell>
          <cell r="B66" t="str">
            <v>11SE-C/C91</v>
          </cell>
          <cell r="C66">
            <v>0</v>
          </cell>
          <cell r="D66" t="str">
            <v>WS&amp;L</v>
          </cell>
          <cell r="E66" t="str">
            <v>S</v>
          </cell>
          <cell r="F66" t="str">
            <v>A</v>
          </cell>
          <cell r="G66" t="str">
            <v>Wong Nai Chung Reservoir Park Fitness Trail</v>
          </cell>
          <cell r="H66" t="str">
            <v>LCSD</v>
          </cell>
          <cell r="I66">
            <v>1</v>
          </cell>
          <cell r="J66">
            <v>1085.92</v>
          </cell>
          <cell r="K66">
            <v>0.98080000000000001</v>
          </cell>
          <cell r="L66" t="str">
            <v>Yes</v>
          </cell>
          <cell r="M66"/>
          <cell r="N66" t="str">
            <v>Yes</v>
          </cell>
          <cell r="O66" t="str">
            <v>BB04408033001</v>
          </cell>
        </row>
        <row r="67">
          <cell r="A67" t="str">
            <v>SA0218</v>
          </cell>
          <cell r="B67" t="str">
            <v>10SW-D/R6</v>
          </cell>
          <cell r="C67">
            <v>0</v>
          </cell>
          <cell r="D67" t="str">
            <v>E</v>
          </cell>
          <cell r="E67" t="str">
            <v>SKW&amp;Is-S</v>
          </cell>
          <cell r="F67" t="str">
            <v>A</v>
          </cell>
          <cell r="G67" t="str">
            <v>Hei Ling Chau Addiction Treatment Centre &amp; Hei Ling Chau Correctional Institution (Is-S)</v>
          </cell>
          <cell r="H67" t="str">
            <v>CSD</v>
          </cell>
          <cell r="I67">
            <v>1</v>
          </cell>
          <cell r="J67">
            <v>1049.8</v>
          </cell>
          <cell r="K67">
            <v>0.98026666666666662</v>
          </cell>
          <cell r="L67" t="str">
            <v>No</v>
          </cell>
          <cell r="M67"/>
          <cell r="N67" t="str">
            <v>No</v>
          </cell>
          <cell r="O67" t="str">
            <v>DF01208008173</v>
          </cell>
        </row>
        <row r="68">
          <cell r="A68" t="str">
            <v>SA11505</v>
          </cell>
          <cell r="B68" t="str">
            <v>5SW-D/F2</v>
          </cell>
          <cell r="C68">
            <v>0</v>
          </cell>
          <cell r="D68" t="str">
            <v>E</v>
          </cell>
          <cell r="E68" t="str">
            <v>SKW&amp;Is-S</v>
          </cell>
          <cell r="F68" t="str">
            <v>A</v>
          </cell>
          <cell r="G68" t="str">
            <v>Lung Kwu Chau DVOR/DME Station (Is-S)</v>
          </cell>
          <cell r="H68" t="str">
            <v>CAD</v>
          </cell>
          <cell r="I68">
            <v>2</v>
          </cell>
          <cell r="J68">
            <v>1047.1500000000001</v>
          </cell>
          <cell r="K68">
            <v>0.97973333333333334</v>
          </cell>
          <cell r="L68" t="str">
            <v>*</v>
          </cell>
          <cell r="M68"/>
          <cell r="N68" t="str">
            <v>Yes</v>
          </cell>
          <cell r="O68" t="str">
            <v>DF00808015009</v>
          </cell>
        </row>
        <row r="69">
          <cell r="A69" t="str">
            <v>SA2586</v>
          </cell>
          <cell r="B69" t="str">
            <v>15NE-A/FR229</v>
          </cell>
          <cell r="C69">
            <v>0</v>
          </cell>
          <cell r="D69" t="str">
            <v>WS&amp;L</v>
          </cell>
          <cell r="E69" t="str">
            <v>S</v>
          </cell>
          <cell r="F69" t="str">
            <v>A</v>
          </cell>
          <cell r="G69" t="str">
            <v>Ma Hang Prison</v>
          </cell>
          <cell r="H69" t="str">
            <v>CSD</v>
          </cell>
          <cell r="I69">
            <v>1</v>
          </cell>
          <cell r="J69">
            <v>1005.65</v>
          </cell>
          <cell r="K69">
            <v>0.97919999999999996</v>
          </cell>
          <cell r="L69" t="str">
            <v>Yes</v>
          </cell>
          <cell r="M69"/>
          <cell r="N69" t="str">
            <v>Yes</v>
          </cell>
          <cell r="O69" t="str">
            <v>BB01208002009</v>
          </cell>
        </row>
        <row r="70">
          <cell r="A70" t="str">
            <v>SA1191</v>
          </cell>
          <cell r="B70" t="str">
            <v>11SE-B/C325</v>
          </cell>
          <cell r="C70">
            <v>0</v>
          </cell>
          <cell r="D70" t="str">
            <v>E</v>
          </cell>
          <cell r="E70" t="str">
            <v>SKW&amp;Is-S</v>
          </cell>
          <cell r="F70" t="str">
            <v>A</v>
          </cell>
          <cell r="G70" t="str">
            <v>Lei Yue Mun Park (SKW)</v>
          </cell>
          <cell r="H70" t="str">
            <v>LCSD</v>
          </cell>
          <cell r="I70">
            <v>1</v>
          </cell>
          <cell r="J70">
            <v>979.81</v>
          </cell>
          <cell r="K70">
            <v>0.97866666666666668</v>
          </cell>
          <cell r="L70" t="str">
            <v>No</v>
          </cell>
          <cell r="M70"/>
          <cell r="N70" t="str">
            <v>Yes</v>
          </cell>
          <cell r="O70" t="str">
            <v>DB04408016035</v>
          </cell>
        </row>
        <row r="71">
          <cell r="A71" t="str">
            <v>SA1744</v>
          </cell>
          <cell r="B71" t="str">
            <v>11SW-A/R83</v>
          </cell>
          <cell r="C71">
            <v>0</v>
          </cell>
          <cell r="D71" t="str">
            <v>CP,ML&amp;Wch</v>
          </cell>
          <cell r="E71" t="str">
            <v>C-W</v>
          </cell>
          <cell r="F71" t="str">
            <v>A</v>
          </cell>
          <cell r="G71" t="str">
            <v>Wing Lee Street Sitting Out Area</v>
          </cell>
          <cell r="H71" t="str">
            <v>LCSD</v>
          </cell>
          <cell r="I71">
            <v>1</v>
          </cell>
          <cell r="J71">
            <v>953.53</v>
          </cell>
          <cell r="K71">
            <v>0.9781333333333333</v>
          </cell>
          <cell r="L71" t="str">
            <v>Yes</v>
          </cell>
          <cell r="M71" t="str">
            <v>SheungWan_SaiYingPun</v>
          </cell>
          <cell r="N71" t="str">
            <v>No</v>
          </cell>
          <cell r="O71" t="str">
            <v>AB04408023003</v>
          </cell>
        </row>
        <row r="72">
          <cell r="A72" t="str">
            <v>SA0094</v>
          </cell>
          <cell r="B72" t="str">
            <v>10SW-D/CR37</v>
          </cell>
          <cell r="C72">
            <v>0</v>
          </cell>
          <cell r="D72" t="str">
            <v>E</v>
          </cell>
          <cell r="E72" t="str">
            <v>SKW&amp;Is-S</v>
          </cell>
          <cell r="F72" t="str">
            <v>A</v>
          </cell>
          <cell r="G72" t="str">
            <v>Hei Ling Chau Addiction Treatment Centre &amp; Hei Ling Chau Correctional Institution (Is-S)</v>
          </cell>
          <cell r="H72" t="str">
            <v>CSD</v>
          </cell>
          <cell r="I72">
            <v>1</v>
          </cell>
          <cell r="J72">
            <v>816.75</v>
          </cell>
          <cell r="K72">
            <v>0.97760000000000002</v>
          </cell>
          <cell r="L72" t="str">
            <v>Yes</v>
          </cell>
          <cell r="M72"/>
          <cell r="N72" t="str">
            <v>Yes</v>
          </cell>
          <cell r="O72" t="str">
            <v>DF01208008042</v>
          </cell>
        </row>
        <row r="73">
          <cell r="A73" t="str">
            <v>SA1399</v>
          </cell>
          <cell r="B73" t="str">
            <v>11SE-D/C228</v>
          </cell>
          <cell r="C73">
            <v>0</v>
          </cell>
          <cell r="D73" t="str">
            <v>E</v>
          </cell>
          <cell r="E73" t="str">
            <v>CW</v>
          </cell>
          <cell r="F73" t="str">
            <v>A</v>
          </cell>
          <cell r="G73" t="str">
            <v>Cape Collinson Crematorium</v>
          </cell>
          <cell r="H73" t="str">
            <v>FEHD</v>
          </cell>
          <cell r="I73">
            <v>3</v>
          </cell>
          <cell r="J73">
            <v>816.49</v>
          </cell>
          <cell r="K73">
            <v>0.97706666666666664</v>
          </cell>
          <cell r="L73" t="str">
            <v>No</v>
          </cell>
          <cell r="M73"/>
          <cell r="N73" t="str">
            <v>Yes</v>
          </cell>
          <cell r="O73" t="str">
            <v>DD01908013043</v>
          </cell>
        </row>
        <row r="74">
          <cell r="A74" t="str">
            <v>SA1982</v>
          </cell>
          <cell r="B74" t="str">
            <v>11SW-B/R614</v>
          </cell>
          <cell r="C74">
            <v>0</v>
          </cell>
          <cell r="D74" t="str">
            <v>CP,ML&amp;Wch</v>
          </cell>
          <cell r="E74" t="str">
            <v>Wch-N</v>
          </cell>
          <cell r="F74" t="str">
            <v>A</v>
          </cell>
          <cell r="G74" t="str">
            <v>Monmouth Terrace Playground</v>
          </cell>
          <cell r="H74" t="str">
            <v>LCSD</v>
          </cell>
          <cell r="I74">
            <v>1</v>
          </cell>
          <cell r="J74">
            <v>677.1</v>
          </cell>
          <cell r="K74">
            <v>0.97653333333333336</v>
          </cell>
          <cell r="L74" t="str">
            <v>Yes</v>
          </cell>
          <cell r="M74"/>
          <cell r="N74" t="str">
            <v>No</v>
          </cell>
          <cell r="O74" t="str">
            <v>CA04408005007</v>
          </cell>
        </row>
        <row r="75">
          <cell r="A75" t="str">
            <v>SA1953</v>
          </cell>
          <cell r="B75" t="str">
            <v>11SW-B/F99</v>
          </cell>
          <cell r="C75">
            <v>0</v>
          </cell>
          <cell r="D75" t="str">
            <v>CP,ML&amp;Wch</v>
          </cell>
          <cell r="E75" t="str">
            <v>C-E</v>
          </cell>
          <cell r="F75" t="str">
            <v>A</v>
          </cell>
          <cell r="G75" t="str">
            <v>Hong Kong Park</v>
          </cell>
          <cell r="H75" t="str">
            <v>LCSD</v>
          </cell>
          <cell r="I75">
            <v>2</v>
          </cell>
          <cell r="J75">
            <v>673.37</v>
          </cell>
          <cell r="K75">
            <v>0.97599999999999998</v>
          </cell>
          <cell r="L75" t="str">
            <v>Yes</v>
          </cell>
          <cell r="M75" t="str">
            <v>Central_Admiralty</v>
          </cell>
          <cell r="N75" t="str">
            <v>Yes</v>
          </cell>
          <cell r="O75" t="str">
            <v>AH04408006008</v>
          </cell>
        </row>
        <row r="76">
          <cell r="A76" t="str">
            <v>SA1252</v>
          </cell>
          <cell r="B76" t="str">
            <v>11SE-B/R25</v>
          </cell>
          <cell r="C76">
            <v>0</v>
          </cell>
          <cell r="D76" t="str">
            <v>E</v>
          </cell>
          <cell r="E76" t="str">
            <v>SKW&amp;Is-S</v>
          </cell>
          <cell r="F76" t="str">
            <v>A</v>
          </cell>
          <cell r="G76" t="str">
            <v>Lei Yue Mun Park (SKW)</v>
          </cell>
          <cell r="H76" t="str">
            <v>LCSD</v>
          </cell>
          <cell r="I76">
            <v>1</v>
          </cell>
          <cell r="J76">
            <v>664.85</v>
          </cell>
          <cell r="K76">
            <v>0.9754666666666667</v>
          </cell>
          <cell r="L76" t="str">
            <v>Yes</v>
          </cell>
          <cell r="M76"/>
          <cell r="N76" t="str">
            <v>No</v>
          </cell>
          <cell r="O76" t="str">
            <v>DB04408016055</v>
          </cell>
        </row>
        <row r="77">
          <cell r="A77" t="str">
            <v>SA0111</v>
          </cell>
          <cell r="B77" t="str">
            <v>10SW-D/CR52</v>
          </cell>
          <cell r="C77">
            <v>0</v>
          </cell>
          <cell r="D77" t="str">
            <v>E</v>
          </cell>
          <cell r="E77" t="str">
            <v>SKW&amp;Is-S</v>
          </cell>
          <cell r="F77" t="str">
            <v>A</v>
          </cell>
          <cell r="G77" t="str">
            <v>Hei Ling Chau Addiction Treatment Centre &amp; Hei Ling Chau Correctional Institution (Is-S)</v>
          </cell>
          <cell r="H77" t="str">
            <v>CSD</v>
          </cell>
          <cell r="I77">
            <v>1</v>
          </cell>
          <cell r="J77">
            <v>656.12</v>
          </cell>
          <cell r="K77">
            <v>0.97493333333333332</v>
          </cell>
          <cell r="L77" t="str">
            <v>Yes</v>
          </cell>
          <cell r="M77"/>
          <cell r="N77" t="str">
            <v>No</v>
          </cell>
          <cell r="O77" t="str">
            <v>DF01208008057</v>
          </cell>
        </row>
        <row r="78">
          <cell r="A78" t="str">
            <v>SA1051</v>
          </cell>
          <cell r="B78" t="str">
            <v>11SE-A/CR830</v>
          </cell>
          <cell r="C78">
            <v>0</v>
          </cell>
          <cell r="D78" t="str">
            <v>E</v>
          </cell>
          <cell r="E78" t="str">
            <v>NP&amp;CB</v>
          </cell>
          <cell r="F78" t="str">
            <v>A</v>
          </cell>
          <cell r="G78" t="str">
            <v>Choi Sai Woo Park</v>
          </cell>
          <cell r="H78" t="str">
            <v>LCSD</v>
          </cell>
          <cell r="I78">
            <v>1</v>
          </cell>
          <cell r="J78">
            <v>598.95000000000005</v>
          </cell>
          <cell r="K78">
            <v>0.97440000000000004</v>
          </cell>
          <cell r="L78" t="str">
            <v>Yes</v>
          </cell>
          <cell r="M78" t="str">
            <v>TinHau</v>
          </cell>
          <cell r="N78" t="str">
            <v>Yes</v>
          </cell>
          <cell r="O78" t="str">
            <v>DA04408014003</v>
          </cell>
        </row>
        <row r="79">
          <cell r="A79" t="str">
            <v>SA2264</v>
          </cell>
          <cell r="B79" t="str">
            <v>11SW-D/FR265</v>
          </cell>
          <cell r="C79">
            <v>0</v>
          </cell>
          <cell r="D79" t="str">
            <v>WS&amp;L</v>
          </cell>
          <cell r="E79" t="str">
            <v>S</v>
          </cell>
          <cell r="F79" t="str">
            <v>A</v>
          </cell>
          <cell r="G79" t="str">
            <v>Aberdeen Police Training School</v>
          </cell>
          <cell r="H79" t="str">
            <v>HKPF</v>
          </cell>
          <cell r="I79">
            <v>2</v>
          </cell>
          <cell r="J79">
            <v>592.30999999999995</v>
          </cell>
          <cell r="K79">
            <v>0.97386666666666666</v>
          </cell>
          <cell r="L79" t="str">
            <v>Yes</v>
          </cell>
          <cell r="M79"/>
          <cell r="N79" t="str">
            <v>Yes</v>
          </cell>
          <cell r="O79" t="str">
            <v>BB03108004033</v>
          </cell>
        </row>
        <row r="80">
          <cell r="A80" t="str">
            <v>SA1549</v>
          </cell>
          <cell r="B80" t="str">
            <v>11SW-A/CR155</v>
          </cell>
          <cell r="C80">
            <v>1</v>
          </cell>
          <cell r="D80" t="str">
            <v>WS&amp;L</v>
          </cell>
          <cell r="E80" t="str">
            <v>W</v>
          </cell>
          <cell r="F80" t="str">
            <v>A</v>
          </cell>
          <cell r="G80" t="str">
            <v>Po Leung Kuk Chan Au Big Yan Home For The Elderly</v>
          </cell>
          <cell r="H80" t="str">
            <v>SWD</v>
          </cell>
          <cell r="I80">
            <v>1</v>
          </cell>
          <cell r="J80">
            <v>586.04999999999995</v>
          </cell>
          <cell r="K80">
            <v>0.97333333333333338</v>
          </cell>
          <cell r="L80" t="str">
            <v>Yes</v>
          </cell>
          <cell r="M80" t="str">
            <v>SaiWan</v>
          </cell>
          <cell r="N80" t="str">
            <v>Yes</v>
          </cell>
          <cell r="O80" t="str">
            <v>BA07108005001</v>
          </cell>
        </row>
        <row r="81">
          <cell r="A81" t="str">
            <v>SA1270</v>
          </cell>
          <cell r="B81" t="str">
            <v>11SE-C/C174</v>
          </cell>
          <cell r="C81">
            <v>1</v>
          </cell>
          <cell r="D81" t="str">
            <v>CP,ML&amp;Wch</v>
          </cell>
          <cell r="E81" t="str">
            <v>Wch-S</v>
          </cell>
          <cell r="F81" t="str">
            <v>A</v>
          </cell>
          <cell r="G81" t="str">
            <v>135 Tai Hang Road Quarters</v>
          </cell>
          <cell r="H81" t="str">
            <v>GPA</v>
          </cell>
          <cell r="I81">
            <v>1</v>
          </cell>
          <cell r="J81">
            <v>560.95000000000005</v>
          </cell>
          <cell r="K81">
            <v>0.9728</v>
          </cell>
          <cell r="L81" t="str">
            <v>No</v>
          </cell>
          <cell r="M81"/>
          <cell r="N81" t="str">
            <v>Yes</v>
          </cell>
          <cell r="O81" t="str">
            <v>CC02308017001</v>
          </cell>
        </row>
        <row r="82">
          <cell r="A82" t="str">
            <v>SA1826</v>
          </cell>
          <cell r="B82" t="str">
            <v>11SW-B/C473</v>
          </cell>
          <cell r="C82">
            <v>0</v>
          </cell>
          <cell r="D82" t="str">
            <v>CP,ML&amp;Wch</v>
          </cell>
          <cell r="E82" t="str">
            <v>C-E</v>
          </cell>
          <cell r="F82" t="str">
            <v>A</v>
          </cell>
          <cell r="G82" t="str">
            <v>Hong Kong Park</v>
          </cell>
          <cell r="H82" t="str">
            <v>LCSD</v>
          </cell>
          <cell r="I82">
            <v>1</v>
          </cell>
          <cell r="J82">
            <v>556</v>
          </cell>
          <cell r="K82">
            <v>0.97226666666666661</v>
          </cell>
          <cell r="L82" t="str">
            <v>No</v>
          </cell>
          <cell r="M82" t="str">
            <v>Central_Admiralty</v>
          </cell>
          <cell r="N82" t="str">
            <v>Yes</v>
          </cell>
          <cell r="O82" t="str">
            <v>AH04408006058</v>
          </cell>
        </row>
        <row r="83">
          <cell r="A83" t="str">
            <v>SA1957</v>
          </cell>
          <cell r="B83" t="str">
            <v>11SW-B/R153</v>
          </cell>
          <cell r="C83">
            <v>0</v>
          </cell>
          <cell r="D83" t="str">
            <v>CP,ML&amp;Wch</v>
          </cell>
          <cell r="E83" t="str">
            <v>PML</v>
          </cell>
          <cell r="F83" t="str">
            <v>A</v>
          </cell>
          <cell r="G83" t="str">
            <v>Government House</v>
          </cell>
          <cell r="H83" t="str">
            <v>CE'S OFF</v>
          </cell>
          <cell r="I83">
            <v>1</v>
          </cell>
          <cell r="J83">
            <v>520.02</v>
          </cell>
          <cell r="K83">
            <v>0.97173333333333334</v>
          </cell>
          <cell r="L83" t="str">
            <v>Yes</v>
          </cell>
          <cell r="M83" t="str">
            <v>Central_Admiralty</v>
          </cell>
          <cell r="N83" t="str">
            <v>Yes</v>
          </cell>
          <cell r="O83" t="str">
            <v>AC07008001002</v>
          </cell>
        </row>
        <row r="84">
          <cell r="A84" t="str">
            <v>SA1274</v>
          </cell>
          <cell r="B84" t="str">
            <v>11SE-C/CR30</v>
          </cell>
          <cell r="C84">
            <v>0</v>
          </cell>
          <cell r="D84" t="str">
            <v>CP,ML&amp;Wch</v>
          </cell>
          <cell r="E84" t="str">
            <v>Wch-S</v>
          </cell>
          <cell r="F84" t="str">
            <v>A</v>
          </cell>
          <cell r="G84" t="str">
            <v>Hong Kong Stadium</v>
          </cell>
          <cell r="H84" t="str">
            <v>LCSD</v>
          </cell>
          <cell r="I84">
            <v>1</v>
          </cell>
          <cell r="J84">
            <v>480.97</v>
          </cell>
          <cell r="K84">
            <v>0.97119999999999995</v>
          </cell>
          <cell r="L84" t="str">
            <v>Yes</v>
          </cell>
          <cell r="M84" t="str">
            <v>HappyValley</v>
          </cell>
          <cell r="N84" t="str">
            <v>Yes</v>
          </cell>
          <cell r="O84" t="str">
            <v>CC04408024007</v>
          </cell>
        </row>
        <row r="85">
          <cell r="A85" t="str">
            <v>SA1971</v>
          </cell>
          <cell r="B85" t="str">
            <v>11SW-B/R409</v>
          </cell>
          <cell r="C85">
            <v>0</v>
          </cell>
          <cell r="D85" t="str">
            <v>CP,ML&amp;Wch</v>
          </cell>
          <cell r="E85" t="str">
            <v>C-E</v>
          </cell>
          <cell r="F85" t="str">
            <v>A</v>
          </cell>
          <cell r="G85" t="str">
            <v>Kennedy Road Childern's Playground</v>
          </cell>
          <cell r="H85" t="str">
            <v>LCSD</v>
          </cell>
          <cell r="I85">
            <v>1</v>
          </cell>
          <cell r="J85">
            <v>459.27</v>
          </cell>
          <cell r="K85">
            <v>0.97066666666666668</v>
          </cell>
          <cell r="L85" t="str">
            <v>Yes</v>
          </cell>
          <cell r="M85" t="str">
            <v>Central_Admiralty</v>
          </cell>
          <cell r="N85" t="str">
            <v>No</v>
          </cell>
          <cell r="O85" t="str">
            <v>AH04408004004</v>
          </cell>
        </row>
        <row r="86">
          <cell r="A86" t="str">
            <v>SA1878</v>
          </cell>
          <cell r="B86" t="str">
            <v>11SW-B/F156</v>
          </cell>
          <cell r="C86">
            <v>0</v>
          </cell>
          <cell r="D86" t="str">
            <v>CP,ML&amp;Wch</v>
          </cell>
          <cell r="E86" t="str">
            <v>C-E</v>
          </cell>
          <cell r="F86" t="str">
            <v>A</v>
          </cell>
          <cell r="G86" t="str">
            <v>Hong Kong Park</v>
          </cell>
          <cell r="H86" t="str">
            <v>LCSD</v>
          </cell>
          <cell r="I86">
            <v>2</v>
          </cell>
          <cell r="J86">
            <v>451.28</v>
          </cell>
          <cell r="K86">
            <v>0.97013333333333329</v>
          </cell>
          <cell r="L86" t="str">
            <v>Yes</v>
          </cell>
          <cell r="M86" t="str">
            <v>Central_Admiralty</v>
          </cell>
          <cell r="N86" t="str">
            <v>Yes</v>
          </cell>
          <cell r="O86" t="str">
            <v>AH04408006030</v>
          </cell>
        </row>
        <row r="87">
          <cell r="A87" t="str">
            <v>SA1856</v>
          </cell>
          <cell r="B87" t="str">
            <v>11SW-B/C86</v>
          </cell>
          <cell r="C87">
            <v>4</v>
          </cell>
          <cell r="D87" t="str">
            <v>Heritage</v>
          </cell>
          <cell r="E87" t="str">
            <v>Antiq</v>
          </cell>
          <cell r="F87" t="str">
            <v>A</v>
          </cell>
          <cell r="G87" t="str">
            <v>Mother's Choice, 5 Bowen Road (Wch)</v>
          </cell>
          <cell r="H87" t="str">
            <v>GPA</v>
          </cell>
          <cell r="I87">
            <v>1</v>
          </cell>
          <cell r="J87">
            <v>446.78</v>
          </cell>
          <cell r="K87">
            <v>0.96960000000000002</v>
          </cell>
          <cell r="L87" t="str">
            <v>Yes</v>
          </cell>
          <cell r="M87" t="str">
            <v>Central_Admiralty</v>
          </cell>
          <cell r="N87" t="str">
            <v>Yes</v>
          </cell>
          <cell r="O87" t="str">
            <v>AC05508094001</v>
          </cell>
        </row>
        <row r="88">
          <cell r="A88" t="str">
            <v>SA6208</v>
          </cell>
          <cell r="B88" t="str">
            <v>11SE-C/C872</v>
          </cell>
          <cell r="C88">
            <v>0</v>
          </cell>
          <cell r="D88" t="str">
            <v>CP,ML&amp;Wch</v>
          </cell>
          <cell r="E88" t="str">
            <v>Wch-S</v>
          </cell>
          <cell r="F88" t="str">
            <v>A</v>
          </cell>
          <cell r="G88" t="str">
            <v>Mount Butler Quarry Site</v>
          </cell>
          <cell r="H88" t="str">
            <v>HKPF</v>
          </cell>
          <cell r="I88">
            <v>1</v>
          </cell>
          <cell r="J88">
            <v>439.07</v>
          </cell>
          <cell r="K88">
            <v>0.96906666666666663</v>
          </cell>
          <cell r="L88" t="str">
            <v>Yes</v>
          </cell>
          <cell r="M88"/>
          <cell r="N88" t="str">
            <v>Yes</v>
          </cell>
          <cell r="O88" t="str">
            <v>CC03108038033</v>
          </cell>
        </row>
        <row r="89">
          <cell r="A89" t="str">
            <v>SA1969</v>
          </cell>
          <cell r="B89" t="str">
            <v>11SW-B/R36</v>
          </cell>
          <cell r="C89">
            <v>1</v>
          </cell>
          <cell r="D89" t="str">
            <v>CP,ML&amp;Wch</v>
          </cell>
          <cell r="E89" t="str">
            <v>C-W</v>
          </cell>
          <cell r="F89" t="str">
            <v>A</v>
          </cell>
          <cell r="G89" t="str">
            <v>Sam Ka Lane Children's Playground &amp; Open Space At Pak Tsz Lane</v>
          </cell>
          <cell r="H89" t="str">
            <v>LCSD</v>
          </cell>
          <cell r="I89">
            <v>1</v>
          </cell>
          <cell r="J89">
            <v>426.33</v>
          </cell>
          <cell r="K89">
            <v>0.96853333333333336</v>
          </cell>
          <cell r="L89" t="str">
            <v>Yes</v>
          </cell>
          <cell r="M89" t="str">
            <v>Central_Admiralty</v>
          </cell>
          <cell r="N89" t="str">
            <v>No</v>
          </cell>
          <cell r="O89" t="str">
            <v>AB04408040001</v>
          </cell>
        </row>
        <row r="90">
          <cell r="A90" t="str">
            <v>SA2293</v>
          </cell>
          <cell r="B90" t="str">
            <v>11SW-D/R1222</v>
          </cell>
          <cell r="C90">
            <v>0</v>
          </cell>
          <cell r="D90" t="str">
            <v>WS&amp;L</v>
          </cell>
          <cell r="E90" t="str">
            <v>S</v>
          </cell>
          <cell r="F90" t="str">
            <v>A</v>
          </cell>
          <cell r="G90" t="str">
            <v>Aberdeen Jockey Club Clinic</v>
          </cell>
          <cell r="H90" t="str">
            <v>DH</v>
          </cell>
          <cell r="I90">
            <v>1</v>
          </cell>
          <cell r="J90">
            <v>423.79</v>
          </cell>
          <cell r="K90">
            <v>0.9674666666666667</v>
          </cell>
          <cell r="L90" t="str">
            <v>Yes</v>
          </cell>
          <cell r="M90" t="str">
            <v>Aberdeen_ApLeiChau</v>
          </cell>
          <cell r="N90" t="str">
            <v>No</v>
          </cell>
          <cell r="O90" t="str">
            <v>BK02508011001</v>
          </cell>
        </row>
        <row r="91">
          <cell r="A91" t="str">
            <v>SA2294</v>
          </cell>
          <cell r="B91" t="str">
            <v>11SW-D/R1223</v>
          </cell>
          <cell r="C91">
            <v>0</v>
          </cell>
          <cell r="D91" t="str">
            <v>WS&amp;L</v>
          </cell>
          <cell r="E91" t="str">
            <v>S</v>
          </cell>
          <cell r="F91" t="str">
            <v>A</v>
          </cell>
          <cell r="G91" t="str">
            <v>Aberdeen Jockey Club Clinic</v>
          </cell>
          <cell r="H91" t="str">
            <v>DH</v>
          </cell>
          <cell r="I91">
            <v>1</v>
          </cell>
          <cell r="J91">
            <v>423.79</v>
          </cell>
          <cell r="K91">
            <v>0.9674666666666667</v>
          </cell>
          <cell r="L91" t="str">
            <v>Yes</v>
          </cell>
          <cell r="M91" t="str">
            <v>Aberdeen_ApLeiChau</v>
          </cell>
          <cell r="N91" t="str">
            <v>No</v>
          </cell>
          <cell r="O91" t="str">
            <v>BK02508011002</v>
          </cell>
        </row>
        <row r="92">
          <cell r="A92" t="str">
            <v>SA2116</v>
          </cell>
          <cell r="B92" t="str">
            <v>11SW-D/C1059</v>
          </cell>
          <cell r="C92">
            <v>0</v>
          </cell>
          <cell r="D92" t="str">
            <v>WS&amp;L</v>
          </cell>
          <cell r="E92" t="str">
            <v>S</v>
          </cell>
          <cell r="F92" t="str">
            <v>A</v>
          </cell>
          <cell r="G92" t="str">
            <v>Aberdeen Police Training School</v>
          </cell>
          <cell r="H92" t="str">
            <v>HKPF</v>
          </cell>
          <cell r="I92">
            <v>1</v>
          </cell>
          <cell r="J92">
            <v>408.25</v>
          </cell>
          <cell r="K92">
            <v>0.96693333333333331</v>
          </cell>
          <cell r="L92" t="str">
            <v>No</v>
          </cell>
          <cell r="M92"/>
          <cell r="N92" t="str">
            <v>Yes</v>
          </cell>
          <cell r="O92" t="str">
            <v>BB03108004016</v>
          </cell>
        </row>
        <row r="93">
          <cell r="A93" t="str">
            <v>SA1769</v>
          </cell>
          <cell r="B93" t="str">
            <v>11SW-B/CR124</v>
          </cell>
          <cell r="C93">
            <v>0</v>
          </cell>
          <cell r="D93" t="str">
            <v>CP,ML&amp;Wch</v>
          </cell>
          <cell r="E93" t="str">
            <v>C-E</v>
          </cell>
          <cell r="F93" t="str">
            <v>A</v>
          </cell>
          <cell r="G93" t="str">
            <v>Hong Kong Park</v>
          </cell>
          <cell r="H93" t="str">
            <v>LCSD</v>
          </cell>
          <cell r="I93">
            <v>1</v>
          </cell>
          <cell r="J93">
            <v>400.76</v>
          </cell>
          <cell r="K93">
            <v>0.96640000000000004</v>
          </cell>
          <cell r="L93" t="str">
            <v>Yes</v>
          </cell>
          <cell r="M93" t="str">
            <v>Central_Admiralty</v>
          </cell>
          <cell r="N93" t="str">
            <v>Yes</v>
          </cell>
          <cell r="O93" t="str">
            <v>AH04408006015</v>
          </cell>
        </row>
        <row r="94">
          <cell r="A94" t="str">
            <v>SA1090</v>
          </cell>
          <cell r="B94" t="str">
            <v>11SE-A/FR442</v>
          </cell>
          <cell r="C94">
            <v>2</v>
          </cell>
          <cell r="D94" t="str">
            <v>E</v>
          </cell>
          <cell r="E94" t="str">
            <v>NP&amp;CB</v>
          </cell>
          <cell r="F94" t="str">
            <v>A</v>
          </cell>
          <cell r="G94" t="str">
            <v>(GLA-HK1010) St. Michael's Primary School</v>
          </cell>
          <cell r="H94" t="str">
            <v>EB</v>
          </cell>
          <cell r="I94">
            <v>1</v>
          </cell>
          <cell r="J94">
            <v>397.08</v>
          </cell>
          <cell r="K94">
            <v>0.96586666666666665</v>
          </cell>
          <cell r="L94" t="str">
            <v>Yes</v>
          </cell>
          <cell r="M94" t="str">
            <v>TinHau</v>
          </cell>
          <cell r="N94" t="str">
            <v>Yes</v>
          </cell>
          <cell r="O94" t="str">
            <v>DA07108050001</v>
          </cell>
        </row>
        <row r="95">
          <cell r="A95" t="str">
            <v>SA1211</v>
          </cell>
          <cell r="B95" t="str">
            <v>11SE-B/CR563</v>
          </cell>
          <cell r="C95">
            <v>0</v>
          </cell>
          <cell r="D95" t="str">
            <v>E</v>
          </cell>
          <cell r="E95" t="str">
            <v>SKW&amp;Is-S</v>
          </cell>
          <cell r="F95" t="str">
            <v>A</v>
          </cell>
          <cell r="G95" t="str">
            <v>Hong Kong Museum Of Coastal Defence (Skw)</v>
          </cell>
          <cell r="H95" t="str">
            <v>LCSD</v>
          </cell>
          <cell r="I95">
            <v>1</v>
          </cell>
          <cell r="J95">
            <v>393.66</v>
          </cell>
          <cell r="K95">
            <v>0.96533333333333338</v>
          </cell>
          <cell r="L95" t="str">
            <v>No</v>
          </cell>
          <cell r="M95"/>
          <cell r="N95" t="str">
            <v>Yes</v>
          </cell>
          <cell r="O95" t="str">
            <v>DB04408033006</v>
          </cell>
        </row>
        <row r="96">
          <cell r="A96" t="str">
            <v>SA2525</v>
          </cell>
          <cell r="B96" t="str">
            <v>14NW-D/FR41</v>
          </cell>
          <cell r="C96">
            <v>1</v>
          </cell>
          <cell r="D96" t="str">
            <v>E</v>
          </cell>
          <cell r="E96" t="str">
            <v>SKW&amp;Is-S</v>
          </cell>
          <cell r="F96" t="str">
            <v>A</v>
          </cell>
          <cell r="G96" t="str">
            <v>Cheung Chau Tai Tsoi Yuen Road Sitting Out Area (Is-S)</v>
          </cell>
          <cell r="H96" t="str">
            <v>LCSD</v>
          </cell>
          <cell r="I96">
            <v>1</v>
          </cell>
          <cell r="J96">
            <v>373.61</v>
          </cell>
          <cell r="K96">
            <v>0.96479999999999999</v>
          </cell>
          <cell r="L96" t="str">
            <v>No</v>
          </cell>
          <cell r="M96" t="str">
            <v>CheungChau</v>
          </cell>
          <cell r="N96" t="str">
            <v>Yes</v>
          </cell>
          <cell r="O96" t="str">
            <v>DF04408037006</v>
          </cell>
        </row>
        <row r="97">
          <cell r="A97" t="str">
            <v>SA1677</v>
          </cell>
          <cell r="B97" t="str">
            <v>11SW-A/R222</v>
          </cell>
          <cell r="C97">
            <v>0</v>
          </cell>
          <cell r="D97" t="str">
            <v>CP,ML&amp;Wch</v>
          </cell>
          <cell r="E97" t="str">
            <v>PML</v>
          </cell>
          <cell r="F97" t="str">
            <v>A</v>
          </cell>
          <cell r="G97" t="str">
            <v>Chater Hall</v>
          </cell>
          <cell r="H97" t="str">
            <v>GPA</v>
          </cell>
          <cell r="I97">
            <v>2</v>
          </cell>
          <cell r="J97">
            <v>350.09</v>
          </cell>
          <cell r="K97">
            <v>0.96426666666666672</v>
          </cell>
          <cell r="L97" t="str">
            <v>Yes</v>
          </cell>
          <cell r="M97" t="str">
            <v>Central_Admiralty</v>
          </cell>
          <cell r="N97" t="str">
            <v>Yes</v>
          </cell>
          <cell r="O97" t="str">
            <v>AC02308005009</v>
          </cell>
        </row>
        <row r="98">
          <cell r="A98" t="str">
            <v>SA0151</v>
          </cell>
          <cell r="B98" t="str">
            <v>10SW-D/C99</v>
          </cell>
          <cell r="C98">
            <v>0</v>
          </cell>
          <cell r="D98" t="str">
            <v>E</v>
          </cell>
          <cell r="E98" t="str">
            <v>SKW&amp;Is-S</v>
          </cell>
          <cell r="F98" t="str">
            <v>A</v>
          </cell>
          <cell r="G98" t="str">
            <v>Hei Ling Chau Addiction Treatment Centre &amp; Hei Ling Chau Correctional Institution (Is-S)</v>
          </cell>
          <cell r="H98" t="str">
            <v>CSD</v>
          </cell>
          <cell r="I98">
            <v>1</v>
          </cell>
          <cell r="J98">
            <v>344.99</v>
          </cell>
          <cell r="K98">
            <v>0.96373333333333333</v>
          </cell>
          <cell r="L98" t="str">
            <v>No</v>
          </cell>
          <cell r="M98"/>
          <cell r="N98" t="str">
            <v>Yes</v>
          </cell>
          <cell r="O98" t="str">
            <v>DF01208008094</v>
          </cell>
        </row>
        <row r="99">
          <cell r="A99" t="str">
            <v>SA1273</v>
          </cell>
          <cell r="B99" t="str">
            <v>11SE-C/CR29</v>
          </cell>
          <cell r="C99">
            <v>0</v>
          </cell>
          <cell r="D99" t="str">
            <v>CP,ML&amp;Wch</v>
          </cell>
          <cell r="E99" t="str">
            <v>Wch-S</v>
          </cell>
          <cell r="F99" t="str">
            <v>A</v>
          </cell>
          <cell r="G99" t="str">
            <v>Hong Kong Stadium</v>
          </cell>
          <cell r="H99" t="str">
            <v>LCSD</v>
          </cell>
          <cell r="I99">
            <v>1</v>
          </cell>
          <cell r="J99">
            <v>312.08</v>
          </cell>
          <cell r="K99">
            <v>0.96319999999999995</v>
          </cell>
          <cell r="L99" t="str">
            <v>No</v>
          </cell>
          <cell r="M99" t="str">
            <v>HappyValley</v>
          </cell>
          <cell r="N99" t="str">
            <v>Yes</v>
          </cell>
          <cell r="O99" t="str">
            <v>CC04408024006</v>
          </cell>
        </row>
        <row r="100">
          <cell r="A100" t="str">
            <v>SA1729</v>
          </cell>
          <cell r="B100" t="str">
            <v>11SW-A/R557</v>
          </cell>
          <cell r="C100">
            <v>0</v>
          </cell>
          <cell r="D100" t="str">
            <v>WS&amp;L</v>
          </cell>
          <cell r="E100" t="str">
            <v>W</v>
          </cell>
          <cell r="F100" t="str">
            <v>A</v>
          </cell>
          <cell r="G100" t="str">
            <v>King's College</v>
          </cell>
          <cell r="H100" t="str">
            <v>EB</v>
          </cell>
          <cell r="I100">
            <v>1</v>
          </cell>
          <cell r="J100">
            <v>303.26</v>
          </cell>
          <cell r="K100">
            <v>0.96266666666666667</v>
          </cell>
          <cell r="L100" t="str">
            <v>Yes</v>
          </cell>
          <cell r="M100" t="str">
            <v>SheungWan_SaiYingPun</v>
          </cell>
          <cell r="N100" t="str">
            <v>No</v>
          </cell>
          <cell r="O100" t="str">
            <v>BA07108008003</v>
          </cell>
        </row>
        <row r="101">
          <cell r="A101" t="str">
            <v>SA1824</v>
          </cell>
          <cell r="B101" t="str">
            <v>11SW-B/C464</v>
          </cell>
          <cell r="C101">
            <v>2</v>
          </cell>
          <cell r="D101" t="str">
            <v>Heritage</v>
          </cell>
          <cell r="E101" t="str">
            <v>Antiq</v>
          </cell>
          <cell r="F101" t="str">
            <v>A</v>
          </cell>
          <cell r="G101" t="str">
            <v>Mother's Choice, 5 Bowen Road (Wch)</v>
          </cell>
          <cell r="H101" t="str">
            <v>GPA</v>
          </cell>
          <cell r="I101">
            <v>1</v>
          </cell>
          <cell r="J101">
            <v>301.92</v>
          </cell>
          <cell r="K101">
            <v>0.96213333333333328</v>
          </cell>
          <cell r="L101" t="str">
            <v>Yes</v>
          </cell>
          <cell r="M101" t="str">
            <v>Central_Admiralty</v>
          </cell>
          <cell r="N101" t="str">
            <v>Yes</v>
          </cell>
          <cell r="O101" t="str">
            <v>FH02308002009</v>
          </cell>
        </row>
        <row r="102">
          <cell r="A102" t="str">
            <v>SA1262</v>
          </cell>
          <cell r="B102" t="str">
            <v>11SE-C/C138</v>
          </cell>
          <cell r="C102">
            <v>0</v>
          </cell>
          <cell r="D102" t="str">
            <v>CP,ML&amp;Wch</v>
          </cell>
          <cell r="E102" t="str">
            <v>Wch-S</v>
          </cell>
          <cell r="F102" t="str">
            <v>A</v>
          </cell>
          <cell r="G102" t="str">
            <v>Mount Butler Quarry Staff Quarters</v>
          </cell>
          <cell r="H102" t="str">
            <v>HKPF</v>
          </cell>
          <cell r="I102">
            <v>1</v>
          </cell>
          <cell r="J102">
            <v>285.77999999999997</v>
          </cell>
          <cell r="K102">
            <v>0.96160000000000001</v>
          </cell>
          <cell r="L102" t="str">
            <v>No</v>
          </cell>
          <cell r="M102"/>
          <cell r="N102" t="str">
            <v>Yes</v>
          </cell>
          <cell r="O102" t="str">
            <v>CC03108009001</v>
          </cell>
        </row>
        <row r="103">
          <cell r="A103" t="str">
            <v>SA15403</v>
          </cell>
          <cell r="B103" t="str">
            <v>15NW-B/C263</v>
          </cell>
          <cell r="C103">
            <v>0</v>
          </cell>
          <cell r="D103" t="str">
            <v>WS&amp;L</v>
          </cell>
          <cell r="E103" t="str">
            <v>S</v>
          </cell>
          <cell r="F103" t="str">
            <v>A</v>
          </cell>
          <cell r="G103" t="str">
            <v>Ap Lei Chau Wind Tower Park</v>
          </cell>
          <cell r="H103" t="str">
            <v>LCSD</v>
          </cell>
          <cell r="I103">
            <v>1</v>
          </cell>
          <cell r="J103">
            <v>277.25</v>
          </cell>
          <cell r="K103">
            <v>0.96106666666666662</v>
          </cell>
          <cell r="L103" t="str">
            <v>*</v>
          </cell>
          <cell r="M103" t="str">
            <v>Aberdeen_ApLeiChau</v>
          </cell>
          <cell r="N103" t="str">
            <v>Yes</v>
          </cell>
          <cell r="O103" t="str">
            <v>BK04408035006</v>
          </cell>
        </row>
        <row r="104">
          <cell r="A104" t="str">
            <v>SA1862</v>
          </cell>
          <cell r="B104" t="str">
            <v>11SW-B/FR12</v>
          </cell>
          <cell r="C104">
            <v>1</v>
          </cell>
          <cell r="D104" t="str">
            <v>CP,ML&amp;Wch</v>
          </cell>
          <cell r="E104" t="str">
            <v>C-E</v>
          </cell>
          <cell r="F104" t="str">
            <v>A</v>
          </cell>
          <cell r="G104" t="str">
            <v>Central Government Offices</v>
          </cell>
          <cell r="H104" t="str">
            <v>D of J</v>
          </cell>
          <cell r="I104">
            <v>1</v>
          </cell>
          <cell r="J104">
            <v>269.67</v>
          </cell>
          <cell r="K104">
            <v>0.96053333333333335</v>
          </cell>
          <cell r="L104" t="str">
            <v>Yes</v>
          </cell>
          <cell r="M104" t="str">
            <v>Central_Admiralty</v>
          </cell>
          <cell r="N104" t="str">
            <v>Yes</v>
          </cell>
          <cell r="O104" t="str">
            <v>AA07108006002</v>
          </cell>
        </row>
        <row r="105">
          <cell r="A105" t="str">
            <v>SA1663</v>
          </cell>
          <cell r="B105" t="str">
            <v>11SW-A/R1182</v>
          </cell>
          <cell r="C105">
            <v>0</v>
          </cell>
          <cell r="D105" t="str">
            <v>WS&amp;L</v>
          </cell>
          <cell r="E105" t="str">
            <v>W</v>
          </cell>
          <cell r="F105" t="str">
            <v>A</v>
          </cell>
          <cell r="G105" t="str">
            <v>Third Street Playground</v>
          </cell>
          <cell r="H105" t="str">
            <v>LCSD</v>
          </cell>
          <cell r="I105">
            <v>1</v>
          </cell>
          <cell r="J105">
            <v>267.91000000000003</v>
          </cell>
          <cell r="K105">
            <v>0.96</v>
          </cell>
          <cell r="L105" t="str">
            <v>Yes</v>
          </cell>
          <cell r="M105" t="str">
            <v>SaiWan</v>
          </cell>
          <cell r="N105" t="str">
            <v>No</v>
          </cell>
          <cell r="O105" t="str">
            <v>BA04408048001</v>
          </cell>
        </row>
        <row r="106">
          <cell r="A106" t="str">
            <v>SA2245</v>
          </cell>
          <cell r="B106" t="str">
            <v>11SW-D/C843</v>
          </cell>
          <cell r="C106">
            <v>0</v>
          </cell>
          <cell r="D106" t="str">
            <v>WS&amp;L</v>
          </cell>
          <cell r="E106" t="str">
            <v>S</v>
          </cell>
          <cell r="F106" t="str">
            <v>A</v>
          </cell>
          <cell r="G106" t="str">
            <v>Lower Shouson Hill Nursery</v>
          </cell>
          <cell r="H106" t="str">
            <v>LCSD</v>
          </cell>
          <cell r="I106">
            <v>1</v>
          </cell>
          <cell r="J106">
            <v>267.70999999999998</v>
          </cell>
          <cell r="K106">
            <v>0.95946666666666669</v>
          </cell>
          <cell r="L106" t="str">
            <v>No</v>
          </cell>
          <cell r="M106" t="str">
            <v>DeepWaterBay_RepulseBay</v>
          </cell>
          <cell r="N106" t="str">
            <v>No</v>
          </cell>
          <cell r="O106" t="str">
            <v>BB04408037001</v>
          </cell>
        </row>
        <row r="107">
          <cell r="A107" t="str">
            <v>SA1805</v>
          </cell>
          <cell r="B107" t="str">
            <v>11SW-B/CR33</v>
          </cell>
          <cell r="C107">
            <v>1</v>
          </cell>
          <cell r="D107" t="str">
            <v>CP,ML&amp;Wch</v>
          </cell>
          <cell r="E107" t="str">
            <v>Wch-S</v>
          </cell>
          <cell r="F107" t="str">
            <v>A</v>
          </cell>
          <cell r="G107" t="str">
            <v>Tung Wah Centenary Square Garden</v>
          </cell>
          <cell r="H107" t="str">
            <v>LCSD</v>
          </cell>
          <cell r="I107">
            <v>1</v>
          </cell>
          <cell r="J107">
            <v>267.32</v>
          </cell>
          <cell r="K107">
            <v>0.9589333333333333</v>
          </cell>
          <cell r="L107" t="str">
            <v>No</v>
          </cell>
          <cell r="M107" t="str">
            <v>WanChai-North</v>
          </cell>
          <cell r="N107" t="str">
            <v>Yes</v>
          </cell>
          <cell r="O107" t="str">
            <v>CC04408078008</v>
          </cell>
        </row>
        <row r="108">
          <cell r="A108" t="str">
            <v>SA9014</v>
          </cell>
          <cell r="B108" t="str">
            <v>14NW-D/C453</v>
          </cell>
          <cell r="C108" t="str">
            <v>1,2</v>
          </cell>
          <cell r="D108" t="str">
            <v>E</v>
          </cell>
          <cell r="E108" t="str">
            <v>SKW&amp;Is-S</v>
          </cell>
          <cell r="F108" t="str">
            <v>A</v>
          </cell>
          <cell r="G108" t="str">
            <v>Cheung Chau F.E.H.D. Health Office (Is-S)</v>
          </cell>
          <cell r="H108" t="str">
            <v>FEHD,FEHD</v>
          </cell>
          <cell r="I108">
            <v>1</v>
          </cell>
          <cell r="J108">
            <v>253.17</v>
          </cell>
          <cell r="K108">
            <v>0.95840000000000003</v>
          </cell>
          <cell r="L108" t="str">
            <v>*</v>
          </cell>
          <cell r="M108" t="str">
            <v>CheungChau</v>
          </cell>
          <cell r="N108" t="str">
            <v>Yes</v>
          </cell>
          <cell r="O108" t="str">
            <v>DF01908075000</v>
          </cell>
        </row>
        <row r="109">
          <cell r="A109" t="str">
            <v>SA1877</v>
          </cell>
          <cell r="B109" t="str">
            <v>11SW-B/FR155</v>
          </cell>
          <cell r="C109">
            <v>0</v>
          </cell>
          <cell r="D109" t="str">
            <v>CP,ML&amp;Wch</v>
          </cell>
          <cell r="E109" t="str">
            <v>C-E</v>
          </cell>
          <cell r="F109" t="str">
            <v>A</v>
          </cell>
          <cell r="G109" t="str">
            <v>Hong Kong Park</v>
          </cell>
          <cell r="H109" t="str">
            <v>LCSD</v>
          </cell>
          <cell r="I109">
            <v>1</v>
          </cell>
          <cell r="J109">
            <v>250.82</v>
          </cell>
          <cell r="K109">
            <v>0.95786666666666664</v>
          </cell>
          <cell r="L109" t="str">
            <v>Yes</v>
          </cell>
          <cell r="M109" t="str">
            <v>Central_Admiralty</v>
          </cell>
          <cell r="N109" t="str">
            <v>Yes</v>
          </cell>
          <cell r="O109" t="str">
            <v>AH04408006029</v>
          </cell>
        </row>
        <row r="110">
          <cell r="A110" t="str">
            <v>SA2270</v>
          </cell>
          <cell r="B110" t="str">
            <v>11SW-D/FR399</v>
          </cell>
          <cell r="C110">
            <v>0</v>
          </cell>
          <cell r="D110" t="str">
            <v>CP,ML&amp;Wch</v>
          </cell>
          <cell r="E110" t="str">
            <v>Wch-S</v>
          </cell>
          <cell r="F110" t="str">
            <v>A</v>
          </cell>
          <cell r="G110" t="str">
            <v>Hong Kong Cemetery</v>
          </cell>
          <cell r="H110" t="str">
            <v>FEHD</v>
          </cell>
          <cell r="I110">
            <v>1</v>
          </cell>
          <cell r="J110">
            <v>246.06</v>
          </cell>
          <cell r="K110">
            <v>0.95733333333333337</v>
          </cell>
          <cell r="L110" t="str">
            <v>Yes</v>
          </cell>
          <cell r="M110"/>
          <cell r="N110" t="str">
            <v>Yes</v>
          </cell>
          <cell r="O110" t="str">
            <v>CC01908021046</v>
          </cell>
        </row>
        <row r="111">
          <cell r="A111" t="str">
            <v>SA6201</v>
          </cell>
          <cell r="B111" t="str">
            <v>10SW-D/C141</v>
          </cell>
          <cell r="C111">
            <v>0</v>
          </cell>
          <cell r="D111" t="str">
            <v>E</v>
          </cell>
          <cell r="E111" t="str">
            <v>SKW&amp;Is-S</v>
          </cell>
          <cell r="F111" t="str">
            <v>A</v>
          </cell>
          <cell r="G111" t="str">
            <v>Hei Ling Chau Addiction Treatment Centre &amp; Hei Ling Chau Correctional Institution (Is-S)</v>
          </cell>
          <cell r="H111" t="str">
            <v>CSD</v>
          </cell>
          <cell r="I111">
            <v>1</v>
          </cell>
          <cell r="J111">
            <v>245.6</v>
          </cell>
          <cell r="K111">
            <v>0.95679999999999998</v>
          </cell>
          <cell r="L111" t="str">
            <v>*</v>
          </cell>
          <cell r="M111"/>
          <cell r="N111" t="str">
            <v>Yes</v>
          </cell>
          <cell r="O111" t="str">
            <v>DF01208008184</v>
          </cell>
        </row>
        <row r="112">
          <cell r="A112" t="str">
            <v>SA4003</v>
          </cell>
          <cell r="B112" t="str">
            <v>11SW-A/R537</v>
          </cell>
          <cell r="C112">
            <v>5</v>
          </cell>
          <cell r="D112" t="str">
            <v>WS&amp;L</v>
          </cell>
          <cell r="E112" t="str">
            <v>W</v>
          </cell>
          <cell r="F112" t="str">
            <v>A</v>
          </cell>
          <cell r="G112" t="str">
            <v>Third Street Playground</v>
          </cell>
          <cell r="H112" t="str">
            <v>LCSD</v>
          </cell>
          <cell r="I112">
            <v>1</v>
          </cell>
          <cell r="J112">
            <v>235.03</v>
          </cell>
          <cell r="K112">
            <v>0.95626666666666671</v>
          </cell>
          <cell r="L112" t="str">
            <v>Yes</v>
          </cell>
          <cell r="M112"/>
          <cell r="N112" t="str">
            <v>Yes</v>
          </cell>
          <cell r="O112" t="str">
            <v>BA04408053001</v>
          </cell>
        </row>
        <row r="113">
          <cell r="A113" t="str">
            <v>SA1120</v>
          </cell>
          <cell r="B113" t="str">
            <v>11SE-A/R410</v>
          </cell>
          <cell r="C113">
            <v>0</v>
          </cell>
          <cell r="D113" t="str">
            <v>E</v>
          </cell>
          <cell r="E113" t="str">
            <v>NP&amp;CB</v>
          </cell>
          <cell r="F113" t="str">
            <v>A</v>
          </cell>
          <cell r="G113" t="str">
            <v>Healthy Village Playground</v>
          </cell>
          <cell r="H113" t="str">
            <v>LCSD</v>
          </cell>
          <cell r="I113">
            <v>1</v>
          </cell>
          <cell r="J113">
            <v>232.19</v>
          </cell>
          <cell r="K113">
            <v>0.95573333333333332</v>
          </cell>
          <cell r="L113" t="str">
            <v>No</v>
          </cell>
          <cell r="M113" t="str">
            <v>NorthPoint</v>
          </cell>
          <cell r="N113" t="str">
            <v>No</v>
          </cell>
          <cell r="O113" t="str">
            <v>DA04408016003</v>
          </cell>
        </row>
        <row r="114">
          <cell r="A114" t="str">
            <v>SA2236</v>
          </cell>
          <cell r="B114" t="str">
            <v>11SW-D/C662</v>
          </cell>
          <cell r="C114">
            <v>0</v>
          </cell>
          <cell r="D114" t="str">
            <v>Heritage</v>
          </cell>
          <cell r="E114" t="str">
            <v>Antiq</v>
          </cell>
          <cell r="F114" t="str">
            <v>A</v>
          </cell>
          <cell r="G114" t="str">
            <v>Ware House (Old Aberdeen Police Station) (S)</v>
          </cell>
          <cell r="H114" t="str">
            <v>GPA</v>
          </cell>
          <cell r="I114">
            <v>1</v>
          </cell>
          <cell r="J114">
            <v>220.45</v>
          </cell>
          <cell r="K114">
            <v>0.95520000000000005</v>
          </cell>
          <cell r="L114" t="str">
            <v>Yes</v>
          </cell>
          <cell r="M114" t="str">
            <v>Aberdeen_ApLeiChau</v>
          </cell>
          <cell r="N114" t="str">
            <v>Yes</v>
          </cell>
          <cell r="O114" t="str">
            <v>FH02308007003</v>
          </cell>
        </row>
        <row r="115">
          <cell r="A115" t="str">
            <v>SA6209</v>
          </cell>
          <cell r="B115" t="str">
            <v>11SE-C/CR873</v>
          </cell>
          <cell r="C115">
            <v>0</v>
          </cell>
          <cell r="D115" t="str">
            <v>CP,ML&amp;Wch</v>
          </cell>
          <cell r="E115" t="str">
            <v>Wch-S</v>
          </cell>
          <cell r="F115" t="str">
            <v>A</v>
          </cell>
          <cell r="G115" t="str">
            <v>Mount Butler Quarry Site</v>
          </cell>
          <cell r="H115" t="str">
            <v>HKPF</v>
          </cell>
          <cell r="I115">
            <v>1</v>
          </cell>
          <cell r="J115">
            <v>219.06</v>
          </cell>
          <cell r="K115">
            <v>0.95466666666666666</v>
          </cell>
          <cell r="L115" t="str">
            <v>Yes</v>
          </cell>
          <cell r="M115"/>
          <cell r="N115" t="str">
            <v>Yes</v>
          </cell>
          <cell r="O115" t="str">
            <v>CC03108038034</v>
          </cell>
        </row>
        <row r="116">
          <cell r="A116" t="str">
            <v>SA1863</v>
          </cell>
          <cell r="B116" t="str">
            <v>11SW-B/FR125</v>
          </cell>
          <cell r="C116">
            <v>1</v>
          </cell>
          <cell r="D116" t="str">
            <v>CP,ML&amp;Wch</v>
          </cell>
          <cell r="E116" t="str">
            <v>C-W</v>
          </cell>
          <cell r="F116" t="str">
            <v>A</v>
          </cell>
          <cell r="G116" t="str">
            <v>Graham Street Sitting out Area</v>
          </cell>
          <cell r="H116" t="str">
            <v>LCSD</v>
          </cell>
          <cell r="I116">
            <v>2</v>
          </cell>
          <cell r="J116">
            <v>215.82</v>
          </cell>
          <cell r="K116">
            <v>0.95413333333333339</v>
          </cell>
          <cell r="L116" t="str">
            <v>No</v>
          </cell>
          <cell r="M116" t="str">
            <v>Central_Admiralty</v>
          </cell>
          <cell r="N116" t="str">
            <v>Yes</v>
          </cell>
          <cell r="O116" t="str">
            <v>AB04408034001</v>
          </cell>
        </row>
        <row r="117">
          <cell r="A117" t="str">
            <v>SA1632</v>
          </cell>
          <cell r="B117" t="str">
            <v>11SW-A/FR275</v>
          </cell>
          <cell r="C117">
            <v>1</v>
          </cell>
          <cell r="D117" t="str">
            <v>WS&amp;L</v>
          </cell>
          <cell r="E117" t="str">
            <v>W</v>
          </cell>
          <cell r="F117" t="str">
            <v>A</v>
          </cell>
          <cell r="G117" t="str">
            <v>Ka Wai Man Road Garden</v>
          </cell>
          <cell r="H117" t="str">
            <v>LCSD</v>
          </cell>
          <cell r="I117">
            <v>1</v>
          </cell>
          <cell r="J117">
            <v>214.18</v>
          </cell>
          <cell r="K117">
            <v>0.9536</v>
          </cell>
          <cell r="L117" t="str">
            <v>Yes</v>
          </cell>
          <cell r="M117" t="str">
            <v>SaiWan</v>
          </cell>
          <cell r="N117" t="str">
            <v>Yes</v>
          </cell>
          <cell r="O117" t="str">
            <v>BA04408027001</v>
          </cell>
        </row>
        <row r="118">
          <cell r="A118" t="str">
            <v>SA1503</v>
          </cell>
          <cell r="B118" t="str">
            <v>11SE-D/FR209</v>
          </cell>
          <cell r="C118">
            <v>0</v>
          </cell>
          <cell r="D118" t="str">
            <v>E</v>
          </cell>
          <cell r="E118" t="str">
            <v>CW</v>
          </cell>
          <cell r="F118" t="str">
            <v>A</v>
          </cell>
          <cell r="G118" t="str">
            <v>Chai Wan Park</v>
          </cell>
          <cell r="H118" t="str">
            <v>LCSD</v>
          </cell>
          <cell r="I118">
            <v>1</v>
          </cell>
          <cell r="J118">
            <v>204.15</v>
          </cell>
          <cell r="K118">
            <v>0.95306666666666662</v>
          </cell>
          <cell r="L118" t="str">
            <v>Yes</v>
          </cell>
          <cell r="M118" t="str">
            <v>ChaiWan-West</v>
          </cell>
          <cell r="N118" t="str">
            <v>Yes</v>
          </cell>
          <cell r="O118" t="str">
            <v>DD04408019002</v>
          </cell>
        </row>
        <row r="119">
          <cell r="A119" t="str">
            <v>SA1584</v>
          </cell>
          <cell r="B119" t="str">
            <v>11SW-A/C568</v>
          </cell>
          <cell r="C119">
            <v>1</v>
          </cell>
          <cell r="D119" t="str">
            <v>WS&amp;L</v>
          </cell>
          <cell r="E119" t="str">
            <v>W</v>
          </cell>
          <cell r="F119" t="str">
            <v>A</v>
          </cell>
          <cell r="G119" t="str">
            <v>Ka Wai Man Road Garden</v>
          </cell>
          <cell r="H119" t="str">
            <v>LCSD</v>
          </cell>
          <cell r="I119">
            <v>2</v>
          </cell>
          <cell r="J119">
            <v>193.63</v>
          </cell>
          <cell r="K119">
            <v>0.95253333333333334</v>
          </cell>
          <cell r="L119" t="str">
            <v>No</v>
          </cell>
          <cell r="M119" t="str">
            <v>SaiWan</v>
          </cell>
          <cell r="N119" t="str">
            <v>Yes</v>
          </cell>
          <cell r="O119" t="str">
            <v>BA04408027006</v>
          </cell>
        </row>
        <row r="120">
          <cell r="A120" t="str">
            <v>SA1610</v>
          </cell>
          <cell r="B120" t="str">
            <v>11SW-A/FR137</v>
          </cell>
          <cell r="C120">
            <v>0</v>
          </cell>
          <cell r="D120" t="str">
            <v>CP,ML&amp;Wch</v>
          </cell>
          <cell r="E120" t="str">
            <v>C-W</v>
          </cell>
          <cell r="F120" t="str">
            <v>A</v>
          </cell>
          <cell r="G120" t="str">
            <v>Wing Lee Street Sitting Out Area</v>
          </cell>
          <cell r="H120" t="str">
            <v>LCSD</v>
          </cell>
          <cell r="I120">
            <v>1</v>
          </cell>
          <cell r="J120">
            <v>191.05</v>
          </cell>
          <cell r="K120">
            <v>0.95199999999999996</v>
          </cell>
          <cell r="L120" t="str">
            <v>Yes</v>
          </cell>
          <cell r="M120" t="str">
            <v>SheungWan_SaiYingPun</v>
          </cell>
          <cell r="N120" t="str">
            <v>Yes</v>
          </cell>
          <cell r="O120" t="str">
            <v>AB04408023001</v>
          </cell>
        </row>
        <row r="121">
          <cell r="A121" t="str">
            <v>SA2115</v>
          </cell>
          <cell r="B121" t="str">
            <v>11SW-D/C1058</v>
          </cell>
          <cell r="C121">
            <v>0</v>
          </cell>
          <cell r="D121" t="str">
            <v>WS&amp;L</v>
          </cell>
          <cell r="E121" t="str">
            <v>S</v>
          </cell>
          <cell r="F121" t="str">
            <v>A</v>
          </cell>
          <cell r="G121" t="str">
            <v>Aberdeen Police Training School</v>
          </cell>
          <cell r="H121" t="str">
            <v>HKPF</v>
          </cell>
          <cell r="I121">
            <v>2</v>
          </cell>
          <cell r="J121">
            <v>190.54</v>
          </cell>
          <cell r="K121">
            <v>0.95146666666666668</v>
          </cell>
          <cell r="L121" t="str">
            <v>Yes</v>
          </cell>
          <cell r="M121"/>
          <cell r="N121" t="str">
            <v>Yes</v>
          </cell>
          <cell r="O121" t="str">
            <v>BB03108004015</v>
          </cell>
        </row>
        <row r="122">
          <cell r="A122" t="str">
            <v>SA2795</v>
          </cell>
          <cell r="B122" t="str">
            <v>16SW-B/CR2</v>
          </cell>
          <cell r="C122">
            <v>0</v>
          </cell>
          <cell r="D122" t="str">
            <v>E</v>
          </cell>
          <cell r="E122" t="str">
            <v>SKW&amp;Is-S</v>
          </cell>
          <cell r="F122" t="str">
            <v>A</v>
          </cell>
          <cell r="G122" t="str">
            <v>Waglan Island Lighthouse &amp; Quarters (Is-S)</v>
          </cell>
          <cell r="H122" t="str">
            <v>MD</v>
          </cell>
          <cell r="I122">
            <v>1</v>
          </cell>
          <cell r="J122">
            <v>174.19</v>
          </cell>
          <cell r="K122">
            <v>0.9509333333333333</v>
          </cell>
          <cell r="L122" t="str">
            <v>Yes</v>
          </cell>
          <cell r="M122"/>
          <cell r="N122" t="str">
            <v>Yes</v>
          </cell>
          <cell r="O122" t="str">
            <v>DF04608050002</v>
          </cell>
        </row>
        <row r="123">
          <cell r="A123" t="str">
            <v>SA2549</v>
          </cell>
          <cell r="B123" t="str">
            <v>15NE-A/C153</v>
          </cell>
          <cell r="C123">
            <v>0</v>
          </cell>
          <cell r="D123" t="str">
            <v>WS&amp;L</v>
          </cell>
          <cell r="E123" t="str">
            <v>S</v>
          </cell>
          <cell r="F123" t="str">
            <v>A</v>
          </cell>
          <cell r="G123" t="str">
            <v>Ma Hang Prison</v>
          </cell>
          <cell r="H123" t="str">
            <v>CSD</v>
          </cell>
          <cell r="I123">
            <v>2</v>
          </cell>
          <cell r="J123">
            <v>171.95</v>
          </cell>
          <cell r="K123">
            <v>0.95040000000000002</v>
          </cell>
          <cell r="L123" t="str">
            <v>No</v>
          </cell>
          <cell r="M123"/>
          <cell r="N123" t="str">
            <v>Yes</v>
          </cell>
          <cell r="O123" t="str">
            <v>BB01208002002</v>
          </cell>
        </row>
        <row r="124">
          <cell r="A124" t="str">
            <v>SA1545</v>
          </cell>
          <cell r="B124" t="str">
            <v>11SW-A/CR117</v>
          </cell>
          <cell r="C124">
            <v>0</v>
          </cell>
          <cell r="D124" t="str">
            <v>WS&amp;L</v>
          </cell>
          <cell r="E124" t="str">
            <v>W</v>
          </cell>
          <cell r="F124" t="str">
            <v>A</v>
          </cell>
          <cell r="G124" t="str">
            <v>Mount Davis Ambulance Depot</v>
          </cell>
          <cell r="H124" t="str">
            <v>FSD</v>
          </cell>
          <cell r="I124">
            <v>1</v>
          </cell>
          <cell r="J124">
            <v>162.16</v>
          </cell>
          <cell r="K124">
            <v>0.94986666666666664</v>
          </cell>
          <cell r="L124" t="str">
            <v>Yes</v>
          </cell>
          <cell r="M124" t="str">
            <v>SaiWan</v>
          </cell>
          <cell r="N124" t="str">
            <v>No</v>
          </cell>
          <cell r="O124" t="str">
            <v>BA01808004002</v>
          </cell>
        </row>
        <row r="125">
          <cell r="A125" t="str">
            <v>SA1765</v>
          </cell>
          <cell r="B125" t="str">
            <v>11SW-B/CR114</v>
          </cell>
          <cell r="C125">
            <v>0</v>
          </cell>
          <cell r="D125" t="str">
            <v>CP,ML&amp;Wch</v>
          </cell>
          <cell r="E125" t="str">
            <v>C-E</v>
          </cell>
          <cell r="F125" t="str">
            <v>A</v>
          </cell>
          <cell r="G125" t="str">
            <v>Hong Kong Park</v>
          </cell>
          <cell r="H125" t="str">
            <v>LCSD</v>
          </cell>
          <cell r="I125">
            <v>1</v>
          </cell>
          <cell r="J125">
            <v>160.63</v>
          </cell>
          <cell r="K125">
            <v>0.94933333333333336</v>
          </cell>
          <cell r="L125" t="str">
            <v>Yes</v>
          </cell>
          <cell r="M125" t="str">
            <v>Central_Admiralty</v>
          </cell>
          <cell r="N125" t="str">
            <v>Yes</v>
          </cell>
          <cell r="O125" t="str">
            <v>AH04408006011</v>
          </cell>
        </row>
        <row r="126">
          <cell r="A126" t="str">
            <v>SA1949</v>
          </cell>
          <cell r="B126" t="str">
            <v>11SW-B/F85</v>
          </cell>
          <cell r="C126">
            <v>0</v>
          </cell>
          <cell r="D126" t="str">
            <v>CP,ML&amp;Wch</v>
          </cell>
          <cell r="E126" t="str">
            <v>C-E</v>
          </cell>
          <cell r="F126" t="str">
            <v>A</v>
          </cell>
          <cell r="G126" t="str">
            <v>Hong Kong Park</v>
          </cell>
          <cell r="H126" t="str">
            <v>LCSD</v>
          </cell>
          <cell r="I126">
            <v>1</v>
          </cell>
          <cell r="J126">
            <v>158.58000000000001</v>
          </cell>
          <cell r="K126">
            <v>0.94879999999999998</v>
          </cell>
          <cell r="L126" t="str">
            <v>Yes</v>
          </cell>
          <cell r="M126" t="str">
            <v>Central_Admiralty</v>
          </cell>
          <cell r="N126" t="str">
            <v>Yes</v>
          </cell>
          <cell r="O126" t="str">
            <v>AH04408006006</v>
          </cell>
        </row>
        <row r="127">
          <cell r="A127" t="str">
            <v>SA2489</v>
          </cell>
          <cell r="B127" t="str">
            <v>14NW-D/C165</v>
          </cell>
          <cell r="C127">
            <v>0</v>
          </cell>
          <cell r="D127" t="str">
            <v>E</v>
          </cell>
          <cell r="E127" t="str">
            <v>SKW&amp;Is-S</v>
          </cell>
          <cell r="F127" t="str">
            <v>A</v>
          </cell>
          <cell r="G127" t="str">
            <v>Cheung Chau Crematorium &amp; Columbarium (Is-S)</v>
          </cell>
          <cell r="H127" t="str">
            <v>FEHD</v>
          </cell>
          <cell r="I127">
            <v>1</v>
          </cell>
          <cell r="J127">
            <v>154.83000000000001</v>
          </cell>
          <cell r="K127">
            <v>0.9482666666666667</v>
          </cell>
          <cell r="L127" t="str">
            <v>Yes</v>
          </cell>
          <cell r="M127"/>
          <cell r="N127" t="str">
            <v>Yes</v>
          </cell>
          <cell r="O127" t="str">
            <v>DF01908047003</v>
          </cell>
        </row>
        <row r="128">
          <cell r="A128" t="str">
            <v>SA1153</v>
          </cell>
          <cell r="B128" t="str">
            <v>11SE-B/CR148</v>
          </cell>
          <cell r="C128">
            <v>0</v>
          </cell>
          <cell r="D128" t="str">
            <v>E</v>
          </cell>
          <cell r="E128" t="str">
            <v>SKW&amp;Is-S</v>
          </cell>
          <cell r="F128" t="str">
            <v>A</v>
          </cell>
          <cell r="G128" t="str">
            <v>Lei Yue Mun Park (SKW)</v>
          </cell>
          <cell r="H128" t="str">
            <v>LCSD</v>
          </cell>
          <cell r="I128">
            <v>1</v>
          </cell>
          <cell r="J128">
            <v>146.97</v>
          </cell>
          <cell r="K128">
            <v>0.94773333333333332</v>
          </cell>
          <cell r="L128" t="str">
            <v>No</v>
          </cell>
          <cell r="M128"/>
          <cell r="N128" t="str">
            <v>Yes</v>
          </cell>
          <cell r="O128" t="str">
            <v>DB04408016024</v>
          </cell>
        </row>
        <row r="129">
          <cell r="A129" t="str">
            <v>SA1764</v>
          </cell>
          <cell r="B129" t="str">
            <v>11SW-B/CR113</v>
          </cell>
          <cell r="C129">
            <v>0</v>
          </cell>
          <cell r="D129" t="str">
            <v>CP,ML&amp;Wch</v>
          </cell>
          <cell r="E129" t="str">
            <v>C-E</v>
          </cell>
          <cell r="F129" t="str">
            <v>A</v>
          </cell>
          <cell r="G129" t="str">
            <v>Hong Kong Park</v>
          </cell>
          <cell r="H129" t="str">
            <v>LCSD</v>
          </cell>
          <cell r="I129">
            <v>1</v>
          </cell>
          <cell r="J129">
            <v>141.88</v>
          </cell>
          <cell r="K129">
            <v>0.94720000000000004</v>
          </cell>
          <cell r="L129" t="str">
            <v>Yes</v>
          </cell>
          <cell r="M129" t="str">
            <v>Central_Admiralty</v>
          </cell>
          <cell r="N129" t="str">
            <v>Yes</v>
          </cell>
          <cell r="O129" t="str">
            <v>AH04408006010</v>
          </cell>
        </row>
        <row r="130">
          <cell r="A130" t="str">
            <v>SA0159</v>
          </cell>
          <cell r="B130" t="str">
            <v>10SW-D/F16</v>
          </cell>
          <cell r="C130">
            <v>0</v>
          </cell>
          <cell r="D130" t="str">
            <v>E</v>
          </cell>
          <cell r="E130" t="str">
            <v>SKW&amp;Is-S</v>
          </cell>
          <cell r="F130" t="str">
            <v>A</v>
          </cell>
          <cell r="G130" t="str">
            <v>Hei Ling Chau Addiction Treatment Centre &amp; Hei Ling Chau Correctional Institution (Is-S)</v>
          </cell>
          <cell r="H130" t="str">
            <v>CSD</v>
          </cell>
          <cell r="I130">
            <v>1</v>
          </cell>
          <cell r="J130">
            <v>141.82</v>
          </cell>
          <cell r="K130">
            <v>0.94666666666666666</v>
          </cell>
          <cell r="L130" t="str">
            <v>Yes</v>
          </cell>
          <cell r="M130"/>
          <cell r="N130" t="str">
            <v>Yes</v>
          </cell>
          <cell r="O130" t="str">
            <v>DF01208008119</v>
          </cell>
        </row>
        <row r="131">
          <cell r="A131" t="str">
            <v>SA1272</v>
          </cell>
          <cell r="B131" t="str">
            <v>11SE-C/CR28</v>
          </cell>
          <cell r="C131">
            <v>0</v>
          </cell>
          <cell r="D131" t="str">
            <v>CP,ML&amp;Wch</v>
          </cell>
          <cell r="E131" t="str">
            <v>Wch-S</v>
          </cell>
          <cell r="F131" t="str">
            <v>A</v>
          </cell>
          <cell r="G131" t="str">
            <v>Hong Kong Stadium</v>
          </cell>
          <cell r="H131" t="str">
            <v>LCSD</v>
          </cell>
          <cell r="I131">
            <v>1</v>
          </cell>
          <cell r="J131">
            <v>140.05000000000001</v>
          </cell>
          <cell r="K131">
            <v>0.94613333333333338</v>
          </cell>
          <cell r="L131" t="str">
            <v>Yes</v>
          </cell>
          <cell r="M131" t="str">
            <v>HappyValley</v>
          </cell>
          <cell r="N131" t="str">
            <v>Yes</v>
          </cell>
          <cell r="O131" t="str">
            <v>CC04408024005</v>
          </cell>
        </row>
        <row r="132">
          <cell r="A132" t="str">
            <v>SA1546</v>
          </cell>
          <cell r="B132" t="str">
            <v>11SW-A/CR1173</v>
          </cell>
          <cell r="C132">
            <v>0</v>
          </cell>
          <cell r="D132" t="str">
            <v>CP,ML&amp;Wch</v>
          </cell>
          <cell r="E132" t="str">
            <v>PML</v>
          </cell>
          <cell r="F132" t="str">
            <v>A</v>
          </cell>
          <cell r="G132" t="str">
            <v>Buxey Lodge</v>
          </cell>
          <cell r="H132" t="str">
            <v>GPA</v>
          </cell>
          <cell r="I132">
            <v>2</v>
          </cell>
          <cell r="J132">
            <v>139.38999999999999</v>
          </cell>
          <cell r="K132">
            <v>0.9456</v>
          </cell>
          <cell r="L132" t="str">
            <v>Yes</v>
          </cell>
          <cell r="M132" t="str">
            <v>SheungWan_SaiYingPun</v>
          </cell>
          <cell r="N132" t="str">
            <v>Yes</v>
          </cell>
          <cell r="O132" t="str">
            <v>AC02308002002</v>
          </cell>
        </row>
        <row r="133">
          <cell r="A133" t="str">
            <v>SA2078</v>
          </cell>
          <cell r="B133" t="str">
            <v>11SW-C/FR393</v>
          </cell>
          <cell r="C133">
            <v>0</v>
          </cell>
          <cell r="D133" t="str">
            <v>WS&amp;L</v>
          </cell>
          <cell r="E133" t="str">
            <v>W</v>
          </cell>
          <cell r="F133" t="str">
            <v>A</v>
          </cell>
          <cell r="G133" t="str">
            <v>Sandy Bay Fire Station</v>
          </cell>
          <cell r="H133" t="str">
            <v>FSD</v>
          </cell>
          <cell r="I133">
            <v>1</v>
          </cell>
          <cell r="J133">
            <v>137.05000000000001</v>
          </cell>
          <cell r="K133">
            <v>0.94506666666666672</v>
          </cell>
          <cell r="L133" t="str">
            <v>Yes</v>
          </cell>
          <cell r="M133"/>
          <cell r="N133" t="str">
            <v>Yes</v>
          </cell>
          <cell r="O133" t="str">
            <v>BJ01808036001</v>
          </cell>
        </row>
        <row r="134">
          <cell r="A134" t="str">
            <v>SA2124</v>
          </cell>
          <cell r="B134" t="str">
            <v>11SW-D/C1246</v>
          </cell>
          <cell r="C134">
            <v>0</v>
          </cell>
          <cell r="D134" t="str">
            <v>CP,ML&amp;Wch</v>
          </cell>
          <cell r="E134" t="str">
            <v>PML</v>
          </cell>
          <cell r="F134" t="str">
            <v>A</v>
          </cell>
          <cell r="G134" t="str">
            <v>Victoria House, 15 Barker Road</v>
          </cell>
          <cell r="H134" t="str">
            <v>CS' Off</v>
          </cell>
          <cell r="I134">
            <v>1</v>
          </cell>
          <cell r="J134">
            <v>136</v>
          </cell>
          <cell r="K134">
            <v>0.94453333333333334</v>
          </cell>
          <cell r="L134" t="str">
            <v>Yes</v>
          </cell>
          <cell r="M134"/>
          <cell r="N134" t="str">
            <v>Yes</v>
          </cell>
          <cell r="O134" t="str">
            <v>AC07108032017</v>
          </cell>
        </row>
        <row r="135">
          <cell r="A135" t="str">
            <v>SA1606</v>
          </cell>
          <cell r="B135" t="str">
            <v>11SW-A/FR127</v>
          </cell>
          <cell r="C135">
            <v>0</v>
          </cell>
          <cell r="D135" t="str">
            <v>CP,ML&amp;Wch</v>
          </cell>
          <cell r="E135" t="str">
            <v>C-W</v>
          </cell>
          <cell r="F135" t="str">
            <v>A</v>
          </cell>
          <cell r="G135" t="str">
            <v>Lok Sin Tong Leung Kau Kui College</v>
          </cell>
          <cell r="H135" t="str">
            <v>EB</v>
          </cell>
          <cell r="I135">
            <v>1</v>
          </cell>
          <cell r="J135">
            <v>134.82</v>
          </cell>
          <cell r="K135">
            <v>0.94399999999999995</v>
          </cell>
          <cell r="L135" t="str">
            <v>Yes</v>
          </cell>
          <cell r="M135" t="str">
            <v>SheungWan_SaiYingPun</v>
          </cell>
          <cell r="N135" t="str">
            <v>Yes</v>
          </cell>
          <cell r="O135" t="str">
            <v>AB07108007011</v>
          </cell>
        </row>
        <row r="136">
          <cell r="A136" t="str">
            <v>SA2642</v>
          </cell>
          <cell r="B136" t="str">
            <v>15NE-C/CR295</v>
          </cell>
          <cell r="C136">
            <v>1</v>
          </cell>
          <cell r="D136" t="str">
            <v>WS&amp;L</v>
          </cell>
          <cell r="E136" t="str">
            <v>S</v>
          </cell>
          <cell r="F136" t="str">
            <v>A</v>
          </cell>
          <cell r="G136" t="str">
            <v>St. Stephen's Beach</v>
          </cell>
          <cell r="H136" t="str">
            <v>LCSD</v>
          </cell>
          <cell r="I136">
            <v>2</v>
          </cell>
          <cell r="J136">
            <v>133.08000000000001</v>
          </cell>
          <cell r="K136">
            <v>0.94346666666666668</v>
          </cell>
          <cell r="L136" t="str">
            <v>Yes</v>
          </cell>
          <cell r="M136"/>
          <cell r="N136" t="str">
            <v>Yes</v>
          </cell>
          <cell r="O136" t="str">
            <v>BB04408041009</v>
          </cell>
        </row>
        <row r="137">
          <cell r="A137" t="str">
            <v>SA1908</v>
          </cell>
          <cell r="B137" t="str">
            <v>11SW-B/FR243</v>
          </cell>
          <cell r="C137">
            <v>0</v>
          </cell>
          <cell r="D137" t="str">
            <v>CP,ML&amp;Wch</v>
          </cell>
          <cell r="E137" t="str">
            <v>PML</v>
          </cell>
          <cell r="F137" t="str">
            <v>A</v>
          </cell>
          <cell r="G137" t="str">
            <v>Hong Kong Zoological &amp; Botanical Gardens</v>
          </cell>
          <cell r="H137" t="str">
            <v>LCSD</v>
          </cell>
          <cell r="I137">
            <v>2</v>
          </cell>
          <cell r="J137">
            <v>132.38999999999999</v>
          </cell>
          <cell r="K137">
            <v>0.94293333333333329</v>
          </cell>
          <cell r="L137" t="str">
            <v>Yes</v>
          </cell>
          <cell r="M137" t="str">
            <v>Central_Admiralty</v>
          </cell>
          <cell r="N137" t="str">
            <v>Yes</v>
          </cell>
          <cell r="O137" t="str">
            <v>AC04408053034</v>
          </cell>
        </row>
        <row r="138">
          <cell r="A138" t="str">
            <v>SA9015</v>
          </cell>
          <cell r="B138" t="str">
            <v>14NW-D/R179</v>
          </cell>
          <cell r="C138">
            <v>0</v>
          </cell>
          <cell r="D138" t="str">
            <v>E</v>
          </cell>
          <cell r="E138" t="str">
            <v>SKW&amp;Is-S</v>
          </cell>
          <cell r="F138" t="str">
            <v>A</v>
          </cell>
          <cell r="G138" t="str">
            <v>Cheung Chau Government Secondary School (Is-S)</v>
          </cell>
          <cell r="H138" t="str">
            <v>EB</v>
          </cell>
          <cell r="I138">
            <v>1</v>
          </cell>
          <cell r="J138">
            <v>131.78</v>
          </cell>
          <cell r="K138">
            <v>0.94186666666666663</v>
          </cell>
          <cell r="L138" t="str">
            <v>*</v>
          </cell>
          <cell r="M138" t="str">
            <v>CheungChau</v>
          </cell>
          <cell r="N138" t="str">
            <v>No</v>
          </cell>
          <cell r="O138" t="str">
            <v>DF07108076001</v>
          </cell>
        </row>
        <row r="139">
          <cell r="A139" t="str">
            <v>SA9507</v>
          </cell>
          <cell r="B139" t="str">
            <v>14NW-D/R178</v>
          </cell>
          <cell r="C139">
            <v>3</v>
          </cell>
          <cell r="D139" t="str">
            <v>E</v>
          </cell>
          <cell r="E139" t="str">
            <v>SKW&amp;Is-S</v>
          </cell>
          <cell r="F139" t="str">
            <v>A</v>
          </cell>
          <cell r="G139" t="str">
            <v>Cheung Chau Government Secondary School (Is-S)</v>
          </cell>
          <cell r="H139" t="str">
            <v>EB</v>
          </cell>
          <cell r="I139">
            <v>1</v>
          </cell>
          <cell r="J139">
            <v>131.78</v>
          </cell>
          <cell r="K139">
            <v>0.94186666666666663</v>
          </cell>
          <cell r="L139" t="str">
            <v>*</v>
          </cell>
          <cell r="M139" t="str">
            <v>CheungChau</v>
          </cell>
          <cell r="N139" t="str">
            <v>No</v>
          </cell>
          <cell r="O139" t="str">
            <v>DF07108001004</v>
          </cell>
        </row>
        <row r="140">
          <cell r="A140" t="str">
            <v>SA0123</v>
          </cell>
          <cell r="B140" t="str">
            <v>10SW-D/CR7</v>
          </cell>
          <cell r="C140">
            <v>0</v>
          </cell>
          <cell r="D140" t="str">
            <v>E</v>
          </cell>
          <cell r="E140" t="str">
            <v>SKW&amp;Is-S</v>
          </cell>
          <cell r="F140" t="str">
            <v>A</v>
          </cell>
          <cell r="G140" t="str">
            <v>Hei Ling Chau Addiction Treatment Centre &amp; Hei Ling Chau Correctional Institution (Is-S)</v>
          </cell>
          <cell r="H140" t="str">
            <v>CSD</v>
          </cell>
          <cell r="I140">
            <v>1</v>
          </cell>
          <cell r="J140">
            <v>130.63999999999999</v>
          </cell>
          <cell r="K140">
            <v>0.94079999999999997</v>
          </cell>
          <cell r="L140" t="str">
            <v>Yes</v>
          </cell>
          <cell r="M140"/>
          <cell r="N140" t="str">
            <v>Yes</v>
          </cell>
          <cell r="O140" t="str">
            <v>DF01208009000</v>
          </cell>
        </row>
        <row r="141">
          <cell r="A141" t="str">
            <v>SA1552</v>
          </cell>
          <cell r="B141" t="str">
            <v>11SW-A/C204</v>
          </cell>
          <cell r="C141">
            <v>0</v>
          </cell>
          <cell r="D141" t="str">
            <v>CP,ML&amp;Wch</v>
          </cell>
          <cell r="E141" t="str">
            <v>PML</v>
          </cell>
          <cell r="F141" t="str">
            <v>A</v>
          </cell>
          <cell r="G141" t="str">
            <v>Sitting Out Area In Lung Fu Shan Country Park</v>
          </cell>
          <cell r="H141" t="str">
            <v>HAD</v>
          </cell>
          <cell r="I141">
            <v>1</v>
          </cell>
          <cell r="J141">
            <v>130.63999999999999</v>
          </cell>
          <cell r="K141">
            <v>0.94079999999999997</v>
          </cell>
          <cell r="L141" t="str">
            <v>No</v>
          </cell>
          <cell r="M141"/>
          <cell r="N141" t="str">
            <v>Yes</v>
          </cell>
          <cell r="O141" t="str">
            <v>AC02708096001</v>
          </cell>
        </row>
        <row r="142">
          <cell r="A142" t="str">
            <v>SA1966</v>
          </cell>
          <cell r="B142" t="str">
            <v>11SW-B/R308</v>
          </cell>
          <cell r="C142">
            <v>0</v>
          </cell>
          <cell r="D142" t="str">
            <v>CP,ML&amp;Wch</v>
          </cell>
          <cell r="E142" t="str">
            <v>PML</v>
          </cell>
          <cell r="F142" t="str">
            <v>A</v>
          </cell>
          <cell r="G142" t="str">
            <v>Brewin Path Temporary Garden</v>
          </cell>
          <cell r="H142" t="str">
            <v>LCSD</v>
          </cell>
          <cell r="I142">
            <v>2</v>
          </cell>
          <cell r="J142">
            <v>130.37</v>
          </cell>
          <cell r="K142">
            <v>0.9402666666666667</v>
          </cell>
          <cell r="L142" t="str">
            <v>Yes</v>
          </cell>
          <cell r="M142" t="str">
            <v>Central_Admiralty</v>
          </cell>
          <cell r="N142" t="str">
            <v>No</v>
          </cell>
          <cell r="O142" t="str">
            <v>AC04408051001</v>
          </cell>
        </row>
        <row r="143">
          <cell r="A143" t="str">
            <v>SA2137</v>
          </cell>
          <cell r="B143" t="str">
            <v>11SW-D/C1456</v>
          </cell>
          <cell r="C143">
            <v>0</v>
          </cell>
          <cell r="D143" t="str">
            <v>Heritage</v>
          </cell>
          <cell r="E143" t="str">
            <v>Antiq</v>
          </cell>
          <cell r="F143" t="str">
            <v>A</v>
          </cell>
          <cell r="G143" t="str">
            <v>Ware House (Old Aberdeen Police Station) (S)</v>
          </cell>
          <cell r="H143" t="str">
            <v>GPA</v>
          </cell>
          <cell r="I143">
            <v>1</v>
          </cell>
          <cell r="J143">
            <v>128.61000000000001</v>
          </cell>
          <cell r="K143">
            <v>0.93973333333333331</v>
          </cell>
          <cell r="L143" t="str">
            <v>Yes</v>
          </cell>
          <cell r="M143" t="str">
            <v>Aberdeen_ApLeiChau</v>
          </cell>
          <cell r="N143" t="str">
            <v>Yes</v>
          </cell>
          <cell r="O143" t="str">
            <v>FH02308007006</v>
          </cell>
        </row>
        <row r="144">
          <cell r="A144" t="str">
            <v>SA0160</v>
          </cell>
          <cell r="B144" t="str">
            <v>10SW-D/FR17</v>
          </cell>
          <cell r="C144">
            <v>0</v>
          </cell>
          <cell r="D144" t="str">
            <v>E</v>
          </cell>
          <cell r="E144" t="str">
            <v>SKW&amp;Is-S</v>
          </cell>
          <cell r="F144" t="str">
            <v>A</v>
          </cell>
          <cell r="G144" t="str">
            <v>Hei Ling Chau Addiction Treatment Centre &amp; Hei Ling Chau Correctional Institution (Is-S)</v>
          </cell>
          <cell r="H144" t="str">
            <v>CSD</v>
          </cell>
          <cell r="I144">
            <v>2</v>
          </cell>
          <cell r="J144">
            <v>125.1</v>
          </cell>
          <cell r="K144">
            <v>0.93920000000000003</v>
          </cell>
          <cell r="L144" t="str">
            <v>No</v>
          </cell>
          <cell r="M144"/>
          <cell r="N144" t="str">
            <v>Yes</v>
          </cell>
          <cell r="O144" t="str">
            <v>DF01208008120</v>
          </cell>
        </row>
        <row r="145">
          <cell r="A145" t="str">
            <v>SA1910</v>
          </cell>
          <cell r="B145" t="str">
            <v>11SW-B/F250</v>
          </cell>
          <cell r="C145">
            <v>0</v>
          </cell>
          <cell r="D145" t="str">
            <v>CP,ML&amp;Wch</v>
          </cell>
          <cell r="E145" t="str">
            <v>C-E</v>
          </cell>
          <cell r="F145" t="str">
            <v>A</v>
          </cell>
          <cell r="G145" t="str">
            <v>Hong Kong Park</v>
          </cell>
          <cell r="H145" t="str">
            <v>LCSD</v>
          </cell>
          <cell r="I145">
            <v>2</v>
          </cell>
          <cell r="J145">
            <v>120.6</v>
          </cell>
          <cell r="K145">
            <v>0.93866666666666665</v>
          </cell>
          <cell r="L145" t="str">
            <v>No</v>
          </cell>
          <cell r="M145" t="str">
            <v>Central_Admiralty</v>
          </cell>
          <cell r="N145" t="str">
            <v>Yes</v>
          </cell>
          <cell r="O145" t="str">
            <v>AH04408006055</v>
          </cell>
        </row>
        <row r="146">
          <cell r="A146" t="str">
            <v>SA4302</v>
          </cell>
          <cell r="B146" t="str">
            <v>11SE-B/R21</v>
          </cell>
          <cell r="C146">
            <v>0</v>
          </cell>
          <cell r="D146" t="str">
            <v>E</v>
          </cell>
          <cell r="E146" t="str">
            <v>SKW&amp;Is-S</v>
          </cell>
          <cell r="F146" t="str">
            <v>A</v>
          </cell>
          <cell r="G146" t="str">
            <v>Formerly St. Mark's School (SKW)</v>
          </cell>
          <cell r="H146" t="str">
            <v>EB</v>
          </cell>
          <cell r="I146">
            <v>3</v>
          </cell>
          <cell r="J146">
            <v>118.1</v>
          </cell>
          <cell r="K146">
            <v>0.93813333333333337</v>
          </cell>
          <cell r="L146" t="str">
            <v>Yes</v>
          </cell>
          <cell r="M146"/>
          <cell r="N146" t="str">
            <v>No</v>
          </cell>
          <cell r="O146" t="str">
            <v>DB07108050001</v>
          </cell>
        </row>
        <row r="147">
          <cell r="A147" t="str">
            <v>SA1996</v>
          </cell>
          <cell r="B147" t="str">
            <v>11SW-B/R817</v>
          </cell>
          <cell r="C147">
            <v>0</v>
          </cell>
          <cell r="D147" t="str">
            <v>CP,ML&amp;Wch</v>
          </cell>
          <cell r="E147" t="str">
            <v>Wch-S</v>
          </cell>
          <cell r="F147" t="str">
            <v>A</v>
          </cell>
          <cell r="G147" t="str">
            <v>CAS Headquarters</v>
          </cell>
          <cell r="H147" t="str">
            <v>CAS</v>
          </cell>
          <cell r="I147">
            <v>1</v>
          </cell>
          <cell r="J147">
            <v>116.66</v>
          </cell>
          <cell r="K147">
            <v>0.93759999999999999</v>
          </cell>
          <cell r="L147" t="str">
            <v>Yes</v>
          </cell>
          <cell r="M147" t="str">
            <v>HappyValley</v>
          </cell>
          <cell r="N147" t="str">
            <v>No</v>
          </cell>
          <cell r="O147" t="str">
            <v>CC00708016002</v>
          </cell>
        </row>
        <row r="148">
          <cell r="A148" t="str">
            <v>SA0051</v>
          </cell>
          <cell r="B148" t="str">
            <v>10SW-D/C10</v>
          </cell>
          <cell r="C148">
            <v>0</v>
          </cell>
          <cell r="D148" t="str">
            <v>E</v>
          </cell>
          <cell r="E148" t="str">
            <v>SKW&amp;Is-S</v>
          </cell>
          <cell r="F148" t="str">
            <v>A</v>
          </cell>
          <cell r="G148" t="str">
            <v>Hei Ling Chau Addiction Treatment Centre &amp; Hei Ling Chau Correctional Institution (Is-S)</v>
          </cell>
          <cell r="H148" t="str">
            <v>CSD</v>
          </cell>
          <cell r="I148">
            <v>1</v>
          </cell>
          <cell r="J148">
            <v>110.23</v>
          </cell>
          <cell r="K148">
            <v>0.93706666666666671</v>
          </cell>
          <cell r="L148" t="str">
            <v>Yes</v>
          </cell>
          <cell r="M148"/>
          <cell r="N148" t="str">
            <v>No</v>
          </cell>
          <cell r="O148" t="str">
            <v>DF01208008016</v>
          </cell>
        </row>
        <row r="149">
          <cell r="A149" t="str">
            <v>SA0086</v>
          </cell>
          <cell r="B149" t="str">
            <v>10SW-D/C29</v>
          </cell>
          <cell r="C149">
            <v>0</v>
          </cell>
          <cell r="D149" t="str">
            <v>E</v>
          </cell>
          <cell r="E149" t="str">
            <v>SKW&amp;Is-S</v>
          </cell>
          <cell r="F149" t="str">
            <v>A</v>
          </cell>
          <cell r="G149" t="str">
            <v>Hei Ling Chau Addiction Treatment Centre &amp; Hei Ling Chau Correctional Institution (Is-S)</v>
          </cell>
          <cell r="H149" t="str">
            <v>CSD</v>
          </cell>
          <cell r="I149">
            <v>1</v>
          </cell>
          <cell r="J149">
            <v>108.87</v>
          </cell>
          <cell r="K149">
            <v>0.93653333333333333</v>
          </cell>
          <cell r="L149" t="str">
            <v>No</v>
          </cell>
          <cell r="M149"/>
          <cell r="N149" t="str">
            <v>Yes</v>
          </cell>
          <cell r="O149" t="str">
            <v>DF01208008034</v>
          </cell>
        </row>
        <row r="150">
          <cell r="A150" t="str">
            <v>SA2003</v>
          </cell>
          <cell r="B150" t="str">
            <v>11SW-B/R934</v>
          </cell>
          <cell r="C150">
            <v>0</v>
          </cell>
          <cell r="D150" t="str">
            <v>CP,ML&amp;Wch</v>
          </cell>
          <cell r="E150" t="str">
            <v>C-E</v>
          </cell>
          <cell r="F150" t="str">
            <v>A</v>
          </cell>
          <cell r="G150" t="str">
            <v>Hong Kong Park</v>
          </cell>
          <cell r="H150" t="str">
            <v>LCSD</v>
          </cell>
          <cell r="I150">
            <v>1</v>
          </cell>
          <cell r="J150">
            <v>102.06</v>
          </cell>
          <cell r="K150">
            <v>0.93600000000000005</v>
          </cell>
          <cell r="L150" t="str">
            <v>No</v>
          </cell>
          <cell r="M150" t="str">
            <v>Central_Admiralty</v>
          </cell>
          <cell r="N150" t="str">
            <v>No</v>
          </cell>
          <cell r="O150" t="str">
            <v>AH04408006060</v>
          </cell>
        </row>
        <row r="151">
          <cell r="A151" t="str">
            <v>SA3407</v>
          </cell>
          <cell r="B151" t="str">
            <v>11SE-A/R239</v>
          </cell>
          <cell r="C151">
            <v>0</v>
          </cell>
          <cell r="D151" t="str">
            <v>CP,ML&amp;Wch</v>
          </cell>
          <cell r="E151" t="str">
            <v>Wch-S</v>
          </cell>
          <cell r="F151" t="str">
            <v>A</v>
          </cell>
          <cell r="G151" t="str">
            <v>Mount Butler High Frequency Radio Receiving Station</v>
          </cell>
          <cell r="H151" t="str">
            <v>MD</v>
          </cell>
          <cell r="I151">
            <v>1</v>
          </cell>
          <cell r="J151">
            <v>92.75</v>
          </cell>
          <cell r="K151">
            <v>0.93546666666666667</v>
          </cell>
          <cell r="L151" t="str">
            <v>No</v>
          </cell>
          <cell r="M151"/>
          <cell r="N151" t="str">
            <v>No</v>
          </cell>
          <cell r="O151" t="str">
            <v>CC00808074009</v>
          </cell>
        </row>
        <row r="152">
          <cell r="A152" t="str">
            <v>SA1833</v>
          </cell>
          <cell r="B152" t="str">
            <v>11SW-B/CR497</v>
          </cell>
          <cell r="C152">
            <v>0</v>
          </cell>
          <cell r="D152" t="str">
            <v>CP,ML&amp;Wch</v>
          </cell>
          <cell r="E152" t="str">
            <v>PML</v>
          </cell>
          <cell r="F152" t="str">
            <v>A</v>
          </cell>
          <cell r="G152" t="str">
            <v>Hong Kong Zoological &amp; Botanical Gardens</v>
          </cell>
          <cell r="H152" t="str">
            <v>FEHD</v>
          </cell>
          <cell r="I152">
            <v>1</v>
          </cell>
          <cell r="J152">
            <v>88.65</v>
          </cell>
          <cell r="K152">
            <v>0.93493333333333328</v>
          </cell>
          <cell r="L152" t="str">
            <v>Yes</v>
          </cell>
          <cell r="M152" t="str">
            <v>Central_Admiralty</v>
          </cell>
          <cell r="N152" t="str">
            <v>Yes</v>
          </cell>
          <cell r="O152" t="str">
            <v>AC04408053008</v>
          </cell>
        </row>
        <row r="153">
          <cell r="A153" t="str">
            <v>SA2326</v>
          </cell>
          <cell r="B153" t="str">
            <v>11SW-D/R898</v>
          </cell>
          <cell r="C153">
            <v>0</v>
          </cell>
          <cell r="D153" t="str">
            <v>CP,ML&amp;Wch</v>
          </cell>
          <cell r="E153" t="str">
            <v>PML</v>
          </cell>
          <cell r="F153" t="str">
            <v>A</v>
          </cell>
          <cell r="G153" t="str">
            <v>Chief Justice's Residence, 18 Gough Hill Road</v>
          </cell>
          <cell r="H153" t="str">
            <v>GPA</v>
          </cell>
          <cell r="I153">
            <v>1</v>
          </cell>
          <cell r="J153">
            <v>88.13</v>
          </cell>
          <cell r="K153">
            <v>0.93440000000000001</v>
          </cell>
          <cell r="L153" t="str">
            <v>No</v>
          </cell>
          <cell r="M153"/>
          <cell r="N153" t="str">
            <v>No</v>
          </cell>
          <cell r="O153" t="str">
            <v>AC02308034002</v>
          </cell>
        </row>
        <row r="154">
          <cell r="A154" t="str">
            <v>SA1425</v>
          </cell>
          <cell r="B154" t="str">
            <v>11SE-D/C381</v>
          </cell>
          <cell r="C154">
            <v>0</v>
          </cell>
          <cell r="D154" t="str">
            <v>E</v>
          </cell>
          <cell r="E154" t="str">
            <v>CW</v>
          </cell>
          <cell r="F154" t="str">
            <v>A</v>
          </cell>
          <cell r="G154" t="str">
            <v>Pamela Youde Nethersole Eastern Hospital Quarters Blocks E, F &amp; G</v>
          </cell>
          <cell r="H154" t="str">
            <v>GPA</v>
          </cell>
          <cell r="I154">
            <v>1</v>
          </cell>
          <cell r="J154">
            <v>87.32</v>
          </cell>
          <cell r="K154">
            <v>0.93386666666666662</v>
          </cell>
          <cell r="L154" t="str">
            <v>Yes</v>
          </cell>
          <cell r="M154" t="str">
            <v>ChaiWan-West</v>
          </cell>
          <cell r="N154" t="str">
            <v>Yes</v>
          </cell>
          <cell r="O154" t="str">
            <v>DD02308010016</v>
          </cell>
        </row>
        <row r="155">
          <cell r="A155" t="str">
            <v>SA1768</v>
          </cell>
          <cell r="B155" t="str">
            <v>11SW-B/C123</v>
          </cell>
          <cell r="C155">
            <v>0</v>
          </cell>
          <cell r="D155" t="str">
            <v>CP,ML&amp;Wch</v>
          </cell>
          <cell r="E155" t="str">
            <v>C-E</v>
          </cell>
          <cell r="F155" t="str">
            <v>A</v>
          </cell>
          <cell r="G155" t="str">
            <v>Hong Kong Park</v>
          </cell>
          <cell r="H155" t="str">
            <v>LCSD</v>
          </cell>
          <cell r="I155">
            <v>1</v>
          </cell>
          <cell r="J155">
            <v>87.09</v>
          </cell>
          <cell r="K155">
            <v>0.93333333333333335</v>
          </cell>
          <cell r="L155" t="str">
            <v>No</v>
          </cell>
          <cell r="M155" t="str">
            <v>Central_Admiralty</v>
          </cell>
          <cell r="N155" t="str">
            <v>Yes</v>
          </cell>
          <cell r="O155" t="str">
            <v>AH04408006014</v>
          </cell>
        </row>
        <row r="156">
          <cell r="A156" t="str">
            <v>SA2716</v>
          </cell>
          <cell r="B156" t="str">
            <v>15NE-C/FR93</v>
          </cell>
          <cell r="C156">
            <v>0</v>
          </cell>
          <cell r="D156" t="str">
            <v>WS&amp;L</v>
          </cell>
          <cell r="E156" t="str">
            <v>S</v>
          </cell>
          <cell r="F156" t="str">
            <v>A</v>
          </cell>
          <cell r="G156" t="str">
            <v>Stanley Prison</v>
          </cell>
          <cell r="H156" t="str">
            <v>CSD</v>
          </cell>
          <cell r="I156">
            <v>1</v>
          </cell>
          <cell r="J156">
            <v>85.69</v>
          </cell>
          <cell r="K156">
            <v>0.93279999999999996</v>
          </cell>
          <cell r="L156" t="str">
            <v>Yes</v>
          </cell>
          <cell r="M156"/>
          <cell r="N156" t="str">
            <v>Yes</v>
          </cell>
          <cell r="O156" t="str">
            <v>BB01208003030</v>
          </cell>
        </row>
        <row r="157">
          <cell r="A157" t="str">
            <v>SA1462</v>
          </cell>
          <cell r="B157" t="str">
            <v>11SE-D/C663</v>
          </cell>
          <cell r="C157">
            <v>0</v>
          </cell>
          <cell r="D157" t="str">
            <v>E</v>
          </cell>
          <cell r="E157" t="str">
            <v>CW</v>
          </cell>
          <cell r="F157" t="str">
            <v>A</v>
          </cell>
          <cell r="G157" t="str">
            <v>Cheung Man Road Rest Garden</v>
          </cell>
          <cell r="H157" t="str">
            <v>LCSD</v>
          </cell>
          <cell r="I157">
            <v>1</v>
          </cell>
          <cell r="J157">
            <v>85.46</v>
          </cell>
          <cell r="K157">
            <v>0.93226666666666669</v>
          </cell>
          <cell r="L157" t="str">
            <v>Yes</v>
          </cell>
          <cell r="M157" t="str">
            <v>ChaiWan-West</v>
          </cell>
          <cell r="N157" t="str">
            <v>Yes</v>
          </cell>
          <cell r="O157" t="str">
            <v>DD04408014005</v>
          </cell>
        </row>
        <row r="158">
          <cell r="A158" t="str">
            <v>SA1390</v>
          </cell>
          <cell r="B158" t="str">
            <v>11SE-D/CR178</v>
          </cell>
          <cell r="C158">
            <v>0</v>
          </cell>
          <cell r="D158" t="str">
            <v>E</v>
          </cell>
          <cell r="E158" t="str">
            <v>SKW&amp;Is-S</v>
          </cell>
          <cell r="F158" t="str">
            <v>A</v>
          </cell>
          <cell r="G158" t="str">
            <v>Lei Yue Mun Park (SKW)</v>
          </cell>
          <cell r="H158" t="str">
            <v>LCSD</v>
          </cell>
          <cell r="I158">
            <v>2</v>
          </cell>
          <cell r="J158">
            <v>83.26</v>
          </cell>
          <cell r="K158">
            <v>0.9317333333333333</v>
          </cell>
          <cell r="L158" t="str">
            <v>No</v>
          </cell>
          <cell r="M158"/>
          <cell r="N158" t="str">
            <v>Yes</v>
          </cell>
          <cell r="O158" t="str">
            <v>DB04408016059</v>
          </cell>
        </row>
        <row r="159">
          <cell r="A159" t="str">
            <v>SA7411</v>
          </cell>
          <cell r="B159" t="str">
            <v>11SW-D/C2258</v>
          </cell>
          <cell r="C159">
            <v>0</v>
          </cell>
          <cell r="D159" t="str">
            <v>CP,ML&amp;Wch</v>
          </cell>
          <cell r="E159" t="str">
            <v>Wch-S</v>
          </cell>
          <cell r="F159" t="str">
            <v>A</v>
          </cell>
          <cell r="G159" t="str">
            <v>Hong Kong Stadium</v>
          </cell>
          <cell r="H159" t="str">
            <v>LCSD</v>
          </cell>
          <cell r="I159">
            <v>1</v>
          </cell>
          <cell r="J159">
            <v>82.44</v>
          </cell>
          <cell r="K159">
            <v>0.93120000000000003</v>
          </cell>
          <cell r="L159" t="str">
            <v>Yes</v>
          </cell>
          <cell r="M159" t="str">
            <v>HappyValley</v>
          </cell>
          <cell r="N159" t="str">
            <v>Yes</v>
          </cell>
          <cell r="O159" t="str">
            <v>CC04408024015</v>
          </cell>
        </row>
        <row r="160">
          <cell r="A160" t="str">
            <v>SA1706</v>
          </cell>
          <cell r="B160" t="str">
            <v>11SW-A/R466</v>
          </cell>
          <cell r="C160">
            <v>0</v>
          </cell>
          <cell r="D160" t="str">
            <v>CP,ML&amp;Wch</v>
          </cell>
          <cell r="E160" t="str">
            <v>C-W</v>
          </cell>
          <cell r="F160" t="str">
            <v>A</v>
          </cell>
          <cell r="G160" t="str">
            <v>King George V Memorial Garden</v>
          </cell>
          <cell r="H160" t="str">
            <v>LCSD</v>
          </cell>
          <cell r="I160">
            <v>1</v>
          </cell>
          <cell r="J160">
            <v>78.94</v>
          </cell>
          <cell r="K160">
            <v>0.93066666666666664</v>
          </cell>
          <cell r="L160" t="str">
            <v>No</v>
          </cell>
          <cell r="M160" t="str">
            <v>SheungWan_SaiYingPun</v>
          </cell>
          <cell r="N160" t="str">
            <v>Yes</v>
          </cell>
          <cell r="O160" t="str">
            <v>AB04408021002</v>
          </cell>
        </row>
        <row r="161">
          <cell r="A161" t="str">
            <v>SA2257</v>
          </cell>
          <cell r="B161" t="str">
            <v>11SW-D/CR2260</v>
          </cell>
          <cell r="C161">
            <v>0</v>
          </cell>
          <cell r="D161" t="str">
            <v>CP,ML&amp;Wch</v>
          </cell>
          <cell r="E161" t="str">
            <v>PML</v>
          </cell>
          <cell r="F161" t="str">
            <v>A</v>
          </cell>
          <cell r="G161" t="str">
            <v>Victoria House, 15 Barker Road</v>
          </cell>
          <cell r="H161" t="str">
            <v>D of Adm</v>
          </cell>
          <cell r="I161">
            <v>1</v>
          </cell>
          <cell r="J161">
            <v>76.64</v>
          </cell>
          <cell r="K161">
            <v>0.93013333333333337</v>
          </cell>
          <cell r="L161" t="str">
            <v>Yes</v>
          </cell>
          <cell r="M161"/>
          <cell r="N161" t="str">
            <v>Yes</v>
          </cell>
          <cell r="O161" t="str">
            <v>AC02308032016</v>
          </cell>
        </row>
        <row r="162">
          <cell r="A162" t="str">
            <v>SA1855</v>
          </cell>
          <cell r="B162" t="str">
            <v>11SW-B/CR70</v>
          </cell>
          <cell r="C162">
            <v>1</v>
          </cell>
          <cell r="D162" t="str">
            <v>CP,ML&amp;Wch</v>
          </cell>
          <cell r="E162" t="str">
            <v>PML</v>
          </cell>
          <cell r="F162" t="str">
            <v>A</v>
          </cell>
          <cell r="G162" t="str">
            <v>Lower Albert Road Sitting Out Area</v>
          </cell>
          <cell r="H162" t="str">
            <v>LCSD</v>
          </cell>
          <cell r="I162">
            <v>2</v>
          </cell>
          <cell r="J162">
            <v>73.900000000000006</v>
          </cell>
          <cell r="K162">
            <v>0.92959999999999998</v>
          </cell>
          <cell r="L162" t="str">
            <v>Yes</v>
          </cell>
          <cell r="M162" t="str">
            <v>Central_Admiralty</v>
          </cell>
          <cell r="N162" t="str">
            <v>Yes</v>
          </cell>
          <cell r="O162" t="str">
            <v>AC04408052002</v>
          </cell>
        </row>
        <row r="163">
          <cell r="A163" t="str">
            <v>SA2215</v>
          </cell>
          <cell r="B163" t="str">
            <v>11SW-D/C35</v>
          </cell>
          <cell r="C163">
            <v>1</v>
          </cell>
          <cell r="D163" t="str">
            <v>CP,ML&amp;Wch</v>
          </cell>
          <cell r="E163" t="str">
            <v>Wch-S</v>
          </cell>
          <cell r="F163" t="str">
            <v>A</v>
          </cell>
          <cell r="G163" t="str">
            <v>Hong Kong Cemetery</v>
          </cell>
          <cell r="H163" t="str">
            <v>FEHD</v>
          </cell>
          <cell r="I163">
            <v>1</v>
          </cell>
          <cell r="J163">
            <v>72.59</v>
          </cell>
          <cell r="K163">
            <v>0.92906666666666671</v>
          </cell>
          <cell r="L163" t="str">
            <v>No</v>
          </cell>
          <cell r="M163"/>
          <cell r="N163" t="str">
            <v>Yes</v>
          </cell>
          <cell r="O163" t="str">
            <v>CC01908021037</v>
          </cell>
        </row>
        <row r="164">
          <cell r="A164" t="str">
            <v>SA1625</v>
          </cell>
          <cell r="B164" t="str">
            <v>11SW-A/FR24</v>
          </cell>
          <cell r="C164">
            <v>3</v>
          </cell>
          <cell r="D164" t="str">
            <v>WS&amp;L</v>
          </cell>
          <cell r="E164" t="str">
            <v>W</v>
          </cell>
          <cell r="F164" t="str">
            <v>A</v>
          </cell>
          <cell r="G164" t="str">
            <v>Hill Road Garden</v>
          </cell>
          <cell r="H164" t="str">
            <v>LCSD</v>
          </cell>
          <cell r="I164">
            <v>1</v>
          </cell>
          <cell r="J164">
            <v>71.25</v>
          </cell>
          <cell r="K164">
            <v>0.92853333333333332</v>
          </cell>
          <cell r="L164" t="str">
            <v>No</v>
          </cell>
          <cell r="M164" t="str">
            <v>SaiWan</v>
          </cell>
          <cell r="N164" t="str">
            <v>Yes</v>
          </cell>
          <cell r="O164" t="str">
            <v>BA04408028002</v>
          </cell>
        </row>
        <row r="165">
          <cell r="A165" t="str">
            <v>SA1698</v>
          </cell>
          <cell r="B165" t="str">
            <v>11SW-A/R449</v>
          </cell>
          <cell r="C165" t="str">
            <v>1,2</v>
          </cell>
          <cell r="D165" t="str">
            <v>CP,ML&amp;Wch</v>
          </cell>
          <cell r="E165" t="str">
            <v>C-W</v>
          </cell>
          <cell r="F165" t="str">
            <v>A</v>
          </cell>
          <cell r="G165" t="str">
            <v>Hollywood Road Park</v>
          </cell>
          <cell r="H165" t="str">
            <v>HyD,LCSD</v>
          </cell>
          <cell r="I165">
            <v>1</v>
          </cell>
          <cell r="J165">
            <v>69.53</v>
          </cell>
          <cell r="K165">
            <v>0.92800000000000005</v>
          </cell>
          <cell r="L165" t="str">
            <v>Yes</v>
          </cell>
          <cell r="M165" t="str">
            <v>SheungWan_SaiYingPun</v>
          </cell>
          <cell r="N165" t="str">
            <v>No</v>
          </cell>
          <cell r="O165" t="str">
            <v>AB04408030001</v>
          </cell>
        </row>
        <row r="166">
          <cell r="A166" t="str">
            <v>SA1828</v>
          </cell>
          <cell r="B166" t="str">
            <v>11SW-B/CR477</v>
          </cell>
          <cell r="C166">
            <v>0</v>
          </cell>
          <cell r="D166" t="str">
            <v>CP,ML&amp;Wch</v>
          </cell>
          <cell r="E166" t="str">
            <v>PML</v>
          </cell>
          <cell r="F166" t="str">
            <v>A</v>
          </cell>
          <cell r="G166" t="str">
            <v>Hong Kong Zoological &amp; Botanical Gardens</v>
          </cell>
          <cell r="H166" t="str">
            <v>LCSD</v>
          </cell>
          <cell r="I166">
            <v>1</v>
          </cell>
          <cell r="J166">
            <v>69.42</v>
          </cell>
          <cell r="K166">
            <v>0.92746666666666666</v>
          </cell>
          <cell r="L166" t="str">
            <v>Yes</v>
          </cell>
          <cell r="M166" t="str">
            <v>Central_Admiralty</v>
          </cell>
          <cell r="N166" t="str">
            <v>Yes</v>
          </cell>
          <cell r="O166" t="str">
            <v>AC04408053010</v>
          </cell>
        </row>
        <row r="167">
          <cell r="A167" t="str">
            <v>SA5517</v>
          </cell>
          <cell r="B167" t="str">
            <v>15NE-C/FR154</v>
          </cell>
          <cell r="C167">
            <v>0</v>
          </cell>
          <cell r="D167" t="str">
            <v>WS&amp;L</v>
          </cell>
          <cell r="E167" t="str">
            <v>S</v>
          </cell>
          <cell r="F167" t="str">
            <v>A</v>
          </cell>
          <cell r="G167" t="str">
            <v>Correctional Services Staff Training Centre</v>
          </cell>
          <cell r="H167" t="str">
            <v>CSD</v>
          </cell>
          <cell r="I167">
            <v>1</v>
          </cell>
          <cell r="J167">
            <v>68.16</v>
          </cell>
          <cell r="K167">
            <v>0.92693333333333339</v>
          </cell>
          <cell r="L167" t="str">
            <v>No</v>
          </cell>
          <cell r="M167"/>
          <cell r="N167" t="str">
            <v>Yes</v>
          </cell>
          <cell r="O167" t="str">
            <v>BB01208068002</v>
          </cell>
        </row>
        <row r="168">
          <cell r="A168" t="str">
            <v>SA1099</v>
          </cell>
          <cell r="B168" t="str">
            <v>11SE-A/F90</v>
          </cell>
          <cell r="C168">
            <v>0</v>
          </cell>
          <cell r="D168" t="str">
            <v>E</v>
          </cell>
          <cell r="E168" t="str">
            <v>NP&amp;CB</v>
          </cell>
          <cell r="F168" t="str">
            <v>A</v>
          </cell>
          <cell r="G168" t="str">
            <v>Choi Sai Woo Park</v>
          </cell>
          <cell r="H168" t="str">
            <v>LCSD</v>
          </cell>
          <cell r="I168">
            <v>1</v>
          </cell>
          <cell r="J168">
            <v>67.31</v>
          </cell>
          <cell r="K168">
            <v>0.9264</v>
          </cell>
          <cell r="L168" t="str">
            <v>Yes</v>
          </cell>
          <cell r="M168" t="str">
            <v>TinHau</v>
          </cell>
          <cell r="N168" t="str">
            <v>Yes</v>
          </cell>
          <cell r="O168" t="str">
            <v>DA04408014007</v>
          </cell>
        </row>
        <row r="169">
          <cell r="A169" t="str">
            <v>SA1038</v>
          </cell>
          <cell r="B169" t="str">
            <v>11SE-A/C524</v>
          </cell>
          <cell r="C169">
            <v>0</v>
          </cell>
          <cell r="D169" t="str">
            <v>E</v>
          </cell>
          <cell r="E169" t="str">
            <v>NP&amp;CB</v>
          </cell>
          <cell r="F169" t="str">
            <v>A</v>
          </cell>
          <cell r="G169" t="str">
            <v>Pak Fuk Road Playground</v>
          </cell>
          <cell r="H169" t="str">
            <v>LCSD</v>
          </cell>
          <cell r="I169">
            <v>1</v>
          </cell>
          <cell r="J169">
            <v>64.739999999999995</v>
          </cell>
          <cell r="K169">
            <v>0.92586666666666662</v>
          </cell>
          <cell r="L169" t="str">
            <v>No</v>
          </cell>
          <cell r="M169" t="str">
            <v>NorthPoint</v>
          </cell>
          <cell r="N169" t="str">
            <v>Yes</v>
          </cell>
          <cell r="O169" t="str">
            <v>DA04408010005</v>
          </cell>
        </row>
        <row r="170">
          <cell r="A170" t="str">
            <v>SA1572</v>
          </cell>
          <cell r="B170" t="str">
            <v>11SW-A/C398</v>
          </cell>
          <cell r="C170" t="str">
            <v>1,2</v>
          </cell>
          <cell r="D170" t="str">
            <v>CP,ML&amp;Wch</v>
          </cell>
          <cell r="E170" t="str">
            <v>C-W</v>
          </cell>
          <cell r="F170" t="str">
            <v>A</v>
          </cell>
          <cell r="G170" t="str">
            <v>Caine Lane Garden</v>
          </cell>
          <cell r="H170" t="str">
            <v>EB,LCSD</v>
          </cell>
          <cell r="I170">
            <v>1</v>
          </cell>
          <cell r="J170">
            <v>64.5</v>
          </cell>
          <cell r="K170">
            <v>0.92533333333333334</v>
          </cell>
          <cell r="L170" t="str">
            <v>Yes</v>
          </cell>
          <cell r="M170" t="str">
            <v>SheungWan_SaiYingPun</v>
          </cell>
          <cell r="N170" t="str">
            <v>Yes</v>
          </cell>
          <cell r="O170" t="str">
            <v>AB07108010008</v>
          </cell>
        </row>
        <row r="171">
          <cell r="A171" t="str">
            <v>SA2226</v>
          </cell>
          <cell r="B171" t="str">
            <v>11SW-D/C452</v>
          </cell>
          <cell r="C171">
            <v>0</v>
          </cell>
          <cell r="D171" t="str">
            <v>CP,ML&amp;Wch</v>
          </cell>
          <cell r="E171" t="str">
            <v>PML</v>
          </cell>
          <cell r="F171" t="str">
            <v>A</v>
          </cell>
          <cell r="G171" t="str">
            <v>Victoria House, 15 Barker Road</v>
          </cell>
          <cell r="H171" t="str">
            <v>GPA</v>
          </cell>
          <cell r="I171">
            <v>1</v>
          </cell>
          <cell r="J171">
            <v>62.6</v>
          </cell>
          <cell r="K171">
            <v>0.92479999999999996</v>
          </cell>
          <cell r="L171" t="str">
            <v>Yes</v>
          </cell>
          <cell r="M171"/>
          <cell r="N171" t="str">
            <v>Yes</v>
          </cell>
          <cell r="O171" t="str">
            <v>AC02308032007</v>
          </cell>
        </row>
        <row r="172">
          <cell r="A172" t="str">
            <v>SA0214</v>
          </cell>
          <cell r="B172" t="str">
            <v>10SW-D/R12</v>
          </cell>
          <cell r="C172">
            <v>0</v>
          </cell>
          <cell r="D172" t="str">
            <v>E</v>
          </cell>
          <cell r="E172" t="str">
            <v>SKW&amp;Is-S</v>
          </cell>
          <cell r="F172" t="str">
            <v>A</v>
          </cell>
          <cell r="G172" t="str">
            <v>Hei Ling Chau Addiction Treatment Centre &amp; Hei Ling Chau Correctional Institution (Is-S)</v>
          </cell>
          <cell r="H172" t="str">
            <v>CSD</v>
          </cell>
          <cell r="I172">
            <v>2</v>
          </cell>
          <cell r="J172">
            <v>62.33</v>
          </cell>
          <cell r="K172">
            <v>0.92426666666666668</v>
          </cell>
          <cell r="L172" t="str">
            <v>Yes</v>
          </cell>
          <cell r="M172"/>
          <cell r="N172" t="str">
            <v>No</v>
          </cell>
          <cell r="O172" t="str">
            <v>DF01208008177</v>
          </cell>
        </row>
        <row r="173">
          <cell r="A173" t="str">
            <v>SA1607</v>
          </cell>
          <cell r="B173" t="str">
            <v>11SW-A/FR13</v>
          </cell>
          <cell r="C173">
            <v>0</v>
          </cell>
          <cell r="D173" t="str">
            <v>CP,ML&amp;Wch</v>
          </cell>
          <cell r="E173" t="str">
            <v>PML</v>
          </cell>
          <cell r="F173" t="str">
            <v>A</v>
          </cell>
          <cell r="G173" t="str">
            <v>Oaklands Avenue Sitting Out Area</v>
          </cell>
          <cell r="H173" t="str">
            <v>LCSD</v>
          </cell>
          <cell r="I173">
            <v>1</v>
          </cell>
          <cell r="J173">
            <v>62.27</v>
          </cell>
          <cell r="K173">
            <v>0.9237333333333333</v>
          </cell>
          <cell r="L173" t="str">
            <v>Yes</v>
          </cell>
          <cell r="M173" t="str">
            <v>SheungWan_SaiYingPun</v>
          </cell>
          <cell r="N173" t="str">
            <v>Yes</v>
          </cell>
          <cell r="O173" t="str">
            <v>AC04408064004</v>
          </cell>
        </row>
        <row r="174">
          <cell r="A174" t="str">
            <v>SA1956</v>
          </cell>
          <cell r="B174" t="str">
            <v>11SW-B/R152</v>
          </cell>
          <cell r="C174">
            <v>0</v>
          </cell>
          <cell r="D174" t="str">
            <v>CP,ML&amp;Wch</v>
          </cell>
          <cell r="E174" t="str">
            <v>PML</v>
          </cell>
          <cell r="F174" t="str">
            <v>A</v>
          </cell>
          <cell r="G174" t="str">
            <v>Government House</v>
          </cell>
          <cell r="H174" t="str">
            <v>CE'S OFF</v>
          </cell>
          <cell r="I174">
            <v>2</v>
          </cell>
          <cell r="J174">
            <v>60.75</v>
          </cell>
          <cell r="K174">
            <v>0.92320000000000002</v>
          </cell>
          <cell r="L174" t="str">
            <v>Yes</v>
          </cell>
          <cell r="M174" t="str">
            <v>Central_Admiralty</v>
          </cell>
          <cell r="N174" t="str">
            <v>No</v>
          </cell>
          <cell r="O174" t="str">
            <v>AC07008001001</v>
          </cell>
        </row>
        <row r="175">
          <cell r="A175" t="str">
            <v>SA1218</v>
          </cell>
          <cell r="B175" t="str">
            <v>11SE-B/C594</v>
          </cell>
          <cell r="C175">
            <v>0</v>
          </cell>
          <cell r="D175" t="str">
            <v>E</v>
          </cell>
          <cell r="E175" t="str">
            <v>SKW&amp;Is-S</v>
          </cell>
          <cell r="F175" t="str">
            <v>A</v>
          </cell>
          <cell r="G175" t="str">
            <v>Hong Kong Museum Of Coastal Defence (Skw)</v>
          </cell>
          <cell r="H175" t="str">
            <v>LCSD</v>
          </cell>
          <cell r="I175">
            <v>1</v>
          </cell>
          <cell r="J175">
            <v>60.19</v>
          </cell>
          <cell r="K175">
            <v>0.92266666666666663</v>
          </cell>
          <cell r="L175" t="str">
            <v>No</v>
          </cell>
          <cell r="M175"/>
          <cell r="N175" t="str">
            <v>Yes</v>
          </cell>
          <cell r="O175" t="str">
            <v>DB04408033013</v>
          </cell>
        </row>
        <row r="176">
          <cell r="A176" t="str">
            <v>SA11810</v>
          </cell>
          <cell r="B176" t="str">
            <v>14NW-D/CR444</v>
          </cell>
          <cell r="C176" t="str">
            <v>1,2</v>
          </cell>
          <cell r="D176" t="str">
            <v>E</v>
          </cell>
          <cell r="E176" t="str">
            <v>SKW&amp;Is-S</v>
          </cell>
          <cell r="F176" t="str">
            <v>A</v>
          </cell>
          <cell r="G176" t="str">
            <v>Cheung Chau Hung Shing Temple Children's Playground (Is-S)</v>
          </cell>
          <cell r="H176" t="str">
            <v>LCSD,LCSD</v>
          </cell>
          <cell r="I176">
            <v>1</v>
          </cell>
          <cell r="J176">
            <v>60.01</v>
          </cell>
          <cell r="K176">
            <v>0.92213333333333336</v>
          </cell>
          <cell r="L176" t="str">
            <v>*</v>
          </cell>
          <cell r="M176" t="str">
            <v>CheungChau</v>
          </cell>
          <cell r="N176" t="str">
            <v>Yes</v>
          </cell>
          <cell r="O176" t="str">
            <v>DF04408055002</v>
          </cell>
        </row>
        <row r="177">
          <cell r="A177" t="str">
            <v>SA2079</v>
          </cell>
          <cell r="B177" t="str">
            <v>11SW-C/F403</v>
          </cell>
          <cell r="C177">
            <v>2</v>
          </cell>
          <cell r="D177" t="str">
            <v>WS&amp;L</v>
          </cell>
          <cell r="E177" t="str">
            <v>W</v>
          </cell>
          <cell r="F177" t="str">
            <v>A</v>
          </cell>
          <cell r="G177" t="str">
            <v>Pokfulam Pest Control Quarters &amp; Stores</v>
          </cell>
          <cell r="H177" t="str">
            <v>FEHD</v>
          </cell>
          <cell r="I177">
            <v>1</v>
          </cell>
          <cell r="J177">
            <v>59.29</v>
          </cell>
          <cell r="K177">
            <v>0.92159999999999997</v>
          </cell>
          <cell r="L177" t="str">
            <v>Yes</v>
          </cell>
          <cell r="M177"/>
          <cell r="N177" t="str">
            <v>Yes</v>
          </cell>
          <cell r="O177" t="str">
            <v>BJ01908041001</v>
          </cell>
        </row>
        <row r="178">
          <cell r="A178" t="str">
            <v>SA1619</v>
          </cell>
          <cell r="B178" t="str">
            <v>11SW-A/FR201</v>
          </cell>
          <cell r="C178">
            <v>0</v>
          </cell>
          <cell r="D178" t="str">
            <v>CP,ML&amp;Wch</v>
          </cell>
          <cell r="E178" t="str">
            <v>C-W</v>
          </cell>
          <cell r="F178" t="str">
            <v>A</v>
          </cell>
          <cell r="G178" t="str">
            <v>Blake Garden Children Playground</v>
          </cell>
          <cell r="H178" t="str">
            <v>LCSD</v>
          </cell>
          <cell r="I178">
            <v>1</v>
          </cell>
          <cell r="J178">
            <v>58.14</v>
          </cell>
          <cell r="K178">
            <v>0.9210666666666667</v>
          </cell>
          <cell r="L178" t="str">
            <v>Yes</v>
          </cell>
          <cell r="M178" t="str">
            <v>SheungWan_SaiYingPun</v>
          </cell>
          <cell r="N178" t="str">
            <v>No</v>
          </cell>
          <cell r="O178" t="str">
            <v>AB04408019001</v>
          </cell>
        </row>
        <row r="179">
          <cell r="A179" t="str">
            <v>SA1094</v>
          </cell>
          <cell r="B179" t="str">
            <v>11SE-A/FR70</v>
          </cell>
          <cell r="C179">
            <v>0</v>
          </cell>
          <cell r="D179" t="str">
            <v>E</v>
          </cell>
          <cell r="E179" t="str">
            <v>NP&amp;CB</v>
          </cell>
          <cell r="F179" t="str">
            <v>A</v>
          </cell>
          <cell r="G179" t="str">
            <v>Choi Sai Woo Park</v>
          </cell>
          <cell r="H179" t="str">
            <v>LCSD</v>
          </cell>
          <cell r="I179">
            <v>1</v>
          </cell>
          <cell r="J179">
            <v>57.74</v>
          </cell>
          <cell r="K179">
            <v>0.92053333333333331</v>
          </cell>
          <cell r="L179" t="str">
            <v>No</v>
          </cell>
          <cell r="M179" t="str">
            <v>TinHau</v>
          </cell>
          <cell r="N179" t="str">
            <v>Yes</v>
          </cell>
          <cell r="O179" t="str">
            <v>DA04408014012</v>
          </cell>
        </row>
        <row r="180">
          <cell r="A180" t="str">
            <v>SA1581</v>
          </cell>
          <cell r="B180" t="str">
            <v>11SW-A/CR473</v>
          </cell>
          <cell r="C180">
            <v>1</v>
          </cell>
          <cell r="D180" t="str">
            <v>CP,ML&amp;Wch</v>
          </cell>
          <cell r="E180" t="str">
            <v>C-W</v>
          </cell>
          <cell r="F180" t="str">
            <v>A</v>
          </cell>
          <cell r="G180" t="str">
            <v>Lok Sin Tong Leung Kau Kui College</v>
          </cell>
          <cell r="H180" t="str">
            <v>EB</v>
          </cell>
          <cell r="I180">
            <v>1</v>
          </cell>
          <cell r="J180">
            <v>57.57</v>
          </cell>
          <cell r="K180">
            <v>0.92</v>
          </cell>
          <cell r="L180" t="str">
            <v>Yes</v>
          </cell>
          <cell r="M180" t="str">
            <v>SheungWan_SaiYingPun</v>
          </cell>
          <cell r="N180" t="str">
            <v>Yes</v>
          </cell>
          <cell r="O180" t="str">
            <v>AB07108007010</v>
          </cell>
        </row>
        <row r="181">
          <cell r="A181" t="str">
            <v>SA1073</v>
          </cell>
          <cell r="B181" t="str">
            <v>11SE-A/FR23</v>
          </cell>
          <cell r="C181" t="str">
            <v>0,0</v>
          </cell>
          <cell r="D181" t="str">
            <v>E</v>
          </cell>
          <cell r="E181" t="str">
            <v>SKW&amp;Is-S</v>
          </cell>
          <cell r="F181" t="str">
            <v>A</v>
          </cell>
          <cell r="G181" t="str">
            <v>Quarry Bay Municipal Services Building (SKW)</v>
          </cell>
          <cell r="H181" t="str">
            <v>FEHD,LCSD</v>
          </cell>
          <cell r="I181">
            <v>1</v>
          </cell>
          <cell r="J181">
            <v>57.41</v>
          </cell>
          <cell r="K181">
            <v>0.91946666666666665</v>
          </cell>
          <cell r="L181" t="str">
            <v>Yes</v>
          </cell>
          <cell r="M181"/>
          <cell r="N181" t="str">
            <v>Yes</v>
          </cell>
          <cell r="O181" t="str">
            <v>DB04408015002</v>
          </cell>
        </row>
        <row r="182">
          <cell r="A182" t="str">
            <v>SA2291</v>
          </cell>
          <cell r="B182" t="str">
            <v>11SW-D/F73</v>
          </cell>
          <cell r="C182">
            <v>4</v>
          </cell>
          <cell r="D182" t="str">
            <v>WS&amp;L</v>
          </cell>
          <cell r="E182" t="str">
            <v>S</v>
          </cell>
          <cell r="F182" t="str">
            <v>A</v>
          </cell>
          <cell r="G182" t="str">
            <v>TWGH's Jockey Club Rehabilitation Complex</v>
          </cell>
          <cell r="H182" t="str">
            <v>SWD</v>
          </cell>
          <cell r="I182">
            <v>1</v>
          </cell>
          <cell r="J182">
            <v>55.58</v>
          </cell>
          <cell r="K182">
            <v>0.91893333333333338</v>
          </cell>
          <cell r="L182" t="str">
            <v>Yes</v>
          </cell>
          <cell r="M182"/>
          <cell r="N182" t="str">
            <v>Yes</v>
          </cell>
          <cell r="O182" t="str">
            <v>BB05508017005</v>
          </cell>
        </row>
        <row r="183">
          <cell r="A183" t="str">
            <v>SA1784</v>
          </cell>
          <cell r="B183" t="str">
            <v>11SW-B/CR248</v>
          </cell>
          <cell r="C183">
            <v>1</v>
          </cell>
          <cell r="D183" t="str">
            <v>CP,ML&amp;Wch</v>
          </cell>
          <cell r="E183" t="str">
            <v>C-E</v>
          </cell>
          <cell r="F183" t="str">
            <v>A</v>
          </cell>
          <cell r="G183" t="str">
            <v>Monmouth Park</v>
          </cell>
          <cell r="H183" t="str">
            <v>LCSD</v>
          </cell>
          <cell r="I183">
            <v>2</v>
          </cell>
          <cell r="J183">
            <v>55.11</v>
          </cell>
          <cell r="K183">
            <v>0.91839999999999999</v>
          </cell>
          <cell r="L183" t="str">
            <v>Yes</v>
          </cell>
          <cell r="M183" t="str">
            <v>Central_Admiralty</v>
          </cell>
          <cell r="N183" t="str">
            <v>Yes</v>
          </cell>
          <cell r="O183" t="str">
            <v>AH04408005002</v>
          </cell>
        </row>
        <row r="184">
          <cell r="A184" t="str">
            <v>SA1112</v>
          </cell>
          <cell r="B184" t="str">
            <v>11SE-A/R272</v>
          </cell>
          <cell r="C184">
            <v>0</v>
          </cell>
          <cell r="D184" t="str">
            <v>E</v>
          </cell>
          <cell r="E184" t="str">
            <v>NP&amp;CB</v>
          </cell>
          <cell r="F184" t="str">
            <v>A</v>
          </cell>
          <cell r="G184" t="str">
            <v>Belilios Public School</v>
          </cell>
          <cell r="H184" t="str">
            <v>EB</v>
          </cell>
          <cell r="I184">
            <v>1</v>
          </cell>
          <cell r="J184">
            <v>54.63</v>
          </cell>
          <cell r="K184">
            <v>0.91786666666666672</v>
          </cell>
          <cell r="L184" t="str">
            <v>No</v>
          </cell>
          <cell r="M184" t="str">
            <v>TinHau</v>
          </cell>
          <cell r="N184" t="str">
            <v>Yes</v>
          </cell>
          <cell r="O184" t="str">
            <v>DA07108006002</v>
          </cell>
        </row>
        <row r="185">
          <cell r="A185" t="str">
            <v>SA1556</v>
          </cell>
          <cell r="B185" t="str">
            <v>11SW-A/C256</v>
          </cell>
          <cell r="C185">
            <v>0</v>
          </cell>
          <cell r="D185" t="str">
            <v>WS&amp;L</v>
          </cell>
          <cell r="E185" t="str">
            <v>W</v>
          </cell>
          <cell r="F185" t="str">
            <v>A</v>
          </cell>
          <cell r="G185" t="str">
            <v>Kennedy Town Police Quarters</v>
          </cell>
          <cell r="H185" t="str">
            <v>MTRCL</v>
          </cell>
          <cell r="I185">
            <v>1</v>
          </cell>
          <cell r="J185">
            <v>54.43</v>
          </cell>
          <cell r="K185">
            <v>0.91733333333333333</v>
          </cell>
          <cell r="L185" t="str">
            <v>*</v>
          </cell>
          <cell r="M185" t="str">
            <v>SaiWan</v>
          </cell>
          <cell r="N185" t="str">
            <v>Yes</v>
          </cell>
          <cell r="O185" t="str">
            <v>BA03108001004</v>
          </cell>
        </row>
        <row r="186">
          <cell r="A186" t="str">
            <v>SA0112</v>
          </cell>
          <cell r="B186" t="str">
            <v>10SW-D/C53</v>
          </cell>
          <cell r="C186">
            <v>0</v>
          </cell>
          <cell r="D186" t="str">
            <v>E</v>
          </cell>
          <cell r="E186" t="str">
            <v>SKW&amp;Is-S</v>
          </cell>
          <cell r="F186" t="str">
            <v>A</v>
          </cell>
          <cell r="G186" t="str">
            <v>Hei Ling Chau Addiction Treatment Centre &amp; Hei Ling Chau Correctional Institution (Is-S)</v>
          </cell>
          <cell r="H186" t="str">
            <v>CSD</v>
          </cell>
          <cell r="I186">
            <v>1</v>
          </cell>
          <cell r="J186">
            <v>53.89</v>
          </cell>
          <cell r="K186">
            <v>0.91679999999999995</v>
          </cell>
          <cell r="L186" t="str">
            <v>No</v>
          </cell>
          <cell r="M186"/>
          <cell r="N186" t="str">
            <v>Yes</v>
          </cell>
          <cell r="O186" t="str">
            <v>DF01208008058</v>
          </cell>
        </row>
        <row r="187">
          <cell r="A187" t="str">
            <v>SA16102</v>
          </cell>
          <cell r="B187" t="str">
            <v>11SE-A/C509</v>
          </cell>
          <cell r="C187">
            <v>3</v>
          </cell>
          <cell r="D187" t="str">
            <v>E</v>
          </cell>
          <cell r="E187" t="str">
            <v>NP&amp;CB</v>
          </cell>
          <cell r="F187" t="str">
            <v>A</v>
          </cell>
          <cell r="G187" t="str">
            <v>North Point Methodist Primary School &amp; Pun U Association Wah Yan Primary School</v>
          </cell>
          <cell r="H187" t="str">
            <v>EDB</v>
          </cell>
          <cell r="I187">
            <v>3</v>
          </cell>
          <cell r="J187">
            <v>53.46</v>
          </cell>
          <cell r="K187">
            <v>0.91626666666666667</v>
          </cell>
          <cell r="L187" t="str">
            <v>*</v>
          </cell>
          <cell r="M187" t="str">
            <v>NorthPoint</v>
          </cell>
          <cell r="N187" t="str">
            <v>Yes</v>
          </cell>
          <cell r="O187" t="str">
            <v>DA07108004005</v>
          </cell>
        </row>
        <row r="188">
          <cell r="A188" t="str">
            <v>SA1662</v>
          </cell>
          <cell r="B188" t="str">
            <v>11SW-A/R1175</v>
          </cell>
          <cell r="C188">
            <v>0</v>
          </cell>
          <cell r="D188" t="str">
            <v>CP,ML&amp;Wch</v>
          </cell>
          <cell r="E188" t="str">
            <v>C-W</v>
          </cell>
          <cell r="F188" t="str">
            <v>A</v>
          </cell>
          <cell r="G188" t="str">
            <v>Caine Lane Garden</v>
          </cell>
          <cell r="H188" t="str">
            <v>LCSD</v>
          </cell>
          <cell r="I188">
            <v>1</v>
          </cell>
          <cell r="J188">
            <v>53.31</v>
          </cell>
          <cell r="K188">
            <v>0.91573333333333329</v>
          </cell>
          <cell r="L188" t="str">
            <v>Yes</v>
          </cell>
          <cell r="M188" t="str">
            <v>SheungWan_SaiYingPun</v>
          </cell>
          <cell r="N188" t="str">
            <v>No</v>
          </cell>
          <cell r="O188" t="str">
            <v>AB04408024002</v>
          </cell>
        </row>
        <row r="189">
          <cell r="A189" t="str">
            <v>SA1501</v>
          </cell>
          <cell r="B189" t="str">
            <v>11SE-D/FR201</v>
          </cell>
          <cell r="C189">
            <v>0</v>
          </cell>
          <cell r="D189" t="str">
            <v>E</v>
          </cell>
          <cell r="E189" t="str">
            <v>CW</v>
          </cell>
          <cell r="F189" t="str">
            <v>A</v>
          </cell>
          <cell r="G189" t="str">
            <v>Law Uk Folk Museum</v>
          </cell>
          <cell r="H189" t="str">
            <v>LCSD</v>
          </cell>
          <cell r="I189">
            <v>1</v>
          </cell>
          <cell r="J189">
            <v>52.97</v>
          </cell>
          <cell r="K189">
            <v>0.91520000000000001</v>
          </cell>
          <cell r="L189" t="str">
            <v>Yes</v>
          </cell>
          <cell r="M189" t="str">
            <v>ChaiWan-West</v>
          </cell>
          <cell r="N189" t="str">
            <v>Yes</v>
          </cell>
          <cell r="O189" t="str">
            <v>DD04408020002</v>
          </cell>
        </row>
        <row r="190">
          <cell r="A190" t="str">
            <v>SA1680</v>
          </cell>
          <cell r="B190" t="str">
            <v>11SW-A/R243</v>
          </cell>
          <cell r="C190">
            <v>3</v>
          </cell>
          <cell r="D190" t="str">
            <v>CP,ML&amp;Wch</v>
          </cell>
          <cell r="E190" t="str">
            <v>PML</v>
          </cell>
          <cell r="F190" t="str">
            <v>A</v>
          </cell>
          <cell r="G190" t="str">
            <v>Robinson Road Sitting Out Area</v>
          </cell>
          <cell r="H190" t="str">
            <v>HAD</v>
          </cell>
          <cell r="I190">
            <v>2</v>
          </cell>
          <cell r="J190">
            <v>52.67</v>
          </cell>
          <cell r="K190">
            <v>0.91466666666666663</v>
          </cell>
          <cell r="L190" t="str">
            <v>No</v>
          </cell>
          <cell r="M190" t="str">
            <v>SheungWan_SaiYingPun</v>
          </cell>
          <cell r="N190" t="str">
            <v>No</v>
          </cell>
          <cell r="O190" t="str">
            <v>AC02708095001</v>
          </cell>
        </row>
        <row r="191">
          <cell r="A191" t="str">
            <v>SA1926</v>
          </cell>
          <cell r="B191" t="str">
            <v>11SW-B/FR277</v>
          </cell>
          <cell r="C191">
            <v>0</v>
          </cell>
          <cell r="D191" t="str">
            <v>CP,ML&amp;Wch</v>
          </cell>
          <cell r="E191" t="str">
            <v>PML</v>
          </cell>
          <cell r="F191" t="str">
            <v>A</v>
          </cell>
          <cell r="G191" t="str">
            <v>Montgomery Block, 42B Kennedy Road</v>
          </cell>
          <cell r="H191" t="str">
            <v>GPA</v>
          </cell>
          <cell r="I191">
            <v>1</v>
          </cell>
          <cell r="J191">
            <v>50.59</v>
          </cell>
          <cell r="K191">
            <v>0.91413333333333335</v>
          </cell>
          <cell r="L191" t="str">
            <v>Yes</v>
          </cell>
          <cell r="M191" t="str">
            <v>Central_Admiralty</v>
          </cell>
          <cell r="N191" t="str">
            <v>Yes</v>
          </cell>
          <cell r="O191" t="str">
            <v>AC05508098001</v>
          </cell>
        </row>
        <row r="192">
          <cell r="A192" t="str">
            <v>SA1897</v>
          </cell>
          <cell r="B192" t="str">
            <v>11SW-B/FR207</v>
          </cell>
          <cell r="C192">
            <v>1</v>
          </cell>
          <cell r="D192" t="str">
            <v>CP,ML&amp;Wch</v>
          </cell>
          <cell r="E192" t="str">
            <v>C-E</v>
          </cell>
          <cell r="F192" t="str">
            <v>A</v>
          </cell>
          <cell r="G192" t="str">
            <v>Kennedy Road Childern's Playground</v>
          </cell>
          <cell r="H192" t="str">
            <v>LCSD</v>
          </cell>
          <cell r="I192">
            <v>2</v>
          </cell>
          <cell r="J192">
            <v>50.35</v>
          </cell>
          <cell r="K192">
            <v>0.91359999999999997</v>
          </cell>
          <cell r="L192" t="str">
            <v>Yes</v>
          </cell>
          <cell r="M192" t="str">
            <v>Central_Admiralty</v>
          </cell>
          <cell r="N192" t="str">
            <v>No</v>
          </cell>
          <cell r="O192" t="str">
            <v>AH04408004003</v>
          </cell>
        </row>
        <row r="193">
          <cell r="A193" t="str">
            <v>SA1684</v>
          </cell>
          <cell r="B193" t="str">
            <v>11SW-A/R308</v>
          </cell>
          <cell r="C193">
            <v>0</v>
          </cell>
          <cell r="D193" t="str">
            <v>WS&amp;L</v>
          </cell>
          <cell r="E193" t="str">
            <v>W</v>
          </cell>
          <cell r="F193" t="str">
            <v>A</v>
          </cell>
          <cell r="G193" t="str">
            <v>Forbes Street Temporary Playground</v>
          </cell>
          <cell r="H193" t="str">
            <v>LCSD</v>
          </cell>
          <cell r="I193">
            <v>2</v>
          </cell>
          <cell r="J193">
            <v>48.7</v>
          </cell>
          <cell r="K193">
            <v>0.91306666666666669</v>
          </cell>
          <cell r="L193" t="str">
            <v>Yes</v>
          </cell>
          <cell r="M193" t="str">
            <v>SaiWan</v>
          </cell>
          <cell r="N193" t="str">
            <v>Yes</v>
          </cell>
          <cell r="O193" t="str">
            <v>BA04408023002</v>
          </cell>
        </row>
        <row r="194">
          <cell r="A194" t="str">
            <v>SA1291</v>
          </cell>
          <cell r="B194" t="str">
            <v>11SE-C/C453</v>
          </cell>
          <cell r="C194" t="str">
            <v>1,2</v>
          </cell>
          <cell r="D194" t="str">
            <v>CP,ML&amp;Wch</v>
          </cell>
          <cell r="E194" t="str">
            <v>Wch-S</v>
          </cell>
          <cell r="F194" t="str">
            <v>A</v>
          </cell>
          <cell r="G194" t="str">
            <v>Aurora, 61 Moorsom Road</v>
          </cell>
          <cell r="H194" t="str">
            <v>GPA,HyD</v>
          </cell>
          <cell r="I194">
            <v>1</v>
          </cell>
          <cell r="J194">
            <v>48.25</v>
          </cell>
          <cell r="K194">
            <v>0.91253333333333331</v>
          </cell>
          <cell r="L194" t="str">
            <v>Yes</v>
          </cell>
          <cell r="M194"/>
          <cell r="N194" t="str">
            <v>Yes</v>
          </cell>
          <cell r="O194" t="str">
            <v>CC02308019001</v>
          </cell>
        </row>
        <row r="195">
          <cell r="A195" t="str">
            <v>SA1665</v>
          </cell>
          <cell r="B195" t="str">
            <v>11SW-A/R129</v>
          </cell>
          <cell r="C195">
            <v>0</v>
          </cell>
          <cell r="D195" t="str">
            <v>CP,ML&amp;Wch</v>
          </cell>
          <cell r="E195" t="str">
            <v>PML</v>
          </cell>
          <cell r="F195" t="str">
            <v>A</v>
          </cell>
          <cell r="G195" t="str">
            <v>Caine Road Garden</v>
          </cell>
          <cell r="H195" t="str">
            <v>LCSD</v>
          </cell>
          <cell r="I195">
            <v>1</v>
          </cell>
          <cell r="J195">
            <v>45.54</v>
          </cell>
          <cell r="K195">
            <v>0.91200000000000003</v>
          </cell>
          <cell r="L195" t="str">
            <v>Yes</v>
          </cell>
          <cell r="M195" t="str">
            <v>SheungWan_SaiYingPun</v>
          </cell>
          <cell r="N195" t="str">
            <v>No</v>
          </cell>
          <cell r="O195" t="str">
            <v>AC04408059006</v>
          </cell>
        </row>
        <row r="196">
          <cell r="A196" t="str">
            <v>SA2260</v>
          </cell>
          <cell r="B196" t="str">
            <v>11SW-D/FR200</v>
          </cell>
          <cell r="C196">
            <v>0</v>
          </cell>
          <cell r="D196" t="str">
            <v>CP,ML&amp;Wch</v>
          </cell>
          <cell r="E196" t="str">
            <v>PML</v>
          </cell>
          <cell r="F196" t="str">
            <v>A</v>
          </cell>
          <cell r="G196" t="str">
            <v>Victoria House, 15 Barker Road</v>
          </cell>
          <cell r="H196" t="str">
            <v>GPA</v>
          </cell>
          <cell r="I196">
            <v>2</v>
          </cell>
          <cell r="J196">
            <v>45.14</v>
          </cell>
          <cell r="K196">
            <v>0.91146666666666665</v>
          </cell>
          <cell r="L196" t="str">
            <v>Yes</v>
          </cell>
          <cell r="M196"/>
          <cell r="N196" t="str">
            <v>Yes</v>
          </cell>
          <cell r="O196" t="str">
            <v>AC02308032002</v>
          </cell>
        </row>
        <row r="197">
          <cell r="A197" t="str">
            <v>SA1096</v>
          </cell>
          <cell r="B197" t="str">
            <v>11SE-A/FR79</v>
          </cell>
          <cell r="C197">
            <v>0</v>
          </cell>
          <cell r="D197" t="str">
            <v>E</v>
          </cell>
          <cell r="E197" t="str">
            <v>NP&amp;CB</v>
          </cell>
          <cell r="F197" t="str">
            <v>A</v>
          </cell>
          <cell r="G197" t="str">
            <v>Tai Tam Country Park Quarry Bay Management Centre</v>
          </cell>
          <cell r="H197" t="str">
            <v>AFCD</v>
          </cell>
          <cell r="I197">
            <v>3</v>
          </cell>
          <cell r="J197">
            <v>44.83</v>
          </cell>
          <cell r="K197">
            <v>0.91093333333333337</v>
          </cell>
          <cell r="L197" t="str">
            <v>Yes</v>
          </cell>
          <cell r="M197"/>
          <cell r="N197" t="str">
            <v>Yes</v>
          </cell>
          <cell r="O197" t="str">
            <v>DA00108037003</v>
          </cell>
        </row>
        <row r="198">
          <cell r="A198" t="str">
            <v>SA1384</v>
          </cell>
          <cell r="B198" t="str">
            <v>11SE-D/C160</v>
          </cell>
          <cell r="C198">
            <v>0</v>
          </cell>
          <cell r="D198" t="str">
            <v>E</v>
          </cell>
          <cell r="E198" t="str">
            <v>CW</v>
          </cell>
          <cell r="F198" t="str">
            <v>A</v>
          </cell>
          <cell r="G198" t="str">
            <v>Chai Wan Swimming Pool &amp; Park</v>
          </cell>
          <cell r="H198" t="str">
            <v>LCSD</v>
          </cell>
          <cell r="I198">
            <v>2</v>
          </cell>
          <cell r="J198">
            <v>44.45</v>
          </cell>
          <cell r="K198">
            <v>0.91039999999999999</v>
          </cell>
          <cell r="L198" t="str">
            <v>No</v>
          </cell>
          <cell r="M198" t="str">
            <v>ChaiWan-West</v>
          </cell>
          <cell r="N198" t="str">
            <v>Yes</v>
          </cell>
          <cell r="O198" t="str">
            <v>DD04408015011</v>
          </cell>
        </row>
        <row r="199">
          <cell r="A199" t="str">
            <v>SA11511</v>
          </cell>
          <cell r="B199" t="str">
            <v>15NE-C/F159</v>
          </cell>
          <cell r="C199">
            <v>0</v>
          </cell>
          <cell r="D199" t="str">
            <v>WS&amp;L</v>
          </cell>
          <cell r="E199" t="str">
            <v>S</v>
          </cell>
          <cell r="F199" t="str">
            <v>A</v>
          </cell>
          <cell r="G199" t="str">
            <v>Stanley Prison</v>
          </cell>
          <cell r="H199" t="str">
            <v>CSD</v>
          </cell>
          <cell r="I199">
            <v>1</v>
          </cell>
          <cell r="J199">
            <v>44.21</v>
          </cell>
          <cell r="K199">
            <v>0.90986666666666671</v>
          </cell>
          <cell r="L199" t="str">
            <v>*</v>
          </cell>
          <cell r="M199"/>
          <cell r="N199" t="str">
            <v>No</v>
          </cell>
          <cell r="O199" t="str">
            <v>BB01208003070</v>
          </cell>
        </row>
        <row r="200">
          <cell r="A200" t="str">
            <v>SA2228</v>
          </cell>
          <cell r="B200" t="str">
            <v>11SW-D/C497</v>
          </cell>
          <cell r="C200">
            <v>0</v>
          </cell>
          <cell r="D200" t="str">
            <v>CP,ML&amp;Wch</v>
          </cell>
          <cell r="E200" t="str">
            <v>PML</v>
          </cell>
          <cell r="F200" t="str">
            <v>A</v>
          </cell>
          <cell r="G200" t="str">
            <v>19 Severn Road Government Quarters</v>
          </cell>
          <cell r="H200" t="str">
            <v>GPA</v>
          </cell>
          <cell r="I200">
            <v>1</v>
          </cell>
          <cell r="J200">
            <v>44</v>
          </cell>
          <cell r="K200">
            <v>0.90933333333333333</v>
          </cell>
          <cell r="L200" t="str">
            <v>Yes</v>
          </cell>
          <cell r="M200"/>
          <cell r="N200" t="str">
            <v>Yes</v>
          </cell>
          <cell r="O200" t="str">
            <v>AC02308037003</v>
          </cell>
        </row>
        <row r="201">
          <cell r="A201" t="str">
            <v>SA2776</v>
          </cell>
          <cell r="B201" t="str">
            <v>15NW-B/C52</v>
          </cell>
          <cell r="C201">
            <v>0</v>
          </cell>
          <cell r="D201" t="str">
            <v>WS&amp;L</v>
          </cell>
          <cell r="E201" t="str">
            <v>S</v>
          </cell>
          <cell r="F201" t="str">
            <v>A</v>
          </cell>
          <cell r="G201" t="str">
            <v>Deep Water Bay Refuse Collection Point</v>
          </cell>
          <cell r="H201" t="str">
            <v>LCSD</v>
          </cell>
          <cell r="I201">
            <v>2</v>
          </cell>
          <cell r="J201">
            <v>43.55</v>
          </cell>
          <cell r="K201">
            <v>0.90880000000000005</v>
          </cell>
          <cell r="L201" t="str">
            <v>Yes</v>
          </cell>
          <cell r="M201" t="str">
            <v>DeepWaterBay_RepulseBay</v>
          </cell>
          <cell r="N201" t="str">
            <v>Yes</v>
          </cell>
          <cell r="O201" t="str">
            <v>BB04408043002</v>
          </cell>
        </row>
        <row r="202">
          <cell r="A202" t="str">
            <v>SA1173</v>
          </cell>
          <cell r="B202" t="str">
            <v>11SE-B/C271</v>
          </cell>
          <cell r="C202">
            <v>0</v>
          </cell>
          <cell r="D202" t="str">
            <v>E</v>
          </cell>
          <cell r="E202" t="str">
            <v>SKW&amp;Is-S</v>
          </cell>
          <cell r="F202" t="str">
            <v>A</v>
          </cell>
          <cell r="G202" t="str">
            <v>Hong Kong Museum Of Coastal Defence (Skw)</v>
          </cell>
          <cell r="H202" t="str">
            <v>LCSD</v>
          </cell>
          <cell r="I202">
            <v>2</v>
          </cell>
          <cell r="J202">
            <v>43.39</v>
          </cell>
          <cell r="K202">
            <v>0.90826666666666667</v>
          </cell>
          <cell r="L202" t="str">
            <v>No</v>
          </cell>
          <cell r="M202"/>
          <cell r="N202" t="str">
            <v>Yes</v>
          </cell>
          <cell r="O202" t="str">
            <v>DB04408033008</v>
          </cell>
        </row>
        <row r="203">
          <cell r="A203" t="str">
            <v>SA1569</v>
          </cell>
          <cell r="B203" t="str">
            <v>11SW-A/CR374</v>
          </cell>
          <cell r="C203">
            <v>0</v>
          </cell>
          <cell r="D203" t="str">
            <v>CP,ML&amp;Wch</v>
          </cell>
          <cell r="E203" t="str">
            <v>C-W</v>
          </cell>
          <cell r="F203" t="str">
            <v>A</v>
          </cell>
          <cell r="G203" t="str">
            <v>C&amp;W District St. Anthony's School</v>
          </cell>
          <cell r="H203" t="str">
            <v>EB</v>
          </cell>
          <cell r="I203">
            <v>1</v>
          </cell>
          <cell r="J203">
            <v>43.26</v>
          </cell>
          <cell r="K203">
            <v>0.90773333333333328</v>
          </cell>
          <cell r="L203" t="str">
            <v>No</v>
          </cell>
          <cell r="M203" t="str">
            <v>SheungWan_SaiYingPun</v>
          </cell>
          <cell r="N203" t="str">
            <v>Yes</v>
          </cell>
          <cell r="O203" t="str">
            <v>AB07108010010</v>
          </cell>
        </row>
        <row r="204">
          <cell r="A204" t="str">
            <v>SA1858</v>
          </cell>
          <cell r="B204" t="str">
            <v>11SW-B/FR101</v>
          </cell>
          <cell r="C204">
            <v>0</v>
          </cell>
          <cell r="D204" t="str">
            <v>CP,ML&amp;Wch</v>
          </cell>
          <cell r="E204" t="str">
            <v>C-E</v>
          </cell>
          <cell r="F204" t="str">
            <v>A</v>
          </cell>
          <cell r="G204" t="str">
            <v>Monmouth Park</v>
          </cell>
          <cell r="H204" t="str">
            <v>LCSD</v>
          </cell>
          <cell r="I204">
            <v>2</v>
          </cell>
          <cell r="J204">
            <v>41.31</v>
          </cell>
          <cell r="K204">
            <v>0.90720000000000001</v>
          </cell>
          <cell r="L204" t="str">
            <v>No</v>
          </cell>
          <cell r="M204" t="str">
            <v>Central_Admiralty</v>
          </cell>
          <cell r="N204" t="str">
            <v>Yes</v>
          </cell>
          <cell r="O204" t="str">
            <v>AH04408005009</v>
          </cell>
        </row>
        <row r="205">
          <cell r="A205" t="str">
            <v>SA1728</v>
          </cell>
          <cell r="B205" t="str">
            <v>11SW-A/R556</v>
          </cell>
          <cell r="C205">
            <v>0</v>
          </cell>
          <cell r="D205" t="str">
            <v>WS&amp;L</v>
          </cell>
          <cell r="E205" t="str">
            <v>W</v>
          </cell>
          <cell r="F205" t="str">
            <v>A</v>
          </cell>
          <cell r="G205" t="str">
            <v>King's College</v>
          </cell>
          <cell r="H205" t="str">
            <v>EB</v>
          </cell>
          <cell r="I205">
            <v>1</v>
          </cell>
          <cell r="J205">
            <v>40.82</v>
          </cell>
          <cell r="K205">
            <v>0.90613333333333335</v>
          </cell>
          <cell r="L205" t="str">
            <v>Yes</v>
          </cell>
          <cell r="M205" t="str">
            <v>SheungWan_SaiYingPun</v>
          </cell>
          <cell r="N205" t="str">
            <v>No</v>
          </cell>
          <cell r="O205" t="str">
            <v>BA07108008002</v>
          </cell>
        </row>
        <row r="206">
          <cell r="A206" t="str">
            <v>SA2495</v>
          </cell>
          <cell r="B206" t="str">
            <v>14NW-D/C215</v>
          </cell>
          <cell r="C206">
            <v>0</v>
          </cell>
          <cell r="D206" t="str">
            <v>E</v>
          </cell>
          <cell r="E206" t="str">
            <v>SKW&amp;Is-S</v>
          </cell>
          <cell r="F206" t="str">
            <v>A</v>
          </cell>
          <cell r="G206" t="str">
            <v>Cheung Chau Tai Tsoi Yuen Road Sitting Out Area (Is-S)</v>
          </cell>
          <cell r="H206" t="str">
            <v>LCSD</v>
          </cell>
          <cell r="I206">
            <v>1</v>
          </cell>
          <cell r="J206">
            <v>40.82</v>
          </cell>
          <cell r="K206">
            <v>0.90613333333333335</v>
          </cell>
          <cell r="L206" t="str">
            <v>No</v>
          </cell>
          <cell r="M206" t="str">
            <v>CheungChau</v>
          </cell>
          <cell r="N206" t="str">
            <v>Yes</v>
          </cell>
          <cell r="O206" t="str">
            <v>DF04408026001</v>
          </cell>
        </row>
        <row r="207">
          <cell r="A207" t="str">
            <v>SA1398</v>
          </cell>
          <cell r="B207" t="str">
            <v>11SE-D/CR22</v>
          </cell>
          <cell r="C207">
            <v>0</v>
          </cell>
          <cell r="D207" t="str">
            <v>E</v>
          </cell>
          <cell r="E207" t="str">
            <v>CW</v>
          </cell>
          <cell r="F207" t="str">
            <v>A</v>
          </cell>
          <cell r="G207" t="str">
            <v>Chai Wan Swimming Pool &amp; Park</v>
          </cell>
          <cell r="H207" t="str">
            <v>LCSD</v>
          </cell>
          <cell r="I207">
            <v>1</v>
          </cell>
          <cell r="J207">
            <v>39.74</v>
          </cell>
          <cell r="K207">
            <v>0.90559999999999996</v>
          </cell>
          <cell r="L207" t="str">
            <v>Yes</v>
          </cell>
          <cell r="M207" t="str">
            <v>ChaiWan-West</v>
          </cell>
          <cell r="N207" t="str">
            <v>Yes</v>
          </cell>
          <cell r="O207" t="str">
            <v>DD04408015009</v>
          </cell>
        </row>
        <row r="208">
          <cell r="A208" t="str">
            <v>SA2746</v>
          </cell>
          <cell r="B208" t="str">
            <v>15NE-D/R1</v>
          </cell>
          <cell r="C208">
            <v>0</v>
          </cell>
          <cell r="D208" t="str">
            <v>WS&amp;L</v>
          </cell>
          <cell r="E208" t="str">
            <v>S</v>
          </cell>
          <cell r="F208" t="str">
            <v>A</v>
          </cell>
          <cell r="G208" t="str">
            <v>Cape D'Aguilar Transmitting Station</v>
          </cell>
          <cell r="H208" t="str">
            <v>CAD</v>
          </cell>
          <cell r="I208">
            <v>2</v>
          </cell>
          <cell r="J208">
            <v>38.07</v>
          </cell>
          <cell r="K208">
            <v>0.90506666666666669</v>
          </cell>
          <cell r="L208" t="str">
            <v>No</v>
          </cell>
          <cell r="M208"/>
          <cell r="N208" t="str">
            <v>No</v>
          </cell>
          <cell r="O208" t="str">
            <v>BB00808059028</v>
          </cell>
        </row>
        <row r="209">
          <cell r="A209" t="str">
            <v>SA1369</v>
          </cell>
          <cell r="B209" t="str">
            <v>11SE-D/C11</v>
          </cell>
          <cell r="C209">
            <v>0</v>
          </cell>
          <cell r="D209" t="str">
            <v>E</v>
          </cell>
          <cell r="E209" t="str">
            <v>CW</v>
          </cell>
          <cell r="F209" t="str">
            <v>A</v>
          </cell>
          <cell r="G209" t="str">
            <v>Hing Wah Community Hall</v>
          </cell>
          <cell r="H209" t="str">
            <v>HAD</v>
          </cell>
          <cell r="I209">
            <v>1</v>
          </cell>
          <cell r="J209">
            <v>38.03</v>
          </cell>
          <cell r="K209">
            <v>0.9045333333333333</v>
          </cell>
          <cell r="L209" t="str">
            <v>Yes</v>
          </cell>
          <cell r="M209" t="str">
            <v>ChaiWan-West</v>
          </cell>
          <cell r="N209" t="str">
            <v>No</v>
          </cell>
          <cell r="O209" t="str">
            <v>DD02708002002</v>
          </cell>
        </row>
        <row r="210">
          <cell r="A210" t="str">
            <v>SA0011</v>
          </cell>
          <cell r="B210" t="str">
            <v>10SE-B/CR10</v>
          </cell>
          <cell r="C210">
            <v>0</v>
          </cell>
          <cell r="D210" t="str">
            <v>E</v>
          </cell>
          <cell r="E210" t="str">
            <v>SKW&amp;Is-S</v>
          </cell>
          <cell r="F210" t="str">
            <v>A</v>
          </cell>
          <cell r="G210" t="str">
            <v>Green Island Light Houses (Is-S)</v>
          </cell>
          <cell r="H210" t="str">
            <v>GPA</v>
          </cell>
          <cell r="I210">
            <v>1</v>
          </cell>
          <cell r="J210">
            <v>37.74</v>
          </cell>
          <cell r="K210">
            <v>0.90400000000000003</v>
          </cell>
          <cell r="L210" t="str">
            <v>Yes</v>
          </cell>
          <cell r="M210"/>
          <cell r="N210" t="str">
            <v>Yes</v>
          </cell>
          <cell r="O210" t="str">
            <v>DF02308057004</v>
          </cell>
        </row>
        <row r="211">
          <cell r="A211" t="str">
            <v>SA0096</v>
          </cell>
          <cell r="B211" t="str">
            <v>10SW-D/C39</v>
          </cell>
          <cell r="C211">
            <v>0</v>
          </cell>
          <cell r="D211" t="str">
            <v>E</v>
          </cell>
          <cell r="E211" t="str">
            <v>SKW&amp;Is-S</v>
          </cell>
          <cell r="F211" t="str">
            <v>A</v>
          </cell>
          <cell r="G211" t="str">
            <v>Hei Ling Chau Addiction Treatment Centre &amp; Hei Ling Chau Correctional Institution (Is-S)</v>
          </cell>
          <cell r="H211" t="str">
            <v>CSD</v>
          </cell>
          <cell r="I211">
            <v>1</v>
          </cell>
          <cell r="J211">
            <v>36.340000000000003</v>
          </cell>
          <cell r="K211">
            <v>0.90346666666666664</v>
          </cell>
          <cell r="L211" t="str">
            <v>Yes</v>
          </cell>
          <cell r="M211"/>
          <cell r="N211" t="str">
            <v>Yes</v>
          </cell>
          <cell r="O211" t="str">
            <v>DF01208008044</v>
          </cell>
        </row>
        <row r="212">
          <cell r="A212" t="str">
            <v>SA2791</v>
          </cell>
          <cell r="B212" t="str">
            <v>15NW-B/R54</v>
          </cell>
          <cell r="C212">
            <v>0</v>
          </cell>
          <cell r="D212" t="str">
            <v>WS&amp;L</v>
          </cell>
          <cell r="E212" t="str">
            <v>S</v>
          </cell>
          <cell r="F212" t="str">
            <v>A</v>
          </cell>
          <cell r="G212" t="str">
            <v>Aberdeen Swimming Pool</v>
          </cell>
          <cell r="H212" t="str">
            <v>LCSD</v>
          </cell>
          <cell r="I212">
            <v>2</v>
          </cell>
          <cell r="J212">
            <v>35.630000000000003</v>
          </cell>
          <cell r="K212">
            <v>0.90293333333333337</v>
          </cell>
          <cell r="L212" t="str">
            <v>Yes</v>
          </cell>
          <cell r="M212"/>
          <cell r="N212" t="str">
            <v>No</v>
          </cell>
          <cell r="O212" t="str">
            <v>BB04408040001</v>
          </cell>
        </row>
        <row r="213">
          <cell r="A213" t="str">
            <v>SA1779</v>
          </cell>
          <cell r="B213" t="str">
            <v>11SW-B/CR16</v>
          </cell>
          <cell r="C213">
            <v>0</v>
          </cell>
          <cell r="D213" t="str">
            <v>CP,ML&amp;Wch</v>
          </cell>
          <cell r="E213" t="str">
            <v>PML</v>
          </cell>
          <cell r="F213" t="str">
            <v>A</v>
          </cell>
          <cell r="G213" t="str">
            <v>Hong Kong Zoological &amp; Botanical Gardens</v>
          </cell>
          <cell r="H213" t="str">
            <v>LCSD</v>
          </cell>
          <cell r="I213">
            <v>2</v>
          </cell>
          <cell r="J213">
            <v>35.58</v>
          </cell>
          <cell r="K213">
            <v>0.90239999999999998</v>
          </cell>
          <cell r="L213" t="str">
            <v>Yes</v>
          </cell>
          <cell r="M213" t="str">
            <v>Central_Admiralty</v>
          </cell>
          <cell r="N213" t="str">
            <v>Yes</v>
          </cell>
          <cell r="O213" t="str">
            <v>AC04408053014</v>
          </cell>
        </row>
        <row r="214">
          <cell r="A214" t="str">
            <v>SA1812</v>
          </cell>
          <cell r="B214" t="str">
            <v>11SW-B/CR404</v>
          </cell>
          <cell r="C214">
            <v>0</v>
          </cell>
          <cell r="D214" t="str">
            <v>CP,ML&amp;Wch</v>
          </cell>
          <cell r="E214" t="str">
            <v>PML</v>
          </cell>
          <cell r="F214" t="str">
            <v>A</v>
          </cell>
          <cell r="G214" t="str">
            <v>Hong Kong Zoological &amp; Botanical Gardens</v>
          </cell>
          <cell r="H214" t="str">
            <v>LCSD</v>
          </cell>
          <cell r="I214">
            <v>2</v>
          </cell>
          <cell r="J214">
            <v>35.380000000000003</v>
          </cell>
          <cell r="K214">
            <v>0.90186666666666671</v>
          </cell>
          <cell r="L214" t="str">
            <v>Yes</v>
          </cell>
          <cell r="M214" t="str">
            <v>Central_Admiralty</v>
          </cell>
          <cell r="N214" t="str">
            <v>Yes</v>
          </cell>
          <cell r="O214" t="str">
            <v>AC04408053009</v>
          </cell>
        </row>
        <row r="215">
          <cell r="A215" t="str">
            <v>SA2168</v>
          </cell>
          <cell r="B215" t="str">
            <v>11SW-D/CR1618</v>
          </cell>
          <cell r="C215">
            <v>2</v>
          </cell>
          <cell r="D215" t="str">
            <v>CP,ML&amp;Wch</v>
          </cell>
          <cell r="E215" t="str">
            <v>PML</v>
          </cell>
          <cell r="F215" t="str">
            <v>A</v>
          </cell>
          <cell r="G215" t="str">
            <v>Peak Police Station</v>
          </cell>
          <cell r="H215" t="str">
            <v>HKPF</v>
          </cell>
          <cell r="I215">
            <v>1</v>
          </cell>
          <cell r="J215">
            <v>33.76</v>
          </cell>
          <cell r="K215">
            <v>0.90133333333333332</v>
          </cell>
          <cell r="L215" t="str">
            <v>Yes</v>
          </cell>
          <cell r="M215"/>
          <cell r="N215" t="str">
            <v>Yes</v>
          </cell>
          <cell r="O215" t="str">
            <v>AC03108045001</v>
          </cell>
        </row>
        <row r="216">
          <cell r="A216" t="str">
            <v>SA1853</v>
          </cell>
          <cell r="B216" t="str">
            <v>11SW-B/FR300</v>
          </cell>
          <cell r="C216">
            <v>0</v>
          </cell>
          <cell r="D216" t="str">
            <v>CP,ML&amp;Wch</v>
          </cell>
          <cell r="E216" t="str">
            <v>PML</v>
          </cell>
          <cell r="F216" t="str">
            <v>A</v>
          </cell>
          <cell r="G216" t="str">
            <v>Glenealy Amenity Plot</v>
          </cell>
          <cell r="H216" t="str">
            <v>LCSD</v>
          </cell>
          <cell r="I216">
            <v>2</v>
          </cell>
          <cell r="J216">
            <v>33.479999999999997</v>
          </cell>
          <cell r="K216">
            <v>0.90080000000000005</v>
          </cell>
          <cell r="L216" t="str">
            <v>*</v>
          </cell>
          <cell r="M216" t="str">
            <v>Central_Admiralty</v>
          </cell>
          <cell r="N216" t="str">
            <v>Yes</v>
          </cell>
          <cell r="O216" t="str">
            <v>AC04408055001</v>
          </cell>
        </row>
        <row r="217">
          <cell r="A217" t="str">
            <v>SA4117</v>
          </cell>
          <cell r="B217" t="str">
            <v>11SE-A/R238</v>
          </cell>
          <cell r="C217">
            <v>0</v>
          </cell>
          <cell r="D217" t="str">
            <v>CP,ML&amp;Wch</v>
          </cell>
          <cell r="E217" t="str">
            <v>Wch-S</v>
          </cell>
          <cell r="F217" t="str">
            <v>A</v>
          </cell>
          <cell r="G217" t="str">
            <v>Mount Butler High Frequency Radio Receiving Station</v>
          </cell>
          <cell r="H217" t="str">
            <v>MD</v>
          </cell>
          <cell r="I217">
            <v>1</v>
          </cell>
          <cell r="J217">
            <v>32.799999999999997</v>
          </cell>
          <cell r="K217">
            <v>0.90026666666666666</v>
          </cell>
          <cell r="L217" t="str">
            <v>No</v>
          </cell>
          <cell r="M217"/>
          <cell r="N217" t="str">
            <v>No</v>
          </cell>
          <cell r="O217" t="str">
            <v>CC00808074008</v>
          </cell>
        </row>
        <row r="218">
          <cell r="A218" t="str">
            <v>SA1409</v>
          </cell>
          <cell r="B218" t="str">
            <v>11SE-D/C289</v>
          </cell>
          <cell r="C218">
            <v>0</v>
          </cell>
          <cell r="D218" t="str">
            <v>E</v>
          </cell>
          <cell r="E218" t="str">
            <v>CW</v>
          </cell>
          <cell r="F218" t="str">
            <v>A</v>
          </cell>
          <cell r="G218" t="str">
            <v>Cape Collinson Training Centre</v>
          </cell>
          <cell r="H218" t="str">
            <v>CSD</v>
          </cell>
          <cell r="I218">
            <v>1</v>
          </cell>
          <cell r="J218">
            <v>32.68</v>
          </cell>
          <cell r="K218">
            <v>0.89973333333333338</v>
          </cell>
          <cell r="L218" t="str">
            <v>Yes</v>
          </cell>
          <cell r="M218"/>
          <cell r="N218" t="str">
            <v>Yes</v>
          </cell>
          <cell r="O218" t="str">
            <v>DD01208003003</v>
          </cell>
        </row>
        <row r="219">
          <cell r="A219" t="str">
            <v>SA1200</v>
          </cell>
          <cell r="B219" t="str">
            <v>11SE-B/C409</v>
          </cell>
          <cell r="C219">
            <v>0</v>
          </cell>
          <cell r="D219" t="str">
            <v>E</v>
          </cell>
          <cell r="E219" t="str">
            <v>SKW&amp;Is-S</v>
          </cell>
          <cell r="F219" t="str">
            <v>A</v>
          </cell>
          <cell r="G219" t="str">
            <v>Lei Yue Mun Park (SKW)</v>
          </cell>
          <cell r="H219" t="str">
            <v>LCSD</v>
          </cell>
          <cell r="I219">
            <v>1</v>
          </cell>
          <cell r="J219">
            <v>32.659999999999997</v>
          </cell>
          <cell r="K219">
            <v>0.89866666666666661</v>
          </cell>
          <cell r="L219" t="str">
            <v>No</v>
          </cell>
          <cell r="M219"/>
          <cell r="N219" t="str">
            <v>Yes</v>
          </cell>
          <cell r="O219" t="str">
            <v>DB04408016043</v>
          </cell>
        </row>
        <row r="220">
          <cell r="A220" t="str">
            <v>SA4103</v>
          </cell>
          <cell r="B220" t="str">
            <v>11SE-A/C471</v>
          </cell>
          <cell r="C220">
            <v>0</v>
          </cell>
          <cell r="D220" t="str">
            <v>CP,ML&amp;Wch</v>
          </cell>
          <cell r="E220" t="str">
            <v>Wch-S</v>
          </cell>
          <cell r="F220" t="str">
            <v>A</v>
          </cell>
          <cell r="G220" t="str">
            <v>Mount Butler High Frequency Radio Receiving Station</v>
          </cell>
          <cell r="H220" t="str">
            <v>DSD</v>
          </cell>
          <cell r="I220">
            <v>1</v>
          </cell>
          <cell r="J220">
            <v>32.659999999999997</v>
          </cell>
          <cell r="K220">
            <v>0.89866666666666661</v>
          </cell>
          <cell r="L220" t="str">
            <v>No</v>
          </cell>
          <cell r="M220"/>
          <cell r="N220" t="str">
            <v>Yes</v>
          </cell>
          <cell r="O220" t="str">
            <v>CC00808074015</v>
          </cell>
        </row>
        <row r="221">
          <cell r="A221" t="str">
            <v>SA1903</v>
          </cell>
          <cell r="B221" t="str">
            <v>11SW-B/F23</v>
          </cell>
          <cell r="C221">
            <v>0</v>
          </cell>
          <cell r="D221" t="str">
            <v>CP,ML&amp;Wch</v>
          </cell>
          <cell r="E221" t="str">
            <v>C-E</v>
          </cell>
          <cell r="F221" t="str">
            <v>A</v>
          </cell>
          <cell r="G221" t="str">
            <v>Kennedy Road Childern's Playground</v>
          </cell>
          <cell r="H221" t="str">
            <v>LCSD</v>
          </cell>
          <cell r="I221">
            <v>2</v>
          </cell>
          <cell r="J221">
            <v>32.590000000000003</v>
          </cell>
          <cell r="K221">
            <v>0.89813333333333334</v>
          </cell>
          <cell r="L221" t="str">
            <v>No</v>
          </cell>
          <cell r="M221" t="str">
            <v>Central_Admiralty</v>
          </cell>
          <cell r="N221" t="str">
            <v>No</v>
          </cell>
          <cell r="O221" t="str">
            <v>AH04408004006</v>
          </cell>
        </row>
        <row r="222">
          <cell r="A222" t="str">
            <v>SA12101</v>
          </cell>
          <cell r="B222" t="str">
            <v>14NW-D/F110</v>
          </cell>
          <cell r="C222">
            <v>1</v>
          </cell>
          <cell r="D222" t="str">
            <v>E</v>
          </cell>
          <cell r="E222" t="str">
            <v>SKW&amp;Is-S</v>
          </cell>
          <cell r="F222" t="str">
            <v>A</v>
          </cell>
          <cell r="G222" t="str">
            <v>(LCSD venue at GLA-IS 203 near Cheung Pak Road, Cheung Chau)(Is-S)</v>
          </cell>
          <cell r="H222" t="str">
            <v>LCSD</v>
          </cell>
          <cell r="I222">
            <v>1</v>
          </cell>
          <cell r="J222">
            <v>32.35</v>
          </cell>
          <cell r="K222">
            <v>0.89759999999999995</v>
          </cell>
          <cell r="L222" t="str">
            <v>*</v>
          </cell>
          <cell r="M222"/>
          <cell r="N222" t="str">
            <v>Yes</v>
          </cell>
          <cell r="O222" t="str">
            <v>DF04408037005</v>
          </cell>
        </row>
        <row r="223">
          <cell r="A223" t="str">
            <v>SA2085</v>
          </cell>
          <cell r="B223" t="str">
            <v>11SW-C/FR78</v>
          </cell>
          <cell r="C223">
            <v>0</v>
          </cell>
          <cell r="D223" t="str">
            <v>WS&amp;L</v>
          </cell>
          <cell r="E223" t="str">
            <v>W</v>
          </cell>
          <cell r="F223" t="str">
            <v>A</v>
          </cell>
          <cell r="G223" t="str">
            <v>Pokfulam Transit Nursery</v>
          </cell>
          <cell r="H223" t="str">
            <v>LCSD</v>
          </cell>
          <cell r="I223">
            <v>1</v>
          </cell>
          <cell r="J223">
            <v>32.020000000000003</v>
          </cell>
          <cell r="K223">
            <v>0.89706666666666668</v>
          </cell>
          <cell r="L223" t="str">
            <v>Yes</v>
          </cell>
          <cell r="M223"/>
          <cell r="N223" t="str">
            <v>Yes</v>
          </cell>
          <cell r="O223" t="str">
            <v>BJ04408020002</v>
          </cell>
        </row>
        <row r="224">
          <cell r="A224" t="str">
            <v>SA2300</v>
          </cell>
          <cell r="B224" t="str">
            <v>11SW-D/R220</v>
          </cell>
          <cell r="C224">
            <v>0</v>
          </cell>
          <cell r="D224" t="str">
            <v>CP,ML&amp;Wch</v>
          </cell>
          <cell r="E224" t="str">
            <v>PML</v>
          </cell>
          <cell r="F224" t="str">
            <v>A</v>
          </cell>
          <cell r="G224" t="str">
            <v>Victoria House, 15 Barker Road</v>
          </cell>
          <cell r="H224" t="str">
            <v>GPA</v>
          </cell>
          <cell r="I224">
            <v>2</v>
          </cell>
          <cell r="J224">
            <v>31.6</v>
          </cell>
          <cell r="K224">
            <v>0.89653333333333329</v>
          </cell>
          <cell r="L224" t="str">
            <v>Yes</v>
          </cell>
          <cell r="M224"/>
          <cell r="N224" t="str">
            <v>No</v>
          </cell>
          <cell r="O224" t="str">
            <v>AC02308032004</v>
          </cell>
        </row>
        <row r="225">
          <cell r="A225" t="str">
            <v>SA2049</v>
          </cell>
          <cell r="B225" t="str">
            <v>11SW-C/C944</v>
          </cell>
          <cell r="C225">
            <v>0</v>
          </cell>
          <cell r="D225" t="str">
            <v>WS&amp;L</v>
          </cell>
          <cell r="E225" t="str">
            <v>W</v>
          </cell>
          <cell r="F225" t="str">
            <v>A</v>
          </cell>
          <cell r="G225" t="str">
            <v>Pokfulam Country Park Management Centre</v>
          </cell>
          <cell r="H225" t="str">
            <v>AFCD</v>
          </cell>
          <cell r="I225">
            <v>1</v>
          </cell>
          <cell r="J225">
            <v>31.57</v>
          </cell>
          <cell r="K225">
            <v>0.89600000000000002</v>
          </cell>
          <cell r="L225" t="str">
            <v>Yes</v>
          </cell>
          <cell r="M225"/>
          <cell r="N225" t="str">
            <v>Yes</v>
          </cell>
          <cell r="O225" t="str">
            <v>BJ00108035001</v>
          </cell>
        </row>
        <row r="226">
          <cell r="A226" t="str">
            <v>SA2565</v>
          </cell>
          <cell r="B226" t="str">
            <v>15NE-A/CR389</v>
          </cell>
          <cell r="C226">
            <v>2</v>
          </cell>
          <cell r="D226" t="str">
            <v>WS&amp;L</v>
          </cell>
          <cell r="E226" t="str">
            <v>S</v>
          </cell>
          <cell r="F226" t="str">
            <v>A</v>
          </cell>
          <cell r="G226" t="str">
            <v>Repulse Bay Beach</v>
          </cell>
          <cell r="H226" t="str">
            <v>LCSD</v>
          </cell>
          <cell r="I226">
            <v>1</v>
          </cell>
          <cell r="J226">
            <v>31.25</v>
          </cell>
          <cell r="K226">
            <v>0.89546666666666663</v>
          </cell>
          <cell r="L226" t="str">
            <v>Yes</v>
          </cell>
          <cell r="M226" t="str">
            <v>DeepWaterBay_RepulseBay</v>
          </cell>
          <cell r="N226" t="str">
            <v>Yes</v>
          </cell>
          <cell r="O226" t="str">
            <v>BB04408027001</v>
          </cell>
        </row>
        <row r="227">
          <cell r="A227" t="str">
            <v>SA0032</v>
          </cell>
          <cell r="B227" t="str">
            <v>10SW-B/F118</v>
          </cell>
          <cell r="C227">
            <v>2</v>
          </cell>
          <cell r="D227" t="str">
            <v>E</v>
          </cell>
          <cell r="E227" t="str">
            <v>SKW&amp;Is-S</v>
          </cell>
          <cell r="F227" t="str">
            <v>A</v>
          </cell>
          <cell r="G227" t="str">
            <v>Peng Chau Yue King Street Refuse Collection Point (Is-S)</v>
          </cell>
          <cell r="H227" t="str">
            <v>FEHD</v>
          </cell>
          <cell r="I227">
            <v>1</v>
          </cell>
          <cell r="J227">
            <v>31.24</v>
          </cell>
          <cell r="K227">
            <v>0.89493333333333336</v>
          </cell>
          <cell r="L227" t="str">
            <v>Yes</v>
          </cell>
          <cell r="M227"/>
          <cell r="N227" t="str">
            <v>Yes</v>
          </cell>
          <cell r="O227" t="str">
            <v>DF01908071001</v>
          </cell>
        </row>
        <row r="228">
          <cell r="A228" t="str">
            <v>SA1449</v>
          </cell>
          <cell r="B228" t="str">
            <v>11SE-D/C498</v>
          </cell>
          <cell r="C228">
            <v>0</v>
          </cell>
          <cell r="D228" t="str">
            <v>E</v>
          </cell>
          <cell r="E228" t="str">
            <v>CW</v>
          </cell>
          <cell r="F228" t="str">
            <v>A</v>
          </cell>
          <cell r="G228" t="str">
            <v>Cape Collinson Crematorium</v>
          </cell>
          <cell r="H228" t="str">
            <v>FEHD</v>
          </cell>
          <cell r="I228">
            <v>2</v>
          </cell>
          <cell r="J228">
            <v>31.03</v>
          </cell>
          <cell r="K228">
            <v>0.89439999999999997</v>
          </cell>
          <cell r="L228" t="str">
            <v>No</v>
          </cell>
          <cell r="M228"/>
          <cell r="N228" t="str">
            <v>Yes</v>
          </cell>
          <cell r="O228" t="str">
            <v>DD01908013053</v>
          </cell>
        </row>
        <row r="229">
          <cell r="A229" t="str">
            <v>SA1081</v>
          </cell>
          <cell r="B229" t="str">
            <v>11SE-A/FR427</v>
          </cell>
          <cell r="C229">
            <v>0</v>
          </cell>
          <cell r="D229" t="str">
            <v>E</v>
          </cell>
          <cell r="E229" t="str">
            <v>NP&amp;CB</v>
          </cell>
          <cell r="F229" t="str">
            <v>A</v>
          </cell>
          <cell r="G229" t="str">
            <v>Choi Sai Woo Park</v>
          </cell>
          <cell r="H229" t="str">
            <v>LCSD</v>
          </cell>
          <cell r="I229">
            <v>1</v>
          </cell>
          <cell r="J229">
            <v>30.43</v>
          </cell>
          <cell r="K229">
            <v>0.8938666666666667</v>
          </cell>
          <cell r="L229" t="str">
            <v>No</v>
          </cell>
          <cell r="M229" t="str">
            <v>TinHau</v>
          </cell>
          <cell r="N229" t="str">
            <v>Yes</v>
          </cell>
          <cell r="O229" t="str">
            <v>DA04408014015</v>
          </cell>
        </row>
        <row r="230">
          <cell r="A230" t="str">
            <v>SA1564</v>
          </cell>
          <cell r="B230" t="str">
            <v>11SW-A/CR347</v>
          </cell>
          <cell r="C230" t="str">
            <v>1,2</v>
          </cell>
          <cell r="D230" t="str">
            <v>CP,ML&amp;Wch</v>
          </cell>
          <cell r="E230" t="str">
            <v>PML</v>
          </cell>
          <cell r="F230" t="str">
            <v>A</v>
          </cell>
          <cell r="G230" t="str">
            <v>Radio Station At Victoria Peak</v>
          </cell>
          <cell r="H230" t="str">
            <v>GPA,WSD</v>
          </cell>
          <cell r="I230">
            <v>1</v>
          </cell>
          <cell r="J230">
            <v>30.04</v>
          </cell>
          <cell r="K230">
            <v>0.89333333333333331</v>
          </cell>
          <cell r="L230" t="str">
            <v>Yes</v>
          </cell>
          <cell r="M230"/>
          <cell r="N230" t="str">
            <v>Yes</v>
          </cell>
          <cell r="O230" t="str">
            <v>AC02308047000</v>
          </cell>
        </row>
        <row r="231">
          <cell r="A231" t="str">
            <v>SA1097</v>
          </cell>
          <cell r="B231" t="str">
            <v>11SE-A/F85</v>
          </cell>
          <cell r="C231">
            <v>0</v>
          </cell>
          <cell r="D231" t="str">
            <v>E</v>
          </cell>
          <cell r="E231" t="str">
            <v>NP&amp;CB</v>
          </cell>
          <cell r="F231" t="str">
            <v>A</v>
          </cell>
          <cell r="G231" t="str">
            <v>Choi Sai Woo Park</v>
          </cell>
          <cell r="H231" t="str">
            <v>LCSD</v>
          </cell>
          <cell r="I231">
            <v>1</v>
          </cell>
          <cell r="J231">
            <v>29.89</v>
          </cell>
          <cell r="K231">
            <v>0.89280000000000004</v>
          </cell>
          <cell r="L231" t="str">
            <v>Yes</v>
          </cell>
          <cell r="M231" t="str">
            <v>TinHau</v>
          </cell>
          <cell r="N231" t="str">
            <v>Yes</v>
          </cell>
          <cell r="O231" t="str">
            <v>DA04408014005</v>
          </cell>
        </row>
        <row r="232">
          <cell r="A232" t="str">
            <v>SA1993</v>
          </cell>
          <cell r="B232" t="str">
            <v>11SW-B/R781</v>
          </cell>
          <cell r="C232" t="str">
            <v>1,2</v>
          </cell>
          <cell r="D232" t="str">
            <v>CP,ML&amp;Wch</v>
          </cell>
          <cell r="E232" t="str">
            <v>C-E</v>
          </cell>
          <cell r="F232" t="str">
            <v>A</v>
          </cell>
          <cell r="G232" t="str">
            <v>The High Court</v>
          </cell>
          <cell r="H232" t="str">
            <v>JD,GPA</v>
          </cell>
          <cell r="I232">
            <v>1</v>
          </cell>
          <cell r="J232">
            <v>28.31</v>
          </cell>
          <cell r="K232">
            <v>0.89226666666666665</v>
          </cell>
          <cell r="L232" t="str">
            <v>Yes</v>
          </cell>
          <cell r="M232" t="str">
            <v>Central_Admiralty</v>
          </cell>
          <cell r="N232" t="str">
            <v>No</v>
          </cell>
          <cell r="O232" t="str">
            <v>AH07308002002</v>
          </cell>
        </row>
        <row r="233">
          <cell r="A233" t="str">
            <v>SA2065</v>
          </cell>
          <cell r="B233" t="str">
            <v>11SW-C/F25</v>
          </cell>
          <cell r="C233">
            <v>0</v>
          </cell>
          <cell r="D233" t="str">
            <v>WS&amp;L</v>
          </cell>
          <cell r="E233" t="str">
            <v>W</v>
          </cell>
          <cell r="F233" t="str">
            <v>A</v>
          </cell>
          <cell r="G233" t="str">
            <v>Waterfall Bay Park</v>
          </cell>
          <cell r="H233" t="str">
            <v>LCSD</v>
          </cell>
          <cell r="I233">
            <v>1</v>
          </cell>
          <cell r="J233">
            <v>27.74</v>
          </cell>
          <cell r="K233">
            <v>0.89173333333333338</v>
          </cell>
          <cell r="L233" t="str">
            <v>Yes</v>
          </cell>
          <cell r="M233" t="str">
            <v>Pokfulam</v>
          </cell>
          <cell r="N233" t="str">
            <v>Yes</v>
          </cell>
          <cell r="O233" t="str">
            <v>BJ04408019006</v>
          </cell>
        </row>
        <row r="234">
          <cell r="A234" t="str">
            <v>SA1707</v>
          </cell>
          <cell r="B234" t="str">
            <v>11SW-A/R467</v>
          </cell>
          <cell r="C234">
            <v>0</v>
          </cell>
          <cell r="D234" t="str">
            <v>CP,ML&amp;Wch</v>
          </cell>
          <cell r="E234" t="str">
            <v>C-W</v>
          </cell>
          <cell r="F234" t="str">
            <v>A</v>
          </cell>
          <cell r="G234" t="str">
            <v>King George V Memorial Garden</v>
          </cell>
          <cell r="H234" t="str">
            <v>LCSD</v>
          </cell>
          <cell r="I234">
            <v>1</v>
          </cell>
          <cell r="J234">
            <v>27.41</v>
          </cell>
          <cell r="K234">
            <v>0.89119999999999999</v>
          </cell>
          <cell r="L234" t="str">
            <v>No</v>
          </cell>
          <cell r="M234" t="str">
            <v>SheungWan_SaiYingPun</v>
          </cell>
          <cell r="N234" t="str">
            <v>Yes</v>
          </cell>
          <cell r="O234" t="str">
            <v>AB04408021001</v>
          </cell>
        </row>
        <row r="235">
          <cell r="A235" t="str">
            <v>SA2512</v>
          </cell>
          <cell r="B235" t="str">
            <v>14NW-D/C387</v>
          </cell>
          <cell r="C235">
            <v>0</v>
          </cell>
          <cell r="D235" t="str">
            <v>E</v>
          </cell>
          <cell r="E235" t="str">
            <v>SKW&amp;Is-S</v>
          </cell>
          <cell r="F235" t="str">
            <v>A</v>
          </cell>
          <cell r="G235" t="str">
            <v>Cheung Chau Park (Is-S)</v>
          </cell>
          <cell r="H235" t="str">
            <v>LCSD</v>
          </cell>
          <cell r="I235">
            <v>2</v>
          </cell>
          <cell r="J235">
            <v>27.24</v>
          </cell>
          <cell r="K235">
            <v>0.89066666666666672</v>
          </cell>
          <cell r="L235" t="str">
            <v>Yes</v>
          </cell>
          <cell r="M235" t="str">
            <v>CheungChau</v>
          </cell>
          <cell r="N235" t="str">
            <v>Yes</v>
          </cell>
          <cell r="O235" t="str">
            <v>DF04408028002</v>
          </cell>
        </row>
        <row r="236">
          <cell r="A236" t="str">
            <v>SA3406</v>
          </cell>
          <cell r="B236" t="str">
            <v>11SE-A/C298</v>
          </cell>
          <cell r="C236" t="str">
            <v>2,4</v>
          </cell>
          <cell r="D236" t="str">
            <v>E</v>
          </cell>
          <cell r="E236" t="str">
            <v>SKW&amp;Is-S</v>
          </cell>
          <cell r="F236" t="str">
            <v>A</v>
          </cell>
          <cell r="G236" t="str">
            <v>Quarry Bay Reservoir Garden (SKW)</v>
          </cell>
          <cell r="H236" t="str">
            <v>LCSD,LandsD</v>
          </cell>
          <cell r="I236">
            <v>1</v>
          </cell>
          <cell r="J236">
            <v>27.22</v>
          </cell>
          <cell r="K236">
            <v>0.89013333333333333</v>
          </cell>
          <cell r="L236" t="str">
            <v>Yes</v>
          </cell>
          <cell r="M236" t="str">
            <v>ShauKeiWan_SaiWanHo</v>
          </cell>
          <cell r="N236" t="str">
            <v>Yes</v>
          </cell>
          <cell r="O236" t="str">
            <v>DB04408019002</v>
          </cell>
        </row>
        <row r="237">
          <cell r="A237" t="str">
            <v>SA2170</v>
          </cell>
          <cell r="B237" t="str">
            <v>11SW-D/CR1654</v>
          </cell>
          <cell r="C237">
            <v>0</v>
          </cell>
          <cell r="D237" t="str">
            <v>CP,ML&amp;Wch</v>
          </cell>
          <cell r="E237" t="str">
            <v>PML</v>
          </cell>
          <cell r="F237" t="str">
            <v>A</v>
          </cell>
          <cell r="G237" t="str">
            <v>Chief Justice's Residence, 18 Gough Hill Road</v>
          </cell>
          <cell r="H237" t="str">
            <v>GPA</v>
          </cell>
          <cell r="I237">
            <v>1</v>
          </cell>
          <cell r="J237">
            <v>26.54</v>
          </cell>
          <cell r="K237">
            <v>0.88959999999999995</v>
          </cell>
          <cell r="L237" t="str">
            <v>No</v>
          </cell>
          <cell r="M237"/>
          <cell r="N237" t="str">
            <v>Yes</v>
          </cell>
          <cell r="O237" t="str">
            <v>AC02308034004</v>
          </cell>
        </row>
        <row r="238">
          <cell r="A238" t="str">
            <v>SA2667</v>
          </cell>
          <cell r="B238" t="str">
            <v>15NE-C/C428</v>
          </cell>
          <cell r="C238">
            <v>0</v>
          </cell>
          <cell r="D238" t="str">
            <v>WS&amp;L</v>
          </cell>
          <cell r="E238" t="str">
            <v>S</v>
          </cell>
          <cell r="F238" t="str">
            <v>A</v>
          </cell>
          <cell r="G238" t="str">
            <v>Stanley Prison</v>
          </cell>
          <cell r="H238" t="str">
            <v>CSD</v>
          </cell>
          <cell r="I238">
            <v>1</v>
          </cell>
          <cell r="J238">
            <v>26.14</v>
          </cell>
          <cell r="K238">
            <v>0.88906666666666667</v>
          </cell>
          <cell r="L238" t="str">
            <v>Yes</v>
          </cell>
          <cell r="M238"/>
          <cell r="N238" t="str">
            <v>Yes</v>
          </cell>
          <cell r="O238" t="str">
            <v>BB01208003066</v>
          </cell>
        </row>
        <row r="239">
          <cell r="A239" t="str">
            <v>SA2724</v>
          </cell>
          <cell r="B239" t="str">
            <v>15NE-C/R114</v>
          </cell>
          <cell r="C239">
            <v>0</v>
          </cell>
          <cell r="D239" t="str">
            <v>WS&amp;L</v>
          </cell>
          <cell r="E239" t="str">
            <v>S</v>
          </cell>
          <cell r="F239" t="str">
            <v>A</v>
          </cell>
          <cell r="G239" t="str">
            <v>Stanley Prison</v>
          </cell>
          <cell r="H239" t="str">
            <v>CSD</v>
          </cell>
          <cell r="I239">
            <v>2</v>
          </cell>
          <cell r="J239">
            <v>25.52</v>
          </cell>
          <cell r="K239">
            <v>0.88853333333333329</v>
          </cell>
          <cell r="L239" t="str">
            <v>Yes</v>
          </cell>
          <cell r="M239"/>
          <cell r="N239" t="str">
            <v>No</v>
          </cell>
          <cell r="O239" t="str">
            <v>BB01208003018</v>
          </cell>
        </row>
        <row r="240">
          <cell r="A240" t="str">
            <v>SA2825</v>
          </cell>
          <cell r="B240" t="str">
            <v>9NW-B/F1</v>
          </cell>
          <cell r="C240">
            <v>0</v>
          </cell>
          <cell r="D240" t="str">
            <v>E</v>
          </cell>
          <cell r="E240" t="str">
            <v>SKW&amp;Is-S</v>
          </cell>
          <cell r="F240" t="str">
            <v>A</v>
          </cell>
          <cell r="G240" t="str">
            <v>Sha Chau Asr Station (Is-S)</v>
          </cell>
          <cell r="H240" t="str">
            <v>CAD</v>
          </cell>
          <cell r="I240">
            <v>2</v>
          </cell>
          <cell r="J240">
            <v>25.31</v>
          </cell>
          <cell r="K240">
            <v>0.88800000000000001</v>
          </cell>
          <cell r="L240" t="str">
            <v>Yes</v>
          </cell>
          <cell r="M240"/>
          <cell r="N240" t="str">
            <v>Yes</v>
          </cell>
          <cell r="O240" t="str">
            <v>DF00808014001</v>
          </cell>
        </row>
        <row r="241">
          <cell r="A241" t="str">
            <v>SA2768</v>
          </cell>
          <cell r="B241" t="str">
            <v>15NW-B/CR307</v>
          </cell>
          <cell r="C241">
            <v>2</v>
          </cell>
          <cell r="D241" t="str">
            <v>WS&amp;L</v>
          </cell>
          <cell r="E241" t="str">
            <v>S</v>
          </cell>
          <cell r="F241" t="str">
            <v>A</v>
          </cell>
          <cell r="G241" t="str">
            <v>Financial Secretary's Residence</v>
          </cell>
          <cell r="H241" t="str">
            <v>GPA</v>
          </cell>
          <cell r="I241">
            <v>1</v>
          </cell>
          <cell r="J241">
            <v>24.6</v>
          </cell>
          <cell r="K241">
            <v>0.88746666666666663</v>
          </cell>
          <cell r="L241" t="str">
            <v>Yes</v>
          </cell>
          <cell r="M241" t="str">
            <v>DeepWaterBay_RepulseBay</v>
          </cell>
          <cell r="N241" t="str">
            <v>Yes</v>
          </cell>
          <cell r="O241" t="str">
            <v>BB02308012004</v>
          </cell>
        </row>
        <row r="242">
          <cell r="A242" t="str">
            <v>SA1945</v>
          </cell>
          <cell r="B242" t="str">
            <v>11SW-B/F74</v>
          </cell>
          <cell r="C242">
            <v>0</v>
          </cell>
          <cell r="D242" t="str">
            <v>CP,ML&amp;Wch</v>
          </cell>
          <cell r="E242" t="str">
            <v>C-E</v>
          </cell>
          <cell r="F242" t="str">
            <v>A</v>
          </cell>
          <cell r="G242" t="str">
            <v>Hong Kong Park</v>
          </cell>
          <cell r="H242" t="str">
            <v>LCSD</v>
          </cell>
          <cell r="I242">
            <v>1</v>
          </cell>
          <cell r="J242">
            <v>24.11</v>
          </cell>
          <cell r="K242">
            <v>0.88693333333333335</v>
          </cell>
          <cell r="L242" t="str">
            <v>No</v>
          </cell>
          <cell r="M242" t="str">
            <v>Central_Admiralty</v>
          </cell>
          <cell r="N242" t="str">
            <v>Yes</v>
          </cell>
          <cell r="O242" t="str">
            <v>AH04408006004</v>
          </cell>
        </row>
        <row r="243">
          <cell r="A243" t="str">
            <v>SA11510</v>
          </cell>
          <cell r="B243" t="str">
            <v>11SW-D/CR1145</v>
          </cell>
          <cell r="C243">
            <v>2</v>
          </cell>
          <cell r="D243" t="str">
            <v>CP,ML&amp;Wch</v>
          </cell>
          <cell r="E243" t="str">
            <v>Wch-S</v>
          </cell>
          <cell r="F243" t="str">
            <v>A</v>
          </cell>
          <cell r="G243" t="str">
            <v>LCSD Venue at GLA-THK1516 at Happy Valley</v>
          </cell>
          <cell r="H243" t="str">
            <v>LCSD</v>
          </cell>
          <cell r="I243">
            <v>1</v>
          </cell>
          <cell r="J243">
            <v>24.09</v>
          </cell>
          <cell r="K243">
            <v>0.88639999999999997</v>
          </cell>
          <cell r="L243" t="str">
            <v>*</v>
          </cell>
          <cell r="M243"/>
          <cell r="N243" t="str">
            <v>Yes</v>
          </cell>
          <cell r="O243" t="str">
            <v>CC04408084001</v>
          </cell>
        </row>
        <row r="244">
          <cell r="A244" t="str">
            <v>SA1820</v>
          </cell>
          <cell r="B244" t="str">
            <v>11SW-B/CR444</v>
          </cell>
          <cell r="C244">
            <v>0</v>
          </cell>
          <cell r="D244" t="str">
            <v>CP,ML&amp;Wch</v>
          </cell>
          <cell r="E244" t="str">
            <v>PML</v>
          </cell>
          <cell r="F244" t="str">
            <v>A</v>
          </cell>
          <cell r="G244" t="str">
            <v>Brewin Path Rest Garden (Formerly the USD Staff Quarters)</v>
          </cell>
          <cell r="H244" t="str">
            <v>LCSD</v>
          </cell>
          <cell r="I244">
            <v>1</v>
          </cell>
          <cell r="J244">
            <v>22.86</v>
          </cell>
          <cell r="K244">
            <v>0.88586666666666669</v>
          </cell>
          <cell r="L244" t="str">
            <v>Yes</v>
          </cell>
          <cell r="M244" t="str">
            <v>Central_Admiralty</v>
          </cell>
          <cell r="N244" t="str">
            <v>Yes</v>
          </cell>
          <cell r="O244" t="str">
            <v>AC04408079004</v>
          </cell>
        </row>
        <row r="245">
          <cell r="A245" t="str">
            <v>SA1974</v>
          </cell>
          <cell r="B245" t="str">
            <v>11SW-B/R415</v>
          </cell>
          <cell r="C245">
            <v>0</v>
          </cell>
          <cell r="D245" t="str">
            <v>CP,ML&amp;Wch</v>
          </cell>
          <cell r="E245" t="str">
            <v>C-E</v>
          </cell>
          <cell r="F245" t="str">
            <v>A</v>
          </cell>
          <cell r="G245" t="str">
            <v>Hong Kong Park</v>
          </cell>
          <cell r="H245" t="str">
            <v>LCSD</v>
          </cell>
          <cell r="I245">
            <v>2</v>
          </cell>
          <cell r="J245">
            <v>21.87</v>
          </cell>
          <cell r="K245">
            <v>0.88533333333333331</v>
          </cell>
          <cell r="L245" t="str">
            <v>Yes</v>
          </cell>
          <cell r="M245" t="str">
            <v>Central_Admiralty</v>
          </cell>
          <cell r="N245" t="str">
            <v>No</v>
          </cell>
          <cell r="O245" t="str">
            <v>AH04408006046</v>
          </cell>
        </row>
        <row r="246">
          <cell r="A246" t="str">
            <v>SA1029</v>
          </cell>
          <cell r="B246" t="str">
            <v>11SE-A/C341</v>
          </cell>
          <cell r="C246">
            <v>0</v>
          </cell>
          <cell r="D246" t="str">
            <v>E</v>
          </cell>
          <cell r="E246" t="str">
            <v>NP&amp;CB</v>
          </cell>
          <cell r="F246" t="str">
            <v>A</v>
          </cell>
          <cell r="G246" t="str">
            <v>Tai Tam Country Park Quarry Bay Management Centre</v>
          </cell>
          <cell r="H246" t="str">
            <v>AFCD</v>
          </cell>
          <cell r="I246">
            <v>1</v>
          </cell>
          <cell r="J246">
            <v>21.78</v>
          </cell>
          <cell r="K246">
            <v>0.88480000000000003</v>
          </cell>
          <cell r="L246" t="str">
            <v>No</v>
          </cell>
          <cell r="M246"/>
          <cell r="N246" t="str">
            <v>Yes</v>
          </cell>
          <cell r="O246" t="str">
            <v>DA00108037002</v>
          </cell>
        </row>
        <row r="247">
          <cell r="A247" t="str">
            <v>SA1554</v>
          </cell>
          <cell r="B247" t="str">
            <v>11SW-A/C23</v>
          </cell>
          <cell r="C247">
            <v>0</v>
          </cell>
          <cell r="D247" t="str">
            <v>CP,ML&amp;Wch</v>
          </cell>
          <cell r="E247" t="str">
            <v>PML</v>
          </cell>
          <cell r="F247" t="str">
            <v>A</v>
          </cell>
          <cell r="G247" t="str">
            <v>Caine Road Garden</v>
          </cell>
          <cell r="H247" t="str">
            <v>LCSD</v>
          </cell>
          <cell r="I247">
            <v>1</v>
          </cell>
          <cell r="J247">
            <v>21.09</v>
          </cell>
          <cell r="K247">
            <v>0.88426666666666665</v>
          </cell>
          <cell r="L247" t="str">
            <v>Yes</v>
          </cell>
          <cell r="M247" t="str">
            <v>SheungWan_SaiYingPun</v>
          </cell>
          <cell r="N247" t="str">
            <v>Yes</v>
          </cell>
          <cell r="O247" t="str">
            <v>AC04408059002</v>
          </cell>
        </row>
        <row r="248">
          <cell r="A248" t="str">
            <v>SA2657</v>
          </cell>
          <cell r="B248" t="str">
            <v>15NE-C/C375</v>
          </cell>
          <cell r="C248">
            <v>0</v>
          </cell>
          <cell r="D248" t="str">
            <v>WS&amp;L</v>
          </cell>
          <cell r="E248" t="str">
            <v>S</v>
          </cell>
          <cell r="F248" t="str">
            <v>A</v>
          </cell>
          <cell r="G248" t="str">
            <v>St. Stephen's Beach</v>
          </cell>
          <cell r="H248" t="str">
            <v>LCSD</v>
          </cell>
          <cell r="I248">
            <v>2</v>
          </cell>
          <cell r="J248">
            <v>20.45</v>
          </cell>
          <cell r="K248">
            <v>0.88373333333333337</v>
          </cell>
          <cell r="L248" t="str">
            <v>No</v>
          </cell>
          <cell r="M248"/>
          <cell r="N248" t="str">
            <v>Yes</v>
          </cell>
          <cell r="O248" t="str">
            <v>BB04408041005</v>
          </cell>
        </row>
        <row r="249">
          <cell r="A249" t="str">
            <v>SA1059</v>
          </cell>
          <cell r="B249" t="str">
            <v>11SE-A/C880</v>
          </cell>
          <cell r="C249">
            <v>2</v>
          </cell>
          <cell r="D249" t="str">
            <v>CP,ML&amp;Wch</v>
          </cell>
          <cell r="E249" t="str">
            <v>Wch-S</v>
          </cell>
          <cell r="F249" t="str">
            <v>A</v>
          </cell>
          <cell r="G249" t="str">
            <v>Ka Ning Path Rest Garden</v>
          </cell>
          <cell r="H249" t="str">
            <v>LCSD</v>
          </cell>
          <cell r="I249">
            <v>1</v>
          </cell>
          <cell r="J249">
            <v>20.420000000000002</v>
          </cell>
          <cell r="K249">
            <v>0.88319999999999999</v>
          </cell>
          <cell r="L249" t="str">
            <v>No</v>
          </cell>
          <cell r="M249" t="str">
            <v>HappyValley</v>
          </cell>
          <cell r="N249" t="str">
            <v>Yes</v>
          </cell>
          <cell r="O249" t="str">
            <v>CC04408057002</v>
          </cell>
        </row>
        <row r="250">
          <cell r="A250" t="str">
            <v>SA1710</v>
          </cell>
          <cell r="B250" t="str">
            <v>11SW-A/R470</v>
          </cell>
          <cell r="C250">
            <v>0</v>
          </cell>
          <cell r="D250" t="str">
            <v>CP,ML&amp;Wch</v>
          </cell>
          <cell r="E250" t="str">
            <v>C-W</v>
          </cell>
          <cell r="F250" t="str">
            <v>A</v>
          </cell>
          <cell r="G250" t="str">
            <v>King George V Memorial Garden</v>
          </cell>
          <cell r="H250" t="str">
            <v>LCSD</v>
          </cell>
          <cell r="I250">
            <v>1</v>
          </cell>
          <cell r="J250">
            <v>20.41</v>
          </cell>
          <cell r="K250">
            <v>0.88266666666666671</v>
          </cell>
          <cell r="L250" t="str">
            <v>Yes</v>
          </cell>
          <cell r="M250" t="str">
            <v>SheungWan_SaiYingPun</v>
          </cell>
          <cell r="N250" t="str">
            <v>Yes</v>
          </cell>
          <cell r="O250" t="str">
            <v>AB04408021007</v>
          </cell>
        </row>
        <row r="251">
          <cell r="A251" t="str">
            <v>SA1980</v>
          </cell>
          <cell r="B251" t="str">
            <v>11SW-B/R57</v>
          </cell>
          <cell r="C251" t="str">
            <v>1,2</v>
          </cell>
          <cell r="D251" t="str">
            <v>CP,ML&amp;Wch</v>
          </cell>
          <cell r="E251" t="str">
            <v>C-W</v>
          </cell>
          <cell r="F251" t="str">
            <v>A</v>
          </cell>
          <cell r="G251" t="str">
            <v>Old Bailey Street Police Quarters</v>
          </cell>
          <cell r="H251" t="str">
            <v>HKPF,HyD</v>
          </cell>
          <cell r="I251">
            <v>1</v>
          </cell>
          <cell r="J251">
            <v>19.829999999999998</v>
          </cell>
          <cell r="K251">
            <v>0.88213333333333332</v>
          </cell>
          <cell r="L251" t="str">
            <v>Yes</v>
          </cell>
          <cell r="M251" t="str">
            <v>Central_Admiralty</v>
          </cell>
          <cell r="N251" t="str">
            <v>No</v>
          </cell>
          <cell r="O251" t="str">
            <v>AB03108003002</v>
          </cell>
        </row>
        <row r="252">
          <cell r="A252" t="str">
            <v>SA2060</v>
          </cell>
          <cell r="B252" t="str">
            <v>11SW-C/FR205</v>
          </cell>
          <cell r="C252">
            <v>0</v>
          </cell>
          <cell r="D252" t="str">
            <v>WS&amp;L</v>
          </cell>
          <cell r="E252" t="str">
            <v>W</v>
          </cell>
          <cell r="F252" t="str">
            <v>A</v>
          </cell>
          <cell r="G252" t="str">
            <v>Pokfulam Pest Control Quarters &amp; Stores</v>
          </cell>
          <cell r="H252" t="str">
            <v>FEHD</v>
          </cell>
          <cell r="I252">
            <v>1</v>
          </cell>
          <cell r="J252">
            <v>19.63</v>
          </cell>
          <cell r="K252">
            <v>0.88160000000000005</v>
          </cell>
          <cell r="L252" t="str">
            <v>Yes</v>
          </cell>
          <cell r="M252"/>
          <cell r="N252" t="str">
            <v>Yes</v>
          </cell>
          <cell r="O252" t="str">
            <v>BJ01908018001</v>
          </cell>
        </row>
        <row r="253">
          <cell r="A253" t="str">
            <v>SA2797</v>
          </cell>
          <cell r="B253" t="str">
            <v>16SW-B/C4</v>
          </cell>
          <cell r="C253">
            <v>0</v>
          </cell>
          <cell r="D253" t="str">
            <v>E</v>
          </cell>
          <cell r="E253" t="str">
            <v>SKW&amp;Is-S</v>
          </cell>
          <cell r="F253" t="str">
            <v>A</v>
          </cell>
          <cell r="G253" t="str">
            <v>Waglan Island Lighthouse &amp; Quarters (Is-S)</v>
          </cell>
          <cell r="H253" t="str">
            <v>MD</v>
          </cell>
          <cell r="I253">
            <v>2</v>
          </cell>
          <cell r="J253">
            <v>19.600000000000001</v>
          </cell>
          <cell r="K253">
            <v>0.88106666666666666</v>
          </cell>
          <cell r="L253" t="str">
            <v>Yes</v>
          </cell>
          <cell r="M253"/>
          <cell r="N253" t="str">
            <v>Yes</v>
          </cell>
          <cell r="O253" t="str">
            <v>DF04608004001</v>
          </cell>
        </row>
        <row r="254">
          <cell r="A254" t="str">
            <v>SA6018</v>
          </cell>
          <cell r="B254" t="str">
            <v>11SW-D/F659</v>
          </cell>
          <cell r="C254">
            <v>0</v>
          </cell>
          <cell r="D254" t="str">
            <v>WS&amp;L</v>
          </cell>
          <cell r="E254" t="str">
            <v>S</v>
          </cell>
          <cell r="F254" t="str">
            <v>A</v>
          </cell>
          <cell r="G254" t="str">
            <v>TWGH's Jockey Club Rehabilitation Complex</v>
          </cell>
          <cell r="H254" t="str">
            <v>SWD</v>
          </cell>
          <cell r="I254">
            <v>1</v>
          </cell>
          <cell r="J254">
            <v>19.170000000000002</v>
          </cell>
          <cell r="K254">
            <v>0.88053333333333328</v>
          </cell>
          <cell r="L254" t="str">
            <v>*</v>
          </cell>
          <cell r="M254"/>
          <cell r="N254" t="str">
            <v>Yes</v>
          </cell>
          <cell r="O254" t="str">
            <v>BB05508070001</v>
          </cell>
        </row>
        <row r="255">
          <cell r="A255" t="str">
            <v>SA1041</v>
          </cell>
          <cell r="B255" t="str">
            <v>11SE-A/C64</v>
          </cell>
          <cell r="C255">
            <v>1</v>
          </cell>
          <cell r="D255" t="str">
            <v>E</v>
          </cell>
          <cell r="E255" t="str">
            <v>NP&amp;CB</v>
          </cell>
          <cell r="F255" t="str">
            <v>A</v>
          </cell>
          <cell r="G255" t="str">
            <v>(GLA-THK1598) Wai Tsui Crescent Community Garden</v>
          </cell>
          <cell r="H255" t="str">
            <v>LCSD</v>
          </cell>
          <cell r="I255">
            <v>1</v>
          </cell>
          <cell r="J255">
            <v>18.66</v>
          </cell>
          <cell r="K255">
            <v>0.88</v>
          </cell>
          <cell r="L255" t="str">
            <v>No</v>
          </cell>
          <cell r="M255"/>
          <cell r="N255" t="str">
            <v>Yes</v>
          </cell>
          <cell r="O255" t="str">
            <v>DA04408045002</v>
          </cell>
        </row>
        <row r="256">
          <cell r="A256" t="str">
            <v>SA0021</v>
          </cell>
          <cell r="B256" t="str">
            <v>10SE-B/C9</v>
          </cell>
          <cell r="C256">
            <v>0</v>
          </cell>
          <cell r="D256" t="str">
            <v>E</v>
          </cell>
          <cell r="E256" t="str">
            <v>SKW&amp;Is-S</v>
          </cell>
          <cell r="F256" t="str">
            <v>A</v>
          </cell>
          <cell r="G256" t="str">
            <v>Green Island Light Houses (Is-S)</v>
          </cell>
          <cell r="H256" t="str">
            <v>GPA</v>
          </cell>
          <cell r="I256">
            <v>1</v>
          </cell>
          <cell r="J256">
            <v>18.510000000000002</v>
          </cell>
          <cell r="K256">
            <v>0.87946666666666662</v>
          </cell>
          <cell r="L256" t="str">
            <v>Yes</v>
          </cell>
          <cell r="M256"/>
          <cell r="N256" t="str">
            <v>No</v>
          </cell>
          <cell r="O256" t="str">
            <v>DF02308057003</v>
          </cell>
        </row>
        <row r="257">
          <cell r="A257" t="str">
            <v>SA1891</v>
          </cell>
          <cell r="B257" t="str">
            <v>11SW-B/FR190</v>
          </cell>
          <cell r="C257">
            <v>0</v>
          </cell>
          <cell r="D257" t="str">
            <v>CP,ML&amp;Wch</v>
          </cell>
          <cell r="E257" t="str">
            <v>Wch-S</v>
          </cell>
          <cell r="F257" t="str">
            <v>A</v>
          </cell>
          <cell r="G257" t="str">
            <v>Leighton Road Post Office Recreation Club</v>
          </cell>
          <cell r="H257" t="str">
            <v>PO</v>
          </cell>
          <cell r="I257">
            <v>1</v>
          </cell>
          <cell r="J257">
            <v>18.420000000000002</v>
          </cell>
          <cell r="K257">
            <v>0.87893333333333334</v>
          </cell>
          <cell r="L257" t="str">
            <v>Yes</v>
          </cell>
          <cell r="M257" t="str">
            <v>HappyValley</v>
          </cell>
          <cell r="N257" t="str">
            <v>Yes</v>
          </cell>
          <cell r="O257" t="str">
            <v>CC05008013001</v>
          </cell>
        </row>
        <row r="258">
          <cell r="A258" t="str">
            <v>SA1157</v>
          </cell>
          <cell r="B258" t="str">
            <v>11SE-B/C158</v>
          </cell>
          <cell r="C258">
            <v>0</v>
          </cell>
          <cell r="D258" t="str">
            <v>E</v>
          </cell>
          <cell r="E258" t="str">
            <v>SKW&amp;Is-S</v>
          </cell>
          <cell r="F258" t="str">
            <v>A</v>
          </cell>
          <cell r="G258" t="str">
            <v>Basel Road Playground (SKW)</v>
          </cell>
          <cell r="H258" t="str">
            <v>LCSD</v>
          </cell>
          <cell r="I258">
            <v>1</v>
          </cell>
          <cell r="J258">
            <v>18.38</v>
          </cell>
          <cell r="K258">
            <v>0.87839999999999996</v>
          </cell>
          <cell r="L258" t="str">
            <v>No</v>
          </cell>
          <cell r="M258"/>
          <cell r="N258" t="str">
            <v>Yes</v>
          </cell>
          <cell r="O258" t="str">
            <v>DB04408018003</v>
          </cell>
        </row>
        <row r="259">
          <cell r="A259" t="str">
            <v>SA1140</v>
          </cell>
          <cell r="B259" t="str">
            <v>11SE-B/CR135</v>
          </cell>
          <cell r="C259">
            <v>0</v>
          </cell>
          <cell r="D259" t="str">
            <v>E</v>
          </cell>
          <cell r="E259" t="str">
            <v>SKW&amp;Is-S</v>
          </cell>
          <cell r="F259" t="str">
            <v>A</v>
          </cell>
          <cell r="G259" t="str">
            <v>Lei Yue Mun Park (SKW)</v>
          </cell>
          <cell r="H259" t="str">
            <v>LCSD</v>
          </cell>
          <cell r="I259">
            <v>1</v>
          </cell>
          <cell r="J259">
            <v>18.190000000000001</v>
          </cell>
          <cell r="K259">
            <v>0.87786666666666668</v>
          </cell>
          <cell r="L259" t="str">
            <v>Yes</v>
          </cell>
          <cell r="M259"/>
          <cell r="N259" t="str">
            <v>Yes</v>
          </cell>
          <cell r="O259" t="str">
            <v>DB04408016073</v>
          </cell>
        </row>
        <row r="260">
          <cell r="A260" t="str">
            <v>SA1955</v>
          </cell>
          <cell r="B260" t="str">
            <v>11SW-B/R131</v>
          </cell>
          <cell r="C260">
            <v>0</v>
          </cell>
          <cell r="D260" t="str">
            <v>CP,ML&amp;Wch</v>
          </cell>
          <cell r="E260" t="str">
            <v>PML</v>
          </cell>
          <cell r="F260" t="str">
            <v>A</v>
          </cell>
          <cell r="G260" t="str">
            <v>Hong Kong Zoological &amp; Botanical Gardens</v>
          </cell>
          <cell r="H260" t="str">
            <v>LCSD</v>
          </cell>
          <cell r="I260">
            <v>2</v>
          </cell>
          <cell r="J260">
            <v>18.010000000000002</v>
          </cell>
          <cell r="K260">
            <v>0.8773333333333333</v>
          </cell>
          <cell r="L260" t="str">
            <v>Yes</v>
          </cell>
          <cell r="M260" t="str">
            <v>Central_Admiralty</v>
          </cell>
          <cell r="N260" t="str">
            <v>No</v>
          </cell>
          <cell r="O260" t="str">
            <v>AC04408084001</v>
          </cell>
        </row>
        <row r="261">
          <cell r="A261" t="str">
            <v>SA1394</v>
          </cell>
          <cell r="B261" t="str">
            <v>11SE-D/C2</v>
          </cell>
          <cell r="C261">
            <v>0</v>
          </cell>
          <cell r="D261" t="str">
            <v>E</v>
          </cell>
          <cell r="E261" t="str">
            <v>CW</v>
          </cell>
          <cell r="F261" t="str">
            <v>A</v>
          </cell>
          <cell r="G261" t="str">
            <v>Shaukeiwan Fire Station</v>
          </cell>
          <cell r="H261" t="str">
            <v>FSD</v>
          </cell>
          <cell r="I261">
            <v>1</v>
          </cell>
          <cell r="J261">
            <v>17.82</v>
          </cell>
          <cell r="K261">
            <v>0.87680000000000002</v>
          </cell>
          <cell r="L261" t="str">
            <v>Yes</v>
          </cell>
          <cell r="M261"/>
          <cell r="N261" t="str">
            <v>Yes</v>
          </cell>
          <cell r="O261" t="str">
            <v>DD01808024001</v>
          </cell>
        </row>
        <row r="262">
          <cell r="A262" t="str">
            <v>SA1152</v>
          </cell>
          <cell r="B262" t="str">
            <v>11SE-B/C147</v>
          </cell>
          <cell r="C262">
            <v>0</v>
          </cell>
          <cell r="D262" t="str">
            <v>E</v>
          </cell>
          <cell r="E262" t="str">
            <v>SKW&amp;Is-S</v>
          </cell>
          <cell r="F262" t="str">
            <v>A</v>
          </cell>
          <cell r="G262" t="str">
            <v>Lei Yue Mun Park (SKW)</v>
          </cell>
          <cell r="H262" t="str">
            <v>LCSD</v>
          </cell>
          <cell r="I262">
            <v>2</v>
          </cell>
          <cell r="J262">
            <v>17.78</v>
          </cell>
          <cell r="K262">
            <v>0.87626666666666664</v>
          </cell>
          <cell r="L262" t="str">
            <v>No</v>
          </cell>
          <cell r="M262"/>
          <cell r="N262" t="str">
            <v>Yes</v>
          </cell>
          <cell r="O262" t="str">
            <v>DB04408016023</v>
          </cell>
        </row>
        <row r="263">
          <cell r="A263" t="str">
            <v>SA1106</v>
          </cell>
          <cell r="B263" t="str">
            <v>11SE-A/R209</v>
          </cell>
          <cell r="C263">
            <v>0</v>
          </cell>
          <cell r="D263" t="str">
            <v>CP,ML&amp;Wch</v>
          </cell>
          <cell r="E263" t="str">
            <v>Wch-S</v>
          </cell>
          <cell r="F263" t="str">
            <v>A</v>
          </cell>
          <cell r="G263" t="str">
            <v>Hotung Secondary School</v>
          </cell>
          <cell r="H263" t="str">
            <v>EB</v>
          </cell>
          <cell r="I263">
            <v>1</v>
          </cell>
          <cell r="J263">
            <v>17.62</v>
          </cell>
          <cell r="K263">
            <v>0.87573333333333336</v>
          </cell>
          <cell r="L263" t="str">
            <v>Yes</v>
          </cell>
          <cell r="M263" t="str">
            <v>HappyValley</v>
          </cell>
          <cell r="N263" t="str">
            <v>No</v>
          </cell>
          <cell r="O263" t="str">
            <v>CC07108049002</v>
          </cell>
        </row>
        <row r="264">
          <cell r="A264" t="str">
            <v>SA2802</v>
          </cell>
          <cell r="B264" t="str">
            <v>16SW-B/R1</v>
          </cell>
          <cell r="C264">
            <v>0</v>
          </cell>
          <cell r="D264" t="str">
            <v>E</v>
          </cell>
          <cell r="E264" t="str">
            <v>SKW&amp;Is-S</v>
          </cell>
          <cell r="F264" t="str">
            <v>A</v>
          </cell>
          <cell r="G264" t="str">
            <v>Waglan Island Lighthouse &amp; Quarters (Is-S)</v>
          </cell>
          <cell r="H264" t="str">
            <v>MD</v>
          </cell>
          <cell r="I264">
            <v>2</v>
          </cell>
          <cell r="J264">
            <v>17.5</v>
          </cell>
          <cell r="K264">
            <v>0.87519999999999998</v>
          </cell>
          <cell r="L264" t="str">
            <v>Yes</v>
          </cell>
          <cell r="M264"/>
          <cell r="N264" t="str">
            <v>No</v>
          </cell>
          <cell r="O264" t="str">
            <v>DF04608051002</v>
          </cell>
        </row>
        <row r="265">
          <cell r="A265" t="str">
            <v>SA2030</v>
          </cell>
          <cell r="B265" t="str">
            <v>11SW-C/CR505</v>
          </cell>
          <cell r="C265" t="str">
            <v>1,2</v>
          </cell>
          <cell r="D265" t="str">
            <v>WS&amp;L</v>
          </cell>
          <cell r="E265" t="str">
            <v>W</v>
          </cell>
          <cell r="F265" t="str">
            <v>A</v>
          </cell>
          <cell r="G265" t="str">
            <v>47 Sassoon Road Government Quarters</v>
          </cell>
          <cell r="H265" t="str">
            <v>HyD,GPA</v>
          </cell>
          <cell r="I265">
            <v>1</v>
          </cell>
          <cell r="J265">
            <v>17.22</v>
          </cell>
          <cell r="K265">
            <v>0.8746666666666667</v>
          </cell>
          <cell r="L265" t="str">
            <v>No</v>
          </cell>
          <cell r="M265"/>
          <cell r="N265" t="str">
            <v>Yes</v>
          </cell>
          <cell r="O265" t="str">
            <v>BJ02308009005</v>
          </cell>
        </row>
        <row r="266">
          <cell r="A266" t="str">
            <v>SA7412</v>
          </cell>
          <cell r="B266" t="str">
            <v>15NW-A/CR18</v>
          </cell>
          <cell r="C266" t="str">
            <v>2,3</v>
          </cell>
          <cell r="D266" t="str">
            <v>WS&amp;L</v>
          </cell>
          <cell r="E266" t="str">
            <v>S</v>
          </cell>
          <cell r="F266" t="str">
            <v>A</v>
          </cell>
          <cell r="G266" t="str">
            <v>(Lee Nam Road Sitting Out Area and Lee Lok Street Public Toilet ?)</v>
          </cell>
          <cell r="H266" t="str">
            <v>LCSD,FEHD</v>
          </cell>
          <cell r="I266">
            <v>1</v>
          </cell>
          <cell r="J266">
            <v>16.93</v>
          </cell>
          <cell r="K266">
            <v>0.87413333333333332</v>
          </cell>
          <cell r="L266" t="str">
            <v>Yes</v>
          </cell>
          <cell r="M266" t="str">
            <v>Aberdeen_ApLeiChau</v>
          </cell>
          <cell r="N266" t="str">
            <v>Yes</v>
          </cell>
          <cell r="O266" t="str">
            <v>BK04408036001</v>
          </cell>
        </row>
        <row r="267">
          <cell r="A267" t="str">
            <v>SA2501</v>
          </cell>
          <cell r="B267" t="str">
            <v>14NW-D/C252</v>
          </cell>
          <cell r="C267">
            <v>2</v>
          </cell>
          <cell r="D267" t="str">
            <v>E</v>
          </cell>
          <cell r="E267" t="str">
            <v>SKW&amp;Is-S</v>
          </cell>
          <cell r="F267" t="str">
            <v>A</v>
          </cell>
          <cell r="G267" t="str">
            <v>Cheung Chau Police Station (Is-S)</v>
          </cell>
          <cell r="H267" t="str">
            <v>HKPF</v>
          </cell>
          <cell r="I267">
            <v>1</v>
          </cell>
          <cell r="J267">
            <v>16.53</v>
          </cell>
          <cell r="K267">
            <v>0.87360000000000004</v>
          </cell>
          <cell r="L267" t="str">
            <v>Yes</v>
          </cell>
          <cell r="M267" t="str">
            <v>CheungChau</v>
          </cell>
          <cell r="N267" t="str">
            <v>Yes</v>
          </cell>
          <cell r="O267" t="str">
            <v>DF03108003003</v>
          </cell>
        </row>
        <row r="268">
          <cell r="A268" t="str">
            <v>SA1705</v>
          </cell>
          <cell r="B268" t="str">
            <v>11SW-A/R465</v>
          </cell>
          <cell r="C268">
            <v>0</v>
          </cell>
          <cell r="D268" t="str">
            <v>CP,ML&amp;Wch</v>
          </cell>
          <cell r="E268" t="str">
            <v>C-W</v>
          </cell>
          <cell r="F268" t="str">
            <v>A</v>
          </cell>
          <cell r="G268" t="str">
            <v>King George V Memorial Garden</v>
          </cell>
          <cell r="H268" t="str">
            <v>LCSD</v>
          </cell>
          <cell r="I268">
            <v>2</v>
          </cell>
          <cell r="J268">
            <v>16.440000000000001</v>
          </cell>
          <cell r="K268">
            <v>0.87306666666666666</v>
          </cell>
          <cell r="L268" t="str">
            <v>Yes</v>
          </cell>
          <cell r="M268" t="str">
            <v>SheungWan_SaiYingPun</v>
          </cell>
          <cell r="N268" t="str">
            <v>Yes</v>
          </cell>
          <cell r="O268" t="str">
            <v>AB04408021003</v>
          </cell>
        </row>
        <row r="269">
          <cell r="A269" t="str">
            <v>SA1183</v>
          </cell>
          <cell r="B269" t="str">
            <v>11SE-B/C291</v>
          </cell>
          <cell r="C269">
            <v>0</v>
          </cell>
          <cell r="D269" t="str">
            <v>E</v>
          </cell>
          <cell r="E269" t="str">
            <v>SKW&amp;Is-S</v>
          </cell>
          <cell r="F269" t="str">
            <v>A</v>
          </cell>
          <cell r="G269" t="str">
            <v>Lei Yue Mun Park (SKW)</v>
          </cell>
          <cell r="H269" t="str">
            <v>LCSD</v>
          </cell>
          <cell r="I269">
            <v>2</v>
          </cell>
          <cell r="J269">
            <v>16.329999999999998</v>
          </cell>
          <cell r="K269">
            <v>0.87253333333333338</v>
          </cell>
          <cell r="L269" t="str">
            <v>No</v>
          </cell>
          <cell r="M269"/>
          <cell r="N269" t="str">
            <v>Yes</v>
          </cell>
          <cell r="O269" t="str">
            <v>DB04408016029</v>
          </cell>
        </row>
        <row r="270">
          <cell r="A270" t="str">
            <v>SA1615</v>
          </cell>
          <cell r="B270" t="str">
            <v>11SW-A/F174</v>
          </cell>
          <cell r="C270">
            <v>0</v>
          </cell>
          <cell r="D270" t="str">
            <v>CP,ML&amp;Wch</v>
          </cell>
          <cell r="E270" t="str">
            <v>PML</v>
          </cell>
          <cell r="F270" t="str">
            <v>A</v>
          </cell>
          <cell r="G270" t="str">
            <v>Conduit Road Rest Garden</v>
          </cell>
          <cell r="H270" t="str">
            <v>LCSD</v>
          </cell>
          <cell r="I270">
            <v>1</v>
          </cell>
          <cell r="J270">
            <v>15.41</v>
          </cell>
          <cell r="K270">
            <v>0.872</v>
          </cell>
          <cell r="L270" t="str">
            <v>Yes</v>
          </cell>
          <cell r="M270" t="str">
            <v>SheungWan_SaiYingPun</v>
          </cell>
          <cell r="N270" t="str">
            <v>Yes</v>
          </cell>
          <cell r="O270" t="str">
            <v>AC04408015003</v>
          </cell>
        </row>
        <row r="271">
          <cell r="A271" t="str">
            <v>SA1147</v>
          </cell>
          <cell r="B271" t="str">
            <v>11SE-B/C142</v>
          </cell>
          <cell r="C271">
            <v>0</v>
          </cell>
          <cell r="D271" t="str">
            <v>E</v>
          </cell>
          <cell r="E271" t="str">
            <v>SKW&amp;Is-S</v>
          </cell>
          <cell r="F271" t="str">
            <v>A</v>
          </cell>
          <cell r="G271" t="str">
            <v>Lei Yue Mun Park (SKW)</v>
          </cell>
          <cell r="H271" t="str">
            <v>LCSD</v>
          </cell>
          <cell r="I271">
            <v>1</v>
          </cell>
          <cell r="J271">
            <v>15.31</v>
          </cell>
          <cell r="K271">
            <v>0.87146666666666661</v>
          </cell>
          <cell r="L271" t="str">
            <v>No</v>
          </cell>
          <cell r="M271"/>
          <cell r="N271" t="str">
            <v>Yes</v>
          </cell>
          <cell r="O271" t="str">
            <v>DB04408016018</v>
          </cell>
        </row>
        <row r="272">
          <cell r="A272" t="str">
            <v>SA1417</v>
          </cell>
          <cell r="B272" t="str">
            <v>11SE-D/C330</v>
          </cell>
          <cell r="C272">
            <v>3</v>
          </cell>
          <cell r="D272" t="str">
            <v>E</v>
          </cell>
          <cell r="E272" t="str">
            <v>CW</v>
          </cell>
          <cell r="F272" t="str">
            <v>A</v>
          </cell>
          <cell r="G272" t="str">
            <v>Cape Collinson Crematorium</v>
          </cell>
          <cell r="H272" t="str">
            <v>FEHD</v>
          </cell>
          <cell r="I272">
            <v>1</v>
          </cell>
          <cell r="J272">
            <v>15.24</v>
          </cell>
          <cell r="K272">
            <v>0.87093333333333334</v>
          </cell>
          <cell r="L272" t="str">
            <v>No</v>
          </cell>
          <cell r="M272"/>
          <cell r="N272" t="str">
            <v>Yes</v>
          </cell>
          <cell r="O272" t="str">
            <v>DD01908013033</v>
          </cell>
        </row>
        <row r="273">
          <cell r="A273" t="str">
            <v>SA2023</v>
          </cell>
          <cell r="B273" t="str">
            <v>11SW-C/CR293</v>
          </cell>
          <cell r="C273">
            <v>0</v>
          </cell>
          <cell r="D273" t="str">
            <v>CP,ML&amp;Wch</v>
          </cell>
          <cell r="E273" t="str">
            <v>PML</v>
          </cell>
          <cell r="F273" t="str">
            <v>A</v>
          </cell>
          <cell r="G273" t="str">
            <v>30 Plunkett's Road</v>
          </cell>
          <cell r="H273" t="str">
            <v>GPA</v>
          </cell>
          <cell r="I273">
            <v>3</v>
          </cell>
          <cell r="J273">
            <v>15.14</v>
          </cell>
          <cell r="K273">
            <v>0.87039999999999995</v>
          </cell>
          <cell r="L273" t="str">
            <v>No</v>
          </cell>
          <cell r="M273"/>
          <cell r="N273" t="str">
            <v>Yes</v>
          </cell>
          <cell r="O273" t="str">
            <v>AC02308092001</v>
          </cell>
        </row>
        <row r="274">
          <cell r="A274" t="str">
            <v>SA1678</v>
          </cell>
          <cell r="B274" t="str">
            <v>11SW-A/R225</v>
          </cell>
          <cell r="C274">
            <v>0</v>
          </cell>
          <cell r="D274" t="str">
            <v>CP,ML&amp;Wch</v>
          </cell>
          <cell r="E274" t="str">
            <v>PML</v>
          </cell>
          <cell r="F274" t="str">
            <v>A</v>
          </cell>
          <cell r="G274" t="str">
            <v>Chater Hall</v>
          </cell>
          <cell r="H274" t="str">
            <v>GPA</v>
          </cell>
          <cell r="I274">
            <v>2</v>
          </cell>
          <cell r="J274">
            <v>15.05</v>
          </cell>
          <cell r="K274">
            <v>0.86986666666666668</v>
          </cell>
          <cell r="L274" t="str">
            <v>Yes</v>
          </cell>
          <cell r="M274"/>
          <cell r="N274" t="str">
            <v>Yes</v>
          </cell>
          <cell r="O274" t="str">
            <v>AC02308005006</v>
          </cell>
        </row>
        <row r="275">
          <cell r="A275" t="str">
            <v>SA2562</v>
          </cell>
          <cell r="B275" t="str">
            <v>15NE-A/C329</v>
          </cell>
          <cell r="C275">
            <v>0</v>
          </cell>
          <cell r="D275" t="str">
            <v>WS&amp;L</v>
          </cell>
          <cell r="E275" t="str">
            <v>S</v>
          </cell>
          <cell r="F275" t="str">
            <v>A</v>
          </cell>
          <cell r="G275" t="str">
            <v>Ma Hang Prison</v>
          </cell>
          <cell r="H275" t="str">
            <v>CSD</v>
          </cell>
          <cell r="I275">
            <v>1</v>
          </cell>
          <cell r="J275">
            <v>14.92</v>
          </cell>
          <cell r="K275">
            <v>0.86933333333333329</v>
          </cell>
          <cell r="L275" t="str">
            <v>No</v>
          </cell>
          <cell r="M275"/>
          <cell r="N275" t="str">
            <v>Yes</v>
          </cell>
          <cell r="O275" t="str">
            <v>BB01208002015</v>
          </cell>
        </row>
        <row r="276">
          <cell r="A276" t="str">
            <v>SA1630</v>
          </cell>
          <cell r="B276" t="str">
            <v>11SW-A/F249</v>
          </cell>
          <cell r="C276">
            <v>0</v>
          </cell>
          <cell r="D276" t="str">
            <v>CP,ML&amp;Wch</v>
          </cell>
          <cell r="E276" t="str">
            <v>C-W</v>
          </cell>
          <cell r="F276" t="str">
            <v>A</v>
          </cell>
          <cell r="G276" t="str">
            <v>Caine Lane Garden</v>
          </cell>
          <cell r="H276" t="str">
            <v>LCSD</v>
          </cell>
          <cell r="I276">
            <v>1</v>
          </cell>
          <cell r="J276">
            <v>14.53</v>
          </cell>
          <cell r="K276">
            <v>0.86880000000000002</v>
          </cell>
          <cell r="L276" t="str">
            <v>Yes</v>
          </cell>
          <cell r="M276" t="str">
            <v>SheungWan_SaiYingPun</v>
          </cell>
          <cell r="N276" t="str">
            <v>Yes</v>
          </cell>
          <cell r="O276" t="str">
            <v>AB04408024007</v>
          </cell>
        </row>
        <row r="277">
          <cell r="A277" t="str">
            <v>SA1072</v>
          </cell>
          <cell r="B277" t="str">
            <v>11SE-A/F216</v>
          </cell>
          <cell r="C277">
            <v>0</v>
          </cell>
          <cell r="D277" t="str">
            <v>E</v>
          </cell>
          <cell r="E277" t="str">
            <v>NP&amp;CB</v>
          </cell>
          <cell r="F277" t="str">
            <v>A</v>
          </cell>
          <cell r="G277" t="str">
            <v>Fortress Hill Playground</v>
          </cell>
          <cell r="H277" t="str">
            <v>LCSD</v>
          </cell>
          <cell r="I277">
            <v>1</v>
          </cell>
          <cell r="J277">
            <v>13.8</v>
          </cell>
          <cell r="K277">
            <v>0.86826666666666663</v>
          </cell>
          <cell r="L277" t="str">
            <v>Yes</v>
          </cell>
          <cell r="M277" t="str">
            <v>NorthPoint</v>
          </cell>
          <cell r="N277" t="str">
            <v>Yes</v>
          </cell>
          <cell r="O277" t="str">
            <v>DA04408028001</v>
          </cell>
        </row>
        <row r="278">
          <cell r="A278" t="str">
            <v>SA2140</v>
          </cell>
          <cell r="B278" t="str">
            <v>11SW-D/CR1468</v>
          </cell>
          <cell r="C278">
            <v>2</v>
          </cell>
          <cell r="D278" t="str">
            <v>CP,ML&amp;Wch</v>
          </cell>
          <cell r="E278" t="str">
            <v>Wch-S</v>
          </cell>
          <cell r="F278" t="str">
            <v>A</v>
          </cell>
          <cell r="G278" t="str">
            <v>Hong Kong Cemetery</v>
          </cell>
          <cell r="H278" t="str">
            <v>FEHD</v>
          </cell>
          <cell r="I278">
            <v>3</v>
          </cell>
          <cell r="J278">
            <v>13.78</v>
          </cell>
          <cell r="K278">
            <v>0.86773333333333336</v>
          </cell>
          <cell r="L278" t="str">
            <v>Yes</v>
          </cell>
          <cell r="M278"/>
          <cell r="N278" t="str">
            <v>Yes</v>
          </cell>
          <cell r="O278" t="str">
            <v>CC01908021017</v>
          </cell>
        </row>
        <row r="279">
          <cell r="A279" t="str">
            <v>SA2027</v>
          </cell>
          <cell r="B279" t="str">
            <v>11SW-C/C383</v>
          </cell>
          <cell r="C279">
            <v>0</v>
          </cell>
          <cell r="D279" t="str">
            <v>WS&amp;L</v>
          </cell>
          <cell r="E279" t="str">
            <v>W</v>
          </cell>
          <cell r="F279" t="str">
            <v>A</v>
          </cell>
          <cell r="G279" t="str">
            <v>Caritas Wu Cheng Chung Secondary School</v>
          </cell>
          <cell r="H279" t="str">
            <v>EB</v>
          </cell>
          <cell r="I279">
            <v>2</v>
          </cell>
          <cell r="J279">
            <v>13.55</v>
          </cell>
          <cell r="K279">
            <v>0.86719999999999997</v>
          </cell>
          <cell r="L279" t="str">
            <v>Yes</v>
          </cell>
          <cell r="M279"/>
          <cell r="N279" t="str">
            <v>Yes</v>
          </cell>
          <cell r="O279" t="str">
            <v>BJ07108037001</v>
          </cell>
        </row>
        <row r="280">
          <cell r="A280" t="str">
            <v>SA1310</v>
          </cell>
          <cell r="B280" t="str">
            <v>11SE-C/CR616</v>
          </cell>
          <cell r="C280">
            <v>0</v>
          </cell>
          <cell r="D280" t="str">
            <v>CP,ML&amp;Wch</v>
          </cell>
          <cell r="E280" t="str">
            <v>Wch-S</v>
          </cell>
          <cell r="F280" t="str">
            <v>A</v>
          </cell>
          <cell r="G280" t="str">
            <v>111 Mount Butler Road Government Quarters</v>
          </cell>
          <cell r="H280" t="str">
            <v>GPA</v>
          </cell>
          <cell r="I280">
            <v>1</v>
          </cell>
          <cell r="J280">
            <v>13.21</v>
          </cell>
          <cell r="K280">
            <v>0.8666666666666667</v>
          </cell>
          <cell r="L280" t="str">
            <v>Yes</v>
          </cell>
          <cell r="M280"/>
          <cell r="N280" t="str">
            <v>Yes</v>
          </cell>
          <cell r="O280" t="str">
            <v>CC02308008011</v>
          </cell>
        </row>
        <row r="281">
          <cell r="A281" t="str">
            <v>SA2312</v>
          </cell>
          <cell r="B281" t="str">
            <v>11SW-D/R627</v>
          </cell>
          <cell r="C281">
            <v>0</v>
          </cell>
          <cell r="D281" t="str">
            <v>CP,ML&amp;Wch</v>
          </cell>
          <cell r="E281" t="str">
            <v>PML</v>
          </cell>
          <cell r="F281" t="str">
            <v>A</v>
          </cell>
          <cell r="G281" t="str">
            <v>Mount Gough F.M. Broadcasting Station</v>
          </cell>
          <cell r="H281" t="str">
            <v>OFTA</v>
          </cell>
          <cell r="I281">
            <v>2</v>
          </cell>
          <cell r="J281">
            <v>13.13</v>
          </cell>
          <cell r="K281">
            <v>0.86613333333333331</v>
          </cell>
          <cell r="L281" t="str">
            <v>No</v>
          </cell>
          <cell r="M281"/>
          <cell r="N281" t="str">
            <v>No</v>
          </cell>
          <cell r="O281" t="str">
            <v>AC03108044002</v>
          </cell>
        </row>
        <row r="282">
          <cell r="A282" t="str">
            <v>SA1709</v>
          </cell>
          <cell r="B282" t="str">
            <v>11SW-A/R469</v>
          </cell>
          <cell r="C282">
            <v>0</v>
          </cell>
          <cell r="D282" t="str">
            <v>CP,ML&amp;Wch</v>
          </cell>
          <cell r="E282" t="str">
            <v>C-W</v>
          </cell>
          <cell r="F282" t="str">
            <v>A</v>
          </cell>
          <cell r="G282" t="str">
            <v>King George V Memorial Garden</v>
          </cell>
          <cell r="H282" t="str">
            <v>LCSD</v>
          </cell>
          <cell r="I282">
            <v>2</v>
          </cell>
          <cell r="J282">
            <v>12.86</v>
          </cell>
          <cell r="K282">
            <v>0.86560000000000004</v>
          </cell>
          <cell r="L282" t="str">
            <v>Yes</v>
          </cell>
          <cell r="M282" t="str">
            <v>SheungWan_SaiYingPun</v>
          </cell>
          <cell r="N282" t="str">
            <v>Yes</v>
          </cell>
          <cell r="O282" t="str">
            <v>AB04408021004</v>
          </cell>
        </row>
        <row r="283">
          <cell r="A283" t="str">
            <v>SA1070</v>
          </cell>
          <cell r="B283" t="str">
            <v>11SE-A/FR156</v>
          </cell>
          <cell r="C283">
            <v>0</v>
          </cell>
          <cell r="D283" t="str">
            <v>E</v>
          </cell>
          <cell r="E283" t="str">
            <v>NP&amp;CB</v>
          </cell>
          <cell r="F283" t="str">
            <v>A</v>
          </cell>
          <cell r="G283" t="str">
            <v>Tin Hau Temple Road Garden No.3</v>
          </cell>
          <cell r="H283" t="str">
            <v>LCSD</v>
          </cell>
          <cell r="I283">
            <v>2</v>
          </cell>
          <cell r="J283">
            <v>12.75</v>
          </cell>
          <cell r="K283">
            <v>0.86506666666666665</v>
          </cell>
          <cell r="L283" t="str">
            <v>Yes</v>
          </cell>
          <cell r="M283" t="str">
            <v>TinHau</v>
          </cell>
          <cell r="N283" t="str">
            <v>Yes</v>
          </cell>
          <cell r="O283" t="str">
            <v>DA04408029001</v>
          </cell>
        </row>
        <row r="284">
          <cell r="A284" t="str">
            <v>SA1217</v>
          </cell>
          <cell r="B284" t="str">
            <v>11SE-B/C593</v>
          </cell>
          <cell r="C284">
            <v>0</v>
          </cell>
          <cell r="D284" t="str">
            <v>E</v>
          </cell>
          <cell r="E284" t="str">
            <v>SKW&amp;Is-S</v>
          </cell>
          <cell r="F284" t="str">
            <v>A</v>
          </cell>
          <cell r="G284" t="str">
            <v>Hong Kong Museum Of Coastal Defence (Skw)</v>
          </cell>
          <cell r="H284" t="str">
            <v>LCSD</v>
          </cell>
          <cell r="I284">
            <v>2</v>
          </cell>
          <cell r="J284">
            <v>12.6</v>
          </cell>
          <cell r="K284">
            <v>0.86453333333333338</v>
          </cell>
          <cell r="L284" t="str">
            <v>No</v>
          </cell>
          <cell r="M284"/>
          <cell r="N284" t="str">
            <v>Yes</v>
          </cell>
          <cell r="O284" t="str">
            <v>DB04408033010</v>
          </cell>
        </row>
        <row r="285">
          <cell r="A285" t="str">
            <v>SA1342</v>
          </cell>
          <cell r="B285" t="str">
            <v>11SE-C/F175</v>
          </cell>
          <cell r="C285">
            <v>0</v>
          </cell>
          <cell r="D285" t="str">
            <v>CP,ML&amp;Wch</v>
          </cell>
          <cell r="E285" t="str">
            <v>Wch-S</v>
          </cell>
          <cell r="F285" t="str">
            <v>A</v>
          </cell>
          <cell r="G285" t="str">
            <v>Mount Butler Quarry Site</v>
          </cell>
          <cell r="H285" t="str">
            <v>HKPF</v>
          </cell>
          <cell r="I285">
            <v>1</v>
          </cell>
          <cell r="J285">
            <v>12.3</v>
          </cell>
          <cell r="K285">
            <v>0.86399999999999999</v>
          </cell>
          <cell r="L285" t="str">
            <v>No</v>
          </cell>
          <cell r="M285"/>
          <cell r="N285" t="str">
            <v>Yes</v>
          </cell>
          <cell r="O285" t="str">
            <v>CC03108038022</v>
          </cell>
        </row>
        <row r="286">
          <cell r="A286" t="str">
            <v>SA4401</v>
          </cell>
          <cell r="B286" t="str">
            <v>11SW-B/CR645</v>
          </cell>
          <cell r="C286">
            <v>2</v>
          </cell>
          <cell r="D286" t="str">
            <v>CP,ML&amp;Wch</v>
          </cell>
          <cell r="E286" t="str">
            <v>C-E</v>
          </cell>
          <cell r="F286" t="str">
            <v>A</v>
          </cell>
          <cell r="G286" t="str">
            <v>Central Government Offices</v>
          </cell>
          <cell r="H286" t="str">
            <v>CS' OFF</v>
          </cell>
          <cell r="I286">
            <v>1</v>
          </cell>
          <cell r="J286">
            <v>12.25</v>
          </cell>
          <cell r="K286">
            <v>0.86346666666666672</v>
          </cell>
          <cell r="L286" t="str">
            <v>Yes</v>
          </cell>
          <cell r="M286" t="str">
            <v>Central_Admiralty</v>
          </cell>
          <cell r="N286" t="str">
            <v>Yes</v>
          </cell>
          <cell r="O286" t="str">
            <v>AA07108006003</v>
          </cell>
        </row>
        <row r="287">
          <cell r="A287" t="str">
            <v>SA1391</v>
          </cell>
          <cell r="B287" t="str">
            <v>11SE-D/CR179</v>
          </cell>
          <cell r="C287">
            <v>0</v>
          </cell>
          <cell r="D287" t="str">
            <v>E</v>
          </cell>
          <cell r="E287" t="str">
            <v>SKW&amp;Is-S</v>
          </cell>
          <cell r="F287" t="str">
            <v>A</v>
          </cell>
          <cell r="G287" t="str">
            <v>Lei Yue Mun Park (SKW)</v>
          </cell>
          <cell r="H287" t="str">
            <v>LCSD</v>
          </cell>
          <cell r="I287">
            <v>2</v>
          </cell>
          <cell r="J287">
            <v>12.23</v>
          </cell>
          <cell r="K287">
            <v>0.86293333333333333</v>
          </cell>
          <cell r="L287" t="str">
            <v>Yes</v>
          </cell>
          <cell r="M287"/>
          <cell r="N287" t="str">
            <v>Yes</v>
          </cell>
          <cell r="O287" t="str">
            <v>DB04408016071</v>
          </cell>
        </row>
        <row r="288">
          <cell r="A288" t="str">
            <v>SA1155</v>
          </cell>
          <cell r="B288" t="str">
            <v>11SE-B/C154</v>
          </cell>
          <cell r="C288">
            <v>0</v>
          </cell>
          <cell r="D288" t="str">
            <v>E</v>
          </cell>
          <cell r="E288" t="str">
            <v>SKW&amp;Is-S</v>
          </cell>
          <cell r="F288" t="str">
            <v>A</v>
          </cell>
          <cell r="G288" t="str">
            <v>Basel Road Playground (SKW)</v>
          </cell>
          <cell r="H288" t="str">
            <v>LCSD</v>
          </cell>
          <cell r="I288">
            <v>2</v>
          </cell>
          <cell r="J288">
            <v>11.69</v>
          </cell>
          <cell r="K288">
            <v>0.86186666666666667</v>
          </cell>
          <cell r="L288" t="str">
            <v>No</v>
          </cell>
          <cell r="M288" t="str">
            <v>ShauKeiWan_SaiWanHo</v>
          </cell>
          <cell r="N288" t="str">
            <v>Yes</v>
          </cell>
          <cell r="O288" t="str">
            <v>DB04408018001</v>
          </cell>
        </row>
        <row r="289">
          <cell r="A289" t="str">
            <v>SA2187</v>
          </cell>
          <cell r="B289" t="str">
            <v>11SW-D/CR2037</v>
          </cell>
          <cell r="C289">
            <v>0</v>
          </cell>
          <cell r="D289" t="str">
            <v>WS&amp;L</v>
          </cell>
          <cell r="E289" t="str">
            <v>S</v>
          </cell>
          <cell r="F289" t="str">
            <v>A</v>
          </cell>
          <cell r="G289" t="str">
            <v>Aberdeen Old Main Street Rest Garden</v>
          </cell>
          <cell r="H289" t="str">
            <v>LCSD</v>
          </cell>
          <cell r="I289">
            <v>1</v>
          </cell>
          <cell r="J289">
            <v>11.69</v>
          </cell>
          <cell r="K289">
            <v>0.86186666666666667</v>
          </cell>
          <cell r="L289" t="str">
            <v>Yes</v>
          </cell>
          <cell r="M289" t="str">
            <v>Aberdeen_ApLeiChau</v>
          </cell>
          <cell r="N289" t="str">
            <v>No</v>
          </cell>
          <cell r="O289" t="str">
            <v>BK04408017003</v>
          </cell>
        </row>
        <row r="290">
          <cell r="A290" t="str">
            <v>SA2304</v>
          </cell>
          <cell r="B290" t="str">
            <v>11SW-D/R296</v>
          </cell>
          <cell r="C290">
            <v>0</v>
          </cell>
          <cell r="D290" t="str">
            <v>Heritage</v>
          </cell>
          <cell r="E290" t="str">
            <v>Antiq</v>
          </cell>
          <cell r="F290" t="str">
            <v>A</v>
          </cell>
          <cell r="G290" t="str">
            <v>Ware House (Old Aberdeen Police Station) (S)</v>
          </cell>
          <cell r="H290" t="str">
            <v>GPA</v>
          </cell>
          <cell r="I290">
            <v>2</v>
          </cell>
          <cell r="J290">
            <v>11.67</v>
          </cell>
          <cell r="K290">
            <v>0.86133333333333328</v>
          </cell>
          <cell r="L290" t="str">
            <v>Yes</v>
          </cell>
          <cell r="M290" t="str">
            <v>Aberdeen_ApLeiChau</v>
          </cell>
          <cell r="N290" t="str">
            <v>Yes</v>
          </cell>
          <cell r="O290" t="str">
            <v>FH02308007001</v>
          </cell>
        </row>
        <row r="291">
          <cell r="A291" t="str">
            <v>SA2050</v>
          </cell>
          <cell r="B291" t="str">
            <v>11SW-C/CR945</v>
          </cell>
          <cell r="C291">
            <v>0</v>
          </cell>
          <cell r="D291" t="str">
            <v>WS&amp;L</v>
          </cell>
          <cell r="E291" t="str">
            <v>W</v>
          </cell>
          <cell r="F291" t="str">
            <v>A</v>
          </cell>
          <cell r="G291" t="str">
            <v>Pokfulam Country Park Management Centre</v>
          </cell>
          <cell r="H291" t="str">
            <v>AFCD</v>
          </cell>
          <cell r="I291">
            <v>1</v>
          </cell>
          <cell r="J291">
            <v>11.61</v>
          </cell>
          <cell r="K291">
            <v>0.86080000000000001</v>
          </cell>
          <cell r="L291" t="str">
            <v>Yes</v>
          </cell>
          <cell r="M291"/>
          <cell r="N291" t="str">
            <v>Yes</v>
          </cell>
          <cell r="O291" t="str">
            <v>BJ00108035002</v>
          </cell>
        </row>
        <row r="292">
          <cell r="A292" t="str">
            <v>SA2546</v>
          </cell>
          <cell r="B292" t="str">
            <v>14NW-D/R75</v>
          </cell>
          <cell r="C292">
            <v>0</v>
          </cell>
          <cell r="D292" t="str">
            <v>E</v>
          </cell>
          <cell r="E292" t="str">
            <v>SKW&amp;Is-S</v>
          </cell>
          <cell r="F292" t="str">
            <v>A</v>
          </cell>
          <cell r="G292" t="str">
            <v>Cheung Chau Tai Tsoi Yuen Road Sitting Out Area (Is-S)</v>
          </cell>
          <cell r="H292" t="str">
            <v>LCSD</v>
          </cell>
          <cell r="I292">
            <v>1</v>
          </cell>
          <cell r="J292">
            <v>11.51</v>
          </cell>
          <cell r="K292">
            <v>0.86026666666666662</v>
          </cell>
          <cell r="L292" t="str">
            <v>Yes</v>
          </cell>
          <cell r="M292" t="str">
            <v>CheungChau</v>
          </cell>
          <cell r="N292" t="str">
            <v>No</v>
          </cell>
          <cell r="O292" t="str">
            <v>DF04408037004</v>
          </cell>
        </row>
        <row r="293">
          <cell r="A293" t="str">
            <v>SA2063</v>
          </cell>
          <cell r="B293" t="str">
            <v>11SW-C/F23</v>
          </cell>
          <cell r="C293">
            <v>0</v>
          </cell>
          <cell r="D293" t="str">
            <v>WS&amp;L</v>
          </cell>
          <cell r="E293" t="str">
            <v>W</v>
          </cell>
          <cell r="F293" t="str">
            <v>A</v>
          </cell>
          <cell r="G293" t="str">
            <v>Waterfall Bay Park</v>
          </cell>
          <cell r="H293" t="str">
            <v>LCSD</v>
          </cell>
          <cell r="I293">
            <v>2</v>
          </cell>
          <cell r="J293">
            <v>11.44</v>
          </cell>
          <cell r="K293">
            <v>0.85973333333333335</v>
          </cell>
          <cell r="L293" t="str">
            <v>Yes</v>
          </cell>
          <cell r="M293" t="str">
            <v>Pokfulam</v>
          </cell>
          <cell r="N293" t="str">
            <v>Yes</v>
          </cell>
          <cell r="O293" t="str">
            <v>BJ04408019004</v>
          </cell>
        </row>
        <row r="294">
          <cell r="A294" t="str">
            <v>SA1907</v>
          </cell>
          <cell r="B294" t="str">
            <v>11SW-B/FR241</v>
          </cell>
          <cell r="C294">
            <v>0</v>
          </cell>
          <cell r="D294" t="str">
            <v>CP,ML&amp;Wch</v>
          </cell>
          <cell r="E294" t="str">
            <v>PML</v>
          </cell>
          <cell r="F294" t="str">
            <v>A</v>
          </cell>
          <cell r="G294" t="str">
            <v>Hong Kong Zoological &amp; Botanical Gardens</v>
          </cell>
          <cell r="H294" t="str">
            <v>LCSD</v>
          </cell>
          <cell r="I294">
            <v>1</v>
          </cell>
          <cell r="J294">
            <v>11.13</v>
          </cell>
          <cell r="K294">
            <v>0.85919999999999996</v>
          </cell>
          <cell r="L294" t="str">
            <v>No</v>
          </cell>
          <cell r="M294" t="str">
            <v>Central_Admiralty</v>
          </cell>
          <cell r="N294" t="str">
            <v>Yes</v>
          </cell>
          <cell r="O294" t="str">
            <v>AC04408053002</v>
          </cell>
        </row>
        <row r="295">
          <cell r="A295" t="str">
            <v>SA6225</v>
          </cell>
          <cell r="B295" t="str">
            <v>11SW-C/FR346</v>
          </cell>
          <cell r="C295">
            <v>2</v>
          </cell>
          <cell r="D295" t="str">
            <v>WS&amp;L</v>
          </cell>
          <cell r="E295" t="str">
            <v>W</v>
          </cell>
          <cell r="F295" t="str">
            <v>A</v>
          </cell>
          <cell r="G295" t="str">
            <v>Tin Wan Estate Playground</v>
          </cell>
          <cell r="H295" t="str">
            <v>LCSD</v>
          </cell>
          <cell r="I295">
            <v>1</v>
          </cell>
          <cell r="J295">
            <v>10.83</v>
          </cell>
          <cell r="K295">
            <v>0.85866666666666669</v>
          </cell>
          <cell r="L295" t="str">
            <v>Yes</v>
          </cell>
          <cell r="M295"/>
          <cell r="N295" t="str">
            <v>No</v>
          </cell>
          <cell r="O295" t="str">
            <v>BJ04408046003</v>
          </cell>
        </row>
        <row r="296">
          <cell r="A296" t="str">
            <v>SA1745</v>
          </cell>
          <cell r="B296" t="str">
            <v>11SW-A/R838</v>
          </cell>
          <cell r="C296">
            <v>0</v>
          </cell>
          <cell r="D296" t="str">
            <v>WS&amp;L</v>
          </cell>
          <cell r="E296" t="str">
            <v>W</v>
          </cell>
          <cell r="F296" t="str">
            <v>A</v>
          </cell>
          <cell r="G296" t="str">
            <v>Forbes Street Temporary Playground</v>
          </cell>
          <cell r="H296" t="str">
            <v>LCSD</v>
          </cell>
          <cell r="I296">
            <v>2</v>
          </cell>
          <cell r="J296">
            <v>10.82</v>
          </cell>
          <cell r="K296">
            <v>0.8581333333333333</v>
          </cell>
          <cell r="L296" t="str">
            <v>Yes</v>
          </cell>
          <cell r="M296" t="str">
            <v>SaiWan</v>
          </cell>
          <cell r="N296" t="str">
            <v>Yes</v>
          </cell>
          <cell r="O296" t="str">
            <v>BA04408023003</v>
          </cell>
        </row>
        <row r="297">
          <cell r="A297" t="str">
            <v>SA1879</v>
          </cell>
          <cell r="B297" t="str">
            <v>11SW-B/FR157</v>
          </cell>
          <cell r="C297">
            <v>0</v>
          </cell>
          <cell r="D297" t="str">
            <v>CP,ML&amp;Wch</v>
          </cell>
          <cell r="E297" t="str">
            <v>C-E</v>
          </cell>
          <cell r="F297" t="str">
            <v>A</v>
          </cell>
          <cell r="G297" t="str">
            <v>Hong Kong Park</v>
          </cell>
          <cell r="H297" t="str">
            <v>LCSD</v>
          </cell>
          <cell r="I297">
            <v>2</v>
          </cell>
          <cell r="J297">
            <v>10.71</v>
          </cell>
          <cell r="K297">
            <v>0.85760000000000003</v>
          </cell>
          <cell r="L297" t="str">
            <v>No</v>
          </cell>
          <cell r="M297" t="str">
            <v>Central_Admiralty</v>
          </cell>
          <cell r="N297" t="str">
            <v>Yes</v>
          </cell>
          <cell r="O297" t="str">
            <v>AH04408006031</v>
          </cell>
        </row>
        <row r="298">
          <cell r="A298" t="str">
            <v>SA2631</v>
          </cell>
          <cell r="B298" t="str">
            <v>15NE-C/CR218</v>
          </cell>
          <cell r="C298">
            <v>0</v>
          </cell>
          <cell r="D298" t="str">
            <v>WS&amp;L</v>
          </cell>
          <cell r="E298" t="str">
            <v>S</v>
          </cell>
          <cell r="F298" t="str">
            <v>A</v>
          </cell>
          <cell r="G298" t="str">
            <v>Chung Hom Kok Beach &amp; Park Buildings</v>
          </cell>
          <cell r="H298" t="str">
            <v>LCSD</v>
          </cell>
          <cell r="I298">
            <v>2</v>
          </cell>
          <cell r="J298">
            <v>10.58</v>
          </cell>
          <cell r="K298">
            <v>0.85706666666666664</v>
          </cell>
          <cell r="L298" t="str">
            <v>No</v>
          </cell>
          <cell r="M298"/>
          <cell r="N298" t="str">
            <v>Yes</v>
          </cell>
          <cell r="O298" t="str">
            <v>BB04408026030</v>
          </cell>
        </row>
        <row r="299">
          <cell r="A299" t="str">
            <v>SA1599</v>
          </cell>
          <cell r="B299" t="str">
            <v>11SW-A/CR844</v>
          </cell>
          <cell r="C299">
            <v>0</v>
          </cell>
          <cell r="D299" t="str">
            <v>CP,ML&amp;Wch</v>
          </cell>
          <cell r="E299" t="str">
            <v>PML</v>
          </cell>
          <cell r="F299" t="str">
            <v>A</v>
          </cell>
          <cell r="G299" t="str">
            <v>Victoria Peak Garden</v>
          </cell>
          <cell r="H299" t="str">
            <v>LCSD</v>
          </cell>
          <cell r="I299">
            <v>2</v>
          </cell>
          <cell r="J299">
            <v>10.57</v>
          </cell>
          <cell r="K299">
            <v>0.85599999999999998</v>
          </cell>
          <cell r="L299" t="str">
            <v>No</v>
          </cell>
          <cell r="M299"/>
          <cell r="N299" t="str">
            <v>Yes</v>
          </cell>
          <cell r="O299" t="str">
            <v>AC04408058006</v>
          </cell>
        </row>
        <row r="300">
          <cell r="A300" t="str">
            <v>SA1604</v>
          </cell>
          <cell r="B300" t="str">
            <v>11SW-A/FR102</v>
          </cell>
          <cell r="C300">
            <v>4</v>
          </cell>
          <cell r="D300" t="str">
            <v>CP,ML&amp;Wch</v>
          </cell>
          <cell r="E300" t="str">
            <v>PML</v>
          </cell>
          <cell r="F300" t="str">
            <v>A</v>
          </cell>
          <cell r="G300" t="str">
            <v>Kotewall Road Rest Garden</v>
          </cell>
          <cell r="H300" t="str">
            <v>LCSD</v>
          </cell>
          <cell r="I300">
            <v>1</v>
          </cell>
          <cell r="J300">
            <v>10.57</v>
          </cell>
          <cell r="K300">
            <v>0.85599999999999998</v>
          </cell>
          <cell r="L300" t="str">
            <v>Yes</v>
          </cell>
          <cell r="M300" t="str">
            <v>SheungWan_SaiYingPun</v>
          </cell>
          <cell r="N300" t="str">
            <v>No</v>
          </cell>
          <cell r="O300" t="str">
            <v>AC04408071001</v>
          </cell>
        </row>
        <row r="301">
          <cell r="A301" t="str">
            <v>SA1058</v>
          </cell>
          <cell r="B301" t="str">
            <v>11SE-A/CR874</v>
          </cell>
          <cell r="C301">
            <v>0</v>
          </cell>
          <cell r="D301" t="str">
            <v>E</v>
          </cell>
          <cell r="E301" t="str">
            <v>NP&amp;CB</v>
          </cell>
          <cell r="F301" t="str">
            <v>A</v>
          </cell>
          <cell r="G301" t="str">
            <v>Marymount Primary School</v>
          </cell>
          <cell r="H301" t="str">
            <v>EB</v>
          </cell>
          <cell r="I301">
            <v>1</v>
          </cell>
          <cell r="J301">
            <v>10.54</v>
          </cell>
          <cell r="K301">
            <v>0.85546666666666671</v>
          </cell>
          <cell r="L301" t="str">
            <v>Yes</v>
          </cell>
          <cell r="M301" t="str">
            <v>TinHau</v>
          </cell>
          <cell r="N301" t="str">
            <v>No</v>
          </cell>
          <cell r="O301" t="str">
            <v>DA07108043001</v>
          </cell>
        </row>
        <row r="302">
          <cell r="A302" t="str">
            <v>SA1752</v>
          </cell>
          <cell r="B302" t="str">
            <v>11SW-A/R900</v>
          </cell>
          <cell r="C302">
            <v>0</v>
          </cell>
          <cell r="D302" t="str">
            <v>WS&amp;L</v>
          </cell>
          <cell r="E302" t="str">
            <v>W</v>
          </cell>
          <cell r="F302" t="str">
            <v>A</v>
          </cell>
          <cell r="G302" t="str">
            <v>Kennedy Town Bus Terminus Sitting Out Area</v>
          </cell>
          <cell r="H302" t="str">
            <v>LCSD</v>
          </cell>
          <cell r="I302">
            <v>2</v>
          </cell>
          <cell r="J302">
            <v>10.25</v>
          </cell>
          <cell r="K302">
            <v>0.85440000000000005</v>
          </cell>
          <cell r="L302" t="str">
            <v>Yes</v>
          </cell>
          <cell r="M302" t="str">
            <v>SaiWan</v>
          </cell>
          <cell r="N302" t="str">
            <v>Yes</v>
          </cell>
          <cell r="O302" t="str">
            <v>BA04408034002</v>
          </cell>
        </row>
        <row r="303">
          <cell r="A303" t="str">
            <v>SA1788</v>
          </cell>
          <cell r="B303" t="str">
            <v>11SW-B/CR290</v>
          </cell>
          <cell r="C303">
            <v>0</v>
          </cell>
          <cell r="D303" t="str">
            <v>CP,ML&amp;Wch</v>
          </cell>
          <cell r="E303" t="str">
            <v>C-E</v>
          </cell>
          <cell r="F303" t="str">
            <v>A</v>
          </cell>
          <cell r="G303" t="str">
            <v>Hong Kong Park</v>
          </cell>
          <cell r="H303" t="str">
            <v>LCSD</v>
          </cell>
          <cell r="I303">
            <v>2</v>
          </cell>
          <cell r="J303">
            <v>10.25</v>
          </cell>
          <cell r="K303">
            <v>0.85440000000000005</v>
          </cell>
          <cell r="L303" t="str">
            <v>Yes</v>
          </cell>
          <cell r="M303" t="str">
            <v>Central_Admiralty</v>
          </cell>
          <cell r="N303" t="str">
            <v>Yes</v>
          </cell>
          <cell r="O303" t="str">
            <v>AH04408006037</v>
          </cell>
        </row>
        <row r="304">
          <cell r="A304" t="str">
            <v>SA2325</v>
          </cell>
          <cell r="B304" t="str">
            <v>11SW-D/R89</v>
          </cell>
          <cell r="C304" t="str">
            <v>1,2</v>
          </cell>
          <cell r="D304" t="str">
            <v>CP,ML&amp;Wch</v>
          </cell>
          <cell r="E304" t="str">
            <v>PML</v>
          </cell>
          <cell r="F304" t="str">
            <v>A</v>
          </cell>
          <cell r="G304" t="str">
            <v>Guildd Road Road Side Planting Area</v>
          </cell>
          <cell r="H304" t="str">
            <v>HyD,LCSD</v>
          </cell>
          <cell r="I304">
            <v>2</v>
          </cell>
          <cell r="J304">
            <v>10.02</v>
          </cell>
          <cell r="K304">
            <v>0.85386666666666666</v>
          </cell>
          <cell r="L304" t="str">
            <v>Yes</v>
          </cell>
          <cell r="M304"/>
          <cell r="N304" t="str">
            <v>No</v>
          </cell>
          <cell r="O304" t="str">
            <v>AC04408072001</v>
          </cell>
        </row>
        <row r="305">
          <cell r="A305" t="str">
            <v>SA1506</v>
          </cell>
          <cell r="B305" t="str">
            <v>11SE-D/FR57</v>
          </cell>
          <cell r="C305">
            <v>0</v>
          </cell>
          <cell r="D305" t="str">
            <v>E</v>
          </cell>
          <cell r="E305" t="str">
            <v>CW</v>
          </cell>
          <cell r="F305" t="str">
            <v>A</v>
          </cell>
          <cell r="G305" t="str">
            <v>Cape Collinson Training Centre</v>
          </cell>
          <cell r="H305" t="str">
            <v>CSD</v>
          </cell>
          <cell r="I305">
            <v>2</v>
          </cell>
          <cell r="J305">
            <v>9.9499999999999993</v>
          </cell>
          <cell r="K305">
            <v>0.85333333333333339</v>
          </cell>
          <cell r="L305" t="str">
            <v>Yes</v>
          </cell>
          <cell r="M305"/>
          <cell r="N305" t="str">
            <v>Yes</v>
          </cell>
          <cell r="O305" t="str">
            <v>DD01208003008</v>
          </cell>
        </row>
        <row r="306">
          <cell r="A306" t="str">
            <v>SA2622</v>
          </cell>
          <cell r="B306" t="str">
            <v>15NE-C/C119</v>
          </cell>
          <cell r="C306">
            <v>0</v>
          </cell>
          <cell r="D306" t="str">
            <v>WS&amp;L</v>
          </cell>
          <cell r="E306" t="str">
            <v>S</v>
          </cell>
          <cell r="F306" t="str">
            <v>A</v>
          </cell>
          <cell r="G306" t="str">
            <v>Stanley Prison</v>
          </cell>
          <cell r="H306" t="str">
            <v>CSD</v>
          </cell>
          <cell r="I306">
            <v>1</v>
          </cell>
          <cell r="J306">
            <v>9.61</v>
          </cell>
          <cell r="K306">
            <v>0.8528</v>
          </cell>
          <cell r="L306" t="str">
            <v>Yes</v>
          </cell>
          <cell r="M306"/>
          <cell r="N306" t="str">
            <v>Yes</v>
          </cell>
          <cell r="O306" t="str">
            <v>BB01208003005</v>
          </cell>
        </row>
        <row r="307">
          <cell r="A307" t="str">
            <v>SA1585</v>
          </cell>
          <cell r="B307" t="str">
            <v>11SW-A/CR572</v>
          </cell>
          <cell r="C307">
            <v>0</v>
          </cell>
          <cell r="D307" t="str">
            <v>WS&amp;L</v>
          </cell>
          <cell r="E307" t="str">
            <v>W</v>
          </cell>
          <cell r="F307" t="str">
            <v>A</v>
          </cell>
          <cell r="G307" t="str">
            <v>Ka Wai Man Road Garden</v>
          </cell>
          <cell r="H307" t="str">
            <v>LCSD</v>
          </cell>
          <cell r="I307">
            <v>1</v>
          </cell>
          <cell r="J307">
            <v>9.5299999999999994</v>
          </cell>
          <cell r="K307">
            <v>0.85226666666666662</v>
          </cell>
          <cell r="L307" t="str">
            <v>Yes</v>
          </cell>
          <cell r="M307" t="str">
            <v>SaiWan</v>
          </cell>
          <cell r="N307" t="str">
            <v>Yes</v>
          </cell>
          <cell r="O307" t="str">
            <v>BA04408027005</v>
          </cell>
        </row>
        <row r="308">
          <cell r="A308" t="str">
            <v>SA11401</v>
          </cell>
          <cell r="B308" t="str">
            <v>15NE-C/C22</v>
          </cell>
          <cell r="C308">
            <v>0</v>
          </cell>
          <cell r="D308" t="str">
            <v>WS&amp;L</v>
          </cell>
          <cell r="E308" t="str">
            <v>S</v>
          </cell>
          <cell r="F308" t="str">
            <v>A</v>
          </cell>
          <cell r="G308" t="str">
            <v>(Pump house at 63 Wong Ma Kok Road to Chek Chue Barracks?)</v>
          </cell>
          <cell r="H308" t="str">
            <v>PLA</v>
          </cell>
          <cell r="I308">
            <v>2</v>
          </cell>
          <cell r="J308">
            <v>9.5</v>
          </cell>
          <cell r="K308">
            <v>0.85173333333333334</v>
          </cell>
          <cell r="L308" t="str">
            <v>*</v>
          </cell>
          <cell r="M308"/>
          <cell r="N308" t="str">
            <v>Yes</v>
          </cell>
          <cell r="O308" t="str">
            <v>BB04908072001</v>
          </cell>
        </row>
        <row r="309">
          <cell r="A309" t="str">
            <v>SA2052</v>
          </cell>
          <cell r="B309" t="str">
            <v>11SW-C/CR951</v>
          </cell>
          <cell r="C309">
            <v>0</v>
          </cell>
          <cell r="D309" t="str">
            <v>WS&amp;L</v>
          </cell>
          <cell r="E309" t="str">
            <v>W</v>
          </cell>
          <cell r="F309" t="str">
            <v>A</v>
          </cell>
          <cell r="G309" t="str">
            <v>Upper Kai Lung Wan Temporary Sitting Out Area</v>
          </cell>
          <cell r="H309" t="str">
            <v>LCSD</v>
          </cell>
          <cell r="I309">
            <v>2</v>
          </cell>
          <cell r="J309">
            <v>9.2899999999999991</v>
          </cell>
          <cell r="K309">
            <v>0.85119999999999996</v>
          </cell>
          <cell r="L309" t="str">
            <v>No</v>
          </cell>
          <cell r="M309"/>
          <cell r="N309" t="str">
            <v>Yes</v>
          </cell>
          <cell r="O309" t="str">
            <v>BJ04408031001</v>
          </cell>
        </row>
        <row r="310">
          <cell r="A310" t="str">
            <v>SA2263</v>
          </cell>
          <cell r="B310" t="str">
            <v>11SW-D/F264</v>
          </cell>
          <cell r="C310">
            <v>0</v>
          </cell>
          <cell r="D310" t="str">
            <v>WS&amp;L</v>
          </cell>
          <cell r="E310" t="str">
            <v>S</v>
          </cell>
          <cell r="F310" t="str">
            <v>A</v>
          </cell>
          <cell r="G310" t="str">
            <v>Aberdeen Police Training School</v>
          </cell>
          <cell r="H310" t="str">
            <v>HKPF</v>
          </cell>
          <cell r="I310">
            <v>1</v>
          </cell>
          <cell r="J310">
            <v>9.2799999999999994</v>
          </cell>
          <cell r="K310">
            <v>0.85066666666666668</v>
          </cell>
          <cell r="L310" t="str">
            <v>No</v>
          </cell>
          <cell r="M310"/>
          <cell r="N310" t="str">
            <v>Yes</v>
          </cell>
          <cell r="O310" t="str">
            <v>BB03108004014</v>
          </cell>
        </row>
        <row r="311">
          <cell r="A311" t="str">
            <v>SA2591</v>
          </cell>
          <cell r="B311" t="str">
            <v>15NE-A/F87</v>
          </cell>
          <cell r="C311">
            <v>0</v>
          </cell>
          <cell r="D311" t="str">
            <v>WS&amp;L</v>
          </cell>
          <cell r="E311" t="str">
            <v>S</v>
          </cell>
          <cell r="F311" t="str">
            <v>A</v>
          </cell>
          <cell r="G311" t="str">
            <v>Chung Hom Kok Road Fire Station</v>
          </cell>
          <cell r="H311" t="str">
            <v>FSD</v>
          </cell>
          <cell r="I311">
            <v>1</v>
          </cell>
          <cell r="J311">
            <v>9.14</v>
          </cell>
          <cell r="K311">
            <v>0.8501333333333333</v>
          </cell>
          <cell r="L311" t="str">
            <v>Yes</v>
          </cell>
          <cell r="M311"/>
          <cell r="N311" t="str">
            <v>Yes</v>
          </cell>
          <cell r="O311" t="str">
            <v>BB01808001001</v>
          </cell>
        </row>
        <row r="312">
          <cell r="A312" t="str">
            <v>SA1115</v>
          </cell>
          <cell r="B312" t="str">
            <v>11SE-A/R284</v>
          </cell>
          <cell r="C312">
            <v>2</v>
          </cell>
          <cell r="D312" t="str">
            <v>E</v>
          </cell>
          <cell r="E312" t="str">
            <v>NP&amp;CB</v>
          </cell>
          <cell r="F312" t="str">
            <v>A</v>
          </cell>
          <cell r="G312" t="str">
            <v>Tin Hau Temple Road Public Garden</v>
          </cell>
          <cell r="H312" t="str">
            <v>LCSD</v>
          </cell>
          <cell r="I312">
            <v>2</v>
          </cell>
          <cell r="J312">
            <v>9.11</v>
          </cell>
          <cell r="K312">
            <v>0.84960000000000002</v>
          </cell>
          <cell r="L312" t="str">
            <v>Yes</v>
          </cell>
          <cell r="M312" t="str">
            <v>TinHau</v>
          </cell>
          <cell r="N312" t="str">
            <v>Yes</v>
          </cell>
          <cell r="O312" t="str">
            <v>DA04408026001</v>
          </cell>
        </row>
        <row r="313">
          <cell r="A313" t="str">
            <v>SA2712</v>
          </cell>
          <cell r="B313" t="str">
            <v>15NE-C/FR81</v>
          </cell>
          <cell r="C313">
            <v>0</v>
          </cell>
          <cell r="D313" t="str">
            <v>WS&amp;L</v>
          </cell>
          <cell r="E313" t="str">
            <v>S</v>
          </cell>
          <cell r="F313" t="str">
            <v>A</v>
          </cell>
          <cell r="G313" t="str">
            <v>Chung Hom Kok Beach &amp; Park Buildings</v>
          </cell>
          <cell r="H313" t="str">
            <v>LCSD</v>
          </cell>
          <cell r="I313">
            <v>2</v>
          </cell>
          <cell r="J313">
            <v>9.09</v>
          </cell>
          <cell r="K313">
            <v>0.84906666666666664</v>
          </cell>
          <cell r="L313" t="str">
            <v>Yes</v>
          </cell>
          <cell r="M313"/>
          <cell r="N313" t="str">
            <v>Yes</v>
          </cell>
          <cell r="O313" t="str">
            <v>BB04408026051</v>
          </cell>
        </row>
        <row r="314">
          <cell r="A314" t="str">
            <v>SA1063</v>
          </cell>
          <cell r="B314" t="str">
            <v>11SE-A/F104</v>
          </cell>
          <cell r="C314">
            <v>0</v>
          </cell>
          <cell r="D314" t="str">
            <v>CP,ML&amp;Wch</v>
          </cell>
          <cell r="E314" t="str">
            <v>Wch-S</v>
          </cell>
          <cell r="F314" t="str">
            <v>A</v>
          </cell>
          <cell r="G314" t="str">
            <v>Tai Hang Drive Playground</v>
          </cell>
          <cell r="H314" t="str">
            <v>LCSD</v>
          </cell>
          <cell r="I314">
            <v>1</v>
          </cell>
          <cell r="J314">
            <v>8.9499999999999993</v>
          </cell>
          <cell r="K314">
            <v>0.84853333333333336</v>
          </cell>
          <cell r="L314" t="str">
            <v>Yes</v>
          </cell>
          <cell r="M314"/>
          <cell r="N314" t="str">
            <v>Yes</v>
          </cell>
          <cell r="O314" t="str">
            <v>CC04408036002</v>
          </cell>
        </row>
        <row r="315">
          <cell r="A315" t="str">
            <v>SA2217</v>
          </cell>
          <cell r="B315" t="str">
            <v>11SW-D/CR412</v>
          </cell>
          <cell r="C315">
            <v>0</v>
          </cell>
          <cell r="D315" t="str">
            <v>CP,ML&amp;Wch</v>
          </cell>
          <cell r="E315" t="str">
            <v>Wch-S</v>
          </cell>
          <cell r="F315" t="str">
            <v>A</v>
          </cell>
          <cell r="G315" t="str">
            <v>Kennedy Road Open Space</v>
          </cell>
          <cell r="H315" t="str">
            <v>LCSD</v>
          </cell>
          <cell r="I315">
            <v>1</v>
          </cell>
          <cell r="J315">
            <v>8.91</v>
          </cell>
          <cell r="K315">
            <v>0.84799999999999998</v>
          </cell>
          <cell r="L315" t="str">
            <v>No</v>
          </cell>
          <cell r="M315"/>
          <cell r="N315" t="str">
            <v>Yes</v>
          </cell>
          <cell r="O315" t="str">
            <v>CC04408080002</v>
          </cell>
        </row>
        <row r="316">
          <cell r="A316" t="str">
            <v>SA2632</v>
          </cell>
          <cell r="B316" t="str">
            <v>15NE-C/C224</v>
          </cell>
          <cell r="C316">
            <v>2</v>
          </cell>
          <cell r="D316" t="str">
            <v>WS&amp;L</v>
          </cell>
          <cell r="E316" t="str">
            <v>S</v>
          </cell>
          <cell r="F316" t="str">
            <v>A</v>
          </cell>
          <cell r="G316" t="str">
            <v>Stanley Market Road Sitting Out Area (Banyan Tree Site)</v>
          </cell>
          <cell r="H316" t="str">
            <v>LCSD</v>
          </cell>
          <cell r="I316">
            <v>1</v>
          </cell>
          <cell r="J316">
            <v>8.7899999999999991</v>
          </cell>
          <cell r="K316">
            <v>0.8474666666666667</v>
          </cell>
          <cell r="L316" t="str">
            <v>Yes</v>
          </cell>
          <cell r="M316"/>
          <cell r="N316" t="str">
            <v>Yes</v>
          </cell>
          <cell r="O316" t="str">
            <v>BB04408045003</v>
          </cell>
        </row>
        <row r="317">
          <cell r="A317" t="str">
            <v>SA1244</v>
          </cell>
          <cell r="B317" t="str">
            <v>11SE-B/FR62</v>
          </cell>
          <cell r="C317">
            <v>0</v>
          </cell>
          <cell r="D317" t="str">
            <v>E</v>
          </cell>
          <cell r="E317" t="str">
            <v>SKW&amp;Is-S</v>
          </cell>
          <cell r="F317" t="str">
            <v>A</v>
          </cell>
          <cell r="G317" t="str">
            <v>Hong Kong Museum Of Coastal Defence (Skw)</v>
          </cell>
          <cell r="H317" t="str">
            <v>LCSD</v>
          </cell>
          <cell r="I317">
            <v>2</v>
          </cell>
          <cell r="J317">
            <v>8.7799999999999994</v>
          </cell>
          <cell r="K317">
            <v>0.84693333333333332</v>
          </cell>
          <cell r="L317" t="str">
            <v>Yes</v>
          </cell>
          <cell r="M317"/>
          <cell r="N317" t="str">
            <v>Yes</v>
          </cell>
          <cell r="O317" t="str">
            <v>DB04408033017</v>
          </cell>
        </row>
        <row r="318">
          <cell r="A318" t="str">
            <v>SA1795</v>
          </cell>
          <cell r="B318" t="str">
            <v>11SW-B/CR313</v>
          </cell>
          <cell r="C318">
            <v>0</v>
          </cell>
          <cell r="D318" t="str">
            <v>CP,ML&amp;Wch</v>
          </cell>
          <cell r="E318" t="str">
            <v>C-E</v>
          </cell>
          <cell r="F318" t="str">
            <v>A</v>
          </cell>
          <cell r="G318" t="str">
            <v>Hong Kong Park</v>
          </cell>
          <cell r="H318" t="str">
            <v>LCSD</v>
          </cell>
          <cell r="I318">
            <v>2</v>
          </cell>
          <cell r="J318">
            <v>8.76</v>
          </cell>
          <cell r="K318">
            <v>0.84640000000000004</v>
          </cell>
          <cell r="L318" t="str">
            <v>No</v>
          </cell>
          <cell r="M318" t="str">
            <v>Central_Admiralty</v>
          </cell>
          <cell r="N318" t="str">
            <v>Yes</v>
          </cell>
          <cell r="O318" t="str">
            <v>AH04408006040</v>
          </cell>
        </row>
        <row r="319">
          <cell r="A319" t="str">
            <v>SA1067</v>
          </cell>
          <cell r="B319" t="str">
            <v>11SE-A/FR117</v>
          </cell>
          <cell r="C319">
            <v>0</v>
          </cell>
          <cell r="D319" t="str">
            <v>CP,ML&amp;Wch</v>
          </cell>
          <cell r="E319" t="str">
            <v>Wch-S</v>
          </cell>
          <cell r="F319" t="str">
            <v>A</v>
          </cell>
          <cell r="G319" t="str">
            <v>Tai Hang Drive Playground</v>
          </cell>
          <cell r="H319" t="str">
            <v>LCSD</v>
          </cell>
          <cell r="I319">
            <v>1</v>
          </cell>
          <cell r="J319">
            <v>8.75</v>
          </cell>
          <cell r="K319">
            <v>0.84586666666666666</v>
          </cell>
          <cell r="L319" t="str">
            <v>Yes</v>
          </cell>
          <cell r="M319"/>
          <cell r="N319" t="str">
            <v>Yes</v>
          </cell>
          <cell r="O319" t="str">
            <v>CC04408036004</v>
          </cell>
        </row>
        <row r="320">
          <cell r="A320" t="str">
            <v>SA1708</v>
          </cell>
          <cell r="B320" t="str">
            <v>11SW-A/R468</v>
          </cell>
          <cell r="C320">
            <v>1</v>
          </cell>
          <cell r="D320" t="str">
            <v>CP,ML&amp;Wch</v>
          </cell>
          <cell r="E320" t="str">
            <v>C-W</v>
          </cell>
          <cell r="F320" t="str">
            <v>A</v>
          </cell>
          <cell r="G320" t="str">
            <v>King George V Memorial Garden</v>
          </cell>
          <cell r="H320" t="str">
            <v>LCSD</v>
          </cell>
          <cell r="I320">
            <v>1</v>
          </cell>
          <cell r="J320">
            <v>8.68</v>
          </cell>
          <cell r="K320">
            <v>0.84533333333333338</v>
          </cell>
          <cell r="L320" t="str">
            <v>Yes</v>
          </cell>
          <cell r="M320" t="str">
            <v>SheungWan_SaiYingPun</v>
          </cell>
          <cell r="N320" t="str">
            <v>Yes</v>
          </cell>
          <cell r="O320" t="str">
            <v>AB04408021010</v>
          </cell>
        </row>
        <row r="321">
          <cell r="A321" t="str">
            <v>SA2599</v>
          </cell>
          <cell r="B321" t="str">
            <v>15NE-A/R404</v>
          </cell>
          <cell r="C321">
            <v>0</v>
          </cell>
          <cell r="D321" t="str">
            <v>WS&amp;L</v>
          </cell>
          <cell r="E321" t="str">
            <v>S</v>
          </cell>
          <cell r="F321" t="str">
            <v>A</v>
          </cell>
          <cell r="G321" t="str">
            <v>Repulse Bay Beach</v>
          </cell>
          <cell r="H321" t="str">
            <v>LCSD</v>
          </cell>
          <cell r="I321">
            <v>2</v>
          </cell>
          <cell r="J321">
            <v>8.4499999999999993</v>
          </cell>
          <cell r="K321">
            <v>0.8448</v>
          </cell>
          <cell r="L321" t="str">
            <v>No</v>
          </cell>
          <cell r="M321" t="str">
            <v>DeepWaterBay_RepulseBay</v>
          </cell>
          <cell r="N321" t="str">
            <v>No</v>
          </cell>
          <cell r="O321" t="str">
            <v>BB04408027007</v>
          </cell>
        </row>
        <row r="322">
          <cell r="A322" t="str">
            <v>SA2676</v>
          </cell>
          <cell r="B322" t="str">
            <v>15NE-C/C78</v>
          </cell>
          <cell r="C322">
            <v>0</v>
          </cell>
          <cell r="D322" t="str">
            <v>WS&amp;L</v>
          </cell>
          <cell r="E322" t="str">
            <v>S</v>
          </cell>
          <cell r="F322" t="str">
            <v>A</v>
          </cell>
          <cell r="G322" t="str">
            <v>Chung Hom Kok Beach &amp; Park Buildings</v>
          </cell>
          <cell r="H322" t="str">
            <v>LCSD</v>
          </cell>
          <cell r="I322">
            <v>3</v>
          </cell>
          <cell r="J322">
            <v>8.3800000000000008</v>
          </cell>
          <cell r="K322">
            <v>0.84426666666666672</v>
          </cell>
          <cell r="L322" t="str">
            <v>No</v>
          </cell>
          <cell r="M322"/>
          <cell r="N322" t="str">
            <v>Yes</v>
          </cell>
          <cell r="O322" t="str">
            <v>BB04408026009</v>
          </cell>
        </row>
        <row r="323">
          <cell r="A323" t="str">
            <v>SA2532</v>
          </cell>
          <cell r="B323" t="str">
            <v>14NW-D/FR98</v>
          </cell>
          <cell r="C323">
            <v>0</v>
          </cell>
          <cell r="D323" t="str">
            <v>E</v>
          </cell>
          <cell r="E323" t="str">
            <v>SKW&amp;Is-S</v>
          </cell>
          <cell r="F323" t="str">
            <v>A</v>
          </cell>
          <cell r="G323" t="str">
            <v>Cheung Chau Lung Tsai Tsuen Sitting-Out Area (Is-S)</v>
          </cell>
          <cell r="H323" t="str">
            <v>LCSD</v>
          </cell>
          <cell r="I323">
            <v>1</v>
          </cell>
          <cell r="J323">
            <v>8.26</v>
          </cell>
          <cell r="K323">
            <v>0.84373333333333334</v>
          </cell>
          <cell r="L323" t="str">
            <v>No</v>
          </cell>
          <cell r="M323" t="str">
            <v>CheungChau</v>
          </cell>
          <cell r="N323" t="str">
            <v>Yes</v>
          </cell>
          <cell r="O323" t="str">
            <v>DF04408062001</v>
          </cell>
        </row>
        <row r="324">
          <cell r="A324" t="str">
            <v>SA2046</v>
          </cell>
          <cell r="B324" t="str">
            <v>11SW-C/C837</v>
          </cell>
          <cell r="C324">
            <v>0</v>
          </cell>
          <cell r="D324" t="str">
            <v>CP,ML&amp;Wch</v>
          </cell>
          <cell r="E324" t="str">
            <v>PML</v>
          </cell>
          <cell r="F324" t="str">
            <v>A</v>
          </cell>
          <cell r="G324" t="str">
            <v>Findlay Road View Point Pavilion</v>
          </cell>
          <cell r="H324" t="str">
            <v>LCSD</v>
          </cell>
          <cell r="I324">
            <v>1</v>
          </cell>
          <cell r="J324">
            <v>8.17</v>
          </cell>
          <cell r="K324">
            <v>0.84266666666666667</v>
          </cell>
          <cell r="L324" t="str">
            <v>No</v>
          </cell>
          <cell r="M324"/>
          <cell r="N324" t="str">
            <v>Yes</v>
          </cell>
          <cell r="O324" t="str">
            <v>AC04408069001</v>
          </cell>
        </row>
        <row r="325">
          <cell r="A325" t="str">
            <v>SA2661</v>
          </cell>
          <cell r="B325" t="str">
            <v>15NE-C/CR392</v>
          </cell>
          <cell r="C325">
            <v>1</v>
          </cell>
          <cell r="D325" t="str">
            <v>WS&amp;L</v>
          </cell>
          <cell r="E325" t="str">
            <v>S</v>
          </cell>
          <cell r="F325" t="str">
            <v>A</v>
          </cell>
          <cell r="G325" t="str">
            <v>Chung Hom Kok Beach &amp; Park Buildings</v>
          </cell>
          <cell r="H325" t="str">
            <v>LCSD</v>
          </cell>
          <cell r="I325">
            <v>1</v>
          </cell>
          <cell r="J325">
            <v>8.17</v>
          </cell>
          <cell r="K325">
            <v>0.84266666666666667</v>
          </cell>
          <cell r="L325" t="str">
            <v>Yes</v>
          </cell>
          <cell r="M325"/>
          <cell r="N325" t="str">
            <v>Yes</v>
          </cell>
          <cell r="O325" t="str">
            <v>BB04408041007</v>
          </cell>
        </row>
        <row r="326">
          <cell r="A326" t="str">
            <v>SA2644</v>
          </cell>
          <cell r="B326" t="str">
            <v>15NE-C/CR302</v>
          </cell>
          <cell r="C326">
            <v>2</v>
          </cell>
          <cell r="D326" t="str">
            <v>WS&amp;L</v>
          </cell>
          <cell r="E326" t="str">
            <v>S</v>
          </cell>
          <cell r="F326" t="str">
            <v>A</v>
          </cell>
          <cell r="G326" t="str">
            <v>St. Stephen's Beach</v>
          </cell>
          <cell r="H326" t="str">
            <v>LCSD</v>
          </cell>
          <cell r="I326">
            <v>2</v>
          </cell>
          <cell r="J326">
            <v>7.97</v>
          </cell>
          <cell r="K326">
            <v>0.84213333333333329</v>
          </cell>
          <cell r="L326" t="str">
            <v>Yes</v>
          </cell>
          <cell r="M326"/>
          <cell r="N326" t="str">
            <v>Yes</v>
          </cell>
          <cell r="O326" t="str">
            <v>BB04408041002</v>
          </cell>
        </row>
        <row r="327">
          <cell r="A327" t="str">
            <v>SA2144</v>
          </cell>
          <cell r="B327" t="str">
            <v>11SW-D/CR1472</v>
          </cell>
          <cell r="C327" t="str">
            <v>1,2</v>
          </cell>
          <cell r="D327" t="str">
            <v>CP,ML&amp;Wch</v>
          </cell>
          <cell r="E327" t="str">
            <v>Wch-S</v>
          </cell>
          <cell r="F327" t="str">
            <v>A</v>
          </cell>
          <cell r="G327" t="str">
            <v>Hong Kong Cemetery</v>
          </cell>
          <cell r="H327" t="str">
            <v>HyD,FEHD</v>
          </cell>
          <cell r="I327">
            <v>2</v>
          </cell>
          <cell r="J327">
            <v>7.96</v>
          </cell>
          <cell r="K327">
            <v>0.84160000000000001</v>
          </cell>
          <cell r="L327" t="str">
            <v>Yes</v>
          </cell>
          <cell r="M327"/>
          <cell r="N327" t="str">
            <v>Yes</v>
          </cell>
          <cell r="O327" t="str">
            <v>CC01908021012</v>
          </cell>
        </row>
        <row r="328">
          <cell r="A328" t="str">
            <v>SA1382</v>
          </cell>
          <cell r="B328" t="str">
            <v>11SE-D/C158</v>
          </cell>
          <cell r="C328">
            <v>0</v>
          </cell>
          <cell r="D328" t="str">
            <v>E</v>
          </cell>
          <cell r="E328" t="str">
            <v>CW</v>
          </cell>
          <cell r="F328" t="str">
            <v>A</v>
          </cell>
          <cell r="G328" t="str">
            <v>Cape Collinson Training Centre</v>
          </cell>
          <cell r="H328" t="str">
            <v>CSD</v>
          </cell>
          <cell r="I328">
            <v>1</v>
          </cell>
          <cell r="J328">
            <v>7.83</v>
          </cell>
          <cell r="K328">
            <v>0.84053333333333335</v>
          </cell>
          <cell r="L328" t="str">
            <v>No</v>
          </cell>
          <cell r="M328"/>
          <cell r="N328" t="str">
            <v>No</v>
          </cell>
          <cell r="O328" t="str">
            <v>DD01208003001</v>
          </cell>
        </row>
        <row r="329">
          <cell r="A329" t="str">
            <v>SA1772</v>
          </cell>
          <cell r="B329" t="str">
            <v>11SW-B/C133</v>
          </cell>
          <cell r="C329">
            <v>0</v>
          </cell>
          <cell r="D329" t="str">
            <v>CP,ML&amp;Wch</v>
          </cell>
          <cell r="E329" t="str">
            <v>C-E</v>
          </cell>
          <cell r="F329" t="str">
            <v>A</v>
          </cell>
          <cell r="G329" t="str">
            <v>Hong Kong Park</v>
          </cell>
          <cell r="H329" t="str">
            <v>LCSD</v>
          </cell>
          <cell r="I329">
            <v>2</v>
          </cell>
          <cell r="J329">
            <v>7.83</v>
          </cell>
          <cell r="K329">
            <v>0.84053333333333335</v>
          </cell>
          <cell r="L329" t="str">
            <v>Yes</v>
          </cell>
          <cell r="M329" t="str">
            <v>Central_Admiralty</v>
          </cell>
          <cell r="N329" t="str">
            <v>Yes</v>
          </cell>
          <cell r="O329" t="str">
            <v>AH04408006018</v>
          </cell>
        </row>
        <row r="330">
          <cell r="A330" t="str">
            <v>SA1938</v>
          </cell>
          <cell r="B330" t="str">
            <v>11SW-B/FR39</v>
          </cell>
          <cell r="C330">
            <v>0</v>
          </cell>
          <cell r="D330" t="str">
            <v>CP,ML&amp;Wch</v>
          </cell>
          <cell r="E330" t="str">
            <v>C-E</v>
          </cell>
          <cell r="F330" t="str">
            <v>A</v>
          </cell>
          <cell r="G330" t="str">
            <v>Hong Kong Park</v>
          </cell>
          <cell r="H330" t="str">
            <v>LCSD</v>
          </cell>
          <cell r="I330">
            <v>1</v>
          </cell>
          <cell r="J330">
            <v>7.82</v>
          </cell>
          <cell r="K330">
            <v>0.84</v>
          </cell>
          <cell r="L330" t="str">
            <v>Yes</v>
          </cell>
          <cell r="M330" t="str">
            <v>Central_Admiralty</v>
          </cell>
          <cell r="N330" t="str">
            <v>Yes</v>
          </cell>
          <cell r="O330" t="str">
            <v>AH04408006057</v>
          </cell>
        </row>
        <row r="331">
          <cell r="A331" t="str">
            <v>SA1915</v>
          </cell>
          <cell r="B331" t="str">
            <v>11SW-B/FR260</v>
          </cell>
          <cell r="C331">
            <v>0</v>
          </cell>
          <cell r="D331" t="str">
            <v>CP,ML&amp;Wch</v>
          </cell>
          <cell r="E331" t="str">
            <v>C-E</v>
          </cell>
          <cell r="F331" t="str">
            <v>A</v>
          </cell>
          <cell r="G331" t="str">
            <v>Hong Kong Park</v>
          </cell>
          <cell r="H331" t="str">
            <v>LCSD</v>
          </cell>
          <cell r="I331">
            <v>1</v>
          </cell>
          <cell r="J331">
            <v>7.8</v>
          </cell>
          <cell r="K331">
            <v>0.83946666666666669</v>
          </cell>
          <cell r="L331" t="str">
            <v>Yes</v>
          </cell>
          <cell r="M331" t="str">
            <v>Central_Admiralty</v>
          </cell>
          <cell r="N331" t="str">
            <v>Yes</v>
          </cell>
          <cell r="O331" t="str">
            <v>AH04408006036</v>
          </cell>
        </row>
        <row r="332">
          <cell r="A332" t="str">
            <v>SA1753</v>
          </cell>
          <cell r="B332" t="str">
            <v>11SW-A/R940</v>
          </cell>
          <cell r="C332" t="str">
            <v>0,0</v>
          </cell>
          <cell r="D332" t="str">
            <v>WS&amp;L</v>
          </cell>
          <cell r="E332" t="str">
            <v>W</v>
          </cell>
          <cell r="F332" t="str">
            <v>A</v>
          </cell>
          <cell r="G332" t="str">
            <v>Shek Tong Tsui Municipal Services Building</v>
          </cell>
          <cell r="H332" t="str">
            <v>FEHD,LCSD</v>
          </cell>
          <cell r="I332">
            <v>1</v>
          </cell>
          <cell r="J332">
            <v>7.78</v>
          </cell>
          <cell r="K332">
            <v>0.83840000000000003</v>
          </cell>
          <cell r="L332" t="str">
            <v>Yes</v>
          </cell>
          <cell r="M332" t="str">
            <v>SaiWan</v>
          </cell>
          <cell r="N332" t="str">
            <v>No</v>
          </cell>
          <cell r="O332" t="str">
            <v>BA01908033000</v>
          </cell>
        </row>
        <row r="333">
          <cell r="A333" t="str">
            <v>SA2596</v>
          </cell>
          <cell r="B333" t="str">
            <v>15NE-A/R170</v>
          </cell>
          <cell r="C333">
            <v>0</v>
          </cell>
          <cell r="D333" t="str">
            <v>WS&amp;L</v>
          </cell>
          <cell r="E333" t="str">
            <v>S</v>
          </cell>
          <cell r="F333" t="str">
            <v>A</v>
          </cell>
          <cell r="G333" t="str">
            <v>Chung Wan (Midddle Bay) Beach</v>
          </cell>
          <cell r="H333" t="str">
            <v>LCSD</v>
          </cell>
          <cell r="I333">
            <v>2</v>
          </cell>
          <cell r="J333">
            <v>7.78</v>
          </cell>
          <cell r="K333">
            <v>0.83840000000000003</v>
          </cell>
          <cell r="L333" t="str">
            <v>No</v>
          </cell>
          <cell r="M333"/>
          <cell r="N333" t="str">
            <v>No</v>
          </cell>
          <cell r="O333" t="str">
            <v>BB04408028002</v>
          </cell>
        </row>
        <row r="334">
          <cell r="A334" t="str">
            <v>SA2649</v>
          </cell>
          <cell r="B334" t="str">
            <v>15NE-C/C316</v>
          </cell>
          <cell r="C334">
            <v>0</v>
          </cell>
          <cell r="D334" t="str">
            <v>WS&amp;L</v>
          </cell>
          <cell r="E334" t="str">
            <v>S</v>
          </cell>
          <cell r="F334" t="str">
            <v>A</v>
          </cell>
          <cell r="G334" t="str">
            <v>Stanley Prison</v>
          </cell>
          <cell r="H334" t="str">
            <v>CSD</v>
          </cell>
          <cell r="I334">
            <v>1</v>
          </cell>
          <cell r="J334">
            <v>7.62</v>
          </cell>
          <cell r="K334">
            <v>0.83786666666666665</v>
          </cell>
          <cell r="L334" t="str">
            <v>No</v>
          </cell>
          <cell r="M334"/>
          <cell r="N334" t="str">
            <v>Yes</v>
          </cell>
          <cell r="O334" t="str">
            <v>BB01208003020</v>
          </cell>
        </row>
        <row r="335">
          <cell r="A335" t="str">
            <v>SA3108</v>
          </cell>
          <cell r="B335" t="str">
            <v>11SE-B/FR142</v>
          </cell>
          <cell r="C335">
            <v>0</v>
          </cell>
          <cell r="D335" t="str">
            <v>E</v>
          </cell>
          <cell r="E335" t="str">
            <v>SKW&amp;Is-S</v>
          </cell>
          <cell r="F335" t="str">
            <v>A</v>
          </cell>
          <cell r="G335" t="str">
            <v>Hong Kong Museum Of Coastal Defence (Skw)</v>
          </cell>
          <cell r="H335" t="str">
            <v>LCSD</v>
          </cell>
          <cell r="I335">
            <v>1</v>
          </cell>
          <cell r="J335">
            <v>7.51</v>
          </cell>
          <cell r="K335">
            <v>0.83733333333333337</v>
          </cell>
          <cell r="L335" t="str">
            <v>Yes</v>
          </cell>
          <cell r="M335"/>
          <cell r="N335" t="str">
            <v>Yes</v>
          </cell>
          <cell r="O335" t="str">
            <v>DB04408033022</v>
          </cell>
        </row>
        <row r="336">
          <cell r="A336" t="str">
            <v>SA1869</v>
          </cell>
          <cell r="B336" t="str">
            <v>11SW-B/FR143</v>
          </cell>
          <cell r="C336">
            <v>0</v>
          </cell>
          <cell r="D336" t="str">
            <v>CP,ML&amp;Wch</v>
          </cell>
          <cell r="E336" t="str">
            <v>C-E</v>
          </cell>
          <cell r="F336" t="str">
            <v>A</v>
          </cell>
          <cell r="G336" t="str">
            <v>Hong Kong Park</v>
          </cell>
          <cell r="H336" t="str">
            <v>LCSD</v>
          </cell>
          <cell r="I336">
            <v>2</v>
          </cell>
          <cell r="J336">
            <v>7.5</v>
          </cell>
          <cell r="K336">
            <v>0.83573333333333333</v>
          </cell>
          <cell r="L336" t="str">
            <v>Yes</v>
          </cell>
          <cell r="M336" t="str">
            <v>Central_Admiralty</v>
          </cell>
          <cell r="N336" t="str">
            <v>Yes</v>
          </cell>
          <cell r="O336" t="str">
            <v>AH04408006020</v>
          </cell>
        </row>
        <row r="337">
          <cell r="A337" t="str">
            <v>SA2505</v>
          </cell>
          <cell r="B337" t="str">
            <v>14NW-D/C290</v>
          </cell>
          <cell r="C337">
            <v>0</v>
          </cell>
          <cell r="D337" t="str">
            <v>E</v>
          </cell>
          <cell r="E337" t="str">
            <v>SKW&amp;Is-S</v>
          </cell>
          <cell r="F337" t="str">
            <v>A</v>
          </cell>
          <cell r="G337" t="str">
            <v>Don Bosco Road Garden, Cheung Chau (Is-S)</v>
          </cell>
          <cell r="H337" t="str">
            <v>LCSD</v>
          </cell>
          <cell r="I337">
            <v>1</v>
          </cell>
          <cell r="J337">
            <v>7.5</v>
          </cell>
          <cell r="K337">
            <v>0.83573333333333333</v>
          </cell>
          <cell r="L337" t="str">
            <v>No</v>
          </cell>
          <cell r="M337" t="str">
            <v>CheungChau</v>
          </cell>
          <cell r="N337" t="str">
            <v>Yes</v>
          </cell>
          <cell r="O337" t="str">
            <v>DF04408035001</v>
          </cell>
        </row>
        <row r="338">
          <cell r="A338" t="str">
            <v>SA2620</v>
          </cell>
          <cell r="B338" t="str">
            <v>15NE-C/C117</v>
          </cell>
          <cell r="C338">
            <v>0</v>
          </cell>
          <cell r="D338" t="str">
            <v>WS&amp;L</v>
          </cell>
          <cell r="E338" t="str">
            <v>S</v>
          </cell>
          <cell r="F338" t="str">
            <v>A</v>
          </cell>
          <cell r="G338" t="str">
            <v>Stanley Prison</v>
          </cell>
          <cell r="H338" t="str">
            <v>CSD</v>
          </cell>
          <cell r="I338">
            <v>1</v>
          </cell>
          <cell r="J338">
            <v>7.5</v>
          </cell>
          <cell r="K338">
            <v>0.83573333333333333</v>
          </cell>
          <cell r="L338" t="str">
            <v>No</v>
          </cell>
          <cell r="M338"/>
          <cell r="N338" t="str">
            <v>Yes</v>
          </cell>
          <cell r="O338" t="str">
            <v>BB01208003003</v>
          </cell>
        </row>
        <row r="339">
          <cell r="A339" t="str">
            <v>SA0162</v>
          </cell>
          <cell r="B339" t="str">
            <v>10SW-D/FR19</v>
          </cell>
          <cell r="C339">
            <v>0</v>
          </cell>
          <cell r="D339" t="str">
            <v>E</v>
          </cell>
          <cell r="E339" t="str">
            <v>SKW&amp;Is-S</v>
          </cell>
          <cell r="F339" t="str">
            <v>A</v>
          </cell>
          <cell r="G339" t="str">
            <v>Hei Ling Chau Addiction Treatment Centre &amp; Hei Ling Chau Correctional Institution (Is-S)</v>
          </cell>
          <cell r="H339" t="str">
            <v>CSD</v>
          </cell>
          <cell r="I339">
            <v>1</v>
          </cell>
          <cell r="J339">
            <v>7.49</v>
          </cell>
          <cell r="K339">
            <v>0.83520000000000005</v>
          </cell>
          <cell r="L339" t="str">
            <v>Yes</v>
          </cell>
          <cell r="M339"/>
          <cell r="N339" t="str">
            <v>Yes</v>
          </cell>
          <cell r="O339" t="str">
            <v>DF01208008122</v>
          </cell>
        </row>
        <row r="340">
          <cell r="A340" t="str">
            <v>SA1742</v>
          </cell>
          <cell r="B340" t="str">
            <v>11SW-A/R81</v>
          </cell>
          <cell r="C340">
            <v>0</v>
          </cell>
          <cell r="D340" t="str">
            <v>CP,ML&amp;Wch</v>
          </cell>
          <cell r="E340" t="str">
            <v>C-W</v>
          </cell>
          <cell r="F340" t="str">
            <v>A</v>
          </cell>
          <cell r="G340" t="str">
            <v>Caine Lane Garden</v>
          </cell>
          <cell r="H340" t="str">
            <v>LCSD</v>
          </cell>
          <cell r="I340">
            <v>1</v>
          </cell>
          <cell r="J340">
            <v>7.35</v>
          </cell>
          <cell r="K340">
            <v>0.83466666666666667</v>
          </cell>
          <cell r="L340" t="str">
            <v>Yes</v>
          </cell>
          <cell r="M340" t="str">
            <v>SheungWan_SaiYingPun</v>
          </cell>
          <cell r="N340" t="str">
            <v>No</v>
          </cell>
          <cell r="O340" t="str">
            <v>AB04408024005</v>
          </cell>
        </row>
        <row r="341">
          <cell r="A341" t="str">
            <v>SA0022</v>
          </cell>
          <cell r="B341" t="str">
            <v>10SE-B/F1</v>
          </cell>
          <cell r="C341">
            <v>0</v>
          </cell>
          <cell r="D341" t="str">
            <v>E</v>
          </cell>
          <cell r="E341" t="str">
            <v>SKW&amp;Is-S</v>
          </cell>
          <cell r="F341" t="str">
            <v>A</v>
          </cell>
          <cell r="G341" t="str">
            <v>Green Island Light Houses (Is-S)</v>
          </cell>
          <cell r="H341" t="str">
            <v>GPA</v>
          </cell>
          <cell r="I341">
            <v>1</v>
          </cell>
          <cell r="J341">
            <v>7.33</v>
          </cell>
          <cell r="K341">
            <v>0.83413333333333328</v>
          </cell>
          <cell r="L341" t="str">
            <v>Yes</v>
          </cell>
          <cell r="M341"/>
          <cell r="N341" t="str">
            <v>Yes</v>
          </cell>
          <cell r="O341" t="str">
            <v>DF02308057005</v>
          </cell>
        </row>
        <row r="342">
          <cell r="A342" t="str">
            <v>SA1743</v>
          </cell>
          <cell r="B342" t="str">
            <v>11SW-A/R819</v>
          </cell>
          <cell r="C342">
            <v>0</v>
          </cell>
          <cell r="D342" t="str">
            <v>CP,ML&amp;Wch</v>
          </cell>
          <cell r="E342" t="str">
            <v>PML</v>
          </cell>
          <cell r="F342" t="str">
            <v>A</v>
          </cell>
          <cell r="G342" t="str">
            <v>Victoria Peak Garden</v>
          </cell>
          <cell r="H342" t="str">
            <v>LCSD</v>
          </cell>
          <cell r="I342">
            <v>2</v>
          </cell>
          <cell r="J342">
            <v>7.3</v>
          </cell>
          <cell r="K342">
            <v>0.83360000000000001</v>
          </cell>
          <cell r="L342" t="str">
            <v>No</v>
          </cell>
          <cell r="M342"/>
          <cell r="N342" t="str">
            <v>Yes</v>
          </cell>
          <cell r="O342" t="str">
            <v>AC04408058008</v>
          </cell>
        </row>
        <row r="343">
          <cell r="A343" t="str">
            <v>SA1652</v>
          </cell>
          <cell r="B343" t="str">
            <v>11SW-A/R1136</v>
          </cell>
          <cell r="C343" t="str">
            <v>1,2</v>
          </cell>
          <cell r="D343" t="str">
            <v>CP,ML&amp;Wch</v>
          </cell>
          <cell r="E343" t="str">
            <v>C-W</v>
          </cell>
          <cell r="F343" t="str">
            <v>A</v>
          </cell>
          <cell r="G343" t="str">
            <v>King George V Memorial Garden</v>
          </cell>
          <cell r="H343" t="str">
            <v>LCSD,FHB</v>
          </cell>
          <cell r="I343">
            <v>2</v>
          </cell>
          <cell r="J343">
            <v>7.29</v>
          </cell>
          <cell r="K343">
            <v>0.83306666666666662</v>
          </cell>
          <cell r="L343" t="str">
            <v>Yes</v>
          </cell>
          <cell r="M343" t="str">
            <v>SheungWan_SaiYingPun</v>
          </cell>
          <cell r="N343" t="str">
            <v>Yes</v>
          </cell>
          <cell r="O343" t="str">
            <v>AB04408021013,AB01908021014</v>
          </cell>
        </row>
        <row r="344">
          <cell r="A344" t="str">
            <v>SA2729</v>
          </cell>
          <cell r="B344" t="str">
            <v>15NE-D/C10</v>
          </cell>
          <cell r="C344">
            <v>0</v>
          </cell>
          <cell r="D344" t="str">
            <v>WS&amp;L</v>
          </cell>
          <cell r="E344" t="str">
            <v>S</v>
          </cell>
          <cell r="F344" t="str">
            <v>A</v>
          </cell>
          <cell r="G344" t="str">
            <v>Cape D'Aguilar Transmitting Station</v>
          </cell>
          <cell r="H344" t="str">
            <v>CAD</v>
          </cell>
          <cell r="I344">
            <v>2</v>
          </cell>
          <cell r="J344">
            <v>7.26</v>
          </cell>
          <cell r="K344">
            <v>0.83253333333333335</v>
          </cell>
          <cell r="L344" t="str">
            <v>No</v>
          </cell>
          <cell r="M344"/>
          <cell r="N344" t="str">
            <v>Yes</v>
          </cell>
          <cell r="O344" t="str">
            <v>BB00808059003</v>
          </cell>
        </row>
        <row r="345">
          <cell r="A345" t="str">
            <v>SA2709</v>
          </cell>
          <cell r="B345" t="str">
            <v>15NE-C/FR72</v>
          </cell>
          <cell r="C345">
            <v>0</v>
          </cell>
          <cell r="D345" t="str">
            <v>WS&amp;L</v>
          </cell>
          <cell r="E345" t="str">
            <v>S</v>
          </cell>
          <cell r="F345" t="str">
            <v>A</v>
          </cell>
          <cell r="G345" t="str">
            <v>Stanley New Street / Stanley Village Road Sitting Out Area</v>
          </cell>
          <cell r="H345" t="str">
            <v>LCSD</v>
          </cell>
          <cell r="I345">
            <v>2</v>
          </cell>
          <cell r="J345">
            <v>7.14</v>
          </cell>
          <cell r="K345">
            <v>0.83199999999999996</v>
          </cell>
          <cell r="L345" t="str">
            <v>Yes</v>
          </cell>
          <cell r="M345"/>
          <cell r="N345" t="str">
            <v>Yes</v>
          </cell>
          <cell r="O345" t="str">
            <v>BB04408044001</v>
          </cell>
        </row>
        <row r="346">
          <cell r="A346" t="str">
            <v>SA1135</v>
          </cell>
          <cell r="B346" t="str">
            <v>11SE-B/CR130</v>
          </cell>
          <cell r="C346">
            <v>0</v>
          </cell>
          <cell r="D346" t="str">
            <v>E</v>
          </cell>
          <cell r="E346" t="str">
            <v>SKW&amp;Is-S</v>
          </cell>
          <cell r="F346" t="str">
            <v>A</v>
          </cell>
          <cell r="G346" t="str">
            <v>Lei Yue Mun Park (SKW)</v>
          </cell>
          <cell r="H346" t="str">
            <v>LCSD</v>
          </cell>
          <cell r="I346">
            <v>1</v>
          </cell>
          <cell r="J346">
            <v>7.1</v>
          </cell>
          <cell r="K346">
            <v>0.83146666666666669</v>
          </cell>
          <cell r="L346" t="str">
            <v>Yes</v>
          </cell>
          <cell r="M346"/>
          <cell r="N346" t="str">
            <v>Yes</v>
          </cell>
          <cell r="O346" t="str">
            <v>DB04408016010</v>
          </cell>
        </row>
        <row r="347">
          <cell r="A347" t="str">
            <v>SA1146</v>
          </cell>
          <cell r="B347" t="str">
            <v>11SE-B/CR141</v>
          </cell>
          <cell r="C347">
            <v>0</v>
          </cell>
          <cell r="D347" t="str">
            <v>E</v>
          </cell>
          <cell r="E347" t="str">
            <v>SKW&amp;Is-S</v>
          </cell>
          <cell r="F347" t="str">
            <v>A</v>
          </cell>
          <cell r="G347" t="str">
            <v>Lei Yue Mun Park (SKW)</v>
          </cell>
          <cell r="H347" t="str">
            <v>LCSD</v>
          </cell>
          <cell r="I347">
            <v>1</v>
          </cell>
          <cell r="J347">
            <v>6.89</v>
          </cell>
          <cell r="K347">
            <v>0.8309333333333333</v>
          </cell>
          <cell r="L347" t="str">
            <v>Yes</v>
          </cell>
          <cell r="M347"/>
          <cell r="N347" t="str">
            <v>Yes</v>
          </cell>
          <cell r="O347" t="str">
            <v>DB04408016017</v>
          </cell>
        </row>
        <row r="348">
          <cell r="A348" t="str">
            <v>SA2731</v>
          </cell>
          <cell r="B348" t="str">
            <v>15NE-D/C23</v>
          </cell>
          <cell r="C348">
            <v>0</v>
          </cell>
          <cell r="D348" t="str">
            <v>WS&amp;L</v>
          </cell>
          <cell r="E348" t="str">
            <v>S</v>
          </cell>
          <cell r="F348" t="str">
            <v>A</v>
          </cell>
          <cell r="G348" t="str">
            <v>Cape D'Aguilar Transmitting Station</v>
          </cell>
          <cell r="H348" t="str">
            <v>CAD</v>
          </cell>
          <cell r="I348">
            <v>2</v>
          </cell>
          <cell r="J348">
            <v>6.8</v>
          </cell>
          <cell r="K348">
            <v>0.83040000000000003</v>
          </cell>
          <cell r="L348" t="str">
            <v>No</v>
          </cell>
          <cell r="M348"/>
          <cell r="N348" t="str">
            <v>Yes</v>
          </cell>
          <cell r="O348" t="str">
            <v>BB00808059005</v>
          </cell>
        </row>
        <row r="349">
          <cell r="A349" t="str">
            <v>SA1960</v>
          </cell>
          <cell r="B349" t="str">
            <v>11SW-B/R181</v>
          </cell>
          <cell r="C349">
            <v>0</v>
          </cell>
          <cell r="D349" t="str">
            <v>Heritage</v>
          </cell>
          <cell r="E349" t="str">
            <v>Antiq</v>
          </cell>
          <cell r="F349" t="str">
            <v>A</v>
          </cell>
          <cell r="G349" t="str">
            <v>The Court Of Final Appeal (CP&amp;ML)</v>
          </cell>
          <cell r="H349" t="str">
            <v>D of J</v>
          </cell>
          <cell r="I349">
            <v>1</v>
          </cell>
          <cell r="J349">
            <v>6.73</v>
          </cell>
          <cell r="K349">
            <v>0.82986666666666664</v>
          </cell>
          <cell r="L349" t="str">
            <v>Yes</v>
          </cell>
          <cell r="M349" t="str">
            <v>Central_Admiralty</v>
          </cell>
          <cell r="N349" t="str">
            <v>No</v>
          </cell>
          <cell r="O349" t="str">
            <v>FH07308004002</v>
          </cell>
        </row>
        <row r="350">
          <cell r="A350" t="str">
            <v>SA1682</v>
          </cell>
          <cell r="B350" t="str">
            <v>11SW-A/R303</v>
          </cell>
          <cell r="C350">
            <v>1</v>
          </cell>
          <cell r="D350" t="str">
            <v>WS&amp;L</v>
          </cell>
          <cell r="E350" t="str">
            <v>W</v>
          </cell>
          <cell r="F350" t="str">
            <v>A</v>
          </cell>
          <cell r="G350" t="str">
            <v>Ka Wai Man Road Garden</v>
          </cell>
          <cell r="H350" t="str">
            <v>LCSD</v>
          </cell>
          <cell r="I350">
            <v>1</v>
          </cell>
          <cell r="J350">
            <v>6.71</v>
          </cell>
          <cell r="K350">
            <v>0.82933333333333337</v>
          </cell>
          <cell r="L350" t="str">
            <v>Yes</v>
          </cell>
          <cell r="M350" t="str">
            <v>SaiWan</v>
          </cell>
          <cell r="N350" t="str">
            <v>No</v>
          </cell>
          <cell r="O350" t="str">
            <v>BA04408036000</v>
          </cell>
        </row>
        <row r="351">
          <cell r="A351" t="str">
            <v>SA1870</v>
          </cell>
          <cell r="B351" t="str">
            <v>11SW-B/F144</v>
          </cell>
          <cell r="C351">
            <v>0</v>
          </cell>
          <cell r="D351" t="str">
            <v>CP,ML&amp;Wch</v>
          </cell>
          <cell r="E351" t="str">
            <v>C-E</v>
          </cell>
          <cell r="F351" t="str">
            <v>A</v>
          </cell>
          <cell r="G351" t="str">
            <v>Hong Kong Park</v>
          </cell>
          <cell r="H351" t="str">
            <v>LCSD</v>
          </cell>
          <cell r="I351">
            <v>2</v>
          </cell>
          <cell r="J351">
            <v>6.58</v>
          </cell>
          <cell r="K351">
            <v>0.82879999999999998</v>
          </cell>
          <cell r="L351" t="str">
            <v>Yes</v>
          </cell>
          <cell r="M351" t="str">
            <v>Central_Admiralty</v>
          </cell>
          <cell r="N351" t="str">
            <v>Yes</v>
          </cell>
          <cell r="O351" t="str">
            <v>AH04408006021</v>
          </cell>
        </row>
        <row r="352">
          <cell r="A352" t="str">
            <v>SA1911</v>
          </cell>
          <cell r="B352" t="str">
            <v>11SW-B/FR251</v>
          </cell>
          <cell r="C352">
            <v>0</v>
          </cell>
          <cell r="D352" t="str">
            <v>CP,ML&amp;Wch</v>
          </cell>
          <cell r="E352" t="str">
            <v>C-E</v>
          </cell>
          <cell r="F352" t="str">
            <v>A</v>
          </cell>
          <cell r="G352" t="str">
            <v>Hong Kong Park</v>
          </cell>
          <cell r="H352" t="str">
            <v>LCSD</v>
          </cell>
          <cell r="I352">
            <v>1</v>
          </cell>
          <cell r="J352">
            <v>6.56</v>
          </cell>
          <cell r="K352">
            <v>0.82773333333333332</v>
          </cell>
          <cell r="L352" t="str">
            <v>Yes</v>
          </cell>
          <cell r="M352" t="str">
            <v>Central_Admiralty</v>
          </cell>
          <cell r="N352" t="str">
            <v>Yes</v>
          </cell>
          <cell r="O352" t="str">
            <v>AH04408006056</v>
          </cell>
        </row>
        <row r="353">
          <cell r="A353" t="str">
            <v>SA2068</v>
          </cell>
          <cell r="B353" t="str">
            <v>11SW-C/F27</v>
          </cell>
          <cell r="C353">
            <v>2</v>
          </cell>
          <cell r="D353" t="str">
            <v>WS&amp;L</v>
          </cell>
          <cell r="E353" t="str">
            <v>W</v>
          </cell>
          <cell r="F353" t="str">
            <v>A</v>
          </cell>
          <cell r="G353" t="str">
            <v>Waterfall Bay Park</v>
          </cell>
          <cell r="H353" t="str">
            <v>LCSD</v>
          </cell>
          <cell r="I353">
            <v>1</v>
          </cell>
          <cell r="J353">
            <v>6.56</v>
          </cell>
          <cell r="K353">
            <v>0.82773333333333332</v>
          </cell>
          <cell r="L353" t="str">
            <v>Yes</v>
          </cell>
          <cell r="M353" t="str">
            <v>Pokfulam</v>
          </cell>
          <cell r="N353" t="str">
            <v>Yes</v>
          </cell>
          <cell r="O353" t="str">
            <v>BJ04408019008</v>
          </cell>
        </row>
        <row r="354">
          <cell r="A354" t="str">
            <v>SA1913</v>
          </cell>
          <cell r="B354" t="str">
            <v>11SW-B/FR255</v>
          </cell>
          <cell r="C354" t="str">
            <v>1,2</v>
          </cell>
          <cell r="D354" t="str">
            <v>CP,ML&amp;Wch</v>
          </cell>
          <cell r="E354" t="str">
            <v>C-E</v>
          </cell>
          <cell r="F354" t="str">
            <v>A</v>
          </cell>
          <cell r="G354" t="str">
            <v>The High Court</v>
          </cell>
          <cell r="H354" t="str">
            <v>JD,LCSD</v>
          </cell>
          <cell r="I354">
            <v>2</v>
          </cell>
          <cell r="J354">
            <v>6.48</v>
          </cell>
          <cell r="K354">
            <v>0.82720000000000005</v>
          </cell>
          <cell r="L354" t="str">
            <v>Yes</v>
          </cell>
          <cell r="M354" t="str">
            <v>Central_Admiralty</v>
          </cell>
          <cell r="N354" t="str">
            <v>Yes</v>
          </cell>
          <cell r="O354" t="str">
            <v>AH07308002005,AH04408006034</v>
          </cell>
        </row>
        <row r="355">
          <cell r="A355" t="str">
            <v>SA1553</v>
          </cell>
          <cell r="B355" t="str">
            <v>11SW-A/CR21</v>
          </cell>
          <cell r="C355">
            <v>0</v>
          </cell>
          <cell r="D355" t="str">
            <v>CP,ML&amp;Wch</v>
          </cell>
          <cell r="E355" t="str">
            <v>C-W</v>
          </cell>
          <cell r="F355" t="str">
            <v>A</v>
          </cell>
          <cell r="G355" t="str">
            <v>C&amp;W District St. Anthony's School</v>
          </cell>
          <cell r="H355" t="str">
            <v>EB</v>
          </cell>
          <cell r="I355">
            <v>1</v>
          </cell>
          <cell r="J355">
            <v>6.41</v>
          </cell>
          <cell r="K355">
            <v>0.82666666666666666</v>
          </cell>
          <cell r="L355" t="str">
            <v>No</v>
          </cell>
          <cell r="M355" t="str">
            <v>SheungWan_SaiYingPun</v>
          </cell>
          <cell r="N355" t="str">
            <v>No</v>
          </cell>
          <cell r="O355" t="str">
            <v>AB07108010001</v>
          </cell>
        </row>
        <row r="356">
          <cell r="A356" t="str">
            <v>SA1657</v>
          </cell>
          <cell r="B356" t="str">
            <v>11SW-A/R1156</v>
          </cell>
          <cell r="C356">
            <v>0</v>
          </cell>
          <cell r="D356" t="str">
            <v>CP,ML&amp;Wch</v>
          </cell>
          <cell r="E356" t="str">
            <v>C-W</v>
          </cell>
          <cell r="F356" t="str">
            <v>A</v>
          </cell>
          <cell r="G356" t="str">
            <v>Sai Ying Pun Jockey Club Polyclinic</v>
          </cell>
          <cell r="H356" t="str">
            <v>DH</v>
          </cell>
          <cell r="I356">
            <v>1</v>
          </cell>
          <cell r="J356">
            <v>6.39</v>
          </cell>
          <cell r="K356">
            <v>0.82613333333333339</v>
          </cell>
          <cell r="L356" t="str">
            <v>Yes</v>
          </cell>
          <cell r="M356" t="str">
            <v>SheungWan_SaiYingPun</v>
          </cell>
          <cell r="N356" t="str">
            <v>No</v>
          </cell>
          <cell r="O356" t="str">
            <v>AB02508028003</v>
          </cell>
        </row>
        <row r="357">
          <cell r="A357" t="str">
            <v>SA1737</v>
          </cell>
          <cell r="B357" t="str">
            <v>11SW-A/R63</v>
          </cell>
          <cell r="C357">
            <v>0</v>
          </cell>
          <cell r="D357" t="str">
            <v>CP,ML&amp;Wch</v>
          </cell>
          <cell r="E357" t="str">
            <v>C-W</v>
          </cell>
          <cell r="F357" t="str">
            <v>A</v>
          </cell>
          <cell r="G357" t="str">
            <v>Caine Lane Garden</v>
          </cell>
          <cell r="H357" t="str">
            <v>LCSD</v>
          </cell>
          <cell r="I357">
            <v>1</v>
          </cell>
          <cell r="J357">
            <v>6.38</v>
          </cell>
          <cell r="K357">
            <v>0.8256</v>
          </cell>
          <cell r="L357" t="str">
            <v>Yes</v>
          </cell>
          <cell r="M357" t="str">
            <v>SheungWan_SaiYingPun</v>
          </cell>
          <cell r="N357" t="str">
            <v>No</v>
          </cell>
          <cell r="O357" t="str">
            <v>AB04408024004</v>
          </cell>
        </row>
        <row r="358">
          <cell r="A358" t="str">
            <v>SA1790</v>
          </cell>
          <cell r="B358" t="str">
            <v>11SW-B/C307</v>
          </cell>
          <cell r="C358">
            <v>0</v>
          </cell>
          <cell r="D358" t="str">
            <v>CP,ML&amp;Wch</v>
          </cell>
          <cell r="E358" t="str">
            <v>C-E</v>
          </cell>
          <cell r="F358" t="str">
            <v>A</v>
          </cell>
          <cell r="G358" t="str">
            <v>Hong Kong Park</v>
          </cell>
          <cell r="H358" t="str">
            <v>LCSD</v>
          </cell>
          <cell r="I358">
            <v>1</v>
          </cell>
          <cell r="J358">
            <v>6.22</v>
          </cell>
          <cell r="K358">
            <v>0.82506666666666661</v>
          </cell>
          <cell r="L358" t="str">
            <v>Yes</v>
          </cell>
          <cell r="M358" t="str">
            <v>Central_Admiralty</v>
          </cell>
          <cell r="N358" t="str">
            <v>Yes</v>
          </cell>
          <cell r="O358" t="str">
            <v>AH04408006053</v>
          </cell>
        </row>
        <row r="359">
          <cell r="A359" t="str">
            <v>SA1616</v>
          </cell>
          <cell r="B359" t="str">
            <v>11SW-A/FR192</v>
          </cell>
          <cell r="C359">
            <v>0</v>
          </cell>
          <cell r="D359" t="str">
            <v>CP,ML&amp;Wch</v>
          </cell>
          <cell r="E359" t="str">
            <v>C-W</v>
          </cell>
          <cell r="F359" t="str">
            <v>A</v>
          </cell>
          <cell r="G359" t="str">
            <v>Hollywood Road Children's Playground</v>
          </cell>
          <cell r="H359" t="str">
            <v>LCSD</v>
          </cell>
          <cell r="I359">
            <v>1</v>
          </cell>
          <cell r="J359">
            <v>6.21</v>
          </cell>
          <cell r="K359">
            <v>0.82453333333333334</v>
          </cell>
          <cell r="L359" t="str">
            <v>Yes</v>
          </cell>
          <cell r="M359" t="str">
            <v>SheungWan_SaiYingPun</v>
          </cell>
          <cell r="N359" t="str">
            <v>Yes</v>
          </cell>
          <cell r="O359" t="str">
            <v>AB04408026000</v>
          </cell>
        </row>
        <row r="360">
          <cell r="A360" t="str">
            <v>SA1150</v>
          </cell>
          <cell r="B360" t="str">
            <v>11SE-B/C145</v>
          </cell>
          <cell r="C360">
            <v>0</v>
          </cell>
          <cell r="D360" t="str">
            <v>E</v>
          </cell>
          <cell r="E360" t="str">
            <v>SKW&amp;Is-S</v>
          </cell>
          <cell r="F360" t="str">
            <v>A</v>
          </cell>
          <cell r="G360" t="str">
            <v>Lei Yue Mun Park (SKW)</v>
          </cell>
          <cell r="H360" t="str">
            <v>LCSD</v>
          </cell>
          <cell r="I360">
            <v>2</v>
          </cell>
          <cell r="J360">
            <v>6.12</v>
          </cell>
          <cell r="K360">
            <v>0.82399999999999995</v>
          </cell>
          <cell r="L360" t="str">
            <v>No</v>
          </cell>
          <cell r="M360"/>
          <cell r="N360" t="str">
            <v>Yes</v>
          </cell>
          <cell r="O360" t="str">
            <v>DB04408016021</v>
          </cell>
        </row>
        <row r="361">
          <cell r="A361" t="str">
            <v>SA2760</v>
          </cell>
          <cell r="B361" t="str">
            <v>15NW-B/CR18</v>
          </cell>
          <cell r="C361">
            <v>0</v>
          </cell>
          <cell r="D361" t="str">
            <v>WS&amp;L</v>
          </cell>
          <cell r="E361" t="str">
            <v>S</v>
          </cell>
          <cell r="F361" t="str">
            <v>A</v>
          </cell>
          <cell r="G361" t="str">
            <v>San Shi Street Sitting Out Area</v>
          </cell>
          <cell r="H361" t="str">
            <v>LCSD</v>
          </cell>
          <cell r="I361">
            <v>1</v>
          </cell>
          <cell r="J361">
            <v>6</v>
          </cell>
          <cell r="K361">
            <v>0.82346666666666668</v>
          </cell>
          <cell r="L361" t="str">
            <v>Yes</v>
          </cell>
          <cell r="M361" t="str">
            <v>Aberdeen_ApLeiChau</v>
          </cell>
          <cell r="N361" t="str">
            <v>Yes</v>
          </cell>
          <cell r="O361" t="str">
            <v>BK04408015000</v>
          </cell>
        </row>
        <row r="362">
          <cell r="A362" t="str">
            <v>SA2522</v>
          </cell>
          <cell r="B362" t="str">
            <v>14NW-D/FR29</v>
          </cell>
          <cell r="C362">
            <v>0</v>
          </cell>
          <cell r="D362" t="str">
            <v>E</v>
          </cell>
          <cell r="E362" t="str">
            <v>SKW&amp;Is-S</v>
          </cell>
          <cell r="F362" t="str">
            <v>A</v>
          </cell>
          <cell r="G362" t="str">
            <v>Cheung Chau Pak She Cheung Lee Playground (Is-S)</v>
          </cell>
          <cell r="H362" t="str">
            <v>LCSD</v>
          </cell>
          <cell r="I362">
            <v>1</v>
          </cell>
          <cell r="J362">
            <v>5.95</v>
          </cell>
          <cell r="K362">
            <v>0.82293333333333329</v>
          </cell>
          <cell r="L362" t="str">
            <v>Yes</v>
          </cell>
          <cell r="M362" t="str">
            <v>CheungChau</v>
          </cell>
          <cell r="N362" t="str">
            <v>Yes</v>
          </cell>
          <cell r="O362" t="str">
            <v>DF04408038001</v>
          </cell>
        </row>
        <row r="363">
          <cell r="A363" t="str">
            <v>SA1667</v>
          </cell>
          <cell r="B363" t="str">
            <v>11SW-A/R131</v>
          </cell>
          <cell r="C363">
            <v>0</v>
          </cell>
          <cell r="D363" t="str">
            <v>CP,ML&amp;Wch</v>
          </cell>
          <cell r="E363" t="str">
            <v>C-W</v>
          </cell>
          <cell r="F363" t="str">
            <v>A</v>
          </cell>
          <cell r="G363" t="str">
            <v>Caine Lane Garden</v>
          </cell>
          <cell r="H363" t="str">
            <v>LCSD</v>
          </cell>
          <cell r="I363">
            <v>1</v>
          </cell>
          <cell r="J363">
            <v>5.75</v>
          </cell>
          <cell r="K363">
            <v>0.82240000000000002</v>
          </cell>
          <cell r="L363" t="str">
            <v>Yes</v>
          </cell>
          <cell r="M363" t="str">
            <v>SheungWan_SaiYingPun</v>
          </cell>
          <cell r="N363" t="str">
            <v>No</v>
          </cell>
          <cell r="O363" t="str">
            <v>AB04408024001</v>
          </cell>
        </row>
        <row r="364">
          <cell r="A364" t="str">
            <v>SA13919</v>
          </cell>
          <cell r="B364" t="str">
            <v>11SW-A/R1223</v>
          </cell>
          <cell r="C364">
            <v>0</v>
          </cell>
          <cell r="D364" t="str">
            <v>CP,ML&amp;Wch</v>
          </cell>
          <cell r="E364" t="str">
            <v>PML</v>
          </cell>
          <cell r="F364" t="str">
            <v>A</v>
          </cell>
          <cell r="G364" t="str">
            <v>St. Stephen's Girls' Primary School</v>
          </cell>
          <cell r="H364" t="str">
            <v>EDB</v>
          </cell>
          <cell r="I364">
            <v>1</v>
          </cell>
          <cell r="J364">
            <v>5.72</v>
          </cell>
          <cell r="K364">
            <v>0.82186666666666663</v>
          </cell>
          <cell r="L364" t="str">
            <v>*</v>
          </cell>
          <cell r="M364" t="str">
            <v>SheungWan_SaiYingPun</v>
          </cell>
          <cell r="N364" t="str">
            <v>No</v>
          </cell>
          <cell r="O364" t="str">
            <v>AC07108016002</v>
          </cell>
        </row>
        <row r="365">
          <cell r="A365" t="str">
            <v>SA2036</v>
          </cell>
          <cell r="B365" t="str">
            <v>11SW-C/CR59</v>
          </cell>
          <cell r="C365">
            <v>0</v>
          </cell>
          <cell r="D365" t="str">
            <v>WS&amp;L</v>
          </cell>
          <cell r="E365" t="str">
            <v>W</v>
          </cell>
          <cell r="F365" t="str">
            <v>A</v>
          </cell>
          <cell r="G365" t="str">
            <v>Caritas Chong Yuet Ming Secondary School</v>
          </cell>
          <cell r="H365" t="str">
            <v>EB</v>
          </cell>
          <cell r="I365">
            <v>1</v>
          </cell>
          <cell r="J365">
            <v>5.69</v>
          </cell>
          <cell r="K365">
            <v>0.82133333333333336</v>
          </cell>
          <cell r="L365" t="str">
            <v>Yes</v>
          </cell>
          <cell r="M365" t="str">
            <v>Pokfulam</v>
          </cell>
          <cell r="N365" t="str">
            <v>Yes</v>
          </cell>
          <cell r="O365" t="str">
            <v>BJ07108010001</v>
          </cell>
        </row>
        <row r="366">
          <cell r="A366" t="str">
            <v>SA1635</v>
          </cell>
          <cell r="B366" t="str">
            <v>11SW-A/F48</v>
          </cell>
          <cell r="C366">
            <v>1</v>
          </cell>
          <cell r="D366" t="str">
            <v>WS&amp;L</v>
          </cell>
          <cell r="E366" t="str">
            <v>W</v>
          </cell>
          <cell r="F366" t="str">
            <v>A</v>
          </cell>
          <cell r="G366" t="str">
            <v>Ka Wai Man Road Garden</v>
          </cell>
          <cell r="H366" t="str">
            <v>LCSD</v>
          </cell>
          <cell r="I366">
            <v>1</v>
          </cell>
          <cell r="J366">
            <v>5.61</v>
          </cell>
          <cell r="K366">
            <v>0.82079999999999997</v>
          </cell>
          <cell r="L366" t="str">
            <v>Yes</v>
          </cell>
          <cell r="M366" t="str">
            <v>SaiWan</v>
          </cell>
          <cell r="N366" t="str">
            <v>Yes</v>
          </cell>
          <cell r="O366" t="str">
            <v>BA04408036001</v>
          </cell>
        </row>
        <row r="367">
          <cell r="A367" t="str">
            <v>SA2025</v>
          </cell>
          <cell r="B367" t="str">
            <v>11SW-C/C347</v>
          </cell>
          <cell r="C367" t="str">
            <v>1,2</v>
          </cell>
          <cell r="D367" t="str">
            <v>WS&amp;L</v>
          </cell>
          <cell r="E367" t="str">
            <v>W</v>
          </cell>
          <cell r="F367" t="str">
            <v>A</v>
          </cell>
          <cell r="G367" t="str">
            <v>Pokfulam Fire Station And Ambulance Depot</v>
          </cell>
          <cell r="H367" t="str">
            <v>HyD,FSD</v>
          </cell>
          <cell r="I367">
            <v>1</v>
          </cell>
          <cell r="J367">
            <v>5.56</v>
          </cell>
          <cell r="K367">
            <v>0.8202666666666667</v>
          </cell>
          <cell r="L367" t="str">
            <v>Yes</v>
          </cell>
          <cell r="M367" t="str">
            <v>Pokfulam</v>
          </cell>
          <cell r="N367" t="str">
            <v>Yes</v>
          </cell>
          <cell r="O367" t="str">
            <v>BJ01808008003</v>
          </cell>
        </row>
        <row r="368">
          <cell r="A368" t="str">
            <v>SA1794</v>
          </cell>
          <cell r="B368" t="str">
            <v>11SW-B/CR312</v>
          </cell>
          <cell r="C368">
            <v>0</v>
          </cell>
          <cell r="D368" t="str">
            <v>CP,ML&amp;Wch</v>
          </cell>
          <cell r="E368" t="str">
            <v>C-E</v>
          </cell>
          <cell r="F368" t="str">
            <v>A</v>
          </cell>
          <cell r="G368" t="str">
            <v>Hong Kong Park</v>
          </cell>
          <cell r="H368" t="str">
            <v>LCSD</v>
          </cell>
          <cell r="I368">
            <v>1</v>
          </cell>
          <cell r="J368">
            <v>5.54</v>
          </cell>
          <cell r="K368">
            <v>0.81973333333333331</v>
          </cell>
          <cell r="L368" t="str">
            <v>Yes</v>
          </cell>
          <cell r="M368" t="str">
            <v>Central_Admiralty</v>
          </cell>
          <cell r="N368" t="str">
            <v>Yes</v>
          </cell>
          <cell r="O368" t="str">
            <v>AH04408006039</v>
          </cell>
        </row>
        <row r="369">
          <cell r="A369" t="str">
            <v>SA1933</v>
          </cell>
          <cell r="B369" t="str">
            <v>11SW-B/FR31</v>
          </cell>
          <cell r="C369">
            <v>2</v>
          </cell>
          <cell r="D369" t="str">
            <v>CP,ML&amp;Wch</v>
          </cell>
          <cell r="E369" t="str">
            <v>Wch-N</v>
          </cell>
          <cell r="F369" t="str">
            <v>A</v>
          </cell>
          <cell r="G369" t="str">
            <v>Monmouth Terrace Playground</v>
          </cell>
          <cell r="H369" t="str">
            <v>LCSD</v>
          </cell>
          <cell r="I369">
            <v>1</v>
          </cell>
          <cell r="J369">
            <v>5.42</v>
          </cell>
          <cell r="K369">
            <v>0.81920000000000004</v>
          </cell>
          <cell r="L369" t="str">
            <v>No</v>
          </cell>
          <cell r="M369"/>
          <cell r="N369" t="str">
            <v>Yes</v>
          </cell>
          <cell r="O369" t="str">
            <v>CA04408005003</v>
          </cell>
        </row>
        <row r="370">
          <cell r="A370" t="str">
            <v>SA1061</v>
          </cell>
          <cell r="B370" t="str">
            <v>11SE-A/CR901</v>
          </cell>
          <cell r="C370">
            <v>0</v>
          </cell>
          <cell r="D370" t="str">
            <v>E</v>
          </cell>
          <cell r="E370" t="str">
            <v>NP&amp;CB</v>
          </cell>
          <cell r="F370" t="str">
            <v>A</v>
          </cell>
          <cell r="G370" t="str">
            <v>Braemar Hill Fire Station Cum Ambulance Depot</v>
          </cell>
          <cell r="H370" t="str">
            <v>FSD</v>
          </cell>
          <cell r="I370">
            <v>1</v>
          </cell>
          <cell r="J370">
            <v>5.32</v>
          </cell>
          <cell r="K370">
            <v>0.81759999999999999</v>
          </cell>
          <cell r="L370" t="str">
            <v>Yes</v>
          </cell>
          <cell r="M370" t="str">
            <v>TinHau</v>
          </cell>
          <cell r="N370" t="str">
            <v>Yes</v>
          </cell>
          <cell r="O370" t="str">
            <v>DA01808039002</v>
          </cell>
        </row>
        <row r="371">
          <cell r="A371" t="str">
            <v>SA1687</v>
          </cell>
          <cell r="B371" t="str">
            <v>11SW-A/R322</v>
          </cell>
          <cell r="C371">
            <v>0</v>
          </cell>
          <cell r="D371" t="str">
            <v>WS&amp;L</v>
          </cell>
          <cell r="E371" t="str">
            <v>W</v>
          </cell>
          <cell r="F371" t="str">
            <v>A</v>
          </cell>
          <cell r="G371" t="str">
            <v>Forbes Street Temporary Playground</v>
          </cell>
          <cell r="H371" t="str">
            <v>LCSD</v>
          </cell>
          <cell r="I371">
            <v>1</v>
          </cell>
          <cell r="J371">
            <v>5.32</v>
          </cell>
          <cell r="K371">
            <v>0.81759999999999999</v>
          </cell>
          <cell r="L371" t="str">
            <v>Yes</v>
          </cell>
          <cell r="M371" t="str">
            <v>SaiWan</v>
          </cell>
          <cell r="N371" t="str">
            <v>Yes</v>
          </cell>
          <cell r="O371" t="str">
            <v>BA04408023001</v>
          </cell>
        </row>
        <row r="372">
          <cell r="A372" t="str">
            <v>SA1712</v>
          </cell>
          <cell r="B372" t="str">
            <v>11SW-A/R472</v>
          </cell>
          <cell r="C372">
            <v>0</v>
          </cell>
          <cell r="D372" t="str">
            <v>CP,ML&amp;Wch</v>
          </cell>
          <cell r="E372" t="str">
            <v>C-W</v>
          </cell>
          <cell r="F372" t="str">
            <v>A</v>
          </cell>
          <cell r="G372" t="str">
            <v>King George V Memorial Garden</v>
          </cell>
          <cell r="H372" t="str">
            <v>LCSD</v>
          </cell>
          <cell r="I372">
            <v>2</v>
          </cell>
          <cell r="J372">
            <v>5.32</v>
          </cell>
          <cell r="K372">
            <v>0.81759999999999999</v>
          </cell>
          <cell r="L372" t="str">
            <v>Yes</v>
          </cell>
          <cell r="M372" t="str">
            <v>SheungWan_SaiYingPun</v>
          </cell>
          <cell r="N372" t="str">
            <v>Yes</v>
          </cell>
          <cell r="O372" t="str">
            <v>AB04408021006</v>
          </cell>
        </row>
        <row r="373">
          <cell r="A373" t="str">
            <v>SA1594</v>
          </cell>
          <cell r="B373" t="str">
            <v>11SW-A/C751</v>
          </cell>
          <cell r="C373">
            <v>0</v>
          </cell>
          <cell r="D373" t="str">
            <v>CP,ML&amp;Wch</v>
          </cell>
          <cell r="E373" t="str">
            <v>PML</v>
          </cell>
          <cell r="F373" t="str">
            <v>A</v>
          </cell>
          <cell r="G373" t="str">
            <v>(GLA-HK274) 19 Kotewall Road Pest Control Store</v>
          </cell>
          <cell r="H373" t="str">
            <v>LCSD</v>
          </cell>
          <cell r="I373">
            <v>2</v>
          </cell>
          <cell r="J373">
            <v>5.28</v>
          </cell>
          <cell r="K373">
            <v>0.81706666666666672</v>
          </cell>
          <cell r="L373" t="str">
            <v>Yes</v>
          </cell>
          <cell r="M373"/>
          <cell r="N373" t="str">
            <v>Yes</v>
          </cell>
          <cell r="O373" t="str">
            <v>AC04408090001</v>
          </cell>
        </row>
        <row r="374">
          <cell r="A374" t="str">
            <v>SA1126</v>
          </cell>
          <cell r="B374" t="str">
            <v>11SE-A/R449</v>
          </cell>
          <cell r="C374">
            <v>0</v>
          </cell>
          <cell r="D374" t="str">
            <v>E</v>
          </cell>
          <cell r="E374" t="str">
            <v>NP&amp;CB</v>
          </cell>
          <cell r="F374" t="str">
            <v>A</v>
          </cell>
          <cell r="G374" t="str">
            <v>(GLA-THK803)</v>
          </cell>
          <cell r="H374" t="str">
            <v>LCSD</v>
          </cell>
          <cell r="I374">
            <v>3</v>
          </cell>
          <cell r="J374">
            <v>5.25</v>
          </cell>
          <cell r="K374">
            <v>0.81653333333333333</v>
          </cell>
          <cell r="L374" t="str">
            <v>No</v>
          </cell>
          <cell r="M374"/>
          <cell r="N374" t="str">
            <v>No</v>
          </cell>
          <cell r="O374" t="str">
            <v>DA02708044001</v>
          </cell>
        </row>
        <row r="375">
          <cell r="A375" t="str">
            <v>SA2059</v>
          </cell>
          <cell r="B375" t="str">
            <v>11SW-C/FR195</v>
          </cell>
          <cell r="C375" t="str">
            <v>1,2</v>
          </cell>
          <cell r="D375" t="str">
            <v>WS&amp;L</v>
          </cell>
          <cell r="E375" t="str">
            <v>W</v>
          </cell>
          <cell r="F375" t="str">
            <v>A</v>
          </cell>
          <cell r="G375" t="str">
            <v>Wah Fu Transit Nursery</v>
          </cell>
          <cell r="H375" t="str">
            <v>WSD,LCSD</v>
          </cell>
          <cell r="I375">
            <v>2</v>
          </cell>
          <cell r="J375">
            <v>5</v>
          </cell>
          <cell r="K375">
            <v>0.81599999999999995</v>
          </cell>
          <cell r="L375" t="str">
            <v>Yes</v>
          </cell>
          <cell r="M375"/>
          <cell r="N375" t="str">
            <v>Yes</v>
          </cell>
          <cell r="O375" t="str">
            <v>BJ04408022000</v>
          </cell>
        </row>
        <row r="376">
          <cell r="A376" t="str">
            <v>SA2672</v>
          </cell>
          <cell r="B376" t="str">
            <v>15NE-C/C6</v>
          </cell>
          <cell r="C376" t="str">
            <v>1,2</v>
          </cell>
          <cell r="D376" t="str">
            <v>WS&amp;L</v>
          </cell>
          <cell r="E376" t="str">
            <v>S</v>
          </cell>
          <cell r="F376" t="str">
            <v>A</v>
          </cell>
          <cell r="G376" t="str">
            <v>Stanley Prison</v>
          </cell>
          <cell r="H376" t="str">
            <v>CSD,HyD</v>
          </cell>
          <cell r="I376">
            <v>1</v>
          </cell>
          <cell r="J376">
            <v>4.99</v>
          </cell>
          <cell r="K376">
            <v>0.81546666666666667</v>
          </cell>
          <cell r="L376" t="str">
            <v>No</v>
          </cell>
          <cell r="M376"/>
          <cell r="N376" t="str">
            <v>Yes</v>
          </cell>
          <cell r="O376" t="str">
            <v>BB01208003062</v>
          </cell>
        </row>
        <row r="377">
          <cell r="A377" t="str">
            <v>SA2508</v>
          </cell>
          <cell r="B377" t="str">
            <v>14NW-D/CR327</v>
          </cell>
          <cell r="C377">
            <v>0</v>
          </cell>
          <cell r="D377" t="str">
            <v>E</v>
          </cell>
          <cell r="E377" t="str">
            <v>SKW&amp;Is-S</v>
          </cell>
          <cell r="F377" t="str">
            <v>A</v>
          </cell>
          <cell r="G377" t="str">
            <v>Cheung Chau Public Cemetery (Is-S)</v>
          </cell>
          <cell r="H377" t="str">
            <v>FEHD</v>
          </cell>
          <cell r="I377">
            <v>1</v>
          </cell>
          <cell r="J377">
            <v>4.9000000000000004</v>
          </cell>
          <cell r="K377">
            <v>0.81493333333333329</v>
          </cell>
          <cell r="L377" t="str">
            <v>Yes</v>
          </cell>
          <cell r="M377"/>
          <cell r="N377" t="str">
            <v>Yes</v>
          </cell>
          <cell r="O377" t="str">
            <v>DF01908048004</v>
          </cell>
        </row>
        <row r="378">
          <cell r="A378" t="str">
            <v>SA1092</v>
          </cell>
          <cell r="B378" t="str">
            <v>11SE-A/F57</v>
          </cell>
          <cell r="C378">
            <v>0</v>
          </cell>
          <cell r="D378" t="str">
            <v>CP,ML&amp;Wch</v>
          </cell>
          <cell r="E378" t="str">
            <v>Wch-S</v>
          </cell>
          <cell r="F378" t="str">
            <v>A</v>
          </cell>
          <cell r="G378" t="str">
            <v>Ka Ning Path Rest Garden</v>
          </cell>
          <cell r="H378" t="str">
            <v>LCSD</v>
          </cell>
          <cell r="I378">
            <v>1</v>
          </cell>
          <cell r="J378">
            <v>4.8099999999999996</v>
          </cell>
          <cell r="K378">
            <v>0.81386666666666663</v>
          </cell>
          <cell r="L378" t="str">
            <v>Yes</v>
          </cell>
          <cell r="M378" t="str">
            <v>HappyValley</v>
          </cell>
          <cell r="N378" t="str">
            <v>Yes</v>
          </cell>
          <cell r="O378" t="str">
            <v>CC04408057001</v>
          </cell>
        </row>
        <row r="379">
          <cell r="A379" t="str">
            <v>SA1720</v>
          </cell>
          <cell r="B379" t="str">
            <v>11SW-A/R513</v>
          </cell>
          <cell r="C379">
            <v>0</v>
          </cell>
          <cell r="D379" t="str">
            <v>WS&amp;L</v>
          </cell>
          <cell r="E379" t="str">
            <v>W</v>
          </cell>
          <cell r="F379" t="str">
            <v>A</v>
          </cell>
          <cell r="G379" t="str">
            <v>Western Police Station And Quarters</v>
          </cell>
          <cell r="H379" t="str">
            <v>HKPF</v>
          </cell>
          <cell r="I379">
            <v>1</v>
          </cell>
          <cell r="J379">
            <v>4.8099999999999996</v>
          </cell>
          <cell r="K379">
            <v>0.81386666666666663</v>
          </cell>
          <cell r="L379" t="str">
            <v>Yes</v>
          </cell>
          <cell r="M379" t="str">
            <v>SheungWan_SaiYingPun</v>
          </cell>
          <cell r="N379" t="str">
            <v>No</v>
          </cell>
          <cell r="O379" t="str">
            <v>BA03108003001</v>
          </cell>
        </row>
        <row r="380">
          <cell r="A380" t="str">
            <v>SA2555</v>
          </cell>
          <cell r="B380" t="str">
            <v>15NE-A/C304</v>
          </cell>
          <cell r="C380">
            <v>0</v>
          </cell>
          <cell r="D380" t="str">
            <v>WS&amp;L</v>
          </cell>
          <cell r="E380" t="str">
            <v>S</v>
          </cell>
          <cell r="F380" t="str">
            <v>A</v>
          </cell>
          <cell r="G380" t="str">
            <v>South Bay Public Toilet</v>
          </cell>
          <cell r="H380" t="str">
            <v>FEHD</v>
          </cell>
          <cell r="I380">
            <v>1</v>
          </cell>
          <cell r="J380">
            <v>4.54</v>
          </cell>
          <cell r="K380">
            <v>0.81333333333333335</v>
          </cell>
          <cell r="L380" t="str">
            <v>Yes</v>
          </cell>
          <cell r="M380"/>
          <cell r="N380" t="str">
            <v>Yes</v>
          </cell>
          <cell r="O380" t="str">
            <v>BB01908030001</v>
          </cell>
        </row>
        <row r="381">
          <cell r="A381" t="str">
            <v>SA2633</v>
          </cell>
          <cell r="B381" t="str">
            <v>15NE-C/C25</v>
          </cell>
          <cell r="C381" t="str">
            <v>2,5</v>
          </cell>
          <cell r="D381" t="str">
            <v>WS&amp;L</v>
          </cell>
          <cell r="E381" t="str">
            <v>S</v>
          </cell>
          <cell r="F381" t="str">
            <v>A</v>
          </cell>
          <cell r="G381" t="str">
            <v>Stanley Market Road Sitting Out Area (Banyan Tree Site)</v>
          </cell>
          <cell r="H381" t="str">
            <v>LCSD,GPA</v>
          </cell>
          <cell r="I381">
            <v>1</v>
          </cell>
          <cell r="J381">
            <v>4.4000000000000004</v>
          </cell>
          <cell r="K381">
            <v>0.81279999999999997</v>
          </cell>
          <cell r="L381" t="str">
            <v>Yes</v>
          </cell>
          <cell r="M381"/>
          <cell r="N381" t="str">
            <v>Yes</v>
          </cell>
          <cell r="O381" t="str">
            <v>BB04408045001</v>
          </cell>
        </row>
        <row r="382">
          <cell r="A382" t="str">
            <v>SA1047</v>
          </cell>
          <cell r="B382" t="str">
            <v>11SE-A/CR761</v>
          </cell>
          <cell r="C382">
            <v>0</v>
          </cell>
          <cell r="D382" t="str">
            <v>E</v>
          </cell>
          <cell r="E382" t="str">
            <v>NP&amp;CB</v>
          </cell>
          <cell r="F382" t="str">
            <v>A</v>
          </cell>
          <cell r="G382" t="str">
            <v>Choi Sai Woo Park</v>
          </cell>
          <cell r="H382" t="str">
            <v>LCSD</v>
          </cell>
          <cell r="I382">
            <v>2</v>
          </cell>
          <cell r="J382">
            <v>4.2699999999999996</v>
          </cell>
          <cell r="K382">
            <v>0.81226666666666669</v>
          </cell>
          <cell r="L382" t="str">
            <v>Yes</v>
          </cell>
          <cell r="M382" t="str">
            <v>TinHau</v>
          </cell>
          <cell r="N382" t="str">
            <v>Yes</v>
          </cell>
          <cell r="O382" t="str">
            <v>DA04408014004</v>
          </cell>
        </row>
        <row r="383">
          <cell r="A383" t="str">
            <v>SA2320</v>
          </cell>
          <cell r="B383" t="str">
            <v>11SW-D/R804</v>
          </cell>
          <cell r="C383">
            <v>0</v>
          </cell>
          <cell r="D383" t="str">
            <v>CP,ML&amp;Wch</v>
          </cell>
          <cell r="E383" t="str">
            <v>Wch-S</v>
          </cell>
          <cell r="F383" t="str">
            <v>A</v>
          </cell>
          <cell r="G383" t="str">
            <v>Hong Kong Cemetery</v>
          </cell>
          <cell r="H383" t="str">
            <v>FEHD</v>
          </cell>
          <cell r="I383">
            <v>3</v>
          </cell>
          <cell r="J383">
            <v>4.25</v>
          </cell>
          <cell r="K383">
            <v>0.81173333333333331</v>
          </cell>
          <cell r="L383" t="str">
            <v>No</v>
          </cell>
          <cell r="M383"/>
          <cell r="N383" t="str">
            <v>Yes</v>
          </cell>
          <cell r="O383" t="str">
            <v>CC01908021021</v>
          </cell>
        </row>
        <row r="384">
          <cell r="A384" t="str">
            <v>SA1365</v>
          </cell>
          <cell r="B384" t="str">
            <v>11SE-C/R262</v>
          </cell>
          <cell r="C384">
            <v>0</v>
          </cell>
          <cell r="D384" t="str">
            <v>CP,ML&amp;Wch</v>
          </cell>
          <cell r="E384" t="str">
            <v>Wch-S</v>
          </cell>
          <cell r="F384" t="str">
            <v>A</v>
          </cell>
          <cell r="G384" t="str">
            <v>Tai Tam Reservoir Road Sitting Out Area</v>
          </cell>
          <cell r="H384" t="str">
            <v>LCSD</v>
          </cell>
          <cell r="I384">
            <v>2</v>
          </cell>
          <cell r="J384">
            <v>4.21</v>
          </cell>
          <cell r="K384">
            <v>0.81120000000000003</v>
          </cell>
          <cell r="L384" t="str">
            <v>Yes</v>
          </cell>
          <cell r="M384"/>
          <cell r="N384" t="str">
            <v>No</v>
          </cell>
          <cell r="O384" t="str">
            <v>BB04408038005</v>
          </cell>
        </row>
        <row r="385">
          <cell r="A385" t="str">
            <v>SA1770</v>
          </cell>
          <cell r="B385" t="str">
            <v>11SW-B/C125</v>
          </cell>
          <cell r="C385">
            <v>1</v>
          </cell>
          <cell r="D385" t="str">
            <v>CP,ML&amp;Wch</v>
          </cell>
          <cell r="E385" t="str">
            <v>C-E</v>
          </cell>
          <cell r="F385" t="str">
            <v>A</v>
          </cell>
          <cell r="G385" t="str">
            <v>Hong Kong Park</v>
          </cell>
          <cell r="H385" t="str">
            <v>LCSD</v>
          </cell>
          <cell r="I385">
            <v>1</v>
          </cell>
          <cell r="J385">
            <v>4.1900000000000004</v>
          </cell>
          <cell r="K385">
            <v>0.81066666666666665</v>
          </cell>
          <cell r="L385" t="str">
            <v>Yes</v>
          </cell>
          <cell r="M385" t="str">
            <v>Central_Admiralty</v>
          </cell>
          <cell r="N385" t="str">
            <v>Yes</v>
          </cell>
          <cell r="O385" t="str">
            <v>AH04408006016</v>
          </cell>
        </row>
        <row r="386">
          <cell r="A386" t="str">
            <v>SA2099</v>
          </cell>
          <cell r="B386" t="str">
            <v>11SW-C/R324</v>
          </cell>
          <cell r="C386">
            <v>0</v>
          </cell>
          <cell r="D386" t="str">
            <v>WS&amp;L</v>
          </cell>
          <cell r="E386" t="str">
            <v>W</v>
          </cell>
          <cell r="F386" t="str">
            <v>A</v>
          </cell>
          <cell r="G386" t="str">
            <v>Hong Kong Animal Management Centre</v>
          </cell>
          <cell r="H386" t="str">
            <v>AFCD</v>
          </cell>
          <cell r="I386">
            <v>2</v>
          </cell>
          <cell r="J386">
            <v>4.16</v>
          </cell>
          <cell r="K386">
            <v>0.81013333333333337</v>
          </cell>
          <cell r="L386" t="str">
            <v>Yes</v>
          </cell>
          <cell r="M386"/>
          <cell r="N386" t="str">
            <v>Yes</v>
          </cell>
          <cell r="O386" t="str">
            <v>BJ00108004002</v>
          </cell>
        </row>
        <row r="387">
          <cell r="A387" t="str">
            <v>SA1740</v>
          </cell>
          <cell r="B387" t="str">
            <v>11SW-A/R754</v>
          </cell>
          <cell r="C387">
            <v>0</v>
          </cell>
          <cell r="D387" t="str">
            <v>WS&amp;L</v>
          </cell>
          <cell r="E387" t="str">
            <v>W</v>
          </cell>
          <cell r="F387" t="str">
            <v>A</v>
          </cell>
          <cell r="G387" t="str">
            <v>Hill Road Garden</v>
          </cell>
          <cell r="H387" t="str">
            <v>LCSD</v>
          </cell>
          <cell r="I387">
            <v>2</v>
          </cell>
          <cell r="J387">
            <v>4.0999999999999996</v>
          </cell>
          <cell r="K387">
            <v>0.80906666666666671</v>
          </cell>
          <cell r="L387" t="str">
            <v>Yes</v>
          </cell>
          <cell r="M387" t="str">
            <v>SaiWan</v>
          </cell>
          <cell r="N387" t="str">
            <v>No</v>
          </cell>
          <cell r="O387" t="str">
            <v>BA04408028003</v>
          </cell>
        </row>
        <row r="388">
          <cell r="A388" t="str">
            <v>SA1892</v>
          </cell>
          <cell r="B388" t="str">
            <v>11SW-B/FR193</v>
          </cell>
          <cell r="C388">
            <v>0</v>
          </cell>
          <cell r="D388" t="str">
            <v>CP,ML&amp;Wch</v>
          </cell>
          <cell r="E388" t="str">
            <v>Wch-S</v>
          </cell>
          <cell r="F388" t="str">
            <v>A</v>
          </cell>
          <cell r="G388" t="str">
            <v>Leighton Road Post Office Recreation Club</v>
          </cell>
          <cell r="H388" t="str">
            <v>PO</v>
          </cell>
          <cell r="I388">
            <v>2</v>
          </cell>
          <cell r="J388">
            <v>4.0999999999999996</v>
          </cell>
          <cell r="K388">
            <v>0.80906666666666671</v>
          </cell>
          <cell r="L388" t="str">
            <v>Yes</v>
          </cell>
          <cell r="M388" t="str">
            <v>HappyValley</v>
          </cell>
          <cell r="N388" t="str">
            <v>Yes</v>
          </cell>
          <cell r="O388" t="str">
            <v>CC05008013002</v>
          </cell>
        </row>
        <row r="389">
          <cell r="A389" t="str">
            <v>SA0114</v>
          </cell>
          <cell r="B389" t="str">
            <v>10SW-D/C55</v>
          </cell>
          <cell r="C389">
            <v>0</v>
          </cell>
          <cell r="D389" t="str">
            <v>E</v>
          </cell>
          <cell r="E389" t="str">
            <v>SKW&amp;Is-S</v>
          </cell>
          <cell r="F389" t="str">
            <v>A</v>
          </cell>
          <cell r="G389" t="str">
            <v>Hei Ling Chau Addiction Treatment Centre &amp; Hei Ling Chau Correctional Institution (Is-S)</v>
          </cell>
          <cell r="H389" t="str">
            <v>CSD</v>
          </cell>
          <cell r="I389">
            <v>1</v>
          </cell>
          <cell r="J389">
            <v>4.08</v>
          </cell>
          <cell r="K389">
            <v>0.80800000000000005</v>
          </cell>
          <cell r="L389" t="str">
            <v>No</v>
          </cell>
          <cell r="M389"/>
          <cell r="N389" t="str">
            <v>Yes</v>
          </cell>
          <cell r="O389" t="str">
            <v>DF01208008060</v>
          </cell>
        </row>
        <row r="390">
          <cell r="A390" t="str">
            <v>SA1965</v>
          </cell>
          <cell r="B390" t="str">
            <v>11SW-B/R265</v>
          </cell>
          <cell r="C390">
            <v>0</v>
          </cell>
          <cell r="D390" t="str">
            <v>CP,ML&amp;Wch</v>
          </cell>
          <cell r="E390" t="str">
            <v>C-E</v>
          </cell>
          <cell r="F390" t="str">
            <v>A</v>
          </cell>
          <cell r="G390" t="str">
            <v>Kennedy Road Childern's Playground</v>
          </cell>
          <cell r="H390" t="str">
            <v>LCSD</v>
          </cell>
          <cell r="I390">
            <v>1</v>
          </cell>
          <cell r="J390">
            <v>4.08</v>
          </cell>
          <cell r="K390">
            <v>0.80800000000000005</v>
          </cell>
          <cell r="L390" t="str">
            <v>Yes</v>
          </cell>
          <cell r="M390" t="str">
            <v>Central_Admiralty</v>
          </cell>
          <cell r="N390" t="str">
            <v>No</v>
          </cell>
          <cell r="O390" t="str">
            <v>AH04408004002</v>
          </cell>
        </row>
        <row r="391">
          <cell r="A391" t="str">
            <v>SA0026</v>
          </cell>
          <cell r="B391" t="str">
            <v>10SE-B/R1</v>
          </cell>
          <cell r="C391">
            <v>0</v>
          </cell>
          <cell r="D391" t="str">
            <v>E</v>
          </cell>
          <cell r="E391" t="str">
            <v>SKW&amp;Is-S</v>
          </cell>
          <cell r="F391" t="str">
            <v>A</v>
          </cell>
          <cell r="G391" t="str">
            <v>Marine Department Office (Is-S)</v>
          </cell>
          <cell r="H391" t="str">
            <v>MD</v>
          </cell>
          <cell r="I391">
            <v>2</v>
          </cell>
          <cell r="J391">
            <v>4.01</v>
          </cell>
          <cell r="K391">
            <v>0.80746666666666667</v>
          </cell>
          <cell r="L391" t="str">
            <v>No</v>
          </cell>
          <cell r="M391"/>
          <cell r="N391" t="str">
            <v>No</v>
          </cell>
          <cell r="O391" t="str">
            <v>DF02308057006</v>
          </cell>
        </row>
        <row r="392">
          <cell r="A392" t="str">
            <v>SA1482</v>
          </cell>
          <cell r="B392" t="str">
            <v>11SE-D/CR87</v>
          </cell>
          <cell r="C392">
            <v>0</v>
          </cell>
          <cell r="D392" t="str">
            <v>E</v>
          </cell>
          <cell r="E392" t="str">
            <v>CW</v>
          </cell>
          <cell r="F392" t="str">
            <v>A</v>
          </cell>
          <cell r="G392" t="str">
            <v>Tai Tam Gap Correctional Institution</v>
          </cell>
          <cell r="H392" t="str">
            <v>CSD</v>
          </cell>
          <cell r="I392">
            <v>2</v>
          </cell>
          <cell r="J392">
            <v>3.97</v>
          </cell>
          <cell r="K392">
            <v>0.80693333333333328</v>
          </cell>
          <cell r="L392" t="str">
            <v>Yes</v>
          </cell>
          <cell r="M392"/>
          <cell r="N392" t="str">
            <v>No</v>
          </cell>
          <cell r="O392" t="str">
            <v>DD01208001020</v>
          </cell>
        </row>
        <row r="393">
          <cell r="A393" t="str">
            <v>SA0173</v>
          </cell>
          <cell r="B393" t="str">
            <v>10SW-D/F3</v>
          </cell>
          <cell r="C393">
            <v>0</v>
          </cell>
          <cell r="D393" t="str">
            <v>E</v>
          </cell>
          <cell r="E393" t="str">
            <v>SKW&amp;Is-S</v>
          </cell>
          <cell r="F393" t="str">
            <v>A</v>
          </cell>
          <cell r="G393" t="str">
            <v>Hei Ling Chau Addiction Treatment Centre &amp; Hei Ling Chau Correctional Institution (Is-S)</v>
          </cell>
          <cell r="H393" t="str">
            <v>CSD</v>
          </cell>
          <cell r="I393">
            <v>2</v>
          </cell>
          <cell r="J393">
            <v>3.9</v>
          </cell>
          <cell r="K393">
            <v>0.80640000000000001</v>
          </cell>
          <cell r="L393" t="str">
            <v>No</v>
          </cell>
          <cell r="M393"/>
          <cell r="N393" t="str">
            <v>Yes</v>
          </cell>
          <cell r="O393" t="str">
            <v>DF01208008111</v>
          </cell>
        </row>
        <row r="394">
          <cell r="A394" t="str">
            <v>SA0027</v>
          </cell>
          <cell r="B394" t="str">
            <v>10SE-B/R2</v>
          </cell>
          <cell r="C394">
            <v>0</v>
          </cell>
          <cell r="D394" t="str">
            <v>E</v>
          </cell>
          <cell r="E394" t="str">
            <v>SKW&amp;Is-S</v>
          </cell>
          <cell r="F394" t="str">
            <v>A</v>
          </cell>
          <cell r="G394" t="str">
            <v>Green Island Light Houses (Is-S)</v>
          </cell>
          <cell r="H394" t="str">
            <v>GPA</v>
          </cell>
          <cell r="I394">
            <v>2</v>
          </cell>
          <cell r="J394">
            <v>3.89</v>
          </cell>
          <cell r="K394">
            <v>0.80586666666666662</v>
          </cell>
          <cell r="L394" t="str">
            <v>No</v>
          </cell>
          <cell r="M394"/>
          <cell r="N394" t="str">
            <v>No</v>
          </cell>
          <cell r="O394" t="str">
            <v>DF02308057007</v>
          </cell>
        </row>
        <row r="395">
          <cell r="A395" t="str">
            <v>SA1637</v>
          </cell>
          <cell r="B395" t="str">
            <v>11SW-A/FR52</v>
          </cell>
          <cell r="C395" t="str">
            <v>1,2</v>
          </cell>
          <cell r="D395" t="str">
            <v>CP,ML&amp;Wch</v>
          </cell>
          <cell r="E395" t="str">
            <v>C-W</v>
          </cell>
          <cell r="F395" t="str">
            <v>A</v>
          </cell>
          <cell r="G395" t="str">
            <v>Sai Ying Pun Jockey Club Polyclinic</v>
          </cell>
          <cell r="H395" t="str">
            <v>DH,EB</v>
          </cell>
          <cell r="I395">
            <v>1</v>
          </cell>
          <cell r="J395">
            <v>3.83</v>
          </cell>
          <cell r="K395">
            <v>0.80533333333333335</v>
          </cell>
          <cell r="L395" t="str">
            <v>Yes</v>
          </cell>
          <cell r="M395" t="str">
            <v>SheungWan_SaiYingPun</v>
          </cell>
          <cell r="N395" t="str">
            <v>Yes</v>
          </cell>
          <cell r="O395" t="str">
            <v>AB07108007007</v>
          </cell>
        </row>
        <row r="396">
          <cell r="A396" t="str">
            <v>SA2574</v>
          </cell>
          <cell r="B396" t="str">
            <v>15NE-A/CR737</v>
          </cell>
          <cell r="C396">
            <v>0</v>
          </cell>
          <cell r="D396" t="str">
            <v>WS&amp;L</v>
          </cell>
          <cell r="E396" t="str">
            <v>S</v>
          </cell>
          <cell r="F396" t="str">
            <v>A</v>
          </cell>
          <cell r="G396" t="str">
            <v>Repulse Bay Public Toilet</v>
          </cell>
          <cell r="H396" t="str">
            <v>FEHD</v>
          </cell>
          <cell r="I396">
            <v>1</v>
          </cell>
          <cell r="J396">
            <v>3.81</v>
          </cell>
          <cell r="K396">
            <v>0.80479999999999996</v>
          </cell>
          <cell r="L396" t="str">
            <v>No</v>
          </cell>
          <cell r="M396" t="str">
            <v>DeepWaterBay_RepulseBay</v>
          </cell>
          <cell r="N396" t="str">
            <v>Yes</v>
          </cell>
          <cell r="O396" t="str">
            <v>BB01908058001</v>
          </cell>
        </row>
        <row r="397">
          <cell r="A397" t="str">
            <v>SA2239</v>
          </cell>
          <cell r="B397" t="str">
            <v>11SW-D/C675</v>
          </cell>
          <cell r="C397">
            <v>0</v>
          </cell>
          <cell r="D397" t="str">
            <v>CP,ML&amp;Wch</v>
          </cell>
          <cell r="E397" t="str">
            <v>Wch-S</v>
          </cell>
          <cell r="F397" t="str">
            <v>A</v>
          </cell>
          <cell r="G397" t="str">
            <v>Hong Kong Cemetery</v>
          </cell>
          <cell r="H397" t="str">
            <v>FEHD</v>
          </cell>
          <cell r="I397">
            <v>3</v>
          </cell>
          <cell r="J397">
            <v>3.77</v>
          </cell>
          <cell r="K397">
            <v>0.80426666666666669</v>
          </cell>
          <cell r="L397" t="str">
            <v>No</v>
          </cell>
          <cell r="M397"/>
          <cell r="N397" t="str">
            <v>Yes</v>
          </cell>
          <cell r="O397" t="str">
            <v>CC01908021025</v>
          </cell>
        </row>
        <row r="398">
          <cell r="A398" t="str">
            <v>SA1418</v>
          </cell>
          <cell r="B398" t="str">
            <v>11SE-D/C34</v>
          </cell>
          <cell r="C398">
            <v>1</v>
          </cell>
          <cell r="D398" t="str">
            <v>E</v>
          </cell>
          <cell r="E398" t="str">
            <v>CW</v>
          </cell>
          <cell r="F398" t="str">
            <v>A</v>
          </cell>
          <cell r="G398" t="str">
            <v>Hing Wah Community Hall</v>
          </cell>
          <cell r="H398" t="str">
            <v>HAD</v>
          </cell>
          <cell r="I398">
            <v>1</v>
          </cell>
          <cell r="J398">
            <v>3.72</v>
          </cell>
          <cell r="K398">
            <v>0.8037333333333333</v>
          </cell>
          <cell r="L398" t="str">
            <v>Yes</v>
          </cell>
          <cell r="M398" t="str">
            <v>ChaiWan-West</v>
          </cell>
          <cell r="N398" t="str">
            <v>Yes</v>
          </cell>
          <cell r="O398" t="str">
            <v>DD02708002001</v>
          </cell>
        </row>
        <row r="399">
          <cell r="A399" t="str">
            <v>SA1935</v>
          </cell>
          <cell r="B399" t="str">
            <v>11SW-B/FR34</v>
          </cell>
          <cell r="C399">
            <v>0</v>
          </cell>
          <cell r="D399" t="str">
            <v>CP,ML&amp;Wch</v>
          </cell>
          <cell r="E399" t="str">
            <v>Wch-S</v>
          </cell>
          <cell r="F399" t="str">
            <v>A</v>
          </cell>
          <cell r="G399" t="str">
            <v>Eastern Hospital Road Sitting Out Area</v>
          </cell>
          <cell r="H399" t="str">
            <v>LCSD</v>
          </cell>
          <cell r="I399">
            <v>1</v>
          </cell>
          <cell r="J399">
            <v>3.64</v>
          </cell>
          <cell r="K399">
            <v>0.80320000000000003</v>
          </cell>
          <cell r="L399" t="str">
            <v>Yes</v>
          </cell>
          <cell r="M399" t="str">
            <v>HappyValley</v>
          </cell>
          <cell r="N399" t="str">
            <v>Yes</v>
          </cell>
          <cell r="O399" t="str">
            <v>CC04408047001</v>
          </cell>
        </row>
        <row r="400">
          <cell r="A400" t="str">
            <v>SA1017</v>
          </cell>
          <cell r="B400" t="str">
            <v>11SE-A/C218</v>
          </cell>
          <cell r="C400">
            <v>2</v>
          </cell>
          <cell r="D400" t="str">
            <v>E</v>
          </cell>
          <cell r="E400" t="str">
            <v>NP&amp;CB</v>
          </cell>
          <cell r="F400" t="str">
            <v>A</v>
          </cell>
          <cell r="G400" t="str">
            <v>Clementi Secondary School</v>
          </cell>
          <cell r="H400" t="str">
            <v>EB</v>
          </cell>
          <cell r="I400">
            <v>1</v>
          </cell>
          <cell r="J400">
            <v>3.63</v>
          </cell>
          <cell r="K400">
            <v>0.80266666666666664</v>
          </cell>
          <cell r="L400" t="str">
            <v>Yes</v>
          </cell>
          <cell r="M400" t="str">
            <v>TinHau</v>
          </cell>
          <cell r="N400" t="str">
            <v>Yes</v>
          </cell>
          <cell r="O400" t="str">
            <v>DA07108002002</v>
          </cell>
        </row>
        <row r="401">
          <cell r="A401" t="str">
            <v>SA2504</v>
          </cell>
          <cell r="B401" t="str">
            <v>14NW-D/C267</v>
          </cell>
          <cell r="C401">
            <v>0</v>
          </cell>
          <cell r="D401" t="str">
            <v>E</v>
          </cell>
          <cell r="E401" t="str">
            <v>SKW&amp;Is-S</v>
          </cell>
          <cell r="F401" t="str">
            <v>A</v>
          </cell>
          <cell r="G401" t="str">
            <v>Cheung Chau Sportsground (Is-S)</v>
          </cell>
          <cell r="H401" t="str">
            <v>LCSD</v>
          </cell>
          <cell r="I401">
            <v>2</v>
          </cell>
          <cell r="J401">
            <v>3.57</v>
          </cell>
          <cell r="K401">
            <v>0.80213333333333336</v>
          </cell>
          <cell r="L401" t="str">
            <v>Yes</v>
          </cell>
          <cell r="M401" t="str">
            <v>CheungChau</v>
          </cell>
          <cell r="N401" t="str">
            <v>No</v>
          </cell>
          <cell r="O401" t="str">
            <v>DF04408020004</v>
          </cell>
        </row>
        <row r="402">
          <cell r="A402" t="str">
            <v>SA1986</v>
          </cell>
          <cell r="B402" t="str">
            <v>11SW-B/R744</v>
          </cell>
          <cell r="C402">
            <v>1</v>
          </cell>
          <cell r="D402" t="str">
            <v>CP,ML&amp;Wch</v>
          </cell>
          <cell r="E402" t="str">
            <v>PML</v>
          </cell>
          <cell r="F402" t="str">
            <v>A</v>
          </cell>
          <cell r="G402" t="str">
            <v>Brewin Path Temporary Garden</v>
          </cell>
          <cell r="H402" t="str">
            <v>LCSD</v>
          </cell>
          <cell r="I402">
            <v>1</v>
          </cell>
          <cell r="J402">
            <v>3.5</v>
          </cell>
          <cell r="K402">
            <v>0.80159999999999998</v>
          </cell>
          <cell r="L402" t="str">
            <v>Yes</v>
          </cell>
          <cell r="M402" t="str">
            <v>Central_Admiralty</v>
          </cell>
          <cell r="N402" t="str">
            <v>Yes</v>
          </cell>
          <cell r="O402" t="str">
            <v>AC04408051002</v>
          </cell>
        </row>
        <row r="403">
          <cell r="A403" t="str">
            <v>SA1560</v>
          </cell>
          <cell r="B403" t="str">
            <v>11SW-A/C32</v>
          </cell>
          <cell r="C403">
            <v>0</v>
          </cell>
          <cell r="D403" t="str">
            <v>CP,ML&amp;Wch</v>
          </cell>
          <cell r="E403" t="str">
            <v>PML</v>
          </cell>
          <cell r="F403" t="str">
            <v>A</v>
          </cell>
          <cell r="G403" t="str">
            <v>Chater Hall</v>
          </cell>
          <cell r="H403" t="str">
            <v>GPA</v>
          </cell>
          <cell r="I403">
            <v>1</v>
          </cell>
          <cell r="J403">
            <v>3.49</v>
          </cell>
          <cell r="K403">
            <v>0.8010666666666667</v>
          </cell>
          <cell r="L403" t="str">
            <v>Yes</v>
          </cell>
          <cell r="M403"/>
          <cell r="N403" t="str">
            <v>Yes</v>
          </cell>
          <cell r="O403" t="str">
            <v>AC02308005005</v>
          </cell>
        </row>
        <row r="404">
          <cell r="A404" t="str">
            <v>SA1437</v>
          </cell>
          <cell r="B404" t="str">
            <v>11SE-D/C407</v>
          </cell>
          <cell r="C404">
            <v>0</v>
          </cell>
          <cell r="D404" t="str">
            <v>E</v>
          </cell>
          <cell r="E404" t="str">
            <v>CW</v>
          </cell>
          <cell r="F404" t="str">
            <v>A</v>
          </cell>
          <cell r="G404" t="str">
            <v>Tai Tam Gap Correctional Institution</v>
          </cell>
          <cell r="H404" t="str">
            <v>CSD</v>
          </cell>
          <cell r="I404">
            <v>2</v>
          </cell>
          <cell r="J404">
            <v>3.4</v>
          </cell>
          <cell r="K404">
            <v>0.80053333333333332</v>
          </cell>
          <cell r="L404" t="str">
            <v>No</v>
          </cell>
          <cell r="M404"/>
          <cell r="N404" t="str">
            <v>Yes</v>
          </cell>
          <cell r="O404" t="str">
            <v>DD01208001010</v>
          </cell>
        </row>
        <row r="405">
          <cell r="A405" t="str">
            <v>SA1871</v>
          </cell>
          <cell r="B405" t="str">
            <v>11SW-B/FR146</v>
          </cell>
          <cell r="C405">
            <v>0</v>
          </cell>
          <cell r="D405" t="str">
            <v>CP,ML&amp;Wch</v>
          </cell>
          <cell r="E405" t="str">
            <v>C-E</v>
          </cell>
          <cell r="F405" t="str">
            <v>A</v>
          </cell>
          <cell r="G405" t="str">
            <v>Hong Kong Park</v>
          </cell>
          <cell r="H405" t="str">
            <v>LCSD</v>
          </cell>
          <cell r="I405">
            <v>2</v>
          </cell>
          <cell r="J405">
            <v>3.31</v>
          </cell>
          <cell r="K405">
            <v>0.8</v>
          </cell>
          <cell r="L405" t="str">
            <v>Yes</v>
          </cell>
          <cell r="M405" t="str">
            <v>Central_Admiralty</v>
          </cell>
          <cell r="N405" t="str">
            <v>Yes</v>
          </cell>
          <cell r="O405" t="str">
            <v>AH04408006022</v>
          </cell>
        </row>
        <row r="406">
          <cell r="A406" t="str">
            <v>SA2666</v>
          </cell>
          <cell r="B406" t="str">
            <v>15NE-C/C427</v>
          </cell>
          <cell r="C406">
            <v>0</v>
          </cell>
          <cell r="D406" t="str">
            <v>WS&amp;L</v>
          </cell>
          <cell r="E406" t="str">
            <v>S</v>
          </cell>
          <cell r="F406" t="str">
            <v>A</v>
          </cell>
          <cell r="G406" t="str">
            <v>Stanley Prison</v>
          </cell>
          <cell r="H406" t="str">
            <v>CSD</v>
          </cell>
          <cell r="I406">
            <v>1</v>
          </cell>
          <cell r="J406">
            <v>3.3</v>
          </cell>
          <cell r="K406">
            <v>0.79946666666666666</v>
          </cell>
          <cell r="L406" t="str">
            <v>Yes</v>
          </cell>
          <cell r="M406"/>
          <cell r="N406" t="str">
            <v>Yes</v>
          </cell>
          <cell r="O406" t="str">
            <v>BB01208003065</v>
          </cell>
        </row>
        <row r="407">
          <cell r="A407" t="str">
            <v>SA1540</v>
          </cell>
          <cell r="B407" t="str">
            <v>11SW-A/C1118</v>
          </cell>
          <cell r="C407">
            <v>0</v>
          </cell>
          <cell r="D407" t="str">
            <v>WS&amp;L</v>
          </cell>
          <cell r="E407" t="str">
            <v>W</v>
          </cell>
          <cell r="F407" t="str">
            <v>A</v>
          </cell>
          <cell r="G407" t="str">
            <v>Mount Davis Temporary Sitting Out Area</v>
          </cell>
          <cell r="H407" t="str">
            <v>LCSD</v>
          </cell>
          <cell r="I407">
            <v>3</v>
          </cell>
          <cell r="J407">
            <v>3.27</v>
          </cell>
          <cell r="K407">
            <v>0.79786666666666661</v>
          </cell>
          <cell r="L407" t="str">
            <v>No</v>
          </cell>
          <cell r="M407"/>
          <cell r="N407" t="str">
            <v>Yes</v>
          </cell>
          <cell r="O407" t="str">
            <v>BA04408045001</v>
          </cell>
        </row>
        <row r="408">
          <cell r="A408" t="str">
            <v>SA2261</v>
          </cell>
          <cell r="B408" t="str">
            <v>11SW-D/F209</v>
          </cell>
          <cell r="C408">
            <v>0</v>
          </cell>
          <cell r="D408" t="str">
            <v>WS&amp;L</v>
          </cell>
          <cell r="E408" t="str">
            <v>S</v>
          </cell>
          <cell r="F408" t="str">
            <v>A</v>
          </cell>
          <cell r="G408" t="str">
            <v>Financial Secretary's Residence</v>
          </cell>
          <cell r="H408" t="str">
            <v>GPA</v>
          </cell>
          <cell r="I408">
            <v>1</v>
          </cell>
          <cell r="J408">
            <v>3.27</v>
          </cell>
          <cell r="K408">
            <v>0.79786666666666661</v>
          </cell>
          <cell r="L408" t="str">
            <v>Yes</v>
          </cell>
          <cell r="M408" t="str">
            <v>DeepWaterBay_RepulseBay</v>
          </cell>
          <cell r="N408" t="str">
            <v>Yes</v>
          </cell>
          <cell r="O408" t="str">
            <v>BB02308012002</v>
          </cell>
        </row>
        <row r="409">
          <cell r="A409" t="str">
            <v>SA9017</v>
          </cell>
          <cell r="B409" t="str">
            <v>11SW-A/R1209</v>
          </cell>
          <cell r="C409">
            <v>0</v>
          </cell>
          <cell r="D409" t="str">
            <v>WS&amp;L</v>
          </cell>
          <cell r="E409" t="str">
            <v>W</v>
          </cell>
          <cell r="F409" t="str">
            <v>A</v>
          </cell>
          <cell r="G409" t="str">
            <v>David Trench Rehabilitation Centre</v>
          </cell>
          <cell r="H409" t="str">
            <v>FHB</v>
          </cell>
          <cell r="I409">
            <v>1</v>
          </cell>
          <cell r="J409">
            <v>3.27</v>
          </cell>
          <cell r="K409">
            <v>0.79786666666666661</v>
          </cell>
          <cell r="L409" t="str">
            <v>*</v>
          </cell>
          <cell r="M409" t="str">
            <v>SheungWan_SaiYingPun</v>
          </cell>
          <cell r="N409" t="str">
            <v>No</v>
          </cell>
          <cell r="O409" t="str">
            <v>AB05508043001</v>
          </cell>
        </row>
        <row r="410">
          <cell r="A410" t="str">
            <v>SA1940</v>
          </cell>
          <cell r="B410" t="str">
            <v>11SW-B/FR44</v>
          </cell>
          <cell r="C410">
            <v>0</v>
          </cell>
          <cell r="D410" t="str">
            <v>CP,ML&amp;Wch</v>
          </cell>
          <cell r="E410" t="str">
            <v>PML</v>
          </cell>
          <cell r="F410" t="str">
            <v>A</v>
          </cell>
          <cell r="G410" t="str">
            <v>Government House</v>
          </cell>
          <cell r="H410" t="str">
            <v>CE'S OFF</v>
          </cell>
          <cell r="I410">
            <v>1</v>
          </cell>
          <cell r="J410">
            <v>3.24</v>
          </cell>
          <cell r="K410">
            <v>0.79679999999999995</v>
          </cell>
          <cell r="L410" t="str">
            <v>Yes</v>
          </cell>
          <cell r="M410" t="str">
            <v>Central_Admiralty</v>
          </cell>
          <cell r="N410" t="str">
            <v>Yes</v>
          </cell>
          <cell r="O410" t="str">
            <v>AC07008001004</v>
          </cell>
        </row>
        <row r="411">
          <cell r="A411" t="str">
            <v>SA6006</v>
          </cell>
          <cell r="B411" t="str">
            <v>11SE-B/R16</v>
          </cell>
          <cell r="C411">
            <v>2</v>
          </cell>
          <cell r="D411" t="str">
            <v>E</v>
          </cell>
          <cell r="E411" t="str">
            <v>SKW&amp;Is-S</v>
          </cell>
          <cell r="F411" t="str">
            <v>A</v>
          </cell>
          <cell r="G411" t="str">
            <v>Shaukeiwan Tsung Tsin School, A Kung Ngam Road (Skw)</v>
          </cell>
          <cell r="H411" t="str">
            <v>EB</v>
          </cell>
          <cell r="I411">
            <v>1</v>
          </cell>
          <cell r="J411">
            <v>3.24</v>
          </cell>
          <cell r="K411">
            <v>0.79679999999999995</v>
          </cell>
          <cell r="L411" t="str">
            <v>Yes</v>
          </cell>
          <cell r="M411" t="str">
            <v>ShauKeiWan_SaiWanHo</v>
          </cell>
          <cell r="N411" t="str">
            <v>No</v>
          </cell>
          <cell r="O411" t="str">
            <v>DB07108046001</v>
          </cell>
        </row>
        <row r="412">
          <cell r="A412" t="str">
            <v>SA1685</v>
          </cell>
          <cell r="B412" t="str">
            <v>11SW-A/R317</v>
          </cell>
          <cell r="C412">
            <v>0</v>
          </cell>
          <cell r="D412" t="str">
            <v>WS&amp;L</v>
          </cell>
          <cell r="E412" t="str">
            <v>W</v>
          </cell>
          <cell r="F412" t="str">
            <v>A</v>
          </cell>
          <cell r="G412" t="str">
            <v>Mount Davis Ambulance Depot</v>
          </cell>
          <cell r="H412" t="str">
            <v>FSD</v>
          </cell>
          <cell r="I412">
            <v>2</v>
          </cell>
          <cell r="J412">
            <v>3.21</v>
          </cell>
          <cell r="K412">
            <v>0.79573333333333329</v>
          </cell>
          <cell r="L412" t="str">
            <v>Yes</v>
          </cell>
          <cell r="M412" t="str">
            <v>SaiWan</v>
          </cell>
          <cell r="N412" t="str">
            <v>No</v>
          </cell>
          <cell r="O412" t="str">
            <v>BA01808004001</v>
          </cell>
        </row>
        <row r="413">
          <cell r="A413" t="str">
            <v>SA5518</v>
          </cell>
          <cell r="B413" t="str">
            <v>15NW-A/C7</v>
          </cell>
          <cell r="C413">
            <v>0</v>
          </cell>
          <cell r="D413" t="str">
            <v>WS&amp;L</v>
          </cell>
          <cell r="E413" t="str">
            <v>S</v>
          </cell>
          <cell r="F413" t="str">
            <v>A</v>
          </cell>
          <cell r="G413" t="str">
            <v>Ap Lei Chau Wind Tower Park</v>
          </cell>
          <cell r="H413" t="str">
            <v>LCSD</v>
          </cell>
          <cell r="I413">
            <v>1</v>
          </cell>
          <cell r="J413">
            <v>3.21</v>
          </cell>
          <cell r="K413">
            <v>0.79573333333333329</v>
          </cell>
          <cell r="L413" t="str">
            <v>No</v>
          </cell>
          <cell r="M413" t="str">
            <v>Aberdeen_ApLeiChau</v>
          </cell>
          <cell r="N413" t="str">
            <v>Yes</v>
          </cell>
          <cell r="O413" t="str">
            <v>BK04408035005</v>
          </cell>
        </row>
        <row r="414">
          <cell r="A414" t="str">
            <v>SA1760</v>
          </cell>
          <cell r="B414" t="str">
            <v>11SW-A/R987</v>
          </cell>
          <cell r="C414">
            <v>0</v>
          </cell>
          <cell r="D414" t="str">
            <v>WS&amp;L</v>
          </cell>
          <cell r="E414" t="str">
            <v>W</v>
          </cell>
          <cell r="F414" t="str">
            <v>A</v>
          </cell>
          <cell r="G414" t="str">
            <v>Pokfield Road Sitting Out Area</v>
          </cell>
          <cell r="H414" t="str">
            <v>LCSD</v>
          </cell>
          <cell r="I414">
            <v>2</v>
          </cell>
          <cell r="J414">
            <v>3.19</v>
          </cell>
          <cell r="K414">
            <v>0.79520000000000002</v>
          </cell>
          <cell r="L414" t="str">
            <v>No</v>
          </cell>
          <cell r="M414" t="str">
            <v>SaiWan</v>
          </cell>
          <cell r="N414" t="str">
            <v>No</v>
          </cell>
          <cell r="O414" t="str">
            <v>BA04408022000</v>
          </cell>
        </row>
        <row r="415">
          <cell r="A415" t="str">
            <v>SA2256</v>
          </cell>
          <cell r="B415" t="str">
            <v>11SW-D/F140</v>
          </cell>
          <cell r="C415">
            <v>0</v>
          </cell>
          <cell r="D415" t="str">
            <v>CP,ML&amp;Wch</v>
          </cell>
          <cell r="E415" t="str">
            <v>PML</v>
          </cell>
          <cell r="F415" t="str">
            <v>A</v>
          </cell>
          <cell r="G415" t="str">
            <v>Mansfield Road Government Quarters</v>
          </cell>
          <cell r="H415" t="str">
            <v>GPA</v>
          </cell>
          <cell r="I415">
            <v>2</v>
          </cell>
          <cell r="J415">
            <v>3.13</v>
          </cell>
          <cell r="K415">
            <v>0.79413333333333336</v>
          </cell>
          <cell r="L415" t="str">
            <v>No</v>
          </cell>
          <cell r="M415"/>
          <cell r="N415" t="str">
            <v>Yes</v>
          </cell>
          <cell r="O415" t="str">
            <v>AC02308026001</v>
          </cell>
        </row>
        <row r="416">
          <cell r="A416" t="str">
            <v>SA5204</v>
          </cell>
          <cell r="B416" t="str">
            <v>11SW-A/CR1200</v>
          </cell>
          <cell r="C416">
            <v>3</v>
          </cell>
          <cell r="D416" t="str">
            <v>CP,ML&amp;Wch</v>
          </cell>
          <cell r="E416" t="str">
            <v>PML</v>
          </cell>
          <cell r="F416" t="str">
            <v>A</v>
          </cell>
          <cell r="G416" t="str">
            <v>Buxey Lodge</v>
          </cell>
          <cell r="H416" t="str">
            <v>GPA</v>
          </cell>
          <cell r="I416">
            <v>1</v>
          </cell>
          <cell r="J416">
            <v>3.13</v>
          </cell>
          <cell r="K416">
            <v>0.79413333333333336</v>
          </cell>
          <cell r="L416" t="str">
            <v>No</v>
          </cell>
          <cell r="M416" t="str">
            <v>SheungWan_SaiYingPun</v>
          </cell>
          <cell r="N416" t="str">
            <v>Yes</v>
          </cell>
          <cell r="O416" t="str">
            <v>AC02306005000</v>
          </cell>
        </row>
        <row r="417">
          <cell r="A417" t="str">
            <v>SA9701</v>
          </cell>
          <cell r="B417" t="str">
            <v>11SE-B/FR12</v>
          </cell>
          <cell r="C417" t="str">
            <v>2,4</v>
          </cell>
          <cell r="D417" t="str">
            <v>E</v>
          </cell>
          <cell r="E417" t="str">
            <v>SKW&amp;Is-S</v>
          </cell>
          <cell r="F417" t="str">
            <v>A</v>
          </cell>
          <cell r="G417" t="str">
            <v>Carmel School Association ELSA High School &amp; Factory Street Playground (SKW)</v>
          </cell>
          <cell r="H417" t="str">
            <v>EDB,LCSD</v>
          </cell>
          <cell r="I417">
            <v>1</v>
          </cell>
          <cell r="J417">
            <v>3.12</v>
          </cell>
          <cell r="K417">
            <v>0.79359999999999997</v>
          </cell>
          <cell r="L417" t="str">
            <v>*</v>
          </cell>
          <cell r="M417" t="str">
            <v>ShauKeiWan_SaiWanHo</v>
          </cell>
          <cell r="N417" t="str">
            <v>Yes</v>
          </cell>
          <cell r="O417" t="str">
            <v>DB04408053001</v>
          </cell>
        </row>
        <row r="418">
          <cell r="A418" t="str">
            <v>SA1655</v>
          </cell>
          <cell r="B418" t="str">
            <v>11SW-A/R1152</v>
          </cell>
          <cell r="C418">
            <v>0</v>
          </cell>
          <cell r="D418" t="str">
            <v>CP,ML&amp;Wch</v>
          </cell>
          <cell r="E418" t="str">
            <v>PML</v>
          </cell>
          <cell r="F418" t="str">
            <v>A</v>
          </cell>
          <cell r="G418" t="str">
            <v>Lung Fu Shan Country Park Pinewood Picnic Site</v>
          </cell>
          <cell r="H418" t="str">
            <v>AFCD</v>
          </cell>
          <cell r="I418">
            <v>2</v>
          </cell>
          <cell r="J418">
            <v>3.1</v>
          </cell>
          <cell r="K418">
            <v>0.7930666666666667</v>
          </cell>
          <cell r="L418" t="str">
            <v>No</v>
          </cell>
          <cell r="M418"/>
          <cell r="N418" t="str">
            <v>No</v>
          </cell>
          <cell r="O418" t="str">
            <v>AC00108100002</v>
          </cell>
        </row>
        <row r="419">
          <cell r="A419" t="str">
            <v>SA2167</v>
          </cell>
          <cell r="B419" t="str">
            <v>11SW-D/C1616</v>
          </cell>
          <cell r="C419">
            <v>0</v>
          </cell>
          <cell r="D419" t="str">
            <v>CP,ML&amp;Wch</v>
          </cell>
          <cell r="E419" t="str">
            <v>PML</v>
          </cell>
          <cell r="F419" t="str">
            <v>A</v>
          </cell>
          <cell r="G419" t="str">
            <v>Peak Police Station</v>
          </cell>
          <cell r="H419" t="str">
            <v>HKPF</v>
          </cell>
          <cell r="I419">
            <v>2</v>
          </cell>
          <cell r="J419">
            <v>3.06</v>
          </cell>
          <cell r="K419">
            <v>0.79253333333333331</v>
          </cell>
          <cell r="L419" t="str">
            <v>Yes</v>
          </cell>
          <cell r="M419"/>
          <cell r="N419" t="str">
            <v>Yes</v>
          </cell>
          <cell r="O419" t="str">
            <v>AC03108041001</v>
          </cell>
        </row>
        <row r="420">
          <cell r="A420" t="str">
            <v>SA1598</v>
          </cell>
          <cell r="B420" t="str">
            <v>11SW-A/C79</v>
          </cell>
          <cell r="C420">
            <v>2</v>
          </cell>
          <cell r="D420" t="str">
            <v>CP,ML&amp;Wch</v>
          </cell>
          <cell r="E420" t="str">
            <v>C-W</v>
          </cell>
          <cell r="F420" t="str">
            <v>A</v>
          </cell>
          <cell r="G420" t="str">
            <v>Hong Kong Island Regional Headquarters Crime Wing</v>
          </cell>
          <cell r="H420" t="str">
            <v>LCSD</v>
          </cell>
          <cell r="I420">
            <v>1</v>
          </cell>
          <cell r="J420">
            <v>3.05</v>
          </cell>
          <cell r="K420">
            <v>0.79093333333333338</v>
          </cell>
          <cell r="L420" t="str">
            <v>Yes</v>
          </cell>
          <cell r="M420" t="str">
            <v>SheungWan_SaiYingPun</v>
          </cell>
          <cell r="N420" t="str">
            <v>Yes</v>
          </cell>
          <cell r="O420" t="str">
            <v>AB03108008002</v>
          </cell>
        </row>
        <row r="421">
          <cell r="A421" t="str">
            <v>SA1763</v>
          </cell>
          <cell r="B421" t="str">
            <v>11SW-B/C112</v>
          </cell>
          <cell r="C421">
            <v>0</v>
          </cell>
          <cell r="D421" t="str">
            <v>CP,ML&amp;Wch</v>
          </cell>
          <cell r="E421" t="str">
            <v>C-E</v>
          </cell>
          <cell r="F421" t="str">
            <v>A</v>
          </cell>
          <cell r="G421" t="str">
            <v>Hong Kong Park</v>
          </cell>
          <cell r="H421" t="str">
            <v>LCSD</v>
          </cell>
          <cell r="I421">
            <v>2</v>
          </cell>
          <cell r="J421">
            <v>3.05</v>
          </cell>
          <cell r="K421">
            <v>0.79093333333333338</v>
          </cell>
          <cell r="L421" t="str">
            <v>Yes</v>
          </cell>
          <cell r="M421" t="str">
            <v>Central_Admiralty</v>
          </cell>
          <cell r="N421" t="str">
            <v>Yes</v>
          </cell>
          <cell r="O421" t="str">
            <v>AH04408006009</v>
          </cell>
        </row>
        <row r="422">
          <cell r="A422" t="str">
            <v>SA9005</v>
          </cell>
          <cell r="B422" t="str">
            <v>15NE-A/FR142</v>
          </cell>
          <cell r="C422">
            <v>3</v>
          </cell>
          <cell r="D422" t="str">
            <v>WS&amp;L</v>
          </cell>
          <cell r="E422" t="str">
            <v>S</v>
          </cell>
          <cell r="F422" t="str">
            <v>A</v>
          </cell>
          <cell r="G422" t="str">
            <v>(LCSD venue at GLA-HK389 near Seaview Promenade)</v>
          </cell>
          <cell r="H422" t="str">
            <v>LCSD</v>
          </cell>
          <cell r="I422">
            <v>1</v>
          </cell>
          <cell r="J422">
            <v>3.05</v>
          </cell>
          <cell r="K422">
            <v>0.79093333333333338</v>
          </cell>
          <cell r="L422" t="str">
            <v>*</v>
          </cell>
          <cell r="M422" t="str">
            <v>DeepWaterBay_RepulseBay</v>
          </cell>
          <cell r="N422" t="str">
            <v>Yes</v>
          </cell>
          <cell r="O422" t="str">
            <v>BB04408027008</v>
          </cell>
        </row>
        <row r="423">
          <cell r="A423" t="str">
            <v>SA2232</v>
          </cell>
          <cell r="B423" t="str">
            <v>11SW-D/C562</v>
          </cell>
          <cell r="C423">
            <v>2</v>
          </cell>
          <cell r="D423" t="str">
            <v>CP,ML&amp;Wch</v>
          </cell>
          <cell r="E423" t="str">
            <v>Wch-S</v>
          </cell>
          <cell r="F423" t="str">
            <v>A</v>
          </cell>
          <cell r="G423" t="str">
            <v>12-14 Middle Gap Road Government Quarters</v>
          </cell>
          <cell r="H423" t="str">
            <v>GPA</v>
          </cell>
          <cell r="I423">
            <v>2</v>
          </cell>
          <cell r="J423">
            <v>3</v>
          </cell>
          <cell r="K423">
            <v>0.79039999999999999</v>
          </cell>
          <cell r="L423" t="str">
            <v>No</v>
          </cell>
          <cell r="M423"/>
          <cell r="N423" t="str">
            <v>Yes</v>
          </cell>
          <cell r="O423" t="str">
            <v>CC02308069001</v>
          </cell>
        </row>
        <row r="424">
          <cell r="A424" t="str">
            <v>SA0216</v>
          </cell>
          <cell r="B424" t="str">
            <v>10SW-D/R3</v>
          </cell>
          <cell r="C424">
            <v>0</v>
          </cell>
          <cell r="D424" t="str">
            <v>E</v>
          </cell>
          <cell r="E424" t="str">
            <v>SKW&amp;Is-S</v>
          </cell>
          <cell r="F424" t="str">
            <v>A</v>
          </cell>
          <cell r="G424" t="str">
            <v>Hei Ling Chau Addiction Treatment Centre &amp; Hei Ling Chau Correctional Institution (Is-S)</v>
          </cell>
          <cell r="H424" t="str">
            <v>CSD</v>
          </cell>
          <cell r="I424">
            <v>1</v>
          </cell>
          <cell r="J424">
            <v>2.95</v>
          </cell>
          <cell r="K424">
            <v>0.78986666666666672</v>
          </cell>
          <cell r="L424" t="str">
            <v>Yes</v>
          </cell>
          <cell r="M424"/>
          <cell r="N424" t="str">
            <v>No</v>
          </cell>
          <cell r="O424" t="str">
            <v>DF01208008171</v>
          </cell>
        </row>
        <row r="425">
          <cell r="A425" t="str">
            <v>SA2074</v>
          </cell>
          <cell r="B425" t="str">
            <v>11SW-C/FR361</v>
          </cell>
          <cell r="C425">
            <v>0</v>
          </cell>
          <cell r="D425" t="str">
            <v>WS&amp;L</v>
          </cell>
          <cell r="E425" t="str">
            <v>W</v>
          </cell>
          <cell r="F425" t="str">
            <v>A</v>
          </cell>
          <cell r="G425" t="str">
            <v>Pokfulam Transit Nursery</v>
          </cell>
          <cell r="H425" t="str">
            <v>LCSD</v>
          </cell>
          <cell r="I425">
            <v>2</v>
          </cell>
          <cell r="J425">
            <v>2.93</v>
          </cell>
          <cell r="K425">
            <v>0.78933333333333333</v>
          </cell>
          <cell r="L425" t="str">
            <v>No</v>
          </cell>
          <cell r="M425"/>
          <cell r="N425" t="str">
            <v>Yes</v>
          </cell>
          <cell r="O425" t="str">
            <v>BJ04408020004</v>
          </cell>
        </row>
        <row r="426">
          <cell r="A426" t="str">
            <v>SA1902</v>
          </cell>
          <cell r="B426" t="str">
            <v>11SW-B/F22</v>
          </cell>
          <cell r="C426">
            <v>0</v>
          </cell>
          <cell r="D426" t="str">
            <v>CP,ML&amp;Wch</v>
          </cell>
          <cell r="E426" t="str">
            <v>C-E</v>
          </cell>
          <cell r="F426" t="str">
            <v>A</v>
          </cell>
          <cell r="G426" t="str">
            <v>Kennedy Road Childern's Playground</v>
          </cell>
          <cell r="H426" t="str">
            <v>LCSD</v>
          </cell>
          <cell r="I426">
            <v>1</v>
          </cell>
          <cell r="J426">
            <v>2.89</v>
          </cell>
          <cell r="K426">
            <v>0.78879999999999995</v>
          </cell>
          <cell r="L426" t="str">
            <v>Yes</v>
          </cell>
          <cell r="M426" t="str">
            <v>Central_Admiralty</v>
          </cell>
          <cell r="N426" t="str">
            <v>Yes</v>
          </cell>
          <cell r="O426" t="str">
            <v>AH04408004005</v>
          </cell>
        </row>
        <row r="427">
          <cell r="A427" t="str">
            <v>SA1695</v>
          </cell>
          <cell r="B427" t="str">
            <v>11SW-A/R437</v>
          </cell>
          <cell r="C427">
            <v>0</v>
          </cell>
          <cell r="D427" t="str">
            <v>CP,ML&amp;Wch</v>
          </cell>
          <cell r="E427" t="str">
            <v>C-W</v>
          </cell>
          <cell r="F427" t="str">
            <v>A</v>
          </cell>
          <cell r="G427" t="str">
            <v>Bonham Road Sitting Out Area</v>
          </cell>
          <cell r="H427" t="str">
            <v>LCSD</v>
          </cell>
          <cell r="I427">
            <v>2</v>
          </cell>
          <cell r="J427">
            <v>2.87</v>
          </cell>
          <cell r="K427">
            <v>0.78826666666666667</v>
          </cell>
          <cell r="L427" t="str">
            <v>Yes</v>
          </cell>
          <cell r="M427" t="str">
            <v>SheungWan_SaiYingPun</v>
          </cell>
          <cell r="N427" t="str">
            <v>No</v>
          </cell>
          <cell r="O427" t="str">
            <v>AB04408032001</v>
          </cell>
        </row>
        <row r="428">
          <cell r="A428" t="str">
            <v>SA1929</v>
          </cell>
          <cell r="B428" t="str">
            <v>11SW-B/F286</v>
          </cell>
          <cell r="C428">
            <v>0</v>
          </cell>
          <cell r="D428" t="str">
            <v>CP,ML&amp;Wch</v>
          </cell>
          <cell r="E428" t="str">
            <v>C-E</v>
          </cell>
          <cell r="F428" t="str">
            <v>A</v>
          </cell>
          <cell r="G428" t="str">
            <v>Hong Kong Park</v>
          </cell>
          <cell r="H428" t="str">
            <v>LCSD</v>
          </cell>
          <cell r="I428">
            <v>2</v>
          </cell>
          <cell r="J428">
            <v>2.85</v>
          </cell>
          <cell r="K428">
            <v>0.78773333333333329</v>
          </cell>
          <cell r="L428" t="str">
            <v>Yes</v>
          </cell>
          <cell r="M428" t="str">
            <v>Central_Admiralty</v>
          </cell>
          <cell r="N428" t="str">
            <v>Yes</v>
          </cell>
          <cell r="O428" t="str">
            <v>AA04408017048</v>
          </cell>
        </row>
        <row r="429">
          <cell r="A429" t="str">
            <v>SA2807</v>
          </cell>
          <cell r="B429" t="str">
            <v>5SW-D/F1</v>
          </cell>
          <cell r="C429">
            <v>0</v>
          </cell>
          <cell r="D429" t="str">
            <v>E</v>
          </cell>
          <cell r="E429" t="str">
            <v>SKW&amp;Is-S</v>
          </cell>
          <cell r="F429" t="str">
            <v>A</v>
          </cell>
          <cell r="G429" t="str">
            <v>Lung Kwu Chau DVOR/DME Station (Is-S)</v>
          </cell>
          <cell r="H429" t="str">
            <v>CAD</v>
          </cell>
          <cell r="I429">
            <v>2</v>
          </cell>
          <cell r="J429">
            <v>2.83</v>
          </cell>
          <cell r="K429">
            <v>0.78720000000000001</v>
          </cell>
          <cell r="L429" t="str">
            <v>No</v>
          </cell>
          <cell r="M429"/>
          <cell r="N429" t="str">
            <v>No</v>
          </cell>
          <cell r="O429" t="str">
            <v>DF00808064001</v>
          </cell>
        </row>
        <row r="430">
          <cell r="A430" t="str">
            <v>SA1730</v>
          </cell>
          <cell r="B430" t="str">
            <v>11SW-A/R559</v>
          </cell>
          <cell r="C430">
            <v>0</v>
          </cell>
          <cell r="D430" t="str">
            <v>WS&amp;L</v>
          </cell>
          <cell r="E430" t="str">
            <v>W</v>
          </cell>
          <cell r="F430" t="str">
            <v>A</v>
          </cell>
          <cell r="G430" t="str">
            <v>King's College</v>
          </cell>
          <cell r="H430" t="str">
            <v>EB</v>
          </cell>
          <cell r="I430">
            <v>1</v>
          </cell>
          <cell r="J430">
            <v>2.81</v>
          </cell>
          <cell r="K430">
            <v>0.78666666666666663</v>
          </cell>
          <cell r="L430" t="str">
            <v>Yes</v>
          </cell>
          <cell r="M430" t="str">
            <v>SheungWan_SaiYingPun</v>
          </cell>
          <cell r="N430" t="str">
            <v>No</v>
          </cell>
          <cell r="O430" t="str">
            <v>BA07108008004</v>
          </cell>
        </row>
        <row r="431">
          <cell r="A431" t="str">
            <v>SA9103</v>
          </cell>
          <cell r="B431" t="str">
            <v>11SW-D/C2274</v>
          </cell>
          <cell r="C431">
            <v>0</v>
          </cell>
          <cell r="D431" t="str">
            <v>CP,ML&amp;Wch</v>
          </cell>
          <cell r="E431" t="str">
            <v>Wch-S</v>
          </cell>
          <cell r="F431" t="str">
            <v>A</v>
          </cell>
          <cell r="G431" t="str">
            <v>12-14 Middle Gap Road Government Quarters</v>
          </cell>
          <cell r="H431" t="str">
            <v>GPA</v>
          </cell>
          <cell r="I431">
            <v>2</v>
          </cell>
          <cell r="J431">
            <v>2.75</v>
          </cell>
          <cell r="K431">
            <v>0.78613333333333335</v>
          </cell>
          <cell r="L431" t="str">
            <v>*</v>
          </cell>
          <cell r="M431"/>
          <cell r="N431" t="str">
            <v>Yes</v>
          </cell>
          <cell r="O431" t="str">
            <v>CC02308004008</v>
          </cell>
        </row>
        <row r="432">
          <cell r="A432" t="str">
            <v>SA1373</v>
          </cell>
          <cell r="B432" t="str">
            <v>11SE-D/C116</v>
          </cell>
          <cell r="C432">
            <v>0</v>
          </cell>
          <cell r="D432" t="str">
            <v>E</v>
          </cell>
          <cell r="E432" t="str">
            <v>CW</v>
          </cell>
          <cell r="F432" t="str">
            <v>A</v>
          </cell>
          <cell r="G432" t="str">
            <v>Cape Collinson Crematorium</v>
          </cell>
          <cell r="H432" t="str">
            <v>FEHD</v>
          </cell>
          <cell r="I432">
            <v>2</v>
          </cell>
          <cell r="J432">
            <v>2.72</v>
          </cell>
          <cell r="K432">
            <v>0.78506666666666669</v>
          </cell>
          <cell r="L432" t="str">
            <v>No</v>
          </cell>
          <cell r="M432"/>
          <cell r="N432" t="str">
            <v>Yes</v>
          </cell>
          <cell r="O432" t="str">
            <v>DD01908013012</v>
          </cell>
        </row>
        <row r="433">
          <cell r="A433" t="str">
            <v>SA1402</v>
          </cell>
          <cell r="B433" t="str">
            <v>11SE-D/C231</v>
          </cell>
          <cell r="C433">
            <v>0</v>
          </cell>
          <cell r="D433" t="str">
            <v>E</v>
          </cell>
          <cell r="E433" t="str">
            <v>CW</v>
          </cell>
          <cell r="F433" t="str">
            <v>A</v>
          </cell>
          <cell r="G433" t="str">
            <v>Cape Collinson Crematorium</v>
          </cell>
          <cell r="H433" t="str">
            <v>FEHD</v>
          </cell>
          <cell r="I433">
            <v>2</v>
          </cell>
          <cell r="J433">
            <v>2.72</v>
          </cell>
          <cell r="K433">
            <v>0.78506666666666669</v>
          </cell>
          <cell r="L433" t="str">
            <v>No</v>
          </cell>
          <cell r="M433"/>
          <cell r="N433" t="str">
            <v>Yes</v>
          </cell>
          <cell r="O433" t="str">
            <v>DD01908013046</v>
          </cell>
        </row>
        <row r="434">
          <cell r="A434" t="str">
            <v>SA1629</v>
          </cell>
          <cell r="B434" t="str">
            <v>11SW-A/FR245</v>
          </cell>
          <cell r="C434">
            <v>0</v>
          </cell>
          <cell r="D434" t="str">
            <v>CP,ML&amp;Wch</v>
          </cell>
          <cell r="E434" t="str">
            <v>C-W</v>
          </cell>
          <cell r="F434" t="str">
            <v>A</v>
          </cell>
          <cell r="G434" t="str">
            <v>Blake Garden Children Playground</v>
          </cell>
          <cell r="H434" t="str">
            <v>LCSD</v>
          </cell>
          <cell r="I434">
            <v>1</v>
          </cell>
          <cell r="J434">
            <v>2.7</v>
          </cell>
          <cell r="K434">
            <v>0.7845333333333333</v>
          </cell>
          <cell r="L434" t="str">
            <v>No</v>
          </cell>
          <cell r="M434" t="str">
            <v>SheungWan_SaiYingPun</v>
          </cell>
          <cell r="N434" t="str">
            <v>Yes</v>
          </cell>
          <cell r="O434" t="str">
            <v>AB04408019004</v>
          </cell>
        </row>
        <row r="435">
          <cell r="A435" t="str">
            <v>SA1053</v>
          </cell>
          <cell r="B435" t="str">
            <v>11SE-A/C842</v>
          </cell>
          <cell r="C435" t="str">
            <v>1,2</v>
          </cell>
          <cell r="D435" t="str">
            <v>E</v>
          </cell>
          <cell r="E435" t="str">
            <v>NP&amp;CB</v>
          </cell>
          <cell r="F435" t="str">
            <v>A</v>
          </cell>
          <cell r="G435" t="str">
            <v>Pak Fuk Road Playground</v>
          </cell>
          <cell r="H435" t="str">
            <v>LCSD,HKPF</v>
          </cell>
          <cell r="I435">
            <v>2</v>
          </cell>
          <cell r="J435">
            <v>2.6</v>
          </cell>
          <cell r="K435">
            <v>0.78400000000000003</v>
          </cell>
          <cell r="L435" t="str">
            <v>Yes</v>
          </cell>
          <cell r="M435" t="str">
            <v>NorthPoint</v>
          </cell>
          <cell r="N435" t="str">
            <v>Yes</v>
          </cell>
          <cell r="O435" t="str">
            <v>DA04408010003</v>
          </cell>
        </row>
        <row r="436">
          <cell r="A436" t="str">
            <v>SA0031</v>
          </cell>
          <cell r="B436" t="str">
            <v>10SW-B/FR1</v>
          </cell>
          <cell r="C436">
            <v>0</v>
          </cell>
          <cell r="D436" t="str">
            <v>E</v>
          </cell>
          <cell r="E436" t="str">
            <v>SKW&amp;Is-S</v>
          </cell>
          <cell r="F436" t="str">
            <v>A</v>
          </cell>
          <cell r="G436" t="str">
            <v>Peng Chau Mini Soccer Pitch (Is-S)</v>
          </cell>
          <cell r="H436" t="str">
            <v>LCSD</v>
          </cell>
          <cell r="I436">
            <v>1</v>
          </cell>
          <cell r="J436">
            <v>2.57</v>
          </cell>
          <cell r="K436">
            <v>0.78346666666666664</v>
          </cell>
          <cell r="L436" t="str">
            <v>No</v>
          </cell>
          <cell r="M436"/>
          <cell r="N436" t="str">
            <v>Yes</v>
          </cell>
          <cell r="O436" t="str">
            <v>DF04408024003</v>
          </cell>
        </row>
        <row r="437">
          <cell r="A437" t="str">
            <v>SA1450</v>
          </cell>
          <cell r="B437" t="str">
            <v>11SE-D/CR563</v>
          </cell>
          <cell r="C437">
            <v>0</v>
          </cell>
          <cell r="D437" t="str">
            <v>E</v>
          </cell>
          <cell r="E437" t="str">
            <v>CW</v>
          </cell>
          <cell r="F437" t="str">
            <v>A</v>
          </cell>
          <cell r="G437" t="str">
            <v>Chai Wan Police Station</v>
          </cell>
          <cell r="H437" t="str">
            <v>HKPF</v>
          </cell>
          <cell r="I437">
            <v>1</v>
          </cell>
          <cell r="J437">
            <v>2.56</v>
          </cell>
          <cell r="K437">
            <v>0.78239999999999998</v>
          </cell>
          <cell r="L437" t="str">
            <v>Yes</v>
          </cell>
          <cell r="M437" t="str">
            <v>ChaiWan-West</v>
          </cell>
          <cell r="N437" t="str">
            <v>No</v>
          </cell>
          <cell r="O437" t="str">
            <v>DD03108006003</v>
          </cell>
        </row>
        <row r="438">
          <cell r="A438" t="str">
            <v>SA1668</v>
          </cell>
          <cell r="B438" t="str">
            <v>11SW-A/R132</v>
          </cell>
          <cell r="C438">
            <v>0</v>
          </cell>
          <cell r="D438" t="str">
            <v>CP,ML&amp;Wch</v>
          </cell>
          <cell r="E438" t="str">
            <v>C-W</v>
          </cell>
          <cell r="F438" t="str">
            <v>A</v>
          </cell>
          <cell r="G438" t="str">
            <v>Hospital Road Government Quarters</v>
          </cell>
          <cell r="H438" t="str">
            <v>FEHD</v>
          </cell>
          <cell r="I438">
            <v>1</v>
          </cell>
          <cell r="J438">
            <v>2.56</v>
          </cell>
          <cell r="K438">
            <v>0.78239999999999998</v>
          </cell>
          <cell r="L438" t="str">
            <v>Yes</v>
          </cell>
          <cell r="M438" t="str">
            <v>SheungWan_SaiYingPun</v>
          </cell>
          <cell r="N438" t="str">
            <v>No</v>
          </cell>
          <cell r="O438" t="str">
            <v>AB04408016001</v>
          </cell>
        </row>
        <row r="439">
          <cell r="A439" t="str">
            <v>SA1601</v>
          </cell>
          <cell r="B439" t="str">
            <v>11SW-A/C95</v>
          </cell>
          <cell r="C439">
            <v>0</v>
          </cell>
          <cell r="D439" t="str">
            <v>CP,ML&amp;Wch</v>
          </cell>
          <cell r="E439" t="str">
            <v>PML</v>
          </cell>
          <cell r="F439" t="str">
            <v>A</v>
          </cell>
          <cell r="G439" t="str">
            <v>Oaklands Avenue Sitting Out Area</v>
          </cell>
          <cell r="H439" t="str">
            <v>LCSD</v>
          </cell>
          <cell r="I439">
            <v>2</v>
          </cell>
          <cell r="J439">
            <v>2.4700000000000002</v>
          </cell>
          <cell r="K439">
            <v>0.78186666666666671</v>
          </cell>
          <cell r="L439" t="str">
            <v>Yes</v>
          </cell>
          <cell r="M439" t="str">
            <v>SheungWan_SaiYingPun</v>
          </cell>
          <cell r="N439" t="str">
            <v>Yes</v>
          </cell>
          <cell r="O439" t="str">
            <v>AC04408064005</v>
          </cell>
        </row>
        <row r="440">
          <cell r="A440" t="str">
            <v>SA5512</v>
          </cell>
          <cell r="B440" t="str">
            <v>11SW-D/CR1937</v>
          </cell>
          <cell r="C440">
            <v>0</v>
          </cell>
          <cell r="D440" t="str">
            <v>WS&amp;L</v>
          </cell>
          <cell r="E440" t="str">
            <v>S</v>
          </cell>
          <cell r="F440" t="str">
            <v>A</v>
          </cell>
          <cell r="G440" t="str">
            <v>Yue Kwong Road Sports Centre</v>
          </cell>
          <cell r="H440" t="str">
            <v>LCSD</v>
          </cell>
          <cell r="I440">
            <v>1</v>
          </cell>
          <cell r="J440">
            <v>2.46</v>
          </cell>
          <cell r="K440">
            <v>0.78133333333333332</v>
          </cell>
          <cell r="L440" t="str">
            <v>No</v>
          </cell>
          <cell r="M440"/>
          <cell r="N440" t="str">
            <v>Yes</v>
          </cell>
          <cell r="O440" t="str">
            <v>BK04408034001</v>
          </cell>
        </row>
        <row r="441">
          <cell r="A441" t="str">
            <v>SA1890</v>
          </cell>
          <cell r="B441" t="str">
            <v>11SW-B/FR19</v>
          </cell>
          <cell r="C441">
            <v>0</v>
          </cell>
          <cell r="D441" t="str">
            <v>CP,ML&amp;Wch</v>
          </cell>
          <cell r="E441" t="str">
            <v>PML</v>
          </cell>
          <cell r="F441" t="str">
            <v>A</v>
          </cell>
          <cell r="G441" t="str">
            <v>Hong Kong Zoological &amp; Botanical Gardens</v>
          </cell>
          <cell r="H441" t="str">
            <v>LCSD</v>
          </cell>
          <cell r="I441">
            <v>1</v>
          </cell>
          <cell r="J441">
            <v>2.41</v>
          </cell>
          <cell r="K441">
            <v>0.78080000000000005</v>
          </cell>
          <cell r="L441" t="str">
            <v>Yes</v>
          </cell>
          <cell r="M441" t="str">
            <v>Central_Admiralty</v>
          </cell>
          <cell r="N441" t="str">
            <v>Yes</v>
          </cell>
          <cell r="O441" t="str">
            <v>AC04408053018</v>
          </cell>
        </row>
        <row r="442">
          <cell r="A442" t="str">
            <v>SA1328</v>
          </cell>
          <cell r="B442" t="str">
            <v>11SE-C/C836</v>
          </cell>
          <cell r="C442">
            <v>0</v>
          </cell>
          <cell r="D442" t="str">
            <v>E</v>
          </cell>
          <cell r="E442" t="str">
            <v>NP&amp;CB</v>
          </cell>
          <cell r="F442" t="str">
            <v>A</v>
          </cell>
          <cell r="G442" t="str">
            <v>Mount Parker RSR Station &amp; Radio Transmitting Station</v>
          </cell>
          <cell r="H442" t="str">
            <v>CAD</v>
          </cell>
          <cell r="I442">
            <v>1</v>
          </cell>
          <cell r="J442">
            <v>2.38</v>
          </cell>
          <cell r="K442">
            <v>0.77973333333333328</v>
          </cell>
          <cell r="L442" t="str">
            <v>Yes</v>
          </cell>
          <cell r="M442"/>
          <cell r="N442" t="str">
            <v>Yes</v>
          </cell>
          <cell r="O442" t="str">
            <v>DA00808032016</v>
          </cell>
        </row>
        <row r="443">
          <cell r="A443" t="str">
            <v>SA5205</v>
          </cell>
          <cell r="B443" t="str">
            <v>15NE-C/F155</v>
          </cell>
          <cell r="C443">
            <v>0</v>
          </cell>
          <cell r="D443" t="str">
            <v>WS&amp;L</v>
          </cell>
          <cell r="E443" t="str">
            <v>S</v>
          </cell>
          <cell r="F443" t="str">
            <v>A</v>
          </cell>
          <cell r="G443" t="str">
            <v>Stanley Prison</v>
          </cell>
          <cell r="H443" t="str">
            <v>CSD</v>
          </cell>
          <cell r="I443">
            <v>1</v>
          </cell>
          <cell r="J443">
            <v>2.38</v>
          </cell>
          <cell r="K443">
            <v>0.77973333333333328</v>
          </cell>
          <cell r="L443" t="str">
            <v>No</v>
          </cell>
          <cell r="M443"/>
          <cell r="N443" t="str">
            <v>Yes</v>
          </cell>
          <cell r="O443" t="str">
            <v>BB01208003069</v>
          </cell>
        </row>
        <row r="444">
          <cell r="A444" t="str">
            <v>SA0147</v>
          </cell>
          <cell r="B444" t="str">
            <v>10SW-D/C95</v>
          </cell>
          <cell r="C444">
            <v>0</v>
          </cell>
          <cell r="D444" t="str">
            <v>E</v>
          </cell>
          <cell r="E444" t="str">
            <v>SKW&amp;Is-S</v>
          </cell>
          <cell r="F444" t="str">
            <v>A</v>
          </cell>
          <cell r="G444" t="str">
            <v>Hei Ling Chau Addiction Treatment Centre &amp; Hei Ling Chau Correctional Institution (Is-S)</v>
          </cell>
          <cell r="H444" t="str">
            <v>CSD</v>
          </cell>
          <cell r="I444">
            <v>2</v>
          </cell>
          <cell r="J444">
            <v>2.36</v>
          </cell>
          <cell r="K444">
            <v>0.7792</v>
          </cell>
          <cell r="L444" t="str">
            <v>No</v>
          </cell>
          <cell r="M444"/>
          <cell r="N444" t="str">
            <v>No</v>
          </cell>
          <cell r="O444" t="str">
            <v>DF01208008090</v>
          </cell>
        </row>
        <row r="445">
          <cell r="A445" t="str">
            <v>SA2173</v>
          </cell>
          <cell r="B445" t="str">
            <v>11SW-D/CR1825</v>
          </cell>
          <cell r="C445" t="str">
            <v>0,0</v>
          </cell>
          <cell r="D445" t="str">
            <v>CP,ML&amp;Wch</v>
          </cell>
          <cell r="E445" t="str">
            <v>PML</v>
          </cell>
          <cell r="F445" t="str">
            <v>A</v>
          </cell>
          <cell r="G445" t="str">
            <v>Mount Gough F.M. Broadcasting Station</v>
          </cell>
          <cell r="H445" t="str">
            <v>HKPF,RTHK</v>
          </cell>
          <cell r="I445">
            <v>2</v>
          </cell>
          <cell r="J445">
            <v>2.29</v>
          </cell>
          <cell r="K445">
            <v>0.77866666666666662</v>
          </cell>
          <cell r="L445" t="str">
            <v>No</v>
          </cell>
          <cell r="M445"/>
          <cell r="N445" t="str">
            <v>Yes</v>
          </cell>
          <cell r="O445" t="str">
            <v>AC03108044005</v>
          </cell>
        </row>
        <row r="446">
          <cell r="A446" t="str">
            <v>SA1479</v>
          </cell>
          <cell r="B446" t="str">
            <v>11SE-D/C74</v>
          </cell>
          <cell r="C446">
            <v>0</v>
          </cell>
          <cell r="D446" t="str">
            <v>E</v>
          </cell>
          <cell r="E446" t="str">
            <v>CW</v>
          </cell>
          <cell r="F446" t="str">
            <v>A</v>
          </cell>
          <cell r="G446" t="str">
            <v>Shaukeiwan East Government Secondary School</v>
          </cell>
          <cell r="H446" t="str">
            <v>EB</v>
          </cell>
          <cell r="I446">
            <v>2</v>
          </cell>
          <cell r="J446">
            <v>2.27</v>
          </cell>
          <cell r="K446">
            <v>0.77759999999999996</v>
          </cell>
          <cell r="L446" t="str">
            <v>No</v>
          </cell>
          <cell r="M446"/>
          <cell r="N446" t="str">
            <v>Yes</v>
          </cell>
          <cell r="O446" t="str">
            <v>DD07108025001</v>
          </cell>
        </row>
        <row r="447">
          <cell r="A447" t="str">
            <v>SA1997</v>
          </cell>
          <cell r="B447" t="str">
            <v>11SW-B/R835</v>
          </cell>
          <cell r="C447">
            <v>0</v>
          </cell>
          <cell r="D447" t="str">
            <v>CP,ML&amp;Wch</v>
          </cell>
          <cell r="E447" t="str">
            <v>PML</v>
          </cell>
          <cell r="F447" t="str">
            <v>A</v>
          </cell>
          <cell r="G447" t="str">
            <v>Government House</v>
          </cell>
          <cell r="H447" t="str">
            <v>CE'S OFF</v>
          </cell>
          <cell r="I447">
            <v>2</v>
          </cell>
          <cell r="J447">
            <v>2.27</v>
          </cell>
          <cell r="K447">
            <v>0.77759999999999996</v>
          </cell>
          <cell r="L447" t="str">
            <v>Yes</v>
          </cell>
          <cell r="M447" t="str">
            <v>Central_Admiralty</v>
          </cell>
          <cell r="N447" t="str">
            <v>No</v>
          </cell>
          <cell r="O447" t="str">
            <v>AC07008001006</v>
          </cell>
        </row>
        <row r="448">
          <cell r="A448" t="str">
            <v>SA2540</v>
          </cell>
          <cell r="B448" t="str">
            <v>14NW-D/R32</v>
          </cell>
          <cell r="C448">
            <v>0</v>
          </cell>
          <cell r="D448" t="str">
            <v>E</v>
          </cell>
          <cell r="E448" t="str">
            <v>SKW&amp;Is-S</v>
          </cell>
          <cell r="F448" t="str">
            <v>A</v>
          </cell>
          <cell r="G448" t="str">
            <v>Pak She Cheung Lee Park, Cheung Chau (Is-S)</v>
          </cell>
          <cell r="H448" t="str">
            <v>LCSD</v>
          </cell>
          <cell r="I448">
            <v>2</v>
          </cell>
          <cell r="J448">
            <v>2.2599999999999998</v>
          </cell>
          <cell r="K448">
            <v>0.77706666666666668</v>
          </cell>
          <cell r="L448" t="str">
            <v>Yes</v>
          </cell>
          <cell r="M448" t="str">
            <v>CheungChau</v>
          </cell>
          <cell r="N448" t="str">
            <v>No</v>
          </cell>
          <cell r="O448" t="str">
            <v>DF04408032000</v>
          </cell>
        </row>
        <row r="449">
          <cell r="A449" t="str">
            <v>SA1366</v>
          </cell>
          <cell r="B449" t="str">
            <v>11SE-C/R263</v>
          </cell>
          <cell r="C449">
            <v>0</v>
          </cell>
          <cell r="D449" t="str">
            <v>CP,ML&amp;Wch</v>
          </cell>
          <cell r="E449" t="str">
            <v>Wch-S</v>
          </cell>
          <cell r="F449" t="str">
            <v>A</v>
          </cell>
          <cell r="G449" t="str">
            <v>Chun Fai Road / Moorsom Road Sitting Out Area</v>
          </cell>
          <cell r="H449" t="str">
            <v>LCSD</v>
          </cell>
          <cell r="I449">
            <v>2</v>
          </cell>
          <cell r="J449">
            <v>2.19</v>
          </cell>
          <cell r="K449">
            <v>0.7765333333333333</v>
          </cell>
          <cell r="L449" t="str">
            <v>Yes</v>
          </cell>
          <cell r="M449"/>
          <cell r="N449" t="str">
            <v>No</v>
          </cell>
          <cell r="O449" t="str">
            <v>CC04408028003</v>
          </cell>
        </row>
        <row r="450">
          <cell r="A450" t="str">
            <v>SA1816</v>
          </cell>
          <cell r="B450" t="str">
            <v>11SW-B/CR409</v>
          </cell>
          <cell r="C450">
            <v>0</v>
          </cell>
          <cell r="D450" t="str">
            <v>Heritage</v>
          </cell>
          <cell r="E450" t="str">
            <v>Antiq</v>
          </cell>
          <cell r="F450" t="str">
            <v>A</v>
          </cell>
          <cell r="G450" t="str">
            <v>Mother's Choice, 5 Bowen Road (Wch)</v>
          </cell>
          <cell r="H450" t="str">
            <v>GPA</v>
          </cell>
          <cell r="I450">
            <v>2</v>
          </cell>
          <cell r="J450">
            <v>2.1800000000000002</v>
          </cell>
          <cell r="K450">
            <v>0.77600000000000002</v>
          </cell>
          <cell r="L450" t="str">
            <v>Yes</v>
          </cell>
          <cell r="M450" t="str">
            <v>Central_Admiralty</v>
          </cell>
          <cell r="N450" t="str">
            <v>Yes</v>
          </cell>
          <cell r="O450" t="str">
            <v>AC02308019000</v>
          </cell>
        </row>
        <row r="451">
          <cell r="A451" t="str">
            <v>SA1224</v>
          </cell>
          <cell r="B451" t="str">
            <v>11SE-B/C71</v>
          </cell>
          <cell r="C451">
            <v>0</v>
          </cell>
          <cell r="D451" t="str">
            <v>E</v>
          </cell>
          <cell r="E451" t="str">
            <v>SKW&amp;Is-S</v>
          </cell>
          <cell r="F451" t="str">
            <v>A</v>
          </cell>
          <cell r="G451" t="str">
            <v>Lei Yue Mun Park (SKW)</v>
          </cell>
          <cell r="H451" t="str">
            <v>LCSD</v>
          </cell>
          <cell r="I451">
            <v>2</v>
          </cell>
          <cell r="J451">
            <v>2.16</v>
          </cell>
          <cell r="K451">
            <v>0.77493333333333336</v>
          </cell>
          <cell r="L451" t="str">
            <v>No</v>
          </cell>
          <cell r="M451"/>
          <cell r="N451" t="str">
            <v>Yes</v>
          </cell>
          <cell r="O451" t="str">
            <v>DB04408016006</v>
          </cell>
        </row>
        <row r="452">
          <cell r="A452" t="str">
            <v>SA6017</v>
          </cell>
          <cell r="B452" t="str">
            <v>11SW-C/R655</v>
          </cell>
          <cell r="C452">
            <v>0</v>
          </cell>
          <cell r="D452" t="str">
            <v>WS&amp;L</v>
          </cell>
          <cell r="E452" t="str">
            <v>W</v>
          </cell>
          <cell r="F452" t="str">
            <v>A</v>
          </cell>
          <cell r="G452" t="str">
            <v>Hong Kong Animal Management Centre</v>
          </cell>
          <cell r="H452" t="str">
            <v>AFCD</v>
          </cell>
          <cell r="I452">
            <v>1</v>
          </cell>
          <cell r="J452">
            <v>2.16</v>
          </cell>
          <cell r="K452">
            <v>0.77493333333333336</v>
          </cell>
          <cell r="L452" t="str">
            <v>*</v>
          </cell>
          <cell r="M452"/>
          <cell r="N452" t="str">
            <v>Yes</v>
          </cell>
          <cell r="O452" t="str">
            <v>BJ00108044001</v>
          </cell>
        </row>
        <row r="453">
          <cell r="A453" t="str">
            <v>SA2100</v>
          </cell>
          <cell r="B453" t="str">
            <v>11SW-C/R340</v>
          </cell>
          <cell r="C453">
            <v>0</v>
          </cell>
          <cell r="D453" t="str">
            <v>CP,ML&amp;Wch</v>
          </cell>
          <cell r="E453" t="str">
            <v>PML</v>
          </cell>
          <cell r="F453" t="str">
            <v>A</v>
          </cell>
          <cell r="G453" t="str">
            <v>Victoria Peak Garden</v>
          </cell>
          <cell r="H453" t="str">
            <v>LCSD</v>
          </cell>
          <cell r="I453">
            <v>2</v>
          </cell>
          <cell r="J453">
            <v>2.15</v>
          </cell>
          <cell r="K453">
            <v>0.77439999999999998</v>
          </cell>
          <cell r="L453" t="str">
            <v>No</v>
          </cell>
          <cell r="M453"/>
          <cell r="N453" t="str">
            <v>Yes</v>
          </cell>
          <cell r="O453" t="str">
            <v>AC04408058007</v>
          </cell>
        </row>
        <row r="454">
          <cell r="A454" t="str">
            <v>SA1499</v>
          </cell>
          <cell r="B454" t="str">
            <v>11SE-D/FR197</v>
          </cell>
          <cell r="C454">
            <v>0</v>
          </cell>
          <cell r="D454" t="str">
            <v>E</v>
          </cell>
          <cell r="E454" t="str">
            <v>CW</v>
          </cell>
          <cell r="F454" t="str">
            <v>A</v>
          </cell>
          <cell r="G454" t="str">
            <v>Cape Collinson Training Centre</v>
          </cell>
          <cell r="H454" t="str">
            <v>CSD</v>
          </cell>
          <cell r="I454">
            <v>1</v>
          </cell>
          <cell r="J454">
            <v>2.13</v>
          </cell>
          <cell r="K454">
            <v>0.7738666666666667</v>
          </cell>
          <cell r="L454" t="str">
            <v>Yes</v>
          </cell>
          <cell r="M454"/>
          <cell r="N454" t="str">
            <v>Yes</v>
          </cell>
          <cell r="O454" t="str">
            <v>DD01208003022</v>
          </cell>
        </row>
        <row r="455">
          <cell r="A455" t="str">
            <v>SA1489</v>
          </cell>
          <cell r="B455" t="str">
            <v>11SE-D/FR123</v>
          </cell>
          <cell r="C455">
            <v>0</v>
          </cell>
          <cell r="D455" t="str">
            <v>E</v>
          </cell>
          <cell r="E455" t="str">
            <v>CW</v>
          </cell>
          <cell r="F455" t="str">
            <v>A</v>
          </cell>
          <cell r="G455" t="str">
            <v>Tai Tam Gap Correctional Institution</v>
          </cell>
          <cell r="H455" t="str">
            <v>CSD</v>
          </cell>
          <cell r="I455">
            <v>2</v>
          </cell>
          <cell r="J455">
            <v>2.11</v>
          </cell>
          <cell r="K455">
            <v>0.77333333333333332</v>
          </cell>
          <cell r="L455" t="str">
            <v>Yes</v>
          </cell>
          <cell r="M455"/>
          <cell r="N455" t="str">
            <v>Yes</v>
          </cell>
          <cell r="O455" t="str">
            <v>DD01208001014</v>
          </cell>
        </row>
        <row r="456">
          <cell r="A456" t="str">
            <v>SA2717</v>
          </cell>
          <cell r="B456" t="str">
            <v>15NE-C/FR94</v>
          </cell>
          <cell r="C456">
            <v>0</v>
          </cell>
          <cell r="D456" t="str">
            <v>WS&amp;L</v>
          </cell>
          <cell r="E456" t="str">
            <v>S</v>
          </cell>
          <cell r="F456" t="str">
            <v>A</v>
          </cell>
          <cell r="G456" t="str">
            <v>Stanley Prison</v>
          </cell>
          <cell r="H456" t="str">
            <v>CSD</v>
          </cell>
          <cell r="I456">
            <v>1</v>
          </cell>
          <cell r="J456">
            <v>2.0099999999999998</v>
          </cell>
          <cell r="K456">
            <v>0.77280000000000004</v>
          </cell>
          <cell r="L456" t="str">
            <v>No</v>
          </cell>
          <cell r="M456"/>
          <cell r="N456" t="str">
            <v>Yes</v>
          </cell>
          <cell r="O456" t="str">
            <v>BB01208003035</v>
          </cell>
        </row>
        <row r="457">
          <cell r="A457" t="str">
            <v>SA2121</v>
          </cell>
          <cell r="B457" t="str">
            <v>11SW-D/C1191</v>
          </cell>
          <cell r="C457">
            <v>1</v>
          </cell>
          <cell r="D457" t="str">
            <v>CP,ML&amp;Wch</v>
          </cell>
          <cell r="E457" t="str">
            <v>Wch-N</v>
          </cell>
          <cell r="F457" t="str">
            <v>A</v>
          </cell>
          <cell r="G457" t="str">
            <v>Bowen Road Garden</v>
          </cell>
          <cell r="H457" t="str">
            <v>LCSD</v>
          </cell>
          <cell r="I457">
            <v>2</v>
          </cell>
          <cell r="J457">
            <v>2</v>
          </cell>
          <cell r="K457">
            <v>0.77173333333333338</v>
          </cell>
          <cell r="L457" t="str">
            <v>No</v>
          </cell>
          <cell r="M457"/>
          <cell r="N457" t="str">
            <v>Yes</v>
          </cell>
          <cell r="O457" t="str">
            <v>CA04408006000</v>
          </cell>
        </row>
        <row r="458">
          <cell r="A458" t="str">
            <v>SA2601</v>
          </cell>
          <cell r="B458" t="str">
            <v>15NE-B/C145</v>
          </cell>
          <cell r="C458">
            <v>0</v>
          </cell>
          <cell r="D458" t="str">
            <v>WS&amp;L</v>
          </cell>
          <cell r="E458" t="str">
            <v>S</v>
          </cell>
          <cell r="F458" t="str">
            <v>A</v>
          </cell>
          <cell r="G458" t="str">
            <v>Big Wave Bay Picnic Area</v>
          </cell>
          <cell r="H458" t="str">
            <v>LCSD</v>
          </cell>
          <cell r="I458">
            <v>2</v>
          </cell>
          <cell r="J458">
            <v>2</v>
          </cell>
          <cell r="K458">
            <v>0.77173333333333338</v>
          </cell>
          <cell r="L458" t="str">
            <v>Yes</v>
          </cell>
          <cell r="M458"/>
          <cell r="N458" t="str">
            <v>Yes</v>
          </cell>
          <cell r="O458" t="str">
            <v>BB04408042003</v>
          </cell>
        </row>
        <row r="459">
          <cell r="A459" t="str">
            <v>SA1873</v>
          </cell>
          <cell r="B459" t="str">
            <v>11SW-B/F150</v>
          </cell>
          <cell r="C459">
            <v>0</v>
          </cell>
          <cell r="D459" t="str">
            <v>CP,ML&amp;Wch</v>
          </cell>
          <cell r="E459" t="str">
            <v>C-E</v>
          </cell>
          <cell r="F459" t="str">
            <v>A</v>
          </cell>
          <cell r="G459" t="str">
            <v>Hong Kong Park</v>
          </cell>
          <cell r="H459" t="str">
            <v>LCSD</v>
          </cell>
          <cell r="I459">
            <v>2</v>
          </cell>
          <cell r="J459">
            <v>1.98</v>
          </cell>
          <cell r="K459">
            <v>0.7712</v>
          </cell>
          <cell r="L459" t="str">
            <v>Yes</v>
          </cell>
          <cell r="M459" t="str">
            <v>Central_Admiralty</v>
          </cell>
          <cell r="N459" t="str">
            <v>Yes</v>
          </cell>
          <cell r="O459" t="str">
            <v>AH04408006024</v>
          </cell>
        </row>
        <row r="460">
          <cell r="A460" t="str">
            <v>SA1326</v>
          </cell>
          <cell r="B460" t="str">
            <v>11SE-C/C831</v>
          </cell>
          <cell r="C460">
            <v>0</v>
          </cell>
          <cell r="D460" t="str">
            <v>E</v>
          </cell>
          <cell r="E460" t="str">
            <v>NP&amp;CB</v>
          </cell>
          <cell r="F460" t="str">
            <v>A</v>
          </cell>
          <cell r="G460" t="str">
            <v>Tai Tam Country Park Quarry Gap Public Toilet</v>
          </cell>
          <cell r="H460" t="str">
            <v>AFCD</v>
          </cell>
          <cell r="I460">
            <v>1</v>
          </cell>
          <cell r="J460">
            <v>1.96</v>
          </cell>
          <cell r="K460">
            <v>0.77013333333333334</v>
          </cell>
          <cell r="L460" t="str">
            <v>Yes</v>
          </cell>
          <cell r="M460"/>
          <cell r="N460" t="str">
            <v>Yes</v>
          </cell>
          <cell r="O460" t="str">
            <v>DA00108052001</v>
          </cell>
        </row>
        <row r="461">
          <cell r="A461" t="str">
            <v>SA1367</v>
          </cell>
          <cell r="B461" t="str">
            <v>11SE-C/R275</v>
          </cell>
          <cell r="C461">
            <v>0</v>
          </cell>
          <cell r="D461" t="str">
            <v>CP,ML&amp;Wch</v>
          </cell>
          <cell r="E461" t="str">
            <v>Wch-S</v>
          </cell>
          <cell r="F461" t="str">
            <v>A</v>
          </cell>
          <cell r="G461" t="str">
            <v>Tai Tam Reservoir Road Sitting Out Area</v>
          </cell>
          <cell r="H461" t="str">
            <v>LCSD</v>
          </cell>
          <cell r="I461">
            <v>2</v>
          </cell>
          <cell r="J461">
            <v>1.96</v>
          </cell>
          <cell r="K461">
            <v>0.77013333333333334</v>
          </cell>
          <cell r="L461" t="str">
            <v>Yes</v>
          </cell>
          <cell r="M461"/>
          <cell r="N461" t="str">
            <v>No</v>
          </cell>
          <cell r="O461" t="str">
            <v>CC04408042005</v>
          </cell>
        </row>
        <row r="462">
          <cell r="A462" t="str">
            <v>SA1525</v>
          </cell>
          <cell r="B462" t="str">
            <v>11SE-D/R56</v>
          </cell>
          <cell r="C462">
            <v>0</v>
          </cell>
          <cell r="D462" t="str">
            <v>E</v>
          </cell>
          <cell r="E462" t="str">
            <v>CW</v>
          </cell>
          <cell r="F462" t="str">
            <v>A</v>
          </cell>
          <cell r="G462" t="str">
            <v>Cape Collinson Training Centre</v>
          </cell>
          <cell r="H462" t="str">
            <v>CSD</v>
          </cell>
          <cell r="I462">
            <v>2</v>
          </cell>
          <cell r="J462">
            <v>1.95</v>
          </cell>
          <cell r="K462">
            <v>0.76959999999999995</v>
          </cell>
          <cell r="L462" t="str">
            <v>Yes</v>
          </cell>
          <cell r="M462"/>
          <cell r="N462" t="str">
            <v>No</v>
          </cell>
          <cell r="O462" t="str">
            <v>DD01208003013</v>
          </cell>
        </row>
        <row r="463">
          <cell r="A463" t="str">
            <v>SA2730</v>
          </cell>
          <cell r="B463" t="str">
            <v>15NE-D/C22</v>
          </cell>
          <cell r="C463">
            <v>0</v>
          </cell>
          <cell r="D463" t="str">
            <v>WS&amp;L</v>
          </cell>
          <cell r="E463" t="str">
            <v>S</v>
          </cell>
          <cell r="F463" t="str">
            <v>A</v>
          </cell>
          <cell r="G463" t="str">
            <v>Cape D'Aguilar Transmitting Station</v>
          </cell>
          <cell r="H463" t="str">
            <v>CAD</v>
          </cell>
          <cell r="I463">
            <v>2</v>
          </cell>
          <cell r="J463">
            <v>1.94</v>
          </cell>
          <cell r="K463">
            <v>0.76906666666666668</v>
          </cell>
          <cell r="L463" t="str">
            <v>No</v>
          </cell>
          <cell r="M463"/>
          <cell r="N463" t="str">
            <v>No</v>
          </cell>
          <cell r="O463" t="str">
            <v>BB00808059030</v>
          </cell>
        </row>
        <row r="464">
          <cell r="A464" t="str">
            <v>SA1643</v>
          </cell>
          <cell r="B464" t="str">
            <v>11SW-A/F67</v>
          </cell>
          <cell r="C464">
            <v>0</v>
          </cell>
          <cell r="D464" t="str">
            <v>CP,ML&amp;Wch</v>
          </cell>
          <cell r="E464" t="str">
            <v>PML</v>
          </cell>
          <cell r="F464" t="str">
            <v>A</v>
          </cell>
          <cell r="G464" t="str">
            <v>Victoria Peak Garden</v>
          </cell>
          <cell r="H464" t="str">
            <v>LCSD</v>
          </cell>
          <cell r="I464">
            <v>2</v>
          </cell>
          <cell r="J464">
            <v>1.9</v>
          </cell>
          <cell r="K464">
            <v>0.76853333333333329</v>
          </cell>
          <cell r="L464" t="str">
            <v>Yes</v>
          </cell>
          <cell r="M464"/>
          <cell r="N464" t="str">
            <v>Yes</v>
          </cell>
          <cell r="O464" t="str">
            <v>AC04408058001</v>
          </cell>
        </row>
        <row r="465">
          <cell r="A465" t="str">
            <v>SA2690</v>
          </cell>
          <cell r="B465" t="str">
            <v>15NE-C/FR140</v>
          </cell>
          <cell r="C465">
            <v>2</v>
          </cell>
          <cell r="D465" t="str">
            <v>WS&amp;L</v>
          </cell>
          <cell r="E465" t="str">
            <v>S</v>
          </cell>
          <cell r="F465" t="str">
            <v>A</v>
          </cell>
          <cell r="G465" t="str">
            <v>St. Stephen's Beach</v>
          </cell>
          <cell r="H465" t="str">
            <v>LCSD</v>
          </cell>
          <cell r="I465">
            <v>2</v>
          </cell>
          <cell r="J465">
            <v>1.89</v>
          </cell>
          <cell r="K465">
            <v>0.76800000000000002</v>
          </cell>
          <cell r="L465" t="str">
            <v>No</v>
          </cell>
          <cell r="M465"/>
          <cell r="N465" t="str">
            <v>Yes</v>
          </cell>
          <cell r="O465" t="str">
            <v>BB04408041008</v>
          </cell>
        </row>
        <row r="466">
          <cell r="A466" t="str">
            <v>SA0155</v>
          </cell>
          <cell r="B466" t="str">
            <v>10SW-D/F11</v>
          </cell>
          <cell r="C466">
            <v>0</v>
          </cell>
          <cell r="D466" t="str">
            <v>E</v>
          </cell>
          <cell r="E466" t="str">
            <v>SKW&amp;Is-S</v>
          </cell>
          <cell r="F466" t="str">
            <v>A</v>
          </cell>
          <cell r="G466" t="str">
            <v>Hei Ling Chau Addiction Treatment Centre &amp; Hei Ling Chau Correctional Institution (Is-S)</v>
          </cell>
          <cell r="H466" t="str">
            <v>CSD</v>
          </cell>
          <cell r="I466">
            <v>1</v>
          </cell>
          <cell r="J466">
            <v>1.88</v>
          </cell>
          <cell r="K466">
            <v>0.76746666666666663</v>
          </cell>
          <cell r="L466" t="str">
            <v>Yes</v>
          </cell>
          <cell r="M466"/>
          <cell r="N466" t="str">
            <v>Yes</v>
          </cell>
          <cell r="O466" t="str">
            <v>DF01208008114</v>
          </cell>
        </row>
        <row r="467">
          <cell r="A467" t="str">
            <v>SA1149</v>
          </cell>
          <cell r="B467" t="str">
            <v>11SE-B/C144</v>
          </cell>
          <cell r="C467">
            <v>0</v>
          </cell>
          <cell r="D467" t="str">
            <v>E</v>
          </cell>
          <cell r="E467" t="str">
            <v>SKW&amp;Is-S</v>
          </cell>
          <cell r="F467" t="str">
            <v>A</v>
          </cell>
          <cell r="G467" t="str">
            <v>Lei Yue Mun Park (SKW)</v>
          </cell>
          <cell r="H467" t="str">
            <v>LCSD</v>
          </cell>
          <cell r="I467">
            <v>2</v>
          </cell>
          <cell r="J467">
            <v>1.82</v>
          </cell>
          <cell r="K467">
            <v>0.76693333333333336</v>
          </cell>
          <cell r="L467" t="str">
            <v>No</v>
          </cell>
          <cell r="M467"/>
          <cell r="N467" t="str">
            <v>Yes</v>
          </cell>
          <cell r="O467" t="str">
            <v>DB04408016020</v>
          </cell>
        </row>
        <row r="468">
          <cell r="A468" t="str">
            <v>SA1924</v>
          </cell>
          <cell r="B468" t="str">
            <v>11SW-B/F274</v>
          </cell>
          <cell r="C468">
            <v>0</v>
          </cell>
          <cell r="D468" t="str">
            <v>CP,ML&amp;Wch</v>
          </cell>
          <cell r="E468" t="str">
            <v>PML</v>
          </cell>
          <cell r="F468" t="str">
            <v>A</v>
          </cell>
          <cell r="G468" t="str">
            <v>Hong Kong Zoological &amp; Botanical Gardens</v>
          </cell>
          <cell r="H468" t="str">
            <v>LCSD</v>
          </cell>
          <cell r="I468">
            <v>1</v>
          </cell>
          <cell r="J468">
            <v>1.81</v>
          </cell>
          <cell r="K468">
            <v>0.76639999999999997</v>
          </cell>
          <cell r="L468" t="str">
            <v>Yes</v>
          </cell>
          <cell r="M468" t="str">
            <v>Central_Admiralty</v>
          </cell>
          <cell r="N468" t="str">
            <v>Yes</v>
          </cell>
          <cell r="O468" t="str">
            <v>AC04408053036</v>
          </cell>
        </row>
        <row r="469">
          <cell r="A469" t="str">
            <v>SA1799</v>
          </cell>
          <cell r="B469" t="str">
            <v>11SW-B/C32</v>
          </cell>
          <cell r="C469">
            <v>0</v>
          </cell>
          <cell r="D469" t="str">
            <v>CP,ML&amp;Wch</v>
          </cell>
          <cell r="E469" t="str">
            <v>Wch-S</v>
          </cell>
          <cell r="F469" t="str">
            <v>A</v>
          </cell>
          <cell r="G469" t="str">
            <v>Tung Wah Centenary Square Garden</v>
          </cell>
          <cell r="H469" t="str">
            <v>LCSD</v>
          </cell>
          <cell r="I469">
            <v>1</v>
          </cell>
          <cell r="J469">
            <v>1.78</v>
          </cell>
          <cell r="K469">
            <v>0.7658666666666667</v>
          </cell>
          <cell r="L469" t="str">
            <v>No</v>
          </cell>
          <cell r="M469" t="str">
            <v>WanChai-North</v>
          </cell>
          <cell r="N469" t="str">
            <v>Yes</v>
          </cell>
          <cell r="O469" t="str">
            <v>CC04408078007</v>
          </cell>
        </row>
        <row r="470">
          <cell r="A470" t="str">
            <v>SA1009</v>
          </cell>
          <cell r="B470" t="str">
            <v>11SE-A/C104</v>
          </cell>
          <cell r="C470">
            <v>1</v>
          </cell>
          <cell r="D470" t="str">
            <v>CP,ML&amp;Wch</v>
          </cell>
          <cell r="E470" t="str">
            <v>Wch-S</v>
          </cell>
          <cell r="F470" t="str">
            <v>A</v>
          </cell>
          <cell r="G470" t="str">
            <v>Hotung Secondary School</v>
          </cell>
          <cell r="H470" t="str">
            <v>EB</v>
          </cell>
          <cell r="I470">
            <v>1</v>
          </cell>
          <cell r="J470">
            <v>1.77</v>
          </cell>
          <cell r="K470">
            <v>0.76533333333333331</v>
          </cell>
          <cell r="L470" t="str">
            <v>Yes</v>
          </cell>
          <cell r="M470" t="str">
            <v>HappyValley</v>
          </cell>
          <cell r="N470" t="str">
            <v>Yes</v>
          </cell>
          <cell r="O470" t="str">
            <v>CC07108011003</v>
          </cell>
        </row>
        <row r="471">
          <cell r="A471" t="str">
            <v>SA1951</v>
          </cell>
          <cell r="B471" t="str">
            <v>11SW-B/FR91</v>
          </cell>
          <cell r="C471">
            <v>1</v>
          </cell>
          <cell r="D471" t="str">
            <v>CP,ML&amp;Wch</v>
          </cell>
          <cell r="E471" t="str">
            <v>PML</v>
          </cell>
          <cell r="F471" t="str">
            <v>A</v>
          </cell>
          <cell r="G471" t="str">
            <v>Lower Albert Road Sitting Out Area</v>
          </cell>
          <cell r="H471" t="str">
            <v>LCSD</v>
          </cell>
          <cell r="I471">
            <v>1</v>
          </cell>
          <cell r="J471">
            <v>1.76</v>
          </cell>
          <cell r="K471">
            <v>0.76373333333333338</v>
          </cell>
          <cell r="L471" t="str">
            <v>Yes</v>
          </cell>
          <cell r="M471" t="str">
            <v>Central_Admiralty</v>
          </cell>
          <cell r="N471" t="str">
            <v>Yes</v>
          </cell>
          <cell r="O471" t="str">
            <v>AC04408052004</v>
          </cell>
        </row>
        <row r="472">
          <cell r="A472" t="str">
            <v>SA2072</v>
          </cell>
          <cell r="B472" t="str">
            <v>11SW-C/FR350</v>
          </cell>
          <cell r="C472">
            <v>0</v>
          </cell>
          <cell r="D472" t="str">
            <v>WS&amp;L</v>
          </cell>
          <cell r="E472" t="str">
            <v>W</v>
          </cell>
          <cell r="F472" t="str">
            <v>A</v>
          </cell>
          <cell r="G472" t="str">
            <v>Waterfall Bay Park</v>
          </cell>
          <cell r="H472" t="str">
            <v>LCSD</v>
          </cell>
          <cell r="I472">
            <v>2</v>
          </cell>
          <cell r="J472">
            <v>1.76</v>
          </cell>
          <cell r="K472">
            <v>0.76373333333333338</v>
          </cell>
          <cell r="L472" t="str">
            <v>Yes</v>
          </cell>
          <cell r="M472" t="str">
            <v>Pokfulam</v>
          </cell>
          <cell r="N472" t="str">
            <v>Yes</v>
          </cell>
          <cell r="O472" t="str">
            <v>BJ04408019013</v>
          </cell>
        </row>
        <row r="473">
          <cell r="A473" t="str">
            <v>SA2773</v>
          </cell>
          <cell r="B473" t="str">
            <v>15NW-B/CR376</v>
          </cell>
          <cell r="C473">
            <v>0</v>
          </cell>
          <cell r="D473" t="str">
            <v>WS&amp;L</v>
          </cell>
          <cell r="E473" t="str">
            <v>S</v>
          </cell>
          <cell r="F473" t="str">
            <v>A</v>
          </cell>
          <cell r="G473" t="str">
            <v>Aberdeen Swimming Pool</v>
          </cell>
          <cell r="H473" t="str">
            <v>LCSD</v>
          </cell>
          <cell r="I473">
            <v>1</v>
          </cell>
          <cell r="J473">
            <v>1.76</v>
          </cell>
          <cell r="K473">
            <v>0.76373333333333338</v>
          </cell>
          <cell r="L473" t="str">
            <v>Yes</v>
          </cell>
          <cell r="M473"/>
          <cell r="N473" t="str">
            <v>No</v>
          </cell>
          <cell r="O473" t="str">
            <v>BB04408052001</v>
          </cell>
        </row>
        <row r="474">
          <cell r="A474" t="str">
            <v>SA1872</v>
          </cell>
          <cell r="B474" t="str">
            <v>11SW-B/FR149</v>
          </cell>
          <cell r="C474">
            <v>0</v>
          </cell>
          <cell r="D474" t="str">
            <v>CP,ML&amp;Wch</v>
          </cell>
          <cell r="E474" t="str">
            <v>C-E</v>
          </cell>
          <cell r="F474" t="str">
            <v>A</v>
          </cell>
          <cell r="G474" t="str">
            <v>Hong Kong Park</v>
          </cell>
          <cell r="H474" t="str">
            <v>LCSD</v>
          </cell>
          <cell r="I474">
            <v>2</v>
          </cell>
          <cell r="J474">
            <v>1.73</v>
          </cell>
          <cell r="K474">
            <v>0.76319999999999999</v>
          </cell>
          <cell r="L474" t="str">
            <v>Yes</v>
          </cell>
          <cell r="M474" t="str">
            <v>Central_Admiralty</v>
          </cell>
          <cell r="N474" t="str">
            <v>Yes</v>
          </cell>
          <cell r="O474" t="str">
            <v>AH04408006023</v>
          </cell>
        </row>
        <row r="475">
          <cell r="A475" t="str">
            <v>SA2235</v>
          </cell>
          <cell r="B475" t="str">
            <v>11SW-D/C655</v>
          </cell>
          <cell r="C475" t="str">
            <v>1,2</v>
          </cell>
          <cell r="D475" t="str">
            <v>CP,ML&amp;Wch</v>
          </cell>
          <cell r="E475" t="str">
            <v>Wch-S</v>
          </cell>
          <cell r="F475" t="str">
            <v>A</v>
          </cell>
          <cell r="G475" t="str">
            <v>Shiu Fai Terrace Refuse Collection Point</v>
          </cell>
          <cell r="H475" t="str">
            <v>FEHD,HyD</v>
          </cell>
          <cell r="I475">
            <v>1</v>
          </cell>
          <cell r="J475">
            <v>1.72</v>
          </cell>
          <cell r="K475">
            <v>0.76266666666666671</v>
          </cell>
          <cell r="L475" t="str">
            <v>Yes</v>
          </cell>
          <cell r="M475"/>
          <cell r="N475" t="str">
            <v>Yes</v>
          </cell>
          <cell r="O475" t="str">
            <v>CC01908022000</v>
          </cell>
        </row>
        <row r="476">
          <cell r="A476" t="str">
            <v>SA2262</v>
          </cell>
          <cell r="B476" t="str">
            <v>11SW-D/F258</v>
          </cell>
          <cell r="C476">
            <v>0</v>
          </cell>
          <cell r="D476" t="str">
            <v>CP,ML&amp;Wch</v>
          </cell>
          <cell r="E476" t="str">
            <v>Wch-S</v>
          </cell>
          <cell r="F476" t="str">
            <v>A</v>
          </cell>
          <cell r="G476" t="str">
            <v>Hong Kong Stadium</v>
          </cell>
          <cell r="H476" t="str">
            <v>LCSD</v>
          </cell>
          <cell r="I476">
            <v>3</v>
          </cell>
          <cell r="J476">
            <v>1.7</v>
          </cell>
          <cell r="K476">
            <v>0.76213333333333333</v>
          </cell>
          <cell r="L476" t="str">
            <v>Yes</v>
          </cell>
          <cell r="M476" t="str">
            <v>HappyValley</v>
          </cell>
          <cell r="N476" t="str">
            <v>Yes</v>
          </cell>
          <cell r="O476" t="str">
            <v>CC04408024013</v>
          </cell>
        </row>
        <row r="477">
          <cell r="A477" t="str">
            <v>SA1658</v>
          </cell>
          <cell r="B477" t="str">
            <v>11SW-A/R1157</v>
          </cell>
          <cell r="C477">
            <v>1</v>
          </cell>
          <cell r="D477" t="str">
            <v>CP,ML&amp;Wch</v>
          </cell>
          <cell r="E477" t="str">
            <v>PML</v>
          </cell>
          <cell r="F477" t="str">
            <v>A</v>
          </cell>
          <cell r="G477" t="str">
            <v>Fairmont Gardens</v>
          </cell>
          <cell r="H477" t="str">
            <v>GPA</v>
          </cell>
          <cell r="I477">
            <v>1</v>
          </cell>
          <cell r="J477">
            <v>1.69</v>
          </cell>
          <cell r="K477">
            <v>0.76160000000000005</v>
          </cell>
          <cell r="L477" t="str">
            <v>No</v>
          </cell>
          <cell r="M477" t="str">
            <v>SheungWan_SaiYingPun</v>
          </cell>
          <cell r="N477" t="str">
            <v>No</v>
          </cell>
          <cell r="O477" t="str">
            <v>AC02308008005</v>
          </cell>
        </row>
        <row r="478">
          <cell r="A478" t="str">
            <v>SA1124</v>
          </cell>
          <cell r="B478" t="str">
            <v>11SE-A/R438</v>
          </cell>
          <cell r="C478">
            <v>2</v>
          </cell>
          <cell r="D478" t="str">
            <v>E</v>
          </cell>
          <cell r="E478" t="str">
            <v>NP&amp;CB</v>
          </cell>
          <cell r="F478" t="str">
            <v>A</v>
          </cell>
          <cell r="G478" t="str">
            <v>Tanner Road Police Quarters</v>
          </cell>
          <cell r="H478" t="str">
            <v>LCSD</v>
          </cell>
          <cell r="I478">
            <v>2</v>
          </cell>
          <cell r="J478">
            <v>1.64</v>
          </cell>
          <cell r="K478">
            <v>0.76106666666666667</v>
          </cell>
          <cell r="L478" t="str">
            <v>Yes</v>
          </cell>
          <cell r="M478" t="str">
            <v>NorthPoint</v>
          </cell>
          <cell r="N478" t="str">
            <v>Yes</v>
          </cell>
          <cell r="O478" t="str">
            <v>DA03108004006</v>
          </cell>
        </row>
        <row r="479">
          <cell r="A479" t="str">
            <v>SA1443</v>
          </cell>
          <cell r="B479" t="str">
            <v>11SE-D/C437</v>
          </cell>
          <cell r="C479">
            <v>0</v>
          </cell>
          <cell r="D479" t="str">
            <v>E</v>
          </cell>
          <cell r="E479" t="str">
            <v>CW</v>
          </cell>
          <cell r="F479" t="str">
            <v>A</v>
          </cell>
          <cell r="G479" t="str">
            <v>Chai Wan Police Station</v>
          </cell>
          <cell r="H479" t="str">
            <v>HKPF</v>
          </cell>
          <cell r="I479">
            <v>2</v>
          </cell>
          <cell r="J479">
            <v>1.63</v>
          </cell>
          <cell r="K479">
            <v>0.76</v>
          </cell>
          <cell r="L479" t="str">
            <v>No</v>
          </cell>
          <cell r="M479" t="str">
            <v>ChaiWan-West</v>
          </cell>
          <cell r="N479" t="str">
            <v>Yes</v>
          </cell>
          <cell r="O479" t="str">
            <v>DD03108006002</v>
          </cell>
        </row>
        <row r="480">
          <cell r="A480" t="str">
            <v>SA1495</v>
          </cell>
          <cell r="B480" t="str">
            <v>11SE-D/F184</v>
          </cell>
          <cell r="C480">
            <v>0</v>
          </cell>
          <cell r="D480" t="str">
            <v>E</v>
          </cell>
          <cell r="E480" t="str">
            <v>CW</v>
          </cell>
          <cell r="F480" t="str">
            <v>A</v>
          </cell>
          <cell r="G480" t="str">
            <v>Cheung Man Road Rest Garden</v>
          </cell>
          <cell r="H480" t="str">
            <v>LCSD</v>
          </cell>
          <cell r="I480">
            <v>1</v>
          </cell>
          <cell r="J480">
            <v>1.63</v>
          </cell>
          <cell r="K480">
            <v>0.76</v>
          </cell>
          <cell r="L480" t="str">
            <v>Yes</v>
          </cell>
          <cell r="M480" t="str">
            <v>ChaiWan-West</v>
          </cell>
          <cell r="N480" t="str">
            <v>Yes</v>
          </cell>
          <cell r="O480" t="str">
            <v>DD04408014003</v>
          </cell>
        </row>
        <row r="481">
          <cell r="A481" t="str">
            <v>SA1811</v>
          </cell>
          <cell r="B481" t="str">
            <v>11SW-B/C376</v>
          </cell>
          <cell r="C481">
            <v>0</v>
          </cell>
          <cell r="D481" t="str">
            <v>CP,ML&amp;Wch</v>
          </cell>
          <cell r="E481" t="str">
            <v>C-W</v>
          </cell>
          <cell r="F481" t="str">
            <v>A</v>
          </cell>
          <cell r="G481" t="str">
            <v>Lok Hing Lane Sitting Out Area</v>
          </cell>
          <cell r="H481" t="str">
            <v>LCSD</v>
          </cell>
          <cell r="I481">
            <v>1</v>
          </cell>
          <cell r="J481">
            <v>1.6</v>
          </cell>
          <cell r="K481">
            <v>0.75946666666666662</v>
          </cell>
          <cell r="L481" t="str">
            <v>Yes</v>
          </cell>
          <cell r="M481" t="str">
            <v>Central_Admiralty</v>
          </cell>
          <cell r="N481" t="str">
            <v>Yes</v>
          </cell>
          <cell r="O481" t="str">
            <v>AB04408022001</v>
          </cell>
        </row>
        <row r="482">
          <cell r="A482" t="str">
            <v>SA1919</v>
          </cell>
          <cell r="B482" t="str">
            <v>11SW-B/FR268</v>
          </cell>
          <cell r="C482">
            <v>0</v>
          </cell>
          <cell r="D482" t="str">
            <v>CP,ML&amp;Wch</v>
          </cell>
          <cell r="E482" t="str">
            <v>C-E</v>
          </cell>
          <cell r="F482" t="str">
            <v>A</v>
          </cell>
          <cell r="G482" t="str">
            <v>Hong Kong Park</v>
          </cell>
          <cell r="H482" t="str">
            <v>LCSD</v>
          </cell>
          <cell r="I482">
            <v>2</v>
          </cell>
          <cell r="J482">
            <v>1.57</v>
          </cell>
          <cell r="K482">
            <v>0.75893333333333335</v>
          </cell>
          <cell r="L482" t="str">
            <v>Yes</v>
          </cell>
          <cell r="M482" t="str">
            <v>Central_Admiralty</v>
          </cell>
          <cell r="N482" t="str">
            <v>Yes</v>
          </cell>
          <cell r="O482" t="str">
            <v>AH04408006059</v>
          </cell>
        </row>
        <row r="483">
          <cell r="A483" t="str">
            <v>SA2786</v>
          </cell>
          <cell r="B483" t="str">
            <v>15NW-B/FR175</v>
          </cell>
          <cell r="C483">
            <v>0</v>
          </cell>
          <cell r="D483" t="str">
            <v>WS&amp;L</v>
          </cell>
          <cell r="E483" t="str">
            <v>S</v>
          </cell>
          <cell r="F483" t="str">
            <v>A</v>
          </cell>
          <cell r="G483" t="str">
            <v>Aberdeen Police Training School</v>
          </cell>
          <cell r="H483" t="str">
            <v>HKPF</v>
          </cell>
          <cell r="I483">
            <v>1</v>
          </cell>
          <cell r="J483">
            <v>1.52</v>
          </cell>
          <cell r="K483">
            <v>0.75839999999999996</v>
          </cell>
          <cell r="L483" t="str">
            <v>Yes</v>
          </cell>
          <cell r="M483"/>
          <cell r="N483" t="str">
            <v>Yes</v>
          </cell>
          <cell r="O483" t="str">
            <v>BB03108004031</v>
          </cell>
        </row>
        <row r="484">
          <cell r="A484" t="str">
            <v>SA1551</v>
          </cell>
          <cell r="B484" t="str">
            <v>11SW-A/CR182</v>
          </cell>
          <cell r="C484">
            <v>2</v>
          </cell>
          <cell r="D484" t="str">
            <v>CP,ML&amp;Wch</v>
          </cell>
          <cell r="E484" t="str">
            <v>PML</v>
          </cell>
          <cell r="F484" t="str">
            <v>A</v>
          </cell>
          <cell r="G484" t="str">
            <v>Po Shan Road Pedestrian Walkway Amenity Plot</v>
          </cell>
          <cell r="H484" t="str">
            <v>LCSD</v>
          </cell>
          <cell r="I484">
            <v>1</v>
          </cell>
          <cell r="J484">
            <v>1.51</v>
          </cell>
          <cell r="K484">
            <v>0.75786666666666669</v>
          </cell>
          <cell r="L484" t="str">
            <v>Yes</v>
          </cell>
          <cell r="M484"/>
          <cell r="N484" t="str">
            <v>Yes</v>
          </cell>
          <cell r="O484" t="str">
            <v>AC04408089001</v>
          </cell>
        </row>
        <row r="485">
          <cell r="A485" t="str">
            <v>SA1624</v>
          </cell>
          <cell r="B485" t="str">
            <v>11SW-A/FR238</v>
          </cell>
          <cell r="C485">
            <v>0</v>
          </cell>
          <cell r="D485" t="str">
            <v>CP,ML&amp;Wch</v>
          </cell>
          <cell r="E485" t="str">
            <v>C-W</v>
          </cell>
          <cell r="F485" t="str">
            <v>A</v>
          </cell>
          <cell r="G485" t="str">
            <v>Blake Garden Children Playground</v>
          </cell>
          <cell r="H485" t="str">
            <v>LCSD</v>
          </cell>
          <cell r="I485">
            <v>2</v>
          </cell>
          <cell r="J485">
            <v>1.5</v>
          </cell>
          <cell r="K485">
            <v>0.75680000000000003</v>
          </cell>
          <cell r="L485" t="str">
            <v>Yes</v>
          </cell>
          <cell r="M485" t="str">
            <v>SheungWan_SaiYingPun</v>
          </cell>
          <cell r="N485" t="str">
            <v>Yes</v>
          </cell>
          <cell r="O485" t="str">
            <v>AB04408019008</v>
          </cell>
        </row>
        <row r="486">
          <cell r="A486" t="str">
            <v>SA1711</v>
          </cell>
          <cell r="B486" t="str">
            <v>11SW-A/R471</v>
          </cell>
          <cell r="C486">
            <v>0</v>
          </cell>
          <cell r="D486" t="str">
            <v>CP,ML&amp;Wch</v>
          </cell>
          <cell r="E486" t="str">
            <v>C-W</v>
          </cell>
          <cell r="F486" t="str">
            <v>A</v>
          </cell>
          <cell r="G486" t="str">
            <v>King George V Memorial Garden</v>
          </cell>
          <cell r="H486" t="str">
            <v>LCSD</v>
          </cell>
          <cell r="I486">
            <v>2</v>
          </cell>
          <cell r="J486">
            <v>1.5</v>
          </cell>
          <cell r="K486">
            <v>0.75680000000000003</v>
          </cell>
          <cell r="L486" t="str">
            <v>No</v>
          </cell>
          <cell r="M486" t="str">
            <v>SheungWan_SaiYingPun</v>
          </cell>
          <cell r="N486" t="str">
            <v>Yes</v>
          </cell>
          <cell r="O486" t="str">
            <v>AB04408021005</v>
          </cell>
        </row>
        <row r="487">
          <cell r="A487" t="str">
            <v>SA1279</v>
          </cell>
          <cell r="B487" t="str">
            <v>11SE-C/C360</v>
          </cell>
          <cell r="C487">
            <v>0</v>
          </cell>
          <cell r="D487" t="str">
            <v>E</v>
          </cell>
          <cell r="E487" t="str">
            <v>NP&amp;CB</v>
          </cell>
          <cell r="F487" t="str">
            <v>A</v>
          </cell>
          <cell r="G487" t="str">
            <v>Mount Parker RSR Station &amp; Radio Transmitting Station</v>
          </cell>
          <cell r="H487" t="str">
            <v>CAD</v>
          </cell>
          <cell r="I487">
            <v>2</v>
          </cell>
          <cell r="J487">
            <v>1.48</v>
          </cell>
          <cell r="K487">
            <v>0.75626666666666664</v>
          </cell>
          <cell r="L487" t="str">
            <v>Yes</v>
          </cell>
          <cell r="M487"/>
          <cell r="N487" t="str">
            <v>Yes</v>
          </cell>
          <cell r="O487" t="str">
            <v>DA00808032008</v>
          </cell>
        </row>
        <row r="488">
          <cell r="A488" t="str">
            <v>SA2024</v>
          </cell>
          <cell r="B488" t="str">
            <v>11SW-C/C330</v>
          </cell>
          <cell r="C488">
            <v>0</v>
          </cell>
          <cell r="D488" t="str">
            <v>WS&amp;L</v>
          </cell>
          <cell r="E488" t="str">
            <v>W</v>
          </cell>
          <cell r="F488" t="str">
            <v>A</v>
          </cell>
          <cell r="G488" t="str">
            <v>German Swiss International School</v>
          </cell>
          <cell r="H488" t="str">
            <v>EB</v>
          </cell>
          <cell r="I488">
            <v>1</v>
          </cell>
          <cell r="J488">
            <v>1.47</v>
          </cell>
          <cell r="K488">
            <v>0.75573333333333337</v>
          </cell>
          <cell r="L488" t="str">
            <v>Yes</v>
          </cell>
          <cell r="M488" t="str">
            <v>Pokfulam</v>
          </cell>
          <cell r="N488" t="str">
            <v>Yes</v>
          </cell>
          <cell r="O488" t="str">
            <v>BJ07108002001</v>
          </cell>
        </row>
        <row r="489">
          <cell r="A489" t="str">
            <v>SA2590</v>
          </cell>
          <cell r="B489" t="str">
            <v>15NE-A/FR84</v>
          </cell>
          <cell r="C489">
            <v>0</v>
          </cell>
          <cell r="D489" t="str">
            <v>WS&amp;L</v>
          </cell>
          <cell r="E489" t="str">
            <v>S</v>
          </cell>
          <cell r="F489" t="str">
            <v>A</v>
          </cell>
          <cell r="G489" t="str">
            <v>Ma Hang Prison</v>
          </cell>
          <cell r="H489" t="str">
            <v>CSD</v>
          </cell>
          <cell r="I489">
            <v>1</v>
          </cell>
          <cell r="J489">
            <v>1.44</v>
          </cell>
          <cell r="K489">
            <v>0.75519999999999998</v>
          </cell>
          <cell r="L489" t="str">
            <v>Yes</v>
          </cell>
          <cell r="M489"/>
          <cell r="N489" t="str">
            <v>Yes</v>
          </cell>
          <cell r="O489" t="str">
            <v>BB01208002017</v>
          </cell>
        </row>
        <row r="490">
          <cell r="A490" t="str">
            <v>SA1024</v>
          </cell>
          <cell r="B490" t="str">
            <v>11SE-A/CR289</v>
          </cell>
          <cell r="C490">
            <v>2</v>
          </cell>
          <cell r="D490" t="str">
            <v>CP,ML&amp;Wch</v>
          </cell>
          <cell r="E490" t="str">
            <v>Wch-S</v>
          </cell>
          <cell r="F490" t="str">
            <v>A</v>
          </cell>
          <cell r="G490" t="str">
            <v>Hotung Secondary School</v>
          </cell>
          <cell r="H490" t="str">
            <v>EB</v>
          </cell>
          <cell r="I490">
            <v>2</v>
          </cell>
          <cell r="J490">
            <v>1.42</v>
          </cell>
          <cell r="K490">
            <v>0.75413333333333332</v>
          </cell>
          <cell r="L490" t="str">
            <v>Yes</v>
          </cell>
          <cell r="M490" t="str">
            <v>HappyValley</v>
          </cell>
          <cell r="N490" t="str">
            <v>Yes</v>
          </cell>
          <cell r="O490" t="str">
            <v>CC07108011006</v>
          </cell>
        </row>
        <row r="491">
          <cell r="A491" t="str">
            <v>SA2720</v>
          </cell>
          <cell r="B491" t="str">
            <v>15NE-C/F98</v>
          </cell>
          <cell r="C491">
            <v>0</v>
          </cell>
          <cell r="D491" t="str">
            <v>WS&amp;L</v>
          </cell>
          <cell r="E491" t="str">
            <v>S</v>
          </cell>
          <cell r="F491" t="str">
            <v>A</v>
          </cell>
          <cell r="G491" t="str">
            <v>Stanley Prison</v>
          </cell>
          <cell r="H491" t="str">
            <v>CSD</v>
          </cell>
          <cell r="I491">
            <v>1</v>
          </cell>
          <cell r="J491">
            <v>1.42</v>
          </cell>
          <cell r="K491">
            <v>0.75413333333333332</v>
          </cell>
          <cell r="L491" t="str">
            <v>Yes</v>
          </cell>
          <cell r="M491"/>
          <cell r="N491" t="str">
            <v>Yes</v>
          </cell>
          <cell r="O491" t="str">
            <v>BB01208003046</v>
          </cell>
        </row>
        <row r="492">
          <cell r="A492" t="str">
            <v>SA1251</v>
          </cell>
          <cell r="B492" t="str">
            <v>11SE-B/R24</v>
          </cell>
          <cell r="C492">
            <v>0</v>
          </cell>
          <cell r="D492" t="str">
            <v>E</v>
          </cell>
          <cell r="E492" t="str">
            <v>SKW&amp;Is-S</v>
          </cell>
          <cell r="F492" t="str">
            <v>A</v>
          </cell>
          <cell r="G492" t="str">
            <v>Lei Yue Mun Park (SKW)</v>
          </cell>
          <cell r="H492" t="str">
            <v>LCSD</v>
          </cell>
          <cell r="I492">
            <v>2</v>
          </cell>
          <cell r="J492">
            <v>1.41</v>
          </cell>
          <cell r="K492">
            <v>0.75360000000000005</v>
          </cell>
          <cell r="L492" t="str">
            <v>Yes</v>
          </cell>
          <cell r="M492"/>
          <cell r="N492" t="str">
            <v>No</v>
          </cell>
          <cell r="O492" t="str">
            <v>DB04408016069</v>
          </cell>
        </row>
        <row r="493">
          <cell r="A493" t="str">
            <v>SA2096</v>
          </cell>
          <cell r="B493" t="str">
            <v>11SW-C/R291</v>
          </cell>
          <cell r="C493">
            <v>0</v>
          </cell>
          <cell r="D493" t="str">
            <v>WS&amp;L</v>
          </cell>
          <cell r="E493" t="str">
            <v>W</v>
          </cell>
          <cell r="F493" t="str">
            <v>A</v>
          </cell>
          <cell r="G493" t="str">
            <v>47 Sassoon Road Government Quarters</v>
          </cell>
          <cell r="H493" t="str">
            <v>GPA</v>
          </cell>
          <cell r="I493">
            <v>2</v>
          </cell>
          <cell r="J493">
            <v>1.4</v>
          </cell>
          <cell r="K493">
            <v>0.75306666666666666</v>
          </cell>
          <cell r="L493" t="str">
            <v>No</v>
          </cell>
          <cell r="M493"/>
          <cell r="N493" t="str">
            <v>No</v>
          </cell>
          <cell r="O493" t="str">
            <v>BJ02308009003</v>
          </cell>
        </row>
        <row r="494">
          <cell r="A494" t="str">
            <v>SA1979</v>
          </cell>
          <cell r="B494" t="str">
            <v>11SW-B/R543</v>
          </cell>
          <cell r="C494">
            <v>0</v>
          </cell>
          <cell r="D494" t="str">
            <v>CP,ML&amp;Wch</v>
          </cell>
          <cell r="E494" t="str">
            <v>C-E</v>
          </cell>
          <cell r="F494" t="str">
            <v>A</v>
          </cell>
          <cell r="G494" t="str">
            <v>Monmouth Park</v>
          </cell>
          <cell r="H494" t="str">
            <v>LCSD</v>
          </cell>
          <cell r="I494">
            <v>2</v>
          </cell>
          <cell r="J494">
            <v>1.37</v>
          </cell>
          <cell r="K494">
            <v>0.75146666666666662</v>
          </cell>
          <cell r="L494" t="str">
            <v>Yes</v>
          </cell>
          <cell r="M494" t="str">
            <v>Central_Admiralty</v>
          </cell>
          <cell r="N494" t="str">
            <v>No</v>
          </cell>
          <cell r="O494" t="str">
            <v>AH04408005006</v>
          </cell>
        </row>
        <row r="495">
          <cell r="A495" t="str">
            <v>SA2002</v>
          </cell>
          <cell r="B495" t="str">
            <v>11SW-B/R932</v>
          </cell>
          <cell r="C495">
            <v>0</v>
          </cell>
          <cell r="D495" t="str">
            <v>CP,ML&amp;Wch</v>
          </cell>
          <cell r="E495" t="str">
            <v>PML</v>
          </cell>
          <cell r="F495" t="str">
            <v>A</v>
          </cell>
          <cell r="G495" t="str">
            <v>Upper Albert Road Sitting Out Area</v>
          </cell>
          <cell r="H495" t="str">
            <v>LCSD</v>
          </cell>
          <cell r="I495">
            <v>2</v>
          </cell>
          <cell r="J495">
            <v>1.37</v>
          </cell>
          <cell r="K495">
            <v>0.75146666666666662</v>
          </cell>
          <cell r="L495" t="str">
            <v>No</v>
          </cell>
          <cell r="M495" t="str">
            <v>Central_Admiralty</v>
          </cell>
          <cell r="N495" t="str">
            <v>No</v>
          </cell>
          <cell r="O495" t="str">
            <v>AC04408086001</v>
          </cell>
        </row>
        <row r="496">
          <cell r="A496" t="str">
            <v>SA2728</v>
          </cell>
          <cell r="B496" t="str">
            <v>15NE-C/R296</v>
          </cell>
          <cell r="C496">
            <v>0</v>
          </cell>
          <cell r="D496" t="str">
            <v>WS&amp;L</v>
          </cell>
          <cell r="E496" t="str">
            <v>S</v>
          </cell>
          <cell r="F496" t="str">
            <v>A</v>
          </cell>
          <cell r="G496" t="str">
            <v>FEHD Southern District Office Stanley Sub-Office</v>
          </cell>
          <cell r="H496" t="str">
            <v>FEHD</v>
          </cell>
          <cell r="I496">
            <v>2</v>
          </cell>
          <cell r="J496">
            <v>1.37</v>
          </cell>
          <cell r="K496">
            <v>0.75146666666666662</v>
          </cell>
          <cell r="L496" t="str">
            <v>Yes</v>
          </cell>
          <cell r="M496"/>
          <cell r="N496" t="str">
            <v>No</v>
          </cell>
          <cell r="O496" t="str">
            <v>BB01908063001</v>
          </cell>
        </row>
        <row r="497">
          <cell r="A497" t="str">
            <v>SA0208</v>
          </cell>
          <cell r="B497" t="str">
            <v>10SW-D/F65</v>
          </cell>
          <cell r="C497">
            <v>0</v>
          </cell>
          <cell r="D497" t="str">
            <v>E</v>
          </cell>
          <cell r="E497" t="str">
            <v>SKW&amp;Is-S</v>
          </cell>
          <cell r="F497" t="str">
            <v>A</v>
          </cell>
          <cell r="G497" t="str">
            <v>Hei Ling Chau Addiction Treatment Centre &amp; Hei Ling Chau Correctional Institution (Is-S)</v>
          </cell>
          <cell r="H497" t="str">
            <v>CSD</v>
          </cell>
          <cell r="I497">
            <v>1</v>
          </cell>
          <cell r="J497">
            <v>1.35</v>
          </cell>
          <cell r="K497">
            <v>0.75039999999999996</v>
          </cell>
          <cell r="L497" t="str">
            <v>Yes</v>
          </cell>
          <cell r="M497"/>
          <cell r="N497" t="str">
            <v>Yes</v>
          </cell>
          <cell r="O497" t="str">
            <v>DF01208008167</v>
          </cell>
        </row>
        <row r="498">
          <cell r="A498" t="str">
            <v>SA1597</v>
          </cell>
          <cell r="B498" t="str">
            <v>11SW-A/CR78</v>
          </cell>
          <cell r="C498">
            <v>1</v>
          </cell>
          <cell r="D498" t="str">
            <v>CP,ML&amp;Wch</v>
          </cell>
          <cell r="E498" t="str">
            <v>C-W</v>
          </cell>
          <cell r="F498" t="str">
            <v>A</v>
          </cell>
          <cell r="G498" t="str">
            <v>King George V Memorial Garden</v>
          </cell>
          <cell r="H498" t="str">
            <v>LCSD</v>
          </cell>
          <cell r="I498">
            <v>1</v>
          </cell>
          <cell r="J498">
            <v>1.35</v>
          </cell>
          <cell r="K498">
            <v>0.75039999999999996</v>
          </cell>
          <cell r="L498" t="str">
            <v>Yes</v>
          </cell>
          <cell r="M498" t="str">
            <v>SheungWan_SaiYingPun</v>
          </cell>
          <cell r="N498" t="str">
            <v>Yes</v>
          </cell>
          <cell r="O498" t="str">
            <v>AB04408021009</v>
          </cell>
        </row>
        <row r="499">
          <cell r="A499" t="str">
            <v>SA2564</v>
          </cell>
          <cell r="B499" t="str">
            <v>15NE-A/CR337</v>
          </cell>
          <cell r="C499">
            <v>1</v>
          </cell>
          <cell r="D499" t="str">
            <v>WS&amp;L</v>
          </cell>
          <cell r="E499" t="str">
            <v>S</v>
          </cell>
          <cell r="F499" t="str">
            <v>A</v>
          </cell>
          <cell r="G499" t="str">
            <v>Chung Hom Kok Road Fire Station</v>
          </cell>
          <cell r="H499" t="str">
            <v>FSD</v>
          </cell>
          <cell r="I499">
            <v>1</v>
          </cell>
          <cell r="J499">
            <v>1.32</v>
          </cell>
          <cell r="K499">
            <v>0.74986666666666668</v>
          </cell>
          <cell r="L499" t="str">
            <v>No</v>
          </cell>
          <cell r="M499"/>
          <cell r="N499" t="str">
            <v>No</v>
          </cell>
          <cell r="O499" t="str">
            <v>BB01808001003</v>
          </cell>
        </row>
        <row r="500">
          <cell r="A500" t="str">
            <v>SA2721</v>
          </cell>
          <cell r="B500" t="str">
            <v>15NE-C/FR99</v>
          </cell>
          <cell r="C500">
            <v>0</v>
          </cell>
          <cell r="D500" t="str">
            <v>WS&amp;L</v>
          </cell>
          <cell r="E500" t="str">
            <v>S</v>
          </cell>
          <cell r="F500" t="str">
            <v>A</v>
          </cell>
          <cell r="G500" t="str">
            <v>Stanley Prison</v>
          </cell>
          <cell r="H500" t="str">
            <v>CSD</v>
          </cell>
          <cell r="I500">
            <v>2</v>
          </cell>
          <cell r="J500">
            <v>1.31</v>
          </cell>
          <cell r="K500">
            <v>0.74880000000000002</v>
          </cell>
          <cell r="L500" t="str">
            <v>Yes</v>
          </cell>
          <cell r="M500"/>
          <cell r="N500" t="str">
            <v>Yes</v>
          </cell>
          <cell r="O500" t="str">
            <v>BB01208003049</v>
          </cell>
        </row>
        <row r="501">
          <cell r="A501" t="str">
            <v>SA4717</v>
          </cell>
          <cell r="B501" t="str">
            <v>14NE-B/C226</v>
          </cell>
          <cell r="C501">
            <v>0</v>
          </cell>
          <cell r="D501" t="str">
            <v>E</v>
          </cell>
          <cell r="E501" t="str">
            <v>SKW&amp;Is-S</v>
          </cell>
          <cell r="F501" t="str">
            <v>A</v>
          </cell>
          <cell r="G501" t="str">
            <v>Yung Shue Wan Public Toilet (Is-S)</v>
          </cell>
          <cell r="H501" t="str">
            <v>FEHD</v>
          </cell>
          <cell r="I501">
            <v>1</v>
          </cell>
          <cell r="J501">
            <v>1.31</v>
          </cell>
          <cell r="K501">
            <v>0.74880000000000002</v>
          </cell>
          <cell r="L501" t="str">
            <v>No</v>
          </cell>
          <cell r="M501"/>
          <cell r="N501" t="str">
            <v>Yes</v>
          </cell>
          <cell r="O501" t="str">
            <v>DF01908073001</v>
          </cell>
        </row>
        <row r="502">
          <cell r="A502" t="str">
            <v>SA1614</v>
          </cell>
          <cell r="B502" t="str">
            <v>11SW-A/F155</v>
          </cell>
          <cell r="C502">
            <v>0</v>
          </cell>
          <cell r="D502" t="str">
            <v>CP,ML&amp;Wch</v>
          </cell>
          <cell r="E502" t="str">
            <v>PML</v>
          </cell>
          <cell r="F502" t="str">
            <v>A</v>
          </cell>
          <cell r="G502" t="str">
            <v>Victoria Peak Garden</v>
          </cell>
          <cell r="H502" t="str">
            <v>LCSD</v>
          </cell>
          <cell r="I502">
            <v>2</v>
          </cell>
          <cell r="J502">
            <v>1.24</v>
          </cell>
          <cell r="K502">
            <v>0.74826666666666664</v>
          </cell>
          <cell r="L502" t="str">
            <v>No</v>
          </cell>
          <cell r="M502"/>
          <cell r="N502" t="str">
            <v>Yes</v>
          </cell>
          <cell r="O502" t="str">
            <v>AC04408058003</v>
          </cell>
        </row>
        <row r="503">
          <cell r="A503" t="str">
            <v>SA1528</v>
          </cell>
          <cell r="B503" t="str">
            <v>11SW-A/C100</v>
          </cell>
          <cell r="C503">
            <v>0</v>
          </cell>
          <cell r="D503" t="str">
            <v>WS&amp;L</v>
          </cell>
          <cell r="E503" t="str">
            <v>W</v>
          </cell>
          <cell r="F503" t="str">
            <v>A</v>
          </cell>
          <cell r="G503" t="str">
            <v>Ka Wai Man Road Garden</v>
          </cell>
          <cell r="H503" t="str">
            <v>LCSD</v>
          </cell>
          <cell r="I503">
            <v>2</v>
          </cell>
          <cell r="J503">
            <v>1.22</v>
          </cell>
          <cell r="K503">
            <v>0.74719999999999998</v>
          </cell>
          <cell r="L503" t="str">
            <v>Yes</v>
          </cell>
          <cell r="M503" t="str">
            <v>SaiWan</v>
          </cell>
          <cell r="N503" t="str">
            <v>Yes</v>
          </cell>
          <cell r="O503" t="str">
            <v>BA04408027002</v>
          </cell>
        </row>
        <row r="504">
          <cell r="A504" t="str">
            <v>SA2792</v>
          </cell>
          <cell r="B504" t="str">
            <v>15NW-B/R56</v>
          </cell>
          <cell r="C504">
            <v>0</v>
          </cell>
          <cell r="D504" t="str">
            <v>WS&amp;L</v>
          </cell>
          <cell r="E504" t="str">
            <v>S</v>
          </cell>
          <cell r="F504" t="str">
            <v>A</v>
          </cell>
          <cell r="G504" t="str">
            <v>Aberdeen Police Training School</v>
          </cell>
          <cell r="H504" t="str">
            <v>HKPF</v>
          </cell>
          <cell r="I504">
            <v>2</v>
          </cell>
          <cell r="J504">
            <v>1.22</v>
          </cell>
          <cell r="K504">
            <v>0.74719999999999998</v>
          </cell>
          <cell r="L504" t="str">
            <v>Yes</v>
          </cell>
          <cell r="M504"/>
          <cell r="N504" t="str">
            <v>No</v>
          </cell>
          <cell r="O504" t="str">
            <v>BB03108004013</v>
          </cell>
        </row>
        <row r="505">
          <cell r="A505" t="str">
            <v>SA1500</v>
          </cell>
          <cell r="B505" t="str">
            <v>11SE-D/FR200</v>
          </cell>
          <cell r="C505">
            <v>0</v>
          </cell>
          <cell r="D505" t="str">
            <v>E</v>
          </cell>
          <cell r="E505" t="str">
            <v>CW</v>
          </cell>
          <cell r="F505" t="str">
            <v>A</v>
          </cell>
          <cell r="G505" t="str">
            <v>Law Uk Folk Museum</v>
          </cell>
          <cell r="H505" t="str">
            <v>LCSD</v>
          </cell>
          <cell r="I505">
            <v>2</v>
          </cell>
          <cell r="J505">
            <v>1.21</v>
          </cell>
          <cell r="K505">
            <v>0.7466666666666667</v>
          </cell>
          <cell r="L505" t="str">
            <v>Yes</v>
          </cell>
          <cell r="M505" t="str">
            <v>ChaiWan-West</v>
          </cell>
          <cell r="N505" t="str">
            <v>Yes</v>
          </cell>
          <cell r="O505" t="str">
            <v>DD04408020001</v>
          </cell>
        </row>
        <row r="506">
          <cell r="A506" t="str">
            <v>SA2740</v>
          </cell>
          <cell r="B506" t="str">
            <v>15NE-D/C61</v>
          </cell>
          <cell r="C506">
            <v>0</v>
          </cell>
          <cell r="D506" t="str">
            <v>WS&amp;L</v>
          </cell>
          <cell r="E506" t="str">
            <v>S</v>
          </cell>
          <cell r="F506" t="str">
            <v>A</v>
          </cell>
          <cell r="G506" t="str">
            <v>Cape D'Aguilar Transmitting Station</v>
          </cell>
          <cell r="H506" t="str">
            <v>CAD</v>
          </cell>
          <cell r="I506">
            <v>2</v>
          </cell>
          <cell r="J506">
            <v>1.2</v>
          </cell>
          <cell r="K506">
            <v>0.74613333333333332</v>
          </cell>
          <cell r="L506" t="str">
            <v>No</v>
          </cell>
          <cell r="M506"/>
          <cell r="N506" t="str">
            <v>Yes</v>
          </cell>
          <cell r="O506" t="str">
            <v>BB00808059016</v>
          </cell>
        </row>
        <row r="507">
          <cell r="A507" t="str">
            <v>SA2496</v>
          </cell>
          <cell r="B507" t="str">
            <v>14NW-D/C223</v>
          </cell>
          <cell r="C507">
            <v>1</v>
          </cell>
          <cell r="D507" t="str">
            <v>E</v>
          </cell>
          <cell r="E507" t="str">
            <v>SKW&amp;Is-S</v>
          </cell>
          <cell r="F507" t="str">
            <v>A</v>
          </cell>
          <cell r="G507" t="str">
            <v>Cheung Chau Hung Shing Temple Children's Playground (Is-S)</v>
          </cell>
          <cell r="H507" t="str">
            <v>LCSD</v>
          </cell>
          <cell r="I507">
            <v>2</v>
          </cell>
          <cell r="J507">
            <v>1.19</v>
          </cell>
          <cell r="K507">
            <v>0.74560000000000004</v>
          </cell>
          <cell r="L507" t="str">
            <v>No</v>
          </cell>
          <cell r="M507" t="str">
            <v>CheungChau</v>
          </cell>
          <cell r="N507" t="str">
            <v>Yes</v>
          </cell>
          <cell r="O507" t="str">
            <v>DF04408055001</v>
          </cell>
        </row>
        <row r="508">
          <cell r="A508" t="str">
            <v>SA1368</v>
          </cell>
          <cell r="B508" t="str">
            <v>11SE-C/R6</v>
          </cell>
          <cell r="C508">
            <v>0</v>
          </cell>
          <cell r="D508" t="str">
            <v>CP,ML&amp;Wch</v>
          </cell>
          <cell r="E508" t="str">
            <v>Wch-S</v>
          </cell>
          <cell r="F508" t="str">
            <v>A</v>
          </cell>
          <cell r="G508" t="str">
            <v>Deep Water Bay Road Open Space</v>
          </cell>
          <cell r="H508" t="str">
            <v>LCSD</v>
          </cell>
          <cell r="I508">
            <v>1</v>
          </cell>
          <cell r="J508">
            <v>1.1599999999999999</v>
          </cell>
          <cell r="K508">
            <v>0.74453333333333338</v>
          </cell>
          <cell r="L508" t="str">
            <v>Yes</v>
          </cell>
          <cell r="M508"/>
          <cell r="N508" t="str">
            <v>No</v>
          </cell>
          <cell r="O508" t="str">
            <v>CC04408066001</v>
          </cell>
        </row>
        <row r="509">
          <cell r="A509" t="str">
            <v>SA2204</v>
          </cell>
          <cell r="B509" t="str">
            <v>11SW-D/CR2189</v>
          </cell>
          <cell r="C509">
            <v>0</v>
          </cell>
          <cell r="D509" t="str">
            <v>CP,ML&amp;Wch</v>
          </cell>
          <cell r="E509" t="str">
            <v>PML</v>
          </cell>
          <cell r="F509" t="str">
            <v>A</v>
          </cell>
          <cell r="G509" t="str">
            <v>19 Severn Road Government Quarters</v>
          </cell>
          <cell r="H509" t="str">
            <v>GPA</v>
          </cell>
          <cell r="I509">
            <v>2</v>
          </cell>
          <cell r="J509">
            <v>1.1599999999999999</v>
          </cell>
          <cell r="K509">
            <v>0.74453333333333338</v>
          </cell>
          <cell r="L509" t="str">
            <v>Yes</v>
          </cell>
          <cell r="M509"/>
          <cell r="N509" t="str">
            <v>Yes</v>
          </cell>
          <cell r="O509" t="str">
            <v>AC02308037005</v>
          </cell>
        </row>
        <row r="510">
          <cell r="A510" t="str">
            <v>SA0059</v>
          </cell>
          <cell r="B510" t="str">
            <v>10SW-D/C11</v>
          </cell>
          <cell r="C510">
            <v>0</v>
          </cell>
          <cell r="D510" t="str">
            <v>E</v>
          </cell>
          <cell r="E510" t="str">
            <v>SKW&amp;Is-S</v>
          </cell>
          <cell r="F510" t="str">
            <v>A</v>
          </cell>
          <cell r="G510" t="str">
            <v>Hei Ling Chau Addiction Treatment Centre &amp; Hei Ling Chau Correctional Institution (Is-S)</v>
          </cell>
          <cell r="H510" t="str">
            <v>CSD</v>
          </cell>
          <cell r="I510">
            <v>1</v>
          </cell>
          <cell r="J510">
            <v>1.1499999999999999</v>
          </cell>
          <cell r="K510">
            <v>0.74346666666666672</v>
          </cell>
          <cell r="L510" t="str">
            <v>No</v>
          </cell>
          <cell r="M510"/>
          <cell r="N510" t="str">
            <v>No</v>
          </cell>
          <cell r="O510" t="str">
            <v>DF01208008017</v>
          </cell>
        </row>
        <row r="511">
          <cell r="A511" t="str">
            <v>SA2677</v>
          </cell>
          <cell r="B511" t="str">
            <v>15NE-C/C79</v>
          </cell>
          <cell r="C511">
            <v>0</v>
          </cell>
          <cell r="D511" t="str">
            <v>WS&amp;L</v>
          </cell>
          <cell r="E511" t="str">
            <v>S</v>
          </cell>
          <cell r="F511" t="str">
            <v>A</v>
          </cell>
          <cell r="G511" t="str">
            <v>Chung Hom Kok Beach &amp; Park Buildings</v>
          </cell>
          <cell r="H511" t="str">
            <v>LCSD</v>
          </cell>
          <cell r="I511">
            <v>3</v>
          </cell>
          <cell r="J511">
            <v>1.1499999999999999</v>
          </cell>
          <cell r="K511">
            <v>0.74346666666666672</v>
          </cell>
          <cell r="L511" t="str">
            <v>No</v>
          </cell>
          <cell r="M511"/>
          <cell r="N511" t="str">
            <v>Yes</v>
          </cell>
          <cell r="O511" t="str">
            <v>BB04408026033</v>
          </cell>
        </row>
        <row r="512">
          <cell r="A512" t="str">
            <v>SA2545</v>
          </cell>
          <cell r="B512" t="str">
            <v>14NW-D/R50</v>
          </cell>
          <cell r="C512">
            <v>0</v>
          </cell>
          <cell r="D512" t="str">
            <v>E</v>
          </cell>
          <cell r="E512" t="str">
            <v>SKW&amp;Is-S</v>
          </cell>
          <cell r="F512" t="str">
            <v>A</v>
          </cell>
          <cell r="G512" t="str">
            <v>Cheung Chau Park (Is-S)</v>
          </cell>
          <cell r="H512" t="str">
            <v>LCSD</v>
          </cell>
          <cell r="I512">
            <v>2</v>
          </cell>
          <cell r="J512">
            <v>1.1399999999999999</v>
          </cell>
          <cell r="K512">
            <v>0.74293333333333333</v>
          </cell>
          <cell r="L512" t="str">
            <v>No</v>
          </cell>
          <cell r="M512" t="str">
            <v>CheungChau</v>
          </cell>
          <cell r="N512" t="str">
            <v>No</v>
          </cell>
          <cell r="O512" t="str">
            <v>DF04408037003</v>
          </cell>
        </row>
        <row r="513">
          <cell r="A513" t="str">
            <v>SA1016</v>
          </cell>
          <cell r="B513" t="str">
            <v>11SE-A/C2</v>
          </cell>
          <cell r="C513">
            <v>1</v>
          </cell>
          <cell r="D513" t="str">
            <v>E</v>
          </cell>
          <cell r="E513" t="str">
            <v>SKW&amp;Is-S</v>
          </cell>
          <cell r="F513" t="str">
            <v>A</v>
          </cell>
          <cell r="G513" t="str">
            <v>Sai Wan Ho Fire Station And Ambulance Depot (SKW)</v>
          </cell>
          <cell r="H513" t="str">
            <v>FSD</v>
          </cell>
          <cell r="I513">
            <v>1</v>
          </cell>
          <cell r="J513">
            <v>1.1299999999999999</v>
          </cell>
          <cell r="K513">
            <v>0.74186666666666667</v>
          </cell>
          <cell r="L513" t="str">
            <v>No</v>
          </cell>
          <cell r="M513"/>
          <cell r="N513" t="str">
            <v>Yes</v>
          </cell>
          <cell r="O513" t="str">
            <v>DB01808006005</v>
          </cell>
        </row>
        <row r="514">
          <cell r="A514" t="str">
            <v>SA2110</v>
          </cell>
          <cell r="B514" t="str">
            <v>11SW-C/R96</v>
          </cell>
          <cell r="C514">
            <v>0</v>
          </cell>
          <cell r="D514" t="str">
            <v>CP,ML&amp;Wch</v>
          </cell>
          <cell r="E514" t="str">
            <v>PML</v>
          </cell>
          <cell r="F514" t="str">
            <v>A</v>
          </cell>
          <cell r="G514" t="str">
            <v>Old Peak Road Rest Garden</v>
          </cell>
          <cell r="H514" t="str">
            <v>LCSD</v>
          </cell>
          <cell r="I514">
            <v>2</v>
          </cell>
          <cell r="J514">
            <v>1.1299999999999999</v>
          </cell>
          <cell r="K514">
            <v>0.74186666666666667</v>
          </cell>
          <cell r="L514" t="str">
            <v>Yes</v>
          </cell>
          <cell r="M514"/>
          <cell r="N514" t="str">
            <v>No</v>
          </cell>
          <cell r="O514" t="str">
            <v>AC04408057001</v>
          </cell>
        </row>
        <row r="515">
          <cell r="A515" t="str">
            <v>SA1068</v>
          </cell>
          <cell r="B515" t="str">
            <v>11SE-A/F118</v>
          </cell>
          <cell r="C515">
            <v>0</v>
          </cell>
          <cell r="D515" t="str">
            <v>CP,ML&amp;Wch</v>
          </cell>
          <cell r="E515" t="str">
            <v>Wch-S</v>
          </cell>
          <cell r="F515" t="str">
            <v>A</v>
          </cell>
          <cell r="G515" t="str">
            <v>Tai Hang Road Rest Garden</v>
          </cell>
          <cell r="H515" t="str">
            <v>LCSD</v>
          </cell>
          <cell r="I515">
            <v>2</v>
          </cell>
          <cell r="J515">
            <v>1.1200000000000001</v>
          </cell>
          <cell r="K515">
            <v>0.74080000000000001</v>
          </cell>
          <cell r="L515" t="str">
            <v>Yes</v>
          </cell>
          <cell r="M515"/>
          <cell r="N515" t="str">
            <v>Yes</v>
          </cell>
          <cell r="O515" t="str">
            <v>CC04408050001</v>
          </cell>
        </row>
        <row r="516">
          <cell r="A516" t="str">
            <v>SA1645</v>
          </cell>
          <cell r="B516" t="str">
            <v>11SW-A/FR83</v>
          </cell>
          <cell r="C516">
            <v>1</v>
          </cell>
          <cell r="D516" t="str">
            <v>WS&amp;L</v>
          </cell>
          <cell r="E516" t="str">
            <v>W</v>
          </cell>
          <cell r="F516" t="str">
            <v>A</v>
          </cell>
          <cell r="G516" t="str">
            <v>Hill Road Garden</v>
          </cell>
          <cell r="H516" t="str">
            <v>LCSD</v>
          </cell>
          <cell r="I516">
            <v>1</v>
          </cell>
          <cell r="J516">
            <v>1.1200000000000001</v>
          </cell>
          <cell r="K516">
            <v>0.74080000000000001</v>
          </cell>
          <cell r="L516" t="str">
            <v>Yes</v>
          </cell>
          <cell r="M516" t="str">
            <v>SaiWan</v>
          </cell>
          <cell r="N516" t="str">
            <v>Yes</v>
          </cell>
          <cell r="O516" t="str">
            <v>BA04408028004</v>
          </cell>
        </row>
        <row r="517">
          <cell r="A517" t="str">
            <v>SA1741</v>
          </cell>
          <cell r="B517" t="str">
            <v>11SW-A/R783</v>
          </cell>
          <cell r="C517">
            <v>0</v>
          </cell>
          <cell r="D517" t="str">
            <v>WS&amp;L</v>
          </cell>
          <cell r="E517" t="str">
            <v>W</v>
          </cell>
          <cell r="F517" t="str">
            <v>A</v>
          </cell>
          <cell r="G517" t="str">
            <v>The Former Victoria Road Police Detention Centre</v>
          </cell>
          <cell r="H517" t="str">
            <v>HKPF</v>
          </cell>
          <cell r="I517">
            <v>2</v>
          </cell>
          <cell r="J517">
            <v>1.1100000000000001</v>
          </cell>
          <cell r="K517">
            <v>0.73973333333333335</v>
          </cell>
          <cell r="L517" t="str">
            <v>Yes</v>
          </cell>
          <cell r="M517"/>
          <cell r="N517" t="str">
            <v>No</v>
          </cell>
          <cell r="O517" t="str">
            <v>BA03108009001</v>
          </cell>
        </row>
        <row r="518">
          <cell r="A518" t="str">
            <v>SA1813</v>
          </cell>
          <cell r="B518" t="str">
            <v>11SW-B/CR405</v>
          </cell>
          <cell r="C518">
            <v>0</v>
          </cell>
          <cell r="D518" t="str">
            <v>CP,ML&amp;Wch</v>
          </cell>
          <cell r="E518" t="str">
            <v>C-E</v>
          </cell>
          <cell r="F518" t="str">
            <v>A</v>
          </cell>
          <cell r="G518" t="str">
            <v>Hong Kong Park</v>
          </cell>
          <cell r="H518" t="str">
            <v>LCSD</v>
          </cell>
          <cell r="I518">
            <v>2</v>
          </cell>
          <cell r="J518">
            <v>1.1100000000000001</v>
          </cell>
          <cell r="K518">
            <v>0.73973333333333335</v>
          </cell>
          <cell r="L518" t="str">
            <v>Yes</v>
          </cell>
          <cell r="M518" t="str">
            <v>Central_Admiralty</v>
          </cell>
          <cell r="N518" t="str">
            <v>Yes</v>
          </cell>
          <cell r="O518" t="str">
            <v>AH04408006042</v>
          </cell>
        </row>
        <row r="519">
          <cell r="A519" t="str">
            <v>SA0020</v>
          </cell>
          <cell r="B519" t="str">
            <v>10SE-B/C8</v>
          </cell>
          <cell r="C519">
            <v>0</v>
          </cell>
          <cell r="D519" t="str">
            <v>E</v>
          </cell>
          <cell r="E519" t="str">
            <v>SKW&amp;Is-S</v>
          </cell>
          <cell r="F519" t="str">
            <v>A</v>
          </cell>
          <cell r="G519" t="str">
            <v>Marine Department Office (Is-S)</v>
          </cell>
          <cell r="H519" t="str">
            <v>MD</v>
          </cell>
          <cell r="I519">
            <v>2</v>
          </cell>
          <cell r="J519">
            <v>1.0900000000000001</v>
          </cell>
          <cell r="K519">
            <v>0.73866666666666669</v>
          </cell>
          <cell r="L519" t="str">
            <v>Yes</v>
          </cell>
          <cell r="M519"/>
          <cell r="N519" t="str">
            <v>Yes</v>
          </cell>
          <cell r="O519" t="str">
            <v>DF02308057002</v>
          </cell>
        </row>
        <row r="520">
          <cell r="A520" t="str">
            <v>SA1412</v>
          </cell>
          <cell r="B520" t="str">
            <v>11SE-D/C292</v>
          </cell>
          <cell r="C520">
            <v>0</v>
          </cell>
          <cell r="D520" t="str">
            <v>E</v>
          </cell>
          <cell r="E520" t="str">
            <v>CW</v>
          </cell>
          <cell r="F520" t="str">
            <v>A</v>
          </cell>
          <cell r="G520" t="str">
            <v>Cape Collinson Training Centre</v>
          </cell>
          <cell r="H520" t="str">
            <v>CSD</v>
          </cell>
          <cell r="I520">
            <v>1</v>
          </cell>
          <cell r="J520">
            <v>1.0900000000000001</v>
          </cell>
          <cell r="K520">
            <v>0.73866666666666669</v>
          </cell>
          <cell r="L520" t="str">
            <v>Yes</v>
          </cell>
          <cell r="M520"/>
          <cell r="N520" t="str">
            <v>No</v>
          </cell>
          <cell r="O520" t="str">
            <v>DD01208003006</v>
          </cell>
        </row>
        <row r="521">
          <cell r="A521" t="str">
            <v>SA1704</v>
          </cell>
          <cell r="B521" t="str">
            <v>11SW-A/R46</v>
          </cell>
          <cell r="C521">
            <v>0</v>
          </cell>
          <cell r="D521" t="str">
            <v>CP,ML&amp;Wch</v>
          </cell>
          <cell r="E521" t="str">
            <v>C-W</v>
          </cell>
          <cell r="F521" t="str">
            <v>A</v>
          </cell>
          <cell r="G521" t="str">
            <v>Hospital Road Government Quarters</v>
          </cell>
          <cell r="H521" t="str">
            <v>GPA</v>
          </cell>
          <cell r="I521">
            <v>1</v>
          </cell>
          <cell r="J521">
            <v>1.07</v>
          </cell>
          <cell r="K521">
            <v>0.73760000000000003</v>
          </cell>
          <cell r="L521" t="str">
            <v>Yes</v>
          </cell>
          <cell r="M521" t="str">
            <v>SheungWan_SaiYingPun</v>
          </cell>
          <cell r="N521" t="str">
            <v>No</v>
          </cell>
          <cell r="O521" t="str">
            <v>AB02308038001</v>
          </cell>
        </row>
        <row r="522">
          <cell r="A522" t="str">
            <v>SA2177</v>
          </cell>
          <cell r="B522" t="str">
            <v>11SW-D/C19</v>
          </cell>
          <cell r="C522">
            <v>0</v>
          </cell>
          <cell r="D522" t="str">
            <v>CP,ML&amp;Wch</v>
          </cell>
          <cell r="E522" t="str">
            <v>Wch-S</v>
          </cell>
          <cell r="F522" t="str">
            <v>A</v>
          </cell>
          <cell r="G522" t="str">
            <v>Hong Kong Cemetery</v>
          </cell>
          <cell r="H522" t="str">
            <v>FEHD</v>
          </cell>
          <cell r="I522">
            <v>3</v>
          </cell>
          <cell r="J522">
            <v>1.07</v>
          </cell>
          <cell r="K522">
            <v>0.73760000000000003</v>
          </cell>
          <cell r="L522" t="str">
            <v>No</v>
          </cell>
          <cell r="M522"/>
          <cell r="N522" t="str">
            <v>Yes</v>
          </cell>
          <cell r="O522" t="str">
            <v>CC01908021003</v>
          </cell>
        </row>
        <row r="523">
          <cell r="A523" t="str">
            <v>SA1128</v>
          </cell>
          <cell r="B523" t="str">
            <v>11SE-A/R473</v>
          </cell>
          <cell r="C523">
            <v>0</v>
          </cell>
          <cell r="D523" t="str">
            <v>E</v>
          </cell>
          <cell r="E523" t="str">
            <v>NP&amp;CB</v>
          </cell>
          <cell r="F523" t="str">
            <v>A</v>
          </cell>
          <cell r="G523" t="str">
            <v>Braemar Hill Fire Station Cum Ambulance Depot</v>
          </cell>
          <cell r="H523" t="str">
            <v>FSD</v>
          </cell>
          <cell r="I523">
            <v>1</v>
          </cell>
          <cell r="J523">
            <v>1.06</v>
          </cell>
          <cell r="K523">
            <v>0.73653333333333337</v>
          </cell>
          <cell r="L523" t="str">
            <v>Yes</v>
          </cell>
          <cell r="M523" t="str">
            <v>TinHau</v>
          </cell>
          <cell r="N523" t="str">
            <v>No</v>
          </cell>
          <cell r="O523" t="str">
            <v>DA01808039003</v>
          </cell>
        </row>
        <row r="524">
          <cell r="A524" t="str">
            <v>SA1344</v>
          </cell>
          <cell r="B524" t="str">
            <v>11SE-C/FR196</v>
          </cell>
          <cell r="C524">
            <v>0</v>
          </cell>
          <cell r="D524" t="str">
            <v>WS&amp;L</v>
          </cell>
          <cell r="E524" t="str">
            <v>S</v>
          </cell>
          <cell r="F524" t="str">
            <v>A</v>
          </cell>
          <cell r="G524" t="str">
            <v>Wong Nai Chung Reservoir Park Fitness Trail</v>
          </cell>
          <cell r="H524" t="str">
            <v>LCSD</v>
          </cell>
          <cell r="I524">
            <v>2</v>
          </cell>
          <cell r="J524">
            <v>1.06</v>
          </cell>
          <cell r="K524">
            <v>0.73653333333333337</v>
          </cell>
          <cell r="L524" t="str">
            <v>Yes</v>
          </cell>
          <cell r="M524"/>
          <cell r="N524" t="str">
            <v>Yes</v>
          </cell>
          <cell r="O524" t="str">
            <v>BB04408032003</v>
          </cell>
        </row>
        <row r="525">
          <cell r="A525" t="str">
            <v>SA1429</v>
          </cell>
          <cell r="B525" t="str">
            <v>11SE-D/C393</v>
          </cell>
          <cell r="C525">
            <v>0</v>
          </cell>
          <cell r="D525" t="str">
            <v>E</v>
          </cell>
          <cell r="E525" t="str">
            <v>CW</v>
          </cell>
          <cell r="F525" t="str">
            <v>A</v>
          </cell>
          <cell r="G525" t="str">
            <v>Tai Tam Gap Correctional Institution</v>
          </cell>
          <cell r="H525" t="str">
            <v>CSD</v>
          </cell>
          <cell r="I525">
            <v>2</v>
          </cell>
          <cell r="J525">
            <v>1.05</v>
          </cell>
          <cell r="K525">
            <v>0.73546666666666671</v>
          </cell>
          <cell r="L525" t="str">
            <v>No</v>
          </cell>
          <cell r="M525"/>
          <cell r="N525" t="str">
            <v>Yes</v>
          </cell>
          <cell r="O525" t="str">
            <v>DD01208001003</v>
          </cell>
        </row>
        <row r="526">
          <cell r="A526" t="str">
            <v>SA2101</v>
          </cell>
          <cell r="B526" t="str">
            <v>11SW-C/R496</v>
          </cell>
          <cell r="C526">
            <v>0</v>
          </cell>
          <cell r="D526" t="str">
            <v>CP,ML&amp;Wch</v>
          </cell>
          <cell r="E526" t="str">
            <v>PML</v>
          </cell>
          <cell r="F526" t="str">
            <v>A</v>
          </cell>
          <cell r="G526" t="str">
            <v>ICAC Radio Station At Mount Kellett</v>
          </cell>
          <cell r="H526" t="str">
            <v>ICAC</v>
          </cell>
          <cell r="I526">
            <v>2</v>
          </cell>
          <cell r="J526">
            <v>1.05</v>
          </cell>
          <cell r="K526">
            <v>0.73546666666666671</v>
          </cell>
          <cell r="L526" t="str">
            <v>No</v>
          </cell>
          <cell r="M526"/>
          <cell r="N526" t="str">
            <v>No</v>
          </cell>
          <cell r="O526" t="str">
            <v>AC07208006003</v>
          </cell>
        </row>
        <row r="527">
          <cell r="A527" t="str">
            <v>SA1397</v>
          </cell>
          <cell r="B527" t="str">
            <v>11SE-D/C210</v>
          </cell>
          <cell r="C527">
            <v>0</v>
          </cell>
          <cell r="D527" t="str">
            <v>E</v>
          </cell>
          <cell r="E527" t="str">
            <v>CW</v>
          </cell>
          <cell r="F527" t="str">
            <v>A</v>
          </cell>
          <cell r="G527" t="str">
            <v>Cape Collinson Training Centre</v>
          </cell>
          <cell r="H527" t="str">
            <v>CSD</v>
          </cell>
          <cell r="I527">
            <v>2</v>
          </cell>
          <cell r="J527">
            <v>1.04</v>
          </cell>
          <cell r="K527">
            <v>0.73440000000000005</v>
          </cell>
          <cell r="L527" t="str">
            <v>No</v>
          </cell>
          <cell r="M527"/>
          <cell r="N527" t="str">
            <v>Yes</v>
          </cell>
          <cell r="O527" t="str">
            <v>DD01208003015</v>
          </cell>
        </row>
        <row r="528">
          <cell r="A528" t="str">
            <v>SA1714</v>
          </cell>
          <cell r="B528" t="str">
            <v>11SW-A/R474</v>
          </cell>
          <cell r="C528" t="str">
            <v>1,2</v>
          </cell>
          <cell r="D528" t="str">
            <v>CP,ML&amp;Wch</v>
          </cell>
          <cell r="E528" t="str">
            <v>C-W</v>
          </cell>
          <cell r="F528" t="str">
            <v>A</v>
          </cell>
          <cell r="G528" t="str">
            <v>Sai Ying Pun Community Complex</v>
          </cell>
          <cell r="H528" t="str">
            <v>GPA,EB</v>
          </cell>
          <cell r="I528">
            <v>1</v>
          </cell>
          <cell r="J528">
            <v>1.04</v>
          </cell>
          <cell r="K528">
            <v>0.73440000000000005</v>
          </cell>
          <cell r="L528" t="str">
            <v>Yes</v>
          </cell>
          <cell r="M528" t="str">
            <v>SheungWan_SaiYingPun</v>
          </cell>
          <cell r="N528" t="str">
            <v>Yes</v>
          </cell>
          <cell r="O528" t="str">
            <v>AB02708045001,AB07108044001</v>
          </cell>
        </row>
        <row r="529">
          <cell r="A529" t="str">
            <v>SA1876</v>
          </cell>
          <cell r="B529" t="str">
            <v>11SW-B/FR153</v>
          </cell>
          <cell r="C529">
            <v>0</v>
          </cell>
          <cell r="D529" t="str">
            <v>CP,ML&amp;Wch</v>
          </cell>
          <cell r="E529" t="str">
            <v>C-E</v>
          </cell>
          <cell r="F529" t="str">
            <v>A</v>
          </cell>
          <cell r="G529" t="str">
            <v>Hong Kong Park</v>
          </cell>
          <cell r="H529" t="str">
            <v>LCSD</v>
          </cell>
          <cell r="I529">
            <v>2</v>
          </cell>
          <cell r="J529">
            <v>1.01</v>
          </cell>
          <cell r="K529">
            <v>0.73386666666666667</v>
          </cell>
          <cell r="L529" t="str">
            <v>Yes</v>
          </cell>
          <cell r="M529" t="str">
            <v>Central_Admiralty</v>
          </cell>
          <cell r="N529" t="str">
            <v>Yes</v>
          </cell>
          <cell r="O529" t="str">
            <v>AH04408006027</v>
          </cell>
        </row>
        <row r="530">
          <cell r="A530" t="str">
            <v>SA1125</v>
          </cell>
          <cell r="B530" t="str">
            <v>11SE-A/R446</v>
          </cell>
          <cell r="C530">
            <v>0</v>
          </cell>
          <cell r="D530" t="str">
            <v>E</v>
          </cell>
          <cell r="E530" t="str">
            <v>NP&amp;CB</v>
          </cell>
          <cell r="F530" t="str">
            <v>A</v>
          </cell>
          <cell r="G530" t="str">
            <v>Fortress Hill Road / Tin Hau Temple Road Rest Garden</v>
          </cell>
          <cell r="H530" t="str">
            <v>LCSD</v>
          </cell>
          <cell r="I530">
            <v>2</v>
          </cell>
          <cell r="J530">
            <v>1</v>
          </cell>
          <cell r="K530">
            <v>0.73333333333333328</v>
          </cell>
          <cell r="L530" t="str">
            <v>No</v>
          </cell>
          <cell r="M530" t="str">
            <v>TinHau</v>
          </cell>
          <cell r="N530" t="str">
            <v>No</v>
          </cell>
          <cell r="O530" t="str">
            <v>DA04408051001</v>
          </cell>
        </row>
        <row r="531">
          <cell r="A531" t="str">
            <v>SA1156</v>
          </cell>
          <cell r="B531" t="str">
            <v>11SE-B/C157</v>
          </cell>
          <cell r="C531">
            <v>0</v>
          </cell>
          <cell r="D531" t="str">
            <v>E</v>
          </cell>
          <cell r="E531" t="str">
            <v>SKW&amp;Is-S</v>
          </cell>
          <cell r="F531" t="str">
            <v>A</v>
          </cell>
          <cell r="G531" t="str">
            <v>Basel Road Playground (SKW)</v>
          </cell>
          <cell r="H531" t="str">
            <v>LCSD</v>
          </cell>
          <cell r="I531">
            <v>2</v>
          </cell>
          <cell r="J531">
            <v>0.99</v>
          </cell>
          <cell r="K531">
            <v>0.73280000000000001</v>
          </cell>
          <cell r="L531" t="str">
            <v>Yes</v>
          </cell>
          <cell r="M531"/>
          <cell r="N531" t="str">
            <v>Yes</v>
          </cell>
          <cell r="O531" t="str">
            <v>DB04408018002</v>
          </cell>
        </row>
        <row r="532">
          <cell r="A532" t="str">
            <v>SA1793</v>
          </cell>
          <cell r="B532" t="str">
            <v>11SW-B/CR310</v>
          </cell>
          <cell r="C532">
            <v>0</v>
          </cell>
          <cell r="D532" t="str">
            <v>CP,ML&amp;Wch</v>
          </cell>
          <cell r="E532" t="str">
            <v>PML</v>
          </cell>
          <cell r="F532" t="str">
            <v>A</v>
          </cell>
          <cell r="G532" t="str">
            <v>Montgomery Block, 42B Kennedy Road</v>
          </cell>
          <cell r="H532" t="str">
            <v>GPA</v>
          </cell>
          <cell r="I532">
            <v>2</v>
          </cell>
          <cell r="J532">
            <v>0.96</v>
          </cell>
          <cell r="K532">
            <v>0.73226666666666662</v>
          </cell>
          <cell r="L532" t="str">
            <v>Yes</v>
          </cell>
          <cell r="M532" t="str">
            <v>Central_Admiralty</v>
          </cell>
          <cell r="N532" t="str">
            <v>Yes</v>
          </cell>
          <cell r="O532" t="str">
            <v>AC02308012012</v>
          </cell>
        </row>
        <row r="533">
          <cell r="A533" t="str">
            <v>SA1311</v>
          </cell>
          <cell r="B533" t="str">
            <v>11SE-C/CR620</v>
          </cell>
          <cell r="C533">
            <v>0</v>
          </cell>
          <cell r="D533" t="str">
            <v>CP,ML&amp;Wch</v>
          </cell>
          <cell r="E533" t="str">
            <v>Wch-S</v>
          </cell>
          <cell r="F533" t="str">
            <v>A</v>
          </cell>
          <cell r="G533" t="str">
            <v>Mount Butler Firing Range</v>
          </cell>
          <cell r="H533" t="str">
            <v>HKPF</v>
          </cell>
          <cell r="I533">
            <v>2</v>
          </cell>
          <cell r="J533">
            <v>0.95</v>
          </cell>
          <cell r="K533">
            <v>0.73173333333333335</v>
          </cell>
          <cell r="L533" t="str">
            <v>No</v>
          </cell>
          <cell r="M533"/>
          <cell r="N533" t="str">
            <v>Yes</v>
          </cell>
          <cell r="O533" t="str">
            <v>CC03108055004</v>
          </cell>
        </row>
        <row r="534">
          <cell r="A534" t="str">
            <v>SA1962</v>
          </cell>
          <cell r="B534" t="str">
            <v>11SW-B/R187</v>
          </cell>
          <cell r="C534">
            <v>0</v>
          </cell>
          <cell r="D534" t="str">
            <v>CP,ML&amp;Wch</v>
          </cell>
          <cell r="E534" t="str">
            <v>PML</v>
          </cell>
          <cell r="F534" t="str">
            <v>A</v>
          </cell>
          <cell r="G534" t="str">
            <v>Hong Kong Zoological &amp; Botanical Gardens</v>
          </cell>
          <cell r="H534" t="str">
            <v>LCSD</v>
          </cell>
          <cell r="I534">
            <v>2</v>
          </cell>
          <cell r="J534">
            <v>0.93</v>
          </cell>
          <cell r="K534">
            <v>0.73119999999999996</v>
          </cell>
          <cell r="L534" t="str">
            <v>Yes</v>
          </cell>
          <cell r="M534" t="str">
            <v>Central_Admiralty</v>
          </cell>
          <cell r="N534" t="str">
            <v>No</v>
          </cell>
          <cell r="O534" t="str">
            <v>AC04408053026</v>
          </cell>
        </row>
        <row r="535">
          <cell r="A535" t="str">
            <v>SA2609</v>
          </cell>
          <cell r="B535" t="str">
            <v>15NE-B/C304</v>
          </cell>
          <cell r="C535" t="str">
            <v>1,2</v>
          </cell>
          <cell r="D535" t="str">
            <v>WS&amp;L</v>
          </cell>
          <cell r="E535" t="str">
            <v>S</v>
          </cell>
          <cell r="F535" t="str">
            <v>A</v>
          </cell>
          <cell r="G535" t="str">
            <v>Tung Ah Village Playground</v>
          </cell>
          <cell r="H535" t="str">
            <v>HAD,GPA</v>
          </cell>
          <cell r="I535">
            <v>3</v>
          </cell>
          <cell r="J535">
            <v>0.91</v>
          </cell>
          <cell r="K535">
            <v>0.7301333333333333</v>
          </cell>
          <cell r="L535" t="str">
            <v>No</v>
          </cell>
          <cell r="M535"/>
          <cell r="N535" t="str">
            <v>Yes</v>
          </cell>
          <cell r="O535" t="str">
            <v>BB02708054001</v>
          </cell>
        </row>
        <row r="536">
          <cell r="A536" t="str">
            <v>SA7602</v>
          </cell>
          <cell r="B536" t="str">
            <v>11SE-D/FR231</v>
          </cell>
          <cell r="C536">
            <v>0</v>
          </cell>
          <cell r="D536" t="str">
            <v>E</v>
          </cell>
          <cell r="E536" t="str">
            <v>CW</v>
          </cell>
          <cell r="F536" t="str">
            <v>A</v>
          </cell>
          <cell r="G536" t="str">
            <v>The Salvation Army Centaline Charity Fund School</v>
          </cell>
          <cell r="H536" t="str">
            <v>EB</v>
          </cell>
          <cell r="I536">
            <v>2</v>
          </cell>
          <cell r="J536">
            <v>0.91</v>
          </cell>
          <cell r="K536">
            <v>0.7301333333333333</v>
          </cell>
          <cell r="L536" t="str">
            <v>Yes</v>
          </cell>
          <cell r="M536" t="str">
            <v>ChaiWan-West</v>
          </cell>
          <cell r="N536" t="str">
            <v>Yes</v>
          </cell>
          <cell r="O536" t="str">
            <v>DD07108033001</v>
          </cell>
        </row>
        <row r="537">
          <cell r="A537" t="str">
            <v>SA1947</v>
          </cell>
          <cell r="B537" t="str">
            <v>11SW-B/F8</v>
          </cell>
          <cell r="C537">
            <v>0</v>
          </cell>
          <cell r="D537" t="str">
            <v>CP,ML&amp;Wch</v>
          </cell>
          <cell r="E537" t="str">
            <v>PML</v>
          </cell>
          <cell r="F537" t="str">
            <v>A</v>
          </cell>
          <cell r="G537" t="str">
            <v>Lower Albert Road Sitting Out Area</v>
          </cell>
          <cell r="H537" t="str">
            <v>LCSD</v>
          </cell>
          <cell r="I537">
            <v>2</v>
          </cell>
          <cell r="J537">
            <v>0.9</v>
          </cell>
          <cell r="K537">
            <v>0.72960000000000003</v>
          </cell>
          <cell r="L537" t="str">
            <v>Yes</v>
          </cell>
          <cell r="M537" t="str">
            <v>Central_Admiralty</v>
          </cell>
          <cell r="N537" t="str">
            <v>Yes</v>
          </cell>
          <cell r="O537" t="str">
            <v>AC04408052003</v>
          </cell>
        </row>
        <row r="538">
          <cell r="A538" t="str">
            <v>SA2132</v>
          </cell>
          <cell r="B538" t="str">
            <v>11SW-D/C1348</v>
          </cell>
          <cell r="C538">
            <v>0</v>
          </cell>
          <cell r="D538" t="str">
            <v>CP,ML&amp;Wch</v>
          </cell>
          <cell r="E538" t="str">
            <v>Wch-S</v>
          </cell>
          <cell r="F538" t="str">
            <v>A</v>
          </cell>
          <cell r="G538" t="str">
            <v>Bowen Road Park Public Toilet</v>
          </cell>
          <cell r="H538" t="str">
            <v>FEHD</v>
          </cell>
          <cell r="I538">
            <v>1</v>
          </cell>
          <cell r="J538">
            <v>0.89</v>
          </cell>
          <cell r="K538">
            <v>0.72853333333333337</v>
          </cell>
          <cell r="L538" t="str">
            <v>No</v>
          </cell>
          <cell r="M538"/>
          <cell r="N538" t="str">
            <v>Yes</v>
          </cell>
          <cell r="O538" t="str">
            <v>CC04408037001</v>
          </cell>
        </row>
        <row r="539">
          <cell r="A539" t="str">
            <v>SA2278</v>
          </cell>
          <cell r="B539" t="str">
            <v>11SW-D/F529</v>
          </cell>
          <cell r="C539">
            <v>0</v>
          </cell>
          <cell r="D539" t="str">
            <v>CP,ML&amp;Wch</v>
          </cell>
          <cell r="E539" t="str">
            <v>Wch-S</v>
          </cell>
          <cell r="F539" t="str">
            <v>A</v>
          </cell>
          <cell r="G539" t="str">
            <v>Stubbs Road Lookout</v>
          </cell>
          <cell r="H539" t="str">
            <v>LCSD</v>
          </cell>
          <cell r="I539">
            <v>1</v>
          </cell>
          <cell r="J539">
            <v>0.89</v>
          </cell>
          <cell r="K539">
            <v>0.72853333333333337</v>
          </cell>
          <cell r="L539" t="str">
            <v>Yes</v>
          </cell>
          <cell r="M539"/>
          <cell r="N539" t="str">
            <v>Yes</v>
          </cell>
          <cell r="O539" t="str">
            <v>CC04408064002</v>
          </cell>
        </row>
        <row r="540">
          <cell r="A540" t="str">
            <v>SA1148</v>
          </cell>
          <cell r="B540" t="str">
            <v>11SE-B/C143</v>
          </cell>
          <cell r="C540">
            <v>0</v>
          </cell>
          <cell r="D540" t="str">
            <v>E</v>
          </cell>
          <cell r="E540" t="str">
            <v>SKW&amp;Is-S</v>
          </cell>
          <cell r="F540" t="str">
            <v>A</v>
          </cell>
          <cell r="G540" t="str">
            <v>Lei Yue Mun Park (SKW)</v>
          </cell>
          <cell r="H540" t="str">
            <v>LCSD</v>
          </cell>
          <cell r="I540">
            <v>1</v>
          </cell>
          <cell r="J540">
            <v>0.88</v>
          </cell>
          <cell r="K540">
            <v>0.72746666666666671</v>
          </cell>
          <cell r="L540" t="str">
            <v>No</v>
          </cell>
          <cell r="M540"/>
          <cell r="N540" t="str">
            <v>Yes</v>
          </cell>
          <cell r="O540" t="str">
            <v>DB04408016019</v>
          </cell>
        </row>
        <row r="541">
          <cell r="A541" t="str">
            <v>SA2021</v>
          </cell>
          <cell r="B541" t="str">
            <v>11SW-C/CR231</v>
          </cell>
          <cell r="C541">
            <v>1</v>
          </cell>
          <cell r="D541" t="str">
            <v>CP,ML&amp;Wch</v>
          </cell>
          <cell r="E541" t="str">
            <v>PML</v>
          </cell>
          <cell r="F541" t="str">
            <v>A</v>
          </cell>
          <cell r="G541" t="str">
            <v>Victoria Peak Fire Station</v>
          </cell>
          <cell r="H541" t="str">
            <v>FSD</v>
          </cell>
          <cell r="I541">
            <v>1</v>
          </cell>
          <cell r="J541">
            <v>0.88</v>
          </cell>
          <cell r="K541">
            <v>0.72746666666666671</v>
          </cell>
          <cell r="L541" t="str">
            <v>Yes</v>
          </cell>
          <cell r="M541"/>
          <cell r="N541" t="str">
            <v>Yes</v>
          </cell>
          <cell r="O541" t="str">
            <v>AC02308034001</v>
          </cell>
        </row>
        <row r="542">
          <cell r="A542" t="str">
            <v>SA0164</v>
          </cell>
          <cell r="B542" t="str">
            <v>10SW-D/F21</v>
          </cell>
          <cell r="C542">
            <v>0</v>
          </cell>
          <cell r="D542" t="str">
            <v>E</v>
          </cell>
          <cell r="E542" t="str">
            <v>SKW&amp;Is-S</v>
          </cell>
          <cell r="F542" t="str">
            <v>A</v>
          </cell>
          <cell r="G542" t="str">
            <v>Hei Ling Chau Addiction Treatment Centre &amp; Hei Ling Chau Correctional Institution (Is-S)</v>
          </cell>
          <cell r="H542" t="str">
            <v>CSD</v>
          </cell>
          <cell r="I542">
            <v>1</v>
          </cell>
          <cell r="J542">
            <v>0.86</v>
          </cell>
          <cell r="K542">
            <v>0.72693333333333332</v>
          </cell>
          <cell r="L542" t="str">
            <v>No</v>
          </cell>
          <cell r="M542"/>
          <cell r="N542" t="str">
            <v>Yes</v>
          </cell>
          <cell r="O542" t="str">
            <v>DF01208008124</v>
          </cell>
        </row>
        <row r="543">
          <cell r="A543" t="str">
            <v>SA1284</v>
          </cell>
          <cell r="B543" t="str">
            <v>11SE-C/CR398</v>
          </cell>
          <cell r="C543">
            <v>0</v>
          </cell>
          <cell r="D543" t="str">
            <v>CP,ML&amp;Wch</v>
          </cell>
          <cell r="E543" t="str">
            <v>Wch-S</v>
          </cell>
          <cell r="F543" t="str">
            <v>A</v>
          </cell>
          <cell r="G543" t="str">
            <v>Blue Pool Road Playground</v>
          </cell>
          <cell r="H543" t="str">
            <v>LCSD</v>
          </cell>
          <cell r="I543">
            <v>2</v>
          </cell>
          <cell r="J543">
            <v>0.84</v>
          </cell>
          <cell r="K543">
            <v>0.72586666666666666</v>
          </cell>
          <cell r="L543" t="str">
            <v>Yes</v>
          </cell>
          <cell r="M543" t="str">
            <v>HappyValley</v>
          </cell>
          <cell r="N543" t="str">
            <v>Yes</v>
          </cell>
          <cell r="O543" t="str">
            <v>CC04408051003</v>
          </cell>
        </row>
        <row r="544">
          <cell r="A544" t="str">
            <v>SA1736</v>
          </cell>
          <cell r="B544" t="str">
            <v>11SW-A/R592</v>
          </cell>
          <cell r="C544">
            <v>3</v>
          </cell>
          <cell r="D544" t="str">
            <v>CP,ML&amp;Wch</v>
          </cell>
          <cell r="E544" t="str">
            <v>PML</v>
          </cell>
          <cell r="F544" t="str">
            <v>A</v>
          </cell>
          <cell r="G544" t="str">
            <v>Oaklands Avenue Sitting Out Area</v>
          </cell>
          <cell r="H544" t="str">
            <v>LCSD</v>
          </cell>
          <cell r="I544">
            <v>1</v>
          </cell>
          <cell r="J544">
            <v>0.84</v>
          </cell>
          <cell r="K544">
            <v>0.72586666666666666</v>
          </cell>
          <cell r="L544" t="str">
            <v>Yes</v>
          </cell>
          <cell r="M544" t="str">
            <v>SheungWan_SaiYingPun</v>
          </cell>
          <cell r="N544" t="str">
            <v>Yes</v>
          </cell>
          <cell r="O544" t="str">
            <v>AC04408064001</v>
          </cell>
        </row>
        <row r="545">
          <cell r="A545" t="str">
            <v>SA1686</v>
          </cell>
          <cell r="B545" t="str">
            <v>11SW-A/R321</v>
          </cell>
          <cell r="C545">
            <v>0</v>
          </cell>
          <cell r="D545" t="str">
            <v>WS&amp;L</v>
          </cell>
          <cell r="E545" t="str">
            <v>W</v>
          </cell>
          <cell r="F545" t="str">
            <v>A</v>
          </cell>
          <cell r="G545" t="str">
            <v>Forbes Street Temporary Playground</v>
          </cell>
          <cell r="H545" t="str">
            <v>LCSD</v>
          </cell>
          <cell r="I545">
            <v>2</v>
          </cell>
          <cell r="J545">
            <v>0.83</v>
          </cell>
          <cell r="K545">
            <v>0.72533333333333339</v>
          </cell>
          <cell r="L545" t="str">
            <v>Yes</v>
          </cell>
          <cell r="M545" t="str">
            <v>SaiWan</v>
          </cell>
          <cell r="N545" t="str">
            <v>Yes</v>
          </cell>
          <cell r="O545" t="str">
            <v>BA04408023004</v>
          </cell>
        </row>
        <row r="546">
          <cell r="A546" t="str">
            <v>SA2592</v>
          </cell>
          <cell r="B546" t="str">
            <v>15NE-A/FR90</v>
          </cell>
          <cell r="C546">
            <v>0</v>
          </cell>
          <cell r="D546" t="str">
            <v>WS&amp;L</v>
          </cell>
          <cell r="E546" t="str">
            <v>S</v>
          </cell>
          <cell r="F546" t="str">
            <v>A</v>
          </cell>
          <cell r="G546" t="str">
            <v>Stanley Main Beach</v>
          </cell>
          <cell r="H546" t="str">
            <v>LCSD</v>
          </cell>
          <cell r="I546">
            <v>1</v>
          </cell>
          <cell r="J546">
            <v>0.82</v>
          </cell>
          <cell r="K546">
            <v>0.72426666666666661</v>
          </cell>
          <cell r="L546" t="str">
            <v>Yes</v>
          </cell>
          <cell r="M546"/>
          <cell r="N546" t="str">
            <v>Yes</v>
          </cell>
          <cell r="O546" t="str">
            <v>BB04408046001</v>
          </cell>
        </row>
        <row r="547">
          <cell r="A547" t="str">
            <v>SA2625</v>
          </cell>
          <cell r="B547" t="str">
            <v>15NE-C/C140</v>
          </cell>
          <cell r="C547">
            <v>0</v>
          </cell>
          <cell r="D547" t="str">
            <v>WS&amp;L</v>
          </cell>
          <cell r="E547" t="str">
            <v>S</v>
          </cell>
          <cell r="F547" t="str">
            <v>A</v>
          </cell>
          <cell r="G547" t="str">
            <v>Stanley Prison</v>
          </cell>
          <cell r="H547" t="str">
            <v>CSD</v>
          </cell>
          <cell r="I547">
            <v>2</v>
          </cell>
          <cell r="J547">
            <v>0.82</v>
          </cell>
          <cell r="K547">
            <v>0.72426666666666661</v>
          </cell>
          <cell r="L547" t="str">
            <v>No</v>
          </cell>
          <cell r="M547"/>
          <cell r="N547" t="str">
            <v>Yes</v>
          </cell>
          <cell r="O547" t="str">
            <v>BB01208003042</v>
          </cell>
        </row>
        <row r="548">
          <cell r="A548" t="str">
            <v>SA2668</v>
          </cell>
          <cell r="B548" t="str">
            <v>15NE-C/C432</v>
          </cell>
          <cell r="C548">
            <v>0</v>
          </cell>
          <cell r="D548" t="str">
            <v>WS&amp;L</v>
          </cell>
          <cell r="E548" t="str">
            <v>S</v>
          </cell>
          <cell r="F548" t="str">
            <v>A</v>
          </cell>
          <cell r="G548" t="str">
            <v>Stanley Prison</v>
          </cell>
          <cell r="H548" t="str">
            <v>CSD</v>
          </cell>
          <cell r="I548">
            <v>1</v>
          </cell>
          <cell r="J548">
            <v>0.79</v>
          </cell>
          <cell r="K548">
            <v>0.72319999999999995</v>
          </cell>
          <cell r="L548" t="str">
            <v>Yes</v>
          </cell>
          <cell r="M548"/>
          <cell r="N548" t="str">
            <v>Yes</v>
          </cell>
          <cell r="O548" t="str">
            <v>BB01208003067</v>
          </cell>
        </row>
        <row r="549">
          <cell r="A549" t="str">
            <v>SA9013</v>
          </cell>
          <cell r="B549" t="str">
            <v>11SW-D/C226</v>
          </cell>
          <cell r="C549">
            <v>2</v>
          </cell>
          <cell r="D549" t="str">
            <v>CP,ML&amp;Wch</v>
          </cell>
          <cell r="E549" t="str">
            <v>Wch-S</v>
          </cell>
          <cell r="F549" t="str">
            <v>A</v>
          </cell>
          <cell r="G549" t="str">
            <v>Broadwood Road Rest Garden</v>
          </cell>
          <cell r="H549" t="str">
            <v>LCSD</v>
          </cell>
          <cell r="I549">
            <v>1</v>
          </cell>
          <cell r="J549">
            <v>0.79</v>
          </cell>
          <cell r="K549">
            <v>0.72319999999999995</v>
          </cell>
          <cell r="L549" t="str">
            <v>*</v>
          </cell>
          <cell r="M549" t="str">
            <v>HappyValley</v>
          </cell>
          <cell r="N549" t="str">
            <v>Yes</v>
          </cell>
          <cell r="O549" t="str">
            <v>CC04408082000</v>
          </cell>
        </row>
        <row r="550">
          <cell r="A550" t="str">
            <v>SA1306</v>
          </cell>
          <cell r="B550" t="str">
            <v>11SE-C/CR610</v>
          </cell>
          <cell r="C550">
            <v>0</v>
          </cell>
          <cell r="D550" t="str">
            <v>CP,ML&amp;Wch</v>
          </cell>
          <cell r="E550" t="str">
            <v>Wch-S</v>
          </cell>
          <cell r="F550" t="str">
            <v>A</v>
          </cell>
          <cell r="G550" t="str">
            <v>Mount Butler Firing Range</v>
          </cell>
          <cell r="H550" t="str">
            <v>HKPF</v>
          </cell>
          <cell r="I550">
            <v>1</v>
          </cell>
          <cell r="J550">
            <v>0.77</v>
          </cell>
          <cell r="K550">
            <v>0.72160000000000002</v>
          </cell>
          <cell r="L550" t="str">
            <v>No</v>
          </cell>
          <cell r="M550"/>
          <cell r="N550" t="str">
            <v>Yes</v>
          </cell>
          <cell r="O550" t="str">
            <v>CC03108055002</v>
          </cell>
        </row>
        <row r="551">
          <cell r="A551" t="str">
            <v>SA1570</v>
          </cell>
          <cell r="B551" t="str">
            <v>11SW-A/CR395</v>
          </cell>
          <cell r="C551">
            <v>0</v>
          </cell>
          <cell r="D551" t="str">
            <v>CP,ML&amp;Wch</v>
          </cell>
          <cell r="E551" t="str">
            <v>PML</v>
          </cell>
          <cell r="F551" t="str">
            <v>A</v>
          </cell>
          <cell r="G551" t="str">
            <v>Park Road Government Quarters</v>
          </cell>
          <cell r="H551" t="str">
            <v>GPA</v>
          </cell>
          <cell r="I551">
            <v>1</v>
          </cell>
          <cell r="J551">
            <v>0.77</v>
          </cell>
          <cell r="K551">
            <v>0.72160000000000002</v>
          </cell>
          <cell r="L551" t="str">
            <v>Yes</v>
          </cell>
          <cell r="M551" t="str">
            <v>SheungWan_SaiYingPun</v>
          </cell>
          <cell r="N551" t="str">
            <v>Yes</v>
          </cell>
          <cell r="O551" t="str">
            <v>AC03108007004</v>
          </cell>
        </row>
        <row r="552">
          <cell r="A552" t="str">
            <v>SA6210</v>
          </cell>
          <cell r="B552" t="str">
            <v>11SE-C/F199</v>
          </cell>
          <cell r="C552">
            <v>0</v>
          </cell>
          <cell r="D552" t="str">
            <v>CP,ML&amp;Wch</v>
          </cell>
          <cell r="E552" t="str">
            <v>Wch-S</v>
          </cell>
          <cell r="F552" t="str">
            <v>A</v>
          </cell>
          <cell r="G552" t="str">
            <v>Mount Butler Quarry Site</v>
          </cell>
          <cell r="H552" t="str">
            <v>HKPF</v>
          </cell>
          <cell r="I552">
            <v>2</v>
          </cell>
          <cell r="J552">
            <v>0.77</v>
          </cell>
          <cell r="K552">
            <v>0.72160000000000002</v>
          </cell>
          <cell r="L552" t="str">
            <v>Yes</v>
          </cell>
          <cell r="M552"/>
          <cell r="N552" t="str">
            <v>Yes</v>
          </cell>
          <cell r="O552" t="str">
            <v>CC03108038035</v>
          </cell>
        </row>
        <row r="553">
          <cell r="A553" t="str">
            <v>SA1008</v>
          </cell>
          <cell r="B553" t="str">
            <v>11SE-A/CR100</v>
          </cell>
          <cell r="C553">
            <v>1</v>
          </cell>
          <cell r="D553" t="str">
            <v>E</v>
          </cell>
          <cell r="E553" t="str">
            <v>NP&amp;CB</v>
          </cell>
          <cell r="F553" t="str">
            <v>A</v>
          </cell>
          <cell r="G553" t="str">
            <v>Pui Chi Boys' Home</v>
          </cell>
          <cell r="H553" t="str">
            <v>HAB</v>
          </cell>
          <cell r="I553">
            <v>1</v>
          </cell>
          <cell r="J553">
            <v>0.76</v>
          </cell>
          <cell r="K553">
            <v>0.72053333333333336</v>
          </cell>
          <cell r="L553" t="str">
            <v>Yes</v>
          </cell>
          <cell r="M553"/>
          <cell r="N553" t="str">
            <v>Yes</v>
          </cell>
          <cell r="O553" t="str">
            <v>DA05508005007</v>
          </cell>
        </row>
        <row r="554">
          <cell r="A554" t="str">
            <v>SA1934</v>
          </cell>
          <cell r="B554" t="str">
            <v>11SW-B/FR32</v>
          </cell>
          <cell r="C554">
            <v>0</v>
          </cell>
          <cell r="D554" t="str">
            <v>CP,ML&amp;Wch</v>
          </cell>
          <cell r="E554" t="str">
            <v>Wch-S</v>
          </cell>
          <cell r="F554" t="str">
            <v>A</v>
          </cell>
          <cell r="G554" t="str">
            <v>EMSD HK Vehicle Depot At Caroline Hill Road</v>
          </cell>
          <cell r="H554" t="str">
            <v>E&amp;MSD</v>
          </cell>
          <cell r="I554">
            <v>1</v>
          </cell>
          <cell r="J554">
            <v>0.76</v>
          </cell>
          <cell r="K554">
            <v>0.72053333333333336</v>
          </cell>
          <cell r="L554" t="str">
            <v>Yes</v>
          </cell>
          <cell r="M554" t="str">
            <v>HappyValley</v>
          </cell>
          <cell r="N554" t="str">
            <v>Yes</v>
          </cell>
          <cell r="O554" t="str">
            <v>CC01608003001</v>
          </cell>
        </row>
        <row r="555">
          <cell r="A555" t="str">
            <v>SA1819</v>
          </cell>
          <cell r="B555" t="str">
            <v>11SW-B/CR443</v>
          </cell>
          <cell r="C555">
            <v>0</v>
          </cell>
          <cell r="D555" t="str">
            <v>CP,ML&amp;Wch</v>
          </cell>
          <cell r="E555" t="str">
            <v>PML</v>
          </cell>
          <cell r="F555" t="str">
            <v>A</v>
          </cell>
          <cell r="G555" t="str">
            <v>Brewin Path Rest Garden (Formerly the USD Staff Quarters)</v>
          </cell>
          <cell r="H555" t="str">
            <v>LCSD</v>
          </cell>
          <cell r="I555">
            <v>1</v>
          </cell>
          <cell r="J555">
            <v>0.75</v>
          </cell>
          <cell r="K555">
            <v>0.72</v>
          </cell>
          <cell r="L555" t="str">
            <v>Yes</v>
          </cell>
          <cell r="M555" t="str">
            <v>Central_Admiralty</v>
          </cell>
          <cell r="N555" t="str">
            <v>Yes</v>
          </cell>
          <cell r="O555" t="str">
            <v>AC04408079003</v>
          </cell>
        </row>
        <row r="556">
          <cell r="A556" t="str">
            <v>SA1347</v>
          </cell>
          <cell r="B556" t="str">
            <v>11SE-C/F38</v>
          </cell>
          <cell r="C556">
            <v>0</v>
          </cell>
          <cell r="D556" t="str">
            <v>E</v>
          </cell>
          <cell r="E556" t="str">
            <v>NP&amp;CB</v>
          </cell>
          <cell r="F556" t="str">
            <v>A</v>
          </cell>
          <cell r="G556" t="str">
            <v>(Mount Parker Road)</v>
          </cell>
          <cell r="H556" t="str">
            <v>Arch SD</v>
          </cell>
          <cell r="I556">
            <v>1</v>
          </cell>
          <cell r="J556">
            <v>0.73</v>
          </cell>
          <cell r="K556">
            <v>0.71786666666666665</v>
          </cell>
          <cell r="L556" t="str">
            <v>No</v>
          </cell>
          <cell r="M556"/>
          <cell r="N556" t="str">
            <v>Yes</v>
          </cell>
          <cell r="O556" t="str">
            <v>DA02308046001</v>
          </cell>
        </row>
        <row r="557">
          <cell r="A557" t="str">
            <v>SA1762</v>
          </cell>
          <cell r="B557" t="str">
            <v>11SW-B/C105</v>
          </cell>
          <cell r="C557">
            <v>0</v>
          </cell>
          <cell r="D557" t="str">
            <v>Heritage</v>
          </cell>
          <cell r="E557" t="str">
            <v>Antiq</v>
          </cell>
          <cell r="F557" t="str">
            <v>A</v>
          </cell>
          <cell r="G557" t="str">
            <v>28 Kennedy Road (CP&amp;ML)</v>
          </cell>
          <cell r="H557" t="str">
            <v>GPA</v>
          </cell>
          <cell r="I557">
            <v>2</v>
          </cell>
          <cell r="J557">
            <v>0.73</v>
          </cell>
          <cell r="K557">
            <v>0.71786666666666665</v>
          </cell>
          <cell r="L557" t="str">
            <v>Yes</v>
          </cell>
          <cell r="M557" t="str">
            <v>Central_Admiralty</v>
          </cell>
          <cell r="N557" t="str">
            <v>No</v>
          </cell>
          <cell r="O557" t="str">
            <v>FH02308009001</v>
          </cell>
        </row>
        <row r="558">
          <cell r="A558" t="str">
            <v>SA1992</v>
          </cell>
          <cell r="B558" t="str">
            <v>11SW-B/R773</v>
          </cell>
          <cell r="C558">
            <v>0</v>
          </cell>
          <cell r="D558" t="str">
            <v>CP,ML&amp;Wch</v>
          </cell>
          <cell r="E558" t="str">
            <v>C-E</v>
          </cell>
          <cell r="F558" t="str">
            <v>A</v>
          </cell>
          <cell r="G558" t="str">
            <v>Hong Kong Park</v>
          </cell>
          <cell r="H558" t="str">
            <v>LCSD</v>
          </cell>
          <cell r="I558">
            <v>2</v>
          </cell>
          <cell r="J558">
            <v>0.73</v>
          </cell>
          <cell r="K558">
            <v>0.71786666666666665</v>
          </cell>
          <cell r="L558" t="str">
            <v>No</v>
          </cell>
          <cell r="M558" t="str">
            <v>Central_Admiralty</v>
          </cell>
          <cell r="N558" t="str">
            <v>No</v>
          </cell>
          <cell r="O558" t="str">
            <v>AH04408006051</v>
          </cell>
        </row>
        <row r="559">
          <cell r="A559" t="str">
            <v>SA2699</v>
          </cell>
          <cell r="B559" t="str">
            <v>15NE-C/F45</v>
          </cell>
          <cell r="C559">
            <v>0</v>
          </cell>
          <cell r="D559" t="str">
            <v>WS&amp;L</v>
          </cell>
          <cell r="E559" t="str">
            <v>S</v>
          </cell>
          <cell r="F559" t="str">
            <v>A</v>
          </cell>
          <cell r="G559" t="str">
            <v>Stanley Prison</v>
          </cell>
          <cell r="H559" t="str">
            <v>CSD</v>
          </cell>
          <cell r="I559">
            <v>2</v>
          </cell>
          <cell r="J559">
            <v>0.73</v>
          </cell>
          <cell r="K559">
            <v>0.71786666666666665</v>
          </cell>
          <cell r="L559" t="str">
            <v>Yes</v>
          </cell>
          <cell r="M559"/>
          <cell r="N559" t="str">
            <v>Yes</v>
          </cell>
          <cell r="O559" t="str">
            <v>BB01208003017</v>
          </cell>
        </row>
        <row r="560">
          <cell r="A560" t="str">
            <v>SA1026</v>
          </cell>
          <cell r="B560" t="str">
            <v>11SE-A/C312</v>
          </cell>
          <cell r="C560">
            <v>0</v>
          </cell>
          <cell r="D560" t="str">
            <v>E</v>
          </cell>
          <cell r="E560" t="str">
            <v>SKW&amp;Is-S</v>
          </cell>
          <cell r="F560" t="str">
            <v>A</v>
          </cell>
          <cell r="G560" t="str">
            <v>Taikoo Primary School (SKW)</v>
          </cell>
          <cell r="H560" t="str">
            <v>EB</v>
          </cell>
          <cell r="I560">
            <v>1</v>
          </cell>
          <cell r="J560">
            <v>0.72</v>
          </cell>
          <cell r="K560">
            <v>0.71679999999999999</v>
          </cell>
          <cell r="L560" t="str">
            <v>No</v>
          </cell>
          <cell r="M560" t="str">
            <v>ShauKeiWan_SaiWanHo</v>
          </cell>
          <cell r="N560" t="str">
            <v>No</v>
          </cell>
          <cell r="O560" t="str">
            <v>DB07108045003</v>
          </cell>
        </row>
        <row r="561">
          <cell r="A561" t="str">
            <v>SA1898</v>
          </cell>
          <cell r="B561" t="str">
            <v>11SW-B/FR21</v>
          </cell>
          <cell r="C561">
            <v>0</v>
          </cell>
          <cell r="D561" t="str">
            <v>CP,ML&amp;Wch</v>
          </cell>
          <cell r="E561" t="str">
            <v>PML</v>
          </cell>
          <cell r="F561" t="str">
            <v>A</v>
          </cell>
          <cell r="G561" t="str">
            <v>Hong Kong Zoological &amp; Botanical Gardens</v>
          </cell>
          <cell r="H561" t="str">
            <v>LCSD</v>
          </cell>
          <cell r="I561">
            <v>2</v>
          </cell>
          <cell r="J561">
            <v>0.72</v>
          </cell>
          <cell r="K561">
            <v>0.71679999999999999</v>
          </cell>
          <cell r="L561" t="str">
            <v>Yes</v>
          </cell>
          <cell r="M561" t="str">
            <v>Central_Admiralty</v>
          </cell>
          <cell r="N561" t="str">
            <v>Yes</v>
          </cell>
          <cell r="O561" t="str">
            <v>AC04408053012</v>
          </cell>
        </row>
        <row r="562">
          <cell r="A562" t="str">
            <v>SA2557</v>
          </cell>
          <cell r="B562" t="str">
            <v>15NE-A/C322</v>
          </cell>
          <cell r="C562">
            <v>0</v>
          </cell>
          <cell r="D562" t="str">
            <v>WS&amp;L</v>
          </cell>
          <cell r="E562" t="str">
            <v>S</v>
          </cell>
          <cell r="F562" t="str">
            <v>A</v>
          </cell>
          <cell r="G562" t="str">
            <v>Ma Hang Prison</v>
          </cell>
          <cell r="H562" t="str">
            <v>CSD</v>
          </cell>
          <cell r="I562">
            <v>1</v>
          </cell>
          <cell r="J562">
            <v>0.7</v>
          </cell>
          <cell r="K562">
            <v>0.71626666666666672</v>
          </cell>
          <cell r="L562" t="str">
            <v>Yes</v>
          </cell>
          <cell r="M562"/>
          <cell r="N562" t="str">
            <v>No</v>
          </cell>
          <cell r="O562" t="str">
            <v>BB01208002010</v>
          </cell>
        </row>
        <row r="563">
          <cell r="A563" t="str">
            <v>SA1713</v>
          </cell>
          <cell r="B563" t="str">
            <v>11SW-A/R473</v>
          </cell>
          <cell r="C563">
            <v>0</v>
          </cell>
          <cell r="D563" t="str">
            <v>CP,ML&amp;Wch</v>
          </cell>
          <cell r="E563" t="str">
            <v>C-W</v>
          </cell>
          <cell r="F563" t="str">
            <v>A</v>
          </cell>
          <cell r="G563" t="str">
            <v>Sai Ying Pun Community Complex</v>
          </cell>
          <cell r="H563" t="str">
            <v>GPA</v>
          </cell>
          <cell r="I563">
            <v>1</v>
          </cell>
          <cell r="J563">
            <v>0.69</v>
          </cell>
          <cell r="K563">
            <v>0.71519999999999995</v>
          </cell>
          <cell r="L563" t="str">
            <v>Yes</v>
          </cell>
          <cell r="M563" t="str">
            <v>SheungWan_SaiYingPun</v>
          </cell>
          <cell r="N563" t="str">
            <v>No</v>
          </cell>
          <cell r="O563" t="str">
            <v>AB02708031001</v>
          </cell>
        </row>
        <row r="564">
          <cell r="A564" t="str">
            <v>SA2722</v>
          </cell>
          <cell r="B564" t="str">
            <v>15NE-C/R104</v>
          </cell>
          <cell r="C564">
            <v>0</v>
          </cell>
          <cell r="D564" t="str">
            <v>WS&amp;L</v>
          </cell>
          <cell r="E564" t="str">
            <v>S</v>
          </cell>
          <cell r="F564" t="str">
            <v>A</v>
          </cell>
          <cell r="G564" t="str">
            <v>Stanley Police Station</v>
          </cell>
          <cell r="H564" t="str">
            <v>HKPF</v>
          </cell>
          <cell r="I564">
            <v>2</v>
          </cell>
          <cell r="J564">
            <v>0.69</v>
          </cell>
          <cell r="K564">
            <v>0.71519999999999995</v>
          </cell>
          <cell r="L564" t="str">
            <v>No</v>
          </cell>
          <cell r="M564"/>
          <cell r="N564" t="str">
            <v>No</v>
          </cell>
          <cell r="O564" t="str">
            <v>BB03108014002</v>
          </cell>
        </row>
        <row r="565">
          <cell r="A565" t="str">
            <v>SA3408</v>
          </cell>
          <cell r="B565" t="str">
            <v>11SW-A/F68</v>
          </cell>
          <cell r="C565">
            <v>0</v>
          </cell>
          <cell r="D565" t="str">
            <v>CP,ML&amp;Wch</v>
          </cell>
          <cell r="E565" t="str">
            <v>PML</v>
          </cell>
          <cell r="F565" t="str">
            <v>A</v>
          </cell>
          <cell r="G565" t="str">
            <v>Victoria Peak Radio Station Office</v>
          </cell>
          <cell r="H565" t="str">
            <v>CAD</v>
          </cell>
          <cell r="I565">
            <v>1</v>
          </cell>
          <cell r="J565">
            <v>0.68</v>
          </cell>
          <cell r="K565">
            <v>0.71360000000000001</v>
          </cell>
          <cell r="L565" t="str">
            <v>Yes</v>
          </cell>
          <cell r="M565"/>
          <cell r="N565" t="str">
            <v>Yes</v>
          </cell>
          <cell r="O565" t="str">
            <v>AC00808103001</v>
          </cell>
        </row>
        <row r="566">
          <cell r="A566" t="str">
            <v>SA4007</v>
          </cell>
          <cell r="B566" t="str">
            <v>15NW-B/C77</v>
          </cell>
          <cell r="C566">
            <v>3</v>
          </cell>
          <cell r="D566" t="str">
            <v>WS&amp;L</v>
          </cell>
          <cell r="E566" t="str">
            <v>S</v>
          </cell>
          <cell r="F566" t="str">
            <v>A</v>
          </cell>
          <cell r="G566" t="str">
            <v>Shum Wan Road Refuse Collection Point</v>
          </cell>
          <cell r="H566" t="str">
            <v>FEHD</v>
          </cell>
          <cell r="I566">
            <v>2</v>
          </cell>
          <cell r="J566">
            <v>0.68</v>
          </cell>
          <cell r="K566">
            <v>0.71360000000000001</v>
          </cell>
          <cell r="L566" t="str">
            <v>No</v>
          </cell>
          <cell r="M566"/>
          <cell r="N566" t="str">
            <v>Yes</v>
          </cell>
          <cell r="O566" t="str">
            <v>BB01908064002</v>
          </cell>
        </row>
        <row r="567">
          <cell r="A567" t="str">
            <v>SA11512</v>
          </cell>
          <cell r="B567" t="str">
            <v>15NE-C/F160</v>
          </cell>
          <cell r="C567">
            <v>0</v>
          </cell>
          <cell r="D567" t="str">
            <v>WS&amp;L</v>
          </cell>
          <cell r="E567" t="str">
            <v>S</v>
          </cell>
          <cell r="F567" t="str">
            <v>A</v>
          </cell>
          <cell r="G567" t="str">
            <v>Stanley Prison</v>
          </cell>
          <cell r="H567" t="str">
            <v>CSD</v>
          </cell>
          <cell r="I567">
            <v>1</v>
          </cell>
          <cell r="J567">
            <v>0.68</v>
          </cell>
          <cell r="K567">
            <v>0.71360000000000001</v>
          </cell>
          <cell r="L567" t="str">
            <v>*</v>
          </cell>
          <cell r="M567"/>
          <cell r="N567" t="str">
            <v>No</v>
          </cell>
          <cell r="O567" t="str">
            <v>BB01208003071</v>
          </cell>
        </row>
        <row r="568">
          <cell r="A568" t="str">
            <v>SA1116</v>
          </cell>
          <cell r="B568" t="str">
            <v>11SE-A/R31</v>
          </cell>
          <cell r="C568">
            <v>0</v>
          </cell>
          <cell r="D568" t="str">
            <v>CP,ML&amp;Wch</v>
          </cell>
          <cell r="E568" t="str">
            <v>Wch-S</v>
          </cell>
          <cell r="F568" t="str">
            <v>A</v>
          </cell>
          <cell r="G568" t="str">
            <v>Tai Hang Drive Playground</v>
          </cell>
          <cell r="H568" t="str">
            <v>LCSD</v>
          </cell>
          <cell r="I568">
            <v>1</v>
          </cell>
          <cell r="J568">
            <v>0.67</v>
          </cell>
          <cell r="K568">
            <v>0.71253333333333335</v>
          </cell>
          <cell r="L568" t="str">
            <v>Yes</v>
          </cell>
          <cell r="M568"/>
          <cell r="N568" t="str">
            <v>No</v>
          </cell>
          <cell r="O568" t="str">
            <v>CC04408036003</v>
          </cell>
        </row>
        <row r="569">
          <cell r="A569" t="str">
            <v>SA2803</v>
          </cell>
          <cell r="B569" t="str">
            <v>16SW-B/R3</v>
          </cell>
          <cell r="C569">
            <v>0</v>
          </cell>
          <cell r="D569" t="str">
            <v>E</v>
          </cell>
          <cell r="E569" t="str">
            <v>SKW&amp;Is-S</v>
          </cell>
          <cell r="F569" t="str">
            <v>A</v>
          </cell>
          <cell r="G569" t="str">
            <v>Waglan Island Lighthouse &amp; Quarters (Is-S)</v>
          </cell>
          <cell r="H569" t="str">
            <v>MD</v>
          </cell>
          <cell r="I569">
            <v>2</v>
          </cell>
          <cell r="J569">
            <v>0.67</v>
          </cell>
          <cell r="K569">
            <v>0.71253333333333335</v>
          </cell>
          <cell r="L569" t="str">
            <v>Yes</v>
          </cell>
          <cell r="M569"/>
          <cell r="N569" t="str">
            <v>No</v>
          </cell>
          <cell r="O569" t="str">
            <v>DF04608049002</v>
          </cell>
        </row>
        <row r="570">
          <cell r="A570" t="str">
            <v>SA1621</v>
          </cell>
          <cell r="B570" t="str">
            <v>11SW-A/F231</v>
          </cell>
          <cell r="C570">
            <v>2</v>
          </cell>
          <cell r="D570" t="str">
            <v>WS&amp;L</v>
          </cell>
          <cell r="E570" t="str">
            <v>W</v>
          </cell>
          <cell r="F570" t="str">
            <v>A</v>
          </cell>
          <cell r="G570" t="str">
            <v>Kennedy Town Police Quarters</v>
          </cell>
          <cell r="H570" t="str">
            <v>GPA</v>
          </cell>
          <cell r="I570">
            <v>2</v>
          </cell>
          <cell r="J570">
            <v>0.66</v>
          </cell>
          <cell r="K570">
            <v>0.71199999999999997</v>
          </cell>
          <cell r="L570" t="str">
            <v>Yes</v>
          </cell>
          <cell r="M570" t="str">
            <v>SaiWan</v>
          </cell>
          <cell r="N570" t="str">
            <v>Yes</v>
          </cell>
          <cell r="O570" t="str">
            <v>BA03108001010</v>
          </cell>
        </row>
        <row r="571">
          <cell r="A571" t="str">
            <v>SA1036</v>
          </cell>
          <cell r="B571" t="str">
            <v>11SE-A/C451</v>
          </cell>
          <cell r="C571">
            <v>0</v>
          </cell>
          <cell r="D571" t="str">
            <v>E</v>
          </cell>
          <cell r="E571" t="str">
            <v>SKW&amp;Is-S</v>
          </cell>
          <cell r="F571" t="str">
            <v>A</v>
          </cell>
          <cell r="G571" t="str">
            <v>Shaukeiwan Police Station (SKW)</v>
          </cell>
          <cell r="H571" t="str">
            <v>HKPF</v>
          </cell>
          <cell r="I571">
            <v>2</v>
          </cell>
          <cell r="J571">
            <v>0.65</v>
          </cell>
          <cell r="K571">
            <v>0.71093333333333331</v>
          </cell>
          <cell r="L571" t="str">
            <v>Yes</v>
          </cell>
          <cell r="M571" t="str">
            <v>ShauKeiWan_SaiWanHo</v>
          </cell>
          <cell r="N571" t="str">
            <v>Yes</v>
          </cell>
          <cell r="O571" t="str">
            <v>DB03108001002</v>
          </cell>
        </row>
        <row r="572">
          <cell r="A572" t="str">
            <v>SA1888</v>
          </cell>
          <cell r="B572" t="str">
            <v>11SW-B/FR180</v>
          </cell>
          <cell r="C572">
            <v>1</v>
          </cell>
          <cell r="D572" t="str">
            <v>CP,ML&amp;Wch</v>
          </cell>
          <cell r="E572" t="str">
            <v>C-E</v>
          </cell>
          <cell r="F572" t="str">
            <v>A</v>
          </cell>
          <cell r="G572" t="str">
            <v>Monmouth Park</v>
          </cell>
          <cell r="H572" t="str">
            <v>LCSD</v>
          </cell>
          <cell r="I572">
            <v>2</v>
          </cell>
          <cell r="J572">
            <v>0.65</v>
          </cell>
          <cell r="K572">
            <v>0.71093333333333331</v>
          </cell>
          <cell r="L572" t="str">
            <v>No</v>
          </cell>
          <cell r="M572" t="str">
            <v>Central_Admiralty</v>
          </cell>
          <cell r="N572" t="str">
            <v>No</v>
          </cell>
          <cell r="O572" t="str">
            <v>AH04408005011</v>
          </cell>
        </row>
        <row r="573">
          <cell r="A573" t="str">
            <v>SA0076</v>
          </cell>
          <cell r="B573" t="str">
            <v>10SW-D/C2</v>
          </cell>
          <cell r="C573">
            <v>0</v>
          </cell>
          <cell r="D573" t="str">
            <v>E</v>
          </cell>
          <cell r="E573" t="str">
            <v>SKW&amp;Is-S</v>
          </cell>
          <cell r="F573" t="str">
            <v>A</v>
          </cell>
          <cell r="G573" t="str">
            <v>Hei Ling Chau Addiction Treatment Centre &amp; Hei Ling Chau Correctional Institution (Is-S)</v>
          </cell>
          <cell r="H573" t="str">
            <v>CSD</v>
          </cell>
          <cell r="I573">
            <v>1</v>
          </cell>
          <cell r="J573">
            <v>0.64</v>
          </cell>
          <cell r="K573">
            <v>0.70933333333333337</v>
          </cell>
          <cell r="L573" t="str">
            <v>Yes</v>
          </cell>
          <cell r="M573"/>
          <cell r="N573" t="str">
            <v>No</v>
          </cell>
          <cell r="O573" t="str">
            <v>DF01208008010</v>
          </cell>
        </row>
        <row r="574">
          <cell r="A574" t="str">
            <v>SA2014</v>
          </cell>
          <cell r="B574" t="str">
            <v>11SW-C/C216</v>
          </cell>
          <cell r="C574">
            <v>0</v>
          </cell>
          <cell r="D574" t="str">
            <v>CP,ML&amp;Wch</v>
          </cell>
          <cell r="E574" t="str">
            <v>PML</v>
          </cell>
          <cell r="F574" t="str">
            <v>A</v>
          </cell>
          <cell r="G574" t="str">
            <v>30 Plunkett's Road</v>
          </cell>
          <cell r="H574" t="str">
            <v>GPA</v>
          </cell>
          <cell r="I574">
            <v>1</v>
          </cell>
          <cell r="J574">
            <v>0.64</v>
          </cell>
          <cell r="K574">
            <v>0.70933333333333337</v>
          </cell>
          <cell r="L574" t="str">
            <v>No</v>
          </cell>
          <cell r="M574"/>
          <cell r="N574" t="str">
            <v>Yes</v>
          </cell>
          <cell r="O574" t="str">
            <v>AC02308022002</v>
          </cell>
        </row>
        <row r="575">
          <cell r="A575" t="str">
            <v>SA5702</v>
          </cell>
          <cell r="B575" t="str">
            <v>11SW-A/C101</v>
          </cell>
          <cell r="C575">
            <v>2</v>
          </cell>
          <cell r="D575" t="str">
            <v>WS&amp;L</v>
          </cell>
          <cell r="E575" t="str">
            <v>W</v>
          </cell>
          <cell r="F575" t="str">
            <v>A</v>
          </cell>
          <cell r="G575" t="str">
            <v>Ka Wai Man Road Garden</v>
          </cell>
          <cell r="H575" t="str">
            <v>LCSD</v>
          </cell>
          <cell r="I575">
            <v>1</v>
          </cell>
          <cell r="J575">
            <v>0.64</v>
          </cell>
          <cell r="K575">
            <v>0.70933333333333337</v>
          </cell>
          <cell r="L575" t="str">
            <v>Yes</v>
          </cell>
          <cell r="M575" t="str">
            <v>SaiWan</v>
          </cell>
          <cell r="N575" t="str">
            <v>No</v>
          </cell>
          <cell r="O575" t="str">
            <v>BA04408027003</v>
          </cell>
        </row>
        <row r="576">
          <cell r="A576" t="str">
            <v>SA1504</v>
          </cell>
          <cell r="B576" t="str">
            <v>11SE-D/F221</v>
          </cell>
          <cell r="C576">
            <v>0</v>
          </cell>
          <cell r="D576" t="str">
            <v>E</v>
          </cell>
          <cell r="E576" t="str">
            <v>CW</v>
          </cell>
          <cell r="F576" t="str">
            <v>A</v>
          </cell>
          <cell r="G576" t="str">
            <v>Law Uk Folk Museum</v>
          </cell>
          <cell r="H576" t="str">
            <v>LCSD</v>
          </cell>
          <cell r="I576">
            <v>1</v>
          </cell>
          <cell r="J576">
            <v>0.61</v>
          </cell>
          <cell r="K576">
            <v>0.70720000000000005</v>
          </cell>
          <cell r="L576" t="str">
            <v>Yes</v>
          </cell>
          <cell r="M576" t="str">
            <v>ChaiWan-West</v>
          </cell>
          <cell r="N576" t="str">
            <v>Yes</v>
          </cell>
          <cell r="O576" t="str">
            <v>DD04408020003</v>
          </cell>
        </row>
        <row r="577">
          <cell r="A577" t="str">
            <v>SA1651</v>
          </cell>
          <cell r="B577" t="str">
            <v>11SW-A/R1135</v>
          </cell>
          <cell r="C577">
            <v>0</v>
          </cell>
          <cell r="D577" t="str">
            <v>CP,ML&amp;Wch</v>
          </cell>
          <cell r="E577" t="str">
            <v>C-W</v>
          </cell>
          <cell r="F577" t="str">
            <v>A</v>
          </cell>
          <cell r="G577" t="str">
            <v>King George V Memorial Garden</v>
          </cell>
          <cell r="H577" t="str">
            <v>LCSD</v>
          </cell>
          <cell r="I577">
            <v>2</v>
          </cell>
          <cell r="J577">
            <v>0.61</v>
          </cell>
          <cell r="K577">
            <v>0.70720000000000005</v>
          </cell>
          <cell r="L577" t="str">
            <v>No</v>
          </cell>
          <cell r="M577" t="str">
            <v>SheungWan_SaiYingPun</v>
          </cell>
          <cell r="N577" t="str">
            <v>No</v>
          </cell>
          <cell r="O577" t="str">
            <v>AB04408021011</v>
          </cell>
        </row>
        <row r="578">
          <cell r="A578" t="str">
            <v>SA1861</v>
          </cell>
          <cell r="B578" t="str">
            <v>11SW-B/F115</v>
          </cell>
          <cell r="C578">
            <v>2</v>
          </cell>
          <cell r="D578" t="str">
            <v>CP,ML&amp;Wch</v>
          </cell>
          <cell r="E578" t="str">
            <v>PML</v>
          </cell>
          <cell r="F578" t="str">
            <v>A</v>
          </cell>
          <cell r="G578" t="str">
            <v>Brewin Path Temporary Garden</v>
          </cell>
          <cell r="H578" t="str">
            <v>LCSD</v>
          </cell>
          <cell r="I578">
            <v>2</v>
          </cell>
          <cell r="J578">
            <v>0.61</v>
          </cell>
          <cell r="K578">
            <v>0.70720000000000005</v>
          </cell>
          <cell r="L578" t="str">
            <v>Yes</v>
          </cell>
          <cell r="M578" t="str">
            <v>Central_Admiralty</v>
          </cell>
          <cell r="N578" t="str">
            <v>Yes</v>
          </cell>
          <cell r="O578" t="str">
            <v>AC04408079001</v>
          </cell>
        </row>
        <row r="579">
          <cell r="A579" t="str">
            <v>SA2710</v>
          </cell>
          <cell r="B579" t="str">
            <v>15NE-C/FR73</v>
          </cell>
          <cell r="C579">
            <v>2</v>
          </cell>
          <cell r="D579" t="str">
            <v>WS&amp;L</v>
          </cell>
          <cell r="E579" t="str">
            <v>S</v>
          </cell>
          <cell r="F579" t="str">
            <v>A</v>
          </cell>
          <cell r="G579" t="str">
            <v>Stanley Market Road Sitting Out Area (Banyan Tree Site)</v>
          </cell>
          <cell r="H579" t="str">
            <v>LCSD</v>
          </cell>
          <cell r="I579">
            <v>2</v>
          </cell>
          <cell r="J579">
            <v>0.61</v>
          </cell>
          <cell r="K579">
            <v>0.70720000000000005</v>
          </cell>
          <cell r="L579" t="str">
            <v>No</v>
          </cell>
          <cell r="M579"/>
          <cell r="N579" t="str">
            <v>Yes</v>
          </cell>
          <cell r="O579" t="str">
            <v>BB04408045002</v>
          </cell>
        </row>
        <row r="580">
          <cell r="A580" t="str">
            <v>SA2012</v>
          </cell>
          <cell r="B580" t="str">
            <v>11SW-C/C158</v>
          </cell>
          <cell r="C580">
            <v>0</v>
          </cell>
          <cell r="D580" t="str">
            <v>WS&amp;L</v>
          </cell>
          <cell r="E580" t="str">
            <v>W</v>
          </cell>
          <cell r="F580" t="str">
            <v>A</v>
          </cell>
          <cell r="G580" t="str">
            <v>Caritas Wu Cheng Chung Secondary School</v>
          </cell>
          <cell r="H580" t="str">
            <v>EB</v>
          </cell>
          <cell r="I580">
            <v>2</v>
          </cell>
          <cell r="J580">
            <v>0.6</v>
          </cell>
          <cell r="K580">
            <v>0.70666666666666667</v>
          </cell>
          <cell r="L580" t="str">
            <v>Yes</v>
          </cell>
          <cell r="M580"/>
          <cell r="N580" t="str">
            <v>Yes</v>
          </cell>
          <cell r="O580" t="str">
            <v>BJ07108037002</v>
          </cell>
        </row>
        <row r="581">
          <cell r="A581" t="str">
            <v>SA1465</v>
          </cell>
          <cell r="B581" t="str">
            <v>11SE-D/C674</v>
          </cell>
          <cell r="C581">
            <v>0</v>
          </cell>
          <cell r="D581" t="str">
            <v>E</v>
          </cell>
          <cell r="E581" t="str">
            <v>CW</v>
          </cell>
          <cell r="F581" t="str">
            <v>A</v>
          </cell>
          <cell r="G581" t="str">
            <v>Chai Wan Park</v>
          </cell>
          <cell r="H581" t="str">
            <v>LCSD</v>
          </cell>
          <cell r="I581">
            <v>2</v>
          </cell>
          <cell r="J581">
            <v>0.59</v>
          </cell>
          <cell r="K581">
            <v>0.7056</v>
          </cell>
          <cell r="L581" t="str">
            <v>No</v>
          </cell>
          <cell r="M581" t="str">
            <v>ChaiWan-West</v>
          </cell>
          <cell r="N581" t="str">
            <v>Yes</v>
          </cell>
          <cell r="O581" t="str">
            <v>DD04408019001</v>
          </cell>
        </row>
        <row r="582">
          <cell r="A582" t="str">
            <v>SA1724</v>
          </cell>
          <cell r="B582" t="str">
            <v>11SW-A/R527</v>
          </cell>
          <cell r="C582">
            <v>0</v>
          </cell>
          <cell r="D582" t="str">
            <v>WS&amp;L</v>
          </cell>
          <cell r="E582" t="str">
            <v>W</v>
          </cell>
          <cell r="F582" t="str">
            <v>A</v>
          </cell>
          <cell r="G582" t="str">
            <v>King's College</v>
          </cell>
          <cell r="H582" t="str">
            <v>EB</v>
          </cell>
          <cell r="I582">
            <v>2</v>
          </cell>
          <cell r="J582">
            <v>0.59</v>
          </cell>
          <cell r="K582">
            <v>0.7056</v>
          </cell>
          <cell r="L582" t="str">
            <v>Yes</v>
          </cell>
          <cell r="M582" t="str">
            <v>SheungWan_SaiYingPun</v>
          </cell>
          <cell r="N582" t="str">
            <v>No</v>
          </cell>
          <cell r="O582" t="str">
            <v>BA07108008006</v>
          </cell>
        </row>
        <row r="583">
          <cell r="A583" t="str">
            <v>SA1894</v>
          </cell>
          <cell r="B583" t="str">
            <v>11SW-B/F199</v>
          </cell>
          <cell r="C583">
            <v>0</v>
          </cell>
          <cell r="D583" t="str">
            <v>E</v>
          </cell>
          <cell r="E583" t="str">
            <v>NP&amp;CB</v>
          </cell>
          <cell r="F583" t="str">
            <v>A</v>
          </cell>
          <cell r="G583" t="str">
            <v>Victoria Park</v>
          </cell>
          <cell r="H583" t="str">
            <v>LCSD</v>
          </cell>
          <cell r="I583">
            <v>1</v>
          </cell>
          <cell r="J583">
            <v>0.57999999999999996</v>
          </cell>
          <cell r="K583">
            <v>0.70453333333333334</v>
          </cell>
          <cell r="L583" t="str">
            <v>Yes</v>
          </cell>
          <cell r="M583" t="str">
            <v>TinHau</v>
          </cell>
          <cell r="N583" t="str">
            <v>Yes</v>
          </cell>
          <cell r="O583" t="str">
            <v>DA04408020002</v>
          </cell>
        </row>
        <row r="584">
          <cell r="A584" t="str">
            <v>SA1928</v>
          </cell>
          <cell r="B584" t="str">
            <v>11SW-B/FR279</v>
          </cell>
          <cell r="C584">
            <v>0</v>
          </cell>
          <cell r="D584" t="str">
            <v>CP,ML&amp;Wch</v>
          </cell>
          <cell r="E584" t="str">
            <v>PML</v>
          </cell>
          <cell r="F584" t="str">
            <v>A</v>
          </cell>
          <cell r="G584" t="str">
            <v>Hong Kong Zoological &amp; Botanical Gardens</v>
          </cell>
          <cell r="H584" t="str">
            <v>LCSD</v>
          </cell>
          <cell r="I584">
            <v>2</v>
          </cell>
          <cell r="J584">
            <v>0.57999999999999996</v>
          </cell>
          <cell r="K584">
            <v>0.70453333333333334</v>
          </cell>
          <cell r="L584" t="str">
            <v>Yes</v>
          </cell>
          <cell r="M584" t="str">
            <v>Central_Admiralty</v>
          </cell>
          <cell r="N584" t="str">
            <v>Yes</v>
          </cell>
          <cell r="O584" t="str">
            <v>AC04408053037</v>
          </cell>
        </row>
        <row r="585">
          <cell r="A585" t="str">
            <v>SA2305</v>
          </cell>
          <cell r="B585" t="str">
            <v>11SW-D/R299</v>
          </cell>
          <cell r="C585">
            <v>0</v>
          </cell>
          <cell r="D585" t="str">
            <v>Heritage</v>
          </cell>
          <cell r="E585" t="str">
            <v>Antiq</v>
          </cell>
          <cell r="F585" t="str">
            <v>A</v>
          </cell>
          <cell r="G585" t="str">
            <v>Ware House (Old Aberdeen Police Station) (S)</v>
          </cell>
          <cell r="H585" t="str">
            <v>GPA</v>
          </cell>
          <cell r="I585">
            <v>1</v>
          </cell>
          <cell r="J585">
            <v>0.56000000000000005</v>
          </cell>
          <cell r="K585">
            <v>0.7029333333333333</v>
          </cell>
          <cell r="L585" t="str">
            <v>Yes</v>
          </cell>
          <cell r="M585" t="str">
            <v>Aberdeen_ApLeiChau</v>
          </cell>
          <cell r="N585" t="str">
            <v>Yes</v>
          </cell>
          <cell r="O585" t="str">
            <v>FH02308007002</v>
          </cell>
        </row>
        <row r="586">
          <cell r="A586" t="str">
            <v>SA2703</v>
          </cell>
          <cell r="B586" t="str">
            <v>15NE-C/F58</v>
          </cell>
          <cell r="C586">
            <v>0</v>
          </cell>
          <cell r="D586" t="str">
            <v>WS&amp;L</v>
          </cell>
          <cell r="E586" t="str">
            <v>S</v>
          </cell>
          <cell r="F586" t="str">
            <v>A</v>
          </cell>
          <cell r="G586" t="str">
            <v>Chung Hom Kok Beach &amp; Park Buildings</v>
          </cell>
          <cell r="H586" t="str">
            <v>LCSD</v>
          </cell>
          <cell r="I586">
            <v>2</v>
          </cell>
          <cell r="J586">
            <v>0.56000000000000005</v>
          </cell>
          <cell r="K586">
            <v>0.7029333333333333</v>
          </cell>
          <cell r="L586" t="str">
            <v>No</v>
          </cell>
          <cell r="M586"/>
          <cell r="N586" t="str">
            <v>No</v>
          </cell>
          <cell r="O586" t="str">
            <v>BB04408026047</v>
          </cell>
        </row>
        <row r="587">
          <cell r="A587" t="str">
            <v>SA4719</v>
          </cell>
          <cell r="B587" t="str">
            <v>15NE-C/C423</v>
          </cell>
          <cell r="C587">
            <v>0</v>
          </cell>
          <cell r="D587" t="str">
            <v>WS&amp;L</v>
          </cell>
          <cell r="E587" t="str">
            <v>S</v>
          </cell>
          <cell r="F587" t="str">
            <v>A</v>
          </cell>
          <cell r="G587" t="str">
            <v>Tai Tam Village Public Toilet</v>
          </cell>
          <cell r="H587" t="str">
            <v>FEHD</v>
          </cell>
          <cell r="I587">
            <v>1</v>
          </cell>
          <cell r="J587">
            <v>0.56000000000000005</v>
          </cell>
          <cell r="K587">
            <v>0.7029333333333333</v>
          </cell>
          <cell r="L587" t="str">
            <v>No</v>
          </cell>
          <cell r="M587"/>
          <cell r="N587" t="str">
            <v>Yes</v>
          </cell>
          <cell r="O587" t="str">
            <v>BB01908067001</v>
          </cell>
        </row>
        <row r="588">
          <cell r="A588" t="str">
            <v>SA1028</v>
          </cell>
          <cell r="B588" t="str">
            <v>11SE-A/C331</v>
          </cell>
          <cell r="C588" t="str">
            <v>1,2</v>
          </cell>
          <cell r="D588" t="str">
            <v>E</v>
          </cell>
          <cell r="E588" t="str">
            <v>NP&amp;CB</v>
          </cell>
          <cell r="F588" t="str">
            <v>A</v>
          </cell>
          <cell r="G588" t="str">
            <v>Tin Hau Temple Road Garden No.1 &amp; 2</v>
          </cell>
          <cell r="H588" t="str">
            <v>HyD,LCSD</v>
          </cell>
          <cell r="I588">
            <v>1</v>
          </cell>
          <cell r="J588">
            <v>0.55000000000000004</v>
          </cell>
          <cell r="K588">
            <v>0.70133333333333336</v>
          </cell>
          <cell r="L588" t="str">
            <v>No</v>
          </cell>
          <cell r="M588" t="str">
            <v>TinHau</v>
          </cell>
          <cell r="N588" t="str">
            <v>Yes</v>
          </cell>
          <cell r="O588" t="str">
            <v>DA04408017001</v>
          </cell>
        </row>
        <row r="589">
          <cell r="A589" t="str">
            <v>SA2511</v>
          </cell>
          <cell r="B589" t="str">
            <v>14NW-D/C381</v>
          </cell>
          <cell r="C589">
            <v>0</v>
          </cell>
          <cell r="D589" t="str">
            <v>E</v>
          </cell>
          <cell r="E589" t="str">
            <v>SKW&amp;Is-S</v>
          </cell>
          <cell r="F589" t="str">
            <v>A</v>
          </cell>
          <cell r="G589" t="str">
            <v>Cheung Chau Park (Is-S)</v>
          </cell>
          <cell r="H589" t="str">
            <v>LCSD</v>
          </cell>
          <cell r="I589">
            <v>1</v>
          </cell>
          <cell r="J589">
            <v>0.55000000000000004</v>
          </cell>
          <cell r="K589">
            <v>0.70133333333333336</v>
          </cell>
          <cell r="L589" t="str">
            <v>No</v>
          </cell>
          <cell r="M589" t="str">
            <v>CheungChau</v>
          </cell>
          <cell r="N589" t="str">
            <v>Yes</v>
          </cell>
          <cell r="O589" t="str">
            <v>DF04408028001</v>
          </cell>
        </row>
        <row r="590">
          <cell r="A590" t="str">
            <v>SA2701</v>
          </cell>
          <cell r="B590" t="str">
            <v>15NE-C/F51</v>
          </cell>
          <cell r="C590">
            <v>0</v>
          </cell>
          <cell r="D590" t="str">
            <v>WS&amp;L</v>
          </cell>
          <cell r="E590" t="str">
            <v>S</v>
          </cell>
          <cell r="F590" t="str">
            <v>A</v>
          </cell>
          <cell r="G590" t="str">
            <v>Stanley Prison</v>
          </cell>
          <cell r="H590" t="str">
            <v>CSD</v>
          </cell>
          <cell r="I590">
            <v>2</v>
          </cell>
          <cell r="J590">
            <v>0.55000000000000004</v>
          </cell>
          <cell r="K590">
            <v>0.70133333333333336</v>
          </cell>
          <cell r="L590" t="str">
            <v>Yes</v>
          </cell>
          <cell r="M590"/>
          <cell r="N590" t="str">
            <v>Yes</v>
          </cell>
          <cell r="O590" t="str">
            <v>BB01208003043</v>
          </cell>
        </row>
        <row r="591">
          <cell r="A591" t="str">
            <v>SA1039</v>
          </cell>
          <cell r="B591" t="str">
            <v>11SE-A/C556</v>
          </cell>
          <cell r="C591">
            <v>0</v>
          </cell>
          <cell r="D591" t="str">
            <v>E</v>
          </cell>
          <cell r="E591" t="str">
            <v>NP&amp;CB</v>
          </cell>
          <cell r="F591" t="str">
            <v>A</v>
          </cell>
          <cell r="G591" t="str">
            <v>Comfort Terrace Rest Garden</v>
          </cell>
          <cell r="H591" t="str">
            <v>LCSD</v>
          </cell>
          <cell r="I591">
            <v>1</v>
          </cell>
          <cell r="J591">
            <v>0.54</v>
          </cell>
          <cell r="K591">
            <v>0.70079999999999998</v>
          </cell>
          <cell r="L591" t="str">
            <v>Yes</v>
          </cell>
          <cell r="M591" t="str">
            <v>TinHau</v>
          </cell>
          <cell r="N591" t="str">
            <v>Yes</v>
          </cell>
          <cell r="O591" t="str">
            <v>DA04408019001</v>
          </cell>
        </row>
        <row r="592">
          <cell r="A592" t="str">
            <v>SA2623</v>
          </cell>
          <cell r="B592" t="str">
            <v>15NE-C/C120</v>
          </cell>
          <cell r="C592">
            <v>0</v>
          </cell>
          <cell r="D592" t="str">
            <v>WS&amp;L</v>
          </cell>
          <cell r="E592" t="str">
            <v>S</v>
          </cell>
          <cell r="F592" t="str">
            <v>A</v>
          </cell>
          <cell r="G592" t="str">
            <v>Stanley Prison</v>
          </cell>
          <cell r="H592" t="str">
            <v>CSD</v>
          </cell>
          <cell r="I592">
            <v>1</v>
          </cell>
          <cell r="J592">
            <v>0.53</v>
          </cell>
          <cell r="K592">
            <v>0.7002666666666667</v>
          </cell>
          <cell r="L592" t="str">
            <v>Yes</v>
          </cell>
          <cell r="M592"/>
          <cell r="N592" t="str">
            <v>No</v>
          </cell>
          <cell r="O592" t="str">
            <v>BB01208003006</v>
          </cell>
        </row>
        <row r="593">
          <cell r="A593" t="str">
            <v>SA1586</v>
          </cell>
          <cell r="B593" t="str">
            <v>11SW-A/CR597</v>
          </cell>
          <cell r="C593">
            <v>0</v>
          </cell>
          <cell r="D593" t="str">
            <v>WS&amp;L</v>
          </cell>
          <cell r="E593" t="str">
            <v>W</v>
          </cell>
          <cell r="F593" t="str">
            <v>A</v>
          </cell>
          <cell r="G593" t="str">
            <v>Hill Road Garden</v>
          </cell>
          <cell r="H593" t="str">
            <v>LCSD</v>
          </cell>
          <cell r="I593">
            <v>1</v>
          </cell>
          <cell r="J593">
            <v>0.51</v>
          </cell>
          <cell r="K593">
            <v>0.6976</v>
          </cell>
          <cell r="L593" t="str">
            <v>No</v>
          </cell>
          <cell r="M593" t="str">
            <v>SaiWan</v>
          </cell>
          <cell r="N593" t="str">
            <v>Yes</v>
          </cell>
          <cell r="O593" t="str">
            <v>BA04408028001</v>
          </cell>
        </row>
        <row r="594">
          <cell r="A594" t="str">
            <v>SA1777</v>
          </cell>
          <cell r="B594" t="str">
            <v>11SW-B/CR154</v>
          </cell>
          <cell r="C594">
            <v>0</v>
          </cell>
          <cell r="D594" t="str">
            <v>CP,ML&amp;Wch</v>
          </cell>
          <cell r="E594" t="str">
            <v>C-E</v>
          </cell>
          <cell r="F594" t="str">
            <v>A</v>
          </cell>
          <cell r="G594" t="str">
            <v>Hong Kong Park</v>
          </cell>
          <cell r="H594" t="str">
            <v>LCSD</v>
          </cell>
          <cell r="I594">
            <v>2</v>
          </cell>
          <cell r="J594">
            <v>0.51</v>
          </cell>
          <cell r="K594">
            <v>0.6976</v>
          </cell>
          <cell r="L594" t="str">
            <v>Yes</v>
          </cell>
          <cell r="M594" t="str">
            <v>Central_Admiralty</v>
          </cell>
          <cell r="N594" t="str">
            <v>Yes</v>
          </cell>
          <cell r="O594" t="str">
            <v>AH04408006028</v>
          </cell>
        </row>
        <row r="595">
          <cell r="A595" t="str">
            <v>SA1970</v>
          </cell>
          <cell r="B595" t="str">
            <v>11SW-B/R382</v>
          </cell>
          <cell r="C595">
            <v>0</v>
          </cell>
          <cell r="D595" t="str">
            <v>Heritage</v>
          </cell>
          <cell r="E595" t="str">
            <v>Antiq</v>
          </cell>
          <cell r="F595" t="str">
            <v>A</v>
          </cell>
          <cell r="G595" t="str">
            <v>28 Kennedy Road (CP&amp;ML)</v>
          </cell>
          <cell r="H595" t="str">
            <v>GPA</v>
          </cell>
          <cell r="I595">
            <v>2</v>
          </cell>
          <cell r="J595">
            <v>0.51</v>
          </cell>
          <cell r="K595">
            <v>0.6976</v>
          </cell>
          <cell r="L595" t="str">
            <v>Yes</v>
          </cell>
          <cell r="M595" t="str">
            <v>Central_Admiralty</v>
          </cell>
          <cell r="N595" t="str">
            <v>Yes</v>
          </cell>
          <cell r="O595" t="str">
            <v>FH02308009002</v>
          </cell>
        </row>
        <row r="596">
          <cell r="A596" t="str">
            <v>SA2726</v>
          </cell>
          <cell r="B596" t="str">
            <v>15NE-C/R18</v>
          </cell>
          <cell r="C596">
            <v>0</v>
          </cell>
          <cell r="D596" t="str">
            <v>WS&amp;L</v>
          </cell>
          <cell r="E596" t="str">
            <v>S</v>
          </cell>
          <cell r="F596" t="str">
            <v>A</v>
          </cell>
          <cell r="G596" t="str">
            <v>Stanley Prison</v>
          </cell>
          <cell r="H596" t="str">
            <v>CSD</v>
          </cell>
          <cell r="I596">
            <v>1</v>
          </cell>
          <cell r="J596">
            <v>0.51</v>
          </cell>
          <cell r="K596">
            <v>0.6976</v>
          </cell>
          <cell r="L596" t="str">
            <v>Yes</v>
          </cell>
          <cell r="M596"/>
          <cell r="N596" t="str">
            <v>No</v>
          </cell>
          <cell r="O596" t="str">
            <v>BB01208003010</v>
          </cell>
        </row>
        <row r="597">
          <cell r="A597" t="str">
            <v>SA3111</v>
          </cell>
          <cell r="B597" t="str">
            <v>11SW-D/CR2241</v>
          </cell>
          <cell r="C597">
            <v>0</v>
          </cell>
          <cell r="D597" t="str">
            <v>CP,ML&amp;Wch</v>
          </cell>
          <cell r="E597" t="str">
            <v>PML</v>
          </cell>
          <cell r="F597" t="str">
            <v>A</v>
          </cell>
          <cell r="G597" t="str">
            <v>Chief Justice's Residence, 18 Gough Hill Road</v>
          </cell>
          <cell r="H597" t="str">
            <v>GPA</v>
          </cell>
          <cell r="I597">
            <v>3</v>
          </cell>
          <cell r="J597">
            <v>0.51</v>
          </cell>
          <cell r="K597">
            <v>0.6976</v>
          </cell>
          <cell r="L597" t="str">
            <v>No</v>
          </cell>
          <cell r="M597"/>
          <cell r="N597" t="str">
            <v>Yes</v>
          </cell>
          <cell r="O597" t="str">
            <v>AC02308034006</v>
          </cell>
        </row>
        <row r="598">
          <cell r="A598" t="str">
            <v>SA2577</v>
          </cell>
          <cell r="B598" t="str">
            <v>15NE-A/F100</v>
          </cell>
          <cell r="C598">
            <v>0</v>
          </cell>
          <cell r="D598" t="str">
            <v>WS&amp;L</v>
          </cell>
          <cell r="E598" t="str">
            <v>S</v>
          </cell>
          <cell r="F598" t="str">
            <v>A</v>
          </cell>
          <cell r="G598" t="str">
            <v>Hair Pin Beach</v>
          </cell>
          <cell r="H598" t="str">
            <v>LCSD</v>
          </cell>
          <cell r="I598">
            <v>2</v>
          </cell>
          <cell r="J598">
            <v>0.49</v>
          </cell>
          <cell r="K598">
            <v>0.69653333333333334</v>
          </cell>
          <cell r="L598" t="str">
            <v>Yes</v>
          </cell>
          <cell r="M598"/>
          <cell r="N598" t="str">
            <v>Yes</v>
          </cell>
          <cell r="O598" t="str">
            <v>BB04408047004</v>
          </cell>
        </row>
        <row r="599">
          <cell r="A599" t="str">
            <v>SA2793</v>
          </cell>
          <cell r="B599" t="str">
            <v>15NW-B/R87</v>
          </cell>
          <cell r="C599">
            <v>0</v>
          </cell>
          <cell r="D599" t="str">
            <v>WS&amp;L</v>
          </cell>
          <cell r="E599" t="str">
            <v>S</v>
          </cell>
          <cell r="F599" t="str">
            <v>A</v>
          </cell>
          <cell r="G599" t="str">
            <v>Deep Water Bay Refuse Collection Point</v>
          </cell>
          <cell r="H599" t="str">
            <v>FEHD</v>
          </cell>
          <cell r="I599">
            <v>2</v>
          </cell>
          <cell r="J599">
            <v>0.49</v>
          </cell>
          <cell r="K599">
            <v>0.69653333333333334</v>
          </cell>
          <cell r="L599" t="str">
            <v>Yes</v>
          </cell>
          <cell r="M599" t="str">
            <v>DeepWaterBay_RepulseBay</v>
          </cell>
          <cell r="N599" t="str">
            <v>No</v>
          </cell>
          <cell r="O599" t="str">
            <v>BB01908060001</v>
          </cell>
        </row>
        <row r="600">
          <cell r="A600" t="str">
            <v>SA1430</v>
          </cell>
          <cell r="B600" t="str">
            <v>11SE-D/C394</v>
          </cell>
          <cell r="C600">
            <v>0</v>
          </cell>
          <cell r="D600" t="str">
            <v>E</v>
          </cell>
          <cell r="E600" t="str">
            <v>CW</v>
          </cell>
          <cell r="F600" t="str">
            <v>A</v>
          </cell>
          <cell r="G600" t="str">
            <v>Tai Tam Gap Correctional Institution</v>
          </cell>
          <cell r="H600" t="str">
            <v>CSD</v>
          </cell>
          <cell r="I600">
            <v>3</v>
          </cell>
          <cell r="J600">
            <v>0.47</v>
          </cell>
          <cell r="K600">
            <v>0.69599999999999995</v>
          </cell>
          <cell r="L600" t="str">
            <v>No</v>
          </cell>
          <cell r="M600"/>
          <cell r="N600" t="str">
            <v>No</v>
          </cell>
          <cell r="O600" t="str">
            <v>DD01208001004</v>
          </cell>
        </row>
        <row r="601">
          <cell r="A601" t="str">
            <v>SA1185</v>
          </cell>
          <cell r="B601" t="str">
            <v>11SE-B/C314</v>
          </cell>
          <cell r="C601">
            <v>3</v>
          </cell>
          <cell r="D601" t="str">
            <v>E</v>
          </cell>
          <cell r="E601" t="str">
            <v>SKW&amp;Is-S</v>
          </cell>
          <cell r="F601" t="str">
            <v>A</v>
          </cell>
          <cell r="G601" t="str">
            <v>Hong Kong Museum Of Coastal Defence (Skw)</v>
          </cell>
          <cell r="H601" t="str">
            <v>LCSD</v>
          </cell>
          <cell r="I601">
            <v>1</v>
          </cell>
          <cell r="J601">
            <v>0.46</v>
          </cell>
          <cell r="K601">
            <v>0.69546666666666668</v>
          </cell>
          <cell r="L601" t="str">
            <v>No</v>
          </cell>
          <cell r="M601"/>
          <cell r="N601" t="str">
            <v>Yes</v>
          </cell>
          <cell r="O601" t="str">
            <v>DD04408036001</v>
          </cell>
        </row>
        <row r="602">
          <cell r="A602" t="str">
            <v>SA2114</v>
          </cell>
          <cell r="B602" t="str">
            <v>11SW-D/CR1057</v>
          </cell>
          <cell r="C602">
            <v>0</v>
          </cell>
          <cell r="D602" t="str">
            <v>WS&amp;L</v>
          </cell>
          <cell r="E602" t="str">
            <v>S</v>
          </cell>
          <cell r="F602" t="str">
            <v>A</v>
          </cell>
          <cell r="G602" t="str">
            <v>Wong Chuk Hang Sports Centre</v>
          </cell>
          <cell r="H602" t="str">
            <v>LCSD</v>
          </cell>
          <cell r="I602">
            <v>1</v>
          </cell>
          <cell r="J602">
            <v>0.43</v>
          </cell>
          <cell r="K602">
            <v>0.69493333333333329</v>
          </cell>
          <cell r="L602" t="str">
            <v>Yes</v>
          </cell>
          <cell r="M602"/>
          <cell r="N602" t="str">
            <v>Yes</v>
          </cell>
          <cell r="O602" t="str">
            <v>BB04408031001</v>
          </cell>
        </row>
        <row r="603">
          <cell r="A603" t="str">
            <v>SA1526</v>
          </cell>
          <cell r="B603" t="str">
            <v>11SE-D/R71</v>
          </cell>
          <cell r="C603">
            <v>0</v>
          </cell>
          <cell r="D603" t="str">
            <v>E</v>
          </cell>
          <cell r="E603" t="str">
            <v>CW</v>
          </cell>
          <cell r="F603" t="str">
            <v>A</v>
          </cell>
          <cell r="G603" t="str">
            <v>Tai Tam Gap Correctional Institution</v>
          </cell>
          <cell r="H603" t="str">
            <v>CSD</v>
          </cell>
          <cell r="I603">
            <v>2</v>
          </cell>
          <cell r="J603">
            <v>0.42</v>
          </cell>
          <cell r="K603">
            <v>0.69440000000000002</v>
          </cell>
          <cell r="L603" t="str">
            <v>Yes</v>
          </cell>
          <cell r="M603"/>
          <cell r="N603" t="str">
            <v>No</v>
          </cell>
          <cell r="O603" t="str">
            <v>DD01208001015</v>
          </cell>
        </row>
        <row r="604">
          <cell r="A604" t="str">
            <v>SA1236</v>
          </cell>
          <cell r="B604" t="str">
            <v>11SE-B/FR25</v>
          </cell>
          <cell r="C604">
            <v>0</v>
          </cell>
          <cell r="D604" t="str">
            <v>E</v>
          </cell>
          <cell r="E604" t="str">
            <v>SKW&amp;Is-S</v>
          </cell>
          <cell r="F604" t="str">
            <v>A</v>
          </cell>
          <cell r="G604" t="str">
            <v>Lei Yue Mun Park (SKW)</v>
          </cell>
          <cell r="H604" t="str">
            <v>LCSD</v>
          </cell>
          <cell r="I604">
            <v>1</v>
          </cell>
          <cell r="J604">
            <v>0.41</v>
          </cell>
          <cell r="K604">
            <v>0.69173333333333331</v>
          </cell>
          <cell r="L604" t="str">
            <v>Yes</v>
          </cell>
          <cell r="M604"/>
          <cell r="N604" t="str">
            <v>Yes</v>
          </cell>
          <cell r="O604" t="str">
            <v>DB04408016051</v>
          </cell>
        </row>
        <row r="605">
          <cell r="A605" t="str">
            <v>SA1470</v>
          </cell>
          <cell r="B605" t="str">
            <v>11SE-D/C686</v>
          </cell>
          <cell r="C605">
            <v>2</v>
          </cell>
          <cell r="D605" t="str">
            <v>E</v>
          </cell>
          <cell r="E605" t="str">
            <v>CW</v>
          </cell>
          <cell r="F605" t="str">
            <v>A</v>
          </cell>
          <cell r="G605" t="str">
            <v>Hing Wah Community Hall</v>
          </cell>
          <cell r="H605" t="str">
            <v>HAD</v>
          </cell>
          <cell r="I605">
            <v>2</v>
          </cell>
          <cell r="J605">
            <v>0.41</v>
          </cell>
          <cell r="K605">
            <v>0.69173333333333331</v>
          </cell>
          <cell r="L605" t="str">
            <v>No</v>
          </cell>
          <cell r="M605" t="str">
            <v>ChaiWan-West</v>
          </cell>
          <cell r="N605" t="str">
            <v>No</v>
          </cell>
          <cell r="O605" t="str">
            <v>DD02708002003</v>
          </cell>
        </row>
        <row r="606">
          <cell r="A606" t="str">
            <v>SA1580</v>
          </cell>
          <cell r="B606" t="str">
            <v>11SW-A/CR443</v>
          </cell>
          <cell r="C606">
            <v>0</v>
          </cell>
          <cell r="D606" t="str">
            <v>WS&amp;L</v>
          </cell>
          <cell r="E606" t="str">
            <v>W</v>
          </cell>
          <cell r="F606" t="str">
            <v>A</v>
          </cell>
          <cell r="G606" t="str">
            <v>Sitting Out Area at Mount Davis Path</v>
          </cell>
          <cell r="H606" t="str">
            <v>LCSD</v>
          </cell>
          <cell r="I606">
            <v>1</v>
          </cell>
          <cell r="J606">
            <v>0.41</v>
          </cell>
          <cell r="K606">
            <v>0.69173333333333331</v>
          </cell>
          <cell r="L606" t="str">
            <v>No</v>
          </cell>
          <cell r="M606"/>
          <cell r="N606" t="str">
            <v>Yes</v>
          </cell>
          <cell r="O606" t="str">
            <v>BA04408056001</v>
          </cell>
        </row>
        <row r="607">
          <cell r="A607" t="str">
            <v>SA1865</v>
          </cell>
          <cell r="B607" t="str">
            <v>11SW-B/FR129</v>
          </cell>
          <cell r="C607" t="str">
            <v>2,3</v>
          </cell>
          <cell r="D607" t="str">
            <v>CP,ML&amp;Wch</v>
          </cell>
          <cell r="E607" t="str">
            <v>C-E</v>
          </cell>
          <cell r="F607" t="str">
            <v>A</v>
          </cell>
          <cell r="G607" t="str">
            <v>Central Fire Station</v>
          </cell>
          <cell r="H607" t="str">
            <v>FSD,LCSD</v>
          </cell>
          <cell r="I607">
            <v>1</v>
          </cell>
          <cell r="J607">
            <v>0.41</v>
          </cell>
          <cell r="K607">
            <v>0.69173333333333331</v>
          </cell>
          <cell r="L607" t="str">
            <v>Yes</v>
          </cell>
          <cell r="M607" t="str">
            <v>Central_Admiralty</v>
          </cell>
          <cell r="N607" t="str">
            <v>Yes</v>
          </cell>
          <cell r="O607" t="str">
            <v>AH01808003001,AH04408006017</v>
          </cell>
        </row>
        <row r="608">
          <cell r="A608" t="str">
            <v>SA2714</v>
          </cell>
          <cell r="B608" t="str">
            <v>15NE-C/F90</v>
          </cell>
          <cell r="C608">
            <v>0</v>
          </cell>
          <cell r="D608" t="str">
            <v>WS&amp;L</v>
          </cell>
          <cell r="E608" t="str">
            <v>S</v>
          </cell>
          <cell r="F608" t="str">
            <v>A</v>
          </cell>
          <cell r="G608" t="str">
            <v>Chung Hom Kok Beach &amp; Park Buildings</v>
          </cell>
          <cell r="H608" t="str">
            <v>LCSD</v>
          </cell>
          <cell r="I608">
            <v>3</v>
          </cell>
          <cell r="J608">
            <v>0.41</v>
          </cell>
          <cell r="K608">
            <v>0.69173333333333331</v>
          </cell>
          <cell r="L608" t="str">
            <v>No</v>
          </cell>
          <cell r="M608"/>
          <cell r="N608" t="str">
            <v>Yes</v>
          </cell>
          <cell r="O608" t="str">
            <v>BB04408026050</v>
          </cell>
        </row>
        <row r="609">
          <cell r="A609" t="str">
            <v>SA1836</v>
          </cell>
          <cell r="B609" t="str">
            <v>11SW-B/FR304</v>
          </cell>
          <cell r="C609">
            <v>0</v>
          </cell>
          <cell r="D609" t="str">
            <v>CP,ML&amp;Wch</v>
          </cell>
          <cell r="E609" t="str">
            <v>C-E</v>
          </cell>
          <cell r="F609" t="str">
            <v>A</v>
          </cell>
          <cell r="G609" t="str">
            <v>Hong Kong Park</v>
          </cell>
          <cell r="H609" t="str">
            <v>LCSD</v>
          </cell>
          <cell r="I609">
            <v>2</v>
          </cell>
          <cell r="J609">
            <v>0.4</v>
          </cell>
          <cell r="K609">
            <v>0.69066666666666665</v>
          </cell>
          <cell r="L609" t="str">
            <v>*</v>
          </cell>
          <cell r="M609" t="str">
            <v>Central_Admiralty</v>
          </cell>
          <cell r="N609" t="str">
            <v>Yes</v>
          </cell>
          <cell r="O609" t="str">
            <v>AH04408006048</v>
          </cell>
        </row>
        <row r="610">
          <cell r="A610" t="str">
            <v>SA2595</v>
          </cell>
          <cell r="B610" t="str">
            <v>15NE-A/R142</v>
          </cell>
          <cell r="C610">
            <v>0</v>
          </cell>
          <cell r="D610" t="str">
            <v>WS&amp;L</v>
          </cell>
          <cell r="E610" t="str">
            <v>S</v>
          </cell>
          <cell r="F610" t="str">
            <v>A</v>
          </cell>
          <cell r="G610" t="str">
            <v>Chung Hom Kok Road Fire Station</v>
          </cell>
          <cell r="H610" t="str">
            <v>FSD</v>
          </cell>
          <cell r="I610">
            <v>1</v>
          </cell>
          <cell r="J610">
            <v>0.4</v>
          </cell>
          <cell r="K610">
            <v>0.69066666666666665</v>
          </cell>
          <cell r="L610" t="str">
            <v>Yes</v>
          </cell>
          <cell r="M610"/>
          <cell r="N610" t="str">
            <v>No</v>
          </cell>
          <cell r="O610" t="str">
            <v>BB01808001002</v>
          </cell>
        </row>
        <row r="611">
          <cell r="A611" t="str">
            <v>SA1076</v>
          </cell>
          <cell r="B611" t="str">
            <v>11SE-A/FR36</v>
          </cell>
          <cell r="C611">
            <v>0</v>
          </cell>
          <cell r="D611" t="str">
            <v>E</v>
          </cell>
          <cell r="E611" t="str">
            <v>NP&amp;CB</v>
          </cell>
          <cell r="F611" t="str">
            <v>A</v>
          </cell>
          <cell r="G611" t="str">
            <v>Fortress Hill Road / Tin Hau Temple Road Rest Garden</v>
          </cell>
          <cell r="H611" t="str">
            <v>LCSD</v>
          </cell>
          <cell r="I611">
            <v>2</v>
          </cell>
          <cell r="J611">
            <v>0.39</v>
          </cell>
          <cell r="K611">
            <v>0.68959999999999999</v>
          </cell>
          <cell r="L611" t="str">
            <v>Yes</v>
          </cell>
          <cell r="M611" t="str">
            <v>TinHau</v>
          </cell>
          <cell r="N611" t="str">
            <v>Yes</v>
          </cell>
          <cell r="O611" t="str">
            <v>DA04408025001</v>
          </cell>
        </row>
        <row r="612">
          <cell r="A612" t="str">
            <v>SA2748</v>
          </cell>
          <cell r="B612" t="str">
            <v>15NW-A/C27</v>
          </cell>
          <cell r="C612">
            <v>0</v>
          </cell>
          <cell r="D612" t="str">
            <v>WS&amp;L</v>
          </cell>
          <cell r="E612" t="str">
            <v>S</v>
          </cell>
          <cell r="F612" t="str">
            <v>A</v>
          </cell>
          <cell r="G612" t="str">
            <v>Ap Lei Chau Fire Station</v>
          </cell>
          <cell r="H612" t="str">
            <v>FSD</v>
          </cell>
          <cell r="I612">
            <v>1</v>
          </cell>
          <cell r="J612">
            <v>0.39</v>
          </cell>
          <cell r="K612">
            <v>0.68959999999999999</v>
          </cell>
          <cell r="L612" t="str">
            <v>Yes</v>
          </cell>
          <cell r="M612" t="str">
            <v>Aberdeen_ApLeiChau</v>
          </cell>
          <cell r="N612" t="str">
            <v>No</v>
          </cell>
          <cell r="O612" t="str">
            <v>BK01808006000</v>
          </cell>
        </row>
        <row r="613">
          <cell r="A613" t="str">
            <v>SA2635</v>
          </cell>
          <cell r="B613" t="str">
            <v>15NE-C/C277</v>
          </cell>
          <cell r="C613">
            <v>0</v>
          </cell>
          <cell r="D613" t="str">
            <v>WS&amp;L</v>
          </cell>
          <cell r="E613" t="str">
            <v>S</v>
          </cell>
          <cell r="F613" t="str">
            <v>A</v>
          </cell>
          <cell r="G613" t="str">
            <v>Chung Hom Kok Beach &amp; Park Buildings</v>
          </cell>
          <cell r="H613" t="str">
            <v>LCSD</v>
          </cell>
          <cell r="I613">
            <v>3</v>
          </cell>
          <cell r="J613">
            <v>0.38</v>
          </cell>
          <cell r="K613">
            <v>0.68853333333333333</v>
          </cell>
          <cell r="L613" t="str">
            <v>No</v>
          </cell>
          <cell r="M613"/>
          <cell r="N613" t="str">
            <v>No</v>
          </cell>
          <cell r="O613" t="str">
            <v>BB04408026032</v>
          </cell>
        </row>
        <row r="614">
          <cell r="A614" t="str">
            <v>SA2763</v>
          </cell>
          <cell r="B614" t="str">
            <v>15NW-B/C299</v>
          </cell>
          <cell r="C614">
            <v>0</v>
          </cell>
          <cell r="D614" t="str">
            <v>WS&amp;L</v>
          </cell>
          <cell r="E614" t="str">
            <v>S</v>
          </cell>
          <cell r="F614" t="str">
            <v>A</v>
          </cell>
          <cell r="G614" t="str">
            <v>Aberdeen Swimming Pool</v>
          </cell>
          <cell r="H614" t="str">
            <v>LCSD</v>
          </cell>
          <cell r="I614">
            <v>2</v>
          </cell>
          <cell r="J614">
            <v>0.38</v>
          </cell>
          <cell r="K614">
            <v>0.68853333333333333</v>
          </cell>
          <cell r="L614" t="str">
            <v>No</v>
          </cell>
          <cell r="M614"/>
          <cell r="N614" t="str">
            <v>No</v>
          </cell>
          <cell r="O614" t="str">
            <v>BB04408040002</v>
          </cell>
        </row>
        <row r="615">
          <cell r="A615" t="str">
            <v>SA1424</v>
          </cell>
          <cell r="B615" t="str">
            <v>11SE-D/C374</v>
          </cell>
          <cell r="C615">
            <v>0</v>
          </cell>
          <cell r="D615" t="str">
            <v>E</v>
          </cell>
          <cell r="E615" t="str">
            <v>SKW&amp;Is-S</v>
          </cell>
          <cell r="F615" t="str">
            <v>A</v>
          </cell>
          <cell r="G615" t="str">
            <v>Lei Yue Mun Park (SKW)</v>
          </cell>
          <cell r="H615" t="str">
            <v>LCSD</v>
          </cell>
          <cell r="I615">
            <v>3</v>
          </cell>
          <cell r="J615">
            <v>0.37</v>
          </cell>
          <cell r="K615">
            <v>0.68799999999999994</v>
          </cell>
          <cell r="L615" t="str">
            <v>No</v>
          </cell>
          <cell r="M615"/>
          <cell r="N615" t="str">
            <v>Yes</v>
          </cell>
          <cell r="O615" t="str">
            <v>DB04408016064</v>
          </cell>
        </row>
        <row r="616">
          <cell r="A616" t="str">
            <v>SA0171</v>
          </cell>
          <cell r="B616" t="str">
            <v>10SW-D/FR28</v>
          </cell>
          <cell r="C616">
            <v>0</v>
          </cell>
          <cell r="D616" t="str">
            <v>E</v>
          </cell>
          <cell r="E616" t="str">
            <v>SKW&amp;Is-S</v>
          </cell>
          <cell r="F616" t="str">
            <v>A</v>
          </cell>
          <cell r="G616" t="str">
            <v>Hei Ling Chau Addiction Treatment Centre &amp; Hei Ling Chau Correctional Institution (Is-S)</v>
          </cell>
          <cell r="H616" t="str">
            <v>CSD</v>
          </cell>
          <cell r="I616">
            <v>1</v>
          </cell>
          <cell r="J616">
            <v>0.36</v>
          </cell>
          <cell r="K616">
            <v>0.68586666666666662</v>
          </cell>
          <cell r="L616" t="str">
            <v>Yes</v>
          </cell>
          <cell r="M616"/>
          <cell r="N616" t="str">
            <v>Yes</v>
          </cell>
          <cell r="O616" t="str">
            <v>DF01208008131</v>
          </cell>
        </row>
        <row r="617">
          <cell r="A617" t="str">
            <v>SA1088</v>
          </cell>
          <cell r="B617" t="str">
            <v>11SE-A/FR437</v>
          </cell>
          <cell r="C617" t="str">
            <v>1,2</v>
          </cell>
          <cell r="D617" t="str">
            <v>CP,ML&amp;Wch</v>
          </cell>
          <cell r="E617" t="str">
            <v>Wch-S</v>
          </cell>
          <cell r="F617" t="str">
            <v>A</v>
          </cell>
          <cell r="G617" t="str">
            <v>Eastern Hospital Road Sitting Out Area</v>
          </cell>
          <cell r="H617" t="str">
            <v>LCSD,HyD</v>
          </cell>
          <cell r="I617">
            <v>2</v>
          </cell>
          <cell r="J617">
            <v>0.36</v>
          </cell>
          <cell r="K617">
            <v>0.68586666666666662</v>
          </cell>
          <cell r="L617" t="str">
            <v>Yes</v>
          </cell>
          <cell r="M617" t="str">
            <v>HappyValley</v>
          </cell>
          <cell r="N617" t="str">
            <v>Yes</v>
          </cell>
          <cell r="O617" t="str">
            <v>CC04408047002</v>
          </cell>
        </row>
        <row r="618">
          <cell r="A618" t="str">
            <v>SA1435</v>
          </cell>
          <cell r="B618" t="str">
            <v>11SE-D/C401</v>
          </cell>
          <cell r="C618">
            <v>0</v>
          </cell>
          <cell r="D618" t="str">
            <v>E</v>
          </cell>
          <cell r="E618" t="str">
            <v>CW</v>
          </cell>
          <cell r="F618" t="str">
            <v>A</v>
          </cell>
          <cell r="G618" t="str">
            <v>Tai Tam Gap Correctional Institution</v>
          </cell>
          <cell r="H618" t="str">
            <v>CSD</v>
          </cell>
          <cell r="I618">
            <v>2</v>
          </cell>
          <cell r="J618">
            <v>0.36</v>
          </cell>
          <cell r="K618">
            <v>0.68586666666666662</v>
          </cell>
          <cell r="L618" t="str">
            <v>No</v>
          </cell>
          <cell r="M618"/>
          <cell r="N618" t="str">
            <v>Yes</v>
          </cell>
          <cell r="O618" t="str">
            <v>DD01208001008</v>
          </cell>
        </row>
        <row r="619">
          <cell r="A619" t="str">
            <v>SA1950</v>
          </cell>
          <cell r="B619" t="str">
            <v>11SW-B/F9</v>
          </cell>
          <cell r="C619">
            <v>0</v>
          </cell>
          <cell r="D619" t="str">
            <v>CP,ML&amp;Wch</v>
          </cell>
          <cell r="E619" t="str">
            <v>PML</v>
          </cell>
          <cell r="F619" t="str">
            <v>A</v>
          </cell>
          <cell r="G619" t="str">
            <v>Hong Kong Zoological &amp; Botanical Gardens</v>
          </cell>
          <cell r="H619" t="str">
            <v>LCSD</v>
          </cell>
          <cell r="I619">
            <v>2</v>
          </cell>
          <cell r="J619">
            <v>0.36</v>
          </cell>
          <cell r="K619">
            <v>0.68586666666666662</v>
          </cell>
          <cell r="L619" t="str">
            <v>Yes</v>
          </cell>
          <cell r="M619" t="str">
            <v>Central_Admiralty</v>
          </cell>
          <cell r="N619" t="str">
            <v>Yes</v>
          </cell>
          <cell r="O619" t="str">
            <v>AC04408053032</v>
          </cell>
        </row>
        <row r="620">
          <cell r="A620" t="str">
            <v>SA0207</v>
          </cell>
          <cell r="B620" t="str">
            <v>10SW-D/FR64</v>
          </cell>
          <cell r="C620">
            <v>0</v>
          </cell>
          <cell r="D620" t="str">
            <v>E</v>
          </cell>
          <cell r="E620" t="str">
            <v>SKW&amp;Is-S</v>
          </cell>
          <cell r="F620" t="str">
            <v>A</v>
          </cell>
          <cell r="G620" t="str">
            <v>Hei Ling Chau Addiction Treatment Centre &amp; Hei Ling Chau Correctional Institution (Is-S)</v>
          </cell>
          <cell r="H620" t="str">
            <v>CSD</v>
          </cell>
          <cell r="I620">
            <v>3</v>
          </cell>
          <cell r="J620">
            <v>0.35</v>
          </cell>
          <cell r="K620">
            <v>0.6837333333333333</v>
          </cell>
          <cell r="L620" t="str">
            <v>No</v>
          </cell>
          <cell r="M620"/>
          <cell r="N620" t="str">
            <v>Yes</v>
          </cell>
          <cell r="O620" t="str">
            <v>DF01208008166</v>
          </cell>
        </row>
        <row r="621">
          <cell r="A621" t="str">
            <v>SA1474</v>
          </cell>
          <cell r="B621" t="str">
            <v>11SE-D/C704</v>
          </cell>
          <cell r="C621">
            <v>0</v>
          </cell>
          <cell r="D621" t="str">
            <v>E</v>
          </cell>
          <cell r="E621" t="str">
            <v>CW</v>
          </cell>
          <cell r="F621" t="str">
            <v>A</v>
          </cell>
          <cell r="G621" t="str">
            <v>Pamela Youde Nethersole Eastern Hospital Quarters Blocks E, F &amp; G</v>
          </cell>
          <cell r="H621" t="str">
            <v>GPA</v>
          </cell>
          <cell r="I621">
            <v>2</v>
          </cell>
          <cell r="J621">
            <v>0.35</v>
          </cell>
          <cell r="K621">
            <v>0.6837333333333333</v>
          </cell>
          <cell r="L621" t="str">
            <v>No</v>
          </cell>
          <cell r="M621" t="str">
            <v>ChaiWan-West</v>
          </cell>
          <cell r="N621" t="str">
            <v>Yes</v>
          </cell>
          <cell r="O621" t="str">
            <v>DD02308010014</v>
          </cell>
        </row>
        <row r="622">
          <cell r="A622" t="str">
            <v>SA1883</v>
          </cell>
          <cell r="B622" t="str">
            <v>11SW-B/F163</v>
          </cell>
          <cell r="C622">
            <v>0</v>
          </cell>
          <cell r="D622" t="str">
            <v>CP,ML&amp;Wch</v>
          </cell>
          <cell r="E622" t="str">
            <v>C-E</v>
          </cell>
          <cell r="F622" t="str">
            <v>A</v>
          </cell>
          <cell r="G622" t="str">
            <v>Queensway Government Offices</v>
          </cell>
          <cell r="H622" t="str">
            <v>GPA</v>
          </cell>
          <cell r="I622">
            <v>1</v>
          </cell>
          <cell r="J622">
            <v>0.35</v>
          </cell>
          <cell r="K622">
            <v>0.6837333333333333</v>
          </cell>
          <cell r="L622" t="str">
            <v>Yes</v>
          </cell>
          <cell r="M622" t="str">
            <v>Central_Admiralty</v>
          </cell>
          <cell r="N622" t="str">
            <v>Yes</v>
          </cell>
          <cell r="O622" t="str">
            <v>AH07108001001</v>
          </cell>
        </row>
        <row r="623">
          <cell r="A623" t="str">
            <v>SA2654</v>
          </cell>
          <cell r="B623" t="str">
            <v>15NE-C/CR361</v>
          </cell>
          <cell r="C623">
            <v>0</v>
          </cell>
          <cell r="D623" t="str">
            <v>WS&amp;L</v>
          </cell>
          <cell r="E623" t="str">
            <v>S</v>
          </cell>
          <cell r="F623" t="str">
            <v>A</v>
          </cell>
          <cell r="G623" t="str">
            <v>Stanley Police Station</v>
          </cell>
          <cell r="H623" t="str">
            <v>HKPF</v>
          </cell>
          <cell r="I623">
            <v>2</v>
          </cell>
          <cell r="J623">
            <v>0.35</v>
          </cell>
          <cell r="K623">
            <v>0.6837333333333333</v>
          </cell>
          <cell r="L623" t="str">
            <v>No</v>
          </cell>
          <cell r="M623"/>
          <cell r="N623" t="str">
            <v>Yes</v>
          </cell>
          <cell r="O623" t="str">
            <v>BB03108014001</v>
          </cell>
        </row>
        <row r="624">
          <cell r="A624" t="str">
            <v>SA1478</v>
          </cell>
          <cell r="B624" t="str">
            <v>11SE-D/C73</v>
          </cell>
          <cell r="C624">
            <v>0</v>
          </cell>
          <cell r="D624" t="str">
            <v>E</v>
          </cell>
          <cell r="E624" t="str">
            <v>CW</v>
          </cell>
          <cell r="F624" t="str">
            <v>A</v>
          </cell>
          <cell r="G624" t="str">
            <v>Shaukeiwan East Government Secondary School</v>
          </cell>
          <cell r="H624" t="str">
            <v>EB</v>
          </cell>
          <cell r="I624">
            <v>2</v>
          </cell>
          <cell r="J624">
            <v>0.34</v>
          </cell>
          <cell r="K624">
            <v>0.68266666666666664</v>
          </cell>
          <cell r="L624" t="str">
            <v>No</v>
          </cell>
          <cell r="M624"/>
          <cell r="N624" t="str">
            <v>Yes</v>
          </cell>
          <cell r="O624" t="str">
            <v>DD07108026001</v>
          </cell>
        </row>
        <row r="625">
          <cell r="A625" t="str">
            <v>SA1994</v>
          </cell>
          <cell r="B625" t="str">
            <v>11SW-B/R783</v>
          </cell>
          <cell r="C625">
            <v>0</v>
          </cell>
          <cell r="D625" t="str">
            <v>CP,ML&amp;Wch</v>
          </cell>
          <cell r="E625" t="str">
            <v>C-E</v>
          </cell>
          <cell r="F625" t="str">
            <v>A</v>
          </cell>
          <cell r="G625" t="str">
            <v>Hong Kong Park</v>
          </cell>
          <cell r="H625" t="str">
            <v>LCSD</v>
          </cell>
          <cell r="I625">
            <v>1</v>
          </cell>
          <cell r="J625">
            <v>0.34</v>
          </cell>
          <cell r="K625">
            <v>0.68266666666666664</v>
          </cell>
          <cell r="L625" t="str">
            <v>No</v>
          </cell>
          <cell r="M625" t="str">
            <v>Central_Admiralty</v>
          </cell>
          <cell r="N625" t="str">
            <v>No</v>
          </cell>
          <cell r="O625" t="str">
            <v>AH04408006052</v>
          </cell>
        </row>
        <row r="626">
          <cell r="A626" t="str">
            <v>SA2645</v>
          </cell>
          <cell r="B626" t="str">
            <v>15NE-C/C309</v>
          </cell>
          <cell r="C626">
            <v>0</v>
          </cell>
          <cell r="D626" t="str">
            <v>WS&amp;L</v>
          </cell>
          <cell r="E626" t="str">
            <v>S</v>
          </cell>
          <cell r="F626" t="str">
            <v>A</v>
          </cell>
          <cell r="G626" t="str">
            <v>Stanley Prison</v>
          </cell>
          <cell r="H626" t="str">
            <v>CSD</v>
          </cell>
          <cell r="I626">
            <v>2</v>
          </cell>
          <cell r="J626">
            <v>0.33</v>
          </cell>
          <cell r="K626">
            <v>0.68213333333333337</v>
          </cell>
          <cell r="L626" t="str">
            <v>No</v>
          </cell>
          <cell r="M626"/>
          <cell r="N626" t="str">
            <v>Yes</v>
          </cell>
          <cell r="O626" t="str">
            <v>BB01208003048</v>
          </cell>
        </row>
        <row r="627">
          <cell r="A627" t="str">
            <v>SA0210</v>
          </cell>
          <cell r="B627" t="str">
            <v>10SW-D/FR8</v>
          </cell>
          <cell r="C627">
            <v>0</v>
          </cell>
          <cell r="D627" t="str">
            <v>E</v>
          </cell>
          <cell r="E627" t="str">
            <v>SKW&amp;Is-S</v>
          </cell>
          <cell r="F627" t="str">
            <v>A</v>
          </cell>
          <cell r="G627" t="str">
            <v>Hei Ling Chau Addiction Treatment Centre &amp; Hei Ling Chau Correctional Institution (Is-S)</v>
          </cell>
          <cell r="H627" t="str">
            <v>CSD</v>
          </cell>
          <cell r="I627">
            <v>3</v>
          </cell>
          <cell r="J627">
            <v>0.32</v>
          </cell>
          <cell r="K627">
            <v>0.68053333333333332</v>
          </cell>
          <cell r="L627" t="str">
            <v>No</v>
          </cell>
          <cell r="M627"/>
          <cell r="N627" t="str">
            <v>Yes</v>
          </cell>
          <cell r="O627" t="str">
            <v>DF01208008112</v>
          </cell>
        </row>
        <row r="628">
          <cell r="A628" t="str">
            <v>SA2579</v>
          </cell>
          <cell r="B628" t="str">
            <v>15NE-A/F18</v>
          </cell>
          <cell r="C628">
            <v>0</v>
          </cell>
          <cell r="D628" t="str">
            <v>WS&amp;L</v>
          </cell>
          <cell r="E628" t="str">
            <v>S</v>
          </cell>
          <cell r="F628" t="str">
            <v>A</v>
          </cell>
          <cell r="G628" t="str">
            <v>South Bay Beach</v>
          </cell>
          <cell r="H628" t="str">
            <v>LCSD</v>
          </cell>
          <cell r="I628">
            <v>1</v>
          </cell>
          <cell r="J628">
            <v>0.32</v>
          </cell>
          <cell r="K628">
            <v>0.68053333333333332</v>
          </cell>
          <cell r="L628" t="str">
            <v>No</v>
          </cell>
          <cell r="M628"/>
          <cell r="N628" t="str">
            <v>Yes</v>
          </cell>
          <cell r="O628" t="str">
            <v>BB04408028003</v>
          </cell>
        </row>
        <row r="629">
          <cell r="A629" t="str">
            <v>SA2692</v>
          </cell>
          <cell r="B629" t="str">
            <v>15NE-C/F17</v>
          </cell>
          <cell r="C629">
            <v>0</v>
          </cell>
          <cell r="D629" t="str">
            <v>WS&amp;L</v>
          </cell>
          <cell r="E629" t="str">
            <v>S</v>
          </cell>
          <cell r="F629" t="str">
            <v>A</v>
          </cell>
          <cell r="G629" t="str">
            <v>Chung Hom Kok Beach &amp; Park Buildings</v>
          </cell>
          <cell r="H629" t="str">
            <v>LCSD</v>
          </cell>
          <cell r="I629">
            <v>2</v>
          </cell>
          <cell r="J629">
            <v>0.32</v>
          </cell>
          <cell r="K629">
            <v>0.68053333333333332</v>
          </cell>
          <cell r="L629" t="str">
            <v>Yes</v>
          </cell>
          <cell r="M629"/>
          <cell r="N629" t="str">
            <v>Yes</v>
          </cell>
          <cell r="O629" t="str">
            <v>BB04408026053</v>
          </cell>
        </row>
        <row r="630">
          <cell r="A630" t="str">
            <v>SA1031</v>
          </cell>
          <cell r="B630" t="str">
            <v>11SE-A/CR395</v>
          </cell>
          <cell r="C630">
            <v>0</v>
          </cell>
          <cell r="D630" t="str">
            <v>CP,ML&amp;Wch</v>
          </cell>
          <cell r="E630" t="str">
            <v>Wch-S</v>
          </cell>
          <cell r="F630" t="str">
            <v>A</v>
          </cell>
          <cell r="G630" t="str">
            <v>Tai Hang Drive Playground</v>
          </cell>
          <cell r="H630" t="str">
            <v>LCSD</v>
          </cell>
          <cell r="I630">
            <v>1</v>
          </cell>
          <cell r="J630">
            <v>0.31</v>
          </cell>
          <cell r="K630">
            <v>0.67893333333333339</v>
          </cell>
          <cell r="L630" t="str">
            <v>Yes</v>
          </cell>
          <cell r="M630"/>
          <cell r="N630" t="str">
            <v>Yes</v>
          </cell>
          <cell r="O630" t="str">
            <v>CC04408036001</v>
          </cell>
        </row>
        <row r="631">
          <cell r="A631" t="str">
            <v>SA1287</v>
          </cell>
          <cell r="B631" t="str">
            <v>11SE-C/C436</v>
          </cell>
          <cell r="C631">
            <v>0</v>
          </cell>
          <cell r="D631" t="str">
            <v>CP,ML&amp;Wch</v>
          </cell>
          <cell r="E631" t="str">
            <v>Wch-S</v>
          </cell>
          <cell r="F631" t="str">
            <v>A</v>
          </cell>
          <cell r="G631" t="str">
            <v>111 Mount Butler Road Government Quarters</v>
          </cell>
          <cell r="H631" t="str">
            <v>GPA</v>
          </cell>
          <cell r="I631">
            <v>1</v>
          </cell>
          <cell r="J631">
            <v>0.31</v>
          </cell>
          <cell r="K631">
            <v>0.67893333333333339</v>
          </cell>
          <cell r="L631" t="str">
            <v>No</v>
          </cell>
          <cell r="M631"/>
          <cell r="N631" t="str">
            <v>Yes</v>
          </cell>
          <cell r="O631" t="str">
            <v>CC02308008002</v>
          </cell>
        </row>
        <row r="632">
          <cell r="A632" t="str">
            <v>SA2490</v>
          </cell>
          <cell r="B632" t="str">
            <v>14NW-D/C166</v>
          </cell>
          <cell r="C632">
            <v>0</v>
          </cell>
          <cell r="D632" t="str">
            <v>E</v>
          </cell>
          <cell r="E632" t="str">
            <v>SKW&amp;Is-S</v>
          </cell>
          <cell r="F632" t="str">
            <v>A</v>
          </cell>
          <cell r="G632" t="str">
            <v>Cheung Chau Crematorium &amp; Columbarium (Is-S)</v>
          </cell>
          <cell r="H632" t="str">
            <v>FEHD</v>
          </cell>
          <cell r="I632">
            <v>2</v>
          </cell>
          <cell r="J632">
            <v>0.31</v>
          </cell>
          <cell r="K632">
            <v>0.67893333333333339</v>
          </cell>
          <cell r="L632" t="str">
            <v>No</v>
          </cell>
          <cell r="M632"/>
          <cell r="N632" t="str">
            <v>Yes</v>
          </cell>
          <cell r="O632" t="str">
            <v>DF01908047002</v>
          </cell>
        </row>
        <row r="633">
          <cell r="A633" t="str">
            <v>SA1060</v>
          </cell>
          <cell r="B633" t="str">
            <v>11SE-A/C881</v>
          </cell>
          <cell r="C633">
            <v>0</v>
          </cell>
          <cell r="D633" t="str">
            <v>E</v>
          </cell>
          <cell r="E633" t="str">
            <v>NP&amp;CB</v>
          </cell>
          <cell r="F633" t="str">
            <v>A</v>
          </cell>
          <cell r="G633" t="str">
            <v>(GLA-THK1598) Wai Tsui Crescent Community Garden</v>
          </cell>
          <cell r="H633" t="str">
            <v>LCSD</v>
          </cell>
          <cell r="I633">
            <v>2</v>
          </cell>
          <cell r="J633">
            <v>0.3</v>
          </cell>
          <cell r="K633">
            <v>0.67733333333333334</v>
          </cell>
          <cell r="L633" t="str">
            <v>No</v>
          </cell>
          <cell r="M633"/>
          <cell r="N633" t="str">
            <v>Yes</v>
          </cell>
          <cell r="O633" t="str">
            <v>DA04408049001</v>
          </cell>
        </row>
        <row r="634">
          <cell r="A634" t="str">
            <v>SA2311</v>
          </cell>
          <cell r="B634" t="str">
            <v>11SW-D/R579</v>
          </cell>
          <cell r="C634">
            <v>1</v>
          </cell>
          <cell r="D634" t="str">
            <v>CP,ML&amp;Wch</v>
          </cell>
          <cell r="E634" t="str">
            <v>Wch-S</v>
          </cell>
          <cell r="F634" t="str">
            <v>A</v>
          </cell>
          <cell r="G634" t="str">
            <v>Green Lane Hall</v>
          </cell>
          <cell r="H634" t="str">
            <v>HKPF</v>
          </cell>
          <cell r="I634">
            <v>2</v>
          </cell>
          <cell r="J634">
            <v>0.3</v>
          </cell>
          <cell r="K634">
            <v>0.67733333333333334</v>
          </cell>
          <cell r="L634" t="str">
            <v>Yes</v>
          </cell>
          <cell r="M634" t="str">
            <v>HappyValley</v>
          </cell>
          <cell r="N634" t="str">
            <v>No</v>
          </cell>
          <cell r="O634" t="str">
            <v>CC03108001004</v>
          </cell>
        </row>
        <row r="635">
          <cell r="A635" t="str">
            <v>SA2328</v>
          </cell>
          <cell r="B635" t="str">
            <v>11SW-D/R960</v>
          </cell>
          <cell r="C635">
            <v>0</v>
          </cell>
          <cell r="D635" t="str">
            <v>CP,ML&amp;Wch</v>
          </cell>
          <cell r="E635" t="str">
            <v>Wch-N</v>
          </cell>
          <cell r="F635" t="str">
            <v>A</v>
          </cell>
          <cell r="G635" t="str">
            <v>Police Museum (Formerly Wanchai Gap Police Station)</v>
          </cell>
          <cell r="H635" t="str">
            <v>HKPF</v>
          </cell>
          <cell r="I635">
            <v>2</v>
          </cell>
          <cell r="J635">
            <v>0.3</v>
          </cell>
          <cell r="K635">
            <v>0.67733333333333334</v>
          </cell>
          <cell r="L635" t="str">
            <v>No</v>
          </cell>
          <cell r="M635"/>
          <cell r="N635" t="str">
            <v>No</v>
          </cell>
          <cell r="O635" t="str">
            <v>CA03108001003</v>
          </cell>
        </row>
        <row r="636">
          <cell r="A636" t="str">
            <v>SA0013</v>
          </cell>
          <cell r="B636" t="str">
            <v>10SE-B/C14</v>
          </cell>
          <cell r="C636">
            <v>0</v>
          </cell>
          <cell r="D636" t="str">
            <v>E</v>
          </cell>
          <cell r="E636" t="str">
            <v>SKW&amp;Is-S</v>
          </cell>
          <cell r="F636" t="str">
            <v>A</v>
          </cell>
          <cell r="G636" t="str">
            <v>Green Island Police Recreation Centre (Is-S)</v>
          </cell>
          <cell r="H636" t="str">
            <v>GPA</v>
          </cell>
          <cell r="I636">
            <v>2</v>
          </cell>
          <cell r="J636">
            <v>0.28999999999999998</v>
          </cell>
          <cell r="K636">
            <v>0.67520000000000002</v>
          </cell>
          <cell r="L636" t="str">
            <v>Yes</v>
          </cell>
          <cell r="M636"/>
          <cell r="N636" t="str">
            <v>Yes</v>
          </cell>
          <cell r="O636" t="str">
            <v>DF02308053002</v>
          </cell>
        </row>
        <row r="637">
          <cell r="A637" t="str">
            <v>SA2044</v>
          </cell>
          <cell r="B637" t="str">
            <v>11SW-C/C709</v>
          </cell>
          <cell r="C637">
            <v>0</v>
          </cell>
          <cell r="D637" t="str">
            <v>WS&amp;L</v>
          </cell>
          <cell r="E637" t="str">
            <v>W</v>
          </cell>
          <cell r="F637" t="str">
            <v>A</v>
          </cell>
          <cell r="G637" t="str">
            <v>Waterfall Bay Park</v>
          </cell>
          <cell r="H637" t="str">
            <v>LCSD</v>
          </cell>
          <cell r="I637">
            <v>2</v>
          </cell>
          <cell r="J637">
            <v>0.28999999999999998</v>
          </cell>
          <cell r="K637">
            <v>0.67520000000000002</v>
          </cell>
          <cell r="L637" t="str">
            <v>Yes</v>
          </cell>
          <cell r="M637" t="str">
            <v>Pokfulam</v>
          </cell>
          <cell r="N637" t="str">
            <v>Yes</v>
          </cell>
          <cell r="O637" t="str">
            <v>BJ04408019002</v>
          </cell>
        </row>
        <row r="638">
          <cell r="A638" t="str">
            <v>SA2088</v>
          </cell>
          <cell r="B638" t="str">
            <v>11SW-C/F96</v>
          </cell>
          <cell r="C638">
            <v>0</v>
          </cell>
          <cell r="D638" t="str">
            <v>WS&amp;L</v>
          </cell>
          <cell r="E638" t="str">
            <v>W</v>
          </cell>
          <cell r="F638" t="str">
            <v>A</v>
          </cell>
          <cell r="G638" t="str">
            <v>Waterfall Bay Park</v>
          </cell>
          <cell r="H638" t="str">
            <v>LCSD</v>
          </cell>
          <cell r="I638">
            <v>3</v>
          </cell>
          <cell r="J638">
            <v>0.28999999999999998</v>
          </cell>
          <cell r="K638">
            <v>0.67520000000000002</v>
          </cell>
          <cell r="L638" t="str">
            <v>Yes</v>
          </cell>
          <cell r="M638" t="str">
            <v>Pokfulam</v>
          </cell>
          <cell r="N638" t="str">
            <v>Yes</v>
          </cell>
          <cell r="O638" t="str">
            <v>BJ04408019011</v>
          </cell>
        </row>
        <row r="639">
          <cell r="A639" t="str">
            <v>SA2481</v>
          </cell>
          <cell r="B639" t="str">
            <v>14NW-B/C2</v>
          </cell>
          <cell r="C639">
            <v>0</v>
          </cell>
          <cell r="D639" t="str">
            <v>E</v>
          </cell>
          <cell r="E639" t="str">
            <v>SKW&amp;Is-S</v>
          </cell>
          <cell r="F639" t="str">
            <v>A</v>
          </cell>
          <cell r="G639" t="str">
            <v>Cheung Chau Navigational Aid Station (Is-S)</v>
          </cell>
          <cell r="H639" t="str">
            <v>CAD</v>
          </cell>
          <cell r="I639">
            <v>2</v>
          </cell>
          <cell r="J639">
            <v>0.28999999999999998</v>
          </cell>
          <cell r="K639">
            <v>0.67520000000000002</v>
          </cell>
          <cell r="L639" t="str">
            <v>Yes</v>
          </cell>
          <cell r="M639"/>
          <cell r="N639" t="str">
            <v>No</v>
          </cell>
          <cell r="O639" t="str">
            <v>DF00808013001</v>
          </cell>
        </row>
        <row r="640">
          <cell r="A640" t="str">
            <v>SA1137</v>
          </cell>
          <cell r="B640" t="str">
            <v>11SE-B/C132</v>
          </cell>
          <cell r="C640">
            <v>0</v>
          </cell>
          <cell r="D640" t="str">
            <v>E</v>
          </cell>
          <cell r="E640" t="str">
            <v>SKW&amp;Is-S</v>
          </cell>
          <cell r="F640" t="str">
            <v>A</v>
          </cell>
          <cell r="G640" t="str">
            <v>Lei Yue Mun Park (SKW)</v>
          </cell>
          <cell r="H640" t="str">
            <v>LCSD</v>
          </cell>
          <cell r="I640">
            <v>1</v>
          </cell>
          <cell r="J640">
            <v>0.28000000000000003</v>
          </cell>
          <cell r="K640">
            <v>0.67413333333333336</v>
          </cell>
          <cell r="L640" t="str">
            <v>Yes</v>
          </cell>
          <cell r="M640"/>
          <cell r="N640" t="str">
            <v>No</v>
          </cell>
          <cell r="O640" t="str">
            <v>DB04408016002</v>
          </cell>
        </row>
        <row r="641">
          <cell r="A641" t="str">
            <v>SA1164</v>
          </cell>
          <cell r="B641" t="str">
            <v>11SE-B/C195</v>
          </cell>
          <cell r="C641">
            <v>0</v>
          </cell>
          <cell r="D641" t="str">
            <v>E</v>
          </cell>
          <cell r="E641" t="str">
            <v>SKW&amp;Is-S</v>
          </cell>
          <cell r="F641" t="str">
            <v>A</v>
          </cell>
          <cell r="G641" t="str">
            <v>Basel Road Playground (SKW)</v>
          </cell>
          <cell r="H641" t="str">
            <v>LCSD</v>
          </cell>
          <cell r="I641">
            <v>2</v>
          </cell>
          <cell r="J641">
            <v>0.28000000000000003</v>
          </cell>
          <cell r="K641">
            <v>0.67413333333333336</v>
          </cell>
          <cell r="L641" t="str">
            <v>No</v>
          </cell>
          <cell r="M641" t="str">
            <v>ShauKeiWan_SaiWanHo</v>
          </cell>
          <cell r="N641" t="str">
            <v>Yes</v>
          </cell>
          <cell r="O641" t="str">
            <v>DB04408018004</v>
          </cell>
        </row>
        <row r="642">
          <cell r="A642" t="str">
            <v>SA1588</v>
          </cell>
          <cell r="B642" t="str">
            <v>11SW-A/C686</v>
          </cell>
          <cell r="C642">
            <v>0</v>
          </cell>
          <cell r="D642" t="str">
            <v>CP,ML&amp;Wch</v>
          </cell>
          <cell r="E642" t="str">
            <v>PML</v>
          </cell>
          <cell r="F642" t="str">
            <v>A</v>
          </cell>
          <cell r="G642" t="str">
            <v>Victoria Peak Garden</v>
          </cell>
          <cell r="H642" t="str">
            <v>LCSD</v>
          </cell>
          <cell r="I642">
            <v>2</v>
          </cell>
          <cell r="J642">
            <v>0.27</v>
          </cell>
          <cell r="K642">
            <v>0.67253333333333332</v>
          </cell>
          <cell r="L642" t="str">
            <v>No</v>
          </cell>
          <cell r="M642"/>
          <cell r="N642" t="str">
            <v>Yes</v>
          </cell>
          <cell r="O642" t="str">
            <v>AC04408023020</v>
          </cell>
        </row>
        <row r="643">
          <cell r="A643" t="str">
            <v>SA5509</v>
          </cell>
          <cell r="B643" t="str">
            <v>11SE-C/C463</v>
          </cell>
          <cell r="C643">
            <v>0</v>
          </cell>
          <cell r="D643" t="str">
            <v>CP,ML&amp;Wch</v>
          </cell>
          <cell r="E643" t="str">
            <v>Wch-S</v>
          </cell>
          <cell r="F643" t="str">
            <v>A</v>
          </cell>
          <cell r="G643" t="str">
            <v>Caroline Cemetery</v>
          </cell>
          <cell r="H643" t="str">
            <v>FEHD</v>
          </cell>
          <cell r="I643">
            <v>3</v>
          </cell>
          <cell r="J643">
            <v>0.27</v>
          </cell>
          <cell r="K643">
            <v>0.67253333333333332</v>
          </cell>
          <cell r="L643" t="str">
            <v>No</v>
          </cell>
          <cell r="M643"/>
          <cell r="N643" t="str">
            <v>Yes</v>
          </cell>
          <cell r="O643" t="str">
            <v>CC01908072004</v>
          </cell>
        </row>
        <row r="644">
          <cell r="A644" t="str">
            <v>SA9405</v>
          </cell>
          <cell r="B644" t="str">
            <v>11SW-D/C1730</v>
          </cell>
          <cell r="C644">
            <v>0</v>
          </cell>
          <cell r="D644" t="str">
            <v>CP,ML&amp;Wch</v>
          </cell>
          <cell r="E644" t="str">
            <v>Wch-S</v>
          </cell>
          <cell r="F644" t="str">
            <v>A</v>
          </cell>
          <cell r="G644" t="str">
            <v>12-14 Middle Gap Road Government Quarters</v>
          </cell>
          <cell r="H644" t="str">
            <v>GPA</v>
          </cell>
          <cell r="I644">
            <v>2</v>
          </cell>
          <cell r="J644">
            <v>0.27</v>
          </cell>
          <cell r="K644">
            <v>0.67253333333333332</v>
          </cell>
          <cell r="L644" t="str">
            <v>*</v>
          </cell>
          <cell r="M644"/>
          <cell r="N644" t="str">
            <v>No</v>
          </cell>
          <cell r="O644" t="str">
            <v>CC02308004010</v>
          </cell>
        </row>
        <row r="645">
          <cell r="A645" t="str">
            <v>SA1040</v>
          </cell>
          <cell r="B645" t="str">
            <v>11SE-A/C60</v>
          </cell>
          <cell r="C645">
            <v>1</v>
          </cell>
          <cell r="D645" t="str">
            <v>E</v>
          </cell>
          <cell r="E645" t="str">
            <v>NP&amp;CB</v>
          </cell>
          <cell r="F645" t="str">
            <v>A</v>
          </cell>
          <cell r="G645" t="str">
            <v>(GLA-THK1598) Wai Tsui Crescent Community Garden</v>
          </cell>
          <cell r="H645" t="str">
            <v>LCSD</v>
          </cell>
          <cell r="I645">
            <v>2</v>
          </cell>
          <cell r="J645">
            <v>0.26</v>
          </cell>
          <cell r="K645">
            <v>0.66986666666666672</v>
          </cell>
          <cell r="L645" t="str">
            <v>Yes</v>
          </cell>
          <cell r="M645"/>
          <cell r="N645" t="str">
            <v>Yes</v>
          </cell>
          <cell r="O645" t="str">
            <v>DA04408045001</v>
          </cell>
        </row>
        <row r="646">
          <cell r="A646" t="str">
            <v>SA1228</v>
          </cell>
          <cell r="B646" t="str">
            <v>11SE-B/FR110</v>
          </cell>
          <cell r="C646">
            <v>0</v>
          </cell>
          <cell r="D646" t="str">
            <v>E</v>
          </cell>
          <cell r="E646" t="str">
            <v>SKW&amp;Is-S</v>
          </cell>
          <cell r="F646" t="str">
            <v>A</v>
          </cell>
          <cell r="G646" t="str">
            <v>Lei Yue Mun Park (SKW)</v>
          </cell>
          <cell r="H646" t="str">
            <v>LCSD</v>
          </cell>
          <cell r="I646">
            <v>1</v>
          </cell>
          <cell r="J646">
            <v>0.26</v>
          </cell>
          <cell r="K646">
            <v>0.66986666666666672</v>
          </cell>
          <cell r="L646" t="str">
            <v>Yes</v>
          </cell>
          <cell r="M646"/>
          <cell r="N646" t="str">
            <v>Yes</v>
          </cell>
          <cell r="O646" t="str">
            <v>DB04408016054</v>
          </cell>
        </row>
        <row r="647">
          <cell r="A647" t="str">
            <v>SA2229</v>
          </cell>
          <cell r="B647" t="str">
            <v>11SW-D/CR50</v>
          </cell>
          <cell r="C647">
            <v>0</v>
          </cell>
          <cell r="D647" t="str">
            <v>WS&amp;L</v>
          </cell>
          <cell r="E647" t="str">
            <v>S</v>
          </cell>
          <cell r="F647" t="str">
            <v>A</v>
          </cell>
          <cell r="G647" t="str">
            <v>Island Road Government Primary School</v>
          </cell>
          <cell r="H647" t="str">
            <v>EB</v>
          </cell>
          <cell r="I647">
            <v>1</v>
          </cell>
          <cell r="J647">
            <v>0.26</v>
          </cell>
          <cell r="K647">
            <v>0.66986666666666672</v>
          </cell>
          <cell r="L647" t="str">
            <v>Yes</v>
          </cell>
          <cell r="M647" t="str">
            <v>Aberdeen_ApLeiChau</v>
          </cell>
          <cell r="N647" t="str">
            <v>Yes</v>
          </cell>
          <cell r="O647" t="str">
            <v>BK07108003005</v>
          </cell>
        </row>
        <row r="648">
          <cell r="A648" t="str">
            <v>SA2719</v>
          </cell>
          <cell r="B648" t="str">
            <v>15NE-C/F96</v>
          </cell>
          <cell r="C648">
            <v>0</v>
          </cell>
          <cell r="D648" t="str">
            <v>WS&amp;L</v>
          </cell>
          <cell r="E648" t="str">
            <v>S</v>
          </cell>
          <cell r="F648" t="str">
            <v>A</v>
          </cell>
          <cell r="G648" t="str">
            <v>Stanley Prison</v>
          </cell>
          <cell r="H648" t="str">
            <v>CSD</v>
          </cell>
          <cell r="I648">
            <v>1</v>
          </cell>
          <cell r="J648">
            <v>0.26</v>
          </cell>
          <cell r="K648">
            <v>0.66986666666666672</v>
          </cell>
          <cell r="L648" t="str">
            <v>No</v>
          </cell>
          <cell r="M648"/>
          <cell r="N648" t="str">
            <v>Yes</v>
          </cell>
          <cell r="O648" t="str">
            <v>BB01208003028</v>
          </cell>
        </row>
        <row r="649">
          <cell r="A649" t="str">
            <v>SA2723</v>
          </cell>
          <cell r="B649" t="str">
            <v>15NE-C/R113</v>
          </cell>
          <cell r="C649">
            <v>0</v>
          </cell>
          <cell r="D649" t="str">
            <v>WS&amp;L</v>
          </cell>
          <cell r="E649" t="str">
            <v>S</v>
          </cell>
          <cell r="F649" t="str">
            <v>A</v>
          </cell>
          <cell r="G649" t="str">
            <v>Stanley Prison</v>
          </cell>
          <cell r="H649" t="str">
            <v>CSD</v>
          </cell>
          <cell r="I649">
            <v>1</v>
          </cell>
          <cell r="J649">
            <v>0.26</v>
          </cell>
          <cell r="K649">
            <v>0.66986666666666672</v>
          </cell>
          <cell r="L649" t="str">
            <v>Yes</v>
          </cell>
          <cell r="M649"/>
          <cell r="N649" t="str">
            <v>No</v>
          </cell>
          <cell r="O649" t="str">
            <v>BB01208003032</v>
          </cell>
        </row>
        <row r="650">
          <cell r="A650" t="str">
            <v>SA0209</v>
          </cell>
          <cell r="B650" t="str">
            <v>10SW-D/FR66</v>
          </cell>
          <cell r="C650">
            <v>0</v>
          </cell>
          <cell r="D650" t="str">
            <v>E</v>
          </cell>
          <cell r="E650" t="str">
            <v>SKW&amp;Is-S</v>
          </cell>
          <cell r="F650" t="str">
            <v>A</v>
          </cell>
          <cell r="G650" t="str">
            <v>Hei Ling Chau Addiction Treatment Centre &amp; Hei Ling Chau Correctional Institution (Is-S)</v>
          </cell>
          <cell r="H650" t="str">
            <v>CSD</v>
          </cell>
          <cell r="I650">
            <v>2</v>
          </cell>
          <cell r="J650">
            <v>0.25</v>
          </cell>
          <cell r="K650">
            <v>0.66879999999999995</v>
          </cell>
          <cell r="L650" t="str">
            <v>Yes</v>
          </cell>
          <cell r="M650"/>
          <cell r="N650" t="str">
            <v>Yes</v>
          </cell>
          <cell r="O650" t="str">
            <v>DF01208008168</v>
          </cell>
        </row>
        <row r="651">
          <cell r="A651" t="str">
            <v>SA1438</v>
          </cell>
          <cell r="B651" t="str">
            <v>11SE-D/C408</v>
          </cell>
          <cell r="C651">
            <v>0</v>
          </cell>
          <cell r="D651" t="str">
            <v>E</v>
          </cell>
          <cell r="E651" t="str">
            <v>CW</v>
          </cell>
          <cell r="F651" t="str">
            <v>A</v>
          </cell>
          <cell r="G651" t="str">
            <v>Tai Tam Gap Correctional Institution</v>
          </cell>
          <cell r="H651" t="str">
            <v>CSD</v>
          </cell>
          <cell r="I651">
            <v>1</v>
          </cell>
          <cell r="J651">
            <v>0.25</v>
          </cell>
          <cell r="K651">
            <v>0.66879999999999995</v>
          </cell>
          <cell r="L651" t="str">
            <v>Yes</v>
          </cell>
          <cell r="M651"/>
          <cell r="N651" t="str">
            <v>No</v>
          </cell>
          <cell r="O651" t="str">
            <v>DD01208001011</v>
          </cell>
        </row>
        <row r="652">
          <cell r="A652" t="str">
            <v>SA1782</v>
          </cell>
          <cell r="B652" t="str">
            <v>11SW-B/C240</v>
          </cell>
          <cell r="C652">
            <v>0</v>
          </cell>
          <cell r="D652" t="str">
            <v>CP,ML&amp;Wch</v>
          </cell>
          <cell r="E652" t="str">
            <v>C-E</v>
          </cell>
          <cell r="F652" t="str">
            <v>A</v>
          </cell>
          <cell r="G652" t="str">
            <v>Monmouth Park</v>
          </cell>
          <cell r="H652" t="str">
            <v>LCSD</v>
          </cell>
          <cell r="I652">
            <v>2</v>
          </cell>
          <cell r="J652">
            <v>0.24</v>
          </cell>
          <cell r="K652">
            <v>0.66720000000000002</v>
          </cell>
          <cell r="L652" t="str">
            <v>No</v>
          </cell>
          <cell r="M652"/>
          <cell r="N652" t="str">
            <v>Yes</v>
          </cell>
          <cell r="O652" t="str">
            <v>AH04408005001</v>
          </cell>
        </row>
        <row r="653">
          <cell r="A653" t="str">
            <v>SA2188</v>
          </cell>
          <cell r="B653" t="str">
            <v>11SW-D/C204</v>
          </cell>
          <cell r="C653">
            <v>0</v>
          </cell>
          <cell r="D653" t="str">
            <v>CP,ML&amp;Wch</v>
          </cell>
          <cell r="E653" t="str">
            <v>Wch-S</v>
          </cell>
          <cell r="F653" t="str">
            <v>A</v>
          </cell>
          <cell r="G653" t="str">
            <v>Green Lane Hall</v>
          </cell>
          <cell r="H653" t="str">
            <v>HKPF</v>
          </cell>
          <cell r="I653">
            <v>2</v>
          </cell>
          <cell r="J653">
            <v>0.24</v>
          </cell>
          <cell r="K653">
            <v>0.66720000000000002</v>
          </cell>
          <cell r="L653" t="str">
            <v>No</v>
          </cell>
          <cell r="M653" t="str">
            <v>HappyValley</v>
          </cell>
          <cell r="N653" t="str">
            <v>Yes</v>
          </cell>
          <cell r="O653" t="str">
            <v>CC03108001002</v>
          </cell>
        </row>
        <row r="654">
          <cell r="A654" t="str">
            <v>SA4116</v>
          </cell>
          <cell r="B654" t="str">
            <v>11SE-A/R237</v>
          </cell>
          <cell r="C654">
            <v>0</v>
          </cell>
          <cell r="D654" t="str">
            <v>CP,ML&amp;Wch</v>
          </cell>
          <cell r="E654" t="str">
            <v>Wch-S</v>
          </cell>
          <cell r="F654" t="str">
            <v>A</v>
          </cell>
          <cell r="G654" t="str">
            <v>Mount Butler High Frequency Radio Receiving Station</v>
          </cell>
          <cell r="H654" t="str">
            <v>MD</v>
          </cell>
          <cell r="I654">
            <v>1</v>
          </cell>
          <cell r="J654">
            <v>0.24</v>
          </cell>
          <cell r="K654">
            <v>0.66720000000000002</v>
          </cell>
          <cell r="L654" t="str">
            <v>Yes</v>
          </cell>
          <cell r="M654"/>
          <cell r="N654" t="str">
            <v>No</v>
          </cell>
          <cell r="O654" t="str">
            <v>CC00808074007</v>
          </cell>
        </row>
        <row r="655">
          <cell r="A655" t="str">
            <v>SA1451</v>
          </cell>
          <cell r="B655" t="str">
            <v>11SE-D/C564</v>
          </cell>
          <cell r="C655">
            <v>0</v>
          </cell>
          <cell r="D655" t="str">
            <v>E</v>
          </cell>
          <cell r="E655" t="str">
            <v>CW</v>
          </cell>
          <cell r="F655" t="str">
            <v>A</v>
          </cell>
          <cell r="G655" t="str">
            <v>Chai Wan Swimming Pool &amp; Park</v>
          </cell>
          <cell r="H655" t="str">
            <v>LCSD</v>
          </cell>
          <cell r="I655">
            <v>2</v>
          </cell>
          <cell r="J655">
            <v>0.23</v>
          </cell>
          <cell r="K655">
            <v>0.66453333333333331</v>
          </cell>
          <cell r="L655" t="str">
            <v>No</v>
          </cell>
          <cell r="M655" t="str">
            <v>ChaiWan-West</v>
          </cell>
          <cell r="N655" t="str">
            <v>Yes</v>
          </cell>
          <cell r="O655" t="str">
            <v>DD04408015003</v>
          </cell>
        </row>
        <row r="656">
          <cell r="A656" t="str">
            <v>SA2034</v>
          </cell>
          <cell r="B656" t="str">
            <v>11SW-C/C523</v>
          </cell>
          <cell r="C656">
            <v>0</v>
          </cell>
          <cell r="D656" t="str">
            <v>CP,ML&amp;Wch</v>
          </cell>
          <cell r="E656" t="str">
            <v>PML</v>
          </cell>
          <cell r="F656" t="str">
            <v>A</v>
          </cell>
          <cell r="G656" t="str">
            <v>30 Plunkett's Road</v>
          </cell>
          <cell r="H656" t="str">
            <v>GPA</v>
          </cell>
          <cell r="I656">
            <v>1</v>
          </cell>
          <cell r="J656">
            <v>0.23</v>
          </cell>
          <cell r="K656">
            <v>0.66453333333333331</v>
          </cell>
          <cell r="L656" t="str">
            <v>No</v>
          </cell>
          <cell r="M656"/>
          <cell r="N656" t="str">
            <v>Yes</v>
          </cell>
          <cell r="O656" t="str">
            <v>AC02308022016</v>
          </cell>
        </row>
        <row r="657">
          <cell r="A657" t="str">
            <v>SA2070</v>
          </cell>
          <cell r="B657" t="str">
            <v>11SW-C/FR278</v>
          </cell>
          <cell r="C657">
            <v>1</v>
          </cell>
          <cell r="D657" t="str">
            <v>WS&amp;L</v>
          </cell>
          <cell r="E657" t="str">
            <v>W</v>
          </cell>
          <cell r="F657" t="str">
            <v>A</v>
          </cell>
          <cell r="G657" t="str">
            <v>Waterfall Bay Park</v>
          </cell>
          <cell r="H657" t="str">
            <v>LCSD</v>
          </cell>
          <cell r="I657">
            <v>2</v>
          </cell>
          <cell r="J657">
            <v>0.23</v>
          </cell>
          <cell r="K657">
            <v>0.66453333333333331</v>
          </cell>
          <cell r="L657" t="str">
            <v>Yes</v>
          </cell>
          <cell r="M657" t="str">
            <v>Pokfulam</v>
          </cell>
          <cell r="N657" t="str">
            <v>Yes</v>
          </cell>
          <cell r="O657" t="str">
            <v>BJ04408019010</v>
          </cell>
        </row>
        <row r="658">
          <cell r="A658" t="str">
            <v>SA2203</v>
          </cell>
          <cell r="B658" t="str">
            <v>11SW-D/C2185</v>
          </cell>
          <cell r="C658">
            <v>0</v>
          </cell>
          <cell r="D658" t="str">
            <v>CP,ML&amp;Wch</v>
          </cell>
          <cell r="E658" t="str">
            <v>Wch-N</v>
          </cell>
          <cell r="F658" t="str">
            <v>A</v>
          </cell>
          <cell r="G658" t="str">
            <v>Police Museum (Formerly Wanchai Gap Police Station)</v>
          </cell>
          <cell r="H658" t="str">
            <v>HKPF</v>
          </cell>
          <cell r="I658">
            <v>3</v>
          </cell>
          <cell r="J658">
            <v>0.23</v>
          </cell>
          <cell r="K658">
            <v>0.66453333333333331</v>
          </cell>
          <cell r="L658" t="str">
            <v>No</v>
          </cell>
          <cell r="M658"/>
          <cell r="N658" t="str">
            <v>Yes</v>
          </cell>
          <cell r="O658" t="str">
            <v>CA03108001004</v>
          </cell>
        </row>
        <row r="659">
          <cell r="A659" t="str">
            <v>SA2248</v>
          </cell>
          <cell r="B659" t="str">
            <v>11SW-D/CR870</v>
          </cell>
          <cell r="C659">
            <v>0</v>
          </cell>
          <cell r="D659" t="str">
            <v>WS&amp;L</v>
          </cell>
          <cell r="E659" t="str">
            <v>S</v>
          </cell>
          <cell r="F659" t="str">
            <v>A</v>
          </cell>
          <cell r="G659" t="str">
            <v>Financial Secretary's Residence</v>
          </cell>
          <cell r="H659" t="str">
            <v>GPA</v>
          </cell>
          <cell r="I659">
            <v>1</v>
          </cell>
          <cell r="J659">
            <v>0.23</v>
          </cell>
          <cell r="K659">
            <v>0.66453333333333331</v>
          </cell>
          <cell r="L659" t="str">
            <v>Yes</v>
          </cell>
          <cell r="M659" t="str">
            <v>DeepWaterBay_RepulseBay</v>
          </cell>
          <cell r="N659" t="str">
            <v>Yes</v>
          </cell>
          <cell r="O659" t="str">
            <v>BB02308012005</v>
          </cell>
        </row>
        <row r="660">
          <cell r="A660" t="str">
            <v>SA1230</v>
          </cell>
          <cell r="B660" t="str">
            <v>11SE-B/F117</v>
          </cell>
          <cell r="C660">
            <v>0</v>
          </cell>
          <cell r="D660" t="str">
            <v>E</v>
          </cell>
          <cell r="E660" t="str">
            <v>SKW&amp;Is-S</v>
          </cell>
          <cell r="F660" t="str">
            <v>A</v>
          </cell>
          <cell r="G660" t="str">
            <v>Lei Yue Mun Park (SKW)</v>
          </cell>
          <cell r="H660" t="str">
            <v>LCSD</v>
          </cell>
          <cell r="I660">
            <v>2</v>
          </cell>
          <cell r="J660">
            <v>0.22</v>
          </cell>
          <cell r="K660">
            <v>0.66026666666666667</v>
          </cell>
          <cell r="L660" t="str">
            <v>Yes</v>
          </cell>
          <cell r="M660"/>
          <cell r="N660" t="str">
            <v>Yes</v>
          </cell>
          <cell r="O660" t="str">
            <v>DB04408016050</v>
          </cell>
        </row>
        <row r="661">
          <cell r="A661" t="str">
            <v>SA1466</v>
          </cell>
          <cell r="B661" t="str">
            <v>11SE-D/C675</v>
          </cell>
          <cell r="C661">
            <v>0</v>
          </cell>
          <cell r="D661" t="str">
            <v>E</v>
          </cell>
          <cell r="E661" t="str">
            <v>CW</v>
          </cell>
          <cell r="F661" t="str">
            <v>A</v>
          </cell>
          <cell r="G661" t="str">
            <v>Chai Wan Swimming Pool &amp; Park</v>
          </cell>
          <cell r="H661" t="str">
            <v>LCSD</v>
          </cell>
          <cell r="I661">
            <v>2</v>
          </cell>
          <cell r="J661">
            <v>0.22</v>
          </cell>
          <cell r="K661">
            <v>0.66026666666666667</v>
          </cell>
          <cell r="L661" t="str">
            <v>Yes</v>
          </cell>
          <cell r="M661" t="str">
            <v>ChaiWan-West</v>
          </cell>
          <cell r="N661" t="str">
            <v>Yes</v>
          </cell>
          <cell r="O661" t="str">
            <v>DD04408015013</v>
          </cell>
        </row>
        <row r="662">
          <cell r="A662" t="str">
            <v>SA1747</v>
          </cell>
          <cell r="B662" t="str">
            <v>11SW-A/R878</v>
          </cell>
          <cell r="C662">
            <v>0</v>
          </cell>
          <cell r="D662" t="str">
            <v>CP,ML&amp;Wch</v>
          </cell>
          <cell r="E662" t="str">
            <v>C-W</v>
          </cell>
          <cell r="F662" t="str">
            <v>A</v>
          </cell>
          <cell r="G662" t="str">
            <v>Blake Garden Children Playground</v>
          </cell>
          <cell r="H662" t="str">
            <v>LCSD</v>
          </cell>
          <cell r="I662">
            <v>1</v>
          </cell>
          <cell r="J662">
            <v>0.22</v>
          </cell>
          <cell r="K662">
            <v>0.66026666666666667</v>
          </cell>
          <cell r="L662" t="str">
            <v>Yes</v>
          </cell>
          <cell r="M662" t="str">
            <v>SheungWan_SaiYingPun</v>
          </cell>
          <cell r="N662" t="str">
            <v>No</v>
          </cell>
          <cell r="O662" t="str">
            <v>AB04408019003</v>
          </cell>
        </row>
        <row r="663">
          <cell r="A663" t="str">
            <v>SA1809</v>
          </cell>
          <cell r="B663" t="str">
            <v>11SW-B/C34</v>
          </cell>
          <cell r="C663">
            <v>2</v>
          </cell>
          <cell r="D663" t="str">
            <v>CP,ML&amp;Wch</v>
          </cell>
          <cell r="E663" t="str">
            <v>Wch-S</v>
          </cell>
          <cell r="F663" t="str">
            <v>A</v>
          </cell>
          <cell r="G663" t="str">
            <v>Tung Wah Centenary Square Garden</v>
          </cell>
          <cell r="H663" t="str">
            <v>LCSD</v>
          </cell>
          <cell r="I663">
            <v>1</v>
          </cell>
          <cell r="J663">
            <v>0.22</v>
          </cell>
          <cell r="K663">
            <v>0.66026666666666667</v>
          </cell>
          <cell r="L663" t="str">
            <v>No</v>
          </cell>
          <cell r="M663" t="str">
            <v>WanChai-North</v>
          </cell>
          <cell r="N663" t="str">
            <v>Yes</v>
          </cell>
          <cell r="O663" t="str">
            <v>CC04408078009</v>
          </cell>
        </row>
        <row r="664">
          <cell r="A664" t="str">
            <v>SA1941</v>
          </cell>
          <cell r="B664" t="str">
            <v>11SW-B/F45</v>
          </cell>
          <cell r="C664">
            <v>0</v>
          </cell>
          <cell r="D664" t="str">
            <v>CP,ML&amp;Wch</v>
          </cell>
          <cell r="E664" t="str">
            <v>PML</v>
          </cell>
          <cell r="F664" t="str">
            <v>A</v>
          </cell>
          <cell r="G664" t="str">
            <v>Government House</v>
          </cell>
          <cell r="H664" t="str">
            <v>CE'S OFF</v>
          </cell>
          <cell r="I664">
            <v>1</v>
          </cell>
          <cell r="J664">
            <v>0.22</v>
          </cell>
          <cell r="K664">
            <v>0.66026666666666667</v>
          </cell>
          <cell r="L664" t="str">
            <v>Yes</v>
          </cell>
          <cell r="M664" t="str">
            <v>Central_Admiralty</v>
          </cell>
          <cell r="N664" t="str">
            <v>Yes</v>
          </cell>
          <cell r="O664" t="str">
            <v>AC07008001005</v>
          </cell>
        </row>
        <row r="665">
          <cell r="A665" t="str">
            <v>SA2134</v>
          </cell>
          <cell r="B665" t="str">
            <v>11SW-D/CR1415</v>
          </cell>
          <cell r="C665">
            <v>0</v>
          </cell>
          <cell r="D665" t="str">
            <v>CP,ML&amp;Wch</v>
          </cell>
          <cell r="E665" t="str">
            <v>Wch-N</v>
          </cell>
          <cell r="F665" t="str">
            <v>A</v>
          </cell>
          <cell r="G665" t="str">
            <v>50 Magazine Gap Road</v>
          </cell>
          <cell r="H665" t="str">
            <v>GPA</v>
          </cell>
          <cell r="I665">
            <v>2</v>
          </cell>
          <cell r="J665">
            <v>0.22</v>
          </cell>
          <cell r="K665">
            <v>0.66026666666666667</v>
          </cell>
          <cell r="L665" t="str">
            <v>Yes</v>
          </cell>
          <cell r="M665"/>
          <cell r="N665" t="str">
            <v>Yes</v>
          </cell>
          <cell r="O665" t="str">
            <v>CA03108002003</v>
          </cell>
        </row>
        <row r="666">
          <cell r="A666" t="str">
            <v>SA2523</v>
          </cell>
          <cell r="B666" t="str">
            <v>14NW-D/FR31</v>
          </cell>
          <cell r="C666">
            <v>0</v>
          </cell>
          <cell r="D666" t="str">
            <v>E</v>
          </cell>
          <cell r="E666" t="str">
            <v>SKW&amp;Is-S</v>
          </cell>
          <cell r="F666" t="str">
            <v>A</v>
          </cell>
          <cell r="G666" t="str">
            <v>Cheung Chau Park (Is-S)</v>
          </cell>
          <cell r="H666" t="str">
            <v>LCSD</v>
          </cell>
          <cell r="I666">
            <v>2</v>
          </cell>
          <cell r="J666">
            <v>0.22</v>
          </cell>
          <cell r="K666">
            <v>0.66026666666666667</v>
          </cell>
          <cell r="L666" t="str">
            <v>Yes</v>
          </cell>
          <cell r="M666" t="str">
            <v>CheungChau</v>
          </cell>
          <cell r="N666" t="str">
            <v>Yes</v>
          </cell>
          <cell r="O666" t="str">
            <v>DF04408028003</v>
          </cell>
        </row>
        <row r="667">
          <cell r="A667" t="str">
            <v>SA2754</v>
          </cell>
          <cell r="B667" t="str">
            <v>15NW-B/C155</v>
          </cell>
          <cell r="C667">
            <v>0</v>
          </cell>
          <cell r="D667" t="str">
            <v>WS&amp;L</v>
          </cell>
          <cell r="E667" t="str">
            <v>S</v>
          </cell>
          <cell r="F667" t="str">
            <v>A</v>
          </cell>
          <cell r="G667" t="str">
            <v>Aberdeen Police Training School</v>
          </cell>
          <cell r="H667" t="str">
            <v>HKPF</v>
          </cell>
          <cell r="I667">
            <v>1</v>
          </cell>
          <cell r="J667">
            <v>0.22</v>
          </cell>
          <cell r="K667">
            <v>0.66026666666666667</v>
          </cell>
          <cell r="L667" t="str">
            <v>Yes</v>
          </cell>
          <cell r="M667"/>
          <cell r="N667" t="str">
            <v>Yes</v>
          </cell>
          <cell r="O667" t="str">
            <v>BB03108004025</v>
          </cell>
        </row>
        <row r="668">
          <cell r="A668" t="str">
            <v>SA0063</v>
          </cell>
          <cell r="B668" t="str">
            <v>10SW-D/C113</v>
          </cell>
          <cell r="C668">
            <v>0</v>
          </cell>
          <cell r="D668" t="str">
            <v>E</v>
          </cell>
          <cell r="E668" t="str">
            <v>SKW&amp;Is-S</v>
          </cell>
          <cell r="F668" t="str">
            <v>A</v>
          </cell>
          <cell r="G668" t="str">
            <v>Hei Ling Chau Addiction Treatment Centre &amp; Hei Ling Chau Correctional Institution (Is-S)</v>
          </cell>
          <cell r="H668" t="str">
            <v>CSD</v>
          </cell>
          <cell r="I668">
            <v>3</v>
          </cell>
          <cell r="J668">
            <v>0.21</v>
          </cell>
          <cell r="K668">
            <v>0.65920000000000001</v>
          </cell>
          <cell r="L668" t="str">
            <v>No</v>
          </cell>
          <cell r="M668"/>
          <cell r="N668" t="str">
            <v>No</v>
          </cell>
          <cell r="O668" t="str">
            <v>DF01208008105</v>
          </cell>
        </row>
        <row r="669">
          <cell r="A669" t="str">
            <v>SA1129</v>
          </cell>
          <cell r="B669" t="str">
            <v>11SE-A/R73</v>
          </cell>
          <cell r="C669">
            <v>0</v>
          </cell>
          <cell r="D669" t="str">
            <v>E</v>
          </cell>
          <cell r="E669" t="str">
            <v>NP&amp;CB</v>
          </cell>
          <cell r="F669" t="str">
            <v>A</v>
          </cell>
          <cell r="G669" t="str">
            <v>Fortress Hill Road / Tin Hau Temple Road Rest Garden</v>
          </cell>
          <cell r="H669" t="str">
            <v>LCSD</v>
          </cell>
          <cell r="I669">
            <v>2</v>
          </cell>
          <cell r="J669">
            <v>0.21</v>
          </cell>
          <cell r="K669">
            <v>0.65920000000000001</v>
          </cell>
          <cell r="L669" t="str">
            <v>Yes</v>
          </cell>
          <cell r="M669" t="str">
            <v>TinHau</v>
          </cell>
          <cell r="N669" t="str">
            <v>No</v>
          </cell>
          <cell r="O669" t="str">
            <v>DA04408024002</v>
          </cell>
        </row>
        <row r="670">
          <cell r="A670" t="str">
            <v>SA1267</v>
          </cell>
          <cell r="B670" t="str">
            <v>11SE-C/CR157</v>
          </cell>
          <cell r="C670">
            <v>0</v>
          </cell>
          <cell r="D670" t="str">
            <v>CP,ML&amp;Wch</v>
          </cell>
          <cell r="E670" t="str">
            <v>Wch-S</v>
          </cell>
          <cell r="F670" t="str">
            <v>A</v>
          </cell>
          <cell r="G670" t="str">
            <v>111 Mount Butler Road Government Quarters</v>
          </cell>
          <cell r="H670" t="str">
            <v>GPA</v>
          </cell>
          <cell r="I670">
            <v>2</v>
          </cell>
          <cell r="J670">
            <v>0.2</v>
          </cell>
          <cell r="K670">
            <v>0.6565333333333333</v>
          </cell>
          <cell r="L670" t="str">
            <v>Yes</v>
          </cell>
          <cell r="M670"/>
          <cell r="N670" t="str">
            <v>Yes</v>
          </cell>
          <cell r="O670" t="str">
            <v>CC02308008010</v>
          </cell>
        </row>
        <row r="671">
          <cell r="A671" t="str">
            <v>SA1874</v>
          </cell>
          <cell r="B671" t="str">
            <v>11SW-B/F151</v>
          </cell>
          <cell r="C671">
            <v>0</v>
          </cell>
          <cell r="D671" t="str">
            <v>CP,ML&amp;Wch</v>
          </cell>
          <cell r="E671" t="str">
            <v>C-E</v>
          </cell>
          <cell r="F671" t="str">
            <v>A</v>
          </cell>
          <cell r="G671" t="str">
            <v>Hong Kong Park</v>
          </cell>
          <cell r="H671" t="str">
            <v>LCSD</v>
          </cell>
          <cell r="I671">
            <v>2</v>
          </cell>
          <cell r="J671">
            <v>0.2</v>
          </cell>
          <cell r="K671">
            <v>0.6565333333333333</v>
          </cell>
          <cell r="L671" t="str">
            <v>Yes</v>
          </cell>
          <cell r="M671" t="str">
            <v>Central_Admiralty</v>
          </cell>
          <cell r="N671" t="str">
            <v>Yes</v>
          </cell>
          <cell r="O671" t="str">
            <v>AH04408006025</v>
          </cell>
        </row>
        <row r="672">
          <cell r="A672" t="str">
            <v>SA2107</v>
          </cell>
          <cell r="B672" t="str">
            <v>11SW-C/R565</v>
          </cell>
          <cell r="C672">
            <v>0</v>
          </cell>
          <cell r="D672" t="str">
            <v>WS&amp;L</v>
          </cell>
          <cell r="E672" t="str">
            <v>W</v>
          </cell>
          <cell r="F672" t="str">
            <v>A</v>
          </cell>
          <cell r="G672" t="str">
            <v>Pokfulam Pest Control Quarters &amp; Stores</v>
          </cell>
          <cell r="H672" t="str">
            <v>FEHD</v>
          </cell>
          <cell r="I672">
            <v>1</v>
          </cell>
          <cell r="J672">
            <v>0.2</v>
          </cell>
          <cell r="K672">
            <v>0.6565333333333333</v>
          </cell>
          <cell r="L672" t="str">
            <v>No</v>
          </cell>
          <cell r="M672"/>
          <cell r="N672" t="str">
            <v>No</v>
          </cell>
          <cell r="O672" t="str">
            <v>BJ01908018002</v>
          </cell>
        </row>
        <row r="673">
          <cell r="A673" t="str">
            <v>SA2119</v>
          </cell>
          <cell r="B673" t="str">
            <v>11SW-D/C1183</v>
          </cell>
          <cell r="C673" t="str">
            <v>0,0</v>
          </cell>
          <cell r="D673" t="str">
            <v>CP,ML&amp;Wch</v>
          </cell>
          <cell r="E673" t="str">
            <v>PML</v>
          </cell>
          <cell r="F673" t="str">
            <v>A</v>
          </cell>
          <cell r="G673" t="str">
            <v>Mount Gough F.M. Broadcasting Station</v>
          </cell>
          <cell r="H673" t="str">
            <v>HKPF,RTHK</v>
          </cell>
          <cell r="I673">
            <v>2</v>
          </cell>
          <cell r="J673">
            <v>0.2</v>
          </cell>
          <cell r="K673">
            <v>0.6565333333333333</v>
          </cell>
          <cell r="L673" t="str">
            <v>No</v>
          </cell>
          <cell r="M673"/>
          <cell r="N673" t="str">
            <v>No</v>
          </cell>
          <cell r="O673" t="str">
            <v>AC03108044001</v>
          </cell>
        </row>
        <row r="674">
          <cell r="A674" t="str">
            <v>SA4301</v>
          </cell>
          <cell r="B674" t="str">
            <v>11SE-B/CR302</v>
          </cell>
          <cell r="C674">
            <v>0</v>
          </cell>
          <cell r="D674" t="str">
            <v>E</v>
          </cell>
          <cell r="E674" t="str">
            <v>SKW&amp;Is-S</v>
          </cell>
          <cell r="F674" t="str">
            <v>A</v>
          </cell>
          <cell r="G674" t="str">
            <v>Formerly St. Mark's School (SKW)</v>
          </cell>
          <cell r="H674" t="str">
            <v>EB</v>
          </cell>
          <cell r="I674">
            <v>3</v>
          </cell>
          <cell r="J674">
            <v>0.2</v>
          </cell>
          <cell r="K674">
            <v>0.6565333333333333</v>
          </cell>
          <cell r="L674" t="str">
            <v>No</v>
          </cell>
          <cell r="M674"/>
          <cell r="N674" t="str">
            <v>Yes</v>
          </cell>
          <cell r="O674" t="str">
            <v>DB07108050003</v>
          </cell>
        </row>
        <row r="675">
          <cell r="A675" t="str">
            <v>SA0163</v>
          </cell>
          <cell r="B675" t="str">
            <v>10SW-D/F20</v>
          </cell>
          <cell r="C675">
            <v>0</v>
          </cell>
          <cell r="D675" t="str">
            <v>E</v>
          </cell>
          <cell r="E675" t="str">
            <v>SKW&amp;Is-S</v>
          </cell>
          <cell r="F675" t="str">
            <v>A</v>
          </cell>
          <cell r="G675" t="str">
            <v>Hei Ling Chau Addiction Treatment Centre &amp; Hei Ling Chau Correctional Institution (Is-S)</v>
          </cell>
          <cell r="H675" t="str">
            <v>CSD</v>
          </cell>
          <cell r="I675">
            <v>1</v>
          </cell>
          <cell r="J675">
            <v>0.19</v>
          </cell>
          <cell r="K675">
            <v>0.65386666666666671</v>
          </cell>
          <cell r="L675" t="str">
            <v>Yes</v>
          </cell>
          <cell r="M675"/>
          <cell r="N675" t="str">
            <v>Yes</v>
          </cell>
          <cell r="O675" t="str">
            <v>DF01208008123</v>
          </cell>
        </row>
        <row r="676">
          <cell r="A676" t="str">
            <v>SA2149</v>
          </cell>
          <cell r="B676" t="str">
            <v>11SW-D/C1480</v>
          </cell>
          <cell r="C676">
            <v>0</v>
          </cell>
          <cell r="D676" t="str">
            <v>CP,ML&amp;Wch</v>
          </cell>
          <cell r="E676" t="str">
            <v>Wch-S</v>
          </cell>
          <cell r="F676" t="str">
            <v>A</v>
          </cell>
          <cell r="G676" t="str">
            <v>Hong Kong Cemetery</v>
          </cell>
          <cell r="H676" t="str">
            <v>FEHD</v>
          </cell>
          <cell r="I676">
            <v>3</v>
          </cell>
          <cell r="J676">
            <v>0.19</v>
          </cell>
          <cell r="K676">
            <v>0.65386666666666671</v>
          </cell>
          <cell r="L676" t="str">
            <v>No</v>
          </cell>
          <cell r="M676"/>
          <cell r="N676" t="str">
            <v>Yes</v>
          </cell>
          <cell r="O676" t="str">
            <v>CC01908021027</v>
          </cell>
        </row>
        <row r="677">
          <cell r="A677" t="str">
            <v>SA2317</v>
          </cell>
          <cell r="B677" t="str">
            <v>11SW-D/R797</v>
          </cell>
          <cell r="C677">
            <v>0</v>
          </cell>
          <cell r="D677" t="str">
            <v>CP,ML&amp;Wch</v>
          </cell>
          <cell r="E677" t="str">
            <v>Wch-S</v>
          </cell>
          <cell r="F677" t="str">
            <v>A</v>
          </cell>
          <cell r="G677" t="str">
            <v>Hong Kong Cemetery</v>
          </cell>
          <cell r="H677" t="str">
            <v>FEHD</v>
          </cell>
          <cell r="I677">
            <v>3</v>
          </cell>
          <cell r="J677">
            <v>0.19</v>
          </cell>
          <cell r="K677">
            <v>0.65386666666666671</v>
          </cell>
          <cell r="L677" t="str">
            <v>No</v>
          </cell>
          <cell r="M677"/>
          <cell r="N677" t="str">
            <v>No</v>
          </cell>
          <cell r="O677" t="str">
            <v>CC01908021020</v>
          </cell>
        </row>
        <row r="678">
          <cell r="A678" t="str">
            <v>SA2541</v>
          </cell>
          <cell r="B678" t="str">
            <v>14NW-D/R320</v>
          </cell>
          <cell r="C678">
            <v>0</v>
          </cell>
          <cell r="D678" t="str">
            <v>E</v>
          </cell>
          <cell r="E678" t="str">
            <v>SKW&amp;Is-S</v>
          </cell>
          <cell r="F678" t="str">
            <v>A</v>
          </cell>
          <cell r="G678" t="str">
            <v>Cheung Chau Government Secondary School (Is-S)</v>
          </cell>
          <cell r="H678" t="str">
            <v>EB</v>
          </cell>
          <cell r="I678">
            <v>2</v>
          </cell>
          <cell r="J678">
            <v>0.19</v>
          </cell>
          <cell r="K678">
            <v>0.65386666666666671</v>
          </cell>
          <cell r="L678" t="str">
            <v>Yes</v>
          </cell>
          <cell r="M678" t="str">
            <v>CheungChau</v>
          </cell>
          <cell r="N678" t="str">
            <v>No</v>
          </cell>
          <cell r="O678" t="str">
            <v>DF07108001001</v>
          </cell>
        </row>
        <row r="679">
          <cell r="A679" t="str">
            <v>SA2626</v>
          </cell>
          <cell r="B679" t="str">
            <v>15NE-C/C172</v>
          </cell>
          <cell r="C679">
            <v>0</v>
          </cell>
          <cell r="D679" t="str">
            <v>WS&amp;L</v>
          </cell>
          <cell r="E679" t="str">
            <v>S</v>
          </cell>
          <cell r="F679" t="str">
            <v>A</v>
          </cell>
          <cell r="G679" t="str">
            <v>Chung Hom Kok Beach &amp; Park Buildings</v>
          </cell>
          <cell r="H679" t="str">
            <v>LCSD</v>
          </cell>
          <cell r="I679">
            <v>2</v>
          </cell>
          <cell r="J679">
            <v>0.19</v>
          </cell>
          <cell r="K679">
            <v>0.65386666666666671</v>
          </cell>
          <cell r="L679" t="str">
            <v>Yes</v>
          </cell>
          <cell r="M679"/>
          <cell r="N679" t="str">
            <v>Yes</v>
          </cell>
          <cell r="O679" t="str">
            <v>BB04408026025</v>
          </cell>
        </row>
        <row r="680">
          <cell r="A680" t="str">
            <v>SA1318</v>
          </cell>
          <cell r="B680" t="str">
            <v>11SE-C/C734</v>
          </cell>
          <cell r="C680">
            <v>0</v>
          </cell>
          <cell r="D680" t="str">
            <v>CP,ML&amp;Wch</v>
          </cell>
          <cell r="E680" t="str">
            <v>Wch-S</v>
          </cell>
          <cell r="F680" t="str">
            <v>A</v>
          </cell>
          <cell r="G680" t="str">
            <v>Tai Tam Reservoir Road Sitting Out Area</v>
          </cell>
          <cell r="H680" t="str">
            <v>LCSD</v>
          </cell>
          <cell r="I680">
            <v>2</v>
          </cell>
          <cell r="J680">
            <v>0.18</v>
          </cell>
          <cell r="K680">
            <v>0.65013333333333334</v>
          </cell>
          <cell r="L680" t="str">
            <v>Yes</v>
          </cell>
          <cell r="M680"/>
          <cell r="N680" t="str">
            <v>Yes</v>
          </cell>
          <cell r="O680" t="str">
            <v>CC04408042002</v>
          </cell>
        </row>
        <row r="681">
          <cell r="A681" t="str">
            <v>SA1453</v>
          </cell>
          <cell r="B681" t="str">
            <v>11SE-D/CR596</v>
          </cell>
          <cell r="C681">
            <v>0</v>
          </cell>
          <cell r="D681" t="str">
            <v>E</v>
          </cell>
          <cell r="E681" t="str">
            <v>CW</v>
          </cell>
          <cell r="F681" t="str">
            <v>A</v>
          </cell>
          <cell r="G681" t="str">
            <v>Law Uk Folk Museum</v>
          </cell>
          <cell r="H681" t="str">
            <v>LCSD</v>
          </cell>
          <cell r="I681">
            <v>1</v>
          </cell>
          <cell r="J681">
            <v>0.18</v>
          </cell>
          <cell r="K681">
            <v>0.65013333333333334</v>
          </cell>
          <cell r="L681" t="str">
            <v>Yes</v>
          </cell>
          <cell r="M681" t="str">
            <v>ChaiWan-West</v>
          </cell>
          <cell r="N681" t="str">
            <v>Yes</v>
          </cell>
          <cell r="O681" t="str">
            <v>DD04408020000</v>
          </cell>
        </row>
        <row r="682">
          <cell r="A682" t="str">
            <v>SA1815</v>
          </cell>
          <cell r="B682" t="str">
            <v>11SW-B/C408</v>
          </cell>
          <cell r="C682">
            <v>0</v>
          </cell>
          <cell r="D682" t="str">
            <v>CP,ML&amp;Wch</v>
          </cell>
          <cell r="E682" t="str">
            <v>PML</v>
          </cell>
          <cell r="F682" t="str">
            <v>A</v>
          </cell>
          <cell r="G682" t="str">
            <v>Hong Kong Zoological &amp; Botanical Gardens</v>
          </cell>
          <cell r="H682" t="str">
            <v>LCSD</v>
          </cell>
          <cell r="I682">
            <v>2</v>
          </cell>
          <cell r="J682">
            <v>0.18</v>
          </cell>
          <cell r="K682">
            <v>0.65013333333333334</v>
          </cell>
          <cell r="L682" t="str">
            <v>Yes</v>
          </cell>
          <cell r="M682" t="str">
            <v>Central_Admiralty</v>
          </cell>
          <cell r="N682" t="str">
            <v>No</v>
          </cell>
          <cell r="O682" t="str">
            <v>AC04408055002</v>
          </cell>
        </row>
        <row r="683">
          <cell r="A683" t="str">
            <v>SA2560</v>
          </cell>
          <cell r="B683" t="str">
            <v>15NE-A/C327</v>
          </cell>
          <cell r="C683">
            <v>0</v>
          </cell>
          <cell r="D683" t="str">
            <v>WS&amp;L</v>
          </cell>
          <cell r="E683" t="str">
            <v>S</v>
          </cell>
          <cell r="F683" t="str">
            <v>A</v>
          </cell>
          <cell r="G683" t="str">
            <v>Ma Hang Prison</v>
          </cell>
          <cell r="H683" t="str">
            <v>CSD</v>
          </cell>
          <cell r="I683">
            <v>2</v>
          </cell>
          <cell r="J683">
            <v>0.18</v>
          </cell>
          <cell r="K683">
            <v>0.65013333333333334</v>
          </cell>
          <cell r="L683" t="str">
            <v>Yes</v>
          </cell>
          <cell r="M683"/>
          <cell r="N683" t="str">
            <v>Yes</v>
          </cell>
          <cell r="O683" t="str">
            <v>BB01208002013</v>
          </cell>
        </row>
        <row r="684">
          <cell r="A684" t="str">
            <v>SA2745</v>
          </cell>
          <cell r="B684" t="str">
            <v>15NE-D/F8</v>
          </cell>
          <cell r="C684">
            <v>0</v>
          </cell>
          <cell r="D684" t="str">
            <v>WS&amp;L</v>
          </cell>
          <cell r="E684" t="str">
            <v>S</v>
          </cell>
          <cell r="F684" t="str">
            <v>A</v>
          </cell>
          <cell r="G684" t="str">
            <v>Cape D'Aguilar Transmitting Station</v>
          </cell>
          <cell r="H684" t="str">
            <v>CAD</v>
          </cell>
          <cell r="I684">
            <v>2</v>
          </cell>
          <cell r="J684">
            <v>0.18</v>
          </cell>
          <cell r="K684">
            <v>0.65013333333333334</v>
          </cell>
          <cell r="L684" t="str">
            <v>No</v>
          </cell>
          <cell r="M684"/>
          <cell r="N684" t="str">
            <v>Yes</v>
          </cell>
          <cell r="O684" t="str">
            <v>BB00808059029</v>
          </cell>
        </row>
        <row r="685">
          <cell r="A685" t="str">
            <v>SA4710</v>
          </cell>
          <cell r="B685" t="str">
            <v>11SE-D/CR717</v>
          </cell>
          <cell r="C685">
            <v>0</v>
          </cell>
          <cell r="D685" t="str">
            <v>E</v>
          </cell>
          <cell r="E685" t="str">
            <v>CW</v>
          </cell>
          <cell r="F685" t="str">
            <v>A</v>
          </cell>
          <cell r="G685" t="str">
            <v>Meng Tak Catholic School</v>
          </cell>
          <cell r="H685" t="str">
            <v>EB</v>
          </cell>
          <cell r="I685">
            <v>1</v>
          </cell>
          <cell r="J685">
            <v>0.18</v>
          </cell>
          <cell r="K685">
            <v>0.65013333333333334</v>
          </cell>
          <cell r="L685" t="str">
            <v>No</v>
          </cell>
          <cell r="M685" t="str">
            <v>ChaiWan-West</v>
          </cell>
          <cell r="N685" t="str">
            <v>Yes</v>
          </cell>
          <cell r="O685" t="str">
            <v>DD07108031001</v>
          </cell>
        </row>
        <row r="686">
          <cell r="A686" t="str">
            <v>SA9012</v>
          </cell>
          <cell r="B686" t="str">
            <v>15NW-B/C139</v>
          </cell>
          <cell r="C686" t="str">
            <v>1,2</v>
          </cell>
          <cell r="D686" t="str">
            <v>WS&amp;L</v>
          </cell>
          <cell r="E686" t="str">
            <v>S</v>
          </cell>
          <cell r="F686" t="str">
            <v>A</v>
          </cell>
          <cell r="G686" t="str">
            <v>Ap Lei Chau Wind Tower Park</v>
          </cell>
          <cell r="H686" t="str">
            <v>LCSD,LandsD</v>
          </cell>
          <cell r="I686">
            <v>1</v>
          </cell>
          <cell r="J686">
            <v>0.18</v>
          </cell>
          <cell r="K686">
            <v>0.65013333333333334</v>
          </cell>
          <cell r="L686" t="str">
            <v>*</v>
          </cell>
          <cell r="M686" t="str">
            <v>Aberdeen_ApLeiChau</v>
          </cell>
          <cell r="N686" t="str">
            <v>Yes</v>
          </cell>
          <cell r="O686" t="str">
            <v>BK04408035004</v>
          </cell>
        </row>
        <row r="687">
          <cell r="A687" t="str">
            <v>SA2585</v>
          </cell>
          <cell r="B687" t="str">
            <v>15NE-A/F219</v>
          </cell>
          <cell r="C687">
            <v>0</v>
          </cell>
          <cell r="D687" t="str">
            <v>WS&amp;L</v>
          </cell>
          <cell r="E687" t="str">
            <v>S</v>
          </cell>
          <cell r="F687" t="str">
            <v>A</v>
          </cell>
          <cell r="G687" t="str">
            <v>Ma Hang Prison</v>
          </cell>
          <cell r="H687" t="str">
            <v>CSD</v>
          </cell>
          <cell r="I687">
            <v>1</v>
          </cell>
          <cell r="J687">
            <v>0.17</v>
          </cell>
          <cell r="K687">
            <v>0.6485333333333333</v>
          </cell>
          <cell r="L687" t="str">
            <v>No</v>
          </cell>
          <cell r="M687"/>
          <cell r="N687" t="str">
            <v>Yes</v>
          </cell>
          <cell r="O687" t="str">
            <v>BB01208002020</v>
          </cell>
        </row>
        <row r="688">
          <cell r="A688" t="str">
            <v>SA2764</v>
          </cell>
          <cell r="B688" t="str">
            <v>15NW-B/C300</v>
          </cell>
          <cell r="C688">
            <v>0</v>
          </cell>
          <cell r="D688" t="str">
            <v>WS&amp;L</v>
          </cell>
          <cell r="E688" t="str">
            <v>S</v>
          </cell>
          <cell r="F688" t="str">
            <v>A</v>
          </cell>
          <cell r="G688" t="str">
            <v>Aberdeen Police Training School</v>
          </cell>
          <cell r="H688" t="str">
            <v>HKPF</v>
          </cell>
          <cell r="I688">
            <v>1</v>
          </cell>
          <cell r="J688">
            <v>0.17</v>
          </cell>
          <cell r="K688">
            <v>0.6485333333333333</v>
          </cell>
          <cell r="L688" t="str">
            <v>No</v>
          </cell>
          <cell r="M688"/>
          <cell r="N688" t="str">
            <v>Yes</v>
          </cell>
          <cell r="O688" t="str">
            <v>BB03108004021</v>
          </cell>
        </row>
        <row r="689">
          <cell r="A689" t="str">
            <v>SA2765</v>
          </cell>
          <cell r="B689" t="str">
            <v>15NW-B/C301</v>
          </cell>
          <cell r="C689">
            <v>0</v>
          </cell>
          <cell r="D689" t="str">
            <v>WS&amp;L</v>
          </cell>
          <cell r="E689" t="str">
            <v>S</v>
          </cell>
          <cell r="F689" t="str">
            <v>A</v>
          </cell>
          <cell r="G689" t="str">
            <v>Aberdeen Police Training School</v>
          </cell>
          <cell r="H689" t="str">
            <v>HKPF</v>
          </cell>
          <cell r="I689">
            <v>2</v>
          </cell>
          <cell r="J689">
            <v>0.17</v>
          </cell>
          <cell r="K689">
            <v>0.6485333333333333</v>
          </cell>
          <cell r="L689" t="str">
            <v>Yes</v>
          </cell>
          <cell r="M689"/>
          <cell r="N689" t="str">
            <v>Yes</v>
          </cell>
          <cell r="O689" t="str">
            <v>BB03108004023</v>
          </cell>
        </row>
        <row r="690">
          <cell r="A690" t="str">
            <v>SA1405</v>
          </cell>
          <cell r="B690" t="str">
            <v>11SE-D/C236</v>
          </cell>
          <cell r="C690">
            <v>0</v>
          </cell>
          <cell r="D690" t="str">
            <v>E</v>
          </cell>
          <cell r="E690" t="str">
            <v>CW</v>
          </cell>
          <cell r="F690" t="str">
            <v>A</v>
          </cell>
          <cell r="G690" t="str">
            <v>Cape Collinson Crematorium</v>
          </cell>
          <cell r="H690" t="str">
            <v>FEHD</v>
          </cell>
          <cell r="I690">
            <v>2</v>
          </cell>
          <cell r="J690">
            <v>0.16</v>
          </cell>
          <cell r="K690">
            <v>0.64426666666666665</v>
          </cell>
          <cell r="L690" t="str">
            <v>No</v>
          </cell>
          <cell r="M690"/>
          <cell r="N690" t="str">
            <v>Yes</v>
          </cell>
          <cell r="O690" t="str">
            <v>DD01908013030</v>
          </cell>
        </row>
        <row r="691">
          <cell r="A691" t="str">
            <v>SA1448</v>
          </cell>
          <cell r="B691" t="str">
            <v>11SE-D/C458</v>
          </cell>
          <cell r="C691">
            <v>0</v>
          </cell>
          <cell r="D691" t="str">
            <v>E</v>
          </cell>
          <cell r="E691" t="str">
            <v>CW</v>
          </cell>
          <cell r="F691" t="str">
            <v>A</v>
          </cell>
          <cell r="G691" t="str">
            <v>Chai Wan Swimming Pool &amp; Park</v>
          </cell>
          <cell r="H691" t="str">
            <v>LCSD</v>
          </cell>
          <cell r="I691">
            <v>1</v>
          </cell>
          <cell r="J691">
            <v>0.16</v>
          </cell>
          <cell r="K691">
            <v>0.64426666666666665</v>
          </cell>
          <cell r="L691" t="str">
            <v>Yes</v>
          </cell>
          <cell r="M691" t="str">
            <v>ChaiWan-West</v>
          </cell>
          <cell r="N691" t="str">
            <v>Yes</v>
          </cell>
          <cell r="O691" t="str">
            <v>DD04408015010</v>
          </cell>
        </row>
        <row r="692">
          <cell r="A692" t="str">
            <v>SA1463</v>
          </cell>
          <cell r="B692" t="str">
            <v>11SE-D/C668</v>
          </cell>
          <cell r="C692">
            <v>0</v>
          </cell>
          <cell r="D692" t="str">
            <v>E</v>
          </cell>
          <cell r="E692" t="str">
            <v>CW</v>
          </cell>
          <cell r="F692" t="str">
            <v>A</v>
          </cell>
          <cell r="G692" t="str">
            <v>Tai Tam Gap Correctional Institution</v>
          </cell>
          <cell r="H692" t="str">
            <v>CSD</v>
          </cell>
          <cell r="I692">
            <v>1</v>
          </cell>
          <cell r="J692">
            <v>0.16</v>
          </cell>
          <cell r="K692">
            <v>0.64426666666666665</v>
          </cell>
          <cell r="L692" t="str">
            <v>Yes</v>
          </cell>
          <cell r="M692"/>
          <cell r="N692" t="str">
            <v>Yes</v>
          </cell>
          <cell r="O692" t="str">
            <v>DD01208001028</v>
          </cell>
        </row>
        <row r="693">
          <cell r="A693" t="str">
            <v>SA1571</v>
          </cell>
          <cell r="B693" t="str">
            <v>11SW-A/CR397</v>
          </cell>
          <cell r="C693">
            <v>0</v>
          </cell>
          <cell r="D693" t="str">
            <v>CP,ML&amp;Wch</v>
          </cell>
          <cell r="E693" t="str">
            <v>C-W</v>
          </cell>
          <cell r="F693" t="str">
            <v>A</v>
          </cell>
          <cell r="G693" t="str">
            <v>Blake Garden Children Playground</v>
          </cell>
          <cell r="H693" t="str">
            <v>LCSD</v>
          </cell>
          <cell r="I693">
            <v>2</v>
          </cell>
          <cell r="J693">
            <v>0.16</v>
          </cell>
          <cell r="K693">
            <v>0.64426666666666665</v>
          </cell>
          <cell r="L693" t="str">
            <v>No</v>
          </cell>
          <cell r="M693" t="str">
            <v>SheungWan_SaiYingPun</v>
          </cell>
          <cell r="N693" t="str">
            <v>Yes</v>
          </cell>
          <cell r="O693" t="str">
            <v>AB04408019006</v>
          </cell>
        </row>
        <row r="694">
          <cell r="A694" t="str">
            <v>SA1972</v>
          </cell>
          <cell r="B694" t="str">
            <v>11SW-B/R412</v>
          </cell>
          <cell r="C694">
            <v>0</v>
          </cell>
          <cell r="D694" t="str">
            <v>CP,ML&amp;Wch</v>
          </cell>
          <cell r="E694" t="str">
            <v>C-E</v>
          </cell>
          <cell r="F694" t="str">
            <v>A</v>
          </cell>
          <cell r="G694" t="str">
            <v>Hong Kong Park</v>
          </cell>
          <cell r="H694" t="str">
            <v>LCSD</v>
          </cell>
          <cell r="I694">
            <v>2</v>
          </cell>
          <cell r="J694">
            <v>0.16</v>
          </cell>
          <cell r="K694">
            <v>0.64426666666666665</v>
          </cell>
          <cell r="L694" t="str">
            <v>Yes</v>
          </cell>
          <cell r="M694" t="str">
            <v>Central_Admiralty</v>
          </cell>
          <cell r="N694" t="str">
            <v>No</v>
          </cell>
          <cell r="O694" t="str">
            <v>AH04408006043</v>
          </cell>
        </row>
        <row r="695">
          <cell r="A695" t="str">
            <v>SA2323</v>
          </cell>
          <cell r="B695" t="str">
            <v>11SW-D/R836</v>
          </cell>
          <cell r="C695">
            <v>0</v>
          </cell>
          <cell r="D695" t="str">
            <v>CP,ML&amp;Wch</v>
          </cell>
          <cell r="E695" t="str">
            <v>PML</v>
          </cell>
          <cell r="F695" t="str">
            <v>A</v>
          </cell>
          <cell r="G695" t="str">
            <v>Victoria House, 15 Barker Road</v>
          </cell>
          <cell r="H695" t="str">
            <v>GPA</v>
          </cell>
          <cell r="I695">
            <v>1</v>
          </cell>
          <cell r="J695">
            <v>0.16</v>
          </cell>
          <cell r="K695">
            <v>0.64426666666666665</v>
          </cell>
          <cell r="L695" t="str">
            <v>Yes</v>
          </cell>
          <cell r="M695"/>
          <cell r="N695" t="str">
            <v>No</v>
          </cell>
          <cell r="O695" t="str">
            <v>AC02308032012</v>
          </cell>
        </row>
        <row r="696">
          <cell r="A696" t="str">
            <v>SA2671</v>
          </cell>
          <cell r="B696" t="str">
            <v>15NE-C/C5</v>
          </cell>
          <cell r="C696">
            <v>0</v>
          </cell>
          <cell r="D696" t="str">
            <v>WS&amp;L</v>
          </cell>
          <cell r="E696" t="str">
            <v>S</v>
          </cell>
          <cell r="F696" t="str">
            <v>A</v>
          </cell>
          <cell r="G696" t="str">
            <v>Stanley Prison</v>
          </cell>
          <cell r="H696" t="str">
            <v>CSD</v>
          </cell>
          <cell r="I696">
            <v>2</v>
          </cell>
          <cell r="J696">
            <v>0.16</v>
          </cell>
          <cell r="K696">
            <v>0.64426666666666665</v>
          </cell>
          <cell r="L696" t="str">
            <v>Yes</v>
          </cell>
          <cell r="M696"/>
          <cell r="N696" t="str">
            <v>No</v>
          </cell>
          <cell r="O696" t="str">
            <v>BB01208003001</v>
          </cell>
        </row>
        <row r="697">
          <cell r="A697" t="str">
            <v>SA6008</v>
          </cell>
          <cell r="B697" t="str">
            <v>11SE-C/C877</v>
          </cell>
          <cell r="C697">
            <v>0</v>
          </cell>
          <cell r="D697" t="str">
            <v>CP,ML&amp;Wch</v>
          </cell>
          <cell r="E697" t="str">
            <v>Wch-S</v>
          </cell>
          <cell r="F697" t="str">
            <v>A</v>
          </cell>
          <cell r="G697" t="str">
            <v>Mount Butler Quarry Site</v>
          </cell>
          <cell r="H697" t="str">
            <v>HKPF</v>
          </cell>
          <cell r="I697">
            <v>1</v>
          </cell>
          <cell r="J697">
            <v>0.16</v>
          </cell>
          <cell r="K697">
            <v>0.64426666666666665</v>
          </cell>
          <cell r="L697" t="str">
            <v>No</v>
          </cell>
          <cell r="M697"/>
          <cell r="N697" t="str">
            <v>Yes</v>
          </cell>
          <cell r="O697" t="str">
            <v>CC03108038028</v>
          </cell>
        </row>
        <row r="698">
          <cell r="A698" t="str">
            <v>SA1593</v>
          </cell>
          <cell r="B698" t="str">
            <v>11SW-A/CR731</v>
          </cell>
          <cell r="C698">
            <v>0</v>
          </cell>
          <cell r="D698" t="str">
            <v>CP,ML&amp;Wch</v>
          </cell>
          <cell r="E698" t="str">
            <v>C-W</v>
          </cell>
          <cell r="F698" t="str">
            <v>A</v>
          </cell>
          <cell r="G698" t="str">
            <v>Bonham Road Sitting Out Area</v>
          </cell>
          <cell r="H698" t="str">
            <v>LCSD</v>
          </cell>
          <cell r="I698">
            <v>2</v>
          </cell>
          <cell r="J698">
            <v>0.15</v>
          </cell>
          <cell r="K698">
            <v>0.64159999999999995</v>
          </cell>
          <cell r="L698" t="str">
            <v>Yes</v>
          </cell>
          <cell r="M698" t="str">
            <v>SheungWan_SaiYingPun</v>
          </cell>
          <cell r="N698" t="str">
            <v>Yes</v>
          </cell>
          <cell r="O698" t="str">
            <v>AB04408032002</v>
          </cell>
        </row>
        <row r="699">
          <cell r="A699" t="str">
            <v>SA1640</v>
          </cell>
          <cell r="B699" t="str">
            <v>11SW-A/F55</v>
          </cell>
          <cell r="C699">
            <v>0</v>
          </cell>
          <cell r="D699" t="str">
            <v>CP,ML&amp;Wch</v>
          </cell>
          <cell r="E699" t="str">
            <v>C-W</v>
          </cell>
          <cell r="F699" t="str">
            <v>A</v>
          </cell>
          <cell r="G699" t="str">
            <v>Lok Sin Tong Leung Kau Kui College</v>
          </cell>
          <cell r="H699" t="str">
            <v>EB</v>
          </cell>
          <cell r="I699">
            <v>1</v>
          </cell>
          <cell r="J699">
            <v>0.15</v>
          </cell>
          <cell r="K699">
            <v>0.64159999999999995</v>
          </cell>
          <cell r="L699" t="str">
            <v>Yes</v>
          </cell>
          <cell r="M699" t="str">
            <v>SheungWan_SaiYingPun</v>
          </cell>
          <cell r="N699" t="str">
            <v>Yes</v>
          </cell>
          <cell r="O699" t="str">
            <v>AB07108007009</v>
          </cell>
        </row>
        <row r="700">
          <cell r="A700" t="str">
            <v>SA1981</v>
          </cell>
          <cell r="B700" t="str">
            <v>11SW-B/R591</v>
          </cell>
          <cell r="C700">
            <v>0</v>
          </cell>
          <cell r="D700" t="str">
            <v>CP,ML&amp;Wch</v>
          </cell>
          <cell r="E700" t="str">
            <v>C-E</v>
          </cell>
          <cell r="F700" t="str">
            <v>A</v>
          </cell>
          <cell r="G700" t="str">
            <v>Monmouth Park</v>
          </cell>
          <cell r="H700" t="str">
            <v>LCSD</v>
          </cell>
          <cell r="I700">
            <v>2</v>
          </cell>
          <cell r="J700">
            <v>0.15</v>
          </cell>
          <cell r="K700">
            <v>0.64159999999999995</v>
          </cell>
          <cell r="L700" t="str">
            <v>No</v>
          </cell>
          <cell r="M700"/>
          <cell r="N700" t="str">
            <v>Yes</v>
          </cell>
          <cell r="O700" t="str">
            <v>AH04408005008</v>
          </cell>
        </row>
        <row r="701">
          <cell r="A701" t="str">
            <v>SA1987</v>
          </cell>
          <cell r="B701" t="str">
            <v>11SW-B/R746</v>
          </cell>
          <cell r="C701">
            <v>0</v>
          </cell>
          <cell r="D701" t="str">
            <v>CP,ML&amp;Wch</v>
          </cell>
          <cell r="E701" t="str">
            <v>C-W</v>
          </cell>
          <cell r="F701" t="str">
            <v>A</v>
          </cell>
          <cell r="G701" t="str">
            <v>Lok Hing Lane Sitting Out Area</v>
          </cell>
          <cell r="H701" t="str">
            <v>LCSD</v>
          </cell>
          <cell r="I701">
            <v>1</v>
          </cell>
          <cell r="J701">
            <v>0.15</v>
          </cell>
          <cell r="K701">
            <v>0.64159999999999995</v>
          </cell>
          <cell r="L701" t="str">
            <v>Yes</v>
          </cell>
          <cell r="M701" t="str">
            <v>Central_Admiralty</v>
          </cell>
          <cell r="N701" t="str">
            <v>No</v>
          </cell>
          <cell r="O701" t="str">
            <v>AB04408022000</v>
          </cell>
        </row>
        <row r="702">
          <cell r="A702" t="str">
            <v>SA2787</v>
          </cell>
          <cell r="B702" t="str">
            <v>15NW-B/F49</v>
          </cell>
          <cell r="C702">
            <v>0</v>
          </cell>
          <cell r="D702" t="str">
            <v>WS&amp;L</v>
          </cell>
          <cell r="E702" t="str">
            <v>S</v>
          </cell>
          <cell r="F702" t="str">
            <v>A</v>
          </cell>
          <cell r="G702" t="str">
            <v>Aberdeen Police Training School</v>
          </cell>
          <cell r="H702" t="str">
            <v>HKPF</v>
          </cell>
          <cell r="I702">
            <v>2</v>
          </cell>
          <cell r="J702">
            <v>0.15</v>
          </cell>
          <cell r="K702">
            <v>0.64159999999999995</v>
          </cell>
          <cell r="L702" t="str">
            <v>Yes</v>
          </cell>
          <cell r="M702"/>
          <cell r="N702" t="str">
            <v>Yes</v>
          </cell>
          <cell r="O702" t="str">
            <v>BB03108004027</v>
          </cell>
        </row>
        <row r="703">
          <cell r="A703" t="str">
            <v>SA0202</v>
          </cell>
          <cell r="B703" t="str">
            <v>10SW-D/F59</v>
          </cell>
          <cell r="C703">
            <v>0</v>
          </cell>
          <cell r="D703" t="str">
            <v>E</v>
          </cell>
          <cell r="E703" t="str">
            <v>SKW&amp;Is-S</v>
          </cell>
          <cell r="F703" t="str">
            <v>A</v>
          </cell>
          <cell r="G703" t="str">
            <v>Hei Ling Chau Addiction Treatment Centre &amp; Hei Ling Chau Correctional Institution (Is-S)</v>
          </cell>
          <cell r="H703" t="str">
            <v>CSD</v>
          </cell>
          <cell r="I703">
            <v>3</v>
          </cell>
          <cell r="J703">
            <v>0.14000000000000001</v>
          </cell>
          <cell r="K703">
            <v>0.63519999999999999</v>
          </cell>
          <cell r="L703" t="str">
            <v>No</v>
          </cell>
          <cell r="M703"/>
          <cell r="N703" t="str">
            <v>Yes</v>
          </cell>
          <cell r="O703" t="str">
            <v>DF01208008161</v>
          </cell>
        </row>
        <row r="704">
          <cell r="A704" t="str">
            <v>SA1046</v>
          </cell>
          <cell r="B704" t="str">
            <v>11SE-A/CR756</v>
          </cell>
          <cell r="C704">
            <v>1</v>
          </cell>
          <cell r="D704" t="str">
            <v>CP,ML&amp;Wch</v>
          </cell>
          <cell r="E704" t="str">
            <v>Wch-S</v>
          </cell>
          <cell r="F704" t="str">
            <v>A</v>
          </cell>
          <cell r="G704" t="str">
            <v>Hotung Secondary School</v>
          </cell>
          <cell r="H704" t="str">
            <v>EB</v>
          </cell>
          <cell r="I704">
            <v>2</v>
          </cell>
          <cell r="J704">
            <v>0.14000000000000001</v>
          </cell>
          <cell r="K704">
            <v>0.63519999999999999</v>
          </cell>
          <cell r="L704" t="str">
            <v>Yes</v>
          </cell>
          <cell r="M704" t="str">
            <v>HappyValley</v>
          </cell>
          <cell r="N704" t="str">
            <v>Yes</v>
          </cell>
          <cell r="O704" t="str">
            <v>CC07108011004</v>
          </cell>
        </row>
        <row r="705">
          <cell r="A705" t="str">
            <v>SA1084</v>
          </cell>
          <cell r="B705" t="str">
            <v>11SE-A/FR43</v>
          </cell>
          <cell r="C705">
            <v>0</v>
          </cell>
          <cell r="D705" t="str">
            <v>E</v>
          </cell>
          <cell r="E705" t="str">
            <v>NP&amp;CB</v>
          </cell>
          <cell r="F705" t="str">
            <v>A</v>
          </cell>
          <cell r="G705" t="str">
            <v>Healthy Village Playground</v>
          </cell>
          <cell r="H705" t="str">
            <v>LCSD</v>
          </cell>
          <cell r="I705">
            <v>2</v>
          </cell>
          <cell r="J705">
            <v>0.14000000000000001</v>
          </cell>
          <cell r="K705">
            <v>0.63519999999999999</v>
          </cell>
          <cell r="L705" t="str">
            <v>Yes</v>
          </cell>
          <cell r="M705" t="str">
            <v>NorthPoint</v>
          </cell>
          <cell r="N705" t="str">
            <v>Yes</v>
          </cell>
          <cell r="O705" t="str">
            <v>DA04408016002</v>
          </cell>
        </row>
        <row r="706">
          <cell r="A706" t="str">
            <v>SA1121</v>
          </cell>
          <cell r="B706" t="str">
            <v>11SE-A/R413</v>
          </cell>
          <cell r="C706" t="str">
            <v>0,0</v>
          </cell>
          <cell r="D706" t="str">
            <v>E</v>
          </cell>
          <cell r="E706" t="str">
            <v>SKW&amp;Is-S</v>
          </cell>
          <cell r="F706" t="str">
            <v>A</v>
          </cell>
          <cell r="G706" t="str">
            <v>Quarry Bay Municipal Services Building (SKW)</v>
          </cell>
          <cell r="H706" t="str">
            <v>FEHD,LCSD</v>
          </cell>
          <cell r="I706">
            <v>1</v>
          </cell>
          <cell r="J706">
            <v>0.14000000000000001</v>
          </cell>
          <cell r="K706">
            <v>0.63519999999999999</v>
          </cell>
          <cell r="L706" t="str">
            <v>Yes</v>
          </cell>
          <cell r="M706"/>
          <cell r="N706" t="str">
            <v>No</v>
          </cell>
          <cell r="O706" t="str">
            <v>DB01908021000</v>
          </cell>
        </row>
        <row r="707">
          <cell r="A707" t="str">
            <v>SA1309</v>
          </cell>
          <cell r="B707" t="str">
            <v>11SE-C/C615</v>
          </cell>
          <cell r="C707">
            <v>0</v>
          </cell>
          <cell r="D707" t="str">
            <v>CP,ML&amp;Wch</v>
          </cell>
          <cell r="E707" t="str">
            <v>Wch-S</v>
          </cell>
          <cell r="F707" t="str">
            <v>A</v>
          </cell>
          <cell r="G707" t="str">
            <v>Mount Butler Firing Range</v>
          </cell>
          <cell r="H707" t="str">
            <v>HKPF</v>
          </cell>
          <cell r="I707">
            <v>2</v>
          </cell>
          <cell r="J707">
            <v>0.14000000000000001</v>
          </cell>
          <cell r="K707">
            <v>0.63519999999999999</v>
          </cell>
          <cell r="L707" t="str">
            <v>No</v>
          </cell>
          <cell r="M707"/>
          <cell r="N707" t="str">
            <v>Yes</v>
          </cell>
          <cell r="O707" t="str">
            <v>CC03108055003</v>
          </cell>
        </row>
        <row r="708">
          <cell r="A708" t="str">
            <v>SA1496</v>
          </cell>
          <cell r="B708" t="str">
            <v>11SE-D/F189</v>
          </cell>
          <cell r="C708">
            <v>0</v>
          </cell>
          <cell r="D708" t="str">
            <v>E</v>
          </cell>
          <cell r="E708" t="str">
            <v>CW</v>
          </cell>
          <cell r="F708" t="str">
            <v>A</v>
          </cell>
          <cell r="G708" t="str">
            <v>Cheung Man Road Rest Garden</v>
          </cell>
          <cell r="H708" t="str">
            <v>LCSD</v>
          </cell>
          <cell r="I708">
            <v>1</v>
          </cell>
          <cell r="J708">
            <v>0.14000000000000001</v>
          </cell>
          <cell r="K708">
            <v>0.63519999999999999</v>
          </cell>
          <cell r="L708" t="str">
            <v>Yes</v>
          </cell>
          <cell r="M708" t="str">
            <v>ChaiWan-West</v>
          </cell>
          <cell r="N708" t="str">
            <v>Yes</v>
          </cell>
          <cell r="O708" t="str">
            <v>DD04408014002</v>
          </cell>
        </row>
        <row r="709">
          <cell r="A709" t="str">
            <v>SA1654</v>
          </cell>
          <cell r="B709" t="str">
            <v>11SW-A/R1149</v>
          </cell>
          <cell r="C709">
            <v>0</v>
          </cell>
          <cell r="D709" t="str">
            <v>CP,ML&amp;Wch</v>
          </cell>
          <cell r="E709" t="str">
            <v>C-W</v>
          </cell>
          <cell r="F709" t="str">
            <v>A</v>
          </cell>
          <cell r="G709" t="str">
            <v>Hollywood Road Park</v>
          </cell>
          <cell r="H709" t="str">
            <v>LCSD</v>
          </cell>
          <cell r="I709">
            <v>1</v>
          </cell>
          <cell r="J709">
            <v>0.14000000000000001</v>
          </cell>
          <cell r="K709">
            <v>0.63519999999999999</v>
          </cell>
          <cell r="L709" t="str">
            <v>Yes</v>
          </cell>
          <cell r="M709" t="str">
            <v>SheungWan_SaiYingPun</v>
          </cell>
          <cell r="N709" t="str">
            <v>No</v>
          </cell>
          <cell r="O709" t="str">
            <v>AB04408030002</v>
          </cell>
        </row>
        <row r="710">
          <cell r="A710" t="str">
            <v>SA1893</v>
          </cell>
          <cell r="B710" t="str">
            <v>11SW-B/FR198</v>
          </cell>
          <cell r="C710">
            <v>0</v>
          </cell>
          <cell r="D710" t="str">
            <v>E</v>
          </cell>
          <cell r="E710" t="str">
            <v>NP&amp;CB</v>
          </cell>
          <cell r="F710" t="str">
            <v>A</v>
          </cell>
          <cell r="G710" t="str">
            <v>Victoria Park</v>
          </cell>
          <cell r="H710" t="str">
            <v>LCSD</v>
          </cell>
          <cell r="I710">
            <v>1</v>
          </cell>
          <cell r="J710">
            <v>0.14000000000000001</v>
          </cell>
          <cell r="K710">
            <v>0.63519999999999999</v>
          </cell>
          <cell r="L710" t="str">
            <v>Yes</v>
          </cell>
          <cell r="M710" t="str">
            <v>TinHau</v>
          </cell>
          <cell r="N710" t="str">
            <v>Yes</v>
          </cell>
          <cell r="O710" t="str">
            <v>DA04408020004</v>
          </cell>
        </row>
        <row r="711">
          <cell r="A711" t="str">
            <v>SA2156</v>
          </cell>
          <cell r="B711" t="str">
            <v>11SW-D/C1489</v>
          </cell>
          <cell r="C711">
            <v>0</v>
          </cell>
          <cell r="D711" t="str">
            <v>CP,ML&amp;Wch</v>
          </cell>
          <cell r="E711" t="str">
            <v>Wch-S</v>
          </cell>
          <cell r="F711" t="str">
            <v>A</v>
          </cell>
          <cell r="G711" t="str">
            <v>Hong Kong Cemetery</v>
          </cell>
          <cell r="H711" t="str">
            <v>FEHD</v>
          </cell>
          <cell r="I711">
            <v>3</v>
          </cell>
          <cell r="J711">
            <v>0.14000000000000001</v>
          </cell>
          <cell r="K711">
            <v>0.63519999999999999</v>
          </cell>
          <cell r="L711" t="str">
            <v>No</v>
          </cell>
          <cell r="M711"/>
          <cell r="N711" t="str">
            <v>Yes</v>
          </cell>
          <cell r="O711" t="str">
            <v>CC01908021035</v>
          </cell>
        </row>
        <row r="712">
          <cell r="A712" t="str">
            <v>SA2279</v>
          </cell>
          <cell r="B712" t="str">
            <v>11SW-D/FR558</v>
          </cell>
          <cell r="C712">
            <v>0</v>
          </cell>
          <cell r="D712" t="str">
            <v>CP,ML&amp;Wch</v>
          </cell>
          <cell r="E712" t="str">
            <v>Wch-S</v>
          </cell>
          <cell r="F712" t="str">
            <v>A</v>
          </cell>
          <cell r="G712" t="str">
            <v>Happy Valley Police Station</v>
          </cell>
          <cell r="H712" t="str">
            <v>HKPF</v>
          </cell>
          <cell r="I712">
            <v>1</v>
          </cell>
          <cell r="J712">
            <v>0.14000000000000001</v>
          </cell>
          <cell r="K712">
            <v>0.63519999999999999</v>
          </cell>
          <cell r="L712" t="str">
            <v>Yes</v>
          </cell>
          <cell r="M712" t="str">
            <v>HappyValley</v>
          </cell>
          <cell r="N712" t="str">
            <v>No</v>
          </cell>
          <cell r="O712" t="str">
            <v>CC03108012001</v>
          </cell>
        </row>
        <row r="713">
          <cell r="A713" t="str">
            <v>SA2693</v>
          </cell>
          <cell r="B713" t="str">
            <v>15NE-C/FR19</v>
          </cell>
          <cell r="C713">
            <v>0</v>
          </cell>
          <cell r="D713" t="str">
            <v>WS&amp;L</v>
          </cell>
          <cell r="E713" t="str">
            <v>S</v>
          </cell>
          <cell r="F713" t="str">
            <v>A</v>
          </cell>
          <cell r="G713" t="str">
            <v>Chung Hom Kok Beach &amp; Park Buildings</v>
          </cell>
          <cell r="H713" t="str">
            <v>LCSD</v>
          </cell>
          <cell r="I713">
            <v>3</v>
          </cell>
          <cell r="J713">
            <v>0.14000000000000001</v>
          </cell>
          <cell r="K713">
            <v>0.63519999999999999</v>
          </cell>
          <cell r="L713" t="str">
            <v>Yes</v>
          </cell>
          <cell r="M713"/>
          <cell r="N713" t="str">
            <v>Yes</v>
          </cell>
          <cell r="O713" t="str">
            <v>BB04408026001</v>
          </cell>
        </row>
        <row r="714">
          <cell r="A714" t="str">
            <v>SA2713</v>
          </cell>
          <cell r="B714" t="str">
            <v>15NE-C/FR89</v>
          </cell>
          <cell r="C714">
            <v>0</v>
          </cell>
          <cell r="D714" t="str">
            <v>WS&amp;L</v>
          </cell>
          <cell r="E714" t="str">
            <v>S</v>
          </cell>
          <cell r="F714" t="str">
            <v>A</v>
          </cell>
          <cell r="G714" t="str">
            <v>Chung Hom Kok Beach &amp; Park Buildings</v>
          </cell>
          <cell r="H714" t="str">
            <v>LCSD</v>
          </cell>
          <cell r="I714">
            <v>3</v>
          </cell>
          <cell r="J714">
            <v>0.14000000000000001</v>
          </cell>
          <cell r="K714">
            <v>0.63519999999999999</v>
          </cell>
          <cell r="L714" t="str">
            <v>No</v>
          </cell>
          <cell r="M714"/>
          <cell r="N714" t="str">
            <v>Yes</v>
          </cell>
          <cell r="O714" t="str">
            <v>BB04408026014</v>
          </cell>
        </row>
        <row r="715">
          <cell r="A715" t="str">
            <v>SA0065</v>
          </cell>
          <cell r="B715" t="str">
            <v>10SW-D/C115</v>
          </cell>
          <cell r="C715">
            <v>0</v>
          </cell>
          <cell r="D715" t="str">
            <v>E</v>
          </cell>
          <cell r="E715" t="str">
            <v>SKW&amp;Is-S</v>
          </cell>
          <cell r="F715" t="str">
            <v>A</v>
          </cell>
          <cell r="G715" t="str">
            <v>Hei Ling Chau Addiction Treatment Centre &amp; Hei Ling Chau Correctional Institution (Is-S)</v>
          </cell>
          <cell r="H715" t="str">
            <v>CSD</v>
          </cell>
          <cell r="I715">
            <v>3</v>
          </cell>
          <cell r="J715">
            <v>0.13</v>
          </cell>
          <cell r="K715">
            <v>0.63039999999999996</v>
          </cell>
          <cell r="L715" t="str">
            <v>No</v>
          </cell>
          <cell r="M715"/>
          <cell r="N715" t="str">
            <v>Yes</v>
          </cell>
          <cell r="O715" t="str">
            <v>DF01208008107</v>
          </cell>
        </row>
        <row r="716">
          <cell r="A716" t="str">
            <v>SA0127</v>
          </cell>
          <cell r="B716" t="str">
            <v>10SW-D/C73</v>
          </cell>
          <cell r="C716">
            <v>0</v>
          </cell>
          <cell r="D716" t="str">
            <v>E</v>
          </cell>
          <cell r="E716" t="str">
            <v>SKW&amp;Is-S</v>
          </cell>
          <cell r="F716" t="str">
            <v>A</v>
          </cell>
          <cell r="G716" t="str">
            <v>Hei Ling Chau Addiction Treatment Centre &amp; Hei Ling Chau Correctional Institution (Is-S)</v>
          </cell>
          <cell r="H716" t="str">
            <v>CSD</v>
          </cell>
          <cell r="I716">
            <v>3</v>
          </cell>
          <cell r="J716">
            <v>0.13</v>
          </cell>
          <cell r="K716">
            <v>0.63039999999999996</v>
          </cell>
          <cell r="L716" t="str">
            <v>No</v>
          </cell>
          <cell r="M716"/>
          <cell r="N716" t="str">
            <v>No</v>
          </cell>
          <cell r="O716" t="str">
            <v>DF01208008072</v>
          </cell>
        </row>
        <row r="717">
          <cell r="A717" t="str">
            <v>SA0212</v>
          </cell>
          <cell r="B717" t="str">
            <v>10SW-D/F9</v>
          </cell>
          <cell r="C717">
            <v>0</v>
          </cell>
          <cell r="D717" t="str">
            <v>E</v>
          </cell>
          <cell r="E717" t="str">
            <v>SKW&amp;Is-S</v>
          </cell>
          <cell r="F717" t="str">
            <v>A</v>
          </cell>
          <cell r="G717" t="str">
            <v>Hei Ling Chau Addiction Treatment Centre &amp; Hei Ling Chau Correctional Institution (Is-S)</v>
          </cell>
          <cell r="H717" t="str">
            <v>CSD</v>
          </cell>
          <cell r="I717">
            <v>1</v>
          </cell>
          <cell r="J717">
            <v>0.13</v>
          </cell>
          <cell r="K717">
            <v>0.63039999999999996</v>
          </cell>
          <cell r="L717" t="str">
            <v>Yes</v>
          </cell>
          <cell r="M717"/>
          <cell r="N717" t="str">
            <v>Yes</v>
          </cell>
          <cell r="O717" t="str">
            <v>DF01208008113</v>
          </cell>
        </row>
        <row r="718">
          <cell r="A718" t="str">
            <v>SA1502</v>
          </cell>
          <cell r="B718" t="str">
            <v>11SE-D/F205</v>
          </cell>
          <cell r="C718">
            <v>0</v>
          </cell>
          <cell r="D718" t="str">
            <v>E</v>
          </cell>
          <cell r="E718" t="str">
            <v>CW</v>
          </cell>
          <cell r="F718" t="str">
            <v>A</v>
          </cell>
          <cell r="G718" t="str">
            <v>Chai Wan Health Centre</v>
          </cell>
          <cell r="H718" t="str">
            <v>DH</v>
          </cell>
          <cell r="I718">
            <v>1</v>
          </cell>
          <cell r="J718">
            <v>0.13</v>
          </cell>
          <cell r="K718">
            <v>0.63039999999999996</v>
          </cell>
          <cell r="L718" t="str">
            <v>Yes</v>
          </cell>
          <cell r="M718" t="str">
            <v>ChaiWan-West</v>
          </cell>
          <cell r="N718" t="str">
            <v>Yes</v>
          </cell>
          <cell r="O718" t="str">
            <v>DD02508008002</v>
          </cell>
        </row>
        <row r="719">
          <cell r="A719" t="str">
            <v>SA1963</v>
          </cell>
          <cell r="B719" t="str">
            <v>11SW-B/R194</v>
          </cell>
          <cell r="C719">
            <v>0</v>
          </cell>
          <cell r="D719" t="str">
            <v>CP,ML&amp;Wch</v>
          </cell>
          <cell r="E719" t="str">
            <v>PML</v>
          </cell>
          <cell r="F719" t="str">
            <v>A</v>
          </cell>
          <cell r="G719" t="str">
            <v>Hong Kong Zoological &amp; Botanical Gardens</v>
          </cell>
          <cell r="H719" t="str">
            <v>LCSD</v>
          </cell>
          <cell r="I719">
            <v>2</v>
          </cell>
          <cell r="J719">
            <v>0.13</v>
          </cell>
          <cell r="K719">
            <v>0.63039999999999996</v>
          </cell>
          <cell r="L719" t="str">
            <v>Yes</v>
          </cell>
          <cell r="M719" t="str">
            <v>Central_Admiralty</v>
          </cell>
          <cell r="N719" t="str">
            <v>No</v>
          </cell>
          <cell r="O719" t="str">
            <v>AC04408053027</v>
          </cell>
        </row>
        <row r="720">
          <cell r="A720" t="str">
            <v>SA2178</v>
          </cell>
          <cell r="B720" t="str">
            <v>11SW-D/CR1936</v>
          </cell>
          <cell r="C720">
            <v>0</v>
          </cell>
          <cell r="D720" t="str">
            <v>WS&amp;L</v>
          </cell>
          <cell r="E720" t="str">
            <v>S</v>
          </cell>
          <cell r="F720" t="str">
            <v>A</v>
          </cell>
          <cell r="G720" t="str">
            <v>Island Road Government Primary School</v>
          </cell>
          <cell r="H720" t="str">
            <v>EB</v>
          </cell>
          <cell r="I720">
            <v>1</v>
          </cell>
          <cell r="J720">
            <v>0.13</v>
          </cell>
          <cell r="K720">
            <v>0.63039999999999996</v>
          </cell>
          <cell r="L720" t="str">
            <v>Yes</v>
          </cell>
          <cell r="M720" t="str">
            <v>Aberdeen_ApLeiChau</v>
          </cell>
          <cell r="N720" t="str">
            <v>Yes</v>
          </cell>
          <cell r="O720" t="str">
            <v>BK07108003007</v>
          </cell>
        </row>
        <row r="721">
          <cell r="A721" t="str">
            <v>SA2550</v>
          </cell>
          <cell r="B721" t="str">
            <v>15NE-A/C154</v>
          </cell>
          <cell r="C721">
            <v>0</v>
          </cell>
          <cell r="D721" t="str">
            <v>WS&amp;L</v>
          </cell>
          <cell r="E721" t="str">
            <v>S</v>
          </cell>
          <cell r="F721" t="str">
            <v>A</v>
          </cell>
          <cell r="G721" t="str">
            <v>Ma Hang Prison</v>
          </cell>
          <cell r="H721" t="str">
            <v>CSD</v>
          </cell>
          <cell r="I721">
            <v>1</v>
          </cell>
          <cell r="J721">
            <v>0.13</v>
          </cell>
          <cell r="K721">
            <v>0.63039999999999996</v>
          </cell>
          <cell r="L721" t="str">
            <v>No</v>
          </cell>
          <cell r="M721"/>
          <cell r="N721" t="str">
            <v>No</v>
          </cell>
          <cell r="O721" t="str">
            <v>BB01208006002</v>
          </cell>
        </row>
        <row r="722">
          <cell r="A722" t="str">
            <v>SA2575</v>
          </cell>
          <cell r="B722" t="str">
            <v>15NE-A/C738</v>
          </cell>
          <cell r="C722">
            <v>2</v>
          </cell>
          <cell r="D722" t="str">
            <v>WS&amp;L</v>
          </cell>
          <cell r="E722" t="str">
            <v>S</v>
          </cell>
          <cell r="F722" t="str">
            <v>A</v>
          </cell>
          <cell r="G722" t="str">
            <v>Hair Pin Beach</v>
          </cell>
          <cell r="H722" t="str">
            <v>LCSD</v>
          </cell>
          <cell r="I722">
            <v>1</v>
          </cell>
          <cell r="J722">
            <v>0.13</v>
          </cell>
          <cell r="K722">
            <v>0.63039999999999996</v>
          </cell>
          <cell r="L722" t="str">
            <v>No</v>
          </cell>
          <cell r="M722"/>
          <cell r="N722" t="str">
            <v>Yes</v>
          </cell>
          <cell r="O722" t="str">
            <v>BB04408047005</v>
          </cell>
        </row>
        <row r="723">
          <cell r="A723" t="str">
            <v>SA2694</v>
          </cell>
          <cell r="B723" t="str">
            <v>15NE-C/F21</v>
          </cell>
          <cell r="C723">
            <v>0</v>
          </cell>
          <cell r="D723" t="str">
            <v>WS&amp;L</v>
          </cell>
          <cell r="E723" t="str">
            <v>S</v>
          </cell>
          <cell r="F723" t="str">
            <v>A</v>
          </cell>
          <cell r="G723" t="str">
            <v>Chung Hom Kok Beach &amp; Park Buildings</v>
          </cell>
          <cell r="H723" t="str">
            <v>LCSD</v>
          </cell>
          <cell r="I723">
            <v>3</v>
          </cell>
          <cell r="J723">
            <v>0.13</v>
          </cell>
          <cell r="K723">
            <v>0.63039999999999996</v>
          </cell>
          <cell r="L723" t="str">
            <v>No</v>
          </cell>
          <cell r="M723"/>
          <cell r="N723" t="str">
            <v>Yes</v>
          </cell>
          <cell r="O723" t="str">
            <v>BB04408026003</v>
          </cell>
        </row>
        <row r="724">
          <cell r="A724" t="str">
            <v>SA0170</v>
          </cell>
          <cell r="B724" t="str">
            <v>10SW-D/FR27</v>
          </cell>
          <cell r="C724">
            <v>0</v>
          </cell>
          <cell r="D724" t="str">
            <v>E</v>
          </cell>
          <cell r="E724" t="str">
            <v>SKW&amp;Is-S</v>
          </cell>
          <cell r="F724" t="str">
            <v>A</v>
          </cell>
          <cell r="G724" t="str">
            <v>Hei Ling Chau Addiction Treatment Centre &amp; Hei Ling Chau Correctional Institution (Is-S)</v>
          </cell>
          <cell r="H724" t="str">
            <v>CSD</v>
          </cell>
          <cell r="I724">
            <v>1</v>
          </cell>
          <cell r="J724">
            <v>0.12</v>
          </cell>
          <cell r="K724">
            <v>0.62773333333333337</v>
          </cell>
          <cell r="L724" t="str">
            <v>Yes</v>
          </cell>
          <cell r="M724"/>
          <cell r="N724" t="str">
            <v>Yes</v>
          </cell>
          <cell r="O724" t="str">
            <v>DF01208008130</v>
          </cell>
        </row>
        <row r="725">
          <cell r="A725" t="str">
            <v>SA1098</v>
          </cell>
          <cell r="B725" t="str">
            <v>11SE-A/F88</v>
          </cell>
          <cell r="C725">
            <v>0</v>
          </cell>
          <cell r="D725" t="str">
            <v>E</v>
          </cell>
          <cell r="E725" t="str">
            <v>NP&amp;CB</v>
          </cell>
          <cell r="F725" t="str">
            <v>A</v>
          </cell>
          <cell r="G725" t="str">
            <v>Choi Sai Woo Park</v>
          </cell>
          <cell r="H725" t="str">
            <v>LCSD</v>
          </cell>
          <cell r="I725">
            <v>2</v>
          </cell>
          <cell r="J725">
            <v>0.12</v>
          </cell>
          <cell r="K725">
            <v>0.62773333333333337</v>
          </cell>
          <cell r="L725" t="str">
            <v>No</v>
          </cell>
          <cell r="M725" t="str">
            <v>TinHau</v>
          </cell>
          <cell r="N725" t="str">
            <v>Yes</v>
          </cell>
          <cell r="O725" t="str">
            <v>DA04408014006</v>
          </cell>
        </row>
        <row r="726">
          <cell r="A726" t="str">
            <v>SA1420</v>
          </cell>
          <cell r="B726" t="str">
            <v>11SE-D/C370</v>
          </cell>
          <cell r="C726">
            <v>0</v>
          </cell>
          <cell r="D726" t="str">
            <v>E</v>
          </cell>
          <cell r="E726" t="str">
            <v>SKW&amp;Is-S</v>
          </cell>
          <cell r="F726" t="str">
            <v>A</v>
          </cell>
          <cell r="G726" t="str">
            <v>Lei Yue Mun Park (SKW)</v>
          </cell>
          <cell r="H726" t="str">
            <v>LCSD</v>
          </cell>
          <cell r="I726">
            <v>3</v>
          </cell>
          <cell r="J726">
            <v>0.12</v>
          </cell>
          <cell r="K726">
            <v>0.62773333333333337</v>
          </cell>
          <cell r="L726" t="str">
            <v>No</v>
          </cell>
          <cell r="M726"/>
          <cell r="N726" t="str">
            <v>Yes</v>
          </cell>
          <cell r="O726" t="str">
            <v>DB04408016060</v>
          </cell>
        </row>
        <row r="727">
          <cell r="A727" t="str">
            <v>SA1725</v>
          </cell>
          <cell r="B727" t="str">
            <v>11SW-A/R543</v>
          </cell>
          <cell r="C727">
            <v>0</v>
          </cell>
          <cell r="D727" t="str">
            <v>CP,ML&amp;Wch</v>
          </cell>
          <cell r="E727" t="str">
            <v>C-W</v>
          </cell>
          <cell r="F727" t="str">
            <v>A</v>
          </cell>
          <cell r="G727" t="str">
            <v>Bonham Road Government Primary School</v>
          </cell>
          <cell r="H727" t="str">
            <v>EB</v>
          </cell>
          <cell r="I727">
            <v>2</v>
          </cell>
          <cell r="J727">
            <v>0.12</v>
          </cell>
          <cell r="K727">
            <v>0.62773333333333337</v>
          </cell>
          <cell r="L727" t="str">
            <v>Yes</v>
          </cell>
          <cell r="M727" t="str">
            <v>SheungWan_SaiYingPun</v>
          </cell>
          <cell r="N727" t="str">
            <v>No</v>
          </cell>
          <cell r="O727" t="str">
            <v>AB07108011003</v>
          </cell>
        </row>
        <row r="728">
          <cell r="A728" t="str">
            <v>SA2283</v>
          </cell>
          <cell r="B728" t="str">
            <v>11SW-D/F617</v>
          </cell>
          <cell r="C728">
            <v>0</v>
          </cell>
          <cell r="D728" t="str">
            <v>WS&amp;L</v>
          </cell>
          <cell r="E728" t="str">
            <v>S</v>
          </cell>
          <cell r="F728" t="str">
            <v>A</v>
          </cell>
          <cell r="G728" t="str">
            <v>Aberdeen Police Training School</v>
          </cell>
          <cell r="H728" t="str">
            <v>HKPF</v>
          </cell>
          <cell r="I728">
            <v>1</v>
          </cell>
          <cell r="J728">
            <v>0.12</v>
          </cell>
          <cell r="K728">
            <v>0.62773333333333337</v>
          </cell>
          <cell r="L728" t="str">
            <v>Yes</v>
          </cell>
          <cell r="M728"/>
          <cell r="N728" t="str">
            <v>Yes</v>
          </cell>
          <cell r="O728" t="str">
            <v>BB03108004040</v>
          </cell>
        </row>
        <row r="729">
          <cell r="A729" t="str">
            <v>SA0064</v>
          </cell>
          <cell r="B729" t="str">
            <v>10SW-D/C114</v>
          </cell>
          <cell r="C729">
            <v>0</v>
          </cell>
          <cell r="D729" t="str">
            <v>E</v>
          </cell>
          <cell r="E729" t="str">
            <v>SKW&amp;Is-S</v>
          </cell>
          <cell r="F729" t="str">
            <v>A</v>
          </cell>
          <cell r="G729" t="str">
            <v>Hei Ling Chau Addiction Treatment Centre &amp; Hei Ling Chau Correctional Institution (Is-S)</v>
          </cell>
          <cell r="H729" t="str">
            <v>CSD</v>
          </cell>
          <cell r="I729">
            <v>3</v>
          </cell>
          <cell r="J729">
            <v>0.11</v>
          </cell>
          <cell r="K729">
            <v>0.62186666666666668</v>
          </cell>
          <cell r="L729" t="str">
            <v>No</v>
          </cell>
          <cell r="M729"/>
          <cell r="N729" t="str">
            <v>No</v>
          </cell>
          <cell r="O729" t="str">
            <v>DF01208008106</v>
          </cell>
        </row>
        <row r="730">
          <cell r="A730" t="str">
            <v>SA1065</v>
          </cell>
          <cell r="B730" t="str">
            <v>11SE-A/FR113</v>
          </cell>
          <cell r="C730">
            <v>1</v>
          </cell>
          <cell r="D730" t="str">
            <v>CP,ML&amp;Wch</v>
          </cell>
          <cell r="E730" t="str">
            <v>Wch-S</v>
          </cell>
          <cell r="F730" t="str">
            <v>A</v>
          </cell>
          <cell r="G730" t="str">
            <v>Hotung Secondary School</v>
          </cell>
          <cell r="H730" t="str">
            <v>EB</v>
          </cell>
          <cell r="I730">
            <v>1</v>
          </cell>
          <cell r="J730">
            <v>0.11</v>
          </cell>
          <cell r="K730">
            <v>0.62186666666666668</v>
          </cell>
          <cell r="L730" t="str">
            <v>Yes</v>
          </cell>
          <cell r="M730" t="str">
            <v>HappyValley</v>
          </cell>
          <cell r="N730" t="str">
            <v>Yes</v>
          </cell>
          <cell r="O730" t="str">
            <v>CC07108011002</v>
          </cell>
        </row>
        <row r="731">
          <cell r="A731" t="str">
            <v>SA1188</v>
          </cell>
          <cell r="B731" t="str">
            <v>11SE-B/C322</v>
          </cell>
          <cell r="C731">
            <v>0</v>
          </cell>
          <cell r="D731" t="str">
            <v>E</v>
          </cell>
          <cell r="E731" t="str">
            <v>SKW&amp;Is-S</v>
          </cell>
          <cell r="F731" t="str">
            <v>A</v>
          </cell>
          <cell r="G731" t="str">
            <v>Lei Yue Mun Park (SKW)</v>
          </cell>
          <cell r="H731" t="str">
            <v>LCSD</v>
          </cell>
          <cell r="I731">
            <v>2</v>
          </cell>
          <cell r="J731">
            <v>0.11</v>
          </cell>
          <cell r="K731">
            <v>0.62186666666666668</v>
          </cell>
          <cell r="L731" t="str">
            <v>No</v>
          </cell>
          <cell r="M731"/>
          <cell r="N731" t="str">
            <v>Yes</v>
          </cell>
          <cell r="O731" t="str">
            <v>DB04408016032</v>
          </cell>
        </row>
        <row r="732">
          <cell r="A732" t="str">
            <v>SA1308</v>
          </cell>
          <cell r="B732" t="str">
            <v>11SE-C/C614</v>
          </cell>
          <cell r="C732">
            <v>0</v>
          </cell>
          <cell r="D732" t="str">
            <v>CP,ML&amp;Wch</v>
          </cell>
          <cell r="E732" t="str">
            <v>Wch-S</v>
          </cell>
          <cell r="F732" t="str">
            <v>A</v>
          </cell>
          <cell r="G732" t="str">
            <v>Mount Butler Quarry Site</v>
          </cell>
          <cell r="H732" t="str">
            <v>HKPF</v>
          </cell>
          <cell r="I732">
            <v>2</v>
          </cell>
          <cell r="J732">
            <v>0.11</v>
          </cell>
          <cell r="K732">
            <v>0.62186666666666668</v>
          </cell>
          <cell r="L732" t="str">
            <v>No</v>
          </cell>
          <cell r="M732"/>
          <cell r="N732" t="str">
            <v>No</v>
          </cell>
          <cell r="O732" t="str">
            <v>CC03108038015</v>
          </cell>
        </row>
        <row r="733">
          <cell r="A733" t="str">
            <v>SA1423</v>
          </cell>
          <cell r="B733" t="str">
            <v>11SE-D/C373</v>
          </cell>
          <cell r="C733">
            <v>0</v>
          </cell>
          <cell r="D733" t="str">
            <v>E</v>
          </cell>
          <cell r="E733" t="str">
            <v>SKW&amp;Is-S</v>
          </cell>
          <cell r="F733" t="str">
            <v>A</v>
          </cell>
          <cell r="G733" t="str">
            <v>Lei Yue Mun Park (SKW)</v>
          </cell>
          <cell r="H733" t="str">
            <v>LCSD</v>
          </cell>
          <cell r="I733">
            <v>3</v>
          </cell>
          <cell r="J733">
            <v>0.11</v>
          </cell>
          <cell r="K733">
            <v>0.62186666666666668</v>
          </cell>
          <cell r="L733" t="str">
            <v>No</v>
          </cell>
          <cell r="M733"/>
          <cell r="N733" t="str">
            <v>Yes</v>
          </cell>
          <cell r="O733" t="str">
            <v>DB04408016063</v>
          </cell>
        </row>
        <row r="734">
          <cell r="A734" t="str">
            <v>SA1964</v>
          </cell>
          <cell r="B734" t="str">
            <v>11SW-B/R195</v>
          </cell>
          <cell r="C734">
            <v>0</v>
          </cell>
          <cell r="D734" t="str">
            <v>CP,ML&amp;Wch</v>
          </cell>
          <cell r="E734" t="str">
            <v>PML</v>
          </cell>
          <cell r="F734" t="str">
            <v>A</v>
          </cell>
          <cell r="G734" t="str">
            <v>Government House</v>
          </cell>
          <cell r="H734" t="str">
            <v>CE'S OFF</v>
          </cell>
          <cell r="I734">
            <v>1</v>
          </cell>
          <cell r="J734">
            <v>0.11</v>
          </cell>
          <cell r="K734">
            <v>0.62186666666666668</v>
          </cell>
          <cell r="L734" t="str">
            <v>Yes</v>
          </cell>
          <cell r="M734" t="str">
            <v>Central_Admiralty</v>
          </cell>
          <cell r="N734" t="str">
            <v>No</v>
          </cell>
          <cell r="O734" t="str">
            <v>AC07008001003</v>
          </cell>
        </row>
        <row r="735">
          <cell r="A735" t="str">
            <v>SA2145</v>
          </cell>
          <cell r="B735" t="str">
            <v>11SW-D/C1476</v>
          </cell>
          <cell r="C735">
            <v>0</v>
          </cell>
          <cell r="D735" t="str">
            <v>CP,ML&amp;Wch</v>
          </cell>
          <cell r="E735" t="str">
            <v>Wch-S</v>
          </cell>
          <cell r="F735" t="str">
            <v>A</v>
          </cell>
          <cell r="G735" t="str">
            <v>Hong Kong Cemetery</v>
          </cell>
          <cell r="H735" t="str">
            <v>FEHD</v>
          </cell>
          <cell r="I735">
            <v>3</v>
          </cell>
          <cell r="J735">
            <v>0.11</v>
          </cell>
          <cell r="K735">
            <v>0.62186666666666668</v>
          </cell>
          <cell r="L735" t="str">
            <v>No</v>
          </cell>
          <cell r="M735"/>
          <cell r="N735" t="str">
            <v>Yes</v>
          </cell>
          <cell r="O735" t="str">
            <v>CC01908021026</v>
          </cell>
        </row>
        <row r="736">
          <cell r="A736" t="str">
            <v>SA2276</v>
          </cell>
          <cell r="B736" t="str">
            <v>11SW-D/F511</v>
          </cell>
          <cell r="C736">
            <v>0</v>
          </cell>
          <cell r="D736" t="str">
            <v>CP,ML&amp;Wch</v>
          </cell>
          <cell r="E736" t="str">
            <v>Wch-S</v>
          </cell>
          <cell r="F736" t="str">
            <v>A</v>
          </cell>
          <cell r="G736" t="str">
            <v>Hong Kong Cemetery</v>
          </cell>
          <cell r="H736" t="str">
            <v>FEHD</v>
          </cell>
          <cell r="I736">
            <v>2</v>
          </cell>
          <cell r="J736">
            <v>0.11</v>
          </cell>
          <cell r="K736">
            <v>0.62186666666666668</v>
          </cell>
          <cell r="L736" t="str">
            <v>Yes</v>
          </cell>
          <cell r="M736"/>
          <cell r="N736" t="str">
            <v>Yes</v>
          </cell>
          <cell r="O736" t="str">
            <v>CC01908021048</v>
          </cell>
        </row>
        <row r="737">
          <cell r="A737" t="str">
            <v>SA2500</v>
          </cell>
          <cell r="B737" t="str">
            <v>14NW-D/C248</v>
          </cell>
          <cell r="C737">
            <v>0</v>
          </cell>
          <cell r="D737" t="str">
            <v>E</v>
          </cell>
          <cell r="E737" t="str">
            <v>SKW&amp;Is-S</v>
          </cell>
          <cell r="F737" t="str">
            <v>A</v>
          </cell>
          <cell r="G737" t="str">
            <v>Cheung Chau Government Secondary School (Is-S)</v>
          </cell>
          <cell r="H737" t="str">
            <v>EB</v>
          </cell>
          <cell r="I737">
            <v>1</v>
          </cell>
          <cell r="J737">
            <v>0.11</v>
          </cell>
          <cell r="K737">
            <v>0.62186666666666668</v>
          </cell>
          <cell r="L737" t="str">
            <v>Yes</v>
          </cell>
          <cell r="M737" t="str">
            <v>CheungChau</v>
          </cell>
          <cell r="N737" t="str">
            <v>Yes</v>
          </cell>
          <cell r="O737" t="str">
            <v>DF07108001000</v>
          </cell>
        </row>
        <row r="738">
          <cell r="A738" t="str">
            <v>SA2567</v>
          </cell>
          <cell r="B738" t="str">
            <v>15NE-A/CR673</v>
          </cell>
          <cell r="C738">
            <v>0</v>
          </cell>
          <cell r="D738" t="str">
            <v>WS&amp;L</v>
          </cell>
          <cell r="E738" t="str">
            <v>S</v>
          </cell>
          <cell r="F738" t="str">
            <v>A</v>
          </cell>
          <cell r="G738" t="str">
            <v>South Bay Close Garden</v>
          </cell>
          <cell r="H738" t="str">
            <v>LCSD</v>
          </cell>
          <cell r="I738">
            <v>2</v>
          </cell>
          <cell r="J738">
            <v>0.11</v>
          </cell>
          <cell r="K738">
            <v>0.62186666666666668</v>
          </cell>
          <cell r="L738" t="str">
            <v>Yes</v>
          </cell>
          <cell r="M738" t="str">
            <v>DeepWaterBay_RepulseBay</v>
          </cell>
          <cell r="N738" t="str">
            <v>Yes</v>
          </cell>
          <cell r="O738" t="str">
            <v>BB04408027003</v>
          </cell>
        </row>
        <row r="739">
          <cell r="A739" t="str">
            <v>SA2769</v>
          </cell>
          <cell r="B739" t="str">
            <v>15NW-B/C311</v>
          </cell>
          <cell r="C739">
            <v>0</v>
          </cell>
          <cell r="D739" t="str">
            <v>WS&amp;L</v>
          </cell>
          <cell r="E739" t="str">
            <v>S</v>
          </cell>
          <cell r="F739" t="str">
            <v>A</v>
          </cell>
          <cell r="G739" t="str">
            <v>Mills &amp; Chung Path</v>
          </cell>
          <cell r="H739" t="str">
            <v>LCSD</v>
          </cell>
          <cell r="I739">
            <v>2</v>
          </cell>
          <cell r="J739">
            <v>0.11</v>
          </cell>
          <cell r="K739">
            <v>0.62186666666666668</v>
          </cell>
          <cell r="L739" t="str">
            <v>Yes</v>
          </cell>
          <cell r="M739"/>
          <cell r="N739" t="str">
            <v>Yes</v>
          </cell>
          <cell r="O739" t="str">
            <v>BB04408029013</v>
          </cell>
        </row>
        <row r="740">
          <cell r="A740" t="str">
            <v>SA1587</v>
          </cell>
          <cell r="B740" t="str">
            <v>11SW-A/CR641</v>
          </cell>
          <cell r="C740">
            <v>0</v>
          </cell>
          <cell r="D740" t="str">
            <v>WS&amp;L</v>
          </cell>
          <cell r="E740" t="str">
            <v>W</v>
          </cell>
          <cell r="F740" t="str">
            <v>A</v>
          </cell>
          <cell r="G740" t="str">
            <v>Kennedy Town Police Quarters</v>
          </cell>
          <cell r="H740" t="str">
            <v>HKPF</v>
          </cell>
          <cell r="I740">
            <v>1</v>
          </cell>
          <cell r="J740">
            <v>0.1</v>
          </cell>
          <cell r="K740">
            <v>0.61919999999999997</v>
          </cell>
          <cell r="L740" t="str">
            <v>Yes</v>
          </cell>
          <cell r="M740" t="str">
            <v>SaiWan</v>
          </cell>
          <cell r="N740" t="str">
            <v>No</v>
          </cell>
          <cell r="O740" t="str">
            <v>BA03108001000</v>
          </cell>
        </row>
        <row r="741">
          <cell r="A741" t="str">
            <v>SA2184</v>
          </cell>
          <cell r="B741" t="str">
            <v>11SW-D/CR2025</v>
          </cell>
          <cell r="C741">
            <v>0</v>
          </cell>
          <cell r="D741" t="str">
            <v>WS&amp;L</v>
          </cell>
          <cell r="E741" t="str">
            <v>S</v>
          </cell>
          <cell r="F741" t="str">
            <v>A</v>
          </cell>
          <cell r="G741" t="str">
            <v>Fu Hong Society Rehabilitation Centre</v>
          </cell>
          <cell r="H741" t="str">
            <v>Arch SD</v>
          </cell>
          <cell r="I741">
            <v>1</v>
          </cell>
          <cell r="J741">
            <v>0.1</v>
          </cell>
          <cell r="K741">
            <v>0.61919999999999997</v>
          </cell>
          <cell r="L741" t="str">
            <v>No</v>
          </cell>
          <cell r="M741" t="str">
            <v>Aberdeen_ApLeiChau</v>
          </cell>
          <cell r="N741" t="str">
            <v>Yes</v>
          </cell>
          <cell r="O741" t="str">
            <v>BK05508010001</v>
          </cell>
        </row>
        <row r="742">
          <cell r="A742" t="str">
            <v>SA2197</v>
          </cell>
          <cell r="B742" t="str">
            <v>11SW-D/C2138</v>
          </cell>
          <cell r="C742">
            <v>0</v>
          </cell>
          <cell r="D742" t="str">
            <v>Heritage</v>
          </cell>
          <cell r="E742" t="str">
            <v>Antiq</v>
          </cell>
          <cell r="F742" t="str">
            <v>A</v>
          </cell>
          <cell r="G742" t="str">
            <v>Ware House (Old Aberdeen Police Station) (S)</v>
          </cell>
          <cell r="H742" t="str">
            <v>GPA</v>
          </cell>
          <cell r="I742">
            <v>2</v>
          </cell>
          <cell r="J742">
            <v>0.1</v>
          </cell>
          <cell r="K742">
            <v>0.61919999999999997</v>
          </cell>
          <cell r="L742" t="str">
            <v>Yes</v>
          </cell>
          <cell r="M742" t="str">
            <v>Aberdeen_ApLeiChau</v>
          </cell>
          <cell r="N742" t="str">
            <v>No</v>
          </cell>
          <cell r="O742" t="str">
            <v>FH02308007007</v>
          </cell>
        </row>
        <row r="743">
          <cell r="A743" t="str">
            <v>SA2743</v>
          </cell>
          <cell r="B743" t="str">
            <v>15NE-D/F23</v>
          </cell>
          <cell r="C743">
            <v>0</v>
          </cell>
          <cell r="D743" t="str">
            <v>WS&amp;L</v>
          </cell>
          <cell r="E743" t="str">
            <v>S</v>
          </cell>
          <cell r="F743" t="str">
            <v>A</v>
          </cell>
          <cell r="G743" t="str">
            <v>Cape D'Aguilar Transmitting Station</v>
          </cell>
          <cell r="H743" t="str">
            <v>CAD</v>
          </cell>
          <cell r="I743">
            <v>2</v>
          </cell>
          <cell r="J743">
            <v>0.1</v>
          </cell>
          <cell r="K743">
            <v>0.61919999999999997</v>
          </cell>
          <cell r="L743" t="str">
            <v>No</v>
          </cell>
          <cell r="M743"/>
          <cell r="N743" t="str">
            <v>Yes</v>
          </cell>
          <cell r="O743" t="str">
            <v>BB00808059026</v>
          </cell>
        </row>
        <row r="744">
          <cell r="A744" t="str">
            <v>SA9404</v>
          </cell>
          <cell r="B744" t="str">
            <v>11SW-C/C900</v>
          </cell>
          <cell r="C744">
            <v>2</v>
          </cell>
          <cell r="D744" t="str">
            <v>WS&amp;L</v>
          </cell>
          <cell r="E744" t="str">
            <v>W</v>
          </cell>
          <cell r="F744" t="str">
            <v>A</v>
          </cell>
          <cell r="G744" t="str">
            <v>(Wah Chui Street Sitting-out Area?)</v>
          </cell>
          <cell r="H744" t="str">
            <v>LCSD</v>
          </cell>
          <cell r="I744">
            <v>1</v>
          </cell>
          <cell r="J744">
            <v>0.1</v>
          </cell>
          <cell r="K744">
            <v>0.61919999999999997</v>
          </cell>
          <cell r="L744" t="str">
            <v>*</v>
          </cell>
          <cell r="M744" t="str">
            <v>Pokfulam</v>
          </cell>
          <cell r="N744" t="str">
            <v>Yes</v>
          </cell>
          <cell r="O744" t="str">
            <v>BJ04408048001</v>
          </cell>
        </row>
        <row r="745">
          <cell r="A745" t="str">
            <v>SA0097</v>
          </cell>
          <cell r="B745" t="str">
            <v>10SW-D/C4</v>
          </cell>
          <cell r="C745">
            <v>0</v>
          </cell>
          <cell r="D745" t="str">
            <v>E</v>
          </cell>
          <cell r="E745" t="str">
            <v>SKW&amp;Is-S</v>
          </cell>
          <cell r="F745" t="str">
            <v>A</v>
          </cell>
          <cell r="G745" t="str">
            <v>Hei Ling Chau Addiction Treatment Centre &amp; Hei Ling Chau Correctional Institution (Is-S)</v>
          </cell>
          <cell r="H745" t="str">
            <v>CSD</v>
          </cell>
          <cell r="I745">
            <v>1</v>
          </cell>
          <cell r="J745">
            <v>0.09</v>
          </cell>
          <cell r="K745">
            <v>0.61226666666666663</v>
          </cell>
          <cell r="L745" t="str">
            <v>No</v>
          </cell>
          <cell r="M745"/>
          <cell r="N745" t="str">
            <v>Yes</v>
          </cell>
          <cell r="O745" t="str">
            <v>DF01208008011</v>
          </cell>
        </row>
        <row r="746">
          <cell r="A746" t="str">
            <v>SA0108</v>
          </cell>
          <cell r="B746" t="str">
            <v>10SW-D/C5</v>
          </cell>
          <cell r="C746">
            <v>0</v>
          </cell>
          <cell r="D746" t="str">
            <v>E</v>
          </cell>
          <cell r="E746" t="str">
            <v>SKW&amp;Is-S</v>
          </cell>
          <cell r="F746" t="str">
            <v>A</v>
          </cell>
          <cell r="G746" t="str">
            <v>Hei Ling Chau Addiction Treatment Centre &amp; Hei Ling Chau Correctional Institution (Is-S)</v>
          </cell>
          <cell r="H746" t="str">
            <v>CSD</v>
          </cell>
          <cell r="I746">
            <v>1</v>
          </cell>
          <cell r="J746">
            <v>0.09</v>
          </cell>
          <cell r="K746">
            <v>0.61226666666666663</v>
          </cell>
          <cell r="L746" t="str">
            <v>Yes</v>
          </cell>
          <cell r="M746"/>
          <cell r="N746" t="str">
            <v>Yes</v>
          </cell>
          <cell r="O746" t="str">
            <v>DF01208008012</v>
          </cell>
        </row>
        <row r="747">
          <cell r="A747" t="str">
            <v>SA0128</v>
          </cell>
          <cell r="B747" t="str">
            <v>10SW-D/C74</v>
          </cell>
          <cell r="C747">
            <v>0</v>
          </cell>
          <cell r="D747" t="str">
            <v>E</v>
          </cell>
          <cell r="E747" t="str">
            <v>SKW&amp;Is-S</v>
          </cell>
          <cell r="F747" t="str">
            <v>A</v>
          </cell>
          <cell r="G747" t="str">
            <v>Hei Ling Chau Addiction Treatment Centre &amp; Hei Ling Chau Correctional Institution (Is-S)</v>
          </cell>
          <cell r="H747" t="str">
            <v>CSD</v>
          </cell>
          <cell r="I747">
            <v>3</v>
          </cell>
          <cell r="J747">
            <v>0.09</v>
          </cell>
          <cell r="K747">
            <v>0.61226666666666663</v>
          </cell>
          <cell r="L747" t="str">
            <v>No</v>
          </cell>
          <cell r="M747"/>
          <cell r="N747" t="str">
            <v>Yes</v>
          </cell>
          <cell r="O747" t="str">
            <v>DF01208008073</v>
          </cell>
        </row>
        <row r="748">
          <cell r="A748" t="str">
            <v>SA0188</v>
          </cell>
          <cell r="B748" t="str">
            <v>10SW-D/F45</v>
          </cell>
          <cell r="C748">
            <v>0</v>
          </cell>
          <cell r="D748" t="str">
            <v>E</v>
          </cell>
          <cell r="E748" t="str">
            <v>SKW&amp;Is-S</v>
          </cell>
          <cell r="F748" t="str">
            <v>A</v>
          </cell>
          <cell r="G748" t="str">
            <v>Hei Ling Chau Addiction Treatment Centre &amp; Hei Ling Chau Correctional Institution (Is-S)</v>
          </cell>
          <cell r="H748" t="str">
            <v>CSD</v>
          </cell>
          <cell r="I748">
            <v>3</v>
          </cell>
          <cell r="J748">
            <v>0.09</v>
          </cell>
          <cell r="K748">
            <v>0.61226666666666663</v>
          </cell>
          <cell r="L748" t="str">
            <v>No</v>
          </cell>
          <cell r="M748"/>
          <cell r="N748" t="str">
            <v>Yes</v>
          </cell>
          <cell r="O748" t="str">
            <v>DF01208008147</v>
          </cell>
        </row>
        <row r="749">
          <cell r="A749" t="str">
            <v>SA1025</v>
          </cell>
          <cell r="B749" t="str">
            <v>11SE-A/C295</v>
          </cell>
          <cell r="C749">
            <v>1</v>
          </cell>
          <cell r="D749" t="str">
            <v>E</v>
          </cell>
          <cell r="E749" t="str">
            <v>SKW&amp;Is-S</v>
          </cell>
          <cell r="F749" t="str">
            <v>A</v>
          </cell>
          <cell r="G749" t="str">
            <v>Quarry Bay Reservoir Garden (SKW)</v>
          </cell>
          <cell r="H749" t="str">
            <v>LCSD</v>
          </cell>
          <cell r="I749">
            <v>2</v>
          </cell>
          <cell r="J749">
            <v>0.09</v>
          </cell>
          <cell r="K749">
            <v>0.61226666666666663</v>
          </cell>
          <cell r="L749" t="str">
            <v>Yes</v>
          </cell>
          <cell r="M749" t="str">
            <v>ShauKeiWan_SaiWanHo</v>
          </cell>
          <cell r="N749" t="str">
            <v>Yes</v>
          </cell>
          <cell r="O749" t="str">
            <v>DB04408019001</v>
          </cell>
        </row>
        <row r="750">
          <cell r="A750" t="str">
            <v>SA1042</v>
          </cell>
          <cell r="B750" t="str">
            <v>11SE-A/C646</v>
          </cell>
          <cell r="C750">
            <v>0</v>
          </cell>
          <cell r="D750" t="str">
            <v>E</v>
          </cell>
          <cell r="E750" t="str">
            <v>NP&amp;CB</v>
          </cell>
          <cell r="F750" t="str">
            <v>A</v>
          </cell>
          <cell r="G750" t="str">
            <v>Healthy Village Playground</v>
          </cell>
          <cell r="H750" t="str">
            <v>LCSD</v>
          </cell>
          <cell r="I750">
            <v>2</v>
          </cell>
          <cell r="J750">
            <v>0.09</v>
          </cell>
          <cell r="K750">
            <v>0.61226666666666663</v>
          </cell>
          <cell r="L750" t="str">
            <v>Yes</v>
          </cell>
          <cell r="M750" t="str">
            <v>NorthPoint</v>
          </cell>
          <cell r="N750" t="str">
            <v>Yes</v>
          </cell>
          <cell r="O750" t="str">
            <v>DA04408016001</v>
          </cell>
        </row>
        <row r="751">
          <cell r="A751" t="str">
            <v>SA1118</v>
          </cell>
          <cell r="B751" t="str">
            <v>11SE-A/R37</v>
          </cell>
          <cell r="C751">
            <v>0</v>
          </cell>
          <cell r="D751" t="str">
            <v>CP,ML&amp;Wch</v>
          </cell>
          <cell r="E751" t="str">
            <v>Wch-S</v>
          </cell>
          <cell r="F751" t="str">
            <v>A</v>
          </cell>
          <cell r="G751" t="str">
            <v>Hotung Secondary School</v>
          </cell>
          <cell r="H751" t="str">
            <v>EB</v>
          </cell>
          <cell r="I751">
            <v>2</v>
          </cell>
          <cell r="J751">
            <v>0.09</v>
          </cell>
          <cell r="K751">
            <v>0.61226666666666663</v>
          </cell>
          <cell r="L751" t="str">
            <v>Yes</v>
          </cell>
          <cell r="M751" t="str">
            <v>HappyValley</v>
          </cell>
          <cell r="N751" t="str">
            <v>No</v>
          </cell>
          <cell r="O751" t="str">
            <v>CC07108049001</v>
          </cell>
        </row>
        <row r="752">
          <cell r="A752" t="str">
            <v>SA1627</v>
          </cell>
          <cell r="B752" t="str">
            <v>11SW-A/FR241</v>
          </cell>
          <cell r="C752">
            <v>0</v>
          </cell>
          <cell r="D752" t="str">
            <v>CP,ML&amp;Wch</v>
          </cell>
          <cell r="E752" t="str">
            <v>C-W</v>
          </cell>
          <cell r="F752" t="str">
            <v>A</v>
          </cell>
          <cell r="G752" t="str">
            <v>Kwong Hon Terrace Garden</v>
          </cell>
          <cell r="H752" t="str">
            <v>LCSD</v>
          </cell>
          <cell r="I752">
            <v>1</v>
          </cell>
          <cell r="J752">
            <v>0.09</v>
          </cell>
          <cell r="K752">
            <v>0.61226666666666663</v>
          </cell>
          <cell r="L752" t="str">
            <v>Yes</v>
          </cell>
          <cell r="M752" t="str">
            <v>SheungWan_SaiYingPun</v>
          </cell>
          <cell r="N752" t="str">
            <v>Yes</v>
          </cell>
          <cell r="O752" t="str">
            <v>AB04408036002</v>
          </cell>
        </row>
        <row r="753">
          <cell r="A753" t="str">
            <v>SA1867</v>
          </cell>
          <cell r="B753" t="str">
            <v>11SW-B/FR131</v>
          </cell>
          <cell r="C753">
            <v>0</v>
          </cell>
          <cell r="D753" t="str">
            <v>CP,ML&amp;Wch</v>
          </cell>
          <cell r="E753" t="str">
            <v>Wch-S</v>
          </cell>
          <cell r="F753" t="str">
            <v>A</v>
          </cell>
          <cell r="G753" t="str">
            <v>Wan Chai Park</v>
          </cell>
          <cell r="H753" t="str">
            <v>LCSD</v>
          </cell>
          <cell r="I753">
            <v>1</v>
          </cell>
          <cell r="J753">
            <v>0.09</v>
          </cell>
          <cell r="K753">
            <v>0.61226666666666663</v>
          </cell>
          <cell r="L753" t="str">
            <v>No</v>
          </cell>
          <cell r="M753" t="str">
            <v>WanChai-North</v>
          </cell>
          <cell r="N753" t="str">
            <v>Yes</v>
          </cell>
          <cell r="O753" t="str">
            <v>CC04408079005</v>
          </cell>
        </row>
        <row r="754">
          <cell r="A754" t="str">
            <v>SA2231</v>
          </cell>
          <cell r="B754" t="str">
            <v>11SW-D/C541</v>
          </cell>
          <cell r="C754" t="str">
            <v>1,2</v>
          </cell>
          <cell r="D754" t="str">
            <v>CP,ML&amp;Wch</v>
          </cell>
          <cell r="E754" t="str">
            <v>Wch-N</v>
          </cell>
          <cell r="F754" t="str">
            <v>A</v>
          </cell>
          <cell r="G754" t="str">
            <v>Coombe Road Children's Playground</v>
          </cell>
          <cell r="H754" t="str">
            <v>HyD,LCSD</v>
          </cell>
          <cell r="I754">
            <v>2</v>
          </cell>
          <cell r="J754">
            <v>0.09</v>
          </cell>
          <cell r="K754">
            <v>0.61226666666666663</v>
          </cell>
          <cell r="L754" t="str">
            <v>No</v>
          </cell>
          <cell r="M754"/>
          <cell r="N754" t="str">
            <v>Yes</v>
          </cell>
          <cell r="O754" t="str">
            <v>CA04408007001</v>
          </cell>
        </row>
        <row r="755">
          <cell r="A755" t="str">
            <v>SA2643</v>
          </cell>
          <cell r="B755" t="str">
            <v>15NE-C/C301</v>
          </cell>
          <cell r="C755">
            <v>0</v>
          </cell>
          <cell r="D755" t="str">
            <v>WS&amp;L</v>
          </cell>
          <cell r="E755" t="str">
            <v>S</v>
          </cell>
          <cell r="F755" t="str">
            <v>A</v>
          </cell>
          <cell r="G755" t="str">
            <v>St. Stephen's Beach</v>
          </cell>
          <cell r="H755" t="str">
            <v>LCSD</v>
          </cell>
          <cell r="I755">
            <v>2</v>
          </cell>
          <cell r="J755">
            <v>0.09</v>
          </cell>
          <cell r="K755">
            <v>0.61226666666666663</v>
          </cell>
          <cell r="L755" t="str">
            <v>Yes</v>
          </cell>
          <cell r="M755"/>
          <cell r="N755" t="str">
            <v>Yes</v>
          </cell>
          <cell r="O755" t="str">
            <v>BB04408041001</v>
          </cell>
        </row>
        <row r="756">
          <cell r="A756" t="str">
            <v>SA2675</v>
          </cell>
          <cell r="B756" t="str">
            <v>15NE-C/C77</v>
          </cell>
          <cell r="C756">
            <v>0</v>
          </cell>
          <cell r="D756" t="str">
            <v>WS&amp;L</v>
          </cell>
          <cell r="E756" t="str">
            <v>S</v>
          </cell>
          <cell r="F756" t="str">
            <v>A</v>
          </cell>
          <cell r="G756" t="str">
            <v>Chung Hom Kok Beach &amp; Park Buildings</v>
          </cell>
          <cell r="H756" t="str">
            <v>LCSD</v>
          </cell>
          <cell r="I756">
            <v>3</v>
          </cell>
          <cell r="J756">
            <v>0.09</v>
          </cell>
          <cell r="K756">
            <v>0.61226666666666663</v>
          </cell>
          <cell r="L756" t="str">
            <v>No</v>
          </cell>
          <cell r="M756"/>
          <cell r="N756" t="str">
            <v>No</v>
          </cell>
          <cell r="O756" t="str">
            <v>BB04408026008</v>
          </cell>
        </row>
        <row r="757">
          <cell r="A757" t="str">
            <v>SA2736</v>
          </cell>
          <cell r="B757" t="str">
            <v>15NE-D/C46</v>
          </cell>
          <cell r="C757">
            <v>0</v>
          </cell>
          <cell r="D757" t="str">
            <v>WS&amp;L</v>
          </cell>
          <cell r="E757" t="str">
            <v>S</v>
          </cell>
          <cell r="F757" t="str">
            <v>A</v>
          </cell>
          <cell r="G757" t="str">
            <v>Cape D'Aguilar Transmitting Station</v>
          </cell>
          <cell r="H757" t="str">
            <v>CAD</v>
          </cell>
          <cell r="I757">
            <v>3</v>
          </cell>
          <cell r="J757">
            <v>0.09</v>
          </cell>
          <cell r="K757">
            <v>0.61226666666666663</v>
          </cell>
          <cell r="L757" t="str">
            <v>No</v>
          </cell>
          <cell r="M757"/>
          <cell r="N757" t="str">
            <v>Yes</v>
          </cell>
          <cell r="O757" t="str">
            <v>BB00808059012</v>
          </cell>
        </row>
        <row r="758">
          <cell r="A758" t="str">
            <v>SA0167</v>
          </cell>
          <cell r="B758" t="str">
            <v>10SW-D/F24</v>
          </cell>
          <cell r="C758">
            <v>0</v>
          </cell>
          <cell r="D758" t="str">
            <v>E</v>
          </cell>
          <cell r="E758" t="str">
            <v>SKW&amp;Is-S</v>
          </cell>
          <cell r="F758" t="str">
            <v>A</v>
          </cell>
          <cell r="G758" t="str">
            <v>Hei Ling Chau Addiction Treatment Centre &amp; Hei Ling Chau Correctional Institution (Is-S)</v>
          </cell>
          <cell r="H758" t="str">
            <v>CSD</v>
          </cell>
          <cell r="I758">
            <v>1</v>
          </cell>
          <cell r="J758">
            <v>0.08</v>
          </cell>
          <cell r="K758">
            <v>0.6048</v>
          </cell>
          <cell r="L758" t="str">
            <v>No</v>
          </cell>
          <cell r="M758"/>
          <cell r="N758" t="str">
            <v>Yes</v>
          </cell>
          <cell r="O758" t="str">
            <v>DF01208008127</v>
          </cell>
        </row>
        <row r="759">
          <cell r="A759" t="str">
            <v>SA0182</v>
          </cell>
          <cell r="B759" t="str">
            <v>10SW-D/F39</v>
          </cell>
          <cell r="C759">
            <v>0</v>
          </cell>
          <cell r="D759" t="str">
            <v>E</v>
          </cell>
          <cell r="E759" t="str">
            <v>SKW&amp;Is-S</v>
          </cell>
          <cell r="F759" t="str">
            <v>A</v>
          </cell>
          <cell r="G759" t="str">
            <v>Hei Ling Chau Addiction Treatment Centre &amp; Hei Ling Chau Correctional Institution (Is-S)</v>
          </cell>
          <cell r="H759" t="str">
            <v>CSD</v>
          </cell>
          <cell r="I759">
            <v>3</v>
          </cell>
          <cell r="J759">
            <v>0.08</v>
          </cell>
          <cell r="K759">
            <v>0.6048</v>
          </cell>
          <cell r="L759" t="str">
            <v>No</v>
          </cell>
          <cell r="M759"/>
          <cell r="N759" t="str">
            <v>Yes</v>
          </cell>
          <cell r="O759" t="str">
            <v>DF01208008141</v>
          </cell>
        </row>
        <row r="760">
          <cell r="A760" t="str">
            <v>SA0193</v>
          </cell>
          <cell r="B760" t="str">
            <v>10SW-D/F50</v>
          </cell>
          <cell r="C760">
            <v>0</v>
          </cell>
          <cell r="D760" t="str">
            <v>E</v>
          </cell>
          <cell r="E760" t="str">
            <v>SKW&amp;Is-S</v>
          </cell>
          <cell r="F760" t="str">
            <v>A</v>
          </cell>
          <cell r="G760" t="str">
            <v>Hei Ling Chau Addiction Treatment Centre &amp; Hei Ling Chau Correctional Institution (Is-S)</v>
          </cell>
          <cell r="H760" t="str">
            <v>CSD</v>
          </cell>
          <cell r="I760">
            <v>3</v>
          </cell>
          <cell r="J760">
            <v>0.08</v>
          </cell>
          <cell r="K760">
            <v>0.6048</v>
          </cell>
          <cell r="L760" t="str">
            <v>No</v>
          </cell>
          <cell r="M760"/>
          <cell r="N760" t="str">
            <v>Yes</v>
          </cell>
          <cell r="O760" t="str">
            <v>DF01208008152</v>
          </cell>
        </row>
        <row r="761">
          <cell r="A761" t="str">
            <v>SA1015</v>
          </cell>
          <cell r="B761" t="str">
            <v>11SE-A/C197</v>
          </cell>
          <cell r="C761">
            <v>1</v>
          </cell>
          <cell r="D761" t="str">
            <v>E</v>
          </cell>
          <cell r="E761" t="str">
            <v>NP&amp;CB</v>
          </cell>
          <cell r="F761" t="str">
            <v>A</v>
          </cell>
          <cell r="G761" t="str">
            <v>Choi Sai Woo Park</v>
          </cell>
          <cell r="H761" t="str">
            <v>LCSD</v>
          </cell>
          <cell r="I761">
            <v>2</v>
          </cell>
          <cell r="J761">
            <v>0.08</v>
          </cell>
          <cell r="K761">
            <v>0.6048</v>
          </cell>
          <cell r="L761" t="str">
            <v>No</v>
          </cell>
          <cell r="M761" t="str">
            <v>TinHau</v>
          </cell>
          <cell r="N761" t="str">
            <v>Yes</v>
          </cell>
          <cell r="O761" t="str">
            <v>DA04408014002</v>
          </cell>
        </row>
        <row r="762">
          <cell r="A762" t="str">
            <v>SA1297</v>
          </cell>
          <cell r="B762" t="str">
            <v>11SE-C/C595</v>
          </cell>
          <cell r="C762">
            <v>0</v>
          </cell>
          <cell r="D762" t="str">
            <v>CP,ML&amp;Wch</v>
          </cell>
          <cell r="E762" t="str">
            <v>Wch-S</v>
          </cell>
          <cell r="F762" t="str">
            <v>A</v>
          </cell>
          <cell r="G762" t="str">
            <v>Mount Butler Quarry Site</v>
          </cell>
          <cell r="H762" t="str">
            <v>HKPF</v>
          </cell>
          <cell r="I762">
            <v>3</v>
          </cell>
          <cell r="J762">
            <v>0.08</v>
          </cell>
          <cell r="K762">
            <v>0.6048</v>
          </cell>
          <cell r="L762" t="str">
            <v>No</v>
          </cell>
          <cell r="M762"/>
          <cell r="N762" t="str">
            <v>Yes</v>
          </cell>
          <cell r="O762" t="str">
            <v>CC03108038008</v>
          </cell>
        </row>
        <row r="763">
          <cell r="A763" t="str">
            <v>SA1385</v>
          </cell>
          <cell r="B763" t="str">
            <v>11SE-D/C161</v>
          </cell>
          <cell r="C763">
            <v>0</v>
          </cell>
          <cell r="D763" t="str">
            <v>E</v>
          </cell>
          <cell r="E763" t="str">
            <v>CW</v>
          </cell>
          <cell r="F763" t="str">
            <v>A</v>
          </cell>
          <cell r="G763" t="str">
            <v>Chai Wan Swimming Pool &amp; Park</v>
          </cell>
          <cell r="H763" t="str">
            <v>LCSD</v>
          </cell>
          <cell r="I763">
            <v>2</v>
          </cell>
          <cell r="J763">
            <v>0.08</v>
          </cell>
          <cell r="K763">
            <v>0.6048</v>
          </cell>
          <cell r="L763" t="str">
            <v>Yes</v>
          </cell>
          <cell r="M763" t="str">
            <v>ChaiWan-West</v>
          </cell>
          <cell r="N763" t="str">
            <v>Yes</v>
          </cell>
          <cell r="O763" t="str">
            <v>DD04408015002</v>
          </cell>
        </row>
        <row r="764">
          <cell r="A764" t="str">
            <v>SA1468</v>
          </cell>
          <cell r="B764" t="str">
            <v>11SE-D/C681</v>
          </cell>
          <cell r="C764">
            <v>0</v>
          </cell>
          <cell r="D764" t="str">
            <v>E</v>
          </cell>
          <cell r="E764" t="str">
            <v>CW</v>
          </cell>
          <cell r="F764" t="str">
            <v>A</v>
          </cell>
          <cell r="G764" t="str">
            <v>Chai Wan Swimming Pool &amp; Park</v>
          </cell>
          <cell r="H764" t="str">
            <v>LCSD</v>
          </cell>
          <cell r="I764">
            <v>2</v>
          </cell>
          <cell r="J764">
            <v>0.08</v>
          </cell>
          <cell r="K764">
            <v>0.6048</v>
          </cell>
          <cell r="L764" t="str">
            <v>No</v>
          </cell>
          <cell r="M764" t="str">
            <v>ChaiWan-West</v>
          </cell>
          <cell r="N764" t="str">
            <v>No</v>
          </cell>
          <cell r="O764" t="str">
            <v>DD04408015014</v>
          </cell>
        </row>
        <row r="765">
          <cell r="A765" t="str">
            <v>SA1492</v>
          </cell>
          <cell r="B765" t="str">
            <v>11SE-D/F159</v>
          </cell>
          <cell r="C765">
            <v>0</v>
          </cell>
          <cell r="D765" t="str">
            <v>E</v>
          </cell>
          <cell r="E765" t="str">
            <v>CW</v>
          </cell>
          <cell r="F765" t="str">
            <v>A</v>
          </cell>
          <cell r="G765" t="str">
            <v>Cape Collinson Training Centre</v>
          </cell>
          <cell r="H765" t="str">
            <v>CSD</v>
          </cell>
          <cell r="I765">
            <v>1</v>
          </cell>
          <cell r="J765">
            <v>0.08</v>
          </cell>
          <cell r="K765">
            <v>0.6048</v>
          </cell>
          <cell r="L765" t="str">
            <v>Yes</v>
          </cell>
          <cell r="M765"/>
          <cell r="N765" t="str">
            <v>Yes</v>
          </cell>
          <cell r="O765" t="str">
            <v>DD01208003011</v>
          </cell>
        </row>
        <row r="766">
          <cell r="A766" t="str">
            <v>SA1613</v>
          </cell>
          <cell r="B766" t="str">
            <v>11SW-A/F154</v>
          </cell>
          <cell r="C766">
            <v>0</v>
          </cell>
          <cell r="D766" t="str">
            <v>CP,ML&amp;Wch</v>
          </cell>
          <cell r="E766" t="str">
            <v>PML</v>
          </cell>
          <cell r="F766" t="str">
            <v>A</v>
          </cell>
          <cell r="G766" t="str">
            <v>Victoria Peak Garden</v>
          </cell>
          <cell r="H766" t="str">
            <v>LCSD</v>
          </cell>
          <cell r="I766">
            <v>1</v>
          </cell>
          <cell r="J766">
            <v>0.08</v>
          </cell>
          <cell r="K766">
            <v>0.6048</v>
          </cell>
          <cell r="L766" t="str">
            <v>Yes</v>
          </cell>
          <cell r="M766"/>
          <cell r="N766" t="str">
            <v>Yes</v>
          </cell>
          <cell r="O766" t="str">
            <v>AC04408058005</v>
          </cell>
        </row>
        <row r="767">
          <cell r="A767" t="str">
            <v>SA1939</v>
          </cell>
          <cell r="B767" t="str">
            <v>11SW-B/F40</v>
          </cell>
          <cell r="C767">
            <v>0</v>
          </cell>
          <cell r="D767" t="str">
            <v>CP,ML&amp;Wch</v>
          </cell>
          <cell r="E767" t="str">
            <v>C-E</v>
          </cell>
          <cell r="F767" t="str">
            <v>A</v>
          </cell>
          <cell r="G767" t="str">
            <v>Hong Kong Park</v>
          </cell>
          <cell r="H767" t="str">
            <v>LCSD</v>
          </cell>
          <cell r="I767">
            <v>2</v>
          </cell>
          <cell r="J767">
            <v>0.08</v>
          </cell>
          <cell r="K767">
            <v>0.6048</v>
          </cell>
          <cell r="L767" t="str">
            <v>Yes</v>
          </cell>
          <cell r="M767" t="str">
            <v>Central_Admiralty</v>
          </cell>
          <cell r="N767" t="str">
            <v>Yes</v>
          </cell>
          <cell r="O767" t="str">
            <v>AH04408006002</v>
          </cell>
        </row>
        <row r="768">
          <cell r="A768" t="str">
            <v>SA2075</v>
          </cell>
          <cell r="B768" t="str">
            <v>11SW-C/FR364</v>
          </cell>
          <cell r="C768">
            <v>0</v>
          </cell>
          <cell r="D768" t="str">
            <v>WS&amp;L</v>
          </cell>
          <cell r="E768" t="str">
            <v>W</v>
          </cell>
          <cell r="F768" t="str">
            <v>A</v>
          </cell>
          <cell r="G768" t="str">
            <v>Pokfulam Country Park Management Centre</v>
          </cell>
          <cell r="H768" t="str">
            <v>AFCD</v>
          </cell>
          <cell r="I768">
            <v>2</v>
          </cell>
          <cell r="J768">
            <v>0.08</v>
          </cell>
          <cell r="K768">
            <v>0.6048</v>
          </cell>
          <cell r="L768" t="str">
            <v>Yes</v>
          </cell>
          <cell r="M768"/>
          <cell r="N768" t="str">
            <v>Yes</v>
          </cell>
          <cell r="O768" t="str">
            <v>BJ00108027001</v>
          </cell>
        </row>
        <row r="769">
          <cell r="A769" t="str">
            <v>SA2559</v>
          </cell>
          <cell r="B769" t="str">
            <v>15NE-A/C326</v>
          </cell>
          <cell r="C769">
            <v>0</v>
          </cell>
          <cell r="D769" t="str">
            <v>WS&amp;L</v>
          </cell>
          <cell r="E769" t="str">
            <v>S</v>
          </cell>
          <cell r="F769" t="str">
            <v>A</v>
          </cell>
          <cell r="G769" t="str">
            <v>Ma Hang Prison</v>
          </cell>
          <cell r="H769" t="str">
            <v>CSD</v>
          </cell>
          <cell r="I769">
            <v>1</v>
          </cell>
          <cell r="J769">
            <v>0.08</v>
          </cell>
          <cell r="K769">
            <v>0.6048</v>
          </cell>
          <cell r="L769" t="str">
            <v>No</v>
          </cell>
          <cell r="M769"/>
          <cell r="N769" t="str">
            <v>No</v>
          </cell>
          <cell r="O769" t="str">
            <v>BB01208002012</v>
          </cell>
        </row>
        <row r="770">
          <cell r="A770" t="str">
            <v>SA2673</v>
          </cell>
          <cell r="B770" t="str">
            <v>15NE-C/C75</v>
          </cell>
          <cell r="C770">
            <v>0</v>
          </cell>
          <cell r="D770" t="str">
            <v>WS&amp;L</v>
          </cell>
          <cell r="E770" t="str">
            <v>S</v>
          </cell>
          <cell r="F770" t="str">
            <v>A</v>
          </cell>
          <cell r="G770" t="str">
            <v>Chung Hom Kok Beach &amp; Park Buildings</v>
          </cell>
          <cell r="H770" t="str">
            <v>LCSD</v>
          </cell>
          <cell r="I770">
            <v>3</v>
          </cell>
          <cell r="J770">
            <v>0.08</v>
          </cell>
          <cell r="K770">
            <v>0.6048</v>
          </cell>
          <cell r="L770" t="str">
            <v>No</v>
          </cell>
          <cell r="M770"/>
          <cell r="N770" t="str">
            <v>Yes</v>
          </cell>
          <cell r="O770" t="str">
            <v>BB04408026052</v>
          </cell>
        </row>
        <row r="771">
          <cell r="A771" t="str">
            <v>SA2757</v>
          </cell>
          <cell r="B771" t="str">
            <v>15NW-B/C166</v>
          </cell>
          <cell r="C771">
            <v>0</v>
          </cell>
          <cell r="D771" t="str">
            <v>WS&amp;L</v>
          </cell>
          <cell r="E771" t="str">
            <v>S</v>
          </cell>
          <cell r="F771" t="str">
            <v>A</v>
          </cell>
          <cell r="G771" t="str">
            <v>Aberdeen Police Training School</v>
          </cell>
          <cell r="H771" t="str">
            <v>HKPF</v>
          </cell>
          <cell r="I771">
            <v>2</v>
          </cell>
          <cell r="J771">
            <v>0.08</v>
          </cell>
          <cell r="K771">
            <v>0.6048</v>
          </cell>
          <cell r="L771" t="str">
            <v>No</v>
          </cell>
          <cell r="M771"/>
          <cell r="N771" t="str">
            <v>Yes</v>
          </cell>
          <cell r="O771" t="str">
            <v>BB03108004019</v>
          </cell>
        </row>
        <row r="772">
          <cell r="A772" t="str">
            <v>SA1069</v>
          </cell>
          <cell r="B772" t="str">
            <v>11SE-A/F155</v>
          </cell>
          <cell r="C772">
            <v>0</v>
          </cell>
          <cell r="D772" t="str">
            <v>E</v>
          </cell>
          <cell r="E772" t="str">
            <v>NP&amp;CB</v>
          </cell>
          <cell r="F772" t="str">
            <v>A</v>
          </cell>
          <cell r="G772" t="str">
            <v>Tin Hau Temple Road Garden No.3</v>
          </cell>
          <cell r="H772" t="str">
            <v>LCSD</v>
          </cell>
          <cell r="I772">
            <v>2</v>
          </cell>
          <cell r="J772">
            <v>7.0000000000000007E-2</v>
          </cell>
          <cell r="K772">
            <v>0.59626666666666661</v>
          </cell>
          <cell r="L772" t="str">
            <v>Yes</v>
          </cell>
          <cell r="M772" t="str">
            <v>TinHau</v>
          </cell>
          <cell r="N772" t="str">
            <v>Yes</v>
          </cell>
          <cell r="O772" t="str">
            <v>DA04408021001</v>
          </cell>
        </row>
        <row r="773">
          <cell r="A773" t="str">
            <v>SA1197</v>
          </cell>
          <cell r="B773" t="str">
            <v>11SE-B/C390</v>
          </cell>
          <cell r="C773">
            <v>0</v>
          </cell>
          <cell r="D773" t="str">
            <v>E</v>
          </cell>
          <cell r="E773" t="str">
            <v>SKW&amp;Is-S</v>
          </cell>
          <cell r="F773" t="str">
            <v>A</v>
          </cell>
          <cell r="G773" t="str">
            <v>Lei Yue Mun Park (SKW)</v>
          </cell>
          <cell r="H773" t="str">
            <v>LCSD</v>
          </cell>
          <cell r="I773">
            <v>3</v>
          </cell>
          <cell r="J773">
            <v>7.0000000000000007E-2</v>
          </cell>
          <cell r="K773">
            <v>0.59626666666666661</v>
          </cell>
          <cell r="L773" t="str">
            <v>No</v>
          </cell>
          <cell r="M773"/>
          <cell r="N773" t="str">
            <v>Yes</v>
          </cell>
          <cell r="O773" t="str">
            <v>DB04408016041</v>
          </cell>
        </row>
        <row r="774">
          <cell r="A774" t="str">
            <v>SA1212</v>
          </cell>
          <cell r="B774" t="str">
            <v>11SE-B/C564</v>
          </cell>
          <cell r="C774">
            <v>0</v>
          </cell>
          <cell r="D774" t="str">
            <v>E</v>
          </cell>
          <cell r="E774" t="str">
            <v>SKW&amp;Is-S</v>
          </cell>
          <cell r="F774" t="str">
            <v>A</v>
          </cell>
          <cell r="G774" t="str">
            <v>Hong Kong Museum Of Coastal Defence (Skw)</v>
          </cell>
          <cell r="H774" t="str">
            <v>LCSD</v>
          </cell>
          <cell r="I774">
            <v>2</v>
          </cell>
          <cell r="J774">
            <v>7.0000000000000007E-2</v>
          </cell>
          <cell r="K774">
            <v>0.59626666666666661</v>
          </cell>
          <cell r="L774" t="str">
            <v>No</v>
          </cell>
          <cell r="M774"/>
          <cell r="N774" t="str">
            <v>Yes</v>
          </cell>
          <cell r="O774" t="str">
            <v>DB04408042004</v>
          </cell>
        </row>
        <row r="775">
          <cell r="A775" t="str">
            <v>SA1410</v>
          </cell>
          <cell r="B775" t="str">
            <v>11SE-D/C290</v>
          </cell>
          <cell r="C775">
            <v>0</v>
          </cell>
          <cell r="D775" t="str">
            <v>E</v>
          </cell>
          <cell r="E775" t="str">
            <v>CW</v>
          </cell>
          <cell r="F775" t="str">
            <v>A</v>
          </cell>
          <cell r="G775" t="str">
            <v>Cape Collinson Training Centre</v>
          </cell>
          <cell r="H775" t="str">
            <v>CSD</v>
          </cell>
          <cell r="I775">
            <v>2</v>
          </cell>
          <cell r="J775">
            <v>7.0000000000000007E-2</v>
          </cell>
          <cell r="K775">
            <v>0.59626666666666661</v>
          </cell>
          <cell r="L775" t="str">
            <v>No</v>
          </cell>
          <cell r="M775"/>
          <cell r="N775" t="str">
            <v>Yes</v>
          </cell>
          <cell r="O775" t="str">
            <v>DD01208003004</v>
          </cell>
        </row>
        <row r="776">
          <cell r="A776" t="str">
            <v>SA1508</v>
          </cell>
          <cell r="B776" t="str">
            <v>11SE-D/F62</v>
          </cell>
          <cell r="C776">
            <v>0</v>
          </cell>
          <cell r="D776" t="str">
            <v>E</v>
          </cell>
          <cell r="E776" t="str">
            <v>CW</v>
          </cell>
          <cell r="F776" t="str">
            <v>A</v>
          </cell>
          <cell r="G776" t="str">
            <v>Cape Collinson Crematorium</v>
          </cell>
          <cell r="H776" t="str">
            <v>FEHD</v>
          </cell>
          <cell r="I776">
            <v>2</v>
          </cell>
          <cell r="J776">
            <v>7.0000000000000007E-2</v>
          </cell>
          <cell r="K776">
            <v>0.59626666666666661</v>
          </cell>
          <cell r="L776" t="str">
            <v>No</v>
          </cell>
          <cell r="M776"/>
          <cell r="N776" t="str">
            <v>Yes</v>
          </cell>
          <cell r="O776" t="str">
            <v>DD01908013006</v>
          </cell>
        </row>
        <row r="777">
          <cell r="A777" t="str">
            <v>SA1837</v>
          </cell>
          <cell r="B777" t="str">
            <v>11SW-B/CR507</v>
          </cell>
          <cell r="C777">
            <v>0</v>
          </cell>
          <cell r="D777" t="str">
            <v>CP,ML&amp;Wch</v>
          </cell>
          <cell r="E777" t="str">
            <v>C-E</v>
          </cell>
          <cell r="F777" t="str">
            <v>A</v>
          </cell>
          <cell r="G777" t="str">
            <v>The High Court</v>
          </cell>
          <cell r="H777" t="str">
            <v>JD</v>
          </cell>
          <cell r="I777">
            <v>2</v>
          </cell>
          <cell r="J777">
            <v>7.0000000000000007E-2</v>
          </cell>
          <cell r="K777">
            <v>0.59626666666666661</v>
          </cell>
          <cell r="L777" t="str">
            <v>Yes</v>
          </cell>
          <cell r="M777" t="str">
            <v>Central_Admiralty</v>
          </cell>
          <cell r="N777" t="str">
            <v>No</v>
          </cell>
          <cell r="O777" t="str">
            <v>AH07308002004</v>
          </cell>
        </row>
        <row r="778">
          <cell r="A778" t="str">
            <v>SA1906</v>
          </cell>
          <cell r="B778" t="str">
            <v>11SW-B/FR24</v>
          </cell>
          <cell r="C778">
            <v>0</v>
          </cell>
          <cell r="D778" t="str">
            <v>CP,ML&amp;Wch</v>
          </cell>
          <cell r="E778" t="str">
            <v>C-E</v>
          </cell>
          <cell r="F778" t="str">
            <v>A</v>
          </cell>
          <cell r="G778" t="str">
            <v>Kennedy Road Childern's Playground</v>
          </cell>
          <cell r="H778" t="str">
            <v>LCSD</v>
          </cell>
          <cell r="I778">
            <v>1</v>
          </cell>
          <cell r="J778">
            <v>7.0000000000000007E-2</v>
          </cell>
          <cell r="K778">
            <v>0.59626666666666661</v>
          </cell>
          <cell r="L778" t="str">
            <v>Yes</v>
          </cell>
          <cell r="M778" t="str">
            <v>Central_Admiralty</v>
          </cell>
          <cell r="N778" t="str">
            <v>Yes</v>
          </cell>
          <cell r="O778" t="str">
            <v>AH04408004001</v>
          </cell>
        </row>
        <row r="779">
          <cell r="A779" t="str">
            <v>SA1927</v>
          </cell>
          <cell r="B779" t="str">
            <v>11SW-B/F278</v>
          </cell>
          <cell r="C779">
            <v>0</v>
          </cell>
          <cell r="D779" t="str">
            <v>CP,ML&amp;Wch</v>
          </cell>
          <cell r="E779" t="str">
            <v>C-E</v>
          </cell>
          <cell r="F779" t="str">
            <v>A</v>
          </cell>
          <cell r="G779" t="str">
            <v>Hong Kong Park</v>
          </cell>
          <cell r="H779" t="str">
            <v>LCSD</v>
          </cell>
          <cell r="I779">
            <v>2</v>
          </cell>
          <cell r="J779">
            <v>7.0000000000000007E-2</v>
          </cell>
          <cell r="K779">
            <v>0.59626666666666661</v>
          </cell>
          <cell r="L779" t="str">
            <v>Yes</v>
          </cell>
          <cell r="M779" t="str">
            <v>Central_Admiralty</v>
          </cell>
          <cell r="N779" t="str">
            <v>Yes</v>
          </cell>
          <cell r="O779" t="str">
            <v>AH04408006061</v>
          </cell>
        </row>
        <row r="780">
          <cell r="A780" t="str">
            <v>SA1961</v>
          </cell>
          <cell r="B780" t="str">
            <v>11SW-B/R185</v>
          </cell>
          <cell r="C780">
            <v>0</v>
          </cell>
          <cell r="D780" t="str">
            <v>CP,ML&amp;Wch</v>
          </cell>
          <cell r="E780" t="str">
            <v>PML</v>
          </cell>
          <cell r="F780" t="str">
            <v>A</v>
          </cell>
          <cell r="G780" t="str">
            <v>Hong Kong Zoological &amp; Botanical Gardens</v>
          </cell>
          <cell r="H780" t="str">
            <v>LCSD</v>
          </cell>
          <cell r="I780">
            <v>2</v>
          </cell>
          <cell r="J780">
            <v>7.0000000000000007E-2</v>
          </cell>
          <cell r="K780">
            <v>0.59626666666666661</v>
          </cell>
          <cell r="L780" t="str">
            <v>Yes</v>
          </cell>
          <cell r="M780" t="str">
            <v>Central_Admiralty</v>
          </cell>
          <cell r="N780" t="str">
            <v>Yes</v>
          </cell>
          <cell r="O780" t="str">
            <v>AC04408053025</v>
          </cell>
        </row>
        <row r="781">
          <cell r="A781" t="str">
            <v>SA2102</v>
          </cell>
          <cell r="B781" t="str">
            <v>11SW-C/R528</v>
          </cell>
          <cell r="C781">
            <v>0</v>
          </cell>
          <cell r="D781" t="str">
            <v>WS&amp;L</v>
          </cell>
          <cell r="E781" t="str">
            <v>W</v>
          </cell>
          <cell r="F781" t="str">
            <v>A</v>
          </cell>
          <cell r="G781" t="str">
            <v>Pokfulam Transit Nursery</v>
          </cell>
          <cell r="H781" t="str">
            <v>LCSD</v>
          </cell>
          <cell r="I781">
            <v>1</v>
          </cell>
          <cell r="J781">
            <v>7.0000000000000007E-2</v>
          </cell>
          <cell r="K781">
            <v>0.59626666666666661</v>
          </cell>
          <cell r="L781" t="str">
            <v>No</v>
          </cell>
          <cell r="M781"/>
          <cell r="N781" t="str">
            <v>Yes</v>
          </cell>
          <cell r="O781" t="str">
            <v>BJ04408020003</v>
          </cell>
        </row>
        <row r="782">
          <cell r="A782" t="str">
            <v>SA2530</v>
          </cell>
          <cell r="B782" t="str">
            <v>14NW-D/F76</v>
          </cell>
          <cell r="C782">
            <v>0</v>
          </cell>
          <cell r="D782" t="str">
            <v>E</v>
          </cell>
          <cell r="E782" t="str">
            <v>SKW&amp;Is-S</v>
          </cell>
          <cell r="F782" t="str">
            <v>A</v>
          </cell>
          <cell r="G782" t="str">
            <v>Cheung Chau Sportsground (Is-S)</v>
          </cell>
          <cell r="H782" t="str">
            <v>LCSD</v>
          </cell>
          <cell r="I782">
            <v>1</v>
          </cell>
          <cell r="J782">
            <v>7.0000000000000007E-2</v>
          </cell>
          <cell r="K782">
            <v>0.59626666666666661</v>
          </cell>
          <cell r="L782" t="str">
            <v>Yes</v>
          </cell>
          <cell r="M782" t="str">
            <v>CheungChau</v>
          </cell>
          <cell r="N782" t="str">
            <v>Yes</v>
          </cell>
          <cell r="O782" t="str">
            <v>DF04408020005</v>
          </cell>
        </row>
        <row r="783">
          <cell r="A783" t="str">
            <v>SA2588</v>
          </cell>
          <cell r="B783" t="str">
            <v>15NE-A/F28</v>
          </cell>
          <cell r="C783">
            <v>0</v>
          </cell>
          <cell r="D783" t="str">
            <v>WS&amp;L</v>
          </cell>
          <cell r="E783" t="str">
            <v>S</v>
          </cell>
          <cell r="F783" t="str">
            <v>A</v>
          </cell>
          <cell r="G783" t="str">
            <v>Ma Hang Prison</v>
          </cell>
          <cell r="H783" t="str">
            <v>CSD</v>
          </cell>
          <cell r="I783">
            <v>2</v>
          </cell>
          <cell r="J783">
            <v>7.0000000000000007E-2</v>
          </cell>
          <cell r="K783">
            <v>0.59626666666666661</v>
          </cell>
          <cell r="L783" t="str">
            <v>Yes</v>
          </cell>
          <cell r="M783"/>
          <cell r="N783" t="str">
            <v>Yes</v>
          </cell>
          <cell r="O783" t="str">
            <v>BB01208002007</v>
          </cell>
        </row>
        <row r="784">
          <cell r="A784" t="str">
            <v>SA2615</v>
          </cell>
          <cell r="B784" t="str">
            <v>15NE-C/C100</v>
          </cell>
          <cell r="C784">
            <v>0</v>
          </cell>
          <cell r="D784" t="str">
            <v>WS&amp;L</v>
          </cell>
          <cell r="E784" t="str">
            <v>S</v>
          </cell>
          <cell r="F784" t="str">
            <v>A</v>
          </cell>
          <cell r="G784" t="str">
            <v>Chung Hom Kok Beach &amp; Park Buildings</v>
          </cell>
          <cell r="H784" t="str">
            <v>LCSD</v>
          </cell>
          <cell r="I784">
            <v>3</v>
          </cell>
          <cell r="J784">
            <v>7.0000000000000007E-2</v>
          </cell>
          <cell r="K784">
            <v>0.59626666666666661</v>
          </cell>
          <cell r="L784" t="str">
            <v>No</v>
          </cell>
          <cell r="M784"/>
          <cell r="N784" t="str">
            <v>Yes</v>
          </cell>
          <cell r="O784" t="str">
            <v>BB04408026022</v>
          </cell>
        </row>
        <row r="785">
          <cell r="A785" t="str">
            <v>SA2680</v>
          </cell>
          <cell r="B785" t="str">
            <v>15NE-C/C92</v>
          </cell>
          <cell r="C785">
            <v>0</v>
          </cell>
          <cell r="D785" t="str">
            <v>WS&amp;L</v>
          </cell>
          <cell r="E785" t="str">
            <v>S</v>
          </cell>
          <cell r="F785" t="str">
            <v>A</v>
          </cell>
          <cell r="G785" t="str">
            <v>Chung Hom Kok Beach &amp; Park Buildings</v>
          </cell>
          <cell r="H785" t="str">
            <v>LCSD</v>
          </cell>
          <cell r="I785">
            <v>3</v>
          </cell>
          <cell r="J785">
            <v>7.0000000000000007E-2</v>
          </cell>
          <cell r="K785">
            <v>0.59626666666666661</v>
          </cell>
          <cell r="L785" t="str">
            <v>No</v>
          </cell>
          <cell r="M785"/>
          <cell r="N785" t="str">
            <v>Yes</v>
          </cell>
          <cell r="O785" t="str">
            <v>BB04408026015</v>
          </cell>
        </row>
        <row r="786">
          <cell r="A786" t="str">
            <v>SA11912</v>
          </cell>
          <cell r="B786" t="str">
            <v>15NE-C/F161</v>
          </cell>
          <cell r="C786">
            <v>0</v>
          </cell>
          <cell r="D786" t="str">
            <v>WS&amp;L</v>
          </cell>
          <cell r="E786" t="str">
            <v>S</v>
          </cell>
          <cell r="F786" t="str">
            <v>A</v>
          </cell>
          <cell r="G786" t="str">
            <v>Stanley Prison</v>
          </cell>
          <cell r="H786" t="str">
            <v>CSD</v>
          </cell>
          <cell r="I786">
            <v>2</v>
          </cell>
          <cell r="J786">
            <v>7.0000000000000007E-2</v>
          </cell>
          <cell r="K786">
            <v>0.59626666666666661</v>
          </cell>
          <cell r="L786" t="str">
            <v>*</v>
          </cell>
          <cell r="M786"/>
          <cell r="N786" t="str">
            <v>Yes</v>
          </cell>
          <cell r="O786" t="str">
            <v>BB01208003072</v>
          </cell>
        </row>
        <row r="787">
          <cell r="A787" t="str">
            <v>SA13921</v>
          </cell>
          <cell r="B787" t="str">
            <v>15NW-C/CR171</v>
          </cell>
          <cell r="C787">
            <v>0</v>
          </cell>
          <cell r="D787" t="str">
            <v>E</v>
          </cell>
          <cell r="E787" t="str">
            <v>SKW&amp;Is-S</v>
          </cell>
          <cell r="F787" t="str">
            <v>A</v>
          </cell>
          <cell r="G787" t="str">
            <v>(FEHD venue at GLA-IS514, Sok Kwu Wan, Lamma Island?) (Is-S)</v>
          </cell>
          <cell r="H787" t="str">
            <v>FEHD</v>
          </cell>
          <cell r="I787">
            <v>1</v>
          </cell>
          <cell r="J787">
            <v>7.0000000000000007E-2</v>
          </cell>
          <cell r="K787">
            <v>0.59626666666666661</v>
          </cell>
          <cell r="L787" t="str">
            <v>*</v>
          </cell>
          <cell r="M787"/>
          <cell r="N787" t="str">
            <v>Yes</v>
          </cell>
          <cell r="O787" t="str">
            <v>DF01908079001</v>
          </cell>
        </row>
        <row r="788">
          <cell r="A788" t="str">
            <v>SA0017</v>
          </cell>
          <cell r="B788" t="str">
            <v>10SE-B/C5</v>
          </cell>
          <cell r="C788">
            <v>0</v>
          </cell>
          <cell r="D788" t="str">
            <v>E</v>
          </cell>
          <cell r="E788" t="str">
            <v>SKW&amp;Is-S</v>
          </cell>
          <cell r="F788" t="str">
            <v>A</v>
          </cell>
          <cell r="G788" t="str">
            <v>Green Island Reception Centre (Is-S)</v>
          </cell>
          <cell r="H788" t="str">
            <v>CSD</v>
          </cell>
          <cell r="I788">
            <v>3</v>
          </cell>
          <cell r="J788">
            <v>0.06</v>
          </cell>
          <cell r="K788">
            <v>0.59093333333333331</v>
          </cell>
          <cell r="L788" t="str">
            <v>No</v>
          </cell>
          <cell r="M788"/>
          <cell r="N788" t="str">
            <v>Yes</v>
          </cell>
          <cell r="O788" t="str">
            <v>DF01208011003</v>
          </cell>
        </row>
        <row r="789">
          <cell r="A789" t="str">
            <v>SA0030</v>
          </cell>
          <cell r="B789" t="str">
            <v>10SW-B/CR70</v>
          </cell>
          <cell r="C789">
            <v>0</v>
          </cell>
          <cell r="D789" t="str">
            <v>E</v>
          </cell>
          <cell r="E789" t="str">
            <v>SKW&amp;Is-S</v>
          </cell>
          <cell r="F789" t="str">
            <v>A</v>
          </cell>
          <cell r="G789" t="str">
            <v>Peng Chau Wing Lung Street Sitting Out Area (Is-S)</v>
          </cell>
          <cell r="H789" t="str">
            <v>LCSD</v>
          </cell>
          <cell r="I789">
            <v>1</v>
          </cell>
          <cell r="J789">
            <v>0.06</v>
          </cell>
          <cell r="K789">
            <v>0.59093333333333331</v>
          </cell>
          <cell r="L789" t="str">
            <v>No</v>
          </cell>
          <cell r="M789"/>
          <cell r="N789" t="str">
            <v>Yes</v>
          </cell>
          <cell r="O789" t="str">
            <v>DF04408054001</v>
          </cell>
        </row>
        <row r="790">
          <cell r="A790" t="str">
            <v>SA0138</v>
          </cell>
          <cell r="B790" t="str">
            <v>10SW-D/C84</v>
          </cell>
          <cell r="C790">
            <v>0</v>
          </cell>
          <cell r="D790" t="str">
            <v>E</v>
          </cell>
          <cell r="E790" t="str">
            <v>SKW&amp;Is-S</v>
          </cell>
          <cell r="F790" t="str">
            <v>A</v>
          </cell>
          <cell r="G790" t="str">
            <v>Hei Ling Chau Addiction Treatment Centre &amp; Hei Ling Chau Correctional Institution (Is-S)</v>
          </cell>
          <cell r="H790" t="str">
            <v>CSD</v>
          </cell>
          <cell r="I790">
            <v>3</v>
          </cell>
          <cell r="J790">
            <v>0.06</v>
          </cell>
          <cell r="K790">
            <v>0.59093333333333331</v>
          </cell>
          <cell r="L790" t="str">
            <v>No</v>
          </cell>
          <cell r="M790"/>
          <cell r="N790" t="str">
            <v>No</v>
          </cell>
          <cell r="O790" t="str">
            <v>DF01208008082</v>
          </cell>
        </row>
        <row r="791">
          <cell r="A791" t="str">
            <v>SA0183</v>
          </cell>
          <cell r="B791" t="str">
            <v>10SW-D/F40</v>
          </cell>
          <cell r="C791">
            <v>0</v>
          </cell>
          <cell r="D791" t="str">
            <v>E</v>
          </cell>
          <cell r="E791" t="str">
            <v>SKW&amp;Is-S</v>
          </cell>
          <cell r="F791" t="str">
            <v>A</v>
          </cell>
          <cell r="G791" t="str">
            <v>Hei Ling Chau Addiction Treatment Centre &amp; Hei Ling Chau Correctional Institution (Is-S)</v>
          </cell>
          <cell r="H791" t="str">
            <v>CSD</v>
          </cell>
          <cell r="I791">
            <v>3</v>
          </cell>
          <cell r="J791">
            <v>0.06</v>
          </cell>
          <cell r="K791">
            <v>0.59093333333333331</v>
          </cell>
          <cell r="L791" t="str">
            <v>No</v>
          </cell>
          <cell r="M791"/>
          <cell r="N791" t="str">
            <v>Yes</v>
          </cell>
          <cell r="O791" t="str">
            <v>DF01208008142</v>
          </cell>
        </row>
        <row r="792">
          <cell r="A792" t="str">
            <v>SA0215</v>
          </cell>
          <cell r="B792" t="str">
            <v>10SW-D/CR142</v>
          </cell>
          <cell r="C792">
            <v>0</v>
          </cell>
          <cell r="D792" t="str">
            <v>E</v>
          </cell>
          <cell r="E792" t="str">
            <v>SKW&amp;Is-S</v>
          </cell>
          <cell r="F792" t="str">
            <v>A</v>
          </cell>
          <cell r="G792" t="str">
            <v>Hei Ling Chau Addiction Treatment Centre &amp; Hei Ling Chau Correctional Institution (Is-S)</v>
          </cell>
          <cell r="H792" t="str">
            <v>CSD</v>
          </cell>
          <cell r="I792">
            <v>2</v>
          </cell>
          <cell r="J792">
            <v>0.06</v>
          </cell>
          <cell r="K792">
            <v>0.59093333333333331</v>
          </cell>
          <cell r="L792" t="str">
            <v>Yes</v>
          </cell>
          <cell r="M792"/>
          <cell r="N792" t="str">
            <v>Yes</v>
          </cell>
          <cell r="O792" t="str">
            <v>DF01208008170</v>
          </cell>
        </row>
        <row r="793">
          <cell r="A793" t="str">
            <v>SA2000</v>
          </cell>
          <cell r="B793" t="str">
            <v>11SW-B/R897</v>
          </cell>
          <cell r="C793">
            <v>0</v>
          </cell>
          <cell r="D793" t="str">
            <v>Heritage</v>
          </cell>
          <cell r="E793" t="str">
            <v>Antiq</v>
          </cell>
          <cell r="F793" t="str">
            <v>A</v>
          </cell>
          <cell r="G793" t="str">
            <v>Mother's Choice, 5 Bowen Road (Wch)</v>
          </cell>
          <cell r="H793" t="str">
            <v>GPA</v>
          </cell>
          <cell r="I793">
            <v>1</v>
          </cell>
          <cell r="J793">
            <v>0.06</v>
          </cell>
          <cell r="K793">
            <v>0.59093333333333331</v>
          </cell>
          <cell r="L793" t="str">
            <v>Yes</v>
          </cell>
          <cell r="M793" t="str">
            <v>Central_Admiralty</v>
          </cell>
          <cell r="N793" t="str">
            <v>No</v>
          </cell>
          <cell r="O793" t="str">
            <v>FH02308002008</v>
          </cell>
        </row>
        <row r="794">
          <cell r="A794" t="str">
            <v>SA2007</v>
          </cell>
          <cell r="B794" t="str">
            <v>11SW-B/R980</v>
          </cell>
          <cell r="C794">
            <v>0</v>
          </cell>
          <cell r="D794" t="str">
            <v>CP,ML&amp;Wch</v>
          </cell>
          <cell r="E794" t="str">
            <v>C-E</v>
          </cell>
          <cell r="F794" t="str">
            <v>A</v>
          </cell>
          <cell r="G794" t="str">
            <v>Monmouth Park</v>
          </cell>
          <cell r="H794" t="str">
            <v>LCSD</v>
          </cell>
          <cell r="I794">
            <v>3</v>
          </cell>
          <cell r="J794">
            <v>0.06</v>
          </cell>
          <cell r="K794">
            <v>0.59093333333333331</v>
          </cell>
          <cell r="L794" t="str">
            <v>No</v>
          </cell>
          <cell r="M794"/>
          <cell r="N794" t="str">
            <v>No</v>
          </cell>
          <cell r="O794" t="str">
            <v>AH04408005014</v>
          </cell>
        </row>
        <row r="795">
          <cell r="A795" t="str">
            <v>SA2186</v>
          </cell>
          <cell r="B795" t="str">
            <v>11SW-D/C2036</v>
          </cell>
          <cell r="C795">
            <v>0</v>
          </cell>
          <cell r="D795" t="str">
            <v>WS&amp;L</v>
          </cell>
          <cell r="E795" t="str">
            <v>S</v>
          </cell>
          <cell r="F795" t="str">
            <v>A</v>
          </cell>
          <cell r="G795" t="str">
            <v>Aberdeen Old Main Street Rest Garden</v>
          </cell>
          <cell r="H795" t="str">
            <v>LCSD</v>
          </cell>
          <cell r="I795">
            <v>2</v>
          </cell>
          <cell r="J795">
            <v>0.06</v>
          </cell>
          <cell r="K795">
            <v>0.59093333333333331</v>
          </cell>
          <cell r="L795" t="str">
            <v>Yes</v>
          </cell>
          <cell r="M795" t="str">
            <v>Aberdeen_ApLeiChau</v>
          </cell>
          <cell r="N795" t="str">
            <v>Yes</v>
          </cell>
          <cell r="O795" t="str">
            <v>BK04408017002</v>
          </cell>
        </row>
        <row r="796">
          <cell r="A796" t="str">
            <v>SA2537</v>
          </cell>
          <cell r="B796" t="str">
            <v>14NW-D/R308</v>
          </cell>
          <cell r="C796">
            <v>0</v>
          </cell>
          <cell r="D796" t="str">
            <v>E</v>
          </cell>
          <cell r="E796" t="str">
            <v>SKW&amp;Is-S</v>
          </cell>
          <cell r="F796" t="str">
            <v>A</v>
          </cell>
          <cell r="G796" t="str">
            <v>Cheung Chau Public Cemetery (Is-S)</v>
          </cell>
          <cell r="H796" t="str">
            <v>FEHD</v>
          </cell>
          <cell r="I796">
            <v>3</v>
          </cell>
          <cell r="J796">
            <v>0.06</v>
          </cell>
          <cell r="K796">
            <v>0.59093333333333331</v>
          </cell>
          <cell r="L796" t="str">
            <v>No</v>
          </cell>
          <cell r="M796"/>
          <cell r="N796" t="str">
            <v>No</v>
          </cell>
          <cell r="O796" t="str">
            <v>DF01908048007</v>
          </cell>
        </row>
        <row r="797">
          <cell r="A797" t="str">
            <v>SA2686</v>
          </cell>
          <cell r="B797" t="str">
            <v>15NE-C/C99</v>
          </cell>
          <cell r="C797">
            <v>0</v>
          </cell>
          <cell r="D797" t="str">
            <v>WS&amp;L</v>
          </cell>
          <cell r="E797" t="str">
            <v>S</v>
          </cell>
          <cell r="F797" t="str">
            <v>A</v>
          </cell>
          <cell r="G797" t="str">
            <v>Chung Hom Kok Beach &amp; Park Buildings</v>
          </cell>
          <cell r="H797" t="str">
            <v>LCSD</v>
          </cell>
          <cell r="I797">
            <v>3</v>
          </cell>
          <cell r="J797">
            <v>0.06</v>
          </cell>
          <cell r="K797">
            <v>0.59093333333333331</v>
          </cell>
          <cell r="L797" t="str">
            <v>No</v>
          </cell>
          <cell r="M797"/>
          <cell r="N797" t="str">
            <v>Yes</v>
          </cell>
          <cell r="O797" t="str">
            <v>BB04408026021</v>
          </cell>
        </row>
        <row r="798">
          <cell r="A798" t="str">
            <v>SA0098</v>
          </cell>
          <cell r="B798" t="str">
            <v>10SW-D/C40</v>
          </cell>
          <cell r="C798">
            <v>0</v>
          </cell>
          <cell r="D798" t="str">
            <v>E</v>
          </cell>
          <cell r="E798" t="str">
            <v>SKW&amp;Is-S</v>
          </cell>
          <cell r="F798" t="str">
            <v>A</v>
          </cell>
          <cell r="G798" t="str">
            <v>Hei Ling Chau Addiction Treatment Centre &amp; Hei Ling Chau Correctional Institution (Is-S)</v>
          </cell>
          <cell r="H798" t="str">
            <v>CSD</v>
          </cell>
          <cell r="I798">
            <v>2</v>
          </cell>
          <cell r="J798">
            <v>0.05</v>
          </cell>
          <cell r="K798">
            <v>0.58026666666666671</v>
          </cell>
          <cell r="L798" t="str">
            <v>Yes</v>
          </cell>
          <cell r="M798"/>
          <cell r="N798" t="str">
            <v>Yes</v>
          </cell>
          <cell r="O798" t="str">
            <v>DF01208008045</v>
          </cell>
        </row>
        <row r="799">
          <cell r="A799" t="str">
            <v>SA0118</v>
          </cell>
          <cell r="B799" t="str">
            <v>10SW-D/C6</v>
          </cell>
          <cell r="C799">
            <v>0</v>
          </cell>
          <cell r="D799" t="str">
            <v>E</v>
          </cell>
          <cell r="E799" t="str">
            <v>SKW&amp;Is-S</v>
          </cell>
          <cell r="F799" t="str">
            <v>A</v>
          </cell>
          <cell r="G799" t="str">
            <v>Hei Ling Chau Addiction Treatment Centre &amp; Hei Ling Chau Correctional Institution (Is-S)</v>
          </cell>
          <cell r="H799" t="str">
            <v>CSD</v>
          </cell>
          <cell r="I799">
            <v>1</v>
          </cell>
          <cell r="J799">
            <v>0.05</v>
          </cell>
          <cell r="K799">
            <v>0.58026666666666671</v>
          </cell>
          <cell r="L799" t="str">
            <v>No</v>
          </cell>
          <cell r="M799"/>
          <cell r="N799" t="str">
            <v>Yes</v>
          </cell>
          <cell r="O799" t="str">
            <v>DF01208008013</v>
          </cell>
        </row>
        <row r="800">
          <cell r="A800" t="str">
            <v>SA1020</v>
          </cell>
          <cell r="B800" t="str">
            <v>11SE-A/C260</v>
          </cell>
          <cell r="C800">
            <v>1</v>
          </cell>
          <cell r="D800" t="str">
            <v>E</v>
          </cell>
          <cell r="E800" t="str">
            <v>NP&amp;CB</v>
          </cell>
          <cell r="F800" t="str">
            <v>A</v>
          </cell>
          <cell r="G800" t="str">
            <v>Choi Sai Woo Park</v>
          </cell>
          <cell r="H800" t="str">
            <v>LCSD</v>
          </cell>
          <cell r="I800">
            <v>1</v>
          </cell>
          <cell r="J800">
            <v>0.05</v>
          </cell>
          <cell r="K800">
            <v>0.58026666666666671</v>
          </cell>
          <cell r="L800" t="str">
            <v>No</v>
          </cell>
          <cell r="M800"/>
          <cell r="N800" t="str">
            <v>Yes</v>
          </cell>
          <cell r="O800" t="str">
            <v>DA04408014010</v>
          </cell>
        </row>
        <row r="801">
          <cell r="A801" t="str">
            <v>SA1034</v>
          </cell>
          <cell r="B801" t="str">
            <v>11SE-A/CR418</v>
          </cell>
          <cell r="C801" t="str">
            <v>2,3</v>
          </cell>
          <cell r="D801" t="str">
            <v>CP,ML&amp;Wch</v>
          </cell>
          <cell r="E801" t="str">
            <v>Wch-S</v>
          </cell>
          <cell r="F801" t="str">
            <v>A</v>
          </cell>
          <cell r="G801" t="str">
            <v>Sir Ellis Kadoorie Primary School</v>
          </cell>
          <cell r="H801" t="str">
            <v>EB,HyD</v>
          </cell>
          <cell r="I801">
            <v>2</v>
          </cell>
          <cell r="J801">
            <v>0.05</v>
          </cell>
          <cell r="K801">
            <v>0.58026666666666671</v>
          </cell>
          <cell r="L801" t="str">
            <v>Yes</v>
          </cell>
          <cell r="M801" t="str">
            <v>HappyValley</v>
          </cell>
          <cell r="N801" t="str">
            <v>Yes</v>
          </cell>
          <cell r="O801" t="str">
            <v>CC07108007004</v>
          </cell>
        </row>
        <row r="802">
          <cell r="A802" t="str">
            <v>SA1215</v>
          </cell>
          <cell r="B802" t="str">
            <v>11SE-B/C567</v>
          </cell>
          <cell r="C802">
            <v>0</v>
          </cell>
          <cell r="D802" t="str">
            <v>E</v>
          </cell>
          <cell r="E802" t="str">
            <v>SKW&amp;Is-S</v>
          </cell>
          <cell r="F802" t="str">
            <v>A</v>
          </cell>
          <cell r="G802" t="str">
            <v>Hong Kong Museum Of Coastal Defence (Skw)</v>
          </cell>
          <cell r="H802" t="str">
            <v>LCSD</v>
          </cell>
          <cell r="I802">
            <v>3</v>
          </cell>
          <cell r="J802">
            <v>0.05</v>
          </cell>
          <cell r="K802">
            <v>0.58026666666666671</v>
          </cell>
          <cell r="L802" t="str">
            <v>No</v>
          </cell>
          <cell r="M802"/>
          <cell r="N802" t="str">
            <v>Yes</v>
          </cell>
          <cell r="O802" t="str">
            <v>DB04408042003</v>
          </cell>
        </row>
        <row r="803">
          <cell r="A803" t="str">
            <v>SA1285</v>
          </cell>
          <cell r="B803" t="str">
            <v>11SE-C/C400</v>
          </cell>
          <cell r="C803">
            <v>0</v>
          </cell>
          <cell r="D803" t="str">
            <v>CP,ML&amp;Wch</v>
          </cell>
          <cell r="E803" t="str">
            <v>Wch-S</v>
          </cell>
          <cell r="F803" t="str">
            <v>A</v>
          </cell>
          <cell r="G803" t="str">
            <v>Blue Pool Road Playground</v>
          </cell>
          <cell r="H803" t="str">
            <v>LCSD</v>
          </cell>
          <cell r="I803">
            <v>1</v>
          </cell>
          <cell r="J803">
            <v>0.05</v>
          </cell>
          <cell r="K803">
            <v>0.58026666666666671</v>
          </cell>
          <cell r="L803" t="str">
            <v>Yes</v>
          </cell>
          <cell r="M803" t="str">
            <v>HappyValley</v>
          </cell>
          <cell r="N803" t="str">
            <v>Yes</v>
          </cell>
          <cell r="O803" t="str">
            <v>CC04408051001</v>
          </cell>
        </row>
        <row r="804">
          <cell r="A804" t="str">
            <v>SA1313</v>
          </cell>
          <cell r="B804" t="str">
            <v>11SE-C/C641</v>
          </cell>
          <cell r="C804">
            <v>0</v>
          </cell>
          <cell r="D804" t="str">
            <v>CP,ML&amp;Wch</v>
          </cell>
          <cell r="E804" t="str">
            <v>Wch-S</v>
          </cell>
          <cell r="F804" t="str">
            <v>A</v>
          </cell>
          <cell r="G804" t="str">
            <v>Mount Butler Quarry Site</v>
          </cell>
          <cell r="H804" t="str">
            <v>HKPF</v>
          </cell>
          <cell r="I804">
            <v>3</v>
          </cell>
          <cell r="J804">
            <v>0.05</v>
          </cell>
          <cell r="K804">
            <v>0.58026666666666671</v>
          </cell>
          <cell r="L804" t="str">
            <v>No</v>
          </cell>
          <cell r="M804"/>
          <cell r="N804" t="str">
            <v>Yes</v>
          </cell>
          <cell r="O804" t="str">
            <v>CC03108038002</v>
          </cell>
        </row>
        <row r="805">
          <cell r="A805" t="str">
            <v>SA1314</v>
          </cell>
          <cell r="B805" t="str">
            <v>11SE-C/C642</v>
          </cell>
          <cell r="C805">
            <v>0</v>
          </cell>
          <cell r="D805" t="str">
            <v>CP,ML&amp;Wch</v>
          </cell>
          <cell r="E805" t="str">
            <v>Wch-S</v>
          </cell>
          <cell r="F805" t="str">
            <v>A</v>
          </cell>
          <cell r="G805" t="str">
            <v>Mount Butler Quarry Site</v>
          </cell>
          <cell r="H805" t="str">
            <v>HKPF</v>
          </cell>
          <cell r="I805">
            <v>3</v>
          </cell>
          <cell r="J805">
            <v>0.05</v>
          </cell>
          <cell r="K805">
            <v>0.58026666666666671</v>
          </cell>
          <cell r="L805" t="str">
            <v>No</v>
          </cell>
          <cell r="M805"/>
          <cell r="N805" t="str">
            <v>Yes</v>
          </cell>
          <cell r="O805" t="str">
            <v>CC03108038004</v>
          </cell>
        </row>
        <row r="806">
          <cell r="A806" t="str">
            <v>SA1507</v>
          </cell>
          <cell r="B806" t="str">
            <v>11SE-D/F58</v>
          </cell>
          <cell r="C806">
            <v>0</v>
          </cell>
          <cell r="D806" t="str">
            <v>E</v>
          </cell>
          <cell r="E806" t="str">
            <v>CW</v>
          </cell>
          <cell r="F806" t="str">
            <v>A</v>
          </cell>
          <cell r="G806" t="str">
            <v>Cape Collinson Training Centre</v>
          </cell>
          <cell r="H806" t="str">
            <v>CSD</v>
          </cell>
          <cell r="I806">
            <v>1</v>
          </cell>
          <cell r="J806">
            <v>0.05</v>
          </cell>
          <cell r="K806">
            <v>0.58026666666666671</v>
          </cell>
          <cell r="L806" t="str">
            <v>Yes</v>
          </cell>
          <cell r="M806"/>
          <cell r="N806" t="str">
            <v>Yes</v>
          </cell>
          <cell r="O806" t="str">
            <v>DD01208003009</v>
          </cell>
        </row>
        <row r="807">
          <cell r="A807" t="str">
            <v>SA1514</v>
          </cell>
          <cell r="B807" t="str">
            <v>11SE-D/R138</v>
          </cell>
          <cell r="C807">
            <v>0</v>
          </cell>
          <cell r="D807" t="str">
            <v>E</v>
          </cell>
          <cell r="E807" t="str">
            <v>CW</v>
          </cell>
          <cell r="F807" t="str">
            <v>A</v>
          </cell>
          <cell r="G807" t="str">
            <v>Chai Wan Swimming Pool &amp; Park</v>
          </cell>
          <cell r="H807" t="str">
            <v>LCSD</v>
          </cell>
          <cell r="I807">
            <v>1</v>
          </cell>
          <cell r="J807">
            <v>0.05</v>
          </cell>
          <cell r="K807">
            <v>0.58026666666666671</v>
          </cell>
          <cell r="L807" t="str">
            <v>No</v>
          </cell>
          <cell r="M807" t="str">
            <v>ChaiWan-West</v>
          </cell>
          <cell r="N807" t="str">
            <v>No</v>
          </cell>
          <cell r="O807" t="str">
            <v>DD04408015015</v>
          </cell>
        </row>
        <row r="808">
          <cell r="A808" t="str">
            <v>SA1565</v>
          </cell>
          <cell r="B808" t="str">
            <v>11SW-A/C349</v>
          </cell>
          <cell r="C808">
            <v>2</v>
          </cell>
          <cell r="D808" t="str">
            <v>CP,ML&amp;Wch</v>
          </cell>
          <cell r="E808" t="str">
            <v>PML</v>
          </cell>
          <cell r="F808" t="str">
            <v>A</v>
          </cell>
          <cell r="G808" t="str">
            <v>Victoria Peak Garden</v>
          </cell>
          <cell r="H808" t="str">
            <v>LCSD</v>
          </cell>
          <cell r="I808">
            <v>1</v>
          </cell>
          <cell r="J808">
            <v>0.05</v>
          </cell>
          <cell r="K808">
            <v>0.58026666666666671</v>
          </cell>
          <cell r="L808" t="str">
            <v>Yes</v>
          </cell>
          <cell r="M808"/>
          <cell r="N808" t="str">
            <v>No</v>
          </cell>
          <cell r="O808" t="str">
            <v>AC04408023019</v>
          </cell>
        </row>
        <row r="809">
          <cell r="A809" t="str">
            <v>SA1766</v>
          </cell>
          <cell r="B809" t="str">
            <v>11SW-B/C117</v>
          </cell>
          <cell r="C809">
            <v>0</v>
          </cell>
          <cell r="D809" t="str">
            <v>CP,ML&amp;Wch</v>
          </cell>
          <cell r="E809" t="str">
            <v>C-E</v>
          </cell>
          <cell r="F809" t="str">
            <v>A</v>
          </cell>
          <cell r="G809" t="str">
            <v>Hong Kong Park</v>
          </cell>
          <cell r="H809" t="str">
            <v>LCSD</v>
          </cell>
          <cell r="I809">
            <v>2</v>
          </cell>
          <cell r="J809">
            <v>0.05</v>
          </cell>
          <cell r="K809">
            <v>0.58026666666666671</v>
          </cell>
          <cell r="L809" t="str">
            <v>Yes</v>
          </cell>
          <cell r="M809" t="str">
            <v>Central_Admiralty</v>
          </cell>
          <cell r="N809" t="str">
            <v>Yes</v>
          </cell>
          <cell r="O809" t="str">
            <v>AH04408006012</v>
          </cell>
        </row>
        <row r="810">
          <cell r="A810" t="str">
            <v>SA1791</v>
          </cell>
          <cell r="B810" t="str">
            <v>11SW-B/C308</v>
          </cell>
          <cell r="C810">
            <v>0</v>
          </cell>
          <cell r="D810" t="str">
            <v>CP,ML&amp;Wch</v>
          </cell>
          <cell r="E810" t="str">
            <v>PML</v>
          </cell>
          <cell r="F810" t="str">
            <v>A</v>
          </cell>
          <cell r="G810" t="str">
            <v>Montgomery Block, 42B Kennedy Road</v>
          </cell>
          <cell r="H810" t="str">
            <v>GPA</v>
          </cell>
          <cell r="I810">
            <v>3</v>
          </cell>
          <cell r="J810">
            <v>0.05</v>
          </cell>
          <cell r="K810">
            <v>0.58026666666666671</v>
          </cell>
          <cell r="L810" t="str">
            <v>Yes</v>
          </cell>
          <cell r="M810" t="str">
            <v>Central_Admiralty</v>
          </cell>
          <cell r="N810" t="str">
            <v>Yes</v>
          </cell>
          <cell r="O810" t="str">
            <v>AC02308068001</v>
          </cell>
        </row>
        <row r="811">
          <cell r="A811" t="str">
            <v>SA2105</v>
          </cell>
          <cell r="B811" t="str">
            <v>11SW-C/R555</v>
          </cell>
          <cell r="C811">
            <v>0</v>
          </cell>
          <cell r="D811" t="str">
            <v>CP,ML&amp;Wch</v>
          </cell>
          <cell r="E811" t="str">
            <v>PML</v>
          </cell>
          <cell r="F811" t="str">
            <v>A</v>
          </cell>
          <cell r="G811" t="str">
            <v>30 Plunkett's Road</v>
          </cell>
          <cell r="H811" t="str">
            <v>GPA</v>
          </cell>
          <cell r="I811">
            <v>3</v>
          </cell>
          <cell r="J811">
            <v>0.05</v>
          </cell>
          <cell r="K811">
            <v>0.58026666666666671</v>
          </cell>
          <cell r="L811" t="str">
            <v>No</v>
          </cell>
          <cell r="M811"/>
          <cell r="N811" t="str">
            <v>No</v>
          </cell>
          <cell r="O811" t="str">
            <v>AC02308025000</v>
          </cell>
        </row>
        <row r="812">
          <cell r="A812" t="str">
            <v>SA2483</v>
          </cell>
          <cell r="B812" t="str">
            <v>14NW-B/F4</v>
          </cell>
          <cell r="C812">
            <v>0</v>
          </cell>
          <cell r="D812" t="str">
            <v>E</v>
          </cell>
          <cell r="E812" t="str">
            <v>SKW&amp;Is-S</v>
          </cell>
          <cell r="F812" t="str">
            <v>A</v>
          </cell>
          <cell r="G812" t="str">
            <v>Cheung Chau Navigational Aid Station (Is-S)</v>
          </cell>
          <cell r="H812" t="str">
            <v>CAD</v>
          </cell>
          <cell r="I812">
            <v>2</v>
          </cell>
          <cell r="J812">
            <v>0.05</v>
          </cell>
          <cell r="K812">
            <v>0.58026666666666671</v>
          </cell>
          <cell r="L812" t="str">
            <v>No</v>
          </cell>
          <cell r="M812"/>
          <cell r="N812" t="str">
            <v>Yes</v>
          </cell>
          <cell r="O812" t="str">
            <v>DF00808013008</v>
          </cell>
        </row>
        <row r="813">
          <cell r="A813" t="str">
            <v>SA2507</v>
          </cell>
          <cell r="B813" t="str">
            <v>14NW-D/CR315</v>
          </cell>
          <cell r="C813" t="str">
            <v>1,2</v>
          </cell>
          <cell r="D813" t="str">
            <v>E</v>
          </cell>
          <cell r="E813" t="str">
            <v>SKW&amp;Is-S</v>
          </cell>
          <cell r="F813" t="str">
            <v>A</v>
          </cell>
          <cell r="G813" t="str">
            <v>Cheung Chau Police Station (Is-S)</v>
          </cell>
          <cell r="H813" t="str">
            <v>LCSD,HKPF</v>
          </cell>
          <cell r="I813">
            <v>2</v>
          </cell>
          <cell r="J813">
            <v>0.05</v>
          </cell>
          <cell r="K813">
            <v>0.58026666666666671</v>
          </cell>
          <cell r="L813" t="str">
            <v>Yes</v>
          </cell>
          <cell r="M813" t="str">
            <v>CheungChau</v>
          </cell>
          <cell r="N813" t="str">
            <v>Yes</v>
          </cell>
          <cell r="O813" t="str">
            <v>DF03108003002</v>
          </cell>
        </row>
        <row r="814">
          <cell r="A814" t="str">
            <v>SA2519</v>
          </cell>
          <cell r="B814" t="str">
            <v>14NW-D/F101</v>
          </cell>
          <cell r="C814">
            <v>0</v>
          </cell>
          <cell r="D814" t="str">
            <v>E</v>
          </cell>
          <cell r="E814" t="str">
            <v>SKW&amp;Is-S</v>
          </cell>
          <cell r="F814" t="str">
            <v>A</v>
          </cell>
          <cell r="G814" t="str">
            <v>Cheung Chau Sports Centre (Is-S)</v>
          </cell>
          <cell r="H814" t="str">
            <v>LCSD</v>
          </cell>
          <cell r="I814">
            <v>2</v>
          </cell>
          <cell r="J814">
            <v>0.05</v>
          </cell>
          <cell r="K814">
            <v>0.58026666666666671</v>
          </cell>
          <cell r="L814" t="str">
            <v>Yes</v>
          </cell>
          <cell r="M814" t="str">
            <v>CheungChau</v>
          </cell>
          <cell r="N814" t="str">
            <v>Yes</v>
          </cell>
          <cell r="O814" t="str">
            <v>DF04408065001</v>
          </cell>
        </row>
        <row r="815">
          <cell r="A815" t="str">
            <v>SA2741</v>
          </cell>
          <cell r="B815" t="str">
            <v>15NE-D/C66</v>
          </cell>
          <cell r="C815">
            <v>0</v>
          </cell>
          <cell r="D815" t="str">
            <v>WS&amp;L</v>
          </cell>
          <cell r="E815" t="str">
            <v>S</v>
          </cell>
          <cell r="F815" t="str">
            <v>A</v>
          </cell>
          <cell r="G815" t="str">
            <v>Cape D'Aguilar Transmitting Station</v>
          </cell>
          <cell r="H815" t="str">
            <v>CAD</v>
          </cell>
          <cell r="I815">
            <v>2</v>
          </cell>
          <cell r="J815">
            <v>0.05</v>
          </cell>
          <cell r="K815">
            <v>0.58026666666666671</v>
          </cell>
          <cell r="L815" t="str">
            <v>No</v>
          </cell>
          <cell r="M815"/>
          <cell r="N815" t="str">
            <v>No</v>
          </cell>
          <cell r="O815" t="str">
            <v>BB00808059017</v>
          </cell>
        </row>
        <row r="816">
          <cell r="A816" t="str">
            <v>SA6214</v>
          </cell>
          <cell r="B816" t="str">
            <v>11SE-D/CR442</v>
          </cell>
          <cell r="C816">
            <v>0</v>
          </cell>
          <cell r="D816" t="str">
            <v>E</v>
          </cell>
          <cell r="E816" t="str">
            <v>CW</v>
          </cell>
          <cell r="F816" t="str">
            <v>A</v>
          </cell>
          <cell r="G816" t="str">
            <v>Meng Tak Primary School</v>
          </cell>
          <cell r="H816" t="str">
            <v>EB</v>
          </cell>
          <cell r="I816">
            <v>1</v>
          </cell>
          <cell r="J816">
            <v>0.05</v>
          </cell>
          <cell r="K816">
            <v>0.58026666666666671</v>
          </cell>
          <cell r="L816" t="str">
            <v>Yes</v>
          </cell>
          <cell r="M816" t="str">
            <v>ChaiWan-West</v>
          </cell>
          <cell r="N816" t="str">
            <v>Yes</v>
          </cell>
          <cell r="O816" t="str">
            <v>DD07108031008</v>
          </cell>
        </row>
        <row r="817">
          <cell r="A817" t="str">
            <v>SA14305</v>
          </cell>
          <cell r="B817" t="str">
            <v>10SW-D/F33</v>
          </cell>
          <cell r="C817">
            <v>0</v>
          </cell>
          <cell r="D817" t="str">
            <v>E</v>
          </cell>
          <cell r="E817" t="str">
            <v>SKW&amp;Is-S</v>
          </cell>
          <cell r="F817" t="str">
            <v>A</v>
          </cell>
          <cell r="G817" t="str">
            <v>Hei Ling Chau Addiction Treatment Centre &amp; Hei Ling Chau Correctional Institution (Is-S)</v>
          </cell>
          <cell r="H817" t="str">
            <v>CSD</v>
          </cell>
          <cell r="I817">
            <v>3</v>
          </cell>
          <cell r="J817">
            <v>0.05</v>
          </cell>
          <cell r="K817">
            <v>0.58026666666666671</v>
          </cell>
          <cell r="L817" t="str">
            <v>*</v>
          </cell>
          <cell r="M817"/>
          <cell r="N817" t="str">
            <v>Yes</v>
          </cell>
          <cell r="O817" t="str">
            <v>DF01208009009</v>
          </cell>
        </row>
        <row r="818">
          <cell r="A818" t="str">
            <v>SA0015</v>
          </cell>
          <cell r="B818" t="str">
            <v>10SE-B/C3</v>
          </cell>
          <cell r="C818">
            <v>0</v>
          </cell>
          <cell r="D818" t="str">
            <v>E</v>
          </cell>
          <cell r="E818" t="str">
            <v>SKW&amp;Is-S</v>
          </cell>
          <cell r="F818" t="str">
            <v>A</v>
          </cell>
          <cell r="G818" t="str">
            <v>Green Island Reception Centre (Is-S)</v>
          </cell>
          <cell r="H818" t="str">
            <v>CSD</v>
          </cell>
          <cell r="I818">
            <v>3</v>
          </cell>
          <cell r="J818">
            <v>0.04</v>
          </cell>
          <cell r="K818">
            <v>0.56586666666666663</v>
          </cell>
          <cell r="L818" t="str">
            <v>No</v>
          </cell>
          <cell r="M818"/>
          <cell r="N818" t="str">
            <v>Yes</v>
          </cell>
          <cell r="O818" t="str">
            <v>DF01208011001</v>
          </cell>
        </row>
        <row r="819">
          <cell r="A819" t="str">
            <v>SA0078</v>
          </cell>
          <cell r="B819" t="str">
            <v>10SW-D/C21</v>
          </cell>
          <cell r="C819">
            <v>0</v>
          </cell>
          <cell r="D819" t="str">
            <v>E</v>
          </cell>
          <cell r="E819" t="str">
            <v>SKW&amp;Is-S</v>
          </cell>
          <cell r="F819" t="str">
            <v>A</v>
          </cell>
          <cell r="G819" t="str">
            <v>Hei Ling Chau Addiction Treatment Centre &amp; Hei Ling Chau Correctional Institution (Is-S)</v>
          </cell>
          <cell r="H819" t="str">
            <v>CSD</v>
          </cell>
          <cell r="I819">
            <v>3</v>
          </cell>
          <cell r="J819">
            <v>0.04</v>
          </cell>
          <cell r="K819">
            <v>0.56586666666666663</v>
          </cell>
          <cell r="L819" t="str">
            <v>No</v>
          </cell>
          <cell r="M819"/>
          <cell r="N819" t="str">
            <v>Yes</v>
          </cell>
          <cell r="O819" t="str">
            <v>DF01208008026</v>
          </cell>
        </row>
        <row r="820">
          <cell r="A820" t="str">
            <v>SA0139</v>
          </cell>
          <cell r="B820" t="str">
            <v>10SW-D/C85</v>
          </cell>
          <cell r="C820">
            <v>0</v>
          </cell>
          <cell r="D820" t="str">
            <v>E</v>
          </cell>
          <cell r="E820" t="str">
            <v>SKW&amp;Is-S</v>
          </cell>
          <cell r="F820" t="str">
            <v>A</v>
          </cell>
          <cell r="G820" t="str">
            <v>Hei Ling Chau Addiction Treatment Centre &amp; Hei Ling Chau Correctional Institution (Is-S)</v>
          </cell>
          <cell r="H820" t="str">
            <v>CSD</v>
          </cell>
          <cell r="I820">
            <v>3</v>
          </cell>
          <cell r="J820">
            <v>0.04</v>
          </cell>
          <cell r="K820">
            <v>0.56586666666666663</v>
          </cell>
          <cell r="L820" t="str">
            <v>No</v>
          </cell>
          <cell r="M820"/>
          <cell r="N820" t="str">
            <v>Yes</v>
          </cell>
          <cell r="O820" t="str">
            <v>DF01208008083</v>
          </cell>
        </row>
        <row r="821">
          <cell r="A821" t="str">
            <v>SA0205</v>
          </cell>
          <cell r="B821" t="str">
            <v>10SW-D/F62</v>
          </cell>
          <cell r="C821">
            <v>0</v>
          </cell>
          <cell r="D821" t="str">
            <v>E</v>
          </cell>
          <cell r="E821" t="str">
            <v>SKW&amp;Is-S</v>
          </cell>
          <cell r="F821" t="str">
            <v>A</v>
          </cell>
          <cell r="G821" t="str">
            <v>Hei Ling Chau Addiction Treatment Centre &amp; Hei Ling Chau Correctional Institution (Is-S)</v>
          </cell>
          <cell r="H821" t="str">
            <v>CSD</v>
          </cell>
          <cell r="I821">
            <v>3</v>
          </cell>
          <cell r="J821">
            <v>0.04</v>
          </cell>
          <cell r="K821">
            <v>0.56586666666666663</v>
          </cell>
          <cell r="L821" t="str">
            <v>No</v>
          </cell>
          <cell r="M821"/>
          <cell r="N821" t="str">
            <v>Yes</v>
          </cell>
          <cell r="O821" t="str">
            <v>DF01208008164</v>
          </cell>
        </row>
        <row r="822">
          <cell r="A822" t="str">
            <v>SA0211</v>
          </cell>
          <cell r="B822" t="str">
            <v>10SW-D/F81</v>
          </cell>
          <cell r="C822">
            <v>0</v>
          </cell>
          <cell r="D822" t="str">
            <v>E</v>
          </cell>
          <cell r="E822" t="str">
            <v>SKW&amp;Is-S</v>
          </cell>
          <cell r="F822" t="str">
            <v>A</v>
          </cell>
          <cell r="G822" t="str">
            <v>Hei Ling Chau Addiction Treatment Centre &amp; Hei Ling Chau Correctional Institution (Is-S)</v>
          </cell>
          <cell r="H822" t="str">
            <v>CSD</v>
          </cell>
          <cell r="I822">
            <v>1</v>
          </cell>
          <cell r="J822">
            <v>0.04</v>
          </cell>
          <cell r="K822">
            <v>0.56586666666666663</v>
          </cell>
          <cell r="L822" t="str">
            <v>No</v>
          </cell>
          <cell r="M822"/>
          <cell r="N822" t="str">
            <v>No</v>
          </cell>
          <cell r="O822" t="str">
            <v>DF01208009001</v>
          </cell>
        </row>
        <row r="823">
          <cell r="A823" t="str">
            <v>SA1057</v>
          </cell>
          <cell r="B823" t="str">
            <v>11SE-A/C868</v>
          </cell>
          <cell r="C823">
            <v>0</v>
          </cell>
          <cell r="D823" t="str">
            <v>CP,ML&amp;Wch</v>
          </cell>
          <cell r="E823" t="str">
            <v>Wch-S</v>
          </cell>
          <cell r="F823" t="str">
            <v>A</v>
          </cell>
          <cell r="G823" t="str">
            <v>Lin Fa Kung Garden</v>
          </cell>
          <cell r="H823" t="str">
            <v>LCSD</v>
          </cell>
          <cell r="I823">
            <v>2</v>
          </cell>
          <cell r="J823">
            <v>0.04</v>
          </cell>
          <cell r="K823">
            <v>0.56586666666666663</v>
          </cell>
          <cell r="L823" t="str">
            <v>Yes</v>
          </cell>
          <cell r="M823"/>
          <cell r="N823" t="str">
            <v>Yes</v>
          </cell>
          <cell r="O823" t="str">
            <v>CC04408052002</v>
          </cell>
        </row>
        <row r="824">
          <cell r="A824" t="str">
            <v>SA1174</v>
          </cell>
          <cell r="B824" t="str">
            <v>11SE-B/CR272</v>
          </cell>
          <cell r="C824">
            <v>0</v>
          </cell>
          <cell r="D824" t="str">
            <v>E</v>
          </cell>
          <cell r="E824" t="str">
            <v>SKW&amp;Is-S</v>
          </cell>
          <cell r="F824" t="str">
            <v>A</v>
          </cell>
          <cell r="G824" t="str">
            <v>Hong Kong Museum Of Coastal Defence (Skw)</v>
          </cell>
          <cell r="H824" t="str">
            <v>LCSD</v>
          </cell>
          <cell r="I824">
            <v>2</v>
          </cell>
          <cell r="J824">
            <v>0.04</v>
          </cell>
          <cell r="K824">
            <v>0.56586666666666663</v>
          </cell>
          <cell r="L824" t="str">
            <v>No</v>
          </cell>
          <cell r="M824"/>
          <cell r="N824" t="str">
            <v>Yes</v>
          </cell>
          <cell r="O824" t="str">
            <v>DB04408033009</v>
          </cell>
        </row>
        <row r="825">
          <cell r="A825" t="str">
            <v>SA1196</v>
          </cell>
          <cell r="B825" t="str">
            <v>11SE-B/C389</v>
          </cell>
          <cell r="C825">
            <v>0</v>
          </cell>
          <cell r="D825" t="str">
            <v>E</v>
          </cell>
          <cell r="E825" t="str">
            <v>SKW&amp;Is-S</v>
          </cell>
          <cell r="F825" t="str">
            <v>A</v>
          </cell>
          <cell r="G825" t="str">
            <v>Lei Yue Mun Park (SKW)</v>
          </cell>
          <cell r="H825" t="str">
            <v>LCSD</v>
          </cell>
          <cell r="I825">
            <v>3</v>
          </cell>
          <cell r="J825">
            <v>0.04</v>
          </cell>
          <cell r="K825">
            <v>0.56586666666666663</v>
          </cell>
          <cell r="L825" t="str">
            <v>No</v>
          </cell>
          <cell r="M825"/>
          <cell r="N825" t="str">
            <v>Yes</v>
          </cell>
          <cell r="O825" t="str">
            <v>DB04408016040</v>
          </cell>
        </row>
        <row r="826">
          <cell r="A826" t="str">
            <v>SA1245</v>
          </cell>
          <cell r="B826" t="str">
            <v>11SE-B/F69</v>
          </cell>
          <cell r="C826">
            <v>0</v>
          </cell>
          <cell r="D826" t="str">
            <v>E</v>
          </cell>
          <cell r="E826" t="str">
            <v>SKW&amp;Is-S</v>
          </cell>
          <cell r="F826" t="str">
            <v>A</v>
          </cell>
          <cell r="G826" t="str">
            <v>Lei Yue Mun Park (SKW)</v>
          </cell>
          <cell r="H826" t="str">
            <v>LCSD</v>
          </cell>
          <cell r="I826">
            <v>1</v>
          </cell>
          <cell r="J826">
            <v>0.04</v>
          </cell>
          <cell r="K826">
            <v>0.56586666666666663</v>
          </cell>
          <cell r="L826" t="str">
            <v>Yes</v>
          </cell>
          <cell r="M826"/>
          <cell r="N826" t="str">
            <v>Yes</v>
          </cell>
          <cell r="O826" t="str">
            <v>DB04408016048</v>
          </cell>
        </row>
        <row r="827">
          <cell r="A827" t="str">
            <v>SA1261</v>
          </cell>
          <cell r="B827" t="str">
            <v>11SE-C/CR133</v>
          </cell>
          <cell r="C827">
            <v>0</v>
          </cell>
          <cell r="D827" t="str">
            <v>CP,ML&amp;Wch</v>
          </cell>
          <cell r="E827" t="str">
            <v>Wch-S</v>
          </cell>
          <cell r="F827" t="str">
            <v>A</v>
          </cell>
          <cell r="G827" t="str">
            <v>111 Mount Butler Road Government Quarters</v>
          </cell>
          <cell r="H827" t="str">
            <v>GPA</v>
          </cell>
          <cell r="I827">
            <v>2</v>
          </cell>
          <cell r="J827">
            <v>0.04</v>
          </cell>
          <cell r="K827">
            <v>0.56586666666666663</v>
          </cell>
          <cell r="L827" t="str">
            <v>Yes</v>
          </cell>
          <cell r="M827"/>
          <cell r="N827" t="str">
            <v>Yes</v>
          </cell>
          <cell r="O827" t="str">
            <v>CC02308008008</v>
          </cell>
        </row>
        <row r="828">
          <cell r="A828" t="str">
            <v>SA1292</v>
          </cell>
          <cell r="B828" t="str">
            <v>11SE-C/CR473</v>
          </cell>
          <cell r="C828">
            <v>0</v>
          </cell>
          <cell r="D828" t="str">
            <v>CP,ML&amp;Wch</v>
          </cell>
          <cell r="E828" t="str">
            <v>Wch-S</v>
          </cell>
          <cell r="F828" t="str">
            <v>A</v>
          </cell>
          <cell r="G828" t="str">
            <v>Hong Kong Stadium</v>
          </cell>
          <cell r="H828" t="str">
            <v>LCSD</v>
          </cell>
          <cell r="I828">
            <v>3</v>
          </cell>
          <cell r="J828">
            <v>0.04</v>
          </cell>
          <cell r="K828">
            <v>0.56586666666666663</v>
          </cell>
          <cell r="L828" t="str">
            <v>No</v>
          </cell>
          <cell r="M828" t="str">
            <v>HappyValley</v>
          </cell>
          <cell r="N828" t="str">
            <v>Yes</v>
          </cell>
          <cell r="O828" t="str">
            <v>CC04408024008</v>
          </cell>
        </row>
        <row r="829">
          <cell r="A829" t="str">
            <v>SA1377</v>
          </cell>
          <cell r="B829" t="str">
            <v>11SE-D/C152</v>
          </cell>
          <cell r="C829">
            <v>0</v>
          </cell>
          <cell r="D829" t="str">
            <v>E</v>
          </cell>
          <cell r="E829" t="str">
            <v>CW</v>
          </cell>
          <cell r="F829" t="str">
            <v>A</v>
          </cell>
          <cell r="G829" t="str">
            <v>Cape Collinson Training Centre</v>
          </cell>
          <cell r="H829" t="str">
            <v>CSD</v>
          </cell>
          <cell r="I829">
            <v>3</v>
          </cell>
          <cell r="J829">
            <v>0.04</v>
          </cell>
          <cell r="K829">
            <v>0.56586666666666663</v>
          </cell>
          <cell r="L829" t="str">
            <v>Yes</v>
          </cell>
          <cell r="M829"/>
          <cell r="N829" t="str">
            <v>Yes</v>
          </cell>
          <cell r="O829" t="str">
            <v>DD01208003019</v>
          </cell>
        </row>
        <row r="830">
          <cell r="A830" t="str">
            <v>SA1509</v>
          </cell>
          <cell r="B830" t="str">
            <v>11SE-D/F86</v>
          </cell>
          <cell r="C830">
            <v>0</v>
          </cell>
          <cell r="D830" t="str">
            <v>E</v>
          </cell>
          <cell r="E830" t="str">
            <v>CW</v>
          </cell>
          <cell r="F830" t="str">
            <v>A</v>
          </cell>
          <cell r="G830" t="str">
            <v>Cape Collinson Crematorium</v>
          </cell>
          <cell r="H830" t="str">
            <v>FEHD</v>
          </cell>
          <cell r="I830">
            <v>3</v>
          </cell>
          <cell r="J830">
            <v>0.04</v>
          </cell>
          <cell r="K830">
            <v>0.56586666666666663</v>
          </cell>
          <cell r="L830" t="str">
            <v>Yes</v>
          </cell>
          <cell r="M830"/>
          <cell r="N830" t="str">
            <v>Yes</v>
          </cell>
          <cell r="O830" t="str">
            <v>DD01908013045</v>
          </cell>
        </row>
        <row r="831">
          <cell r="A831" t="str">
            <v>SA1789</v>
          </cell>
          <cell r="B831" t="str">
            <v>11SW-B/C306</v>
          </cell>
          <cell r="C831">
            <v>0</v>
          </cell>
          <cell r="D831" t="str">
            <v>CP,ML&amp;Wch</v>
          </cell>
          <cell r="E831" t="str">
            <v>C-E</v>
          </cell>
          <cell r="F831" t="str">
            <v>A</v>
          </cell>
          <cell r="G831" t="str">
            <v>Hong Kong Park</v>
          </cell>
          <cell r="H831" t="str">
            <v>LCSD</v>
          </cell>
          <cell r="I831">
            <v>2</v>
          </cell>
          <cell r="J831">
            <v>0.04</v>
          </cell>
          <cell r="K831">
            <v>0.56586666666666663</v>
          </cell>
          <cell r="L831" t="str">
            <v>Yes</v>
          </cell>
          <cell r="M831" t="str">
            <v>Central_Admiralty</v>
          </cell>
          <cell r="N831" t="str">
            <v>Yes</v>
          </cell>
          <cell r="O831" t="str">
            <v>AH04408006038</v>
          </cell>
        </row>
        <row r="832">
          <cell r="A832" t="str">
            <v>SA1895</v>
          </cell>
          <cell r="B832" t="str">
            <v>11SW-B/F20</v>
          </cell>
          <cell r="C832">
            <v>0</v>
          </cell>
          <cell r="D832" t="str">
            <v>CP,ML&amp;Wch</v>
          </cell>
          <cell r="E832" t="str">
            <v>PML</v>
          </cell>
          <cell r="F832" t="str">
            <v>A</v>
          </cell>
          <cell r="G832" t="str">
            <v>Hong Kong Zoological &amp; Botanical Gardens</v>
          </cell>
          <cell r="H832" t="str">
            <v>LCSD</v>
          </cell>
          <cell r="I832">
            <v>2</v>
          </cell>
          <cell r="J832">
            <v>0.04</v>
          </cell>
          <cell r="K832">
            <v>0.56586666666666663</v>
          </cell>
          <cell r="L832" t="str">
            <v>Yes</v>
          </cell>
          <cell r="M832" t="str">
            <v>Central_Admiralty</v>
          </cell>
          <cell r="N832" t="str">
            <v>Yes</v>
          </cell>
          <cell r="O832" t="str">
            <v>AC04408053019</v>
          </cell>
        </row>
        <row r="833">
          <cell r="A833" t="str">
            <v>SA1967</v>
          </cell>
          <cell r="B833" t="str">
            <v>11SW-B/R328</v>
          </cell>
          <cell r="C833">
            <v>0</v>
          </cell>
          <cell r="D833" t="str">
            <v>Heritage</v>
          </cell>
          <cell r="E833" t="str">
            <v>Antiq</v>
          </cell>
          <cell r="F833" t="str">
            <v>A</v>
          </cell>
          <cell r="G833" t="str">
            <v>Mother's Choice, 5 Bowen Road (Wch)</v>
          </cell>
          <cell r="H833" t="str">
            <v>GPA</v>
          </cell>
          <cell r="I833">
            <v>1</v>
          </cell>
          <cell r="J833">
            <v>0.04</v>
          </cell>
          <cell r="K833">
            <v>0.56586666666666663</v>
          </cell>
          <cell r="L833" t="str">
            <v>Yes</v>
          </cell>
          <cell r="M833" t="str">
            <v>Central_Admiralty</v>
          </cell>
          <cell r="N833" t="str">
            <v>No</v>
          </cell>
          <cell r="O833" t="str">
            <v>FH02308002003</v>
          </cell>
        </row>
        <row r="834">
          <cell r="A834" t="str">
            <v>SA2148</v>
          </cell>
          <cell r="B834" t="str">
            <v>11SW-D/CR1479</v>
          </cell>
          <cell r="C834">
            <v>0</v>
          </cell>
          <cell r="D834" t="str">
            <v>CP,ML&amp;Wch</v>
          </cell>
          <cell r="E834" t="str">
            <v>Wch-S</v>
          </cell>
          <cell r="F834" t="str">
            <v>A</v>
          </cell>
          <cell r="G834" t="str">
            <v>Hong Kong Cemetery</v>
          </cell>
          <cell r="H834" t="str">
            <v>FEHD</v>
          </cell>
          <cell r="I834">
            <v>3</v>
          </cell>
          <cell r="J834">
            <v>0.04</v>
          </cell>
          <cell r="K834">
            <v>0.56586666666666663</v>
          </cell>
          <cell r="L834" t="str">
            <v>No</v>
          </cell>
          <cell r="M834"/>
          <cell r="N834" t="str">
            <v>Yes</v>
          </cell>
          <cell r="O834" t="str">
            <v>CC01908021028</v>
          </cell>
        </row>
        <row r="835">
          <cell r="A835" t="str">
            <v>SA2166</v>
          </cell>
          <cell r="B835" t="str">
            <v>11SW-D/CR1531</v>
          </cell>
          <cell r="C835">
            <v>0</v>
          </cell>
          <cell r="D835" t="str">
            <v>CP,ML&amp;Wch</v>
          </cell>
          <cell r="E835" t="str">
            <v>PML</v>
          </cell>
          <cell r="F835" t="str">
            <v>A</v>
          </cell>
          <cell r="G835" t="str">
            <v>Plantation Road Garden</v>
          </cell>
          <cell r="H835" t="str">
            <v>LCSD</v>
          </cell>
          <cell r="I835">
            <v>2</v>
          </cell>
          <cell r="J835">
            <v>0.04</v>
          </cell>
          <cell r="K835">
            <v>0.56586666666666663</v>
          </cell>
          <cell r="L835" t="str">
            <v>No</v>
          </cell>
          <cell r="M835"/>
          <cell r="N835" t="str">
            <v>Yes</v>
          </cell>
          <cell r="O835" t="str">
            <v>AC04408080002</v>
          </cell>
        </row>
        <row r="836">
          <cell r="A836" t="str">
            <v>SA2250</v>
          </cell>
          <cell r="B836" t="str">
            <v>11SW-D/CR995</v>
          </cell>
          <cell r="C836">
            <v>0</v>
          </cell>
          <cell r="D836" t="str">
            <v>CP,ML&amp;Wch</v>
          </cell>
          <cell r="E836" t="str">
            <v>Wch-S</v>
          </cell>
          <cell r="F836" t="str">
            <v>A</v>
          </cell>
          <cell r="G836" t="str">
            <v>Broadwood Road Rest Garden</v>
          </cell>
          <cell r="H836" t="str">
            <v>LCSD</v>
          </cell>
          <cell r="I836">
            <v>2</v>
          </cell>
          <cell r="J836">
            <v>0.04</v>
          </cell>
          <cell r="K836">
            <v>0.56586666666666663</v>
          </cell>
          <cell r="L836" t="str">
            <v>Yes</v>
          </cell>
          <cell r="M836" t="str">
            <v>HappyValley</v>
          </cell>
          <cell r="N836" t="str">
            <v>Yes</v>
          </cell>
          <cell r="O836" t="str">
            <v>CC04408035001</v>
          </cell>
        </row>
        <row r="837">
          <cell r="A837" t="str">
            <v>SA2255</v>
          </cell>
          <cell r="B837" t="str">
            <v>11SW-D/F139</v>
          </cell>
          <cell r="C837">
            <v>0</v>
          </cell>
          <cell r="D837" t="str">
            <v>CP,ML&amp;Wch</v>
          </cell>
          <cell r="E837" t="str">
            <v>PML</v>
          </cell>
          <cell r="F837" t="str">
            <v>A</v>
          </cell>
          <cell r="G837" t="str">
            <v>Mansfield Road Government Quarters</v>
          </cell>
          <cell r="H837" t="str">
            <v>GPA</v>
          </cell>
          <cell r="I837">
            <v>3</v>
          </cell>
          <cell r="J837">
            <v>0.04</v>
          </cell>
          <cell r="K837">
            <v>0.56586666666666663</v>
          </cell>
          <cell r="L837" t="str">
            <v>No</v>
          </cell>
          <cell r="M837"/>
          <cell r="N837" t="str">
            <v>Yes</v>
          </cell>
          <cell r="O837" t="str">
            <v>AC02308026003</v>
          </cell>
        </row>
        <row r="838">
          <cell r="A838" t="str">
            <v>SA2275</v>
          </cell>
          <cell r="B838" t="str">
            <v>11SW-D/F439</v>
          </cell>
          <cell r="C838">
            <v>0</v>
          </cell>
          <cell r="D838" t="str">
            <v>CP,ML&amp;Wch</v>
          </cell>
          <cell r="E838" t="str">
            <v>PML</v>
          </cell>
          <cell r="F838" t="str">
            <v>A</v>
          </cell>
          <cell r="G838" t="str">
            <v>Mansfield Road Government Quarters</v>
          </cell>
          <cell r="H838" t="str">
            <v>GPA</v>
          </cell>
          <cell r="I838">
            <v>2</v>
          </cell>
          <cell r="J838">
            <v>0.04</v>
          </cell>
          <cell r="K838">
            <v>0.56586666666666663</v>
          </cell>
          <cell r="L838" t="str">
            <v>No</v>
          </cell>
          <cell r="M838"/>
          <cell r="N838" t="str">
            <v>Yes</v>
          </cell>
          <cell r="O838" t="str">
            <v>AC02308026002</v>
          </cell>
        </row>
        <row r="839">
          <cell r="A839" t="str">
            <v>SA2292</v>
          </cell>
          <cell r="B839" t="str">
            <v>11SW-D/R1173</v>
          </cell>
          <cell r="C839">
            <v>0</v>
          </cell>
          <cell r="D839" t="str">
            <v>WS&amp;L</v>
          </cell>
          <cell r="E839" t="str">
            <v>S</v>
          </cell>
          <cell r="F839" t="str">
            <v>A</v>
          </cell>
          <cell r="G839" t="str">
            <v>Fu Hong Society Rehabilitation Centre</v>
          </cell>
          <cell r="H839" t="str">
            <v>SWD</v>
          </cell>
          <cell r="I839">
            <v>2</v>
          </cell>
          <cell r="J839">
            <v>0.04</v>
          </cell>
          <cell r="K839">
            <v>0.56586666666666663</v>
          </cell>
          <cell r="L839" t="str">
            <v>Yes</v>
          </cell>
          <cell r="M839" t="str">
            <v>Aberdeen_ApLeiChau</v>
          </cell>
          <cell r="N839" t="str">
            <v>No</v>
          </cell>
          <cell r="O839" t="str">
            <v>BK05508010000</v>
          </cell>
        </row>
        <row r="840">
          <cell r="A840" t="str">
            <v>SA2610</v>
          </cell>
          <cell r="B840" t="str">
            <v>15NE-B/C306</v>
          </cell>
          <cell r="C840">
            <v>2</v>
          </cell>
          <cell r="D840" t="str">
            <v>WS&amp;L</v>
          </cell>
          <cell r="E840" t="str">
            <v>S</v>
          </cell>
          <cell r="F840" t="str">
            <v>A</v>
          </cell>
          <cell r="G840" t="str">
            <v>(Shek O Village)</v>
          </cell>
          <cell r="H840" t="str">
            <v>LCSD</v>
          </cell>
          <cell r="I840">
            <v>2</v>
          </cell>
          <cell r="J840">
            <v>0.04</v>
          </cell>
          <cell r="K840">
            <v>0.56586666666666663</v>
          </cell>
          <cell r="L840" t="str">
            <v>Yes</v>
          </cell>
          <cell r="M840"/>
          <cell r="N840" t="str">
            <v>Yes</v>
          </cell>
          <cell r="O840" t="str">
            <v>BB04408055002</v>
          </cell>
        </row>
        <row r="841">
          <cell r="A841" t="str">
            <v>SA2681</v>
          </cell>
          <cell r="B841" t="str">
            <v>15NE-C/C93</v>
          </cell>
          <cell r="C841">
            <v>0</v>
          </cell>
          <cell r="D841" t="str">
            <v>WS&amp;L</v>
          </cell>
          <cell r="E841" t="str">
            <v>S</v>
          </cell>
          <cell r="F841" t="str">
            <v>A</v>
          </cell>
          <cell r="G841" t="str">
            <v>Chung Hom Kok Beach &amp; Park Buildings</v>
          </cell>
          <cell r="H841" t="str">
            <v>LCSD</v>
          </cell>
          <cell r="I841">
            <v>3</v>
          </cell>
          <cell r="J841">
            <v>0.04</v>
          </cell>
          <cell r="K841">
            <v>0.56586666666666663</v>
          </cell>
          <cell r="L841" t="str">
            <v>No</v>
          </cell>
          <cell r="M841"/>
          <cell r="N841" t="str">
            <v>Yes</v>
          </cell>
          <cell r="O841" t="str">
            <v>BB04408026016</v>
          </cell>
        </row>
        <row r="842">
          <cell r="A842" t="str">
            <v>SA6405</v>
          </cell>
          <cell r="B842" t="str">
            <v>15NE-C/C459</v>
          </cell>
          <cell r="C842">
            <v>0</v>
          </cell>
          <cell r="D842" t="str">
            <v>WS&amp;L</v>
          </cell>
          <cell r="E842" t="str">
            <v>S</v>
          </cell>
          <cell r="F842" t="str">
            <v>A</v>
          </cell>
          <cell r="G842" t="str">
            <v>Chung Hom Kok Beach &amp; Park Buildings</v>
          </cell>
          <cell r="H842" t="str">
            <v>LCSD</v>
          </cell>
          <cell r="I842">
            <v>2</v>
          </cell>
          <cell r="J842">
            <v>0.04</v>
          </cell>
          <cell r="K842">
            <v>0.56586666666666663</v>
          </cell>
          <cell r="L842" t="str">
            <v>Yes</v>
          </cell>
          <cell r="M842"/>
          <cell r="N842" t="str">
            <v>Yes</v>
          </cell>
          <cell r="O842" t="str">
            <v>BB04408026055</v>
          </cell>
        </row>
        <row r="843">
          <cell r="A843" t="str">
            <v>SA10202</v>
          </cell>
          <cell r="B843" t="str">
            <v>15NE-D/F16</v>
          </cell>
          <cell r="C843">
            <v>0</v>
          </cell>
          <cell r="D843" t="str">
            <v>WS&amp;L</v>
          </cell>
          <cell r="E843" t="str">
            <v>S</v>
          </cell>
          <cell r="F843" t="str">
            <v>A</v>
          </cell>
          <cell r="G843" t="str">
            <v>Cape D'Aguilar Transmitting Station</v>
          </cell>
          <cell r="H843" t="str">
            <v>CAD</v>
          </cell>
          <cell r="I843">
            <v>2</v>
          </cell>
          <cell r="J843">
            <v>0.04</v>
          </cell>
          <cell r="K843">
            <v>0.56586666666666663</v>
          </cell>
          <cell r="L843" t="str">
            <v>*</v>
          </cell>
          <cell r="M843"/>
          <cell r="N843" t="str">
            <v>Yes</v>
          </cell>
          <cell r="O843" t="str">
            <v>BB00808059034</v>
          </cell>
        </row>
        <row r="844">
          <cell r="A844" t="str">
            <v>SA13918</v>
          </cell>
          <cell r="B844" t="str">
            <v>11SW-A/C1228</v>
          </cell>
          <cell r="C844">
            <v>0</v>
          </cell>
          <cell r="D844" t="str">
            <v>CP,ML&amp;Wch</v>
          </cell>
          <cell r="E844" t="str">
            <v>PML</v>
          </cell>
          <cell r="F844" t="str">
            <v>A</v>
          </cell>
          <cell r="G844" t="str">
            <v>St. Stephen's Girls' Primary School</v>
          </cell>
          <cell r="H844" t="str">
            <v>EDB</v>
          </cell>
          <cell r="I844">
            <v>1</v>
          </cell>
          <cell r="J844">
            <v>0.04</v>
          </cell>
          <cell r="K844">
            <v>0.56586666666666663</v>
          </cell>
          <cell r="L844" t="str">
            <v>*</v>
          </cell>
          <cell r="M844" t="str">
            <v>SheungWan_SaiYingPun</v>
          </cell>
          <cell r="N844" t="str">
            <v>No</v>
          </cell>
          <cell r="O844" t="str">
            <v>AC07108016003</v>
          </cell>
        </row>
        <row r="845">
          <cell r="A845" t="str">
            <v>SA0019</v>
          </cell>
          <cell r="B845" t="str">
            <v>10SE-B/C7</v>
          </cell>
          <cell r="C845">
            <v>0</v>
          </cell>
          <cell r="D845" t="str">
            <v>E</v>
          </cell>
          <cell r="E845" t="str">
            <v>SKW&amp;Is-S</v>
          </cell>
          <cell r="F845" t="str">
            <v>A</v>
          </cell>
          <cell r="G845" t="str">
            <v>Green Island Reception Centre (Is-S)</v>
          </cell>
          <cell r="H845" t="str">
            <v>CSD</v>
          </cell>
          <cell r="I845">
            <v>3</v>
          </cell>
          <cell r="J845">
            <v>0.03</v>
          </cell>
          <cell r="K845">
            <v>0.54293333333333338</v>
          </cell>
          <cell r="L845" t="str">
            <v>No</v>
          </cell>
          <cell r="M845"/>
          <cell r="N845" t="str">
            <v>Yes</v>
          </cell>
          <cell r="O845" t="str">
            <v>DF01208011005</v>
          </cell>
        </row>
        <row r="846">
          <cell r="A846" t="str">
            <v>SA0077</v>
          </cell>
          <cell r="B846" t="str">
            <v>10SW-D/C20</v>
          </cell>
          <cell r="C846">
            <v>0</v>
          </cell>
          <cell r="D846" t="str">
            <v>E</v>
          </cell>
          <cell r="E846" t="str">
            <v>SKW&amp;Is-S</v>
          </cell>
          <cell r="F846" t="str">
            <v>A</v>
          </cell>
          <cell r="G846" t="str">
            <v>Hei Ling Chau Addiction Treatment Centre &amp; Hei Ling Chau Correctional Institution (Is-S)</v>
          </cell>
          <cell r="H846" t="str">
            <v>CSD</v>
          </cell>
          <cell r="I846">
            <v>3</v>
          </cell>
          <cell r="J846">
            <v>0.03</v>
          </cell>
          <cell r="K846">
            <v>0.54293333333333338</v>
          </cell>
          <cell r="L846" t="str">
            <v>No</v>
          </cell>
          <cell r="M846"/>
          <cell r="N846" t="str">
            <v>Yes</v>
          </cell>
          <cell r="O846" t="str">
            <v>DF01208008025</v>
          </cell>
        </row>
        <row r="847">
          <cell r="A847" t="str">
            <v>SA0142</v>
          </cell>
          <cell r="B847" t="str">
            <v>10SW-D/C89</v>
          </cell>
          <cell r="C847">
            <v>0</v>
          </cell>
          <cell r="D847" t="str">
            <v>E</v>
          </cell>
          <cell r="E847" t="str">
            <v>SKW&amp;Is-S</v>
          </cell>
          <cell r="F847" t="str">
            <v>A</v>
          </cell>
          <cell r="G847" t="str">
            <v>Hei Ling Chau Addiction Treatment Centre &amp; Hei Ling Chau Correctional Institution (Is-S)</v>
          </cell>
          <cell r="H847" t="str">
            <v>CSD</v>
          </cell>
          <cell r="I847">
            <v>3</v>
          </cell>
          <cell r="J847">
            <v>0.03</v>
          </cell>
          <cell r="K847">
            <v>0.54293333333333338</v>
          </cell>
          <cell r="L847" t="str">
            <v>No</v>
          </cell>
          <cell r="M847"/>
          <cell r="N847" t="str">
            <v>No</v>
          </cell>
          <cell r="O847" t="str">
            <v>DF01208008086</v>
          </cell>
        </row>
        <row r="848">
          <cell r="A848" t="str">
            <v>SA0165</v>
          </cell>
          <cell r="B848" t="str">
            <v>10SW-D/F22</v>
          </cell>
          <cell r="C848">
            <v>0</v>
          </cell>
          <cell r="D848" t="str">
            <v>E</v>
          </cell>
          <cell r="E848" t="str">
            <v>SKW&amp;Is-S</v>
          </cell>
          <cell r="F848" t="str">
            <v>A</v>
          </cell>
          <cell r="G848" t="str">
            <v>Hei Ling Chau Addiction Treatment Centre &amp; Hei Ling Chau Correctional Institution (Is-S)</v>
          </cell>
          <cell r="H848" t="str">
            <v>CSD</v>
          </cell>
          <cell r="I848">
            <v>2</v>
          </cell>
          <cell r="J848">
            <v>0.03</v>
          </cell>
          <cell r="K848">
            <v>0.54293333333333338</v>
          </cell>
          <cell r="L848" t="str">
            <v>No</v>
          </cell>
          <cell r="M848"/>
          <cell r="N848" t="str">
            <v>Yes</v>
          </cell>
          <cell r="O848" t="str">
            <v>DF01208008125</v>
          </cell>
        </row>
        <row r="849">
          <cell r="A849" t="str">
            <v>SA0175</v>
          </cell>
          <cell r="B849" t="str">
            <v>10SW-D/FR31</v>
          </cell>
          <cell r="C849">
            <v>0</v>
          </cell>
          <cell r="D849" t="str">
            <v>E</v>
          </cell>
          <cell r="E849" t="str">
            <v>SKW&amp;Is-S</v>
          </cell>
          <cell r="F849" t="str">
            <v>A</v>
          </cell>
          <cell r="G849" t="str">
            <v>Hei Ling Chau Addiction Treatment Centre &amp; Hei Ling Chau Correctional Institution (Is-S)</v>
          </cell>
          <cell r="H849" t="str">
            <v>CSD</v>
          </cell>
          <cell r="I849">
            <v>3</v>
          </cell>
          <cell r="J849">
            <v>0.03</v>
          </cell>
          <cell r="K849">
            <v>0.54293333333333338</v>
          </cell>
          <cell r="L849" t="str">
            <v>No</v>
          </cell>
          <cell r="M849"/>
          <cell r="N849" t="str">
            <v>Yes</v>
          </cell>
          <cell r="O849" t="str">
            <v>DF01208008134</v>
          </cell>
        </row>
        <row r="850">
          <cell r="A850" t="str">
            <v>SA0190</v>
          </cell>
          <cell r="B850" t="str">
            <v>10SW-D/F47</v>
          </cell>
          <cell r="C850">
            <v>0</v>
          </cell>
          <cell r="D850" t="str">
            <v>E</v>
          </cell>
          <cell r="E850" t="str">
            <v>SKW&amp;Is-S</v>
          </cell>
          <cell r="F850" t="str">
            <v>A</v>
          </cell>
          <cell r="G850" t="str">
            <v>Hei Ling Chau Addiction Treatment Centre &amp; Hei Ling Chau Correctional Institution (Is-S)</v>
          </cell>
          <cell r="H850" t="str">
            <v>CSD</v>
          </cell>
          <cell r="I850">
            <v>3</v>
          </cell>
          <cell r="J850">
            <v>0.03</v>
          </cell>
          <cell r="K850">
            <v>0.54293333333333338</v>
          </cell>
          <cell r="L850" t="str">
            <v>No</v>
          </cell>
          <cell r="M850"/>
          <cell r="N850" t="str">
            <v>Yes</v>
          </cell>
          <cell r="O850" t="str">
            <v>DF01208008149</v>
          </cell>
        </row>
        <row r="851">
          <cell r="A851" t="str">
            <v>SA1023</v>
          </cell>
          <cell r="B851" t="str">
            <v>11SE-A/C288</v>
          </cell>
          <cell r="C851">
            <v>0</v>
          </cell>
          <cell r="D851" t="str">
            <v>E</v>
          </cell>
          <cell r="E851" t="str">
            <v>NP&amp;CB</v>
          </cell>
          <cell r="F851" t="str">
            <v>A</v>
          </cell>
          <cell r="G851" t="str">
            <v>Choi Sai Woo Park</v>
          </cell>
          <cell r="H851" t="str">
            <v>LCSD</v>
          </cell>
          <cell r="I851">
            <v>2</v>
          </cell>
          <cell r="J851">
            <v>0.03</v>
          </cell>
          <cell r="K851">
            <v>0.54293333333333338</v>
          </cell>
          <cell r="L851" t="str">
            <v>No</v>
          </cell>
          <cell r="M851" t="str">
            <v>TinHau</v>
          </cell>
          <cell r="N851" t="str">
            <v>Yes</v>
          </cell>
          <cell r="O851" t="str">
            <v>DA04408014011</v>
          </cell>
        </row>
        <row r="852">
          <cell r="A852" t="str">
            <v>SA1062</v>
          </cell>
          <cell r="B852" t="str">
            <v>11SE-A/FR103</v>
          </cell>
          <cell r="C852">
            <v>0</v>
          </cell>
          <cell r="D852" t="str">
            <v>CP,ML&amp;Wch</v>
          </cell>
          <cell r="E852" t="str">
            <v>Wch-S</v>
          </cell>
          <cell r="F852" t="str">
            <v>A</v>
          </cell>
          <cell r="G852" t="str">
            <v>Tai Hang Road Rest Garden</v>
          </cell>
          <cell r="H852" t="str">
            <v>LCSD</v>
          </cell>
          <cell r="I852">
            <v>3</v>
          </cell>
          <cell r="J852">
            <v>0.03</v>
          </cell>
          <cell r="K852">
            <v>0.54293333333333338</v>
          </cell>
          <cell r="L852" t="str">
            <v>No</v>
          </cell>
          <cell r="M852"/>
          <cell r="N852" t="str">
            <v>Yes</v>
          </cell>
          <cell r="O852" t="str">
            <v>CC04408050002</v>
          </cell>
        </row>
        <row r="853">
          <cell r="A853" t="str">
            <v>SA1136</v>
          </cell>
          <cell r="B853" t="str">
            <v>11SE-B/C131</v>
          </cell>
          <cell r="C853">
            <v>0</v>
          </cell>
          <cell r="D853" t="str">
            <v>E</v>
          </cell>
          <cell r="E853" t="str">
            <v>SKW&amp;Is-S</v>
          </cell>
          <cell r="F853" t="str">
            <v>A</v>
          </cell>
          <cell r="G853" t="str">
            <v>Lei Yue Mun Park (SKW)</v>
          </cell>
          <cell r="H853" t="str">
            <v>LCSD</v>
          </cell>
          <cell r="I853">
            <v>3</v>
          </cell>
          <cell r="J853">
            <v>0.03</v>
          </cell>
          <cell r="K853">
            <v>0.54293333333333338</v>
          </cell>
          <cell r="L853" t="str">
            <v>Yes</v>
          </cell>
          <cell r="M853"/>
          <cell r="N853" t="str">
            <v>Yes</v>
          </cell>
          <cell r="O853" t="str">
            <v>DB04408016001</v>
          </cell>
        </row>
        <row r="854">
          <cell r="A854" t="str">
            <v>SA1139</v>
          </cell>
          <cell r="B854" t="str">
            <v>11SE-B/C134</v>
          </cell>
          <cell r="C854">
            <v>0</v>
          </cell>
          <cell r="D854" t="str">
            <v>E</v>
          </cell>
          <cell r="E854" t="str">
            <v>SKW&amp;Is-S</v>
          </cell>
          <cell r="F854" t="str">
            <v>A</v>
          </cell>
          <cell r="G854" t="str">
            <v>Lei Yue Mun Park (SKW)</v>
          </cell>
          <cell r="H854" t="str">
            <v>LCSD</v>
          </cell>
          <cell r="I854">
            <v>1</v>
          </cell>
          <cell r="J854">
            <v>0.03</v>
          </cell>
          <cell r="K854">
            <v>0.54293333333333338</v>
          </cell>
          <cell r="L854" t="str">
            <v>Yes</v>
          </cell>
          <cell r="M854"/>
          <cell r="N854" t="str">
            <v>No</v>
          </cell>
          <cell r="O854" t="str">
            <v>DB04408016003</v>
          </cell>
        </row>
        <row r="855">
          <cell r="A855" t="str">
            <v>SA1260</v>
          </cell>
          <cell r="B855" t="str">
            <v>11SE-B/R58</v>
          </cell>
          <cell r="C855">
            <v>0</v>
          </cell>
          <cell r="D855" t="str">
            <v>E</v>
          </cell>
          <cell r="E855" t="str">
            <v>SKW&amp;Is-S</v>
          </cell>
          <cell r="F855" t="str">
            <v>A</v>
          </cell>
          <cell r="G855" t="str">
            <v>Lei Yue Mun Park (SKW)</v>
          </cell>
          <cell r="H855" t="str">
            <v>LCSD</v>
          </cell>
          <cell r="I855">
            <v>3</v>
          </cell>
          <cell r="J855">
            <v>0.03</v>
          </cell>
          <cell r="K855">
            <v>0.54293333333333338</v>
          </cell>
          <cell r="L855" t="str">
            <v>No</v>
          </cell>
          <cell r="M855"/>
          <cell r="N855" t="str">
            <v>Yes</v>
          </cell>
          <cell r="O855" t="str">
            <v>DB04408016058</v>
          </cell>
        </row>
        <row r="856">
          <cell r="A856" t="str">
            <v>SA1288</v>
          </cell>
          <cell r="B856" t="str">
            <v>11SE-C/C437</v>
          </cell>
          <cell r="C856">
            <v>0</v>
          </cell>
          <cell r="D856" t="str">
            <v>CP,ML&amp;Wch</v>
          </cell>
          <cell r="E856" t="str">
            <v>Wch-S</v>
          </cell>
          <cell r="F856" t="str">
            <v>A</v>
          </cell>
          <cell r="G856" t="str">
            <v>111 Mount Butler Road Government Quarters</v>
          </cell>
          <cell r="H856" t="str">
            <v>GPA</v>
          </cell>
          <cell r="I856">
            <v>3</v>
          </cell>
          <cell r="J856">
            <v>0.03</v>
          </cell>
          <cell r="K856">
            <v>0.54293333333333338</v>
          </cell>
          <cell r="L856" t="str">
            <v>No</v>
          </cell>
          <cell r="M856"/>
          <cell r="N856" t="str">
            <v>Yes</v>
          </cell>
          <cell r="O856" t="str">
            <v>CC02308008003</v>
          </cell>
        </row>
        <row r="857">
          <cell r="A857" t="str">
            <v>SA1316</v>
          </cell>
          <cell r="B857" t="str">
            <v>11SE-C/C644</v>
          </cell>
          <cell r="C857">
            <v>0</v>
          </cell>
          <cell r="D857" t="str">
            <v>CP,ML&amp;Wch</v>
          </cell>
          <cell r="E857" t="str">
            <v>Wch-S</v>
          </cell>
          <cell r="F857" t="str">
            <v>A</v>
          </cell>
          <cell r="G857" t="str">
            <v>Mount Butler Quarry Site</v>
          </cell>
          <cell r="H857" t="str">
            <v>HKPF</v>
          </cell>
          <cell r="I857">
            <v>3</v>
          </cell>
          <cell r="J857">
            <v>0.03</v>
          </cell>
          <cell r="K857">
            <v>0.54293333333333338</v>
          </cell>
          <cell r="L857" t="str">
            <v>No</v>
          </cell>
          <cell r="M857"/>
          <cell r="N857" t="str">
            <v>Yes</v>
          </cell>
          <cell r="O857" t="str">
            <v>CC03108038006</v>
          </cell>
        </row>
        <row r="858">
          <cell r="A858" t="str">
            <v>SA1340</v>
          </cell>
          <cell r="B858" t="str">
            <v>11SE-C/F144</v>
          </cell>
          <cell r="C858">
            <v>0</v>
          </cell>
          <cell r="D858" t="str">
            <v>WS&amp;L</v>
          </cell>
          <cell r="E858" t="str">
            <v>S</v>
          </cell>
          <cell r="F858" t="str">
            <v>A</v>
          </cell>
          <cell r="G858" t="str">
            <v>(GLA-THK416) Deep Water Bay Road</v>
          </cell>
          <cell r="H858" t="str">
            <v>LCSD</v>
          </cell>
          <cell r="I858">
            <v>3</v>
          </cell>
          <cell r="J858">
            <v>0.03</v>
          </cell>
          <cell r="K858">
            <v>0.54293333333333338</v>
          </cell>
          <cell r="L858" t="str">
            <v>No</v>
          </cell>
          <cell r="M858"/>
          <cell r="N858" t="str">
            <v>Yes</v>
          </cell>
          <cell r="O858" t="str">
            <v>BB04408043001</v>
          </cell>
        </row>
        <row r="859">
          <cell r="A859" t="str">
            <v>SA1383</v>
          </cell>
          <cell r="B859" t="str">
            <v>11SE-D/C159</v>
          </cell>
          <cell r="C859">
            <v>0</v>
          </cell>
          <cell r="D859" t="str">
            <v>E</v>
          </cell>
          <cell r="E859" t="str">
            <v>CW</v>
          </cell>
          <cell r="F859" t="str">
            <v>A</v>
          </cell>
          <cell r="G859" t="str">
            <v>Chai Wan Swimming Pool &amp; Park</v>
          </cell>
          <cell r="H859" t="str">
            <v>LCSD</v>
          </cell>
          <cell r="I859">
            <v>2</v>
          </cell>
          <cell r="J859">
            <v>0.03</v>
          </cell>
          <cell r="K859">
            <v>0.54293333333333338</v>
          </cell>
          <cell r="L859" t="str">
            <v>Yes</v>
          </cell>
          <cell r="M859" t="str">
            <v>ChaiWan-West</v>
          </cell>
          <cell r="N859" t="str">
            <v>Yes</v>
          </cell>
          <cell r="O859" t="str">
            <v>DD04408015001</v>
          </cell>
        </row>
        <row r="860">
          <cell r="A860" t="str">
            <v>SA1403</v>
          </cell>
          <cell r="B860" t="str">
            <v>11SE-D/C234</v>
          </cell>
          <cell r="C860">
            <v>0</v>
          </cell>
          <cell r="D860" t="str">
            <v>E</v>
          </cell>
          <cell r="E860" t="str">
            <v>CW</v>
          </cell>
          <cell r="F860" t="str">
            <v>A</v>
          </cell>
          <cell r="G860" t="str">
            <v>Cape Collinson Crematorium</v>
          </cell>
          <cell r="H860" t="str">
            <v>FEHD</v>
          </cell>
          <cell r="I860">
            <v>2</v>
          </cell>
          <cell r="J860">
            <v>0.03</v>
          </cell>
          <cell r="K860">
            <v>0.54293333333333338</v>
          </cell>
          <cell r="L860" t="str">
            <v>No</v>
          </cell>
          <cell r="M860"/>
          <cell r="N860" t="str">
            <v>Yes</v>
          </cell>
          <cell r="O860" t="str">
            <v>DD01908013041</v>
          </cell>
        </row>
        <row r="861">
          <cell r="A861" t="str">
            <v>SA1441</v>
          </cell>
          <cell r="B861" t="str">
            <v>11SE-D/C416</v>
          </cell>
          <cell r="C861">
            <v>0</v>
          </cell>
          <cell r="D861" t="str">
            <v>E</v>
          </cell>
          <cell r="E861" t="str">
            <v>CW</v>
          </cell>
          <cell r="F861" t="str">
            <v>A</v>
          </cell>
          <cell r="G861" t="str">
            <v>Tai Tam Gap Correctional Institution</v>
          </cell>
          <cell r="H861" t="str">
            <v>CSD</v>
          </cell>
          <cell r="I861">
            <v>2</v>
          </cell>
          <cell r="J861">
            <v>0.03</v>
          </cell>
          <cell r="K861">
            <v>0.54293333333333338</v>
          </cell>
          <cell r="L861" t="str">
            <v>Yes</v>
          </cell>
          <cell r="M861"/>
          <cell r="N861" t="str">
            <v>Yes</v>
          </cell>
          <cell r="O861" t="str">
            <v>DD01208001013</v>
          </cell>
        </row>
        <row r="862">
          <cell r="A862" t="str">
            <v>SA1446</v>
          </cell>
          <cell r="B862" t="str">
            <v>11SE-D/C453</v>
          </cell>
          <cell r="C862">
            <v>1</v>
          </cell>
          <cell r="D862" t="str">
            <v>E</v>
          </cell>
          <cell r="E862" t="str">
            <v>CW</v>
          </cell>
          <cell r="F862" t="str">
            <v>A</v>
          </cell>
          <cell r="G862" t="str">
            <v>Chai Wan Swimming Pool &amp; Park</v>
          </cell>
          <cell r="H862" t="str">
            <v>LCSD</v>
          </cell>
          <cell r="I862">
            <v>2</v>
          </cell>
          <cell r="J862">
            <v>0.03</v>
          </cell>
          <cell r="K862">
            <v>0.54293333333333338</v>
          </cell>
          <cell r="L862" t="str">
            <v>Yes</v>
          </cell>
          <cell r="M862" t="str">
            <v>ChaiWan-West</v>
          </cell>
          <cell r="N862" t="str">
            <v>Yes</v>
          </cell>
          <cell r="O862" t="str">
            <v>DD04408015007</v>
          </cell>
        </row>
        <row r="863">
          <cell r="A863" t="str">
            <v>SA1467</v>
          </cell>
          <cell r="B863" t="str">
            <v>11SE-D/CR677</v>
          </cell>
          <cell r="C863">
            <v>2</v>
          </cell>
          <cell r="D863" t="str">
            <v>E</v>
          </cell>
          <cell r="E863" t="str">
            <v>CW</v>
          </cell>
          <cell r="F863" t="str">
            <v>A</v>
          </cell>
          <cell r="G863" t="str">
            <v>Cape Collinson Crematorium</v>
          </cell>
          <cell r="H863" t="str">
            <v>FEHD</v>
          </cell>
          <cell r="I863">
            <v>3</v>
          </cell>
          <cell r="J863">
            <v>0.03</v>
          </cell>
          <cell r="K863">
            <v>0.54293333333333338</v>
          </cell>
          <cell r="L863" t="str">
            <v>No</v>
          </cell>
          <cell r="M863"/>
          <cell r="N863" t="str">
            <v>Yes</v>
          </cell>
          <cell r="O863" t="str">
            <v>DD01908013055</v>
          </cell>
        </row>
        <row r="864">
          <cell r="A864" t="str">
            <v>SA1527</v>
          </cell>
          <cell r="B864" t="str">
            <v>11SE-D/R83</v>
          </cell>
          <cell r="C864">
            <v>0</v>
          </cell>
          <cell r="D864" t="str">
            <v>E</v>
          </cell>
          <cell r="E864" t="str">
            <v>CW</v>
          </cell>
          <cell r="F864" t="str">
            <v>A</v>
          </cell>
          <cell r="G864" t="str">
            <v>The Salvation Army Centaline Charity Fund School</v>
          </cell>
          <cell r="H864" t="str">
            <v>EB</v>
          </cell>
          <cell r="I864">
            <v>2</v>
          </cell>
          <cell r="J864">
            <v>0.03</v>
          </cell>
          <cell r="K864">
            <v>0.54293333333333338</v>
          </cell>
          <cell r="L864" t="str">
            <v>No</v>
          </cell>
          <cell r="M864" t="str">
            <v>ChaiWan-West</v>
          </cell>
          <cell r="N864" t="str">
            <v>No</v>
          </cell>
          <cell r="O864" t="str">
            <v>DD07108030001</v>
          </cell>
        </row>
        <row r="865">
          <cell r="A865" t="str">
            <v>SA1757</v>
          </cell>
          <cell r="B865" t="str">
            <v>11SW-A/R97</v>
          </cell>
          <cell r="C865">
            <v>0</v>
          </cell>
          <cell r="D865" t="str">
            <v>CP,ML&amp;Wch</v>
          </cell>
          <cell r="E865" t="str">
            <v>C-W</v>
          </cell>
          <cell r="F865" t="str">
            <v>A</v>
          </cell>
          <cell r="G865" t="str">
            <v>Wing Lee Street Sitting Out Area</v>
          </cell>
          <cell r="H865" t="str">
            <v>LCSD</v>
          </cell>
          <cell r="I865">
            <v>3</v>
          </cell>
          <cell r="J865">
            <v>0.03</v>
          </cell>
          <cell r="K865">
            <v>0.54293333333333338</v>
          </cell>
          <cell r="L865" t="str">
            <v>No</v>
          </cell>
          <cell r="M865" t="str">
            <v>SheungWan_SaiYingPun</v>
          </cell>
          <cell r="N865" t="str">
            <v>No</v>
          </cell>
          <cell r="O865" t="str">
            <v>AB04408023004</v>
          </cell>
        </row>
        <row r="866">
          <cell r="A866" t="str">
            <v>SA1780</v>
          </cell>
          <cell r="B866" t="str">
            <v>11SW-B/CR234</v>
          </cell>
          <cell r="C866">
            <v>1</v>
          </cell>
          <cell r="D866" t="str">
            <v>CP,ML&amp;Wch</v>
          </cell>
          <cell r="E866" t="str">
            <v>Wch-N</v>
          </cell>
          <cell r="F866" t="str">
            <v>A</v>
          </cell>
          <cell r="G866" t="str">
            <v>Monmouth Terrace Playground</v>
          </cell>
          <cell r="H866" t="str">
            <v>LCSD</v>
          </cell>
          <cell r="I866">
            <v>1</v>
          </cell>
          <cell r="J866">
            <v>0.03</v>
          </cell>
          <cell r="K866">
            <v>0.54293333333333338</v>
          </cell>
          <cell r="L866" t="str">
            <v>No</v>
          </cell>
          <cell r="M866"/>
          <cell r="N866" t="str">
            <v>Yes</v>
          </cell>
          <cell r="O866" t="str">
            <v>CA04408005002</v>
          </cell>
        </row>
        <row r="867">
          <cell r="A867" t="str">
            <v>SA1884</v>
          </cell>
          <cell r="B867" t="str">
            <v>11SW-B/F165</v>
          </cell>
          <cell r="C867">
            <v>0</v>
          </cell>
          <cell r="D867" t="str">
            <v>CP,ML&amp;Wch</v>
          </cell>
          <cell r="E867" t="str">
            <v>C-E</v>
          </cell>
          <cell r="F867" t="str">
            <v>A</v>
          </cell>
          <cell r="G867" t="str">
            <v>Hong Kong Park</v>
          </cell>
          <cell r="H867" t="str">
            <v>LCSD</v>
          </cell>
          <cell r="I867">
            <v>2</v>
          </cell>
          <cell r="J867">
            <v>0.03</v>
          </cell>
          <cell r="K867">
            <v>0.54293333333333338</v>
          </cell>
          <cell r="L867" t="str">
            <v>Yes</v>
          </cell>
          <cell r="M867" t="str">
            <v>Central_Admiralty</v>
          </cell>
          <cell r="N867" t="str">
            <v>Yes</v>
          </cell>
          <cell r="O867" t="str">
            <v>AH04408006054</v>
          </cell>
        </row>
        <row r="868">
          <cell r="A868" t="str">
            <v>SA2031</v>
          </cell>
          <cell r="B868" t="str">
            <v>11SW-C/C511</v>
          </cell>
          <cell r="C868">
            <v>0</v>
          </cell>
          <cell r="D868" t="str">
            <v>WS&amp;L</v>
          </cell>
          <cell r="E868" t="str">
            <v>W</v>
          </cell>
          <cell r="F868" t="str">
            <v>A</v>
          </cell>
          <cell r="G868" t="str">
            <v>47 Sassoon Road Government Quarters</v>
          </cell>
          <cell r="H868" t="str">
            <v>GPA</v>
          </cell>
          <cell r="I868">
            <v>2</v>
          </cell>
          <cell r="J868">
            <v>0.03</v>
          </cell>
          <cell r="K868">
            <v>0.54293333333333338</v>
          </cell>
          <cell r="L868" t="str">
            <v>No</v>
          </cell>
          <cell r="M868"/>
          <cell r="N868" t="str">
            <v>Yes</v>
          </cell>
          <cell r="O868" t="str">
            <v>BJ02308009004</v>
          </cell>
        </row>
        <row r="869">
          <cell r="A869" t="str">
            <v>SA2133</v>
          </cell>
          <cell r="B869" t="str">
            <v>11SW-D/C1367</v>
          </cell>
          <cell r="C869">
            <v>0</v>
          </cell>
          <cell r="D869" t="str">
            <v>CP,ML&amp;Wch</v>
          </cell>
          <cell r="E869" t="str">
            <v>Wch-N</v>
          </cell>
          <cell r="F869" t="str">
            <v>A</v>
          </cell>
          <cell r="G869" t="str">
            <v>50 Magazine Gap Road</v>
          </cell>
          <cell r="H869" t="str">
            <v>GPA</v>
          </cell>
          <cell r="I869">
            <v>2</v>
          </cell>
          <cell r="J869">
            <v>0.03</v>
          </cell>
          <cell r="K869">
            <v>0.54293333333333338</v>
          </cell>
          <cell r="L869" t="str">
            <v>No</v>
          </cell>
          <cell r="M869"/>
          <cell r="N869" t="str">
            <v>Yes</v>
          </cell>
          <cell r="O869" t="str">
            <v>CA03108002004</v>
          </cell>
        </row>
        <row r="870">
          <cell r="A870" t="str">
            <v>SA2143</v>
          </cell>
          <cell r="B870" t="str">
            <v>11SW-D/C1471</v>
          </cell>
          <cell r="C870">
            <v>0</v>
          </cell>
          <cell r="D870" t="str">
            <v>CP,ML&amp;Wch</v>
          </cell>
          <cell r="E870" t="str">
            <v>Wch-S</v>
          </cell>
          <cell r="F870" t="str">
            <v>A</v>
          </cell>
          <cell r="G870" t="str">
            <v>Hong Kong Cemetery</v>
          </cell>
          <cell r="H870" t="str">
            <v>FEHD</v>
          </cell>
          <cell r="I870">
            <v>3</v>
          </cell>
          <cell r="J870">
            <v>0.03</v>
          </cell>
          <cell r="K870">
            <v>0.54293333333333338</v>
          </cell>
          <cell r="L870" t="str">
            <v>No</v>
          </cell>
          <cell r="M870"/>
          <cell r="N870" t="str">
            <v>Yes</v>
          </cell>
          <cell r="O870" t="str">
            <v>CC01908021008</v>
          </cell>
        </row>
        <row r="871">
          <cell r="A871" t="str">
            <v>SA2163</v>
          </cell>
          <cell r="B871" t="str">
            <v>11SW-D/C1497</v>
          </cell>
          <cell r="C871">
            <v>0</v>
          </cell>
          <cell r="D871" t="str">
            <v>CP,ML&amp;Wch</v>
          </cell>
          <cell r="E871" t="str">
            <v>Wch-S</v>
          </cell>
          <cell r="F871" t="str">
            <v>A</v>
          </cell>
          <cell r="G871" t="str">
            <v>Hong Kong Cemetery</v>
          </cell>
          <cell r="H871" t="str">
            <v>FEHD</v>
          </cell>
          <cell r="I871">
            <v>3</v>
          </cell>
          <cell r="J871">
            <v>0.03</v>
          </cell>
          <cell r="K871">
            <v>0.54293333333333338</v>
          </cell>
          <cell r="L871" t="str">
            <v>No</v>
          </cell>
          <cell r="M871"/>
          <cell r="N871" t="str">
            <v>Yes</v>
          </cell>
          <cell r="O871" t="str">
            <v>CC01908021030</v>
          </cell>
        </row>
        <row r="872">
          <cell r="A872" t="str">
            <v>SA2165</v>
          </cell>
          <cell r="B872" t="str">
            <v>11SW-D/CR151</v>
          </cell>
          <cell r="C872">
            <v>2</v>
          </cell>
          <cell r="D872" t="str">
            <v>WS&amp;L</v>
          </cell>
          <cell r="E872" t="str">
            <v>S</v>
          </cell>
          <cell r="F872" t="str">
            <v>A</v>
          </cell>
          <cell r="G872" t="str">
            <v>Financial Secretary's Residence</v>
          </cell>
          <cell r="H872" t="str">
            <v>GPA</v>
          </cell>
          <cell r="I872">
            <v>1</v>
          </cell>
          <cell r="J872">
            <v>0.03</v>
          </cell>
          <cell r="K872">
            <v>0.54293333333333338</v>
          </cell>
          <cell r="L872" t="str">
            <v>Yes</v>
          </cell>
          <cell r="M872" t="str">
            <v>DeepWaterBay_RepulseBay</v>
          </cell>
          <cell r="N872" t="str">
            <v>Yes</v>
          </cell>
          <cell r="O872" t="str">
            <v>BB02308012003</v>
          </cell>
        </row>
        <row r="873">
          <cell r="A873" t="str">
            <v>SA2183</v>
          </cell>
          <cell r="B873" t="str">
            <v>11SW-D/CR1995</v>
          </cell>
          <cell r="C873">
            <v>0</v>
          </cell>
          <cell r="D873" t="str">
            <v>CP,ML&amp;Wch</v>
          </cell>
          <cell r="E873" t="str">
            <v>Wch-S</v>
          </cell>
          <cell r="F873" t="str">
            <v>A</v>
          </cell>
          <cell r="G873" t="str">
            <v>Hong Kong Cemetery</v>
          </cell>
          <cell r="H873" t="str">
            <v>FEHD</v>
          </cell>
          <cell r="I873">
            <v>3</v>
          </cell>
          <cell r="J873">
            <v>0.03</v>
          </cell>
          <cell r="K873">
            <v>0.54293333333333338</v>
          </cell>
          <cell r="L873" t="str">
            <v>Yes</v>
          </cell>
          <cell r="M873"/>
          <cell r="N873" t="str">
            <v>Yes</v>
          </cell>
          <cell r="O873" t="str">
            <v>CC01908021019</v>
          </cell>
        </row>
        <row r="874">
          <cell r="A874" t="str">
            <v>SA2224</v>
          </cell>
          <cell r="B874" t="str">
            <v>11SW-D/CR450</v>
          </cell>
          <cell r="C874">
            <v>0</v>
          </cell>
          <cell r="D874" t="str">
            <v>CP,ML&amp;Wch</v>
          </cell>
          <cell r="E874" t="str">
            <v>PML</v>
          </cell>
          <cell r="F874" t="str">
            <v>A</v>
          </cell>
          <cell r="G874" t="str">
            <v>Victoria House, 15 Barker Road</v>
          </cell>
          <cell r="H874" t="str">
            <v>GPA</v>
          </cell>
          <cell r="I874">
            <v>1</v>
          </cell>
          <cell r="J874">
            <v>0.03</v>
          </cell>
          <cell r="K874">
            <v>0.54293333333333338</v>
          </cell>
          <cell r="L874" t="str">
            <v>Yes</v>
          </cell>
          <cell r="M874"/>
          <cell r="N874" t="str">
            <v>Yes</v>
          </cell>
          <cell r="O874" t="str">
            <v>AC02308032009</v>
          </cell>
        </row>
        <row r="875">
          <cell r="A875" t="str">
            <v>SA2249</v>
          </cell>
          <cell r="B875" t="str">
            <v>11SW-D/CR978</v>
          </cell>
          <cell r="C875">
            <v>0</v>
          </cell>
          <cell r="D875" t="str">
            <v>CP,ML&amp;Wch</v>
          </cell>
          <cell r="E875" t="str">
            <v>Wch-S</v>
          </cell>
          <cell r="F875" t="str">
            <v>A</v>
          </cell>
          <cell r="G875" t="str">
            <v>Caroline Cemetery</v>
          </cell>
          <cell r="H875" t="str">
            <v>FEHD</v>
          </cell>
          <cell r="I875">
            <v>3</v>
          </cell>
          <cell r="J875">
            <v>0.03</v>
          </cell>
          <cell r="K875">
            <v>0.54293333333333338</v>
          </cell>
          <cell r="L875" t="str">
            <v>No</v>
          </cell>
          <cell r="M875"/>
          <cell r="N875" t="str">
            <v>Yes</v>
          </cell>
          <cell r="O875" t="str">
            <v>CC01908072001</v>
          </cell>
        </row>
        <row r="876">
          <cell r="A876" t="str">
            <v>SA2281</v>
          </cell>
          <cell r="B876" t="str">
            <v>11SW-D/FR584</v>
          </cell>
          <cell r="C876">
            <v>0</v>
          </cell>
          <cell r="D876" t="str">
            <v>CP,ML&amp;Wch</v>
          </cell>
          <cell r="E876" t="str">
            <v>Wch-S</v>
          </cell>
          <cell r="F876" t="str">
            <v>A</v>
          </cell>
          <cell r="G876" t="str">
            <v>Hong Kong Cemetery</v>
          </cell>
          <cell r="H876" t="str">
            <v>FEHD</v>
          </cell>
          <cell r="I876">
            <v>2</v>
          </cell>
          <cell r="J876">
            <v>0.03</v>
          </cell>
          <cell r="K876">
            <v>0.54293333333333338</v>
          </cell>
          <cell r="L876" t="str">
            <v>No</v>
          </cell>
          <cell r="M876"/>
          <cell r="N876" t="str">
            <v>Yes</v>
          </cell>
          <cell r="O876" t="str">
            <v>CC01908021059</v>
          </cell>
        </row>
        <row r="877">
          <cell r="A877" t="str">
            <v>SA2427</v>
          </cell>
          <cell r="B877" t="str">
            <v>14NE-B/C227</v>
          </cell>
          <cell r="C877">
            <v>0</v>
          </cell>
          <cell r="D877" t="str">
            <v>E</v>
          </cell>
          <cell r="E877" t="str">
            <v>SKW&amp;Is-S</v>
          </cell>
          <cell r="F877" t="str">
            <v>A</v>
          </cell>
          <cell r="G877" t="str">
            <v>Lamma Fire Station (Is-S)</v>
          </cell>
          <cell r="H877" t="str">
            <v>FSD</v>
          </cell>
          <cell r="I877">
            <v>1</v>
          </cell>
          <cell r="J877">
            <v>0.03</v>
          </cell>
          <cell r="K877">
            <v>0.54293333333333338</v>
          </cell>
          <cell r="L877" t="str">
            <v>Yes</v>
          </cell>
          <cell r="M877"/>
          <cell r="N877" t="str">
            <v>Yes</v>
          </cell>
          <cell r="O877" t="str">
            <v>DF01808070001</v>
          </cell>
        </row>
        <row r="878">
          <cell r="A878" t="str">
            <v>SA2535</v>
          </cell>
          <cell r="B878" t="str">
            <v>14NW-D/R306</v>
          </cell>
          <cell r="C878">
            <v>0</v>
          </cell>
          <cell r="D878" t="str">
            <v>E</v>
          </cell>
          <cell r="E878" t="str">
            <v>SKW&amp;Is-S</v>
          </cell>
          <cell r="F878" t="str">
            <v>A</v>
          </cell>
          <cell r="G878" t="str">
            <v>Cheung Chau Public Cemetery (Is-S)</v>
          </cell>
          <cell r="H878" t="str">
            <v>FEHD</v>
          </cell>
          <cell r="I878">
            <v>3</v>
          </cell>
          <cell r="J878">
            <v>0.03</v>
          </cell>
          <cell r="K878">
            <v>0.54293333333333338</v>
          </cell>
          <cell r="L878" t="str">
            <v>No</v>
          </cell>
          <cell r="M878"/>
          <cell r="N878" t="str">
            <v>No</v>
          </cell>
          <cell r="O878" t="str">
            <v>DF01908048009</v>
          </cell>
        </row>
        <row r="879">
          <cell r="A879" t="str">
            <v>SA2618</v>
          </cell>
          <cell r="B879" t="str">
            <v>15NE-C/C103</v>
          </cell>
          <cell r="C879">
            <v>0</v>
          </cell>
          <cell r="D879" t="str">
            <v>WS&amp;L</v>
          </cell>
          <cell r="E879" t="str">
            <v>S</v>
          </cell>
          <cell r="F879" t="str">
            <v>A</v>
          </cell>
          <cell r="G879" t="str">
            <v>Chung Hom Kok Beach &amp; Park Buildings</v>
          </cell>
          <cell r="H879" t="str">
            <v>LCSD</v>
          </cell>
          <cell r="I879">
            <v>3</v>
          </cell>
          <cell r="J879">
            <v>0.03</v>
          </cell>
          <cell r="K879">
            <v>0.54293333333333338</v>
          </cell>
          <cell r="L879" t="str">
            <v>No</v>
          </cell>
          <cell r="M879"/>
          <cell r="N879" t="str">
            <v>No</v>
          </cell>
          <cell r="O879" t="str">
            <v>BB04408026024</v>
          </cell>
        </row>
        <row r="880">
          <cell r="A880" t="str">
            <v>SA2627</v>
          </cell>
          <cell r="B880" t="str">
            <v>15NE-C/C213</v>
          </cell>
          <cell r="C880">
            <v>0</v>
          </cell>
          <cell r="D880" t="str">
            <v>WS&amp;L</v>
          </cell>
          <cell r="E880" t="str">
            <v>S</v>
          </cell>
          <cell r="F880" t="str">
            <v>A</v>
          </cell>
          <cell r="G880" t="str">
            <v>Chung Hom Kok Beach &amp; Park Buildings</v>
          </cell>
          <cell r="H880" t="str">
            <v>LCSD</v>
          </cell>
          <cell r="I880">
            <v>3</v>
          </cell>
          <cell r="J880">
            <v>0.03</v>
          </cell>
          <cell r="K880">
            <v>0.54293333333333338</v>
          </cell>
          <cell r="L880" t="str">
            <v>No</v>
          </cell>
          <cell r="M880"/>
          <cell r="N880" t="str">
            <v>No</v>
          </cell>
          <cell r="O880" t="str">
            <v>BB04408026026</v>
          </cell>
        </row>
        <row r="881">
          <cell r="A881" t="str">
            <v>SA2653</v>
          </cell>
          <cell r="B881" t="str">
            <v>15NE-C/C321</v>
          </cell>
          <cell r="C881">
            <v>0</v>
          </cell>
          <cell r="D881" t="str">
            <v>WS&amp;L</v>
          </cell>
          <cell r="E881" t="str">
            <v>S</v>
          </cell>
          <cell r="F881" t="str">
            <v>A</v>
          </cell>
          <cell r="G881" t="str">
            <v>Stanley Prison</v>
          </cell>
          <cell r="H881" t="str">
            <v>CSD</v>
          </cell>
          <cell r="I881">
            <v>3</v>
          </cell>
          <cell r="J881">
            <v>0.03</v>
          </cell>
          <cell r="K881">
            <v>0.54293333333333338</v>
          </cell>
          <cell r="L881" t="str">
            <v>No</v>
          </cell>
          <cell r="M881"/>
          <cell r="N881" t="str">
            <v>Yes</v>
          </cell>
          <cell r="O881" t="str">
            <v>BB01208003060</v>
          </cell>
        </row>
        <row r="882">
          <cell r="A882" t="str">
            <v>SA2662</v>
          </cell>
          <cell r="B882" t="str">
            <v>15NE-C/C395</v>
          </cell>
          <cell r="C882">
            <v>0</v>
          </cell>
          <cell r="D882" t="str">
            <v>WS&amp;L</v>
          </cell>
          <cell r="E882" t="str">
            <v>S</v>
          </cell>
          <cell r="F882" t="str">
            <v>A</v>
          </cell>
          <cell r="G882" t="str">
            <v>Stanley Prison</v>
          </cell>
          <cell r="H882" t="str">
            <v>CSD</v>
          </cell>
          <cell r="I882">
            <v>2</v>
          </cell>
          <cell r="J882">
            <v>0.03</v>
          </cell>
          <cell r="K882">
            <v>0.54293333333333338</v>
          </cell>
          <cell r="L882" t="str">
            <v>Yes</v>
          </cell>
          <cell r="M882"/>
          <cell r="N882" t="str">
            <v>No</v>
          </cell>
          <cell r="O882" t="str">
            <v>BB01208003056</v>
          </cell>
        </row>
        <row r="883">
          <cell r="A883" t="str">
            <v>SA2704</v>
          </cell>
          <cell r="B883" t="str">
            <v>15NE-C/F60</v>
          </cell>
          <cell r="C883">
            <v>0</v>
          </cell>
          <cell r="D883" t="str">
            <v>WS&amp;L</v>
          </cell>
          <cell r="E883" t="str">
            <v>S</v>
          </cell>
          <cell r="F883" t="str">
            <v>A</v>
          </cell>
          <cell r="G883" t="str">
            <v>Chung Hom Kok Beach &amp; Park Buildings</v>
          </cell>
          <cell r="H883" t="str">
            <v>LCSD</v>
          </cell>
          <cell r="I883">
            <v>3</v>
          </cell>
          <cell r="J883">
            <v>0.03</v>
          </cell>
          <cell r="K883">
            <v>0.54293333333333338</v>
          </cell>
          <cell r="L883" t="str">
            <v>Yes</v>
          </cell>
          <cell r="M883"/>
          <cell r="N883" t="str">
            <v>Yes</v>
          </cell>
          <cell r="O883" t="str">
            <v>BB04408026004</v>
          </cell>
        </row>
        <row r="884">
          <cell r="A884" t="str">
            <v>SA2761</v>
          </cell>
          <cell r="B884" t="str">
            <v>15NW-B/C219</v>
          </cell>
          <cell r="C884">
            <v>0</v>
          </cell>
          <cell r="D884" t="str">
            <v>WS&amp;L</v>
          </cell>
          <cell r="E884" t="str">
            <v>S</v>
          </cell>
          <cell r="F884" t="str">
            <v>A</v>
          </cell>
          <cell r="G884" t="str">
            <v>Aberdeen Swimming Pool</v>
          </cell>
          <cell r="H884" t="str">
            <v>LCSD</v>
          </cell>
          <cell r="I884">
            <v>2</v>
          </cell>
          <cell r="J884">
            <v>0.03</v>
          </cell>
          <cell r="K884">
            <v>0.54293333333333338</v>
          </cell>
          <cell r="L884" t="str">
            <v>Yes</v>
          </cell>
          <cell r="M884"/>
          <cell r="N884" t="str">
            <v>Yes</v>
          </cell>
          <cell r="O884" t="str">
            <v>BB04408040003</v>
          </cell>
        </row>
        <row r="885">
          <cell r="A885" t="str">
            <v>SA2794</v>
          </cell>
          <cell r="B885" t="str">
            <v>15NW-C/C134</v>
          </cell>
          <cell r="C885">
            <v>0</v>
          </cell>
          <cell r="D885" t="str">
            <v>E</v>
          </cell>
          <cell r="E885" t="str">
            <v>SKW&amp;Is-S</v>
          </cell>
          <cell r="F885" t="str">
            <v>A</v>
          </cell>
          <cell r="G885" t="str">
            <v>(Hung Shing Yeh Beach) (Is-S)</v>
          </cell>
          <cell r="H885" t="str">
            <v>LCSD</v>
          </cell>
          <cell r="I885">
            <v>3</v>
          </cell>
          <cell r="J885">
            <v>0.03</v>
          </cell>
          <cell r="K885">
            <v>0.54293333333333338</v>
          </cell>
          <cell r="L885" t="str">
            <v>Yes</v>
          </cell>
          <cell r="M885"/>
          <cell r="N885" t="str">
            <v>Yes</v>
          </cell>
          <cell r="O885" t="str">
            <v>DF04408023001</v>
          </cell>
        </row>
        <row r="886">
          <cell r="A886" t="str">
            <v>SA4906</v>
          </cell>
          <cell r="B886" t="str">
            <v>11SE-D/C716</v>
          </cell>
          <cell r="C886">
            <v>0</v>
          </cell>
          <cell r="D886" t="str">
            <v>E</v>
          </cell>
          <cell r="E886" t="str">
            <v>CW</v>
          </cell>
          <cell r="F886" t="str">
            <v>A</v>
          </cell>
          <cell r="G886" t="str">
            <v>Cape Collinson Training Centre</v>
          </cell>
          <cell r="H886" t="str">
            <v>CSD</v>
          </cell>
          <cell r="I886">
            <v>1</v>
          </cell>
          <cell r="J886">
            <v>0.03</v>
          </cell>
          <cell r="K886">
            <v>0.54293333333333338</v>
          </cell>
          <cell r="L886" t="str">
            <v>No</v>
          </cell>
          <cell r="M886"/>
          <cell r="N886" t="str">
            <v>Yes</v>
          </cell>
          <cell r="O886" t="str">
            <v>DD01208003026</v>
          </cell>
        </row>
        <row r="887">
          <cell r="A887" t="str">
            <v>SA13920</v>
          </cell>
          <cell r="B887" t="str">
            <v>11SW-D/R1306</v>
          </cell>
          <cell r="C887">
            <v>0</v>
          </cell>
          <cell r="D887" t="str">
            <v>CP,ML&amp;Wch</v>
          </cell>
          <cell r="E887" t="str">
            <v>Wch-S</v>
          </cell>
          <cell r="F887" t="str">
            <v>A</v>
          </cell>
          <cell r="G887" t="str">
            <v>Hong Kong Cemetery</v>
          </cell>
          <cell r="H887" t="str">
            <v>FEHD</v>
          </cell>
          <cell r="I887">
            <v>3</v>
          </cell>
          <cell r="J887">
            <v>0.03</v>
          </cell>
          <cell r="K887">
            <v>0.54293333333333338</v>
          </cell>
          <cell r="L887" t="str">
            <v>*</v>
          </cell>
          <cell r="M887"/>
          <cell r="N887" t="str">
            <v>Yes</v>
          </cell>
          <cell r="O887" t="str">
            <v>CC01908021065</v>
          </cell>
        </row>
        <row r="888">
          <cell r="A888" t="str">
            <v>SA0074</v>
          </cell>
          <cell r="B888" t="str">
            <v>10SW-D/C18</v>
          </cell>
          <cell r="C888">
            <v>0</v>
          </cell>
          <cell r="D888" t="str">
            <v>E</v>
          </cell>
          <cell r="E888" t="str">
            <v>SKW&amp;Is-S</v>
          </cell>
          <cell r="F888" t="str">
            <v>A</v>
          </cell>
          <cell r="G888" t="str">
            <v>Hei Ling Chau Addiction Treatment Centre &amp; Hei Ling Chau Correctional Institution (Is-S)</v>
          </cell>
          <cell r="H888" t="str">
            <v>CSD</v>
          </cell>
          <cell r="I888">
            <v>3</v>
          </cell>
          <cell r="J888">
            <v>0.02</v>
          </cell>
          <cell r="K888">
            <v>0.52</v>
          </cell>
          <cell r="L888" t="str">
            <v>No</v>
          </cell>
          <cell r="M888"/>
          <cell r="N888" t="str">
            <v>Yes</v>
          </cell>
          <cell r="O888" t="str">
            <v>DF01208008023</v>
          </cell>
        </row>
        <row r="889">
          <cell r="A889" t="str">
            <v>SA0075</v>
          </cell>
          <cell r="B889" t="str">
            <v>10SW-D/C19</v>
          </cell>
          <cell r="C889">
            <v>0</v>
          </cell>
          <cell r="D889" t="str">
            <v>E</v>
          </cell>
          <cell r="E889" t="str">
            <v>SKW&amp;Is-S</v>
          </cell>
          <cell r="F889" t="str">
            <v>A</v>
          </cell>
          <cell r="G889" t="str">
            <v>Hei Ling Chau Addiction Treatment Centre &amp; Hei Ling Chau Correctional Institution (Is-S)</v>
          </cell>
          <cell r="H889" t="str">
            <v>CSD</v>
          </cell>
          <cell r="I889">
            <v>3</v>
          </cell>
          <cell r="J889">
            <v>0.02</v>
          </cell>
          <cell r="K889">
            <v>0.52</v>
          </cell>
          <cell r="L889" t="str">
            <v>No</v>
          </cell>
          <cell r="M889"/>
          <cell r="N889" t="str">
            <v>Yes</v>
          </cell>
          <cell r="O889" t="str">
            <v>DF01208008024</v>
          </cell>
        </row>
        <row r="890">
          <cell r="A890" t="str">
            <v>SA0102</v>
          </cell>
          <cell r="B890" t="str">
            <v>10SW-D/C44</v>
          </cell>
          <cell r="C890">
            <v>0</v>
          </cell>
          <cell r="D890" t="str">
            <v>E</v>
          </cell>
          <cell r="E890" t="str">
            <v>SKW&amp;Is-S</v>
          </cell>
          <cell r="F890" t="str">
            <v>A</v>
          </cell>
          <cell r="G890" t="str">
            <v>Hei Ling Chau Addiction Treatment Centre &amp; Hei Ling Chau Correctional Institution (Is-S)</v>
          </cell>
          <cell r="H890" t="str">
            <v>CSD</v>
          </cell>
          <cell r="I890">
            <v>2</v>
          </cell>
          <cell r="J890">
            <v>0.02</v>
          </cell>
          <cell r="K890">
            <v>0.52</v>
          </cell>
          <cell r="L890" t="str">
            <v>No</v>
          </cell>
          <cell r="M890"/>
          <cell r="N890" t="str">
            <v>Yes</v>
          </cell>
          <cell r="O890" t="str">
            <v>DF01208008049</v>
          </cell>
        </row>
        <row r="891">
          <cell r="A891" t="str">
            <v>SA0119</v>
          </cell>
          <cell r="B891" t="str">
            <v>10SW-D/C66</v>
          </cell>
          <cell r="C891">
            <v>0</v>
          </cell>
          <cell r="D891" t="str">
            <v>E</v>
          </cell>
          <cell r="E891" t="str">
            <v>SKW&amp;Is-S</v>
          </cell>
          <cell r="F891" t="str">
            <v>A</v>
          </cell>
          <cell r="G891" t="str">
            <v>Hei Ling Chau Addiction Treatment Centre &amp; Hei Ling Chau Correctional Institution (Is-S)</v>
          </cell>
          <cell r="H891" t="str">
            <v>CSD</v>
          </cell>
          <cell r="I891">
            <v>3</v>
          </cell>
          <cell r="J891">
            <v>0.02</v>
          </cell>
          <cell r="K891">
            <v>0.52</v>
          </cell>
          <cell r="L891" t="str">
            <v>No</v>
          </cell>
          <cell r="M891"/>
          <cell r="N891" t="str">
            <v>Yes</v>
          </cell>
          <cell r="O891" t="str">
            <v>DF01208008065</v>
          </cell>
        </row>
        <row r="892">
          <cell r="A892" t="str">
            <v>SA0169</v>
          </cell>
          <cell r="B892" t="str">
            <v>10SW-D/F26</v>
          </cell>
          <cell r="C892">
            <v>0</v>
          </cell>
          <cell r="D892" t="str">
            <v>E</v>
          </cell>
          <cell r="E892" t="str">
            <v>SKW&amp;Is-S</v>
          </cell>
          <cell r="F892" t="str">
            <v>A</v>
          </cell>
          <cell r="G892" t="str">
            <v>Hei Ling Chau Addiction Treatment Centre &amp; Hei Ling Chau Correctional Institution (Is-S)</v>
          </cell>
          <cell r="H892" t="str">
            <v>CSD</v>
          </cell>
          <cell r="I892">
            <v>3</v>
          </cell>
          <cell r="J892">
            <v>0.02</v>
          </cell>
          <cell r="K892">
            <v>0.52</v>
          </cell>
          <cell r="L892" t="str">
            <v>No</v>
          </cell>
          <cell r="M892"/>
          <cell r="N892" t="str">
            <v>Yes</v>
          </cell>
          <cell r="O892" t="str">
            <v>DF01208008129</v>
          </cell>
        </row>
        <row r="893">
          <cell r="A893" t="str">
            <v>SA0194</v>
          </cell>
          <cell r="B893" t="str">
            <v>10SW-D/F51</v>
          </cell>
          <cell r="C893">
            <v>0</v>
          </cell>
          <cell r="D893" t="str">
            <v>E</v>
          </cell>
          <cell r="E893" t="str">
            <v>SKW&amp;Is-S</v>
          </cell>
          <cell r="F893" t="str">
            <v>A</v>
          </cell>
          <cell r="G893" t="str">
            <v>Hei Ling Chau Addiction Treatment Centre &amp; Hei Ling Chau Correctional Institution (Is-S)</v>
          </cell>
          <cell r="H893" t="str">
            <v>CSD</v>
          </cell>
          <cell r="I893">
            <v>3</v>
          </cell>
          <cell r="J893">
            <v>0.02</v>
          </cell>
          <cell r="K893">
            <v>0.52</v>
          </cell>
          <cell r="L893" t="str">
            <v>No</v>
          </cell>
          <cell r="M893"/>
          <cell r="N893" t="str">
            <v>Yes</v>
          </cell>
          <cell r="O893" t="str">
            <v>DF01208008153</v>
          </cell>
        </row>
        <row r="894">
          <cell r="A894" t="str">
            <v>SA0204</v>
          </cell>
          <cell r="B894" t="str">
            <v>10SW-D/F61</v>
          </cell>
          <cell r="C894">
            <v>0</v>
          </cell>
          <cell r="D894" t="str">
            <v>E</v>
          </cell>
          <cell r="E894" t="str">
            <v>SKW&amp;Is-S</v>
          </cell>
          <cell r="F894" t="str">
            <v>A</v>
          </cell>
          <cell r="G894" t="str">
            <v>Hei Ling Chau Addiction Treatment Centre &amp; Hei Ling Chau Correctional Institution (Is-S)</v>
          </cell>
          <cell r="H894" t="str">
            <v>CSD</v>
          </cell>
          <cell r="I894">
            <v>3</v>
          </cell>
          <cell r="J894">
            <v>0.02</v>
          </cell>
          <cell r="K894">
            <v>0.52</v>
          </cell>
          <cell r="L894" t="str">
            <v>No</v>
          </cell>
          <cell r="M894"/>
          <cell r="N894" t="str">
            <v>Yes</v>
          </cell>
          <cell r="O894" t="str">
            <v>DF01208008163</v>
          </cell>
        </row>
        <row r="895">
          <cell r="A895" t="str">
            <v>SA1187</v>
          </cell>
          <cell r="B895" t="str">
            <v>11SE-B/C319</v>
          </cell>
          <cell r="C895">
            <v>0</v>
          </cell>
          <cell r="D895" t="str">
            <v>E</v>
          </cell>
          <cell r="E895" t="str">
            <v>SKW&amp;Is-S</v>
          </cell>
          <cell r="F895" t="str">
            <v>A</v>
          </cell>
          <cell r="G895" t="str">
            <v>Lei Yue Mun Park (SKW)</v>
          </cell>
          <cell r="H895" t="str">
            <v>LCSD</v>
          </cell>
          <cell r="I895">
            <v>2</v>
          </cell>
          <cell r="J895">
            <v>0.02</v>
          </cell>
          <cell r="K895">
            <v>0.52</v>
          </cell>
          <cell r="L895" t="str">
            <v>No</v>
          </cell>
          <cell r="M895"/>
          <cell r="N895" t="str">
            <v>Yes</v>
          </cell>
          <cell r="O895" t="str">
            <v>DB04408016031</v>
          </cell>
        </row>
        <row r="896">
          <cell r="A896" t="str">
            <v>SA1214</v>
          </cell>
          <cell r="B896" t="str">
            <v>11SE-B/C566</v>
          </cell>
          <cell r="C896">
            <v>0</v>
          </cell>
          <cell r="D896" t="str">
            <v>E</v>
          </cell>
          <cell r="E896" t="str">
            <v>SKW&amp;Is-S</v>
          </cell>
          <cell r="F896" t="str">
            <v>A</v>
          </cell>
          <cell r="G896" t="str">
            <v>Hong Kong Museum Of Coastal Defence (Skw)</v>
          </cell>
          <cell r="H896" t="str">
            <v>LCSD</v>
          </cell>
          <cell r="I896">
            <v>3</v>
          </cell>
          <cell r="J896">
            <v>0.02</v>
          </cell>
          <cell r="K896">
            <v>0.52</v>
          </cell>
          <cell r="L896" t="str">
            <v>No</v>
          </cell>
          <cell r="M896"/>
          <cell r="N896" t="str">
            <v>Yes</v>
          </cell>
          <cell r="O896" t="str">
            <v>DB04408042005</v>
          </cell>
        </row>
        <row r="897">
          <cell r="A897" t="str">
            <v>SA1325</v>
          </cell>
          <cell r="B897" t="str">
            <v>11SE-C/C806</v>
          </cell>
          <cell r="C897">
            <v>2</v>
          </cell>
          <cell r="D897" t="str">
            <v>CP,ML&amp;Wch</v>
          </cell>
          <cell r="E897" t="str">
            <v>Wch-S</v>
          </cell>
          <cell r="F897" t="str">
            <v>A</v>
          </cell>
          <cell r="G897" t="str">
            <v>Chun Fai Road / Moorsom Road Sitting Out Area</v>
          </cell>
          <cell r="H897" t="str">
            <v>LCSD</v>
          </cell>
          <cell r="I897">
            <v>1</v>
          </cell>
          <cell r="J897">
            <v>0.02</v>
          </cell>
          <cell r="K897">
            <v>0.52</v>
          </cell>
          <cell r="L897" t="str">
            <v>No</v>
          </cell>
          <cell r="M897"/>
          <cell r="N897" t="str">
            <v>No</v>
          </cell>
          <cell r="O897" t="str">
            <v>CC02308028002</v>
          </cell>
        </row>
        <row r="898">
          <cell r="A898" t="str">
            <v>SA1338</v>
          </cell>
          <cell r="B898" t="str">
            <v>11SE-C/F124</v>
          </cell>
          <cell r="C898">
            <v>0</v>
          </cell>
          <cell r="D898" t="str">
            <v>CP,ML&amp;Wch</v>
          </cell>
          <cell r="E898" t="str">
            <v>Wch-S</v>
          </cell>
          <cell r="F898" t="str">
            <v>A</v>
          </cell>
          <cell r="G898" t="str">
            <v>Mount Butler Quarry Site</v>
          </cell>
          <cell r="H898" t="str">
            <v>HKPF</v>
          </cell>
          <cell r="I898">
            <v>3</v>
          </cell>
          <cell r="J898">
            <v>0.02</v>
          </cell>
          <cell r="K898">
            <v>0.52</v>
          </cell>
          <cell r="L898" t="str">
            <v>No</v>
          </cell>
          <cell r="M898"/>
          <cell r="N898" t="str">
            <v>Yes</v>
          </cell>
          <cell r="O898" t="str">
            <v>CC03108038018</v>
          </cell>
        </row>
        <row r="899">
          <cell r="A899" t="str">
            <v>SA1387</v>
          </cell>
          <cell r="B899" t="str">
            <v>11SE-D/C165</v>
          </cell>
          <cell r="C899">
            <v>0</v>
          </cell>
          <cell r="D899" t="str">
            <v>E</v>
          </cell>
          <cell r="E899" t="str">
            <v>CW</v>
          </cell>
          <cell r="F899" t="str">
            <v>A</v>
          </cell>
          <cell r="G899" t="str">
            <v>Cape Collinson Crematorium</v>
          </cell>
          <cell r="H899" t="str">
            <v>FEHD</v>
          </cell>
          <cell r="I899">
            <v>3</v>
          </cell>
          <cell r="J899">
            <v>0.02</v>
          </cell>
          <cell r="K899">
            <v>0.52</v>
          </cell>
          <cell r="L899" t="str">
            <v>No</v>
          </cell>
          <cell r="M899"/>
          <cell r="N899" t="str">
            <v>Yes</v>
          </cell>
          <cell r="O899" t="str">
            <v>DD01908013021</v>
          </cell>
        </row>
        <row r="900">
          <cell r="A900" t="str">
            <v>SA1400</v>
          </cell>
          <cell r="B900" t="str">
            <v>11SE-D/C229</v>
          </cell>
          <cell r="C900">
            <v>0</v>
          </cell>
          <cell r="D900" t="str">
            <v>E</v>
          </cell>
          <cell r="E900" t="str">
            <v>CW</v>
          </cell>
          <cell r="F900" t="str">
            <v>A</v>
          </cell>
          <cell r="G900" t="str">
            <v>Cape Collinson Crematorium</v>
          </cell>
          <cell r="H900" t="str">
            <v>FEHD</v>
          </cell>
          <cell r="I900">
            <v>3</v>
          </cell>
          <cell r="J900">
            <v>0.02</v>
          </cell>
          <cell r="K900">
            <v>0.52</v>
          </cell>
          <cell r="L900" t="str">
            <v>No</v>
          </cell>
          <cell r="M900"/>
          <cell r="N900" t="str">
            <v>Yes</v>
          </cell>
          <cell r="O900" t="str">
            <v>DD01908013025</v>
          </cell>
        </row>
        <row r="901">
          <cell r="A901" t="str">
            <v>SA1422</v>
          </cell>
          <cell r="B901" t="str">
            <v>11SE-D/C372</v>
          </cell>
          <cell r="C901">
            <v>0</v>
          </cell>
          <cell r="D901" t="str">
            <v>E</v>
          </cell>
          <cell r="E901" t="str">
            <v>SKW&amp;Is-S</v>
          </cell>
          <cell r="F901" t="str">
            <v>A</v>
          </cell>
          <cell r="G901" t="str">
            <v>Lei Yue Mun Park (SKW)</v>
          </cell>
          <cell r="H901" t="str">
            <v>LCSD</v>
          </cell>
          <cell r="I901">
            <v>3</v>
          </cell>
          <cell r="J901">
            <v>0.02</v>
          </cell>
          <cell r="K901">
            <v>0.52</v>
          </cell>
          <cell r="L901" t="str">
            <v>No</v>
          </cell>
          <cell r="M901"/>
          <cell r="N901" t="str">
            <v>Yes</v>
          </cell>
          <cell r="O901" t="str">
            <v>DB04408016062</v>
          </cell>
        </row>
        <row r="902">
          <cell r="A902" t="str">
            <v>SA1444</v>
          </cell>
          <cell r="B902" t="str">
            <v>11SE-D/C448</v>
          </cell>
          <cell r="C902">
            <v>0</v>
          </cell>
          <cell r="D902" t="str">
            <v>E</v>
          </cell>
          <cell r="E902" t="str">
            <v>CW</v>
          </cell>
          <cell r="F902" t="str">
            <v>A</v>
          </cell>
          <cell r="G902" t="str">
            <v>Shaukeiwan East Government Secondary School</v>
          </cell>
          <cell r="H902" t="str">
            <v>EB</v>
          </cell>
          <cell r="I902">
            <v>2</v>
          </cell>
          <cell r="J902">
            <v>0.02</v>
          </cell>
          <cell r="K902">
            <v>0.52</v>
          </cell>
          <cell r="L902" t="str">
            <v>No</v>
          </cell>
          <cell r="M902"/>
          <cell r="N902" t="str">
            <v>Yes</v>
          </cell>
          <cell r="O902" t="str">
            <v>DD07108025003</v>
          </cell>
        </row>
        <row r="903">
          <cell r="A903" t="str">
            <v>SA1498</v>
          </cell>
          <cell r="B903" t="str">
            <v>11SE-D/F196</v>
          </cell>
          <cell r="C903">
            <v>0</v>
          </cell>
          <cell r="D903" t="str">
            <v>E</v>
          </cell>
          <cell r="E903" t="str">
            <v>CW</v>
          </cell>
          <cell r="F903" t="str">
            <v>A</v>
          </cell>
          <cell r="G903" t="str">
            <v>Cape Collinson Training Centre</v>
          </cell>
          <cell r="H903" t="str">
            <v>CSD</v>
          </cell>
          <cell r="I903">
            <v>2</v>
          </cell>
          <cell r="J903">
            <v>0.02</v>
          </cell>
          <cell r="K903">
            <v>0.52</v>
          </cell>
          <cell r="L903" t="str">
            <v>Yes</v>
          </cell>
          <cell r="M903"/>
          <cell r="N903" t="str">
            <v>Yes</v>
          </cell>
          <cell r="O903" t="str">
            <v>DD01208003021</v>
          </cell>
        </row>
        <row r="904">
          <cell r="A904" t="str">
            <v>SA1520</v>
          </cell>
          <cell r="B904" t="str">
            <v>11SE-D/R3</v>
          </cell>
          <cell r="C904">
            <v>0</v>
          </cell>
          <cell r="D904" t="str">
            <v>E</v>
          </cell>
          <cell r="E904" t="str">
            <v>CW</v>
          </cell>
          <cell r="F904" t="str">
            <v>A</v>
          </cell>
          <cell r="G904" t="str">
            <v>Shaukeiwan East Government Secondary School</v>
          </cell>
          <cell r="H904" t="str">
            <v>EB</v>
          </cell>
          <cell r="I904">
            <v>1</v>
          </cell>
          <cell r="J904">
            <v>0.02</v>
          </cell>
          <cell r="K904">
            <v>0.52</v>
          </cell>
          <cell r="L904" t="str">
            <v>No</v>
          </cell>
          <cell r="M904"/>
          <cell r="N904" t="str">
            <v>No</v>
          </cell>
          <cell r="O904" t="str">
            <v>DD07108026002</v>
          </cell>
        </row>
        <row r="905">
          <cell r="A905" t="str">
            <v>SA1522</v>
          </cell>
          <cell r="B905" t="str">
            <v>11SE-D/R34</v>
          </cell>
          <cell r="C905">
            <v>0</v>
          </cell>
          <cell r="D905" t="str">
            <v>E</v>
          </cell>
          <cell r="E905" t="str">
            <v>SKW&amp;Is-S</v>
          </cell>
          <cell r="F905" t="str">
            <v>A</v>
          </cell>
          <cell r="G905" t="str">
            <v>Lei Yue Mun Park (SKW)</v>
          </cell>
          <cell r="H905" t="str">
            <v>LCSD</v>
          </cell>
          <cell r="I905">
            <v>3</v>
          </cell>
          <cell r="J905">
            <v>0.02</v>
          </cell>
          <cell r="K905">
            <v>0.52</v>
          </cell>
          <cell r="L905" t="str">
            <v>No</v>
          </cell>
          <cell r="M905"/>
          <cell r="N905" t="str">
            <v>No</v>
          </cell>
          <cell r="O905" t="str">
            <v>DB04408016067</v>
          </cell>
        </row>
        <row r="906">
          <cell r="A906" t="str">
            <v>SA1523</v>
          </cell>
          <cell r="B906" t="str">
            <v>11SE-D/R35</v>
          </cell>
          <cell r="C906">
            <v>0</v>
          </cell>
          <cell r="D906" t="str">
            <v>E</v>
          </cell>
          <cell r="E906" t="str">
            <v>SKW&amp;Is-S</v>
          </cell>
          <cell r="F906" t="str">
            <v>A</v>
          </cell>
          <cell r="G906" t="str">
            <v>Lei Yue Mun Park (SKW)</v>
          </cell>
          <cell r="H906" t="str">
            <v>LCSD</v>
          </cell>
          <cell r="I906">
            <v>3</v>
          </cell>
          <cell r="J906">
            <v>0.02</v>
          </cell>
          <cell r="K906">
            <v>0.52</v>
          </cell>
          <cell r="L906" t="str">
            <v>No</v>
          </cell>
          <cell r="M906"/>
          <cell r="N906" t="str">
            <v>Yes</v>
          </cell>
          <cell r="O906" t="str">
            <v>DB04408016068</v>
          </cell>
        </row>
        <row r="907">
          <cell r="A907" t="str">
            <v>SA1827</v>
          </cell>
          <cell r="B907" t="str">
            <v>11SW-B/C476</v>
          </cell>
          <cell r="C907">
            <v>0</v>
          </cell>
          <cell r="D907" t="str">
            <v>CP,ML&amp;Wch</v>
          </cell>
          <cell r="E907" t="str">
            <v>PML</v>
          </cell>
          <cell r="F907" t="str">
            <v>A</v>
          </cell>
          <cell r="G907" t="str">
            <v>Hong Kong Zoological &amp; Botanical Gardens</v>
          </cell>
          <cell r="H907" t="str">
            <v>LCSD</v>
          </cell>
          <cell r="I907">
            <v>1</v>
          </cell>
          <cell r="J907">
            <v>0.02</v>
          </cell>
          <cell r="K907">
            <v>0.52</v>
          </cell>
          <cell r="L907" t="str">
            <v>No</v>
          </cell>
          <cell r="M907" t="str">
            <v>Central_Admiralty</v>
          </cell>
          <cell r="N907" t="str">
            <v>Yes</v>
          </cell>
          <cell r="O907" t="str">
            <v>AC04408053004</v>
          </cell>
        </row>
        <row r="908">
          <cell r="A908" t="str">
            <v>SA1875</v>
          </cell>
          <cell r="B908" t="str">
            <v>11SW-B/FR152</v>
          </cell>
          <cell r="C908">
            <v>0</v>
          </cell>
          <cell r="D908" t="str">
            <v>CP,ML&amp;Wch</v>
          </cell>
          <cell r="E908" t="str">
            <v>C-E</v>
          </cell>
          <cell r="F908" t="str">
            <v>A</v>
          </cell>
          <cell r="G908" t="str">
            <v>Hong Kong Park</v>
          </cell>
          <cell r="H908" t="str">
            <v>LCSD</v>
          </cell>
          <cell r="I908">
            <v>1</v>
          </cell>
          <cell r="J908">
            <v>0.02</v>
          </cell>
          <cell r="K908">
            <v>0.52</v>
          </cell>
          <cell r="L908" t="str">
            <v>Yes</v>
          </cell>
          <cell r="M908" t="str">
            <v>Central_Admiralty</v>
          </cell>
          <cell r="N908" t="str">
            <v>Yes</v>
          </cell>
          <cell r="O908" t="str">
            <v>AH04408006026</v>
          </cell>
        </row>
        <row r="909">
          <cell r="A909" t="str">
            <v>SA2043</v>
          </cell>
          <cell r="B909" t="str">
            <v>11SW-C/C701</v>
          </cell>
          <cell r="C909">
            <v>0</v>
          </cell>
          <cell r="D909" t="str">
            <v>CP,ML&amp;Wch</v>
          </cell>
          <cell r="E909" t="str">
            <v>PML</v>
          </cell>
          <cell r="F909" t="str">
            <v>A</v>
          </cell>
          <cell r="G909" t="str">
            <v>ICAC Radio Station At Mount Kellett</v>
          </cell>
          <cell r="H909" t="str">
            <v>ICAC</v>
          </cell>
          <cell r="I909">
            <v>3</v>
          </cell>
          <cell r="J909">
            <v>0.02</v>
          </cell>
          <cell r="K909">
            <v>0.52</v>
          </cell>
          <cell r="L909" t="str">
            <v>No</v>
          </cell>
          <cell r="M909"/>
          <cell r="N909" t="str">
            <v>Yes</v>
          </cell>
          <cell r="O909" t="str">
            <v>AC07208066002</v>
          </cell>
        </row>
        <row r="910">
          <cell r="A910" t="str">
            <v>SA2081</v>
          </cell>
          <cell r="B910" t="str">
            <v>11SW-C/F48</v>
          </cell>
          <cell r="C910" t="str">
            <v>1,2</v>
          </cell>
          <cell r="D910" t="str">
            <v>CP,ML&amp;Wch</v>
          </cell>
          <cell r="E910" t="str">
            <v>PML</v>
          </cell>
          <cell r="F910" t="str">
            <v>A</v>
          </cell>
          <cell r="G910" t="str">
            <v>Mount Austin Playground</v>
          </cell>
          <cell r="H910" t="str">
            <v>LCSD,HyD</v>
          </cell>
          <cell r="I910">
            <v>2</v>
          </cell>
          <cell r="J910">
            <v>0.02</v>
          </cell>
          <cell r="K910">
            <v>0.52</v>
          </cell>
          <cell r="L910" t="str">
            <v>Yes</v>
          </cell>
          <cell r="M910"/>
          <cell r="N910" t="str">
            <v>Yes</v>
          </cell>
          <cell r="O910" t="str">
            <v>AC04408056002</v>
          </cell>
        </row>
        <row r="911">
          <cell r="A911" t="str">
            <v>SA2111</v>
          </cell>
          <cell r="B911" t="str">
            <v>11SW-D/C1003</v>
          </cell>
          <cell r="C911">
            <v>0</v>
          </cell>
          <cell r="D911" t="str">
            <v>CP,ML&amp;Wch</v>
          </cell>
          <cell r="E911" t="str">
            <v>Wch-S</v>
          </cell>
          <cell r="F911" t="str">
            <v>A</v>
          </cell>
          <cell r="G911" t="str">
            <v>Caroline Cemetery</v>
          </cell>
          <cell r="H911" t="str">
            <v>FEHD</v>
          </cell>
          <cell r="I911">
            <v>3</v>
          </cell>
          <cell r="J911">
            <v>0.02</v>
          </cell>
          <cell r="K911">
            <v>0.52</v>
          </cell>
          <cell r="L911" t="str">
            <v>No</v>
          </cell>
          <cell r="M911"/>
          <cell r="N911" t="str">
            <v>Yes</v>
          </cell>
          <cell r="O911" t="str">
            <v>CC01900128000</v>
          </cell>
        </row>
        <row r="912">
          <cell r="A912" t="str">
            <v>SA2139</v>
          </cell>
          <cell r="B912" t="str">
            <v>11SW-D/C1467</v>
          </cell>
          <cell r="C912">
            <v>0</v>
          </cell>
          <cell r="D912" t="str">
            <v>CP,ML&amp;Wch</v>
          </cell>
          <cell r="E912" t="str">
            <v>Wch-S</v>
          </cell>
          <cell r="F912" t="str">
            <v>A</v>
          </cell>
          <cell r="G912" t="str">
            <v>Hong Kong Cemetery</v>
          </cell>
          <cell r="H912" t="str">
            <v>FEHD</v>
          </cell>
          <cell r="I912">
            <v>3</v>
          </cell>
          <cell r="J912">
            <v>0.02</v>
          </cell>
          <cell r="K912">
            <v>0.52</v>
          </cell>
          <cell r="L912" t="str">
            <v>No</v>
          </cell>
          <cell r="M912"/>
          <cell r="N912" t="str">
            <v>Yes</v>
          </cell>
          <cell r="O912" t="str">
            <v>CC01908021005</v>
          </cell>
        </row>
        <row r="913">
          <cell r="A913" t="str">
            <v>SA2141</v>
          </cell>
          <cell r="B913" t="str">
            <v>11SW-D/C1469</v>
          </cell>
          <cell r="C913">
            <v>0</v>
          </cell>
          <cell r="D913" t="str">
            <v>CP,ML&amp;Wch</v>
          </cell>
          <cell r="E913" t="str">
            <v>Wch-S</v>
          </cell>
          <cell r="F913" t="str">
            <v>A</v>
          </cell>
          <cell r="G913" t="str">
            <v>Hong Kong Cemetery</v>
          </cell>
          <cell r="H913" t="str">
            <v>FEHD</v>
          </cell>
          <cell r="I913">
            <v>3</v>
          </cell>
          <cell r="J913">
            <v>0.02</v>
          </cell>
          <cell r="K913">
            <v>0.52</v>
          </cell>
          <cell r="L913" t="str">
            <v>No</v>
          </cell>
          <cell r="M913"/>
          <cell r="N913" t="str">
            <v>Yes</v>
          </cell>
          <cell r="O913" t="str">
            <v>CC01908021006</v>
          </cell>
        </row>
        <row r="914">
          <cell r="A914" t="str">
            <v>SA2195</v>
          </cell>
          <cell r="B914" t="str">
            <v>11SW-D/C2132</v>
          </cell>
          <cell r="C914">
            <v>0</v>
          </cell>
          <cell r="D914" t="str">
            <v>CP,ML&amp;Wch</v>
          </cell>
          <cell r="E914" t="str">
            <v>Wch-S</v>
          </cell>
          <cell r="F914" t="str">
            <v>A</v>
          </cell>
          <cell r="G914" t="str">
            <v>Hong Kong Cemetery</v>
          </cell>
          <cell r="H914" t="str">
            <v>FEHD</v>
          </cell>
          <cell r="I914">
            <v>3</v>
          </cell>
          <cell r="J914">
            <v>0.02</v>
          </cell>
          <cell r="K914">
            <v>0.52</v>
          </cell>
          <cell r="L914" t="str">
            <v>No</v>
          </cell>
          <cell r="M914"/>
          <cell r="N914" t="str">
            <v>Yes</v>
          </cell>
          <cell r="O914" t="str">
            <v>CC01908021053</v>
          </cell>
        </row>
        <row r="915">
          <cell r="A915" t="str">
            <v>SA2269</v>
          </cell>
          <cell r="B915" t="str">
            <v>11SW-D/F386</v>
          </cell>
          <cell r="C915">
            <v>0</v>
          </cell>
          <cell r="D915" t="str">
            <v>CP,ML&amp;Wch</v>
          </cell>
          <cell r="E915" t="str">
            <v>Wch-N</v>
          </cell>
          <cell r="F915" t="str">
            <v>A</v>
          </cell>
          <cell r="G915" t="str">
            <v>50 Magazine Gap Road</v>
          </cell>
          <cell r="H915" t="str">
            <v>GPA</v>
          </cell>
          <cell r="I915">
            <v>3</v>
          </cell>
          <cell r="J915">
            <v>0.02</v>
          </cell>
          <cell r="K915">
            <v>0.52</v>
          </cell>
          <cell r="L915" t="str">
            <v>Yes</v>
          </cell>
          <cell r="M915"/>
          <cell r="N915" t="str">
            <v>Yes</v>
          </cell>
          <cell r="O915" t="str">
            <v>CA03108002002</v>
          </cell>
        </row>
        <row r="916">
          <cell r="A916" t="str">
            <v>SA2285</v>
          </cell>
          <cell r="B916" t="str">
            <v>11SW-D/F619</v>
          </cell>
          <cell r="C916">
            <v>0</v>
          </cell>
          <cell r="D916" t="str">
            <v>Heritage</v>
          </cell>
          <cell r="E916" t="str">
            <v>Antiq</v>
          </cell>
          <cell r="F916" t="str">
            <v>A</v>
          </cell>
          <cell r="G916" t="str">
            <v>Ware House (Old Aberdeen Police Station) (S)</v>
          </cell>
          <cell r="H916" t="str">
            <v>GPA</v>
          </cell>
          <cell r="I916">
            <v>2</v>
          </cell>
          <cell r="J916">
            <v>0.02</v>
          </cell>
          <cell r="K916">
            <v>0.52</v>
          </cell>
          <cell r="L916" t="str">
            <v>Yes</v>
          </cell>
          <cell r="M916" t="str">
            <v>Aberdeen_ApLeiChau</v>
          </cell>
          <cell r="N916" t="str">
            <v>Yes</v>
          </cell>
          <cell r="O916" t="str">
            <v>FH02308007008</v>
          </cell>
        </row>
        <row r="917">
          <cell r="A917" t="str">
            <v>SA2322</v>
          </cell>
          <cell r="B917" t="str">
            <v>11SW-D/R811</v>
          </cell>
          <cell r="C917">
            <v>0</v>
          </cell>
          <cell r="D917" t="str">
            <v>CP,ML&amp;Wch</v>
          </cell>
          <cell r="E917" t="str">
            <v>Wch-S</v>
          </cell>
          <cell r="F917" t="str">
            <v>A</v>
          </cell>
          <cell r="G917" t="str">
            <v>Hong Kong Cemetery</v>
          </cell>
          <cell r="H917" t="str">
            <v>FEHD</v>
          </cell>
          <cell r="I917">
            <v>3</v>
          </cell>
          <cell r="J917">
            <v>0.02</v>
          </cell>
          <cell r="K917">
            <v>0.52</v>
          </cell>
          <cell r="L917" t="str">
            <v>No</v>
          </cell>
          <cell r="M917"/>
          <cell r="N917" t="str">
            <v>Yes</v>
          </cell>
          <cell r="O917" t="str">
            <v>CC01908021044</v>
          </cell>
        </row>
        <row r="918">
          <cell r="A918" t="str">
            <v>SA2484</v>
          </cell>
          <cell r="B918" t="str">
            <v>14NW-B/F5</v>
          </cell>
          <cell r="C918">
            <v>0</v>
          </cell>
          <cell r="D918" t="str">
            <v>E</v>
          </cell>
          <cell r="E918" t="str">
            <v>SKW&amp;Is-S</v>
          </cell>
          <cell r="F918" t="str">
            <v>A</v>
          </cell>
          <cell r="G918" t="str">
            <v>Hei Ling Chau Addiction Treatment Centre &amp; Hei Ling Chau Correctional Institution (Is-S)</v>
          </cell>
          <cell r="H918" t="str">
            <v>CSD</v>
          </cell>
          <cell r="I918">
            <v>3</v>
          </cell>
          <cell r="J918">
            <v>0.02</v>
          </cell>
          <cell r="K918">
            <v>0.52</v>
          </cell>
          <cell r="L918" t="str">
            <v>No</v>
          </cell>
          <cell r="M918"/>
          <cell r="N918" t="str">
            <v>Yes</v>
          </cell>
          <cell r="O918" t="str">
            <v>DF01208008028</v>
          </cell>
        </row>
        <row r="919">
          <cell r="A919" t="str">
            <v>SA2576</v>
          </cell>
          <cell r="B919" t="str">
            <v>15NE-A/F10</v>
          </cell>
          <cell r="C919">
            <v>1</v>
          </cell>
          <cell r="D919" t="str">
            <v>WS&amp;L</v>
          </cell>
          <cell r="E919" t="str">
            <v>S</v>
          </cell>
          <cell r="F919" t="str">
            <v>A</v>
          </cell>
          <cell r="G919" t="str">
            <v>South Bay Road Amenity Plot</v>
          </cell>
          <cell r="H919" t="str">
            <v>LCSD</v>
          </cell>
          <cell r="I919">
            <v>1</v>
          </cell>
          <cell r="J919">
            <v>0.02</v>
          </cell>
          <cell r="K919">
            <v>0.52</v>
          </cell>
          <cell r="L919" t="str">
            <v>Yes</v>
          </cell>
          <cell r="M919" t="str">
            <v>DeepWaterBay_RepulseBay</v>
          </cell>
          <cell r="N919" t="str">
            <v>Yes</v>
          </cell>
          <cell r="O919" t="str">
            <v>BB04408036001</v>
          </cell>
        </row>
        <row r="920">
          <cell r="A920" t="str">
            <v>SA2580</v>
          </cell>
          <cell r="B920" t="str">
            <v>15NE-A/F181</v>
          </cell>
          <cell r="C920">
            <v>0</v>
          </cell>
          <cell r="D920" t="str">
            <v>WS&amp;L</v>
          </cell>
          <cell r="E920" t="str">
            <v>S</v>
          </cell>
          <cell r="F920" t="str">
            <v>A</v>
          </cell>
          <cell r="G920" t="str">
            <v>Chung Wan (Midddle Bay) Beach</v>
          </cell>
          <cell r="H920" t="str">
            <v>LCSD</v>
          </cell>
          <cell r="I920">
            <v>2</v>
          </cell>
          <cell r="J920">
            <v>0.02</v>
          </cell>
          <cell r="K920">
            <v>0.52</v>
          </cell>
          <cell r="L920" t="str">
            <v>Yes</v>
          </cell>
          <cell r="M920"/>
          <cell r="N920" t="str">
            <v>Yes</v>
          </cell>
          <cell r="O920" t="str">
            <v>BB04408039001</v>
          </cell>
        </row>
        <row r="921">
          <cell r="A921" t="str">
            <v>SA2583</v>
          </cell>
          <cell r="B921" t="str">
            <v>15NE-A/F213</v>
          </cell>
          <cell r="C921">
            <v>0</v>
          </cell>
          <cell r="D921" t="str">
            <v>WS&amp;L</v>
          </cell>
          <cell r="E921" t="str">
            <v>S</v>
          </cell>
          <cell r="F921" t="str">
            <v>A</v>
          </cell>
          <cell r="G921" t="str">
            <v>Repulse Bay Public Toilet</v>
          </cell>
          <cell r="H921" t="str">
            <v>FEHD</v>
          </cell>
          <cell r="I921">
            <v>2</v>
          </cell>
          <cell r="J921">
            <v>0.02</v>
          </cell>
          <cell r="K921">
            <v>0.52</v>
          </cell>
          <cell r="L921" t="str">
            <v>Yes</v>
          </cell>
          <cell r="M921" t="str">
            <v>DeepWaterBay_RepulseBay</v>
          </cell>
          <cell r="N921" t="str">
            <v>Yes</v>
          </cell>
          <cell r="O921" t="str">
            <v>BB01908058002</v>
          </cell>
        </row>
        <row r="922">
          <cell r="A922" t="str">
            <v>SA2616</v>
          </cell>
          <cell r="B922" t="str">
            <v>15NE-C/C101</v>
          </cell>
          <cell r="C922">
            <v>0</v>
          </cell>
          <cell r="D922" t="str">
            <v>WS&amp;L</v>
          </cell>
          <cell r="E922" t="str">
            <v>S</v>
          </cell>
          <cell r="F922" t="str">
            <v>A</v>
          </cell>
          <cell r="G922" t="str">
            <v>Chung Hom Kok Beach &amp; Park Buildings</v>
          </cell>
          <cell r="H922" t="str">
            <v>LCSD</v>
          </cell>
          <cell r="I922">
            <v>3</v>
          </cell>
          <cell r="J922">
            <v>0.02</v>
          </cell>
          <cell r="K922">
            <v>0.52</v>
          </cell>
          <cell r="L922" t="str">
            <v>No</v>
          </cell>
          <cell r="M922"/>
          <cell r="N922" t="str">
            <v>Yes</v>
          </cell>
          <cell r="O922" t="str">
            <v>BB04408026023</v>
          </cell>
        </row>
        <row r="923">
          <cell r="A923" t="str">
            <v>SA2617</v>
          </cell>
          <cell r="B923" t="str">
            <v>15NE-C/C102</v>
          </cell>
          <cell r="C923">
            <v>0</v>
          </cell>
          <cell r="D923" t="str">
            <v>WS&amp;L</v>
          </cell>
          <cell r="E923" t="str">
            <v>S</v>
          </cell>
          <cell r="F923" t="str">
            <v>A</v>
          </cell>
          <cell r="G923" t="str">
            <v>Chung Hom Kok Beach &amp; Park Buildings</v>
          </cell>
          <cell r="H923" t="str">
            <v>LCSD</v>
          </cell>
          <cell r="I923">
            <v>3</v>
          </cell>
          <cell r="J923">
            <v>0.02</v>
          </cell>
          <cell r="K923">
            <v>0.52</v>
          </cell>
          <cell r="L923" t="str">
            <v>No</v>
          </cell>
          <cell r="M923"/>
          <cell r="N923" t="str">
            <v>Yes</v>
          </cell>
          <cell r="O923" t="str">
            <v>BB04408026035</v>
          </cell>
        </row>
        <row r="924">
          <cell r="A924" t="str">
            <v>SA2780</v>
          </cell>
          <cell r="B924" t="str">
            <v>15NW-B/C65</v>
          </cell>
          <cell r="C924">
            <v>0</v>
          </cell>
          <cell r="D924" t="str">
            <v>WS&amp;L</v>
          </cell>
          <cell r="E924" t="str">
            <v>S</v>
          </cell>
          <cell r="F924" t="str">
            <v>A</v>
          </cell>
          <cell r="G924" t="str">
            <v>Aberdeen Police Training School</v>
          </cell>
          <cell r="H924" t="str">
            <v>HKPF</v>
          </cell>
          <cell r="I924">
            <v>2</v>
          </cell>
          <cell r="J924">
            <v>0.02</v>
          </cell>
          <cell r="K924">
            <v>0.52</v>
          </cell>
          <cell r="L924" t="str">
            <v>Yes</v>
          </cell>
          <cell r="M924"/>
          <cell r="N924" t="str">
            <v>Yes</v>
          </cell>
          <cell r="O924" t="str">
            <v>BB03108004009</v>
          </cell>
        </row>
        <row r="925">
          <cell r="A925" t="str">
            <v>SA2822</v>
          </cell>
          <cell r="B925" t="str">
            <v>9NW-B/C1</v>
          </cell>
          <cell r="C925">
            <v>0</v>
          </cell>
          <cell r="D925" t="str">
            <v>E</v>
          </cell>
          <cell r="E925" t="str">
            <v>SKW&amp;Is-S</v>
          </cell>
          <cell r="F925" t="str">
            <v>A</v>
          </cell>
          <cell r="G925" t="str">
            <v>Sha Chau Asr Station (Is-S)</v>
          </cell>
          <cell r="H925" t="str">
            <v>CAD</v>
          </cell>
          <cell r="I925">
            <v>2</v>
          </cell>
          <cell r="J925">
            <v>0.02</v>
          </cell>
          <cell r="K925">
            <v>0.52</v>
          </cell>
          <cell r="L925" t="str">
            <v>No</v>
          </cell>
          <cell r="M925"/>
          <cell r="N925" t="str">
            <v>Yes</v>
          </cell>
          <cell r="O925" t="str">
            <v>DF00808014003</v>
          </cell>
        </row>
        <row r="926">
          <cell r="A926" t="str">
            <v>SA3101</v>
          </cell>
          <cell r="B926" t="str">
            <v>10SW-D/F82</v>
          </cell>
          <cell r="C926">
            <v>0</v>
          </cell>
          <cell r="D926" t="str">
            <v>E</v>
          </cell>
          <cell r="E926" t="str">
            <v>SKW&amp;Is-S</v>
          </cell>
          <cell r="F926" t="str">
            <v>A</v>
          </cell>
          <cell r="G926" t="str">
            <v>Hei Ling Chau Addiction Treatment Centre &amp; Hei Ling Chau Correctional Institution (Is-S)</v>
          </cell>
          <cell r="H926" t="str">
            <v>CSD</v>
          </cell>
          <cell r="I926">
            <v>1</v>
          </cell>
          <cell r="J926">
            <v>0.02</v>
          </cell>
          <cell r="K926">
            <v>0.52</v>
          </cell>
          <cell r="L926" t="str">
            <v>Yes</v>
          </cell>
          <cell r="M926"/>
          <cell r="N926" t="str">
            <v>Yes</v>
          </cell>
          <cell r="O926" t="str">
            <v>DF01208009002</v>
          </cell>
        </row>
        <row r="927">
          <cell r="A927" t="str">
            <v>SA6602</v>
          </cell>
          <cell r="B927" t="str">
            <v>11SE-A/C370</v>
          </cell>
          <cell r="C927">
            <v>3</v>
          </cell>
          <cell r="D927" t="str">
            <v>E</v>
          </cell>
          <cell r="E927" t="str">
            <v>SKW&amp;Is-S</v>
          </cell>
          <cell r="F927" t="str">
            <v>A</v>
          </cell>
          <cell r="G927" t="str">
            <v>Taikoo Primary School (SKW)</v>
          </cell>
          <cell r="H927" t="str">
            <v>EB</v>
          </cell>
          <cell r="I927">
            <v>2</v>
          </cell>
          <cell r="J927">
            <v>0.02</v>
          </cell>
          <cell r="K927">
            <v>0.52</v>
          </cell>
          <cell r="L927" t="str">
            <v>Yes</v>
          </cell>
          <cell r="M927" t="str">
            <v>ShauKeiWan_SaiWanHo</v>
          </cell>
          <cell r="N927" t="str">
            <v>Yes</v>
          </cell>
          <cell r="O927" t="str">
            <v>DB07108045004</v>
          </cell>
        </row>
        <row r="928">
          <cell r="A928" t="str">
            <v>SA9022</v>
          </cell>
          <cell r="B928" t="str">
            <v>11SW-C/F256</v>
          </cell>
          <cell r="C928">
            <v>0</v>
          </cell>
          <cell r="D928" t="str">
            <v>CP,ML&amp;Wch</v>
          </cell>
          <cell r="E928" t="str">
            <v>PML</v>
          </cell>
          <cell r="F928" t="str">
            <v>A</v>
          </cell>
          <cell r="G928" t="str">
            <v>Peel Rise Rest Garden</v>
          </cell>
          <cell r="H928" t="str">
            <v>LCSD</v>
          </cell>
          <cell r="I928">
            <v>2</v>
          </cell>
          <cell r="J928">
            <v>0.02</v>
          </cell>
          <cell r="K928">
            <v>0.52</v>
          </cell>
          <cell r="L928" t="str">
            <v>*</v>
          </cell>
          <cell r="M928"/>
          <cell r="N928" t="str">
            <v>Yes</v>
          </cell>
          <cell r="O928" t="str">
            <v>AC04408062001</v>
          </cell>
        </row>
        <row r="929">
          <cell r="A929" t="str">
            <v>SA13701</v>
          </cell>
          <cell r="B929" t="str">
            <v>15NE-D/C50</v>
          </cell>
          <cell r="C929">
            <v>0</v>
          </cell>
          <cell r="D929" t="str">
            <v>WS&amp;L</v>
          </cell>
          <cell r="E929" t="str">
            <v>S</v>
          </cell>
          <cell r="F929" t="str">
            <v>A</v>
          </cell>
          <cell r="G929" t="str">
            <v>Cape D'Aguilar Transmitting Station</v>
          </cell>
          <cell r="H929" t="str">
            <v>CAD</v>
          </cell>
          <cell r="I929">
            <v>2</v>
          </cell>
          <cell r="J929">
            <v>0.02</v>
          </cell>
          <cell r="K929">
            <v>0.52</v>
          </cell>
          <cell r="L929" t="str">
            <v>*</v>
          </cell>
          <cell r="M929"/>
          <cell r="N929" t="str">
            <v>Yes</v>
          </cell>
          <cell r="O929" t="str">
            <v>BB00808059035</v>
          </cell>
        </row>
        <row r="930">
          <cell r="A930" t="str">
            <v>SA14303</v>
          </cell>
          <cell r="B930" t="str">
            <v>10SW-D/C64</v>
          </cell>
          <cell r="C930">
            <v>0</v>
          </cell>
          <cell r="D930" t="str">
            <v>E</v>
          </cell>
          <cell r="E930" t="str">
            <v>SKW&amp;Is-S</v>
          </cell>
          <cell r="F930" t="str">
            <v>A</v>
          </cell>
          <cell r="G930" t="str">
            <v>Hei Ling Chau Addiction Treatment Centre &amp; Hei Ling Chau Correctional Institution (Is-S)</v>
          </cell>
          <cell r="H930" t="str">
            <v>CSD</v>
          </cell>
          <cell r="I930">
            <v>1</v>
          </cell>
          <cell r="J930">
            <v>0.02</v>
          </cell>
          <cell r="K930">
            <v>0.52</v>
          </cell>
          <cell r="L930" t="str">
            <v>*</v>
          </cell>
          <cell r="M930"/>
          <cell r="N930" t="str">
            <v>Yes</v>
          </cell>
          <cell r="O930" t="str">
            <v>DF01208009007</v>
          </cell>
        </row>
        <row r="931">
          <cell r="A931" t="str">
            <v>SA0009</v>
          </cell>
          <cell r="B931" t="str">
            <v>10SE-A/F4</v>
          </cell>
          <cell r="C931">
            <v>0</v>
          </cell>
          <cell r="D931" t="str">
            <v>E</v>
          </cell>
          <cell r="E931" t="str">
            <v>SKW&amp;Is-S</v>
          </cell>
          <cell r="F931" t="str">
            <v>A</v>
          </cell>
          <cell r="G931" t="str">
            <v>Peng Chau AM Transmission Site (Is-S)</v>
          </cell>
          <cell r="H931" t="str">
            <v>GPA</v>
          </cell>
          <cell r="I931">
            <v>3</v>
          </cell>
          <cell r="J931">
            <v>0.01</v>
          </cell>
          <cell r="K931">
            <v>0.5013333333333333</v>
          </cell>
          <cell r="L931" t="str">
            <v>No</v>
          </cell>
          <cell r="M931"/>
          <cell r="N931" t="str">
            <v>Yes</v>
          </cell>
          <cell r="O931" t="str">
            <v>DF04408042002</v>
          </cell>
        </row>
        <row r="932">
          <cell r="A932" t="str">
            <v>SA0014</v>
          </cell>
          <cell r="B932" t="str">
            <v>10SE-B/CR2</v>
          </cell>
          <cell r="C932">
            <v>0</v>
          </cell>
          <cell r="D932" t="str">
            <v>E</v>
          </cell>
          <cell r="E932" t="str">
            <v>SKW&amp;Is-S</v>
          </cell>
          <cell r="F932" t="str">
            <v>A</v>
          </cell>
          <cell r="G932" t="str">
            <v>Green Island Reception Centre (Is-S)</v>
          </cell>
          <cell r="H932" t="str">
            <v>CSD</v>
          </cell>
          <cell r="I932">
            <v>3</v>
          </cell>
          <cell r="J932">
            <v>0.01</v>
          </cell>
          <cell r="K932">
            <v>0.5013333333333333</v>
          </cell>
          <cell r="L932" t="str">
            <v>No</v>
          </cell>
          <cell r="M932"/>
          <cell r="N932" t="str">
            <v>No</v>
          </cell>
          <cell r="O932" t="str">
            <v>DF01208011004</v>
          </cell>
        </row>
        <row r="933">
          <cell r="A933" t="str">
            <v>SA0090</v>
          </cell>
          <cell r="B933" t="str">
            <v>10SW-D/C33</v>
          </cell>
          <cell r="C933">
            <v>0</v>
          </cell>
          <cell r="D933" t="str">
            <v>E</v>
          </cell>
          <cell r="E933" t="str">
            <v>SKW&amp;Is-S</v>
          </cell>
          <cell r="F933" t="str">
            <v>A</v>
          </cell>
          <cell r="G933" t="str">
            <v>Hei Ling Chau Addiction Treatment Centre &amp; Hei Ling Chau Correctional Institution (Is-S)</v>
          </cell>
          <cell r="H933" t="str">
            <v>CSD</v>
          </cell>
          <cell r="I933">
            <v>3</v>
          </cell>
          <cell r="J933">
            <v>0.01</v>
          </cell>
          <cell r="K933">
            <v>0.5013333333333333</v>
          </cell>
          <cell r="L933" t="str">
            <v>No</v>
          </cell>
          <cell r="M933"/>
          <cell r="N933" t="str">
            <v>Yes</v>
          </cell>
          <cell r="O933" t="str">
            <v>DF01208008038</v>
          </cell>
        </row>
        <row r="934">
          <cell r="A934" t="str">
            <v>SA0124</v>
          </cell>
          <cell r="B934" t="str">
            <v>10SW-D/C70</v>
          </cell>
          <cell r="C934">
            <v>0</v>
          </cell>
          <cell r="D934" t="str">
            <v>E</v>
          </cell>
          <cell r="E934" t="str">
            <v>SKW&amp;Is-S</v>
          </cell>
          <cell r="F934" t="str">
            <v>A</v>
          </cell>
          <cell r="G934" t="str">
            <v>Hei Ling Chau Addiction Treatment Centre &amp; Hei Ling Chau Correctional Institution (Is-S)</v>
          </cell>
          <cell r="H934" t="str">
            <v>CSD</v>
          </cell>
          <cell r="I934">
            <v>3</v>
          </cell>
          <cell r="J934">
            <v>0.01</v>
          </cell>
          <cell r="K934">
            <v>0.5013333333333333</v>
          </cell>
          <cell r="L934" t="str">
            <v>No</v>
          </cell>
          <cell r="M934"/>
          <cell r="N934" t="str">
            <v>No</v>
          </cell>
          <cell r="O934" t="str">
            <v>DF01208008069</v>
          </cell>
        </row>
        <row r="935">
          <cell r="A935" t="str">
            <v>SA0126</v>
          </cell>
          <cell r="B935" t="str">
            <v>10SW-D/C72</v>
          </cell>
          <cell r="C935">
            <v>0</v>
          </cell>
          <cell r="D935" t="str">
            <v>E</v>
          </cell>
          <cell r="E935" t="str">
            <v>SKW&amp;Is-S</v>
          </cell>
          <cell r="F935" t="str">
            <v>A</v>
          </cell>
          <cell r="G935" t="str">
            <v>Hei Ling Chau Addiction Treatment Centre &amp; Hei Ling Chau Correctional Institution (Is-S)</v>
          </cell>
          <cell r="H935" t="str">
            <v>CSD</v>
          </cell>
          <cell r="I935">
            <v>3</v>
          </cell>
          <cell r="J935">
            <v>0.01</v>
          </cell>
          <cell r="K935">
            <v>0.5013333333333333</v>
          </cell>
          <cell r="L935" t="str">
            <v>No</v>
          </cell>
          <cell r="M935"/>
          <cell r="N935" t="str">
            <v>No</v>
          </cell>
          <cell r="O935" t="str">
            <v>DF01208008071</v>
          </cell>
        </row>
        <row r="936">
          <cell r="A936" t="str">
            <v>SA0203</v>
          </cell>
          <cell r="B936" t="str">
            <v>10SW-D/F60</v>
          </cell>
          <cell r="C936">
            <v>0</v>
          </cell>
          <cell r="D936" t="str">
            <v>E</v>
          </cell>
          <cell r="E936" t="str">
            <v>SKW&amp;Is-S</v>
          </cell>
          <cell r="F936" t="str">
            <v>A</v>
          </cell>
          <cell r="G936" t="str">
            <v>Hei Ling Chau Addiction Treatment Centre &amp; Hei Ling Chau Correctional Institution (Is-S)</v>
          </cell>
          <cell r="H936" t="str">
            <v>CSD</v>
          </cell>
          <cell r="I936">
            <v>3</v>
          </cell>
          <cell r="J936">
            <v>0.01</v>
          </cell>
          <cell r="K936">
            <v>0.5013333333333333</v>
          </cell>
          <cell r="L936" t="str">
            <v>No</v>
          </cell>
          <cell r="M936"/>
          <cell r="N936" t="str">
            <v>Yes</v>
          </cell>
          <cell r="O936" t="str">
            <v>DF01208008162</v>
          </cell>
        </row>
        <row r="937">
          <cell r="A937" t="str">
            <v>SA1033</v>
          </cell>
          <cell r="B937" t="str">
            <v>11SE-A/C417</v>
          </cell>
          <cell r="C937">
            <v>0</v>
          </cell>
          <cell r="D937" t="str">
            <v>CP,ML&amp;Wch</v>
          </cell>
          <cell r="E937" t="str">
            <v>Wch-S</v>
          </cell>
          <cell r="F937" t="str">
            <v>A</v>
          </cell>
          <cell r="G937" t="str">
            <v>Sir Ellis Kadoorie Primary School</v>
          </cell>
          <cell r="H937" t="str">
            <v>EB</v>
          </cell>
          <cell r="I937">
            <v>3</v>
          </cell>
          <cell r="J937">
            <v>0.01</v>
          </cell>
          <cell r="K937">
            <v>0.5013333333333333</v>
          </cell>
          <cell r="L937" t="str">
            <v>No</v>
          </cell>
          <cell r="M937" t="str">
            <v>HappyValley</v>
          </cell>
          <cell r="N937" t="str">
            <v>Yes</v>
          </cell>
          <cell r="O937" t="str">
            <v>CC07108007003</v>
          </cell>
        </row>
        <row r="938">
          <cell r="A938" t="str">
            <v>SA1089</v>
          </cell>
          <cell r="B938" t="str">
            <v>11SE-A/F441</v>
          </cell>
          <cell r="C938">
            <v>0</v>
          </cell>
          <cell r="D938" t="str">
            <v>E</v>
          </cell>
          <cell r="E938" t="str">
            <v>NP&amp;CB</v>
          </cell>
          <cell r="F938" t="str">
            <v>A</v>
          </cell>
          <cell r="G938" t="str">
            <v>Braemar Hill Road Playground</v>
          </cell>
          <cell r="H938" t="str">
            <v>LCSD</v>
          </cell>
          <cell r="I938">
            <v>2</v>
          </cell>
          <cell r="J938">
            <v>0.01</v>
          </cell>
          <cell r="K938">
            <v>0.5013333333333333</v>
          </cell>
          <cell r="L938" t="str">
            <v>Yes</v>
          </cell>
          <cell r="M938"/>
          <cell r="N938" t="str">
            <v>Yes</v>
          </cell>
          <cell r="O938" t="str">
            <v>DA04408047001</v>
          </cell>
        </row>
        <row r="939">
          <cell r="A939" t="str">
            <v>SA1111</v>
          </cell>
          <cell r="B939" t="str">
            <v>11SE-A/R271</v>
          </cell>
          <cell r="C939">
            <v>0</v>
          </cell>
          <cell r="D939" t="str">
            <v>E</v>
          </cell>
          <cell r="E939" t="str">
            <v>NP&amp;CB</v>
          </cell>
          <cell r="F939" t="str">
            <v>A</v>
          </cell>
          <cell r="G939" t="str">
            <v>Tin Hau Temple Road Garden No.3</v>
          </cell>
          <cell r="H939" t="str">
            <v>LCSD</v>
          </cell>
          <cell r="I939">
            <v>2</v>
          </cell>
          <cell r="J939">
            <v>0.01</v>
          </cell>
          <cell r="K939">
            <v>0.5013333333333333</v>
          </cell>
          <cell r="L939" t="str">
            <v>No</v>
          </cell>
          <cell r="M939" t="str">
            <v>TinHau</v>
          </cell>
          <cell r="N939" t="str">
            <v>No</v>
          </cell>
          <cell r="O939" t="str">
            <v>DA04408021002</v>
          </cell>
        </row>
        <row r="940">
          <cell r="A940" t="str">
            <v>SA1231</v>
          </cell>
          <cell r="B940" t="str">
            <v>11SE-B/F143</v>
          </cell>
          <cell r="C940">
            <v>0</v>
          </cell>
          <cell r="D940" t="str">
            <v>E</v>
          </cell>
          <cell r="E940" t="str">
            <v>SKW&amp;Is-S</v>
          </cell>
          <cell r="F940" t="str">
            <v>A</v>
          </cell>
          <cell r="G940" t="str">
            <v>Hong Kong Museum Of Coastal Defence (Skw)</v>
          </cell>
          <cell r="H940" t="str">
            <v>LCSD</v>
          </cell>
          <cell r="I940">
            <v>3</v>
          </cell>
          <cell r="J940">
            <v>0.01</v>
          </cell>
          <cell r="K940">
            <v>0.5013333333333333</v>
          </cell>
          <cell r="L940" t="str">
            <v>No</v>
          </cell>
          <cell r="M940"/>
          <cell r="N940" t="str">
            <v>Yes</v>
          </cell>
          <cell r="O940" t="str">
            <v>DB04408042001</v>
          </cell>
        </row>
        <row r="941">
          <cell r="A941" t="str">
            <v>SA1233</v>
          </cell>
          <cell r="B941" t="str">
            <v>11SE-B/F154</v>
          </cell>
          <cell r="C941">
            <v>0</v>
          </cell>
          <cell r="D941" t="str">
            <v>E</v>
          </cell>
          <cell r="E941" t="str">
            <v>SKW&amp;Is-S</v>
          </cell>
          <cell r="F941" t="str">
            <v>A</v>
          </cell>
          <cell r="G941" t="str">
            <v>Lei Yue Mun Park (SKW)</v>
          </cell>
          <cell r="H941" t="str">
            <v>LCSD</v>
          </cell>
          <cell r="I941">
            <v>1</v>
          </cell>
          <cell r="J941">
            <v>0.01</v>
          </cell>
          <cell r="K941">
            <v>0.5013333333333333</v>
          </cell>
          <cell r="L941" t="str">
            <v>Yes</v>
          </cell>
          <cell r="M941"/>
          <cell r="N941" t="str">
            <v>Yes</v>
          </cell>
          <cell r="O941" t="str">
            <v>DB07108044001</v>
          </cell>
        </row>
        <row r="942">
          <cell r="A942" t="str">
            <v>SA1237</v>
          </cell>
          <cell r="B942" t="str">
            <v>11SE-B/FR26</v>
          </cell>
          <cell r="C942">
            <v>0</v>
          </cell>
          <cell r="D942" t="str">
            <v>E</v>
          </cell>
          <cell r="E942" t="str">
            <v>SKW&amp;Is-S</v>
          </cell>
          <cell r="F942" t="str">
            <v>A</v>
          </cell>
          <cell r="G942" t="str">
            <v>Lei Yue Mun Park (SKW)</v>
          </cell>
          <cell r="H942" t="str">
            <v>LCSD</v>
          </cell>
          <cell r="I942">
            <v>1</v>
          </cell>
          <cell r="J942">
            <v>0.01</v>
          </cell>
          <cell r="K942">
            <v>0.5013333333333333</v>
          </cell>
          <cell r="L942" t="str">
            <v>Yes</v>
          </cell>
          <cell r="M942"/>
          <cell r="N942" t="str">
            <v>Yes</v>
          </cell>
          <cell r="O942" t="str">
            <v>DB04408016047</v>
          </cell>
        </row>
        <row r="943">
          <cell r="A943" t="str">
            <v>SA1286</v>
          </cell>
          <cell r="B943" t="str">
            <v>11SE-C/C434</v>
          </cell>
          <cell r="C943">
            <v>0</v>
          </cell>
          <cell r="D943" t="str">
            <v>CP,ML&amp;Wch</v>
          </cell>
          <cell r="E943" t="str">
            <v>Wch-S</v>
          </cell>
          <cell r="F943" t="str">
            <v>A</v>
          </cell>
          <cell r="G943" t="str">
            <v>111 Mount Butler Road Government Quarters</v>
          </cell>
          <cell r="H943" t="str">
            <v>GPA</v>
          </cell>
          <cell r="I943">
            <v>3</v>
          </cell>
          <cell r="J943">
            <v>0.01</v>
          </cell>
          <cell r="K943">
            <v>0.5013333333333333</v>
          </cell>
          <cell r="L943" t="str">
            <v>No</v>
          </cell>
          <cell r="M943"/>
          <cell r="N943" t="str">
            <v>Yes</v>
          </cell>
          <cell r="O943" t="str">
            <v>CC02308008001</v>
          </cell>
        </row>
        <row r="944">
          <cell r="A944" t="str">
            <v>SA1296</v>
          </cell>
          <cell r="B944" t="str">
            <v>11SE-C/CR594</v>
          </cell>
          <cell r="C944">
            <v>0</v>
          </cell>
          <cell r="D944" t="str">
            <v>CP,ML&amp;Wch</v>
          </cell>
          <cell r="E944" t="str">
            <v>Wch-S</v>
          </cell>
          <cell r="F944" t="str">
            <v>A</v>
          </cell>
          <cell r="G944" t="str">
            <v>Mount Butler Quarry Site</v>
          </cell>
          <cell r="H944" t="str">
            <v>HKPF</v>
          </cell>
          <cell r="I944">
            <v>3</v>
          </cell>
          <cell r="J944">
            <v>0.01</v>
          </cell>
          <cell r="K944">
            <v>0.5013333333333333</v>
          </cell>
          <cell r="L944" t="str">
            <v>No</v>
          </cell>
          <cell r="M944"/>
          <cell r="N944" t="str">
            <v>Yes</v>
          </cell>
          <cell r="O944" t="str">
            <v>CC03108038016</v>
          </cell>
        </row>
        <row r="945">
          <cell r="A945" t="str">
            <v>SA1307</v>
          </cell>
          <cell r="B945" t="str">
            <v>11SE-C/C612</v>
          </cell>
          <cell r="C945">
            <v>0</v>
          </cell>
          <cell r="D945" t="str">
            <v>CP,ML&amp;Wch</v>
          </cell>
          <cell r="E945" t="str">
            <v>Wch-S</v>
          </cell>
          <cell r="F945" t="str">
            <v>A</v>
          </cell>
          <cell r="G945" t="str">
            <v>Mount Butler Quarry Site</v>
          </cell>
          <cell r="H945" t="str">
            <v>HKPF</v>
          </cell>
          <cell r="I945">
            <v>3</v>
          </cell>
          <cell r="J945">
            <v>0.01</v>
          </cell>
          <cell r="K945">
            <v>0.5013333333333333</v>
          </cell>
          <cell r="L945" t="str">
            <v>No</v>
          </cell>
          <cell r="M945"/>
          <cell r="N945" t="str">
            <v>Yes</v>
          </cell>
          <cell r="O945" t="str">
            <v>CC03108038014</v>
          </cell>
        </row>
        <row r="946">
          <cell r="A946" t="str">
            <v>SA1312</v>
          </cell>
          <cell r="B946" t="str">
            <v>11SE-C/C640</v>
          </cell>
          <cell r="C946">
            <v>0</v>
          </cell>
          <cell r="D946" t="str">
            <v>CP,ML&amp;Wch</v>
          </cell>
          <cell r="E946" t="str">
            <v>Wch-S</v>
          </cell>
          <cell r="F946" t="str">
            <v>A</v>
          </cell>
          <cell r="G946" t="str">
            <v>Mount Butler Quarry Site</v>
          </cell>
          <cell r="H946" t="str">
            <v>HKPF</v>
          </cell>
          <cell r="I946">
            <v>3</v>
          </cell>
          <cell r="J946">
            <v>0.01</v>
          </cell>
          <cell r="K946">
            <v>0.5013333333333333</v>
          </cell>
          <cell r="L946" t="str">
            <v>No</v>
          </cell>
          <cell r="M946"/>
          <cell r="N946" t="str">
            <v>Yes</v>
          </cell>
          <cell r="O946" t="str">
            <v>CC03108038001</v>
          </cell>
        </row>
        <row r="947">
          <cell r="A947" t="str">
            <v>SA1372</v>
          </cell>
          <cell r="B947" t="str">
            <v>11SE-D/C114</v>
          </cell>
          <cell r="C947">
            <v>0</v>
          </cell>
          <cell r="D947" t="str">
            <v>E</v>
          </cell>
          <cell r="E947" t="str">
            <v>CW</v>
          </cell>
          <cell r="F947" t="str">
            <v>A</v>
          </cell>
          <cell r="G947" t="str">
            <v>Cape Collinson Crematorium</v>
          </cell>
          <cell r="H947" t="str">
            <v>FEHD</v>
          </cell>
          <cell r="I947">
            <v>2</v>
          </cell>
          <cell r="J947">
            <v>0.01</v>
          </cell>
          <cell r="K947">
            <v>0.5013333333333333</v>
          </cell>
          <cell r="L947" t="str">
            <v>Yes</v>
          </cell>
          <cell r="M947"/>
          <cell r="N947" t="str">
            <v>Yes</v>
          </cell>
          <cell r="O947" t="str">
            <v>DD01908013010</v>
          </cell>
        </row>
        <row r="948">
          <cell r="A948" t="str">
            <v>SA1493</v>
          </cell>
          <cell r="B948" t="str">
            <v>11SE-D/F179</v>
          </cell>
          <cell r="C948">
            <v>0</v>
          </cell>
          <cell r="D948" t="str">
            <v>E</v>
          </cell>
          <cell r="E948" t="str">
            <v>CW</v>
          </cell>
          <cell r="F948" t="str">
            <v>A</v>
          </cell>
          <cell r="G948" t="str">
            <v>Cape Collinson Crematorium</v>
          </cell>
          <cell r="H948" t="str">
            <v>FEHD</v>
          </cell>
          <cell r="I948">
            <v>3</v>
          </cell>
          <cell r="J948">
            <v>0.01</v>
          </cell>
          <cell r="K948">
            <v>0.5013333333333333</v>
          </cell>
          <cell r="L948" t="str">
            <v>No</v>
          </cell>
          <cell r="M948"/>
          <cell r="N948" t="str">
            <v>Yes</v>
          </cell>
          <cell r="O948" t="str">
            <v>DD01908013022</v>
          </cell>
        </row>
        <row r="949">
          <cell r="A949" t="str">
            <v>SA1563</v>
          </cell>
          <cell r="B949" t="str">
            <v>11SW-A/C342</v>
          </cell>
          <cell r="C949">
            <v>0</v>
          </cell>
          <cell r="D949" t="str">
            <v>CP,ML&amp;Wch</v>
          </cell>
          <cell r="E949" t="str">
            <v>PML</v>
          </cell>
          <cell r="F949" t="str">
            <v>A</v>
          </cell>
          <cell r="G949" t="str">
            <v>Victoria Peak Garden</v>
          </cell>
          <cell r="H949" t="str">
            <v>LCSD</v>
          </cell>
          <cell r="I949">
            <v>3</v>
          </cell>
          <cell r="J949">
            <v>0.01</v>
          </cell>
          <cell r="K949">
            <v>0.5013333333333333</v>
          </cell>
          <cell r="L949" t="str">
            <v>Yes</v>
          </cell>
          <cell r="M949"/>
          <cell r="N949" t="str">
            <v>Yes</v>
          </cell>
          <cell r="O949" t="str">
            <v>AC04408023018</v>
          </cell>
        </row>
        <row r="950">
          <cell r="A950" t="str">
            <v>SA1612</v>
          </cell>
          <cell r="B950" t="str">
            <v>11SW-A/FR153</v>
          </cell>
          <cell r="C950">
            <v>0</v>
          </cell>
          <cell r="D950" t="str">
            <v>CP,ML&amp;Wch</v>
          </cell>
          <cell r="E950" t="str">
            <v>PML</v>
          </cell>
          <cell r="F950" t="str">
            <v>A</v>
          </cell>
          <cell r="G950" t="str">
            <v>Victoria Peak Garden</v>
          </cell>
          <cell r="H950" t="str">
            <v>LCSD</v>
          </cell>
          <cell r="I950">
            <v>3</v>
          </cell>
          <cell r="J950">
            <v>0.01</v>
          </cell>
          <cell r="K950">
            <v>0.5013333333333333</v>
          </cell>
          <cell r="L950" t="str">
            <v>No</v>
          </cell>
          <cell r="M950"/>
          <cell r="N950" t="str">
            <v>Yes</v>
          </cell>
          <cell r="O950" t="str">
            <v>AC04408058002</v>
          </cell>
        </row>
        <row r="951">
          <cell r="A951" t="str">
            <v>SA1631</v>
          </cell>
          <cell r="B951" t="str">
            <v>11SW-A/F251</v>
          </cell>
          <cell r="C951">
            <v>0</v>
          </cell>
          <cell r="D951" t="str">
            <v>CP,ML&amp;Wch</v>
          </cell>
          <cell r="E951" t="str">
            <v>PML</v>
          </cell>
          <cell r="F951" t="str">
            <v>A</v>
          </cell>
          <cell r="G951" t="str">
            <v>Victoria Peak Garden</v>
          </cell>
          <cell r="H951" t="str">
            <v>LCSD</v>
          </cell>
          <cell r="I951">
            <v>3</v>
          </cell>
          <cell r="J951">
            <v>0.01</v>
          </cell>
          <cell r="K951">
            <v>0.5013333333333333</v>
          </cell>
          <cell r="L951" t="str">
            <v>No</v>
          </cell>
          <cell r="M951"/>
          <cell r="N951" t="str">
            <v>Yes</v>
          </cell>
          <cell r="O951" t="str">
            <v>AC04408058010</v>
          </cell>
        </row>
        <row r="952">
          <cell r="A952" t="str">
            <v>SA1852</v>
          </cell>
          <cell r="B952" t="str">
            <v>11SW-B/C634</v>
          </cell>
          <cell r="C952">
            <v>0</v>
          </cell>
          <cell r="D952" t="str">
            <v>CP,ML&amp;Wch</v>
          </cell>
          <cell r="E952" t="str">
            <v>PML</v>
          </cell>
          <cell r="F952" t="str">
            <v>A</v>
          </cell>
          <cell r="G952" t="str">
            <v>Montgomery Block, 42B Kennedy Road</v>
          </cell>
          <cell r="H952" t="str">
            <v>GPA</v>
          </cell>
          <cell r="I952">
            <v>2</v>
          </cell>
          <cell r="J952">
            <v>0.01</v>
          </cell>
          <cell r="K952">
            <v>0.5013333333333333</v>
          </cell>
          <cell r="L952" t="str">
            <v>No</v>
          </cell>
          <cell r="M952" t="str">
            <v>Central_Admiralty</v>
          </cell>
          <cell r="N952" t="str">
            <v>Yes</v>
          </cell>
          <cell r="O952" t="str">
            <v>AC02308099001</v>
          </cell>
        </row>
        <row r="953">
          <cell r="A953" t="str">
            <v>SA2032</v>
          </cell>
          <cell r="B953" t="str">
            <v>11SW-C/C521</v>
          </cell>
          <cell r="C953">
            <v>0</v>
          </cell>
          <cell r="D953" t="str">
            <v>CP,ML&amp;Wch</v>
          </cell>
          <cell r="E953" t="str">
            <v>PML</v>
          </cell>
          <cell r="F953" t="str">
            <v>A</v>
          </cell>
          <cell r="G953" t="str">
            <v>30 Plunkett's Road</v>
          </cell>
          <cell r="H953" t="str">
            <v>GPA</v>
          </cell>
          <cell r="I953">
            <v>3</v>
          </cell>
          <cell r="J953">
            <v>0.01</v>
          </cell>
          <cell r="K953">
            <v>0.5013333333333333</v>
          </cell>
          <cell r="L953" t="str">
            <v>No</v>
          </cell>
          <cell r="M953"/>
          <cell r="N953" t="str">
            <v>No</v>
          </cell>
          <cell r="O953" t="str">
            <v>AC02308022015</v>
          </cell>
        </row>
        <row r="954">
          <cell r="A954" t="str">
            <v>SA2147</v>
          </cell>
          <cell r="B954" t="str">
            <v>11SW-D/CR1478</v>
          </cell>
          <cell r="C954">
            <v>0</v>
          </cell>
          <cell r="D954" t="str">
            <v>CP,ML&amp;Wch</v>
          </cell>
          <cell r="E954" t="str">
            <v>Wch-S</v>
          </cell>
          <cell r="F954" t="str">
            <v>A</v>
          </cell>
          <cell r="G954" t="str">
            <v>Hong Kong Cemetery</v>
          </cell>
          <cell r="H954" t="str">
            <v>FEHD</v>
          </cell>
          <cell r="I954">
            <v>3</v>
          </cell>
          <cell r="J954">
            <v>0.01</v>
          </cell>
          <cell r="K954">
            <v>0.5013333333333333</v>
          </cell>
          <cell r="L954" t="str">
            <v>No</v>
          </cell>
          <cell r="M954"/>
          <cell r="N954" t="str">
            <v>Yes</v>
          </cell>
          <cell r="O954" t="str">
            <v>CC01908021022</v>
          </cell>
        </row>
        <row r="955">
          <cell r="A955" t="str">
            <v>SA2274</v>
          </cell>
          <cell r="B955" t="str">
            <v>11SW-D/FR406</v>
          </cell>
          <cell r="C955">
            <v>0</v>
          </cell>
          <cell r="D955" t="str">
            <v>CP,ML&amp;Wch</v>
          </cell>
          <cell r="E955" t="str">
            <v>PML</v>
          </cell>
          <cell r="F955" t="str">
            <v>A</v>
          </cell>
          <cell r="G955" t="str">
            <v>Victoria House, 15 Barker Road</v>
          </cell>
          <cell r="H955" t="str">
            <v>GPA</v>
          </cell>
          <cell r="I955">
            <v>2</v>
          </cell>
          <cell r="J955">
            <v>0.01</v>
          </cell>
          <cell r="K955">
            <v>0.5013333333333333</v>
          </cell>
          <cell r="L955" t="str">
            <v>Yes</v>
          </cell>
          <cell r="M955"/>
          <cell r="N955" t="str">
            <v>Yes</v>
          </cell>
          <cell r="O955" t="str">
            <v>AC02308032014</v>
          </cell>
        </row>
        <row r="956">
          <cell r="A956" t="str">
            <v>SA2494</v>
          </cell>
          <cell r="B956" t="str">
            <v>14NW-D/C198</v>
          </cell>
          <cell r="C956">
            <v>0</v>
          </cell>
          <cell r="D956" t="str">
            <v>E</v>
          </cell>
          <cell r="E956" t="str">
            <v>SKW&amp;Is-S</v>
          </cell>
          <cell r="F956" t="str">
            <v>A</v>
          </cell>
          <cell r="G956" t="str">
            <v>Don Bosco Road Garden, Cheung Chau (Is-S)</v>
          </cell>
          <cell r="H956" t="str">
            <v>LCSD</v>
          </cell>
          <cell r="I956">
            <v>3</v>
          </cell>
          <cell r="J956">
            <v>0.01</v>
          </cell>
          <cell r="K956">
            <v>0.5013333333333333</v>
          </cell>
          <cell r="L956" t="str">
            <v>No</v>
          </cell>
          <cell r="M956" t="str">
            <v>CheungChau</v>
          </cell>
          <cell r="N956" t="str">
            <v>Yes</v>
          </cell>
          <cell r="O956" t="str">
            <v>DF04408035003</v>
          </cell>
        </row>
        <row r="957">
          <cell r="A957" t="str">
            <v>SA2536</v>
          </cell>
          <cell r="B957" t="str">
            <v>14NW-D/R307</v>
          </cell>
          <cell r="C957">
            <v>0</v>
          </cell>
          <cell r="D957" t="str">
            <v>E</v>
          </cell>
          <cell r="E957" t="str">
            <v>SKW&amp;Is-S</v>
          </cell>
          <cell r="F957" t="str">
            <v>A</v>
          </cell>
          <cell r="G957" t="str">
            <v>Cheung Chau Public Cemetery (Is-S)</v>
          </cell>
          <cell r="H957" t="str">
            <v>FEHD</v>
          </cell>
          <cell r="I957">
            <v>3</v>
          </cell>
          <cell r="J957">
            <v>0.01</v>
          </cell>
          <cell r="K957">
            <v>0.5013333333333333</v>
          </cell>
          <cell r="L957" t="str">
            <v>Yes</v>
          </cell>
          <cell r="M957"/>
          <cell r="N957" t="str">
            <v>No</v>
          </cell>
          <cell r="O957" t="str">
            <v>DF01908048008</v>
          </cell>
        </row>
        <row r="958">
          <cell r="A958" t="str">
            <v>SA2578</v>
          </cell>
          <cell r="B958" t="str">
            <v>15NE-A/F14</v>
          </cell>
          <cell r="C958">
            <v>0</v>
          </cell>
          <cell r="D958" t="str">
            <v>WS&amp;L</v>
          </cell>
          <cell r="E958" t="str">
            <v>S</v>
          </cell>
          <cell r="F958" t="str">
            <v>A</v>
          </cell>
          <cell r="G958" t="str">
            <v>South Bay Road / Beach Road Sitting Out Area</v>
          </cell>
          <cell r="H958" t="str">
            <v>LCSD</v>
          </cell>
          <cell r="I958">
            <v>2</v>
          </cell>
          <cell r="J958">
            <v>0.01</v>
          </cell>
          <cell r="K958">
            <v>0.5013333333333333</v>
          </cell>
          <cell r="L958" t="str">
            <v>Yes</v>
          </cell>
          <cell r="M958" t="str">
            <v>DeepWaterBay_RepulseBay</v>
          </cell>
          <cell r="N958" t="str">
            <v>Yes</v>
          </cell>
          <cell r="O958" t="str">
            <v>BB04408036002</v>
          </cell>
        </row>
        <row r="959">
          <cell r="A959" t="str">
            <v>SA2707</v>
          </cell>
          <cell r="B959" t="str">
            <v>15NE-C/F67</v>
          </cell>
          <cell r="C959">
            <v>0</v>
          </cell>
          <cell r="D959" t="str">
            <v>WS&amp;L</v>
          </cell>
          <cell r="E959" t="str">
            <v>S</v>
          </cell>
          <cell r="F959" t="str">
            <v>A</v>
          </cell>
          <cell r="G959" t="str">
            <v>Chung Hom Kok Beach &amp; Park Buildings</v>
          </cell>
          <cell r="H959" t="str">
            <v>LCSD</v>
          </cell>
          <cell r="I959">
            <v>3</v>
          </cell>
          <cell r="J959">
            <v>0.01</v>
          </cell>
          <cell r="K959">
            <v>0.5013333333333333</v>
          </cell>
          <cell r="L959" t="str">
            <v>No</v>
          </cell>
          <cell r="M959"/>
          <cell r="N959" t="str">
            <v>Yes</v>
          </cell>
          <cell r="O959" t="str">
            <v>BB04408026002</v>
          </cell>
        </row>
        <row r="960">
          <cell r="A960" t="str">
            <v>SA2732</v>
          </cell>
          <cell r="B960" t="str">
            <v>15NE-D/C32</v>
          </cell>
          <cell r="C960">
            <v>0</v>
          </cell>
          <cell r="D960" t="str">
            <v>WS&amp;L</v>
          </cell>
          <cell r="E960" t="str">
            <v>S</v>
          </cell>
          <cell r="F960" t="str">
            <v>A</v>
          </cell>
          <cell r="G960" t="str">
            <v>Cape D'Aguilar Transmitting Station</v>
          </cell>
          <cell r="H960" t="str">
            <v>CAD</v>
          </cell>
          <cell r="I960">
            <v>3</v>
          </cell>
          <cell r="J960">
            <v>0.01</v>
          </cell>
          <cell r="K960">
            <v>0.5013333333333333</v>
          </cell>
          <cell r="L960" t="str">
            <v>No</v>
          </cell>
          <cell r="M960"/>
          <cell r="N960" t="str">
            <v>Yes</v>
          </cell>
          <cell r="O960" t="str">
            <v>BB00808059008</v>
          </cell>
        </row>
        <row r="961">
          <cell r="A961" t="str">
            <v>SA2738</v>
          </cell>
          <cell r="B961" t="str">
            <v>15NE-D/CR48</v>
          </cell>
          <cell r="C961">
            <v>0</v>
          </cell>
          <cell r="D961" t="str">
            <v>WS&amp;L</v>
          </cell>
          <cell r="E961" t="str">
            <v>S</v>
          </cell>
          <cell r="F961" t="str">
            <v>A</v>
          </cell>
          <cell r="G961" t="str">
            <v>Cape D'Aguilar Transmitting Station</v>
          </cell>
          <cell r="H961" t="str">
            <v>CAD</v>
          </cell>
          <cell r="I961">
            <v>3</v>
          </cell>
          <cell r="J961">
            <v>0.01</v>
          </cell>
          <cell r="K961">
            <v>0.5013333333333333</v>
          </cell>
          <cell r="L961" t="str">
            <v>No</v>
          </cell>
          <cell r="M961"/>
          <cell r="N961" t="str">
            <v>Yes</v>
          </cell>
          <cell r="O961" t="str">
            <v>BB00808059021</v>
          </cell>
        </row>
        <row r="962">
          <cell r="A962" t="str">
            <v>SA2767</v>
          </cell>
          <cell r="B962" t="str">
            <v>15NW-B/C305</v>
          </cell>
          <cell r="C962">
            <v>0</v>
          </cell>
          <cell r="D962" t="str">
            <v>WS&amp;L</v>
          </cell>
          <cell r="E962" t="str">
            <v>S</v>
          </cell>
          <cell r="F962" t="str">
            <v>A</v>
          </cell>
          <cell r="G962" t="str">
            <v>Aberdeen Police Training School</v>
          </cell>
          <cell r="H962" t="str">
            <v>HKPF</v>
          </cell>
          <cell r="I962">
            <v>3</v>
          </cell>
          <cell r="J962">
            <v>0.01</v>
          </cell>
          <cell r="K962">
            <v>0.5013333333333333</v>
          </cell>
          <cell r="L962" t="str">
            <v>Yes</v>
          </cell>
          <cell r="M962"/>
          <cell r="N962" t="str">
            <v>No</v>
          </cell>
          <cell r="O962" t="str">
            <v>BB03108004028</v>
          </cell>
        </row>
        <row r="963">
          <cell r="A963" t="str">
            <v>SA4206</v>
          </cell>
          <cell r="B963" t="str">
            <v>15NE-D/C62</v>
          </cell>
          <cell r="C963">
            <v>1</v>
          </cell>
          <cell r="D963" t="str">
            <v>WS&amp;L</v>
          </cell>
          <cell r="E963" t="str">
            <v>S</v>
          </cell>
          <cell r="F963" t="str">
            <v>A</v>
          </cell>
          <cell r="G963" t="str">
            <v>Cape D'Aguilar Transmitting Station</v>
          </cell>
          <cell r="H963" t="str">
            <v>CAD</v>
          </cell>
          <cell r="I963">
            <v>3</v>
          </cell>
          <cell r="J963">
            <v>0.01</v>
          </cell>
          <cell r="K963">
            <v>0.5013333333333333</v>
          </cell>
          <cell r="L963" t="str">
            <v>No</v>
          </cell>
          <cell r="M963"/>
          <cell r="N963" t="str">
            <v>Yes</v>
          </cell>
          <cell r="O963" t="str">
            <v>BB00808059032</v>
          </cell>
        </row>
        <row r="964">
          <cell r="A964" t="str">
            <v>SA5515</v>
          </cell>
          <cell r="B964" t="str">
            <v>14NW-D/R321</v>
          </cell>
          <cell r="C964">
            <v>0</v>
          </cell>
          <cell r="D964" t="str">
            <v>E</v>
          </cell>
          <cell r="E964" t="str">
            <v>SKW&amp;Is-S</v>
          </cell>
          <cell r="F964" t="str">
            <v>A</v>
          </cell>
          <cell r="G964" t="str">
            <v>Cheung Chau Pak Tai Temple Playground (Is-S)</v>
          </cell>
          <cell r="H964" t="str">
            <v>LCSD</v>
          </cell>
          <cell r="I964">
            <v>2</v>
          </cell>
          <cell r="J964">
            <v>0.01</v>
          </cell>
          <cell r="K964">
            <v>0.5013333333333333</v>
          </cell>
          <cell r="L964" t="str">
            <v>No</v>
          </cell>
          <cell r="M964" t="str">
            <v>CheungChau</v>
          </cell>
          <cell r="N964" t="str">
            <v>No</v>
          </cell>
          <cell r="O964" t="str">
            <v>DF04408052002</v>
          </cell>
        </row>
        <row r="965">
          <cell r="A965" t="str">
            <v>SA6407</v>
          </cell>
          <cell r="B965" t="str">
            <v>15NW-B/C416</v>
          </cell>
          <cell r="C965">
            <v>0</v>
          </cell>
          <cell r="D965" t="str">
            <v>WS&amp;L</v>
          </cell>
          <cell r="E965" t="str">
            <v>S</v>
          </cell>
          <cell r="F965" t="str">
            <v>A</v>
          </cell>
          <cell r="G965" t="str">
            <v>Ap Lei Chau Wind Tower Park</v>
          </cell>
          <cell r="H965" t="str">
            <v>LCSD</v>
          </cell>
          <cell r="I965">
            <v>3</v>
          </cell>
          <cell r="J965">
            <v>0.01</v>
          </cell>
          <cell r="K965">
            <v>0.5013333333333333</v>
          </cell>
          <cell r="L965" t="str">
            <v>Yes</v>
          </cell>
          <cell r="M965" t="str">
            <v>Aberdeen_ApLeiChau</v>
          </cell>
          <cell r="N965" t="str">
            <v>Yes</v>
          </cell>
          <cell r="O965" t="str">
            <v>BK04408035003</v>
          </cell>
        </row>
        <row r="966">
          <cell r="A966" t="str">
            <v>SA1320</v>
          </cell>
          <cell r="B966" t="str">
            <v>11SE-C/C740</v>
          </cell>
          <cell r="C966">
            <v>0</v>
          </cell>
          <cell r="D966" t="str">
            <v>WS&amp;L</v>
          </cell>
          <cell r="E966" t="str">
            <v>S</v>
          </cell>
          <cell r="F966" t="str">
            <v>A</v>
          </cell>
          <cell r="G966" t="str">
            <v>Wong Nai Chung Reservoir Park</v>
          </cell>
          <cell r="H966" t="str">
            <v>LCSD</v>
          </cell>
          <cell r="I966">
            <v>2</v>
          </cell>
          <cell r="J966">
            <v>9.0900000000000009E-3</v>
          </cell>
          <cell r="K966">
            <v>0.50026666666666664</v>
          </cell>
          <cell r="L966" t="str">
            <v>Yes</v>
          </cell>
          <cell r="M966"/>
          <cell r="N966" t="str">
            <v>Yes</v>
          </cell>
          <cell r="O966" t="str">
            <v>BB04408032002</v>
          </cell>
        </row>
        <row r="967">
          <cell r="A967" t="str">
            <v>SA1796</v>
          </cell>
          <cell r="B967" t="str">
            <v>11SW-B/F308</v>
          </cell>
          <cell r="C967">
            <v>0</v>
          </cell>
          <cell r="D967" t="str">
            <v>CP,ML&amp;Wch</v>
          </cell>
          <cell r="E967" t="str">
            <v>C-E</v>
          </cell>
          <cell r="F967" t="str">
            <v>A</v>
          </cell>
          <cell r="G967" t="str">
            <v>Hong Kong Park</v>
          </cell>
          <cell r="H967" t="str">
            <v>LCSD</v>
          </cell>
          <cell r="I967">
            <v>2</v>
          </cell>
          <cell r="J967">
            <v>9.0900000000000009E-3</v>
          </cell>
          <cell r="K967">
            <v>0.50026666666666664</v>
          </cell>
          <cell r="L967" t="str">
            <v>*</v>
          </cell>
          <cell r="M967" t="str">
            <v>Central_Admiralty</v>
          </cell>
          <cell r="N967" t="str">
            <v>Yes</v>
          </cell>
          <cell r="O967" t="str">
            <v>AH04408006041</v>
          </cell>
        </row>
        <row r="968">
          <cell r="A968" t="str">
            <v>SA2539</v>
          </cell>
          <cell r="B968" t="str">
            <v>14NW-D/R310</v>
          </cell>
          <cell r="C968">
            <v>0</v>
          </cell>
          <cell r="D968" t="str">
            <v>E</v>
          </cell>
          <cell r="E968" t="str">
            <v>SKW&amp;Is-S</v>
          </cell>
          <cell r="F968" t="str">
            <v>A</v>
          </cell>
          <cell r="G968" t="str">
            <v>Cheung Chau Public Cemetery (Is-S)</v>
          </cell>
          <cell r="H968" t="str">
            <v>FEHD</v>
          </cell>
          <cell r="I968">
            <v>3</v>
          </cell>
          <cell r="J968">
            <v>7.7799999999999996E-3</v>
          </cell>
          <cell r="K968">
            <v>0.49973333333333331</v>
          </cell>
          <cell r="L968" t="str">
            <v>No</v>
          </cell>
          <cell r="M968" t="str">
            <v>CheungChau</v>
          </cell>
          <cell r="N968" t="str">
            <v>No</v>
          </cell>
          <cell r="O968" t="str">
            <v>DF01908048005</v>
          </cell>
        </row>
        <row r="969">
          <cell r="A969" t="str">
            <v>SA2538</v>
          </cell>
          <cell r="B969" t="str">
            <v>14NW-D/R309</v>
          </cell>
          <cell r="C969">
            <v>0</v>
          </cell>
          <cell r="D969" t="str">
            <v>E</v>
          </cell>
          <cell r="E969" t="str">
            <v>SKW&amp;Is-S</v>
          </cell>
          <cell r="F969" t="str">
            <v>A</v>
          </cell>
          <cell r="G969" t="str">
            <v>Cheung Chau Public Cemetery (Is-S)</v>
          </cell>
          <cell r="H969" t="str">
            <v>FEHD</v>
          </cell>
          <cell r="I969">
            <v>3</v>
          </cell>
          <cell r="J969">
            <v>7.5300000000000002E-3</v>
          </cell>
          <cell r="K969">
            <v>0.49919999999999998</v>
          </cell>
          <cell r="L969" t="str">
            <v>No</v>
          </cell>
          <cell r="M969"/>
          <cell r="N969" t="str">
            <v>No</v>
          </cell>
          <cell r="O969" t="str">
            <v>DF01908048006</v>
          </cell>
        </row>
        <row r="970">
          <cell r="A970" t="str">
            <v>SA1808</v>
          </cell>
          <cell r="B970" t="str">
            <v>11SW-B/C339</v>
          </cell>
          <cell r="C970">
            <v>0</v>
          </cell>
          <cell r="D970" t="str">
            <v>CP,ML&amp;Wch</v>
          </cell>
          <cell r="E970" t="str">
            <v>C-E</v>
          </cell>
          <cell r="F970" t="str">
            <v>A</v>
          </cell>
          <cell r="G970" t="str">
            <v>Monmouth Park</v>
          </cell>
          <cell r="H970" t="str">
            <v>LCSD</v>
          </cell>
          <cell r="I970">
            <v>2</v>
          </cell>
          <cell r="J970">
            <v>6.9899999999999997E-3</v>
          </cell>
          <cell r="K970">
            <v>0.49866666666666665</v>
          </cell>
          <cell r="L970" t="str">
            <v>No</v>
          </cell>
          <cell r="M970" t="str">
            <v>Central_Admiralty</v>
          </cell>
          <cell r="N970" t="str">
            <v>Yes</v>
          </cell>
          <cell r="O970" t="str">
            <v>AH04408005012</v>
          </cell>
        </row>
        <row r="971">
          <cell r="A971" t="str">
            <v>SA1628</v>
          </cell>
          <cell r="B971" t="str">
            <v>11SW-A/F242</v>
          </cell>
          <cell r="C971">
            <v>0</v>
          </cell>
          <cell r="D971" t="str">
            <v>CP,ML&amp;Wch</v>
          </cell>
          <cell r="E971" t="str">
            <v>C-W</v>
          </cell>
          <cell r="F971" t="str">
            <v>A</v>
          </cell>
          <cell r="G971" t="str">
            <v>Blake Garden Children Playground</v>
          </cell>
          <cell r="H971" t="str">
            <v>LCSD</v>
          </cell>
          <cell r="I971">
            <v>2</v>
          </cell>
          <cell r="J971">
            <v>5.5999999999999999E-3</v>
          </cell>
          <cell r="K971">
            <v>0.49813333333333332</v>
          </cell>
          <cell r="L971" t="str">
            <v>No</v>
          </cell>
          <cell r="M971" t="str">
            <v>SheungWan_SaiYingPun</v>
          </cell>
          <cell r="N971" t="str">
            <v>Yes</v>
          </cell>
          <cell r="O971" t="str">
            <v>AB04408019007</v>
          </cell>
        </row>
        <row r="972">
          <cell r="A972" t="str">
            <v>SA2193</v>
          </cell>
          <cell r="B972" t="str">
            <v>11SW-D/CR2128</v>
          </cell>
          <cell r="C972">
            <v>0</v>
          </cell>
          <cell r="D972" t="str">
            <v>CP,ML&amp;Wch</v>
          </cell>
          <cell r="E972" t="str">
            <v>Wch-S</v>
          </cell>
          <cell r="F972" t="str">
            <v>A</v>
          </cell>
          <cell r="G972" t="str">
            <v>Hong Kong Cemetery</v>
          </cell>
          <cell r="H972" t="str">
            <v>FEHD</v>
          </cell>
          <cell r="I972">
            <v>3</v>
          </cell>
          <cell r="J972">
            <v>4.8599999999999997E-3</v>
          </cell>
          <cell r="K972">
            <v>0.49759999999999999</v>
          </cell>
          <cell r="L972" t="str">
            <v>No</v>
          </cell>
          <cell r="M972"/>
          <cell r="N972" t="str">
            <v>Yes</v>
          </cell>
          <cell r="O972" t="str">
            <v>CC01908021051</v>
          </cell>
        </row>
        <row r="973">
          <cell r="A973" t="str">
            <v>SA1216</v>
          </cell>
          <cell r="B973" t="str">
            <v>11SE-B/CR568</v>
          </cell>
          <cell r="C973">
            <v>0</v>
          </cell>
          <cell r="D973" t="str">
            <v>E</v>
          </cell>
          <cell r="E973" t="str">
            <v>SKW&amp;Is-S</v>
          </cell>
          <cell r="F973" t="str">
            <v>A</v>
          </cell>
          <cell r="G973" t="str">
            <v>Hong Kong Museum Of Coastal Defence (Skw)</v>
          </cell>
          <cell r="H973" t="str">
            <v>LCSD</v>
          </cell>
          <cell r="I973">
            <v>3</v>
          </cell>
          <cell r="J973">
            <v>4.5599999999999998E-3</v>
          </cell>
          <cell r="K973">
            <v>0.49706666666666666</v>
          </cell>
          <cell r="L973" t="str">
            <v>No</v>
          </cell>
          <cell r="M973"/>
          <cell r="N973" t="str">
            <v>Yes</v>
          </cell>
          <cell r="O973" t="str">
            <v>DB04408042002</v>
          </cell>
        </row>
        <row r="974">
          <cell r="A974" t="str">
            <v>SA1078</v>
          </cell>
          <cell r="B974" t="str">
            <v>11SE-A/F40</v>
          </cell>
          <cell r="C974">
            <v>0</v>
          </cell>
          <cell r="D974" t="str">
            <v>E</v>
          </cell>
          <cell r="E974" t="str">
            <v>NP&amp;CB</v>
          </cell>
          <cell r="F974" t="str">
            <v>A</v>
          </cell>
          <cell r="G974" t="str">
            <v>Victoria Park</v>
          </cell>
          <cell r="H974" t="str">
            <v>LCSD</v>
          </cell>
          <cell r="I974">
            <v>2</v>
          </cell>
          <cell r="J974">
            <v>4.4900000000000001E-3</v>
          </cell>
          <cell r="K974">
            <v>0.49653333333333333</v>
          </cell>
          <cell r="L974" t="str">
            <v>Yes</v>
          </cell>
          <cell r="M974" t="str">
            <v>TinHau</v>
          </cell>
          <cell r="N974" t="str">
            <v>Yes</v>
          </cell>
          <cell r="O974" t="str">
            <v>DA04408020001</v>
          </cell>
        </row>
        <row r="975">
          <cell r="A975" t="str">
            <v>SA15401</v>
          </cell>
          <cell r="B975" t="str">
            <v>11SW-A/C1134</v>
          </cell>
          <cell r="C975">
            <v>2</v>
          </cell>
          <cell r="D975" t="str">
            <v>CP,ML&amp;Wch</v>
          </cell>
          <cell r="E975" t="str">
            <v>PML</v>
          </cell>
          <cell r="F975" t="str">
            <v>A</v>
          </cell>
          <cell r="G975" t="str">
            <v>(HAD venue at GLA-THK 1761, near Pik Shan Path)</v>
          </cell>
          <cell r="H975" t="str">
            <v>HAD</v>
          </cell>
          <cell r="I975">
            <v>3</v>
          </cell>
          <cell r="J975">
            <v>4.0200000000000001E-3</v>
          </cell>
          <cell r="K975">
            <v>0.496</v>
          </cell>
          <cell r="L975" t="str">
            <v>*</v>
          </cell>
          <cell r="M975"/>
          <cell r="N975" t="str">
            <v>Yes</v>
          </cell>
          <cell r="O975" t="str">
            <v>AC02708078002</v>
          </cell>
        </row>
        <row r="976">
          <cell r="A976" t="str">
            <v>SA2157</v>
          </cell>
          <cell r="B976" t="str">
            <v>11SW-D/C149</v>
          </cell>
          <cell r="C976">
            <v>0</v>
          </cell>
          <cell r="D976" t="str">
            <v>WS&amp;L</v>
          </cell>
          <cell r="E976" t="str">
            <v>S</v>
          </cell>
          <cell r="F976" t="str">
            <v>A</v>
          </cell>
          <cell r="G976" t="str">
            <v>Financial Secretary's Residence</v>
          </cell>
          <cell r="H976" t="str">
            <v>GPA</v>
          </cell>
          <cell r="I976">
            <v>2</v>
          </cell>
          <cell r="J976">
            <v>3.9100000000000003E-3</v>
          </cell>
          <cell r="K976">
            <v>0.49546666666666667</v>
          </cell>
          <cell r="L976" t="str">
            <v>Yes</v>
          </cell>
          <cell r="M976" t="str">
            <v>DeepWaterBay_RepulseBay</v>
          </cell>
          <cell r="N976" t="str">
            <v>Yes</v>
          </cell>
          <cell r="O976" t="str">
            <v>BB02308012001</v>
          </cell>
        </row>
        <row r="977">
          <cell r="A977" t="str">
            <v>SA2515</v>
          </cell>
          <cell r="B977" t="str">
            <v>14NW-D/C437</v>
          </cell>
          <cell r="C977">
            <v>0</v>
          </cell>
          <cell r="D977" t="str">
            <v>E</v>
          </cell>
          <cell r="E977" t="str">
            <v>SKW&amp;Is-S</v>
          </cell>
          <cell r="F977" t="str">
            <v>A</v>
          </cell>
          <cell r="G977" t="str">
            <v>Cheung Chau Marine Port District Junior Police Call Cheung Chau Clubhouse (Is-S)</v>
          </cell>
          <cell r="H977" t="str">
            <v>HKPF</v>
          </cell>
          <cell r="I977">
            <v>3</v>
          </cell>
          <cell r="J977">
            <v>3.6700000000000001E-3</v>
          </cell>
          <cell r="K977">
            <v>0.49493333333333334</v>
          </cell>
          <cell r="L977" t="str">
            <v>Yes</v>
          </cell>
          <cell r="M977" t="str">
            <v>CheungChau</v>
          </cell>
          <cell r="N977" t="str">
            <v>Yes</v>
          </cell>
          <cell r="O977" t="str">
            <v>DF03108012001</v>
          </cell>
        </row>
        <row r="978">
          <cell r="A978" t="str">
            <v>SA2082</v>
          </cell>
          <cell r="B978" t="str">
            <v>11SW-C/F49</v>
          </cell>
          <cell r="C978">
            <v>0</v>
          </cell>
          <cell r="D978" t="str">
            <v>CP,ML&amp;Wch</v>
          </cell>
          <cell r="E978" t="str">
            <v>PML</v>
          </cell>
          <cell r="F978" t="str">
            <v>A</v>
          </cell>
          <cell r="G978" t="str">
            <v>Mount Austin Playground</v>
          </cell>
          <cell r="H978" t="str">
            <v>LCSD</v>
          </cell>
          <cell r="I978">
            <v>2</v>
          </cell>
          <cell r="J978">
            <v>3.2299999999999998E-3</v>
          </cell>
          <cell r="K978">
            <v>0.49440000000000001</v>
          </cell>
          <cell r="L978" t="str">
            <v>Yes</v>
          </cell>
          <cell r="M978"/>
          <cell r="N978" t="str">
            <v>Yes</v>
          </cell>
          <cell r="O978" t="str">
            <v>AC04408056001</v>
          </cell>
        </row>
        <row r="979">
          <cell r="A979" t="str">
            <v>SA2199</v>
          </cell>
          <cell r="B979" t="str">
            <v>11SW-D/C2146</v>
          </cell>
          <cell r="C979">
            <v>0</v>
          </cell>
          <cell r="D979" t="str">
            <v>CP,ML&amp;Wch</v>
          </cell>
          <cell r="E979" t="str">
            <v>Wch-S</v>
          </cell>
          <cell r="F979" t="str">
            <v>A</v>
          </cell>
          <cell r="G979" t="str">
            <v>Hong Kong Cemetery</v>
          </cell>
          <cell r="H979" t="str">
            <v>FEHD</v>
          </cell>
          <cell r="I979">
            <v>3</v>
          </cell>
          <cell r="J979">
            <v>3.1800000000000001E-3</v>
          </cell>
          <cell r="K979">
            <v>0.49386666666666668</v>
          </cell>
          <cell r="L979" t="str">
            <v>No</v>
          </cell>
          <cell r="M979"/>
          <cell r="N979" t="str">
            <v>Yes</v>
          </cell>
          <cell r="O979" t="str">
            <v>CC01908021058</v>
          </cell>
        </row>
        <row r="980">
          <cell r="A980" t="str">
            <v>SA1544</v>
          </cell>
          <cell r="B980" t="str">
            <v>11SW-A/C1152</v>
          </cell>
          <cell r="C980">
            <v>0</v>
          </cell>
          <cell r="D980" t="str">
            <v>CP,ML&amp;Wch</v>
          </cell>
          <cell r="E980" t="str">
            <v>PML</v>
          </cell>
          <cell r="F980" t="str">
            <v>A</v>
          </cell>
          <cell r="G980" t="str">
            <v>Lung Fu Shan Country Park Pinewood Picnic Site</v>
          </cell>
          <cell r="H980" t="str">
            <v>AFCD</v>
          </cell>
          <cell r="I980">
            <v>3</v>
          </cell>
          <cell r="J980">
            <v>2.7200000000000002E-3</v>
          </cell>
          <cell r="K980">
            <v>0.49333333333333335</v>
          </cell>
          <cell r="L980" t="str">
            <v>No</v>
          </cell>
          <cell r="M980"/>
          <cell r="N980" t="str">
            <v>Yes</v>
          </cell>
          <cell r="O980" t="str">
            <v>AC00108100003</v>
          </cell>
        </row>
        <row r="981">
          <cell r="A981" t="str">
            <v>SA1221</v>
          </cell>
          <cell r="B981" t="str">
            <v>11SE-B/CR609</v>
          </cell>
          <cell r="C981">
            <v>0</v>
          </cell>
          <cell r="D981" t="str">
            <v>E</v>
          </cell>
          <cell r="E981" t="str">
            <v>SKW&amp;Is-S</v>
          </cell>
          <cell r="F981" t="str">
            <v>A</v>
          </cell>
          <cell r="G981" t="str">
            <v>Hong Kong Museum Of Coastal Defence (Skw)</v>
          </cell>
          <cell r="H981" t="str">
            <v>LCSD</v>
          </cell>
          <cell r="I981">
            <v>3</v>
          </cell>
          <cell r="J981">
            <v>2.4499999999999999E-3</v>
          </cell>
          <cell r="K981">
            <v>0.49226666666666669</v>
          </cell>
          <cell r="L981" t="str">
            <v>No</v>
          </cell>
          <cell r="M981"/>
          <cell r="N981" t="str">
            <v>Yes</v>
          </cell>
          <cell r="O981" t="str">
            <v>DB04408047001</v>
          </cell>
        </row>
        <row r="982">
          <cell r="A982" t="str">
            <v>SA2200</v>
          </cell>
          <cell r="B982" t="str">
            <v>11SW-D/C2148</v>
          </cell>
          <cell r="C982">
            <v>0</v>
          </cell>
          <cell r="D982" t="str">
            <v>CP,ML&amp;Wch</v>
          </cell>
          <cell r="E982" t="str">
            <v>Wch-S</v>
          </cell>
          <cell r="F982" t="str">
            <v>A</v>
          </cell>
          <cell r="G982" t="str">
            <v>Hong Kong Cemetery</v>
          </cell>
          <cell r="H982" t="str">
            <v>FEHD</v>
          </cell>
          <cell r="I982">
            <v>3</v>
          </cell>
          <cell r="J982">
            <v>2.4499999999999999E-3</v>
          </cell>
          <cell r="K982">
            <v>0.49226666666666669</v>
          </cell>
          <cell r="L982" t="str">
            <v>No</v>
          </cell>
          <cell r="M982"/>
          <cell r="N982" t="str">
            <v>Yes</v>
          </cell>
          <cell r="O982" t="str">
            <v>CC01908021057</v>
          </cell>
        </row>
        <row r="983">
          <cell r="A983" t="str">
            <v>SA2201</v>
          </cell>
          <cell r="B983" t="str">
            <v>11SW-D/C2149</v>
          </cell>
          <cell r="C983">
            <v>0</v>
          </cell>
          <cell r="D983" t="str">
            <v>CP,ML&amp;Wch</v>
          </cell>
          <cell r="E983" t="str">
            <v>Wch-S</v>
          </cell>
          <cell r="F983" t="str">
            <v>A</v>
          </cell>
          <cell r="G983" t="str">
            <v>Hong Kong Cemetery</v>
          </cell>
          <cell r="H983" t="str">
            <v>FEHD</v>
          </cell>
          <cell r="I983">
            <v>3</v>
          </cell>
          <cell r="J983">
            <v>2.3800000000000002E-3</v>
          </cell>
          <cell r="K983">
            <v>0.49173333333333336</v>
          </cell>
          <cell r="L983" t="str">
            <v>No</v>
          </cell>
          <cell r="M983"/>
          <cell r="N983" t="str">
            <v>Yes</v>
          </cell>
          <cell r="O983" t="str">
            <v>CC01908021056</v>
          </cell>
        </row>
        <row r="984">
          <cell r="A984" t="str">
            <v>SA1247</v>
          </cell>
          <cell r="B984" t="str">
            <v>11SE-B/F77</v>
          </cell>
          <cell r="C984">
            <v>0</v>
          </cell>
          <cell r="D984" t="str">
            <v>E</v>
          </cell>
          <cell r="E984" t="str">
            <v>SKW&amp;Is-S</v>
          </cell>
          <cell r="F984" t="str">
            <v>A</v>
          </cell>
          <cell r="G984" t="str">
            <v>Lei Yue Mun Park (SKW)</v>
          </cell>
          <cell r="H984" t="str">
            <v>LCSD</v>
          </cell>
          <cell r="I984">
            <v>3</v>
          </cell>
          <cell r="J984">
            <v>1.4599999999999999E-3</v>
          </cell>
          <cell r="K984">
            <v>0.49120000000000003</v>
          </cell>
          <cell r="L984" t="str">
            <v>Yes</v>
          </cell>
          <cell r="M984"/>
          <cell r="N984" t="str">
            <v>Yes</v>
          </cell>
          <cell r="O984" t="str">
            <v>DB04408016076</v>
          </cell>
        </row>
        <row r="985">
          <cell r="A985" t="str">
            <v>SA2529</v>
          </cell>
          <cell r="B985" t="str">
            <v>14NW-D/F68</v>
          </cell>
          <cell r="C985">
            <v>0</v>
          </cell>
          <cell r="D985" t="str">
            <v>E</v>
          </cell>
          <cell r="E985" t="str">
            <v>SKW&amp;Is-S</v>
          </cell>
          <cell r="F985" t="str">
            <v>A</v>
          </cell>
          <cell r="G985" t="str">
            <v>Cheung Chau Crematorium &amp; Columbarium (Is-S)</v>
          </cell>
          <cell r="H985" t="str">
            <v>FEHD</v>
          </cell>
          <cell r="I985">
            <v>2</v>
          </cell>
          <cell r="J985">
            <v>1.3799999999999999E-3</v>
          </cell>
          <cell r="K985">
            <v>0.49066666666666664</v>
          </cell>
          <cell r="L985" t="str">
            <v>Yes</v>
          </cell>
          <cell r="M985"/>
          <cell r="N985" t="str">
            <v>Yes</v>
          </cell>
          <cell r="O985" t="str">
            <v>DF01908047005</v>
          </cell>
        </row>
        <row r="986">
          <cell r="A986" t="str">
            <v>SA2196</v>
          </cell>
          <cell r="B986" t="str">
            <v>11SW-D/C2137</v>
          </cell>
          <cell r="C986">
            <v>1</v>
          </cell>
          <cell r="D986" t="str">
            <v>CP,ML&amp;Wch</v>
          </cell>
          <cell r="E986" t="str">
            <v>Wch-S</v>
          </cell>
          <cell r="F986" t="str">
            <v>A</v>
          </cell>
          <cell r="G986" t="str">
            <v>Hong Kong Cemetery</v>
          </cell>
          <cell r="H986" t="str">
            <v>FEHD</v>
          </cell>
          <cell r="I986">
            <v>3</v>
          </cell>
          <cell r="J986">
            <v>1.3600000000000001E-3</v>
          </cell>
          <cell r="K986">
            <v>0.49013333333333331</v>
          </cell>
          <cell r="L986" t="str">
            <v>No</v>
          </cell>
          <cell r="M986"/>
          <cell r="N986" t="str">
            <v>Yes</v>
          </cell>
          <cell r="O986" t="str">
            <v>CC01908021054</v>
          </cell>
        </row>
        <row r="987">
          <cell r="A987" t="str">
            <v>SA2658</v>
          </cell>
          <cell r="B987" t="str">
            <v>15NE-C/C376</v>
          </cell>
          <cell r="C987">
            <v>1</v>
          </cell>
          <cell r="D987" t="str">
            <v>WS&amp;L</v>
          </cell>
          <cell r="E987" t="str">
            <v>S</v>
          </cell>
          <cell r="F987" t="str">
            <v>A</v>
          </cell>
          <cell r="G987" t="str">
            <v>St. Stephen's Beach</v>
          </cell>
          <cell r="H987" t="str">
            <v>LCSD</v>
          </cell>
          <cell r="I987">
            <v>1</v>
          </cell>
          <cell r="J987">
            <v>1.23E-3</v>
          </cell>
          <cell r="K987">
            <v>0.48959999999999998</v>
          </cell>
          <cell r="L987" t="str">
            <v>No</v>
          </cell>
          <cell r="M987"/>
          <cell r="N987" t="str">
            <v>Yes</v>
          </cell>
          <cell r="O987" t="str">
            <v>BB04408041010</v>
          </cell>
        </row>
        <row r="988">
          <cell r="A988" t="str">
            <v>SA2198</v>
          </cell>
          <cell r="B988" t="str">
            <v>11SW-D/CR2139</v>
          </cell>
          <cell r="C988">
            <v>0</v>
          </cell>
          <cell r="D988" t="str">
            <v>CP,ML&amp;Wch</v>
          </cell>
          <cell r="E988" t="str">
            <v>Wch-S</v>
          </cell>
          <cell r="F988" t="str">
            <v>A</v>
          </cell>
          <cell r="G988" t="str">
            <v>Hong Kong Cemetery</v>
          </cell>
          <cell r="H988" t="str">
            <v>FEHD</v>
          </cell>
          <cell r="I988">
            <v>3</v>
          </cell>
          <cell r="J988">
            <v>1.16E-3</v>
          </cell>
          <cell r="K988">
            <v>0.48906666666666665</v>
          </cell>
          <cell r="L988" t="str">
            <v>No</v>
          </cell>
          <cell r="M988"/>
          <cell r="N988" t="str">
            <v>Yes</v>
          </cell>
          <cell r="O988" t="str">
            <v>CC01908021055</v>
          </cell>
        </row>
        <row r="989">
          <cell r="A989" t="str">
            <v>SA1176</v>
          </cell>
          <cell r="B989" t="str">
            <v>11SE-B/CR278</v>
          </cell>
          <cell r="C989">
            <v>0</v>
          </cell>
          <cell r="D989" t="str">
            <v>E</v>
          </cell>
          <cell r="E989" t="str">
            <v>SKW&amp;Is-S</v>
          </cell>
          <cell r="F989" t="str">
            <v>A</v>
          </cell>
          <cell r="G989" t="str">
            <v>Hong Kong Museum Of Coastal Defence (Skw)</v>
          </cell>
          <cell r="H989" t="str">
            <v>LCSD</v>
          </cell>
          <cell r="I989">
            <v>2</v>
          </cell>
          <cell r="J989">
            <v>1.08E-3</v>
          </cell>
          <cell r="K989">
            <v>0.48799999999999999</v>
          </cell>
          <cell r="L989" t="str">
            <v>No</v>
          </cell>
          <cell r="M989"/>
          <cell r="N989" t="str">
            <v>Yes</v>
          </cell>
          <cell r="O989" t="str">
            <v>DB04408033012</v>
          </cell>
        </row>
        <row r="990">
          <cell r="A990" t="str">
            <v>SA2284</v>
          </cell>
          <cell r="B990" t="str">
            <v>11SW-D/F618</v>
          </cell>
          <cell r="C990">
            <v>0</v>
          </cell>
          <cell r="D990" t="str">
            <v>CP,ML&amp;Wch</v>
          </cell>
          <cell r="E990" t="str">
            <v>Wch-S</v>
          </cell>
          <cell r="F990" t="str">
            <v>A</v>
          </cell>
          <cell r="G990" t="str">
            <v>12-14 Middle Gap Road Government Quarters</v>
          </cell>
          <cell r="H990" t="str">
            <v>GPA</v>
          </cell>
          <cell r="I990">
            <v>3</v>
          </cell>
          <cell r="J990">
            <v>1.08E-3</v>
          </cell>
          <cell r="K990">
            <v>0.48799999999999999</v>
          </cell>
          <cell r="L990" t="str">
            <v>Yes</v>
          </cell>
          <cell r="M990"/>
          <cell r="N990" t="str">
            <v>Yes</v>
          </cell>
          <cell r="O990" t="str">
            <v>CC02308004004</v>
          </cell>
        </row>
        <row r="991">
          <cell r="A991" t="str">
            <v>SA2594</v>
          </cell>
          <cell r="B991" t="str">
            <v>15NE-A/R137</v>
          </cell>
          <cell r="C991">
            <v>1</v>
          </cell>
          <cell r="D991" t="str">
            <v>WS&amp;L</v>
          </cell>
          <cell r="E991" t="str">
            <v>S</v>
          </cell>
          <cell r="F991" t="str">
            <v>A</v>
          </cell>
          <cell r="G991" t="str">
            <v>Chung Hom Kok Road Fire Station</v>
          </cell>
          <cell r="H991" t="str">
            <v>FSD</v>
          </cell>
          <cell r="I991">
            <v>2</v>
          </cell>
          <cell r="J991">
            <v>8.2600000000000002E-4</v>
          </cell>
          <cell r="K991">
            <v>0.48746666666666666</v>
          </cell>
          <cell r="L991" t="str">
            <v>No</v>
          </cell>
          <cell r="M991"/>
          <cell r="N991" t="str">
            <v>No</v>
          </cell>
          <cell r="O991" t="str">
            <v>BB01808001004</v>
          </cell>
        </row>
        <row r="992">
          <cell r="A992" t="str">
            <v>SA2192</v>
          </cell>
          <cell r="B992" t="str">
            <v>11SW-D/C2127</v>
          </cell>
          <cell r="C992">
            <v>0</v>
          </cell>
          <cell r="D992" t="str">
            <v>CP,ML&amp;Wch</v>
          </cell>
          <cell r="E992" t="str">
            <v>Wch-S</v>
          </cell>
          <cell r="F992" t="str">
            <v>A</v>
          </cell>
          <cell r="G992" t="str">
            <v>Hong Kong Cemetery</v>
          </cell>
          <cell r="H992" t="str">
            <v>FEHD</v>
          </cell>
          <cell r="I992">
            <v>3</v>
          </cell>
          <cell r="J992">
            <v>7.94E-4</v>
          </cell>
          <cell r="K992">
            <v>0.48693333333333333</v>
          </cell>
          <cell r="L992" t="str">
            <v>No</v>
          </cell>
          <cell r="M992"/>
          <cell r="N992" t="str">
            <v>Yes</v>
          </cell>
          <cell r="O992" t="str">
            <v>CC01908021050</v>
          </cell>
        </row>
        <row r="993">
          <cell r="A993" t="str">
            <v>SA1235</v>
          </cell>
          <cell r="B993" t="str">
            <v>11SE-B/F24</v>
          </cell>
          <cell r="C993">
            <v>0</v>
          </cell>
          <cell r="D993" t="str">
            <v>E</v>
          </cell>
          <cell r="E993" t="str">
            <v>SKW&amp;Is-S</v>
          </cell>
          <cell r="F993" t="str">
            <v>A</v>
          </cell>
          <cell r="G993" t="str">
            <v>Lei Yue Mun Park (SKW)</v>
          </cell>
          <cell r="H993" t="str">
            <v>LCSD</v>
          </cell>
          <cell r="I993">
            <v>3</v>
          </cell>
          <cell r="J993">
            <v>6.11E-4</v>
          </cell>
          <cell r="K993">
            <v>0.4864</v>
          </cell>
          <cell r="L993" t="str">
            <v>Yes</v>
          </cell>
          <cell r="M993"/>
          <cell r="N993" t="str">
            <v>Yes</v>
          </cell>
          <cell r="O993" t="str">
            <v>DB04408016046</v>
          </cell>
        </row>
        <row r="994">
          <cell r="A994" t="str">
            <v>SA1167</v>
          </cell>
          <cell r="B994" t="str">
            <v>11SE-B/C232</v>
          </cell>
          <cell r="C994">
            <v>0</v>
          </cell>
          <cell r="D994" t="str">
            <v>E</v>
          </cell>
          <cell r="E994" t="str">
            <v>SKW&amp;Is-S</v>
          </cell>
          <cell r="F994" t="str">
            <v>A</v>
          </cell>
          <cell r="G994" t="str">
            <v>Lei Yue Mun Park (SKW)</v>
          </cell>
          <cell r="H994" t="str">
            <v>LCSD</v>
          </cell>
          <cell r="I994">
            <v>3</v>
          </cell>
          <cell r="J994">
            <v>5.6700000000000001E-4</v>
          </cell>
          <cell r="K994">
            <v>0.48586666666666667</v>
          </cell>
          <cell r="L994" t="str">
            <v>No</v>
          </cell>
          <cell r="M994"/>
          <cell r="N994" t="str">
            <v>Yes</v>
          </cell>
          <cell r="O994" t="str">
            <v>DB04408016077</v>
          </cell>
        </row>
        <row r="995">
          <cell r="A995" t="str">
            <v>SA14302</v>
          </cell>
          <cell r="B995" t="str">
            <v>10SW-D/C63</v>
          </cell>
          <cell r="C995">
            <v>0</v>
          </cell>
          <cell r="D995" t="str">
            <v>E</v>
          </cell>
          <cell r="E995" t="str">
            <v>SKW&amp;Is-S</v>
          </cell>
          <cell r="F995" t="str">
            <v>A</v>
          </cell>
          <cell r="G995" t="str">
            <v>Hei Ling Chau Addiction Treatment Centre &amp; Hei Ling Chau Correctional Institution (Is-S)</v>
          </cell>
          <cell r="H995" t="str">
            <v>CSD</v>
          </cell>
          <cell r="I995">
            <v>1</v>
          </cell>
          <cell r="J995">
            <v>3.79E-4</v>
          </cell>
          <cell r="K995">
            <v>0.48533333333333334</v>
          </cell>
          <cell r="L995" t="str">
            <v>*</v>
          </cell>
          <cell r="M995"/>
          <cell r="N995" t="str">
            <v>No</v>
          </cell>
          <cell r="O995" t="str">
            <v>DF01208009006</v>
          </cell>
        </row>
        <row r="996">
          <cell r="A996" t="str">
            <v>SA1537</v>
          </cell>
          <cell r="B996" t="str">
            <v>11SW-A/C1111</v>
          </cell>
          <cell r="C996">
            <v>0</v>
          </cell>
          <cell r="D996" t="str">
            <v>CP,ML&amp;Wch</v>
          </cell>
          <cell r="E996" t="str">
            <v>PML</v>
          </cell>
          <cell r="F996" t="str">
            <v>A</v>
          </cell>
          <cell r="G996" t="str">
            <v>Victoria Peak Garden</v>
          </cell>
          <cell r="H996" t="str">
            <v>LCSD</v>
          </cell>
          <cell r="I996">
            <v>3</v>
          </cell>
          <cell r="J996">
            <v>3.6699999999999998E-4</v>
          </cell>
          <cell r="K996">
            <v>0.48480000000000001</v>
          </cell>
          <cell r="L996" t="str">
            <v>No</v>
          </cell>
          <cell r="M996"/>
          <cell r="N996" t="str">
            <v>Yes</v>
          </cell>
          <cell r="O996" t="str">
            <v>AC04408091001</v>
          </cell>
        </row>
        <row r="997">
          <cell r="A997" t="str">
            <v>SA1455</v>
          </cell>
          <cell r="B997" t="str">
            <v>11SE-D/C604</v>
          </cell>
          <cell r="C997">
            <v>0</v>
          </cell>
          <cell r="D997" t="str">
            <v>E</v>
          </cell>
          <cell r="E997" t="str">
            <v>CW</v>
          </cell>
          <cell r="F997" t="str">
            <v>A</v>
          </cell>
          <cell r="G997" t="str">
            <v>Cape Collinson Crematorium</v>
          </cell>
          <cell r="H997" t="str">
            <v>FEHD</v>
          </cell>
          <cell r="I997">
            <v>2</v>
          </cell>
          <cell r="J997">
            <v>1.4999999999999999E-4</v>
          </cell>
          <cell r="K997">
            <v>0.48426666666666668</v>
          </cell>
          <cell r="L997" t="str">
            <v>Yes</v>
          </cell>
          <cell r="M997"/>
          <cell r="N997" t="str">
            <v>Yes</v>
          </cell>
          <cell r="O997" t="str">
            <v>DD01908013036</v>
          </cell>
        </row>
        <row r="998">
          <cell r="A998" t="str">
            <v>SA6403</v>
          </cell>
          <cell r="B998" t="str">
            <v>14NW-D/C445</v>
          </cell>
          <cell r="C998">
            <v>0</v>
          </cell>
          <cell r="D998" t="str">
            <v>E</v>
          </cell>
          <cell r="E998" t="str">
            <v>SKW&amp;Is-S</v>
          </cell>
          <cell r="F998" t="str">
            <v>A</v>
          </cell>
          <cell r="G998" t="str">
            <v>Cheung Chau Park (Is-S)</v>
          </cell>
          <cell r="H998" t="str">
            <v>LCSD</v>
          </cell>
          <cell r="I998">
            <v>2</v>
          </cell>
          <cell r="J998">
            <v>1.25E-4</v>
          </cell>
          <cell r="K998">
            <v>0.48373333333333335</v>
          </cell>
          <cell r="L998" t="str">
            <v>Yes</v>
          </cell>
          <cell r="M998" t="str">
            <v>CheungChau</v>
          </cell>
          <cell r="N998" t="str">
            <v>Yes</v>
          </cell>
          <cell r="O998" t="str">
            <v>DF04408028006</v>
          </cell>
        </row>
        <row r="999">
          <cell r="A999" t="str">
            <v>SA14304</v>
          </cell>
          <cell r="B999" t="str">
            <v>10SW-D/C65</v>
          </cell>
          <cell r="C999">
            <v>0</v>
          </cell>
          <cell r="D999" t="str">
            <v>E</v>
          </cell>
          <cell r="E999" t="str">
            <v>SKW&amp;Is-S</v>
          </cell>
          <cell r="F999" t="str">
            <v>A</v>
          </cell>
          <cell r="G999" t="str">
            <v>Hei Ling Chau Addiction Treatment Centre &amp; Hei Ling Chau Correctional Institution (Is-S)</v>
          </cell>
          <cell r="H999" t="str">
            <v>CSD</v>
          </cell>
          <cell r="I999">
            <v>3</v>
          </cell>
          <cell r="J999">
            <v>1.12E-4</v>
          </cell>
          <cell r="K999">
            <v>0.48320000000000002</v>
          </cell>
          <cell r="L999" t="str">
            <v>*</v>
          </cell>
          <cell r="M999"/>
          <cell r="N999" t="str">
            <v>Yes</v>
          </cell>
          <cell r="O999" t="str">
            <v>DF01208009008</v>
          </cell>
        </row>
        <row r="1000">
          <cell r="A1000" t="str">
            <v>SA4110</v>
          </cell>
          <cell r="B1000" t="str">
            <v>11SE-A/F125</v>
          </cell>
          <cell r="C1000">
            <v>0</v>
          </cell>
          <cell r="D1000" t="str">
            <v>CP,ML&amp;Wch</v>
          </cell>
          <cell r="E1000" t="str">
            <v>Wch-S</v>
          </cell>
          <cell r="F1000" t="str">
            <v>A</v>
          </cell>
          <cell r="G1000" t="str">
            <v>Mount Butler High Frequency Radio Receiving Station</v>
          </cell>
          <cell r="H1000" t="str">
            <v>MD</v>
          </cell>
          <cell r="I1000">
            <v>1</v>
          </cell>
          <cell r="J1000">
            <v>6.69E-5</v>
          </cell>
          <cell r="K1000">
            <v>0.48266666666666669</v>
          </cell>
          <cell r="L1000" t="str">
            <v>Yes</v>
          </cell>
          <cell r="M1000"/>
          <cell r="N1000" t="str">
            <v>Yes</v>
          </cell>
          <cell r="O1000" t="str">
            <v>CC00808074002</v>
          </cell>
        </row>
        <row r="1001">
          <cell r="A1001" t="str">
            <v>SA0001</v>
          </cell>
          <cell r="B1001" t="str">
            <v>10NW-A/C1</v>
          </cell>
          <cell r="C1001">
            <v>0</v>
          </cell>
          <cell r="D1001" t="str">
            <v>E</v>
          </cell>
          <cell r="E1001" t="str">
            <v>SKW&amp;Is-S</v>
          </cell>
          <cell r="F1001" t="str">
            <v>A</v>
          </cell>
          <cell r="G1001" t="str">
            <v>Siu Mo To DVOR/DME Station (Is-S)</v>
          </cell>
          <cell r="H1001" t="str">
            <v>CAD</v>
          </cell>
          <cell r="I1001">
            <v>3</v>
          </cell>
          <cell r="J1001">
            <v>4.5000000000000003E-5</v>
          </cell>
          <cell r="K1001">
            <v>0.48213333333333336</v>
          </cell>
          <cell r="L1001" t="str">
            <v>No</v>
          </cell>
          <cell r="M1001"/>
          <cell r="N1001" t="str">
            <v>Yes</v>
          </cell>
          <cell r="O1001" t="str">
            <v>DF00708068001</v>
          </cell>
        </row>
        <row r="1002">
          <cell r="A1002" t="str">
            <v>SA1350</v>
          </cell>
          <cell r="B1002" t="str">
            <v>11SE-C/F7</v>
          </cell>
          <cell r="C1002">
            <v>0</v>
          </cell>
          <cell r="D1002" t="str">
            <v>CP,ML&amp;Wch</v>
          </cell>
          <cell r="E1002" t="str">
            <v>Wch-S</v>
          </cell>
          <cell r="F1002" t="str">
            <v>A</v>
          </cell>
          <cell r="G1002" t="str">
            <v>Tai Hang Road Children's Playground</v>
          </cell>
          <cell r="H1002" t="str">
            <v>LCSD</v>
          </cell>
          <cell r="I1002">
            <v>2</v>
          </cell>
          <cell r="J1002">
            <v>3.3699999999999999E-5</v>
          </cell>
          <cell r="K1002">
            <v>0.48159999999999997</v>
          </cell>
          <cell r="L1002" t="str">
            <v>Yes</v>
          </cell>
          <cell r="M1002"/>
          <cell r="N1002" t="str">
            <v>Yes</v>
          </cell>
          <cell r="O1002" t="str">
            <v>CC04408023001</v>
          </cell>
        </row>
        <row r="1003">
          <cell r="A1003" t="str">
            <v>SA1354</v>
          </cell>
          <cell r="B1003" t="str">
            <v>11SE-C/F83</v>
          </cell>
          <cell r="C1003">
            <v>0</v>
          </cell>
          <cell r="D1003" t="str">
            <v>CP,ML&amp;Wch</v>
          </cell>
          <cell r="E1003" t="str">
            <v>Wch-S</v>
          </cell>
          <cell r="F1003" t="str">
            <v>A</v>
          </cell>
          <cell r="G1003" t="str">
            <v>Hong Kong Tennis Centre</v>
          </cell>
          <cell r="H1003" t="str">
            <v>LCSD</v>
          </cell>
          <cell r="I1003">
            <v>1</v>
          </cell>
          <cell r="J1003">
            <v>3.2499999999999997E-5</v>
          </cell>
          <cell r="K1003">
            <v>0.48106666666666664</v>
          </cell>
          <cell r="L1003" t="str">
            <v>Yes</v>
          </cell>
          <cell r="M1003"/>
          <cell r="N1003" t="str">
            <v>Yes</v>
          </cell>
          <cell r="O1003" t="str">
            <v>CC04408025003</v>
          </cell>
        </row>
        <row r="1004">
          <cell r="A1004" t="str">
            <v>SA1494</v>
          </cell>
          <cell r="B1004" t="str">
            <v>11SE-D/F181</v>
          </cell>
          <cell r="C1004">
            <v>0</v>
          </cell>
          <cell r="D1004" t="str">
            <v>E</v>
          </cell>
          <cell r="E1004" t="str">
            <v>CW</v>
          </cell>
          <cell r="F1004" t="str">
            <v>A</v>
          </cell>
          <cell r="G1004" t="str">
            <v>Cape Collinson Crematorium</v>
          </cell>
          <cell r="H1004" t="str">
            <v>FEHD</v>
          </cell>
          <cell r="I1004">
            <v>2</v>
          </cell>
          <cell r="J1004">
            <v>2.05E-5</v>
          </cell>
          <cell r="K1004">
            <v>0.48053333333333331</v>
          </cell>
          <cell r="L1004" t="str">
            <v>No</v>
          </cell>
          <cell r="M1004"/>
          <cell r="N1004" t="str">
            <v>Yes</v>
          </cell>
          <cell r="O1004" t="str">
            <v>DD01908013023</v>
          </cell>
        </row>
        <row r="1005">
          <cell r="A1005" t="str">
            <v>SA6021</v>
          </cell>
          <cell r="B1005" t="str">
            <v>14NW-D/F71</v>
          </cell>
          <cell r="C1005">
            <v>0</v>
          </cell>
          <cell r="D1005" t="str">
            <v>E</v>
          </cell>
          <cell r="E1005" t="str">
            <v>SKW&amp;Is-S</v>
          </cell>
          <cell r="F1005" t="str">
            <v>A</v>
          </cell>
          <cell r="G1005" t="str">
            <v>Cheung Chau Sportsground (Is-S)</v>
          </cell>
          <cell r="H1005" t="str">
            <v>LCSD</v>
          </cell>
          <cell r="I1005">
            <v>2</v>
          </cell>
          <cell r="J1005">
            <v>1.1600000000000001E-5</v>
          </cell>
          <cell r="K1005">
            <v>0.48</v>
          </cell>
          <cell r="L1005" t="str">
            <v>Yes</v>
          </cell>
          <cell r="M1005" t="str">
            <v>CheungChau</v>
          </cell>
          <cell r="N1005" t="str">
            <v>Yes</v>
          </cell>
          <cell r="O1005" t="str">
            <v>DF04408074001</v>
          </cell>
        </row>
        <row r="1006">
          <cell r="A1006" t="str">
            <v>SA4718</v>
          </cell>
          <cell r="B1006" t="str">
            <v>14NW-D/F89</v>
          </cell>
          <cell r="C1006">
            <v>0</v>
          </cell>
          <cell r="D1006" t="str">
            <v>E</v>
          </cell>
          <cell r="E1006" t="str">
            <v>SKW&amp;Is-S</v>
          </cell>
          <cell r="F1006" t="str">
            <v>A</v>
          </cell>
          <cell r="G1006" t="str">
            <v>Cheung Chau Sportsground (Is-S)</v>
          </cell>
          <cell r="H1006" t="str">
            <v>LCSD</v>
          </cell>
          <cell r="I1006">
            <v>2</v>
          </cell>
          <cell r="J1006">
            <v>7.2400000000000001E-6</v>
          </cell>
          <cell r="K1006">
            <v>0.47946666666666665</v>
          </cell>
          <cell r="L1006" t="str">
            <v>No</v>
          </cell>
          <cell r="M1006" t="str">
            <v>CheungChau</v>
          </cell>
          <cell r="N1006" t="str">
            <v>Yes</v>
          </cell>
          <cell r="O1006" t="str">
            <v>DF04408065003</v>
          </cell>
        </row>
        <row r="1007">
          <cell r="A1007" t="str">
            <v>SA0008</v>
          </cell>
          <cell r="B1007" t="str">
            <v>10SE-A/F3</v>
          </cell>
          <cell r="C1007" t="str">
            <v>1,2</v>
          </cell>
          <cell r="D1007" t="str">
            <v>E</v>
          </cell>
          <cell r="E1007" t="str">
            <v>SKW&amp;Is-S</v>
          </cell>
          <cell r="F1007" t="str">
            <v>A</v>
          </cell>
          <cell r="G1007" t="str">
            <v>Peng Chau AM Transmission Site (Is-S)</v>
          </cell>
          <cell r="H1007" t="str">
            <v>GPA,GPA</v>
          </cell>
          <cell r="I1007">
            <v>3</v>
          </cell>
          <cell r="J1007">
            <v>0</v>
          </cell>
          <cell r="K1007">
            <v>9.0666666666666673E-3</v>
          </cell>
          <cell r="L1007" t="str">
            <v>No</v>
          </cell>
          <cell r="M1007"/>
          <cell r="N1007" t="str">
            <v>Yes</v>
          </cell>
          <cell r="O1007" t="str">
            <v>DF02308042003</v>
          </cell>
        </row>
        <row r="1008">
          <cell r="A1008" t="str">
            <v>SA0010</v>
          </cell>
          <cell r="B1008" t="str">
            <v>10SE-B/C1</v>
          </cell>
          <cell r="C1008">
            <v>0</v>
          </cell>
          <cell r="D1008" t="str">
            <v>E</v>
          </cell>
          <cell r="E1008" t="str">
            <v>SKW&amp;Is-S</v>
          </cell>
          <cell r="F1008" t="str">
            <v>A</v>
          </cell>
          <cell r="G1008" t="str">
            <v>Green Island Police Recreation Centre (Is-S)</v>
          </cell>
          <cell r="H1008" t="str">
            <v>GPA</v>
          </cell>
          <cell r="I1008">
            <v>1</v>
          </cell>
          <cell r="J1008">
            <v>0</v>
          </cell>
          <cell r="K1008">
            <v>9.0666666666666673E-3</v>
          </cell>
          <cell r="L1008" t="str">
            <v>Yes</v>
          </cell>
          <cell r="M1008"/>
          <cell r="N1008" t="str">
            <v>Yes</v>
          </cell>
          <cell r="O1008" t="str">
            <v>DF03108053001</v>
          </cell>
        </row>
        <row r="1009">
          <cell r="A1009" t="str">
            <v>SA0012</v>
          </cell>
          <cell r="B1009" t="str">
            <v>10SE-B/C12</v>
          </cell>
          <cell r="C1009">
            <v>0</v>
          </cell>
          <cell r="D1009" t="str">
            <v>E</v>
          </cell>
          <cell r="E1009" t="str">
            <v>SKW&amp;Is-S</v>
          </cell>
          <cell r="F1009" t="str">
            <v>A</v>
          </cell>
          <cell r="G1009" t="str">
            <v>Green Island Light Houses (Is-S)</v>
          </cell>
          <cell r="H1009" t="str">
            <v>GPA</v>
          </cell>
          <cell r="I1009">
            <v>3</v>
          </cell>
          <cell r="J1009">
            <v>0</v>
          </cell>
          <cell r="K1009">
            <v>9.0666666666666673E-3</v>
          </cell>
          <cell r="L1009" t="str">
            <v>No</v>
          </cell>
          <cell r="M1009"/>
          <cell r="N1009" t="str">
            <v>Yes</v>
          </cell>
          <cell r="O1009" t="str">
            <v>DF02308057001</v>
          </cell>
        </row>
        <row r="1010">
          <cell r="A1010" t="str">
            <v>SA0016</v>
          </cell>
          <cell r="B1010" t="str">
            <v>10SE-B/C4</v>
          </cell>
          <cell r="C1010">
            <v>0</v>
          </cell>
          <cell r="D1010" t="str">
            <v>E</v>
          </cell>
          <cell r="E1010" t="str">
            <v>SKW&amp;Is-S</v>
          </cell>
          <cell r="F1010" t="str">
            <v>A</v>
          </cell>
          <cell r="G1010" t="str">
            <v>Green Island Reception Centre (Is-S)</v>
          </cell>
          <cell r="H1010" t="str">
            <v>CSD</v>
          </cell>
          <cell r="I1010">
            <v>3</v>
          </cell>
          <cell r="J1010">
            <v>0</v>
          </cell>
          <cell r="K1010">
            <v>9.0666666666666673E-3</v>
          </cell>
          <cell r="L1010" t="str">
            <v>No</v>
          </cell>
          <cell r="M1010"/>
          <cell r="N1010" t="str">
            <v>Yes</v>
          </cell>
          <cell r="O1010" t="str">
            <v>DF01208011002</v>
          </cell>
        </row>
        <row r="1011">
          <cell r="A1011" t="str">
            <v>SA0018</v>
          </cell>
          <cell r="B1011" t="str">
            <v>10SE-B/C6</v>
          </cell>
          <cell r="C1011">
            <v>0</v>
          </cell>
          <cell r="D1011" t="str">
            <v>E</v>
          </cell>
          <cell r="E1011" t="str">
            <v>SKW&amp;Is-S</v>
          </cell>
          <cell r="F1011" t="str">
            <v>A</v>
          </cell>
          <cell r="G1011" t="str">
            <v>Green Island Reception Centre (Is-S)</v>
          </cell>
          <cell r="H1011" t="str">
            <v>CSD</v>
          </cell>
          <cell r="I1011">
            <v>3</v>
          </cell>
          <cell r="J1011">
            <v>0</v>
          </cell>
          <cell r="K1011">
            <v>9.0666666666666673E-3</v>
          </cell>
          <cell r="L1011" t="str">
            <v>No</v>
          </cell>
          <cell r="M1011"/>
          <cell r="N1011" t="str">
            <v>Yes</v>
          </cell>
          <cell r="O1011" t="str">
            <v>DF01208011006</v>
          </cell>
        </row>
        <row r="1012">
          <cell r="A1012" t="str">
            <v>SA0024</v>
          </cell>
          <cell r="B1012" t="str">
            <v>10SE-B/F3</v>
          </cell>
          <cell r="C1012">
            <v>0</v>
          </cell>
          <cell r="D1012" t="str">
            <v>E</v>
          </cell>
          <cell r="E1012" t="str">
            <v>SKW&amp;Is-S</v>
          </cell>
          <cell r="F1012" t="str">
            <v>A</v>
          </cell>
          <cell r="G1012" t="str">
            <v>Green Island Reception Centre (Is-S)</v>
          </cell>
          <cell r="H1012" t="str">
            <v>CSD</v>
          </cell>
          <cell r="I1012">
            <v>3</v>
          </cell>
          <cell r="J1012">
            <v>0</v>
          </cell>
          <cell r="K1012">
            <v>9.0666666666666673E-3</v>
          </cell>
          <cell r="L1012" t="str">
            <v>No</v>
          </cell>
          <cell r="M1012"/>
          <cell r="N1012" t="str">
            <v>Yes</v>
          </cell>
          <cell r="O1012" t="str">
            <v>DF01208011008</v>
          </cell>
        </row>
        <row r="1013">
          <cell r="A1013" t="str">
            <v>SA0025</v>
          </cell>
          <cell r="B1013" t="str">
            <v>10SE-B/F4</v>
          </cell>
          <cell r="C1013">
            <v>0</v>
          </cell>
          <cell r="D1013" t="str">
            <v>E</v>
          </cell>
          <cell r="E1013" t="str">
            <v>SKW&amp;Is-S</v>
          </cell>
          <cell r="F1013" t="str">
            <v>A</v>
          </cell>
          <cell r="G1013" t="str">
            <v>Green Island Reception Centre (Is-S)</v>
          </cell>
          <cell r="H1013" t="str">
            <v>CSD</v>
          </cell>
          <cell r="I1013">
            <v>3</v>
          </cell>
          <cell r="J1013">
            <v>0</v>
          </cell>
          <cell r="K1013">
            <v>9.0666666666666673E-3</v>
          </cell>
          <cell r="L1013" t="str">
            <v>No</v>
          </cell>
          <cell r="M1013"/>
          <cell r="N1013" t="str">
            <v>No</v>
          </cell>
          <cell r="O1013" t="str">
            <v>DF01208011009</v>
          </cell>
        </row>
        <row r="1014">
          <cell r="A1014" t="str">
            <v>SA0034</v>
          </cell>
          <cell r="B1014" t="str">
            <v>10SW-B/FR5</v>
          </cell>
          <cell r="C1014">
            <v>0</v>
          </cell>
          <cell r="D1014" t="str">
            <v>E</v>
          </cell>
          <cell r="E1014" t="str">
            <v>SKW&amp;Is-S</v>
          </cell>
          <cell r="F1014" t="str">
            <v>A</v>
          </cell>
          <cell r="G1014" t="str">
            <v>Peng Chau Mini Soccer Pitch (Is-S)</v>
          </cell>
          <cell r="H1014" t="str">
            <v>LCSD</v>
          </cell>
          <cell r="I1014">
            <v>2</v>
          </cell>
          <cell r="J1014">
            <v>0</v>
          </cell>
          <cell r="K1014">
            <v>9.0666666666666673E-3</v>
          </cell>
          <cell r="L1014" t="str">
            <v>No</v>
          </cell>
          <cell r="M1014"/>
          <cell r="N1014" t="str">
            <v>Yes</v>
          </cell>
          <cell r="O1014" t="str">
            <v>DF04408024002</v>
          </cell>
        </row>
        <row r="1015">
          <cell r="A1015" t="str">
            <v>SA0035</v>
          </cell>
          <cell r="B1015" t="str">
            <v>10SW-B/R70</v>
          </cell>
          <cell r="C1015">
            <v>0</v>
          </cell>
          <cell r="D1015" t="str">
            <v>E</v>
          </cell>
          <cell r="E1015" t="str">
            <v>SKW&amp;Is-S</v>
          </cell>
          <cell r="F1015" t="str">
            <v>A</v>
          </cell>
          <cell r="G1015" t="str">
            <v>Peng Chau Kam Fa Temple Sitting Out Area (Is-S)</v>
          </cell>
          <cell r="H1015" t="str">
            <v>LCSD</v>
          </cell>
          <cell r="I1015">
            <v>1</v>
          </cell>
          <cell r="J1015">
            <v>0</v>
          </cell>
          <cell r="K1015">
            <v>9.0666666666666673E-3</v>
          </cell>
          <cell r="L1015" t="str">
            <v>No</v>
          </cell>
          <cell r="M1015"/>
          <cell r="N1015" t="str">
            <v>No</v>
          </cell>
          <cell r="O1015" t="str">
            <v>DF04408036001</v>
          </cell>
        </row>
        <row r="1016">
          <cell r="A1016" t="str">
            <v>SA0052</v>
          </cell>
          <cell r="B1016" t="str">
            <v>10SW-D/CR101</v>
          </cell>
          <cell r="C1016">
            <v>0</v>
          </cell>
          <cell r="D1016" t="str">
            <v>E</v>
          </cell>
          <cell r="E1016" t="str">
            <v>SKW&amp;Is-S</v>
          </cell>
          <cell r="F1016" t="str">
            <v>A</v>
          </cell>
          <cell r="G1016" t="str">
            <v>Hei Ling Chau Addiction Treatment Centre &amp; Hei Ling Chau Correctional Institution (Is-S)</v>
          </cell>
          <cell r="H1016" t="str">
            <v>CSD</v>
          </cell>
          <cell r="I1016">
            <v>1</v>
          </cell>
          <cell r="J1016">
            <v>0</v>
          </cell>
          <cell r="K1016">
            <v>9.0666666666666673E-3</v>
          </cell>
          <cell r="L1016" t="str">
            <v>No</v>
          </cell>
          <cell r="M1016"/>
          <cell r="N1016" t="str">
            <v>Yes</v>
          </cell>
          <cell r="O1016" t="str">
            <v>DF01208008095</v>
          </cell>
        </row>
        <row r="1017">
          <cell r="A1017" t="str">
            <v>SA0053</v>
          </cell>
          <cell r="B1017" t="str">
            <v>10SW-D/C102</v>
          </cell>
          <cell r="C1017">
            <v>0</v>
          </cell>
          <cell r="D1017" t="str">
            <v>E</v>
          </cell>
          <cell r="E1017" t="str">
            <v>SKW&amp;Is-S</v>
          </cell>
          <cell r="F1017" t="str">
            <v>A</v>
          </cell>
          <cell r="G1017" t="str">
            <v>Hei Ling Chau Addiction Treatment Centre &amp; Hei Ling Chau Correctional Institution (Is-S)</v>
          </cell>
          <cell r="H1017" t="str">
            <v>CSD</v>
          </cell>
          <cell r="I1017">
            <v>1</v>
          </cell>
          <cell r="J1017">
            <v>0</v>
          </cell>
          <cell r="K1017">
            <v>9.0666666666666673E-3</v>
          </cell>
          <cell r="L1017" t="str">
            <v>No</v>
          </cell>
          <cell r="M1017"/>
          <cell r="N1017" t="str">
            <v>Yes</v>
          </cell>
          <cell r="O1017" t="str">
            <v>DF01208008096</v>
          </cell>
        </row>
        <row r="1018">
          <cell r="A1018" t="str">
            <v>SA0054</v>
          </cell>
          <cell r="B1018" t="str">
            <v>10SW-D/C104</v>
          </cell>
          <cell r="C1018">
            <v>0</v>
          </cell>
          <cell r="D1018" t="str">
            <v>E</v>
          </cell>
          <cell r="E1018" t="str">
            <v>SKW&amp;Is-S</v>
          </cell>
          <cell r="F1018" t="str">
            <v>A</v>
          </cell>
          <cell r="G1018" t="str">
            <v>Hei Ling Chau Addiction Treatment Centre &amp; Hei Ling Chau Correctional Institution (Is-S)</v>
          </cell>
          <cell r="H1018" t="str">
            <v>CSD</v>
          </cell>
          <cell r="I1018">
            <v>1</v>
          </cell>
          <cell r="J1018">
            <v>0</v>
          </cell>
          <cell r="K1018">
            <v>9.0666666666666673E-3</v>
          </cell>
          <cell r="L1018" t="str">
            <v>No</v>
          </cell>
          <cell r="M1018"/>
          <cell r="N1018" t="str">
            <v>Yes</v>
          </cell>
          <cell r="O1018" t="str">
            <v>DF01208008097</v>
          </cell>
        </row>
        <row r="1019">
          <cell r="A1019" t="str">
            <v>SA0055</v>
          </cell>
          <cell r="B1019" t="str">
            <v>10SW-D/C106</v>
          </cell>
          <cell r="C1019">
            <v>0</v>
          </cell>
          <cell r="D1019" t="str">
            <v>E</v>
          </cell>
          <cell r="E1019" t="str">
            <v>SKW&amp;Is-S</v>
          </cell>
          <cell r="F1019" t="str">
            <v>A</v>
          </cell>
          <cell r="G1019" t="str">
            <v>Hei Ling Chau Addiction Treatment Centre &amp; Hei Ling Chau Correctional Institution (Is-S)</v>
          </cell>
          <cell r="H1019" t="str">
            <v>CSD</v>
          </cell>
          <cell r="I1019">
            <v>1</v>
          </cell>
          <cell r="J1019">
            <v>0</v>
          </cell>
          <cell r="K1019">
            <v>9.0666666666666673E-3</v>
          </cell>
          <cell r="L1019" t="str">
            <v>No</v>
          </cell>
          <cell r="M1019"/>
          <cell r="N1019" t="str">
            <v>Yes</v>
          </cell>
          <cell r="O1019" t="str">
            <v>DF01208008098</v>
          </cell>
        </row>
        <row r="1020">
          <cell r="A1020" t="str">
            <v>SA0056</v>
          </cell>
          <cell r="B1020" t="str">
            <v>10SW-D/C107</v>
          </cell>
          <cell r="C1020">
            <v>0</v>
          </cell>
          <cell r="D1020" t="str">
            <v>E</v>
          </cell>
          <cell r="E1020" t="str">
            <v>SKW&amp;Is-S</v>
          </cell>
          <cell r="F1020" t="str">
            <v>A</v>
          </cell>
          <cell r="G1020" t="str">
            <v>Hei Ling Chau Addiction Treatment Centre &amp; Hei Ling Chau Correctional Institution (Is-S)</v>
          </cell>
          <cell r="H1020" t="str">
            <v>CSD</v>
          </cell>
          <cell r="I1020">
            <v>1</v>
          </cell>
          <cell r="J1020">
            <v>0</v>
          </cell>
          <cell r="K1020">
            <v>9.0666666666666673E-3</v>
          </cell>
          <cell r="L1020" t="str">
            <v>No</v>
          </cell>
          <cell r="M1020"/>
          <cell r="N1020" t="str">
            <v>Yes</v>
          </cell>
          <cell r="O1020" t="str">
            <v>DF01208008099</v>
          </cell>
        </row>
        <row r="1021">
          <cell r="A1021" t="str">
            <v>SA0057</v>
          </cell>
          <cell r="B1021" t="str">
            <v>10SW-D/C108</v>
          </cell>
          <cell r="C1021">
            <v>0</v>
          </cell>
          <cell r="D1021" t="str">
            <v>E</v>
          </cell>
          <cell r="E1021" t="str">
            <v>SKW&amp;Is-S</v>
          </cell>
          <cell r="F1021" t="str">
            <v>A</v>
          </cell>
          <cell r="G1021" t="str">
            <v>Hei Ling Chau Addiction Treatment Centre &amp; Hei Ling Chau Correctional Institution (Is-S)</v>
          </cell>
          <cell r="H1021" t="str">
            <v>CSD</v>
          </cell>
          <cell r="I1021">
            <v>3</v>
          </cell>
          <cell r="J1021">
            <v>0</v>
          </cell>
          <cell r="K1021">
            <v>9.0666666666666673E-3</v>
          </cell>
          <cell r="L1021" t="str">
            <v>No</v>
          </cell>
          <cell r="M1021"/>
          <cell r="N1021" t="str">
            <v>Yes</v>
          </cell>
          <cell r="O1021" t="str">
            <v>DF01208008100</v>
          </cell>
        </row>
        <row r="1022">
          <cell r="A1022" t="str">
            <v>SA0058</v>
          </cell>
          <cell r="B1022" t="str">
            <v>10SW-D/C109</v>
          </cell>
          <cell r="C1022">
            <v>0</v>
          </cell>
          <cell r="D1022" t="str">
            <v>E</v>
          </cell>
          <cell r="E1022" t="str">
            <v>SKW&amp;Is-S</v>
          </cell>
          <cell r="F1022" t="str">
            <v>A</v>
          </cell>
          <cell r="G1022" t="str">
            <v>Hei Ling Chau Addiction Treatment Centre &amp; Hei Ling Chau Correctional Institution (Is-S)</v>
          </cell>
          <cell r="H1022" t="str">
            <v>CSD</v>
          </cell>
          <cell r="I1022">
            <v>3</v>
          </cell>
          <cell r="J1022">
            <v>0</v>
          </cell>
          <cell r="K1022">
            <v>9.0666666666666673E-3</v>
          </cell>
          <cell r="L1022" t="str">
            <v>No</v>
          </cell>
          <cell r="M1022"/>
          <cell r="N1022" t="str">
            <v>Yes</v>
          </cell>
          <cell r="O1022" t="str">
            <v>DF01208008101</v>
          </cell>
        </row>
        <row r="1023">
          <cell r="A1023" t="str">
            <v>SA0060</v>
          </cell>
          <cell r="B1023" t="str">
            <v>10SW-D/C110</v>
          </cell>
          <cell r="C1023">
            <v>0</v>
          </cell>
          <cell r="D1023" t="str">
            <v>E</v>
          </cell>
          <cell r="E1023" t="str">
            <v>SKW&amp;Is-S</v>
          </cell>
          <cell r="F1023" t="str">
            <v>A</v>
          </cell>
          <cell r="G1023" t="str">
            <v>Hei Ling Chau Addiction Treatment Centre &amp; Hei Ling Chau Correctional Institution (Is-S)</v>
          </cell>
          <cell r="H1023" t="str">
            <v>CSD</v>
          </cell>
          <cell r="I1023">
            <v>3</v>
          </cell>
          <cell r="J1023">
            <v>0</v>
          </cell>
          <cell r="K1023">
            <v>9.0666666666666673E-3</v>
          </cell>
          <cell r="L1023" t="str">
            <v>No</v>
          </cell>
          <cell r="M1023"/>
          <cell r="N1023" t="str">
            <v>Yes</v>
          </cell>
          <cell r="O1023" t="str">
            <v>DF01208008102</v>
          </cell>
        </row>
        <row r="1024">
          <cell r="A1024" t="str">
            <v>SA0061</v>
          </cell>
          <cell r="B1024" t="str">
            <v>10SW-D/C111</v>
          </cell>
          <cell r="C1024">
            <v>0</v>
          </cell>
          <cell r="D1024" t="str">
            <v>E</v>
          </cell>
          <cell r="E1024" t="str">
            <v>SKW&amp;Is-S</v>
          </cell>
          <cell r="F1024" t="str">
            <v>A</v>
          </cell>
          <cell r="G1024" t="str">
            <v>Hei Ling Chau Addiction Treatment Centre &amp; Hei Ling Chau Correctional Institution (Is-S)</v>
          </cell>
          <cell r="H1024" t="str">
            <v>CSD</v>
          </cell>
          <cell r="I1024">
            <v>3</v>
          </cell>
          <cell r="J1024">
            <v>0</v>
          </cell>
          <cell r="K1024">
            <v>9.0666666666666673E-3</v>
          </cell>
          <cell r="L1024" t="str">
            <v>No</v>
          </cell>
          <cell r="M1024"/>
          <cell r="N1024" t="str">
            <v>Yes</v>
          </cell>
          <cell r="O1024" t="str">
            <v>DF01208008103</v>
          </cell>
        </row>
        <row r="1025">
          <cell r="A1025" t="str">
            <v>SA0062</v>
          </cell>
          <cell r="B1025" t="str">
            <v>10SW-D/C112</v>
          </cell>
          <cell r="C1025">
            <v>0</v>
          </cell>
          <cell r="D1025" t="str">
            <v>E</v>
          </cell>
          <cell r="E1025" t="str">
            <v>SKW&amp;Is-S</v>
          </cell>
          <cell r="F1025" t="str">
            <v>A</v>
          </cell>
          <cell r="G1025" t="str">
            <v>Hei Ling Chau Addiction Treatment Centre &amp; Hei Ling Chau Correctional Institution (Is-S)</v>
          </cell>
          <cell r="H1025" t="str">
            <v>CSD</v>
          </cell>
          <cell r="I1025">
            <v>3</v>
          </cell>
          <cell r="J1025">
            <v>0</v>
          </cell>
          <cell r="K1025">
            <v>9.0666666666666673E-3</v>
          </cell>
          <cell r="L1025" t="str">
            <v>No</v>
          </cell>
          <cell r="M1025"/>
          <cell r="N1025" t="str">
            <v>Yes</v>
          </cell>
          <cell r="O1025" t="str">
            <v>DF01208008104</v>
          </cell>
        </row>
        <row r="1026">
          <cell r="A1026" t="str">
            <v>SA0066</v>
          </cell>
          <cell r="B1026" t="str">
            <v>10SW-D/C13</v>
          </cell>
          <cell r="C1026">
            <v>0</v>
          </cell>
          <cell r="D1026" t="str">
            <v>E</v>
          </cell>
          <cell r="E1026" t="str">
            <v>SKW&amp;Is-S</v>
          </cell>
          <cell r="F1026" t="str">
            <v>A</v>
          </cell>
          <cell r="G1026" t="str">
            <v>Hei Ling Chau Addiction Treatment Centre &amp; Hei Ling Chau Correctional Institution (Is-S)</v>
          </cell>
          <cell r="H1026" t="str">
            <v>CSD</v>
          </cell>
          <cell r="I1026">
            <v>3</v>
          </cell>
          <cell r="J1026">
            <v>0</v>
          </cell>
          <cell r="K1026">
            <v>9.0666666666666673E-3</v>
          </cell>
          <cell r="L1026" t="str">
            <v>No</v>
          </cell>
          <cell r="M1026"/>
          <cell r="N1026" t="str">
            <v>Yes</v>
          </cell>
          <cell r="O1026" t="str">
            <v>DF01208008018</v>
          </cell>
        </row>
        <row r="1027">
          <cell r="A1027" t="str">
            <v>SA0067</v>
          </cell>
          <cell r="B1027" t="str">
            <v>10SW-D/C133</v>
          </cell>
          <cell r="C1027">
            <v>0</v>
          </cell>
          <cell r="D1027" t="str">
            <v>E</v>
          </cell>
          <cell r="E1027" t="str">
            <v>SKW&amp;Is-S</v>
          </cell>
          <cell r="F1027" t="str">
            <v>A</v>
          </cell>
          <cell r="G1027" t="str">
            <v>Hei Ling Chau Addiction Treatment Centre &amp; Hei Ling Chau Correctional Institution (Is-S)</v>
          </cell>
          <cell r="H1027" t="str">
            <v>CSD</v>
          </cell>
          <cell r="I1027">
            <v>1</v>
          </cell>
          <cell r="J1027">
            <v>0</v>
          </cell>
          <cell r="K1027">
            <v>9.0666666666666673E-3</v>
          </cell>
          <cell r="L1027" t="str">
            <v>Yes</v>
          </cell>
          <cell r="M1027"/>
          <cell r="N1027" t="str">
            <v>Yes</v>
          </cell>
          <cell r="O1027" t="str">
            <v>DF01208008108</v>
          </cell>
        </row>
        <row r="1028">
          <cell r="A1028" t="str">
            <v>SA0068</v>
          </cell>
          <cell r="B1028" t="str">
            <v>10SW-D/C139</v>
          </cell>
          <cell r="C1028">
            <v>0</v>
          </cell>
          <cell r="D1028" t="str">
            <v>E</v>
          </cell>
          <cell r="E1028" t="str">
            <v>SKW&amp;Is-S</v>
          </cell>
          <cell r="F1028" t="str">
            <v>A</v>
          </cell>
          <cell r="G1028" t="str">
            <v>Hei Ling Chau Addiction Treatment Centre &amp; Hei Ling Chau Correctional Institution (Is-S)</v>
          </cell>
          <cell r="H1028" t="str">
            <v>CSD</v>
          </cell>
          <cell r="I1028">
            <v>1</v>
          </cell>
          <cell r="J1028">
            <v>0</v>
          </cell>
          <cell r="K1028">
            <v>9.0666666666666673E-3</v>
          </cell>
          <cell r="L1028" t="str">
            <v>No</v>
          </cell>
          <cell r="M1028"/>
          <cell r="N1028" t="str">
            <v>Yes</v>
          </cell>
          <cell r="O1028" t="str">
            <v>DF01208008180</v>
          </cell>
        </row>
        <row r="1029">
          <cell r="A1029" t="str">
            <v>SA0069</v>
          </cell>
          <cell r="B1029" t="str">
            <v>10SW-D/C14</v>
          </cell>
          <cell r="C1029">
            <v>0</v>
          </cell>
          <cell r="D1029" t="str">
            <v>E</v>
          </cell>
          <cell r="E1029" t="str">
            <v>SKW&amp;Is-S</v>
          </cell>
          <cell r="F1029" t="str">
            <v>A</v>
          </cell>
          <cell r="G1029" t="str">
            <v>Hei Ling Chau Addiction Treatment Centre &amp; Hei Ling Chau Correctional Institution (Is-S)</v>
          </cell>
          <cell r="H1029" t="str">
            <v>CSD</v>
          </cell>
          <cell r="I1029">
            <v>3</v>
          </cell>
          <cell r="J1029">
            <v>0</v>
          </cell>
          <cell r="K1029">
            <v>9.0666666666666673E-3</v>
          </cell>
          <cell r="L1029" t="str">
            <v>No</v>
          </cell>
          <cell r="M1029"/>
          <cell r="N1029" t="str">
            <v>Yes</v>
          </cell>
          <cell r="O1029" t="str">
            <v>DF01208008019</v>
          </cell>
        </row>
        <row r="1030">
          <cell r="A1030" t="str">
            <v>SA0070</v>
          </cell>
          <cell r="B1030" t="str">
            <v>10SW-D/C140</v>
          </cell>
          <cell r="C1030">
            <v>0</v>
          </cell>
          <cell r="D1030" t="str">
            <v>E</v>
          </cell>
          <cell r="E1030" t="str">
            <v>SKW&amp;Is-S</v>
          </cell>
          <cell r="F1030" t="str">
            <v>A</v>
          </cell>
          <cell r="G1030" t="str">
            <v>Hei Ling Chau Addiction Treatment Centre &amp; Hei Ling Chau Correctional Institution (Is-S)</v>
          </cell>
          <cell r="H1030" t="str">
            <v>CSD</v>
          </cell>
          <cell r="I1030">
            <v>3</v>
          </cell>
          <cell r="J1030">
            <v>0</v>
          </cell>
          <cell r="K1030">
            <v>9.0666666666666673E-3</v>
          </cell>
          <cell r="L1030" t="str">
            <v>No</v>
          </cell>
          <cell r="M1030"/>
          <cell r="N1030" t="str">
            <v>Yes</v>
          </cell>
          <cell r="O1030" t="str">
            <v>DF01208008181</v>
          </cell>
        </row>
        <row r="1031">
          <cell r="A1031" t="str">
            <v>SA0071</v>
          </cell>
          <cell r="B1031" t="str">
            <v>10SW-D/C15</v>
          </cell>
          <cell r="C1031">
            <v>0</v>
          </cell>
          <cell r="D1031" t="str">
            <v>E</v>
          </cell>
          <cell r="E1031" t="str">
            <v>SKW&amp;Is-S</v>
          </cell>
          <cell r="F1031" t="str">
            <v>A</v>
          </cell>
          <cell r="G1031" t="str">
            <v>Hei Ling Chau Addiction Treatment Centre &amp; Hei Ling Chau Correctional Institution (Is-S)</v>
          </cell>
          <cell r="H1031" t="str">
            <v>CSD</v>
          </cell>
          <cell r="I1031">
            <v>3</v>
          </cell>
          <cell r="J1031">
            <v>0</v>
          </cell>
          <cell r="K1031">
            <v>9.0666666666666673E-3</v>
          </cell>
          <cell r="L1031" t="str">
            <v>No</v>
          </cell>
          <cell r="M1031"/>
          <cell r="N1031" t="str">
            <v>Yes</v>
          </cell>
          <cell r="O1031" t="str">
            <v>DF01208008020</v>
          </cell>
        </row>
        <row r="1032">
          <cell r="A1032" t="str">
            <v>SA0072</v>
          </cell>
          <cell r="B1032" t="str">
            <v>10SW-D/C16</v>
          </cell>
          <cell r="C1032">
            <v>0</v>
          </cell>
          <cell r="D1032" t="str">
            <v>E</v>
          </cell>
          <cell r="E1032" t="str">
            <v>SKW&amp;Is-S</v>
          </cell>
          <cell r="F1032" t="str">
            <v>A</v>
          </cell>
          <cell r="G1032" t="str">
            <v>Hei Ling Chau Addiction Treatment Centre &amp; Hei Ling Chau Correctional Institution (Is-S)</v>
          </cell>
          <cell r="H1032" t="str">
            <v>CSD</v>
          </cell>
          <cell r="I1032">
            <v>3</v>
          </cell>
          <cell r="J1032">
            <v>0</v>
          </cell>
          <cell r="K1032">
            <v>9.0666666666666673E-3</v>
          </cell>
          <cell r="L1032" t="str">
            <v>No</v>
          </cell>
          <cell r="M1032"/>
          <cell r="N1032" t="str">
            <v>Yes</v>
          </cell>
          <cell r="O1032" t="str">
            <v>DF01208008021</v>
          </cell>
        </row>
        <row r="1033">
          <cell r="A1033" t="str">
            <v>SA0073</v>
          </cell>
          <cell r="B1033" t="str">
            <v>10SW-D/C17</v>
          </cell>
          <cell r="C1033">
            <v>0</v>
          </cell>
          <cell r="D1033" t="str">
            <v>E</v>
          </cell>
          <cell r="E1033" t="str">
            <v>SKW&amp;Is-S</v>
          </cell>
          <cell r="F1033" t="str">
            <v>A</v>
          </cell>
          <cell r="G1033" t="str">
            <v>Hei Ling Chau Addiction Treatment Centre &amp; Hei Ling Chau Correctional Institution (Is-S)</v>
          </cell>
          <cell r="H1033" t="str">
            <v>CSD</v>
          </cell>
          <cell r="I1033">
            <v>3</v>
          </cell>
          <cell r="J1033">
            <v>0</v>
          </cell>
          <cell r="K1033">
            <v>9.0666666666666673E-3</v>
          </cell>
          <cell r="L1033" t="str">
            <v>No</v>
          </cell>
          <cell r="M1033"/>
          <cell r="N1033" t="str">
            <v>No</v>
          </cell>
          <cell r="O1033" t="str">
            <v>DF01208008022</v>
          </cell>
        </row>
        <row r="1034">
          <cell r="A1034" t="str">
            <v>SA0079</v>
          </cell>
          <cell r="B1034" t="str">
            <v>10SW-D/C22</v>
          </cell>
          <cell r="C1034">
            <v>0</v>
          </cell>
          <cell r="D1034" t="str">
            <v>E</v>
          </cell>
          <cell r="E1034" t="str">
            <v>SKW&amp;Is-S</v>
          </cell>
          <cell r="F1034" t="str">
            <v>A</v>
          </cell>
          <cell r="G1034" t="str">
            <v>Hei Ling Chau Addiction Treatment Centre &amp; Hei Ling Chau Correctional Institution (Is-S)</v>
          </cell>
          <cell r="H1034" t="str">
            <v>CSD</v>
          </cell>
          <cell r="I1034">
            <v>3</v>
          </cell>
          <cell r="J1034">
            <v>0</v>
          </cell>
          <cell r="K1034">
            <v>9.0666666666666673E-3</v>
          </cell>
          <cell r="L1034" t="str">
            <v>No</v>
          </cell>
          <cell r="M1034"/>
          <cell r="N1034" t="str">
            <v>No</v>
          </cell>
          <cell r="O1034" t="str">
            <v>DF01208008027</v>
          </cell>
        </row>
        <row r="1035">
          <cell r="A1035" t="str">
            <v>SA0080</v>
          </cell>
          <cell r="B1035" t="str">
            <v>10SW-D/C23</v>
          </cell>
          <cell r="C1035">
            <v>0</v>
          </cell>
          <cell r="D1035" t="str">
            <v>E</v>
          </cell>
          <cell r="E1035" t="str">
            <v>SKW&amp;Is-S</v>
          </cell>
          <cell r="F1035" t="str">
            <v>A</v>
          </cell>
          <cell r="G1035" t="str">
            <v>Hei Ling Chau Addiction Treatment Centre &amp; Hei Ling Chau Correctional Institution (Is-S)</v>
          </cell>
          <cell r="H1035" t="str">
            <v>CSD</v>
          </cell>
          <cell r="I1035">
            <v>3</v>
          </cell>
          <cell r="J1035">
            <v>0</v>
          </cell>
          <cell r="K1035">
            <v>9.0666666666666673E-3</v>
          </cell>
          <cell r="L1035" t="str">
            <v>No</v>
          </cell>
          <cell r="M1035"/>
          <cell r="N1035" t="str">
            <v>Yes</v>
          </cell>
          <cell r="O1035" t="str">
            <v>DF01208008178</v>
          </cell>
        </row>
        <row r="1036">
          <cell r="A1036" t="str">
            <v>SA0081</v>
          </cell>
          <cell r="B1036" t="str">
            <v>10SW-D/C24</v>
          </cell>
          <cell r="C1036">
            <v>0</v>
          </cell>
          <cell r="D1036" t="str">
            <v>E</v>
          </cell>
          <cell r="E1036" t="str">
            <v>SKW&amp;Is-S</v>
          </cell>
          <cell r="F1036" t="str">
            <v>A</v>
          </cell>
          <cell r="G1036" t="str">
            <v>Hei Ling Chau Addiction Treatment Centre &amp; Hei Ling Chau Correctional Institution (Is-S)</v>
          </cell>
          <cell r="H1036" t="str">
            <v>CSD</v>
          </cell>
          <cell r="I1036">
            <v>1</v>
          </cell>
          <cell r="J1036">
            <v>0</v>
          </cell>
          <cell r="K1036">
            <v>9.0666666666666673E-3</v>
          </cell>
          <cell r="L1036" t="str">
            <v>Yes</v>
          </cell>
          <cell r="M1036"/>
          <cell r="N1036" t="str">
            <v>Yes</v>
          </cell>
          <cell r="O1036" t="str">
            <v>DF01208008179</v>
          </cell>
        </row>
        <row r="1037">
          <cell r="A1037" t="str">
            <v>SA0082</v>
          </cell>
          <cell r="B1037" t="str">
            <v>10SW-D/C25</v>
          </cell>
          <cell r="C1037">
            <v>0</v>
          </cell>
          <cell r="D1037" t="str">
            <v>E</v>
          </cell>
          <cell r="E1037" t="str">
            <v>SKW&amp;Is-S</v>
          </cell>
          <cell r="F1037" t="str">
            <v>A</v>
          </cell>
          <cell r="G1037" t="str">
            <v>Hei Ling Chau Addiction Treatment Centre &amp; Hei Ling Chau Correctional Institution (Is-S)</v>
          </cell>
          <cell r="H1037" t="str">
            <v>CSD</v>
          </cell>
          <cell r="I1037">
            <v>3</v>
          </cell>
          <cell r="J1037">
            <v>0</v>
          </cell>
          <cell r="K1037">
            <v>9.0666666666666673E-3</v>
          </cell>
          <cell r="L1037" t="str">
            <v>No</v>
          </cell>
          <cell r="M1037"/>
          <cell r="N1037" t="str">
            <v>Yes</v>
          </cell>
          <cell r="O1037" t="str">
            <v>DF01208008030</v>
          </cell>
        </row>
        <row r="1038">
          <cell r="A1038" t="str">
            <v>SA0083</v>
          </cell>
          <cell r="B1038" t="str">
            <v>10SW-D/C26</v>
          </cell>
          <cell r="C1038">
            <v>0</v>
          </cell>
          <cell r="D1038" t="str">
            <v>E</v>
          </cell>
          <cell r="E1038" t="str">
            <v>SKW&amp;Is-S</v>
          </cell>
          <cell r="F1038" t="str">
            <v>A</v>
          </cell>
          <cell r="G1038" t="str">
            <v>Hei Ling Chau Addiction Treatment Centre &amp; Hei Ling Chau Correctional Institution (Is-S)</v>
          </cell>
          <cell r="H1038" t="str">
            <v>CSD</v>
          </cell>
          <cell r="I1038">
            <v>1</v>
          </cell>
          <cell r="J1038">
            <v>0</v>
          </cell>
          <cell r="K1038">
            <v>9.0666666666666673E-3</v>
          </cell>
          <cell r="L1038" t="str">
            <v>No</v>
          </cell>
          <cell r="M1038"/>
          <cell r="N1038" t="str">
            <v>Yes</v>
          </cell>
          <cell r="O1038" t="str">
            <v>DF01208008031</v>
          </cell>
        </row>
        <row r="1039">
          <cell r="A1039" t="str">
            <v>SA0084</v>
          </cell>
          <cell r="B1039" t="str">
            <v>10SW-D/C27</v>
          </cell>
          <cell r="C1039">
            <v>0</v>
          </cell>
          <cell r="D1039" t="str">
            <v>E</v>
          </cell>
          <cell r="E1039" t="str">
            <v>SKW&amp;Is-S</v>
          </cell>
          <cell r="F1039" t="str">
            <v>A</v>
          </cell>
          <cell r="G1039" t="str">
            <v>Hei Ling Chau Addiction Treatment Centre &amp; Hei Ling Chau Correctional Institution (Is-S)</v>
          </cell>
          <cell r="H1039" t="str">
            <v>CSD</v>
          </cell>
          <cell r="I1039">
            <v>1</v>
          </cell>
          <cell r="J1039">
            <v>0</v>
          </cell>
          <cell r="K1039">
            <v>9.0666666666666673E-3</v>
          </cell>
          <cell r="L1039" t="str">
            <v>Yes</v>
          </cell>
          <cell r="M1039"/>
          <cell r="N1039" t="str">
            <v>Yes</v>
          </cell>
          <cell r="O1039" t="str">
            <v>DF01208008032</v>
          </cell>
        </row>
        <row r="1040">
          <cell r="A1040" t="str">
            <v>SA0085</v>
          </cell>
          <cell r="B1040" t="str">
            <v>10SW-D/C28</v>
          </cell>
          <cell r="C1040">
            <v>0</v>
          </cell>
          <cell r="D1040" t="str">
            <v>E</v>
          </cell>
          <cell r="E1040" t="str">
            <v>SKW&amp;Is-S</v>
          </cell>
          <cell r="F1040" t="str">
            <v>A</v>
          </cell>
          <cell r="G1040" t="str">
            <v>Hei Ling Chau Addiction Treatment Centre &amp; Hei Ling Chau Correctional Institution (Is-S)</v>
          </cell>
          <cell r="H1040" t="str">
            <v>CSD</v>
          </cell>
          <cell r="I1040">
            <v>1</v>
          </cell>
          <cell r="J1040">
            <v>0</v>
          </cell>
          <cell r="K1040">
            <v>9.0666666666666673E-3</v>
          </cell>
          <cell r="L1040" t="str">
            <v>No</v>
          </cell>
          <cell r="M1040"/>
          <cell r="N1040" t="str">
            <v>Yes</v>
          </cell>
          <cell r="O1040" t="str">
            <v>DF01208008033</v>
          </cell>
        </row>
        <row r="1041">
          <cell r="A1041" t="str">
            <v>SA0087</v>
          </cell>
          <cell r="B1041" t="str">
            <v>10SW-D/C30</v>
          </cell>
          <cell r="C1041">
            <v>0</v>
          </cell>
          <cell r="D1041" t="str">
            <v>E</v>
          </cell>
          <cell r="E1041" t="str">
            <v>SKW&amp;Is-S</v>
          </cell>
          <cell r="F1041" t="str">
            <v>A</v>
          </cell>
          <cell r="G1041" t="str">
            <v>Hei Ling Chau Addiction Treatment Centre &amp; Hei Ling Chau Correctional Institution (Is-S)</v>
          </cell>
          <cell r="H1041" t="str">
            <v>CSD</v>
          </cell>
          <cell r="I1041">
            <v>1</v>
          </cell>
          <cell r="J1041">
            <v>0</v>
          </cell>
          <cell r="K1041">
            <v>9.0666666666666673E-3</v>
          </cell>
          <cell r="L1041" t="str">
            <v>No</v>
          </cell>
          <cell r="M1041"/>
          <cell r="N1041" t="str">
            <v>Yes</v>
          </cell>
          <cell r="O1041" t="str">
            <v>DF01208008035</v>
          </cell>
        </row>
        <row r="1042">
          <cell r="A1042" t="str">
            <v>SA0088</v>
          </cell>
          <cell r="B1042" t="str">
            <v>10SW-D/C31</v>
          </cell>
          <cell r="C1042">
            <v>0</v>
          </cell>
          <cell r="D1042" t="str">
            <v>E</v>
          </cell>
          <cell r="E1042" t="str">
            <v>SKW&amp;Is-S</v>
          </cell>
          <cell r="F1042" t="str">
            <v>A</v>
          </cell>
          <cell r="G1042" t="str">
            <v>Hei Ling Chau Addiction Treatment Centre &amp; Hei Ling Chau Correctional Institution (Is-S)</v>
          </cell>
          <cell r="H1042" t="str">
            <v>CSD</v>
          </cell>
          <cell r="I1042">
            <v>3</v>
          </cell>
          <cell r="J1042">
            <v>0</v>
          </cell>
          <cell r="K1042">
            <v>9.0666666666666673E-3</v>
          </cell>
          <cell r="L1042" t="str">
            <v>No</v>
          </cell>
          <cell r="M1042"/>
          <cell r="N1042" t="str">
            <v>Yes</v>
          </cell>
          <cell r="O1042" t="str">
            <v>DF01208008036</v>
          </cell>
        </row>
        <row r="1043">
          <cell r="A1043" t="str">
            <v>SA0089</v>
          </cell>
          <cell r="B1043" t="str">
            <v>10SW-D/C32</v>
          </cell>
          <cell r="C1043">
            <v>0</v>
          </cell>
          <cell r="D1043" t="str">
            <v>E</v>
          </cell>
          <cell r="E1043" t="str">
            <v>SKW&amp;Is-S</v>
          </cell>
          <cell r="F1043" t="str">
            <v>A</v>
          </cell>
          <cell r="G1043" t="str">
            <v>Hei Ling Chau Addiction Treatment Centre &amp; Hei Ling Chau Correctional Institution (Is-S)</v>
          </cell>
          <cell r="H1043" t="str">
            <v>CSD</v>
          </cell>
          <cell r="I1043">
            <v>3</v>
          </cell>
          <cell r="J1043">
            <v>0</v>
          </cell>
          <cell r="K1043">
            <v>9.0666666666666673E-3</v>
          </cell>
          <cell r="L1043" t="str">
            <v>No</v>
          </cell>
          <cell r="M1043"/>
          <cell r="N1043" t="str">
            <v>Yes</v>
          </cell>
          <cell r="O1043" t="str">
            <v>DF01208008037</v>
          </cell>
        </row>
        <row r="1044">
          <cell r="A1044" t="str">
            <v>SA0091</v>
          </cell>
          <cell r="B1044" t="str">
            <v>10SW-D/C34</v>
          </cell>
          <cell r="C1044">
            <v>0</v>
          </cell>
          <cell r="D1044" t="str">
            <v>E</v>
          </cell>
          <cell r="E1044" t="str">
            <v>SKW&amp;Is-S</v>
          </cell>
          <cell r="F1044" t="str">
            <v>A</v>
          </cell>
          <cell r="G1044" t="str">
            <v>Hei Ling Chau Addiction Treatment Centre &amp; Hei Ling Chau Correctional Institution (Is-S)</v>
          </cell>
          <cell r="H1044" t="str">
            <v>CSD</v>
          </cell>
          <cell r="I1044">
            <v>3</v>
          </cell>
          <cell r="J1044">
            <v>0</v>
          </cell>
          <cell r="K1044">
            <v>9.0666666666666673E-3</v>
          </cell>
          <cell r="L1044" t="str">
            <v>No</v>
          </cell>
          <cell r="M1044"/>
          <cell r="N1044" t="str">
            <v>Yes</v>
          </cell>
          <cell r="O1044" t="str">
            <v>DF01208008039</v>
          </cell>
        </row>
        <row r="1045">
          <cell r="A1045" t="str">
            <v>SA0092</v>
          </cell>
          <cell r="B1045" t="str">
            <v>10SW-D/C35</v>
          </cell>
          <cell r="C1045">
            <v>0</v>
          </cell>
          <cell r="D1045" t="str">
            <v>E</v>
          </cell>
          <cell r="E1045" t="str">
            <v>SKW&amp;Is-S</v>
          </cell>
          <cell r="F1045" t="str">
            <v>A</v>
          </cell>
          <cell r="G1045" t="str">
            <v>Hei Ling Chau Addiction Treatment Centre &amp; Hei Ling Chau Correctional Institution (Is-S)</v>
          </cell>
          <cell r="H1045" t="str">
            <v>CSD</v>
          </cell>
          <cell r="I1045">
            <v>1</v>
          </cell>
          <cell r="J1045">
            <v>0</v>
          </cell>
          <cell r="K1045">
            <v>9.0666666666666673E-3</v>
          </cell>
          <cell r="L1045" t="str">
            <v>No</v>
          </cell>
          <cell r="M1045"/>
          <cell r="N1045" t="str">
            <v>Yes</v>
          </cell>
          <cell r="O1045" t="str">
            <v>DF01208008040</v>
          </cell>
        </row>
        <row r="1046">
          <cell r="A1046" t="str">
            <v>SA0093</v>
          </cell>
          <cell r="B1046" t="str">
            <v>10SW-D/C36</v>
          </cell>
          <cell r="C1046">
            <v>0</v>
          </cell>
          <cell r="D1046" t="str">
            <v>E</v>
          </cell>
          <cell r="E1046" t="str">
            <v>SKW&amp;Is-S</v>
          </cell>
          <cell r="F1046" t="str">
            <v>A</v>
          </cell>
          <cell r="G1046" t="str">
            <v>Hei Ling Chau Addiction Treatment Centre &amp; Hei Ling Chau Correctional Institution (Is-S)</v>
          </cell>
          <cell r="H1046" t="str">
            <v>CSD</v>
          </cell>
          <cell r="I1046">
            <v>1</v>
          </cell>
          <cell r="J1046">
            <v>0</v>
          </cell>
          <cell r="K1046">
            <v>9.0666666666666673E-3</v>
          </cell>
          <cell r="L1046" t="str">
            <v>No</v>
          </cell>
          <cell r="M1046"/>
          <cell r="N1046" t="str">
            <v>Yes</v>
          </cell>
          <cell r="O1046" t="str">
            <v>DF01208008041</v>
          </cell>
        </row>
        <row r="1047">
          <cell r="A1047" t="str">
            <v>SA0095</v>
          </cell>
          <cell r="B1047" t="str">
            <v>10SW-D/C38</v>
          </cell>
          <cell r="C1047">
            <v>0</v>
          </cell>
          <cell r="D1047" t="str">
            <v>E</v>
          </cell>
          <cell r="E1047" t="str">
            <v>SKW&amp;Is-S</v>
          </cell>
          <cell r="F1047" t="str">
            <v>A</v>
          </cell>
          <cell r="G1047" t="str">
            <v>Hei Ling Chau Addiction Treatment Centre &amp; Hei Ling Chau Correctional Institution (Is-S)</v>
          </cell>
          <cell r="H1047" t="str">
            <v>CSD</v>
          </cell>
          <cell r="I1047">
            <v>1</v>
          </cell>
          <cell r="J1047">
            <v>0</v>
          </cell>
          <cell r="K1047">
            <v>9.0666666666666673E-3</v>
          </cell>
          <cell r="L1047" t="str">
            <v>No</v>
          </cell>
          <cell r="M1047"/>
          <cell r="N1047" t="str">
            <v>No</v>
          </cell>
          <cell r="O1047" t="str">
            <v>DF01208008043</v>
          </cell>
        </row>
        <row r="1048">
          <cell r="A1048" t="str">
            <v>SA0099</v>
          </cell>
          <cell r="B1048" t="str">
            <v>10SW-D/C41</v>
          </cell>
          <cell r="C1048">
            <v>0</v>
          </cell>
          <cell r="D1048" t="str">
            <v>E</v>
          </cell>
          <cell r="E1048" t="str">
            <v>SKW&amp;Is-S</v>
          </cell>
          <cell r="F1048" t="str">
            <v>A</v>
          </cell>
          <cell r="G1048" t="str">
            <v>Hei Ling Chau Addiction Treatment Centre &amp; Hei Ling Chau Correctional Institution (Is-S)</v>
          </cell>
          <cell r="H1048" t="str">
            <v>CSD</v>
          </cell>
          <cell r="I1048">
            <v>1</v>
          </cell>
          <cell r="J1048">
            <v>0</v>
          </cell>
          <cell r="K1048">
            <v>9.0666666666666673E-3</v>
          </cell>
          <cell r="L1048" t="str">
            <v>No</v>
          </cell>
          <cell r="M1048"/>
          <cell r="N1048" t="str">
            <v>Yes</v>
          </cell>
          <cell r="O1048" t="str">
            <v>DF01208008046</v>
          </cell>
        </row>
        <row r="1049">
          <cell r="A1049" t="str">
            <v>SA0100</v>
          </cell>
          <cell r="B1049" t="str">
            <v>10SW-D/C42</v>
          </cell>
          <cell r="C1049">
            <v>0</v>
          </cell>
          <cell r="D1049" t="str">
            <v>E</v>
          </cell>
          <cell r="E1049" t="str">
            <v>SKW&amp;Is-S</v>
          </cell>
          <cell r="F1049" t="str">
            <v>A</v>
          </cell>
          <cell r="G1049" t="str">
            <v>Hei Ling Chau Addiction Treatment Centre &amp; Hei Ling Chau Correctional Institution (Is-S)</v>
          </cell>
          <cell r="H1049" t="str">
            <v>CSD</v>
          </cell>
          <cell r="I1049">
            <v>3</v>
          </cell>
          <cell r="J1049">
            <v>0</v>
          </cell>
          <cell r="K1049">
            <v>9.0666666666666673E-3</v>
          </cell>
          <cell r="L1049" t="str">
            <v>No</v>
          </cell>
          <cell r="M1049"/>
          <cell r="N1049" t="str">
            <v>No</v>
          </cell>
          <cell r="O1049" t="str">
            <v>DF01208008047</v>
          </cell>
        </row>
        <row r="1050">
          <cell r="A1050" t="str">
            <v>SA0101</v>
          </cell>
          <cell r="B1050" t="str">
            <v>10SW-D/C43</v>
          </cell>
          <cell r="C1050">
            <v>0</v>
          </cell>
          <cell r="D1050" t="str">
            <v>E</v>
          </cell>
          <cell r="E1050" t="str">
            <v>SKW&amp;Is-S</v>
          </cell>
          <cell r="F1050" t="str">
            <v>A</v>
          </cell>
          <cell r="G1050" t="str">
            <v>Hei Ling Chau Addiction Treatment Centre &amp; Hei Ling Chau Correctional Institution (Is-S)</v>
          </cell>
          <cell r="H1050" t="str">
            <v>CSD</v>
          </cell>
          <cell r="I1050">
            <v>1</v>
          </cell>
          <cell r="J1050">
            <v>0</v>
          </cell>
          <cell r="K1050">
            <v>9.0666666666666673E-3</v>
          </cell>
          <cell r="L1050" t="str">
            <v>No</v>
          </cell>
          <cell r="M1050"/>
          <cell r="N1050" t="str">
            <v>Yes</v>
          </cell>
          <cell r="O1050" t="str">
            <v>DF01208008048</v>
          </cell>
        </row>
        <row r="1051">
          <cell r="A1051" t="str">
            <v>SA0103</v>
          </cell>
          <cell r="B1051" t="str">
            <v>10SW-D/C45</v>
          </cell>
          <cell r="C1051">
            <v>0</v>
          </cell>
          <cell r="D1051" t="str">
            <v>E</v>
          </cell>
          <cell r="E1051" t="str">
            <v>SKW&amp;Is-S</v>
          </cell>
          <cell r="F1051" t="str">
            <v>A</v>
          </cell>
          <cell r="G1051" t="str">
            <v>Hei Ling Chau Addiction Treatment Centre &amp; Hei Ling Chau Correctional Institution (Is-S)</v>
          </cell>
          <cell r="H1051" t="str">
            <v>CSD</v>
          </cell>
          <cell r="I1051">
            <v>1</v>
          </cell>
          <cell r="J1051">
            <v>0</v>
          </cell>
          <cell r="K1051">
            <v>9.0666666666666673E-3</v>
          </cell>
          <cell r="L1051" t="str">
            <v>Yes</v>
          </cell>
          <cell r="M1051"/>
          <cell r="N1051" t="str">
            <v>Yes</v>
          </cell>
          <cell r="O1051" t="str">
            <v>DF01208008050</v>
          </cell>
        </row>
        <row r="1052">
          <cell r="A1052" t="str">
            <v>SA0104</v>
          </cell>
          <cell r="B1052" t="str">
            <v>10SW-D/C46</v>
          </cell>
          <cell r="C1052">
            <v>0</v>
          </cell>
          <cell r="D1052" t="str">
            <v>E</v>
          </cell>
          <cell r="E1052" t="str">
            <v>SKW&amp;Is-S</v>
          </cell>
          <cell r="F1052" t="str">
            <v>A</v>
          </cell>
          <cell r="G1052" t="str">
            <v>Hei Ling Chau Addiction Treatment Centre &amp; Hei Ling Chau Correctional Institution (Is-S)</v>
          </cell>
          <cell r="H1052" t="str">
            <v>CSD</v>
          </cell>
          <cell r="I1052">
            <v>1</v>
          </cell>
          <cell r="J1052">
            <v>0</v>
          </cell>
          <cell r="K1052">
            <v>9.0666666666666673E-3</v>
          </cell>
          <cell r="L1052" t="str">
            <v>No</v>
          </cell>
          <cell r="M1052"/>
          <cell r="N1052" t="str">
            <v>Yes</v>
          </cell>
          <cell r="O1052" t="str">
            <v>DF01208008051</v>
          </cell>
        </row>
        <row r="1053">
          <cell r="A1053" t="str">
            <v>SA0105</v>
          </cell>
          <cell r="B1053" t="str">
            <v>10SW-D/C47</v>
          </cell>
          <cell r="C1053">
            <v>0</v>
          </cell>
          <cell r="D1053" t="str">
            <v>E</v>
          </cell>
          <cell r="E1053" t="str">
            <v>SKW&amp;Is-S</v>
          </cell>
          <cell r="F1053" t="str">
            <v>A</v>
          </cell>
          <cell r="G1053" t="str">
            <v>Hei Ling Chau Addiction Treatment Centre &amp; Hei Ling Chau Correctional Institution (Is-S)</v>
          </cell>
          <cell r="H1053" t="str">
            <v>CSD</v>
          </cell>
          <cell r="I1053">
            <v>3</v>
          </cell>
          <cell r="J1053">
            <v>0</v>
          </cell>
          <cell r="K1053">
            <v>9.0666666666666673E-3</v>
          </cell>
          <cell r="L1053" t="str">
            <v>No</v>
          </cell>
          <cell r="M1053"/>
          <cell r="N1053" t="str">
            <v>Yes</v>
          </cell>
          <cell r="O1053" t="str">
            <v>DF01208008052</v>
          </cell>
        </row>
        <row r="1054">
          <cell r="A1054" t="str">
            <v>SA0106</v>
          </cell>
          <cell r="B1054" t="str">
            <v>10SW-D/C48</v>
          </cell>
          <cell r="C1054">
            <v>0</v>
          </cell>
          <cell r="D1054" t="str">
            <v>E</v>
          </cell>
          <cell r="E1054" t="str">
            <v>SKW&amp;Is-S</v>
          </cell>
          <cell r="F1054" t="str">
            <v>A</v>
          </cell>
          <cell r="G1054" t="str">
            <v>Hei Ling Chau Addiction Treatment Centre &amp; Hei Ling Chau Correctional Institution (Is-S)</v>
          </cell>
          <cell r="H1054" t="str">
            <v>CSD</v>
          </cell>
          <cell r="I1054">
            <v>3</v>
          </cell>
          <cell r="J1054">
            <v>0</v>
          </cell>
          <cell r="K1054">
            <v>9.0666666666666673E-3</v>
          </cell>
          <cell r="L1054" t="str">
            <v>No</v>
          </cell>
          <cell r="M1054"/>
          <cell r="N1054" t="str">
            <v>No</v>
          </cell>
          <cell r="O1054" t="str">
            <v>DF01208008053</v>
          </cell>
        </row>
        <row r="1055">
          <cell r="A1055" t="str">
            <v>SA0107</v>
          </cell>
          <cell r="B1055" t="str">
            <v>10SW-D/C49</v>
          </cell>
          <cell r="C1055">
            <v>0</v>
          </cell>
          <cell r="D1055" t="str">
            <v>E</v>
          </cell>
          <cell r="E1055" t="str">
            <v>SKW&amp;Is-S</v>
          </cell>
          <cell r="F1055" t="str">
            <v>A</v>
          </cell>
          <cell r="G1055" t="str">
            <v>Hei Ling Chau Addiction Treatment Centre &amp; Hei Ling Chau Correctional Institution (Is-S)</v>
          </cell>
          <cell r="H1055" t="str">
            <v>CSD</v>
          </cell>
          <cell r="I1055">
            <v>2</v>
          </cell>
          <cell r="J1055">
            <v>0</v>
          </cell>
          <cell r="K1055">
            <v>9.0666666666666673E-3</v>
          </cell>
          <cell r="L1055" t="str">
            <v>Yes</v>
          </cell>
          <cell r="M1055"/>
          <cell r="N1055" t="str">
            <v>Yes</v>
          </cell>
          <cell r="O1055" t="str">
            <v>DF01208008054</v>
          </cell>
        </row>
        <row r="1056">
          <cell r="A1056" t="str">
            <v>SA0109</v>
          </cell>
          <cell r="B1056" t="str">
            <v>10SW-D/C50</v>
          </cell>
          <cell r="C1056">
            <v>0</v>
          </cell>
          <cell r="D1056" t="str">
            <v>E</v>
          </cell>
          <cell r="E1056" t="str">
            <v>SKW&amp;Is-S</v>
          </cell>
          <cell r="F1056" t="str">
            <v>A</v>
          </cell>
          <cell r="G1056" t="str">
            <v>Hei Ling Chau Addiction Treatment Centre &amp; Hei Ling Chau Correctional Institution (Is-S)</v>
          </cell>
          <cell r="H1056" t="str">
            <v>CSD</v>
          </cell>
          <cell r="I1056">
            <v>3</v>
          </cell>
          <cell r="J1056">
            <v>0</v>
          </cell>
          <cell r="K1056">
            <v>9.0666666666666673E-3</v>
          </cell>
          <cell r="L1056" t="str">
            <v>No</v>
          </cell>
          <cell r="M1056"/>
          <cell r="N1056" t="str">
            <v>Yes</v>
          </cell>
          <cell r="O1056" t="str">
            <v>DF01208008055</v>
          </cell>
        </row>
        <row r="1057">
          <cell r="A1057" t="str">
            <v>SA0110</v>
          </cell>
          <cell r="B1057" t="str">
            <v>10SW-D/C51</v>
          </cell>
          <cell r="C1057">
            <v>0</v>
          </cell>
          <cell r="D1057" t="str">
            <v>E</v>
          </cell>
          <cell r="E1057" t="str">
            <v>SKW&amp;Is-S</v>
          </cell>
          <cell r="F1057" t="str">
            <v>A</v>
          </cell>
          <cell r="G1057" t="str">
            <v>Hei Ling Chau Addiction Treatment Centre &amp; Hei Ling Chau Correctional Institution (Is-S)</v>
          </cell>
          <cell r="H1057" t="str">
            <v>CSD</v>
          </cell>
          <cell r="I1057">
            <v>1</v>
          </cell>
          <cell r="J1057">
            <v>0</v>
          </cell>
          <cell r="K1057">
            <v>9.0666666666666673E-3</v>
          </cell>
          <cell r="L1057" t="str">
            <v>No</v>
          </cell>
          <cell r="M1057"/>
          <cell r="N1057" t="str">
            <v>Yes</v>
          </cell>
          <cell r="O1057" t="str">
            <v>DF01208008056</v>
          </cell>
        </row>
        <row r="1058">
          <cell r="A1058" t="str">
            <v>SA0113</v>
          </cell>
          <cell r="B1058" t="str">
            <v>10SW-D/C54</v>
          </cell>
          <cell r="C1058">
            <v>0</v>
          </cell>
          <cell r="D1058" t="str">
            <v>E</v>
          </cell>
          <cell r="E1058" t="str">
            <v>SKW&amp;Is-S</v>
          </cell>
          <cell r="F1058" t="str">
            <v>A</v>
          </cell>
          <cell r="G1058" t="str">
            <v>Hei Ling Chau Addiction Treatment Centre &amp; Hei Ling Chau Correctional Institution (Is-S)</v>
          </cell>
          <cell r="H1058" t="str">
            <v>CSD</v>
          </cell>
          <cell r="I1058">
            <v>2</v>
          </cell>
          <cell r="J1058">
            <v>0</v>
          </cell>
          <cell r="K1058">
            <v>9.0666666666666673E-3</v>
          </cell>
          <cell r="L1058" t="str">
            <v>No</v>
          </cell>
          <cell r="M1058"/>
          <cell r="N1058" t="str">
            <v>Yes</v>
          </cell>
          <cell r="O1058" t="str">
            <v>DF01208008059</v>
          </cell>
        </row>
        <row r="1059">
          <cell r="A1059" t="str">
            <v>SA0115</v>
          </cell>
          <cell r="B1059" t="str">
            <v>10SW-D/C56</v>
          </cell>
          <cell r="C1059">
            <v>0</v>
          </cell>
          <cell r="D1059" t="str">
            <v>E</v>
          </cell>
          <cell r="E1059" t="str">
            <v>SKW&amp;Is-S</v>
          </cell>
          <cell r="F1059" t="str">
            <v>A</v>
          </cell>
          <cell r="G1059" t="str">
            <v>Hei Ling Chau Addiction Treatment Centre &amp; Hei Ling Chau Correctional Institution (Is-S)</v>
          </cell>
          <cell r="H1059" t="str">
            <v>CSD</v>
          </cell>
          <cell r="I1059">
            <v>1</v>
          </cell>
          <cell r="J1059">
            <v>0</v>
          </cell>
          <cell r="K1059">
            <v>9.0666666666666673E-3</v>
          </cell>
          <cell r="L1059" t="str">
            <v>Yes</v>
          </cell>
          <cell r="M1059"/>
          <cell r="N1059" t="str">
            <v>Yes</v>
          </cell>
          <cell r="O1059" t="str">
            <v>DF01208008061</v>
          </cell>
        </row>
        <row r="1060">
          <cell r="A1060" t="str">
            <v>SA0116</v>
          </cell>
          <cell r="B1060" t="str">
            <v>10SW-D/C57</v>
          </cell>
          <cell r="C1060">
            <v>0</v>
          </cell>
          <cell r="D1060" t="str">
            <v>E</v>
          </cell>
          <cell r="E1060" t="str">
            <v>SKW&amp;Is-S</v>
          </cell>
          <cell r="F1060" t="str">
            <v>A</v>
          </cell>
          <cell r="G1060" t="str">
            <v>Hei Ling Chau Addiction Treatment Centre &amp; Hei Ling Chau Correctional Institution (Is-S)</v>
          </cell>
          <cell r="H1060" t="str">
            <v>CSD</v>
          </cell>
          <cell r="I1060">
            <v>1</v>
          </cell>
          <cell r="J1060">
            <v>0</v>
          </cell>
          <cell r="K1060">
            <v>9.0666666666666673E-3</v>
          </cell>
          <cell r="L1060" t="str">
            <v>No</v>
          </cell>
          <cell r="M1060"/>
          <cell r="N1060" t="str">
            <v>No</v>
          </cell>
          <cell r="O1060" t="str">
            <v>DF01208008062</v>
          </cell>
        </row>
        <row r="1061">
          <cell r="A1061" t="str">
            <v>SA0117</v>
          </cell>
          <cell r="B1061" t="str">
            <v>10SW-D/CR58</v>
          </cell>
          <cell r="C1061">
            <v>0</v>
          </cell>
          <cell r="D1061" t="str">
            <v>E</v>
          </cell>
          <cell r="E1061" t="str">
            <v>SKW&amp;Is-S</v>
          </cell>
          <cell r="F1061" t="str">
            <v>A</v>
          </cell>
          <cell r="G1061" t="str">
            <v>Hei Ling Chau Addiction Treatment Centre &amp; Hei Ling Chau Correctional Institution (Is-S)</v>
          </cell>
          <cell r="H1061" t="str">
            <v>CSD</v>
          </cell>
          <cell r="I1061">
            <v>3</v>
          </cell>
          <cell r="J1061">
            <v>0</v>
          </cell>
          <cell r="K1061">
            <v>9.0666666666666673E-3</v>
          </cell>
          <cell r="L1061" t="str">
            <v>No</v>
          </cell>
          <cell r="M1061"/>
          <cell r="N1061" t="str">
            <v>Yes</v>
          </cell>
          <cell r="O1061" t="str">
            <v>DF01208008063</v>
          </cell>
        </row>
        <row r="1062">
          <cell r="A1062" t="str">
            <v>SA0120</v>
          </cell>
          <cell r="B1062" t="str">
            <v>10SW-D/C67</v>
          </cell>
          <cell r="C1062">
            <v>0</v>
          </cell>
          <cell r="D1062" t="str">
            <v>E</v>
          </cell>
          <cell r="E1062" t="str">
            <v>SKW&amp;Is-S</v>
          </cell>
          <cell r="F1062" t="str">
            <v>A</v>
          </cell>
          <cell r="G1062" t="str">
            <v>Hei Ling Chau Addiction Treatment Centre &amp; Hei Ling Chau Correctional Institution (Is-S)</v>
          </cell>
          <cell r="H1062" t="str">
            <v>CSD</v>
          </cell>
          <cell r="I1062">
            <v>3</v>
          </cell>
          <cell r="J1062">
            <v>0</v>
          </cell>
          <cell r="K1062">
            <v>9.0666666666666673E-3</v>
          </cell>
          <cell r="L1062" t="str">
            <v>No</v>
          </cell>
          <cell r="M1062"/>
          <cell r="N1062" t="str">
            <v>Yes</v>
          </cell>
          <cell r="O1062" t="str">
            <v>DF01208008066</v>
          </cell>
        </row>
        <row r="1063">
          <cell r="A1063" t="str">
            <v>SA0121</v>
          </cell>
          <cell r="B1063" t="str">
            <v>10SW-D/C68</v>
          </cell>
          <cell r="C1063">
            <v>0</v>
          </cell>
          <cell r="D1063" t="str">
            <v>E</v>
          </cell>
          <cell r="E1063" t="str">
            <v>SKW&amp;Is-S</v>
          </cell>
          <cell r="F1063" t="str">
            <v>A</v>
          </cell>
          <cell r="G1063" t="str">
            <v>Hei Ling Chau Addiction Treatment Centre &amp; Hei Ling Chau Correctional Institution (Is-S)</v>
          </cell>
          <cell r="H1063" t="str">
            <v>CSD</v>
          </cell>
          <cell r="I1063">
            <v>3</v>
          </cell>
          <cell r="J1063">
            <v>0</v>
          </cell>
          <cell r="K1063">
            <v>9.0666666666666673E-3</v>
          </cell>
          <cell r="L1063" t="str">
            <v>No</v>
          </cell>
          <cell r="M1063"/>
          <cell r="N1063" t="str">
            <v>No</v>
          </cell>
          <cell r="O1063" t="str">
            <v>DF01208008067</v>
          </cell>
        </row>
        <row r="1064">
          <cell r="A1064" t="str">
            <v>SA0122</v>
          </cell>
          <cell r="B1064" t="str">
            <v>10SW-D/C69</v>
          </cell>
          <cell r="C1064">
            <v>0</v>
          </cell>
          <cell r="D1064" t="str">
            <v>E</v>
          </cell>
          <cell r="E1064" t="str">
            <v>SKW&amp;Is-S</v>
          </cell>
          <cell r="F1064" t="str">
            <v>A</v>
          </cell>
          <cell r="G1064" t="str">
            <v>Hei Ling Chau Addiction Treatment Centre &amp; Hei Ling Chau Correctional Institution (Is-S)</v>
          </cell>
          <cell r="H1064" t="str">
            <v>CSD</v>
          </cell>
          <cell r="I1064">
            <v>3</v>
          </cell>
          <cell r="J1064">
            <v>0</v>
          </cell>
          <cell r="K1064">
            <v>9.0666666666666673E-3</v>
          </cell>
          <cell r="L1064" t="str">
            <v>No</v>
          </cell>
          <cell r="M1064"/>
          <cell r="N1064" t="str">
            <v>No</v>
          </cell>
          <cell r="O1064" t="str">
            <v>DF01208008068</v>
          </cell>
        </row>
        <row r="1065">
          <cell r="A1065" t="str">
            <v>SA0125</v>
          </cell>
          <cell r="B1065" t="str">
            <v>10SW-D/C71</v>
          </cell>
          <cell r="C1065">
            <v>0</v>
          </cell>
          <cell r="D1065" t="str">
            <v>E</v>
          </cell>
          <cell r="E1065" t="str">
            <v>SKW&amp;Is-S</v>
          </cell>
          <cell r="F1065" t="str">
            <v>A</v>
          </cell>
          <cell r="G1065" t="str">
            <v>Hei Ling Chau Addiction Treatment Centre &amp; Hei Ling Chau Correctional Institution (Is-S)</v>
          </cell>
          <cell r="H1065" t="str">
            <v>CSD</v>
          </cell>
          <cell r="I1065">
            <v>3</v>
          </cell>
          <cell r="J1065">
            <v>0</v>
          </cell>
          <cell r="K1065">
            <v>9.0666666666666673E-3</v>
          </cell>
          <cell r="L1065" t="str">
            <v>No</v>
          </cell>
          <cell r="M1065"/>
          <cell r="N1065" t="str">
            <v>No</v>
          </cell>
          <cell r="O1065" t="str">
            <v>DF01208008070</v>
          </cell>
        </row>
        <row r="1066">
          <cell r="A1066" t="str">
            <v>SA0129</v>
          </cell>
          <cell r="B1066" t="str">
            <v>10SW-D/C75</v>
          </cell>
          <cell r="C1066">
            <v>0</v>
          </cell>
          <cell r="D1066" t="str">
            <v>E</v>
          </cell>
          <cell r="E1066" t="str">
            <v>SKW&amp;Is-S</v>
          </cell>
          <cell r="F1066" t="str">
            <v>A</v>
          </cell>
          <cell r="G1066" t="str">
            <v>Hei Ling Chau Addiction Treatment Centre &amp; Hei Ling Chau Correctional Institution (Is-S)</v>
          </cell>
          <cell r="H1066" t="str">
            <v>CSD</v>
          </cell>
          <cell r="I1066">
            <v>3</v>
          </cell>
          <cell r="J1066">
            <v>0</v>
          </cell>
          <cell r="K1066">
            <v>9.0666666666666673E-3</v>
          </cell>
          <cell r="L1066" t="str">
            <v>No</v>
          </cell>
          <cell r="M1066"/>
          <cell r="N1066" t="str">
            <v>No</v>
          </cell>
          <cell r="O1066" t="str">
            <v>DF01208008074</v>
          </cell>
        </row>
        <row r="1067">
          <cell r="A1067" t="str">
            <v>SA0130</v>
          </cell>
          <cell r="B1067" t="str">
            <v>10SW-D/C76</v>
          </cell>
          <cell r="C1067">
            <v>0</v>
          </cell>
          <cell r="D1067" t="str">
            <v>E</v>
          </cell>
          <cell r="E1067" t="str">
            <v>SKW&amp;Is-S</v>
          </cell>
          <cell r="F1067" t="str">
            <v>A</v>
          </cell>
          <cell r="G1067" t="str">
            <v>Hei Ling Chau Addiction Treatment Centre &amp; Hei Ling Chau Correctional Institution (Is-S)</v>
          </cell>
          <cell r="H1067" t="str">
            <v>CSD</v>
          </cell>
          <cell r="I1067">
            <v>3</v>
          </cell>
          <cell r="J1067">
            <v>0</v>
          </cell>
          <cell r="K1067">
            <v>9.0666666666666673E-3</v>
          </cell>
          <cell r="L1067" t="str">
            <v>No</v>
          </cell>
          <cell r="M1067"/>
          <cell r="N1067" t="str">
            <v>No</v>
          </cell>
          <cell r="O1067" t="str">
            <v>DF01208008075</v>
          </cell>
        </row>
        <row r="1068">
          <cell r="A1068" t="str">
            <v>SA0131</v>
          </cell>
          <cell r="B1068" t="str">
            <v>10SW-D/C77</v>
          </cell>
          <cell r="C1068">
            <v>0</v>
          </cell>
          <cell r="D1068" t="str">
            <v>E</v>
          </cell>
          <cell r="E1068" t="str">
            <v>SKW&amp;Is-S</v>
          </cell>
          <cell r="F1068" t="str">
            <v>A</v>
          </cell>
          <cell r="G1068" t="str">
            <v>Hei Ling Chau Addiction Treatment Centre &amp; Hei Ling Chau Correctional Institution (Is-S)</v>
          </cell>
          <cell r="H1068" t="str">
            <v>CSD</v>
          </cell>
          <cell r="I1068">
            <v>3</v>
          </cell>
          <cell r="J1068">
            <v>0</v>
          </cell>
          <cell r="K1068">
            <v>9.0666666666666673E-3</v>
          </cell>
          <cell r="L1068" t="str">
            <v>No</v>
          </cell>
          <cell r="M1068"/>
          <cell r="N1068" t="str">
            <v>Yes</v>
          </cell>
          <cell r="O1068" t="str">
            <v>DF01208008076</v>
          </cell>
        </row>
        <row r="1069">
          <cell r="A1069" t="str">
            <v>SA0132</v>
          </cell>
          <cell r="B1069" t="str">
            <v>10SW-D/C78</v>
          </cell>
          <cell r="C1069">
            <v>0</v>
          </cell>
          <cell r="D1069" t="str">
            <v>E</v>
          </cell>
          <cell r="E1069" t="str">
            <v>SKW&amp;Is-S</v>
          </cell>
          <cell r="F1069" t="str">
            <v>A</v>
          </cell>
          <cell r="G1069" t="str">
            <v>Hei Ling Chau Addiction Treatment Centre &amp; Hei Ling Chau Correctional Institution (Is-S)</v>
          </cell>
          <cell r="H1069" t="str">
            <v>CSD</v>
          </cell>
          <cell r="I1069">
            <v>3</v>
          </cell>
          <cell r="J1069">
            <v>0</v>
          </cell>
          <cell r="K1069">
            <v>9.0666666666666673E-3</v>
          </cell>
          <cell r="L1069" t="str">
            <v>No</v>
          </cell>
          <cell r="M1069"/>
          <cell r="N1069" t="str">
            <v>No</v>
          </cell>
          <cell r="O1069" t="str">
            <v>DF01208008077</v>
          </cell>
        </row>
        <row r="1070">
          <cell r="A1070" t="str">
            <v>SA0133</v>
          </cell>
          <cell r="B1070" t="str">
            <v>10SW-D/C8</v>
          </cell>
          <cell r="C1070">
            <v>0</v>
          </cell>
          <cell r="D1070" t="str">
            <v>E</v>
          </cell>
          <cell r="E1070" t="str">
            <v>SKW&amp;Is-S</v>
          </cell>
          <cell r="F1070" t="str">
            <v>A</v>
          </cell>
          <cell r="G1070" t="str">
            <v>Hei Ling Chau Addiction Treatment Centre &amp; Hei Ling Chau Correctional Institution (Is-S)</v>
          </cell>
          <cell r="H1070" t="str">
            <v>CSD</v>
          </cell>
          <cell r="I1070">
            <v>1</v>
          </cell>
          <cell r="J1070">
            <v>0</v>
          </cell>
          <cell r="K1070">
            <v>9.0666666666666673E-3</v>
          </cell>
          <cell r="L1070" t="str">
            <v>Yes</v>
          </cell>
          <cell r="M1070"/>
          <cell r="N1070" t="str">
            <v>Yes</v>
          </cell>
          <cell r="O1070" t="str">
            <v>DF01208008014</v>
          </cell>
        </row>
        <row r="1071">
          <cell r="A1071" t="str">
            <v>SA0134</v>
          </cell>
          <cell r="B1071" t="str">
            <v>10SW-D/C80</v>
          </cell>
          <cell r="C1071">
            <v>0</v>
          </cell>
          <cell r="D1071" t="str">
            <v>E</v>
          </cell>
          <cell r="E1071" t="str">
            <v>SKW&amp;Is-S</v>
          </cell>
          <cell r="F1071" t="str">
            <v>A</v>
          </cell>
          <cell r="G1071" t="str">
            <v>Hei Ling Chau Addiction Treatment Centre &amp; Hei Ling Chau Correctional Institution (Is-S)</v>
          </cell>
          <cell r="H1071" t="str">
            <v>CSD</v>
          </cell>
          <cell r="I1071">
            <v>3</v>
          </cell>
          <cell r="J1071">
            <v>0</v>
          </cell>
          <cell r="K1071">
            <v>9.0666666666666673E-3</v>
          </cell>
          <cell r="L1071" t="str">
            <v>No</v>
          </cell>
          <cell r="M1071"/>
          <cell r="N1071" t="str">
            <v>Yes</v>
          </cell>
          <cell r="O1071" t="str">
            <v>DF01208008078</v>
          </cell>
        </row>
        <row r="1072">
          <cell r="A1072" t="str">
            <v>SA0135</v>
          </cell>
          <cell r="B1072" t="str">
            <v>10SW-D/C81</v>
          </cell>
          <cell r="C1072">
            <v>0</v>
          </cell>
          <cell r="D1072" t="str">
            <v>E</v>
          </cell>
          <cell r="E1072" t="str">
            <v>SKW&amp;Is-S</v>
          </cell>
          <cell r="F1072" t="str">
            <v>A</v>
          </cell>
          <cell r="G1072" t="str">
            <v>Hei Ling Chau Addiction Treatment Centre &amp; Hei Ling Chau Correctional Institution (Is-S)</v>
          </cell>
          <cell r="H1072" t="str">
            <v>CSD</v>
          </cell>
          <cell r="I1072">
            <v>3</v>
          </cell>
          <cell r="J1072">
            <v>0</v>
          </cell>
          <cell r="K1072">
            <v>9.0666666666666673E-3</v>
          </cell>
          <cell r="L1072" t="str">
            <v>No</v>
          </cell>
          <cell r="M1072"/>
          <cell r="N1072" t="str">
            <v>No</v>
          </cell>
          <cell r="O1072" t="str">
            <v>DF01208008079</v>
          </cell>
        </row>
        <row r="1073">
          <cell r="A1073" t="str">
            <v>SA0136</v>
          </cell>
          <cell r="B1073" t="str">
            <v>10SW-D/C82</v>
          </cell>
          <cell r="C1073">
            <v>0</v>
          </cell>
          <cell r="D1073" t="str">
            <v>E</v>
          </cell>
          <cell r="E1073" t="str">
            <v>SKW&amp;Is-S</v>
          </cell>
          <cell r="F1073" t="str">
            <v>A</v>
          </cell>
          <cell r="G1073" t="str">
            <v>Hei Ling Chau Addiction Treatment Centre &amp; Hei Ling Chau Correctional Institution (Is-S)</v>
          </cell>
          <cell r="H1073" t="str">
            <v>CSD</v>
          </cell>
          <cell r="I1073">
            <v>3</v>
          </cell>
          <cell r="J1073">
            <v>0</v>
          </cell>
          <cell r="K1073">
            <v>9.0666666666666673E-3</v>
          </cell>
          <cell r="L1073" t="str">
            <v>No</v>
          </cell>
          <cell r="M1073"/>
          <cell r="N1073" t="str">
            <v>No</v>
          </cell>
          <cell r="O1073" t="str">
            <v>DF01208008080</v>
          </cell>
        </row>
        <row r="1074">
          <cell r="A1074" t="str">
            <v>SA0137</v>
          </cell>
          <cell r="B1074" t="str">
            <v>10SW-D/C83</v>
          </cell>
          <cell r="C1074">
            <v>0</v>
          </cell>
          <cell r="D1074" t="str">
            <v>E</v>
          </cell>
          <cell r="E1074" t="str">
            <v>SKW&amp;Is-S</v>
          </cell>
          <cell r="F1074" t="str">
            <v>A</v>
          </cell>
          <cell r="G1074" t="str">
            <v>Hei Ling Chau Addiction Treatment Centre &amp; Hei Ling Chau Correctional Institution (Is-S)</v>
          </cell>
          <cell r="H1074" t="str">
            <v>CSD</v>
          </cell>
          <cell r="I1074">
            <v>3</v>
          </cell>
          <cell r="J1074">
            <v>0</v>
          </cell>
          <cell r="K1074">
            <v>9.0666666666666673E-3</v>
          </cell>
          <cell r="L1074" t="str">
            <v>No</v>
          </cell>
          <cell r="M1074"/>
          <cell r="N1074" t="str">
            <v>No</v>
          </cell>
          <cell r="O1074" t="str">
            <v>DF01208008081</v>
          </cell>
        </row>
        <row r="1075">
          <cell r="A1075" t="str">
            <v>SA0140</v>
          </cell>
          <cell r="B1075" t="str">
            <v>10SW-D/C86</v>
          </cell>
          <cell r="C1075">
            <v>0</v>
          </cell>
          <cell r="D1075" t="str">
            <v>E</v>
          </cell>
          <cell r="E1075" t="str">
            <v>SKW&amp;Is-S</v>
          </cell>
          <cell r="F1075" t="str">
            <v>A</v>
          </cell>
          <cell r="G1075" t="str">
            <v>Hei Ling Chau Addiction Treatment Centre &amp; Hei Ling Chau Correctional Institution (Is-S)</v>
          </cell>
          <cell r="H1075" t="str">
            <v>CSD</v>
          </cell>
          <cell r="I1075">
            <v>3</v>
          </cell>
          <cell r="J1075">
            <v>0</v>
          </cell>
          <cell r="K1075">
            <v>9.0666666666666673E-3</v>
          </cell>
          <cell r="L1075" t="str">
            <v>No</v>
          </cell>
          <cell r="M1075"/>
          <cell r="N1075" t="str">
            <v>Yes</v>
          </cell>
          <cell r="O1075" t="str">
            <v>DF01208008084</v>
          </cell>
        </row>
        <row r="1076">
          <cell r="A1076" t="str">
            <v>SA0141</v>
          </cell>
          <cell r="B1076" t="str">
            <v>10SW-D/C88</v>
          </cell>
          <cell r="C1076">
            <v>0</v>
          </cell>
          <cell r="D1076" t="str">
            <v>E</v>
          </cell>
          <cell r="E1076" t="str">
            <v>SKW&amp;Is-S</v>
          </cell>
          <cell r="F1076" t="str">
            <v>A</v>
          </cell>
          <cell r="G1076" t="str">
            <v>Hei Ling Chau Addiction Treatment Centre &amp; Hei Ling Chau Correctional Institution (Is-S)</v>
          </cell>
          <cell r="H1076" t="str">
            <v>CSD</v>
          </cell>
          <cell r="I1076">
            <v>3</v>
          </cell>
          <cell r="J1076">
            <v>0</v>
          </cell>
          <cell r="K1076">
            <v>9.0666666666666673E-3</v>
          </cell>
          <cell r="L1076" t="str">
            <v>No</v>
          </cell>
          <cell r="M1076"/>
          <cell r="N1076" t="str">
            <v>Yes</v>
          </cell>
          <cell r="O1076" t="str">
            <v>DF01208008085</v>
          </cell>
        </row>
        <row r="1077">
          <cell r="A1077" t="str">
            <v>SA0143</v>
          </cell>
          <cell r="B1077" t="str">
            <v>10SW-D/C9</v>
          </cell>
          <cell r="C1077">
            <v>0</v>
          </cell>
          <cell r="D1077" t="str">
            <v>E</v>
          </cell>
          <cell r="E1077" t="str">
            <v>SKW&amp;Is-S</v>
          </cell>
          <cell r="F1077" t="str">
            <v>A</v>
          </cell>
          <cell r="G1077" t="str">
            <v>Hei Ling Chau Addiction Treatment Centre &amp; Hei Ling Chau Correctional Institution (Is-S)</v>
          </cell>
          <cell r="H1077" t="str">
            <v>CSD</v>
          </cell>
          <cell r="I1077">
            <v>1</v>
          </cell>
          <cell r="J1077">
            <v>0</v>
          </cell>
          <cell r="K1077">
            <v>9.0666666666666673E-3</v>
          </cell>
          <cell r="L1077" t="str">
            <v>Yes</v>
          </cell>
          <cell r="M1077"/>
          <cell r="N1077" t="str">
            <v>Yes</v>
          </cell>
          <cell r="O1077" t="str">
            <v>DF01208008015</v>
          </cell>
        </row>
        <row r="1078">
          <cell r="A1078" t="str">
            <v>SA0144</v>
          </cell>
          <cell r="B1078" t="str">
            <v>10SW-D/C90</v>
          </cell>
          <cell r="C1078">
            <v>0</v>
          </cell>
          <cell r="D1078" t="str">
            <v>E</v>
          </cell>
          <cell r="E1078" t="str">
            <v>SKW&amp;Is-S</v>
          </cell>
          <cell r="F1078" t="str">
            <v>A</v>
          </cell>
          <cell r="G1078" t="str">
            <v>Hei Ling Chau Addiction Treatment Centre &amp; Hei Ling Chau Correctional Institution (Is-S)</v>
          </cell>
          <cell r="H1078" t="str">
            <v>CSD</v>
          </cell>
          <cell r="I1078">
            <v>3</v>
          </cell>
          <cell r="J1078">
            <v>0</v>
          </cell>
          <cell r="K1078">
            <v>9.0666666666666673E-3</v>
          </cell>
          <cell r="L1078" t="str">
            <v>No</v>
          </cell>
          <cell r="M1078"/>
          <cell r="N1078" t="str">
            <v>No</v>
          </cell>
          <cell r="O1078" t="str">
            <v>DF01208008087</v>
          </cell>
        </row>
        <row r="1079">
          <cell r="A1079" t="str">
            <v>SA0145</v>
          </cell>
          <cell r="B1079" t="str">
            <v>10SW-D/C93</v>
          </cell>
          <cell r="C1079">
            <v>0</v>
          </cell>
          <cell r="D1079" t="str">
            <v>E</v>
          </cell>
          <cell r="E1079" t="str">
            <v>SKW&amp;Is-S</v>
          </cell>
          <cell r="F1079" t="str">
            <v>A</v>
          </cell>
          <cell r="G1079" t="str">
            <v>Hei Ling Chau Addiction Treatment Centre &amp; Hei Ling Chau Correctional Institution (Is-S)</v>
          </cell>
          <cell r="H1079" t="str">
            <v>CSD</v>
          </cell>
          <cell r="I1079">
            <v>3</v>
          </cell>
          <cell r="J1079">
            <v>0</v>
          </cell>
          <cell r="K1079">
            <v>9.0666666666666673E-3</v>
          </cell>
          <cell r="L1079" t="str">
            <v>No</v>
          </cell>
          <cell r="M1079"/>
          <cell r="N1079" t="str">
            <v>No</v>
          </cell>
          <cell r="O1079" t="str">
            <v>DF01208008088</v>
          </cell>
        </row>
        <row r="1080">
          <cell r="A1080" t="str">
            <v>SA0146</v>
          </cell>
          <cell r="B1080" t="str">
            <v>10SW-D/C94</v>
          </cell>
          <cell r="C1080">
            <v>0</v>
          </cell>
          <cell r="D1080" t="str">
            <v>E</v>
          </cell>
          <cell r="E1080" t="str">
            <v>SKW&amp;Is-S</v>
          </cell>
          <cell r="F1080" t="str">
            <v>A</v>
          </cell>
          <cell r="G1080" t="str">
            <v>Hei Ling Chau Addiction Treatment Centre &amp; Hei Ling Chau Correctional Institution (Is-S)</v>
          </cell>
          <cell r="H1080" t="str">
            <v>CSD</v>
          </cell>
          <cell r="I1080">
            <v>2</v>
          </cell>
          <cell r="J1080">
            <v>0</v>
          </cell>
          <cell r="K1080">
            <v>9.0666666666666673E-3</v>
          </cell>
          <cell r="L1080" t="str">
            <v>No</v>
          </cell>
          <cell r="M1080"/>
          <cell r="N1080" t="str">
            <v>Yes</v>
          </cell>
          <cell r="O1080" t="str">
            <v>DF01208008089</v>
          </cell>
        </row>
        <row r="1081">
          <cell r="A1081" t="str">
            <v>SA0148</v>
          </cell>
          <cell r="B1081" t="str">
            <v>10SW-D/C96</v>
          </cell>
          <cell r="C1081">
            <v>0</v>
          </cell>
          <cell r="D1081" t="str">
            <v>E</v>
          </cell>
          <cell r="E1081" t="str">
            <v>SKW&amp;Is-S</v>
          </cell>
          <cell r="F1081" t="str">
            <v>A</v>
          </cell>
          <cell r="G1081" t="str">
            <v>Hei Ling Chau Addiction Treatment Centre &amp; Hei Ling Chau Correctional Institution (Is-S)</v>
          </cell>
          <cell r="H1081" t="str">
            <v>CSD</v>
          </cell>
          <cell r="I1081">
            <v>1</v>
          </cell>
          <cell r="J1081">
            <v>0</v>
          </cell>
          <cell r="K1081">
            <v>9.0666666666666673E-3</v>
          </cell>
          <cell r="L1081" t="str">
            <v>No</v>
          </cell>
          <cell r="M1081"/>
          <cell r="N1081" t="str">
            <v>Yes</v>
          </cell>
          <cell r="O1081" t="str">
            <v>DF01208008091</v>
          </cell>
        </row>
        <row r="1082">
          <cell r="A1082" t="str">
            <v>SA0149</v>
          </cell>
          <cell r="B1082" t="str">
            <v>10SW-D/C97</v>
          </cell>
          <cell r="C1082">
            <v>0</v>
          </cell>
          <cell r="D1082" t="str">
            <v>E</v>
          </cell>
          <cell r="E1082" t="str">
            <v>SKW&amp;Is-S</v>
          </cell>
          <cell r="F1082" t="str">
            <v>A</v>
          </cell>
          <cell r="G1082" t="str">
            <v>Hei Ling Chau Addiction Treatment Centre &amp; Hei Ling Chau Correctional Institution (Is-S)</v>
          </cell>
          <cell r="H1082" t="str">
            <v>CSD</v>
          </cell>
          <cell r="I1082">
            <v>1</v>
          </cell>
          <cell r="J1082">
            <v>0</v>
          </cell>
          <cell r="K1082">
            <v>9.0666666666666673E-3</v>
          </cell>
          <cell r="L1082" t="str">
            <v>No</v>
          </cell>
          <cell r="M1082"/>
          <cell r="N1082" t="str">
            <v>Yes</v>
          </cell>
          <cell r="O1082" t="str">
            <v>DF01208008092</v>
          </cell>
        </row>
        <row r="1083">
          <cell r="A1083" t="str">
            <v>SA0150</v>
          </cell>
          <cell r="B1083" t="str">
            <v>10SW-D/C98</v>
          </cell>
          <cell r="C1083">
            <v>0</v>
          </cell>
          <cell r="D1083" t="str">
            <v>E</v>
          </cell>
          <cell r="E1083" t="str">
            <v>SKW&amp;Is-S</v>
          </cell>
          <cell r="F1083" t="str">
            <v>A</v>
          </cell>
          <cell r="G1083" t="str">
            <v>Hei Ling Chau Addiction Treatment Centre &amp; Hei Ling Chau Correctional Institution (Is-S)</v>
          </cell>
          <cell r="H1083" t="str">
            <v>CSD</v>
          </cell>
          <cell r="I1083">
            <v>3</v>
          </cell>
          <cell r="J1083">
            <v>0</v>
          </cell>
          <cell r="K1083">
            <v>9.0666666666666673E-3</v>
          </cell>
          <cell r="L1083" t="str">
            <v>No</v>
          </cell>
          <cell r="M1083"/>
          <cell r="N1083" t="str">
            <v>Yes</v>
          </cell>
          <cell r="O1083" t="str">
            <v>DF01208008093</v>
          </cell>
        </row>
        <row r="1084">
          <cell r="A1084" t="str">
            <v>SA0154</v>
          </cell>
          <cell r="B1084" t="str">
            <v>10SW-D/F10</v>
          </cell>
          <cell r="C1084">
            <v>0</v>
          </cell>
          <cell r="D1084" t="str">
            <v>E</v>
          </cell>
          <cell r="E1084" t="str">
            <v>SKW&amp;Is-S</v>
          </cell>
          <cell r="F1084" t="str">
            <v>A</v>
          </cell>
          <cell r="G1084" t="str">
            <v>Hei Ling Chau Addiction Treatment Centre &amp; Hei Ling Chau Correctional Institution (Is-S)</v>
          </cell>
          <cell r="H1084" t="str">
            <v>CSD</v>
          </cell>
          <cell r="I1084">
            <v>1</v>
          </cell>
          <cell r="J1084">
            <v>0</v>
          </cell>
          <cell r="K1084">
            <v>9.0666666666666673E-3</v>
          </cell>
          <cell r="L1084" t="str">
            <v>No</v>
          </cell>
          <cell r="M1084"/>
          <cell r="N1084" t="str">
            <v>Yes</v>
          </cell>
          <cell r="O1084" t="str">
            <v>DF01208008182</v>
          </cell>
        </row>
        <row r="1085">
          <cell r="A1085" t="str">
            <v>SA0156</v>
          </cell>
          <cell r="B1085" t="str">
            <v>10SW-D/F12</v>
          </cell>
          <cell r="C1085">
            <v>0</v>
          </cell>
          <cell r="D1085" t="str">
            <v>E</v>
          </cell>
          <cell r="E1085" t="str">
            <v>SKW&amp;Is-S</v>
          </cell>
          <cell r="F1085" t="str">
            <v>A</v>
          </cell>
          <cell r="G1085" t="str">
            <v>Hei Ling Chau Addiction Treatment Centre &amp; Hei Ling Chau Correctional Institution (Is-S)</v>
          </cell>
          <cell r="H1085" t="str">
            <v>CSD</v>
          </cell>
          <cell r="I1085">
            <v>3</v>
          </cell>
          <cell r="J1085">
            <v>0</v>
          </cell>
          <cell r="K1085">
            <v>9.0666666666666673E-3</v>
          </cell>
          <cell r="L1085" t="str">
            <v>No</v>
          </cell>
          <cell r="M1085"/>
          <cell r="N1085" t="str">
            <v>Yes</v>
          </cell>
          <cell r="O1085" t="str">
            <v>DF01208008115</v>
          </cell>
        </row>
        <row r="1086">
          <cell r="A1086" t="str">
            <v>SA0157</v>
          </cell>
          <cell r="B1086" t="str">
            <v>10SW-D/F13</v>
          </cell>
          <cell r="C1086">
            <v>0</v>
          </cell>
          <cell r="D1086" t="str">
            <v>E</v>
          </cell>
          <cell r="E1086" t="str">
            <v>SKW&amp;Is-S</v>
          </cell>
          <cell r="F1086" t="str">
            <v>A</v>
          </cell>
          <cell r="G1086" t="str">
            <v>Hei Ling Chau Addiction Treatment Centre &amp; Hei Ling Chau Correctional Institution (Is-S)</v>
          </cell>
          <cell r="H1086" t="str">
            <v>CSD</v>
          </cell>
          <cell r="I1086">
            <v>1</v>
          </cell>
          <cell r="J1086">
            <v>0</v>
          </cell>
          <cell r="K1086">
            <v>9.0666666666666673E-3</v>
          </cell>
          <cell r="L1086" t="str">
            <v>Yes</v>
          </cell>
          <cell r="M1086"/>
          <cell r="N1086" t="str">
            <v>Yes</v>
          </cell>
          <cell r="O1086" t="str">
            <v>DF01208008116</v>
          </cell>
        </row>
        <row r="1087">
          <cell r="A1087" t="str">
            <v>SA0158</v>
          </cell>
          <cell r="B1087" t="str">
            <v>10SW-D/F15</v>
          </cell>
          <cell r="C1087">
            <v>0</v>
          </cell>
          <cell r="D1087" t="str">
            <v>E</v>
          </cell>
          <cell r="E1087" t="str">
            <v>SKW&amp;Is-S</v>
          </cell>
          <cell r="F1087" t="str">
            <v>A</v>
          </cell>
          <cell r="G1087" t="str">
            <v>Hei Ling Chau Addiction Treatment Centre &amp; Hei Ling Chau Correctional Institution (Is-S)</v>
          </cell>
          <cell r="H1087" t="str">
            <v>CSD</v>
          </cell>
          <cell r="I1087">
            <v>3</v>
          </cell>
          <cell r="J1087">
            <v>0</v>
          </cell>
          <cell r="K1087">
            <v>9.0666666666666673E-3</v>
          </cell>
          <cell r="L1087" t="str">
            <v>No</v>
          </cell>
          <cell r="M1087"/>
          <cell r="N1087" t="str">
            <v>Yes</v>
          </cell>
          <cell r="O1087" t="str">
            <v>DF01208008118</v>
          </cell>
        </row>
        <row r="1088">
          <cell r="A1088" t="str">
            <v>SA0161</v>
          </cell>
          <cell r="B1088" t="str">
            <v>10SW-D/F18</v>
          </cell>
          <cell r="C1088">
            <v>0</v>
          </cell>
          <cell r="D1088" t="str">
            <v>E</v>
          </cell>
          <cell r="E1088" t="str">
            <v>SKW&amp;Is-S</v>
          </cell>
          <cell r="F1088" t="str">
            <v>A</v>
          </cell>
          <cell r="G1088" t="str">
            <v>Hei Ling Chau Addiction Treatment Centre &amp; Hei Ling Chau Correctional Institution (Is-S)</v>
          </cell>
          <cell r="H1088" t="str">
            <v>CSD</v>
          </cell>
          <cell r="I1088">
            <v>1</v>
          </cell>
          <cell r="J1088">
            <v>0</v>
          </cell>
          <cell r="K1088">
            <v>9.0666666666666673E-3</v>
          </cell>
          <cell r="L1088" t="str">
            <v>Yes</v>
          </cell>
          <cell r="M1088"/>
          <cell r="N1088" t="str">
            <v>Yes</v>
          </cell>
          <cell r="O1088" t="str">
            <v>DF01208008121</v>
          </cell>
        </row>
        <row r="1089">
          <cell r="A1089" t="str">
            <v>SA0166</v>
          </cell>
          <cell r="B1089" t="str">
            <v>10SW-D/FR23</v>
          </cell>
          <cell r="C1089">
            <v>0</v>
          </cell>
          <cell r="D1089" t="str">
            <v>E</v>
          </cell>
          <cell r="E1089" t="str">
            <v>SKW&amp;Is-S</v>
          </cell>
          <cell r="F1089" t="str">
            <v>A</v>
          </cell>
          <cell r="G1089" t="str">
            <v>Hei Ling Chau Addiction Treatment Centre &amp; Hei Ling Chau Correctional Institution (Is-S)</v>
          </cell>
          <cell r="H1089" t="str">
            <v>CSD</v>
          </cell>
          <cell r="I1089">
            <v>1</v>
          </cell>
          <cell r="J1089">
            <v>0</v>
          </cell>
          <cell r="K1089">
            <v>9.0666666666666673E-3</v>
          </cell>
          <cell r="L1089" t="str">
            <v>No</v>
          </cell>
          <cell r="M1089"/>
          <cell r="N1089" t="str">
            <v>Yes</v>
          </cell>
          <cell r="O1089" t="str">
            <v>DF01208008126</v>
          </cell>
        </row>
        <row r="1090">
          <cell r="A1090" t="str">
            <v>SA0168</v>
          </cell>
          <cell r="B1090" t="str">
            <v>10SW-D/FR25</v>
          </cell>
          <cell r="C1090">
            <v>0</v>
          </cell>
          <cell r="D1090" t="str">
            <v>E</v>
          </cell>
          <cell r="E1090" t="str">
            <v>SKW&amp;Is-S</v>
          </cell>
          <cell r="F1090" t="str">
            <v>A</v>
          </cell>
          <cell r="G1090" t="str">
            <v>Hei Ling Chau Addiction Treatment Centre &amp; Hei Ling Chau Correctional Institution (Is-S)</v>
          </cell>
          <cell r="H1090" t="str">
            <v>CSD</v>
          </cell>
          <cell r="I1090">
            <v>3</v>
          </cell>
          <cell r="J1090">
            <v>0</v>
          </cell>
          <cell r="K1090">
            <v>9.0666666666666673E-3</v>
          </cell>
          <cell r="L1090" t="str">
            <v>No</v>
          </cell>
          <cell r="M1090"/>
          <cell r="N1090" t="str">
            <v>Yes</v>
          </cell>
          <cell r="O1090" t="str">
            <v>DF01208008128</v>
          </cell>
        </row>
        <row r="1091">
          <cell r="A1091" t="str">
            <v>SA0172</v>
          </cell>
          <cell r="B1091" t="str">
            <v>10SW-D/F29</v>
          </cell>
          <cell r="C1091">
            <v>0</v>
          </cell>
          <cell r="D1091" t="str">
            <v>E</v>
          </cell>
          <cell r="E1091" t="str">
            <v>SKW&amp;Is-S</v>
          </cell>
          <cell r="F1091" t="str">
            <v>A</v>
          </cell>
          <cell r="G1091" t="str">
            <v>Hei Ling Chau Addiction Treatment Centre &amp; Hei Ling Chau Correctional Institution (Is-S)</v>
          </cell>
          <cell r="H1091" t="str">
            <v>CSD</v>
          </cell>
          <cell r="I1091">
            <v>3</v>
          </cell>
          <cell r="J1091">
            <v>0</v>
          </cell>
          <cell r="K1091">
            <v>9.0666666666666673E-3</v>
          </cell>
          <cell r="L1091" t="str">
            <v>No</v>
          </cell>
          <cell r="M1091"/>
          <cell r="N1091" t="str">
            <v>Yes</v>
          </cell>
          <cell r="O1091" t="str">
            <v>DF01208008132</v>
          </cell>
        </row>
        <row r="1092">
          <cell r="A1092" t="str">
            <v>SA0174</v>
          </cell>
          <cell r="B1092" t="str">
            <v>10SW-D/F30</v>
          </cell>
          <cell r="C1092">
            <v>0</v>
          </cell>
          <cell r="D1092" t="str">
            <v>E</v>
          </cell>
          <cell r="E1092" t="str">
            <v>SKW&amp;Is-S</v>
          </cell>
          <cell r="F1092" t="str">
            <v>A</v>
          </cell>
          <cell r="G1092" t="str">
            <v>Hei Ling Chau Addiction Treatment Centre &amp; Hei Ling Chau Correctional Institution (Is-S)</v>
          </cell>
          <cell r="H1092" t="str">
            <v>CSD</v>
          </cell>
          <cell r="I1092">
            <v>2</v>
          </cell>
          <cell r="J1092">
            <v>0</v>
          </cell>
          <cell r="K1092">
            <v>9.0666666666666673E-3</v>
          </cell>
          <cell r="L1092" t="str">
            <v>Yes</v>
          </cell>
          <cell r="M1092"/>
          <cell r="N1092" t="str">
            <v>Yes</v>
          </cell>
          <cell r="O1092" t="str">
            <v>DF01208008133</v>
          </cell>
        </row>
        <row r="1093">
          <cell r="A1093" t="str">
            <v>SA0176</v>
          </cell>
          <cell r="B1093" t="str">
            <v>10SW-D/F32</v>
          </cell>
          <cell r="C1093">
            <v>0</v>
          </cell>
          <cell r="D1093" t="str">
            <v>E</v>
          </cell>
          <cell r="E1093" t="str">
            <v>SKW&amp;Is-S</v>
          </cell>
          <cell r="F1093" t="str">
            <v>A</v>
          </cell>
          <cell r="G1093" t="str">
            <v>Hei Ling Chau Addiction Treatment Centre &amp; Hei Ling Chau Correctional Institution (Is-S)</v>
          </cell>
          <cell r="H1093" t="str">
            <v>CSD</v>
          </cell>
          <cell r="I1093">
            <v>2</v>
          </cell>
          <cell r="J1093">
            <v>0</v>
          </cell>
          <cell r="K1093">
            <v>9.0666666666666673E-3</v>
          </cell>
          <cell r="L1093" t="str">
            <v>No</v>
          </cell>
          <cell r="M1093"/>
          <cell r="N1093" t="str">
            <v>Yes</v>
          </cell>
          <cell r="O1093" t="str">
            <v>DF01208008135</v>
          </cell>
        </row>
        <row r="1094">
          <cell r="A1094" t="str">
            <v>SA0177</v>
          </cell>
          <cell r="B1094" t="str">
            <v>10SW-D/F34</v>
          </cell>
          <cell r="C1094">
            <v>0</v>
          </cell>
          <cell r="D1094" t="str">
            <v>E</v>
          </cell>
          <cell r="E1094" t="str">
            <v>SKW&amp;Is-S</v>
          </cell>
          <cell r="F1094" t="str">
            <v>A</v>
          </cell>
          <cell r="G1094" t="str">
            <v>Hei Ling Chau Addiction Treatment Centre &amp; Hei Ling Chau Correctional Institution (Is-S)</v>
          </cell>
          <cell r="H1094" t="str">
            <v>CSD</v>
          </cell>
          <cell r="I1094">
            <v>3</v>
          </cell>
          <cell r="J1094">
            <v>0</v>
          </cell>
          <cell r="K1094">
            <v>9.0666666666666673E-3</v>
          </cell>
          <cell r="L1094" t="str">
            <v>No</v>
          </cell>
          <cell r="M1094"/>
          <cell r="N1094" t="str">
            <v>Yes</v>
          </cell>
          <cell r="O1094" t="str">
            <v>DF01208008136</v>
          </cell>
        </row>
        <row r="1095">
          <cell r="A1095" t="str">
            <v>SA0178</v>
          </cell>
          <cell r="B1095" t="str">
            <v>10SW-D/F35</v>
          </cell>
          <cell r="C1095">
            <v>0</v>
          </cell>
          <cell r="D1095" t="str">
            <v>E</v>
          </cell>
          <cell r="E1095" t="str">
            <v>SKW&amp;Is-S</v>
          </cell>
          <cell r="F1095" t="str">
            <v>A</v>
          </cell>
          <cell r="G1095" t="str">
            <v>Hei Ling Chau Addiction Treatment Centre &amp; Hei Ling Chau Correctional Institution (Is-S)</v>
          </cell>
          <cell r="H1095" t="str">
            <v>CSD</v>
          </cell>
          <cell r="I1095">
            <v>3</v>
          </cell>
          <cell r="J1095">
            <v>0</v>
          </cell>
          <cell r="K1095">
            <v>9.0666666666666673E-3</v>
          </cell>
          <cell r="L1095" t="str">
            <v>No</v>
          </cell>
          <cell r="M1095"/>
          <cell r="N1095" t="str">
            <v>Yes</v>
          </cell>
          <cell r="O1095" t="str">
            <v>DF01208008137</v>
          </cell>
        </row>
        <row r="1096">
          <cell r="A1096" t="str">
            <v>SA0179</v>
          </cell>
          <cell r="B1096" t="str">
            <v>10SW-D/F36</v>
          </cell>
          <cell r="C1096">
            <v>0</v>
          </cell>
          <cell r="D1096" t="str">
            <v>E</v>
          </cell>
          <cell r="E1096" t="str">
            <v>SKW&amp;Is-S</v>
          </cell>
          <cell r="F1096" t="str">
            <v>A</v>
          </cell>
          <cell r="G1096" t="str">
            <v>Hei Ling Chau Addiction Treatment Centre &amp; Hei Ling Chau Correctional Institution (Is-S)</v>
          </cell>
          <cell r="H1096" t="str">
            <v>CSD</v>
          </cell>
          <cell r="I1096">
            <v>2</v>
          </cell>
          <cell r="J1096">
            <v>0</v>
          </cell>
          <cell r="K1096">
            <v>9.0666666666666673E-3</v>
          </cell>
          <cell r="L1096" t="str">
            <v>No</v>
          </cell>
          <cell r="M1096"/>
          <cell r="N1096" t="str">
            <v>Yes</v>
          </cell>
          <cell r="O1096" t="str">
            <v>DF01208008138</v>
          </cell>
        </row>
        <row r="1097">
          <cell r="A1097" t="str">
            <v>SA0180</v>
          </cell>
          <cell r="B1097" t="str">
            <v>10SW-D/F37</v>
          </cell>
          <cell r="C1097">
            <v>0</v>
          </cell>
          <cell r="D1097" t="str">
            <v>E</v>
          </cell>
          <cell r="E1097" t="str">
            <v>SKW&amp;Is-S</v>
          </cell>
          <cell r="F1097" t="str">
            <v>A</v>
          </cell>
          <cell r="G1097" t="str">
            <v>Hei Ling Chau Addiction Treatment Centre &amp; Hei Ling Chau Correctional Institution (Is-S)</v>
          </cell>
          <cell r="H1097" t="str">
            <v>CSD</v>
          </cell>
          <cell r="I1097">
            <v>3</v>
          </cell>
          <cell r="J1097">
            <v>0</v>
          </cell>
          <cell r="K1097">
            <v>9.0666666666666673E-3</v>
          </cell>
          <cell r="L1097" t="str">
            <v>No</v>
          </cell>
          <cell r="M1097"/>
          <cell r="N1097" t="str">
            <v>Yes</v>
          </cell>
          <cell r="O1097" t="str">
            <v>DF01208008139</v>
          </cell>
        </row>
        <row r="1098">
          <cell r="A1098" t="str">
            <v>SA0181</v>
          </cell>
          <cell r="B1098" t="str">
            <v>10SW-D/FR38</v>
          </cell>
          <cell r="C1098">
            <v>0</v>
          </cell>
          <cell r="D1098" t="str">
            <v>E</v>
          </cell>
          <cell r="E1098" t="str">
            <v>SKW&amp;Is-S</v>
          </cell>
          <cell r="F1098" t="str">
            <v>A</v>
          </cell>
          <cell r="G1098" t="str">
            <v>Hei Ling Chau Addiction Treatment Centre &amp; Hei Ling Chau Correctional Institution (Is-S)</v>
          </cell>
          <cell r="H1098" t="str">
            <v>CSD</v>
          </cell>
          <cell r="I1098">
            <v>3</v>
          </cell>
          <cell r="J1098">
            <v>0</v>
          </cell>
          <cell r="K1098">
            <v>9.0666666666666673E-3</v>
          </cell>
          <cell r="L1098" t="str">
            <v>No</v>
          </cell>
          <cell r="M1098"/>
          <cell r="N1098" t="str">
            <v>Yes</v>
          </cell>
          <cell r="O1098" t="str">
            <v>DF01208008140</v>
          </cell>
        </row>
        <row r="1099">
          <cell r="A1099" t="str">
            <v>SA0184</v>
          </cell>
          <cell r="B1099" t="str">
            <v>10SW-D/F41</v>
          </cell>
          <cell r="C1099">
            <v>0</v>
          </cell>
          <cell r="D1099" t="str">
            <v>E</v>
          </cell>
          <cell r="E1099" t="str">
            <v>SKW&amp;Is-S</v>
          </cell>
          <cell r="F1099" t="str">
            <v>A</v>
          </cell>
          <cell r="G1099" t="str">
            <v>Hei Ling Chau Addiction Treatment Centre &amp; Hei Ling Chau Correctional Institution (Is-S)</v>
          </cell>
          <cell r="H1099" t="str">
            <v>CSD</v>
          </cell>
          <cell r="I1099">
            <v>3</v>
          </cell>
          <cell r="J1099">
            <v>0</v>
          </cell>
          <cell r="K1099">
            <v>9.0666666666666673E-3</v>
          </cell>
          <cell r="L1099" t="str">
            <v>No</v>
          </cell>
          <cell r="M1099"/>
          <cell r="N1099" t="str">
            <v>Yes</v>
          </cell>
          <cell r="O1099" t="str">
            <v>DF01208008143</v>
          </cell>
        </row>
        <row r="1100">
          <cell r="A1100" t="str">
            <v>SA0185</v>
          </cell>
          <cell r="B1100" t="str">
            <v>10SW-D/F42</v>
          </cell>
          <cell r="C1100">
            <v>0</v>
          </cell>
          <cell r="D1100" t="str">
            <v>E</v>
          </cell>
          <cell r="E1100" t="str">
            <v>SKW&amp;Is-S</v>
          </cell>
          <cell r="F1100" t="str">
            <v>A</v>
          </cell>
          <cell r="G1100" t="str">
            <v>Hei Ling Chau Addiction Treatment Centre &amp; Hei Ling Chau Correctional Institution (Is-S)</v>
          </cell>
          <cell r="H1100" t="str">
            <v>CSD</v>
          </cell>
          <cell r="I1100">
            <v>3</v>
          </cell>
          <cell r="J1100">
            <v>0</v>
          </cell>
          <cell r="K1100">
            <v>9.0666666666666673E-3</v>
          </cell>
          <cell r="L1100" t="str">
            <v>No</v>
          </cell>
          <cell r="M1100"/>
          <cell r="N1100" t="str">
            <v>Yes</v>
          </cell>
          <cell r="O1100" t="str">
            <v>DF01208008144</v>
          </cell>
        </row>
        <row r="1101">
          <cell r="A1101" t="str">
            <v>SA0186</v>
          </cell>
          <cell r="B1101" t="str">
            <v>10SW-D/F43</v>
          </cell>
          <cell r="C1101">
            <v>0</v>
          </cell>
          <cell r="D1101" t="str">
            <v>E</v>
          </cell>
          <cell r="E1101" t="str">
            <v>SKW&amp;Is-S</v>
          </cell>
          <cell r="F1101" t="str">
            <v>A</v>
          </cell>
          <cell r="G1101" t="str">
            <v>Hei Ling Chau Addiction Treatment Centre &amp; Hei Ling Chau Correctional Institution (Is-S)</v>
          </cell>
          <cell r="H1101" t="str">
            <v>CSD</v>
          </cell>
          <cell r="I1101">
            <v>3</v>
          </cell>
          <cell r="J1101">
            <v>0</v>
          </cell>
          <cell r="K1101">
            <v>9.0666666666666673E-3</v>
          </cell>
          <cell r="L1101" t="str">
            <v>No</v>
          </cell>
          <cell r="M1101"/>
          <cell r="N1101" t="str">
            <v>Yes</v>
          </cell>
          <cell r="O1101" t="str">
            <v>DF01208008145</v>
          </cell>
        </row>
        <row r="1102">
          <cell r="A1102" t="str">
            <v>SA0187</v>
          </cell>
          <cell r="B1102" t="str">
            <v>10SW-D/F44</v>
          </cell>
          <cell r="C1102">
            <v>0</v>
          </cell>
          <cell r="D1102" t="str">
            <v>E</v>
          </cell>
          <cell r="E1102" t="str">
            <v>SKW&amp;Is-S</v>
          </cell>
          <cell r="F1102" t="str">
            <v>A</v>
          </cell>
          <cell r="G1102" t="str">
            <v>Hei Ling Chau Addiction Treatment Centre &amp; Hei Ling Chau Correctional Institution (Is-S)</v>
          </cell>
          <cell r="H1102" t="str">
            <v>CSD</v>
          </cell>
          <cell r="I1102">
            <v>3</v>
          </cell>
          <cell r="J1102">
            <v>0</v>
          </cell>
          <cell r="K1102">
            <v>9.0666666666666673E-3</v>
          </cell>
          <cell r="L1102" t="str">
            <v>No</v>
          </cell>
          <cell r="M1102"/>
          <cell r="N1102" t="str">
            <v>Yes</v>
          </cell>
          <cell r="O1102" t="str">
            <v>DF01208008146</v>
          </cell>
        </row>
        <row r="1103">
          <cell r="A1103" t="str">
            <v>SA0189</v>
          </cell>
          <cell r="B1103" t="str">
            <v>10SW-D/F46</v>
          </cell>
          <cell r="C1103">
            <v>0</v>
          </cell>
          <cell r="D1103" t="str">
            <v>E</v>
          </cell>
          <cell r="E1103" t="str">
            <v>SKW&amp;Is-S</v>
          </cell>
          <cell r="F1103" t="str">
            <v>A</v>
          </cell>
          <cell r="G1103" t="str">
            <v>Hei Ling Chau Addiction Treatment Centre &amp; Hei Ling Chau Correctional Institution (Is-S)</v>
          </cell>
          <cell r="H1103" t="str">
            <v>CSD</v>
          </cell>
          <cell r="I1103">
            <v>3</v>
          </cell>
          <cell r="J1103">
            <v>0</v>
          </cell>
          <cell r="K1103">
            <v>9.0666666666666673E-3</v>
          </cell>
          <cell r="L1103" t="str">
            <v>No</v>
          </cell>
          <cell r="M1103"/>
          <cell r="N1103" t="str">
            <v>Yes</v>
          </cell>
          <cell r="O1103" t="str">
            <v>DF01208008148</v>
          </cell>
        </row>
        <row r="1104">
          <cell r="A1104" t="str">
            <v>SA0191</v>
          </cell>
          <cell r="B1104" t="str">
            <v>10SW-D/FR48</v>
          </cell>
          <cell r="C1104">
            <v>0</v>
          </cell>
          <cell r="D1104" t="str">
            <v>E</v>
          </cell>
          <cell r="E1104" t="str">
            <v>SKW&amp;Is-S</v>
          </cell>
          <cell r="F1104" t="str">
            <v>A</v>
          </cell>
          <cell r="G1104" t="str">
            <v>Hei Ling Chau Addiction Treatment Centre &amp; Hei Ling Chau Correctional Institution (Is-S)</v>
          </cell>
          <cell r="H1104" t="str">
            <v>CSD</v>
          </cell>
          <cell r="I1104">
            <v>3</v>
          </cell>
          <cell r="J1104">
            <v>0</v>
          </cell>
          <cell r="K1104">
            <v>9.0666666666666673E-3</v>
          </cell>
          <cell r="L1104" t="str">
            <v>No</v>
          </cell>
          <cell r="M1104"/>
          <cell r="N1104" t="str">
            <v>Yes</v>
          </cell>
          <cell r="O1104" t="str">
            <v>DF01208008150</v>
          </cell>
        </row>
        <row r="1105">
          <cell r="A1105" t="str">
            <v>SA0192</v>
          </cell>
          <cell r="B1105" t="str">
            <v>10SW-D/F49</v>
          </cell>
          <cell r="C1105">
            <v>0</v>
          </cell>
          <cell r="D1105" t="str">
            <v>E</v>
          </cell>
          <cell r="E1105" t="str">
            <v>SKW&amp;Is-S</v>
          </cell>
          <cell r="F1105" t="str">
            <v>A</v>
          </cell>
          <cell r="G1105" t="str">
            <v>Hei Ling Chau Addiction Treatment Centre &amp; Hei Ling Chau Correctional Institution (Is-S)</v>
          </cell>
          <cell r="H1105" t="str">
            <v>CSD</v>
          </cell>
          <cell r="I1105">
            <v>3</v>
          </cell>
          <cell r="J1105">
            <v>0</v>
          </cell>
          <cell r="K1105">
            <v>9.0666666666666673E-3</v>
          </cell>
          <cell r="L1105" t="str">
            <v>No</v>
          </cell>
          <cell r="M1105"/>
          <cell r="N1105" t="str">
            <v>Yes</v>
          </cell>
          <cell r="O1105" t="str">
            <v>DF01208008151</v>
          </cell>
        </row>
        <row r="1106">
          <cell r="A1106" t="str">
            <v>SA0195</v>
          </cell>
          <cell r="B1106" t="str">
            <v>10SW-D/F52</v>
          </cell>
          <cell r="C1106">
            <v>0</v>
          </cell>
          <cell r="D1106" t="str">
            <v>E</v>
          </cell>
          <cell r="E1106" t="str">
            <v>SKW&amp;Is-S</v>
          </cell>
          <cell r="F1106" t="str">
            <v>A</v>
          </cell>
          <cell r="G1106" t="str">
            <v>Hei Ling Chau Addiction Treatment Centre &amp; Hei Ling Chau Correctional Institution (Is-S)</v>
          </cell>
          <cell r="H1106" t="str">
            <v>CSD</v>
          </cell>
          <cell r="I1106">
            <v>3</v>
          </cell>
          <cell r="J1106">
            <v>0</v>
          </cell>
          <cell r="K1106">
            <v>9.0666666666666673E-3</v>
          </cell>
          <cell r="L1106" t="str">
            <v>No</v>
          </cell>
          <cell r="M1106"/>
          <cell r="N1106" t="str">
            <v>Yes</v>
          </cell>
          <cell r="O1106" t="str">
            <v>DF01208008154</v>
          </cell>
        </row>
        <row r="1107">
          <cell r="A1107" t="str">
            <v>SA0196</v>
          </cell>
          <cell r="B1107" t="str">
            <v>10SW-D/F53</v>
          </cell>
          <cell r="C1107">
            <v>0</v>
          </cell>
          <cell r="D1107" t="str">
            <v>E</v>
          </cell>
          <cell r="E1107" t="str">
            <v>SKW&amp;Is-S</v>
          </cell>
          <cell r="F1107" t="str">
            <v>A</v>
          </cell>
          <cell r="G1107" t="str">
            <v>Hei Ling Chau Addiction Treatment Centre &amp; Hei Ling Chau Correctional Institution (Is-S)</v>
          </cell>
          <cell r="H1107" t="str">
            <v>CSD</v>
          </cell>
          <cell r="I1107">
            <v>3</v>
          </cell>
          <cell r="J1107">
            <v>0</v>
          </cell>
          <cell r="K1107">
            <v>9.0666666666666673E-3</v>
          </cell>
          <cell r="L1107" t="str">
            <v>No</v>
          </cell>
          <cell r="M1107"/>
          <cell r="N1107" t="str">
            <v>Yes</v>
          </cell>
          <cell r="O1107" t="str">
            <v>DF01208008155</v>
          </cell>
        </row>
        <row r="1108">
          <cell r="A1108" t="str">
            <v>SA0197</v>
          </cell>
          <cell r="B1108" t="str">
            <v>10SW-D/F54</v>
          </cell>
          <cell r="C1108">
            <v>0</v>
          </cell>
          <cell r="D1108" t="str">
            <v>E</v>
          </cell>
          <cell r="E1108" t="str">
            <v>SKW&amp;Is-S</v>
          </cell>
          <cell r="F1108" t="str">
            <v>A</v>
          </cell>
          <cell r="G1108" t="str">
            <v>Hei Ling Chau Addiction Treatment Centre &amp; Hei Ling Chau Correctional Institution (Is-S)</v>
          </cell>
          <cell r="H1108" t="str">
            <v>CSD</v>
          </cell>
          <cell r="I1108">
            <v>3</v>
          </cell>
          <cell r="J1108">
            <v>0</v>
          </cell>
          <cell r="K1108">
            <v>9.0666666666666673E-3</v>
          </cell>
          <cell r="L1108" t="str">
            <v>No</v>
          </cell>
          <cell r="M1108"/>
          <cell r="N1108" t="str">
            <v>Yes</v>
          </cell>
          <cell r="O1108" t="str">
            <v>DF01208008156</v>
          </cell>
        </row>
        <row r="1109">
          <cell r="A1109" t="str">
            <v>SA0198</v>
          </cell>
          <cell r="B1109" t="str">
            <v>10SW-D/F55</v>
          </cell>
          <cell r="C1109">
            <v>0</v>
          </cell>
          <cell r="D1109" t="str">
            <v>E</v>
          </cell>
          <cell r="E1109" t="str">
            <v>SKW&amp;Is-S</v>
          </cell>
          <cell r="F1109" t="str">
            <v>A</v>
          </cell>
          <cell r="G1109" t="str">
            <v>Hei Ling Chau Addiction Treatment Centre &amp; Hei Ling Chau Correctional Institution (Is-S)</v>
          </cell>
          <cell r="H1109" t="str">
            <v>CSD</v>
          </cell>
          <cell r="I1109">
            <v>1</v>
          </cell>
          <cell r="J1109">
            <v>0</v>
          </cell>
          <cell r="K1109">
            <v>9.0666666666666673E-3</v>
          </cell>
          <cell r="L1109" t="str">
            <v>No</v>
          </cell>
          <cell r="M1109"/>
          <cell r="N1109" t="str">
            <v>Yes</v>
          </cell>
          <cell r="O1109" t="str">
            <v>DF01208008157</v>
          </cell>
        </row>
        <row r="1110">
          <cell r="A1110" t="str">
            <v>SA0199</v>
          </cell>
          <cell r="B1110" t="str">
            <v>10SW-D/F56</v>
          </cell>
          <cell r="C1110">
            <v>0</v>
          </cell>
          <cell r="D1110" t="str">
            <v>E</v>
          </cell>
          <cell r="E1110" t="str">
            <v>SKW&amp;Is-S</v>
          </cell>
          <cell r="F1110" t="str">
            <v>A</v>
          </cell>
          <cell r="G1110" t="str">
            <v>Hei Ling Chau Addiction Treatment Centre &amp; Hei Ling Chau Correctional Institution (Is-S)</v>
          </cell>
          <cell r="H1110" t="str">
            <v>CSD</v>
          </cell>
          <cell r="I1110">
            <v>3</v>
          </cell>
          <cell r="J1110">
            <v>0</v>
          </cell>
          <cell r="K1110">
            <v>9.0666666666666673E-3</v>
          </cell>
          <cell r="L1110" t="str">
            <v>No</v>
          </cell>
          <cell r="M1110"/>
          <cell r="N1110" t="str">
            <v>Yes</v>
          </cell>
          <cell r="O1110" t="str">
            <v>DF01208008158</v>
          </cell>
        </row>
        <row r="1111">
          <cell r="A1111" t="str">
            <v>SA0200</v>
          </cell>
          <cell r="B1111" t="str">
            <v>10SW-D/F57</v>
          </cell>
          <cell r="C1111">
            <v>0</v>
          </cell>
          <cell r="D1111" t="str">
            <v>E</v>
          </cell>
          <cell r="E1111" t="str">
            <v>SKW&amp;Is-S</v>
          </cell>
          <cell r="F1111" t="str">
            <v>A</v>
          </cell>
          <cell r="G1111" t="str">
            <v>Hei Ling Chau Addiction Treatment Centre &amp; Hei Ling Chau Correctional Institution (Is-S)</v>
          </cell>
          <cell r="H1111" t="str">
            <v>CSD</v>
          </cell>
          <cell r="I1111">
            <v>1</v>
          </cell>
          <cell r="J1111">
            <v>0</v>
          </cell>
          <cell r="K1111">
            <v>9.0666666666666673E-3</v>
          </cell>
          <cell r="L1111" t="str">
            <v>No</v>
          </cell>
          <cell r="M1111"/>
          <cell r="N1111" t="str">
            <v>Yes</v>
          </cell>
          <cell r="O1111" t="str">
            <v>DF01208008159</v>
          </cell>
        </row>
        <row r="1112">
          <cell r="A1112" t="str">
            <v>SA0201</v>
          </cell>
          <cell r="B1112" t="str">
            <v>10SW-D/F58</v>
          </cell>
          <cell r="C1112">
            <v>0</v>
          </cell>
          <cell r="D1112" t="str">
            <v>E</v>
          </cell>
          <cell r="E1112" t="str">
            <v>SKW&amp;Is-S</v>
          </cell>
          <cell r="F1112" t="str">
            <v>A</v>
          </cell>
          <cell r="G1112" t="str">
            <v>Hei Ling Chau Addiction Treatment Centre &amp; Hei Ling Chau Correctional Institution (Is-S)</v>
          </cell>
          <cell r="H1112" t="str">
            <v>CSD</v>
          </cell>
          <cell r="I1112">
            <v>3</v>
          </cell>
          <cell r="J1112">
            <v>0</v>
          </cell>
          <cell r="K1112">
            <v>9.0666666666666673E-3</v>
          </cell>
          <cell r="L1112" t="str">
            <v>No</v>
          </cell>
          <cell r="M1112"/>
          <cell r="N1112" t="str">
            <v>Yes</v>
          </cell>
          <cell r="O1112" t="str">
            <v>DF01208008160</v>
          </cell>
        </row>
        <row r="1113">
          <cell r="A1113" t="str">
            <v>SA0206</v>
          </cell>
          <cell r="B1113" t="str">
            <v>10SW-D/F63</v>
          </cell>
          <cell r="C1113">
            <v>0</v>
          </cell>
          <cell r="D1113" t="str">
            <v>E</v>
          </cell>
          <cell r="E1113" t="str">
            <v>SKW&amp;Is-S</v>
          </cell>
          <cell r="F1113" t="str">
            <v>A</v>
          </cell>
          <cell r="G1113" t="str">
            <v>Hei Ling Chau Addiction Treatment Centre &amp; Hei Ling Chau Correctional Institution (Is-S)</v>
          </cell>
          <cell r="H1113" t="str">
            <v>CSD</v>
          </cell>
          <cell r="I1113">
            <v>3</v>
          </cell>
          <cell r="J1113">
            <v>0</v>
          </cell>
          <cell r="K1113">
            <v>9.0666666666666673E-3</v>
          </cell>
          <cell r="L1113" t="str">
            <v>No</v>
          </cell>
          <cell r="M1113"/>
          <cell r="N1113" t="str">
            <v>Yes</v>
          </cell>
          <cell r="O1113" t="str">
            <v>DF01208008165</v>
          </cell>
        </row>
        <row r="1114">
          <cell r="A1114" t="str">
            <v>SA0213</v>
          </cell>
          <cell r="B1114" t="str">
            <v>10SW-D/R10</v>
          </cell>
          <cell r="C1114">
            <v>0</v>
          </cell>
          <cell r="D1114" t="str">
            <v>E</v>
          </cell>
          <cell r="E1114" t="str">
            <v>SKW&amp;Is-S</v>
          </cell>
          <cell r="F1114" t="str">
            <v>A</v>
          </cell>
          <cell r="G1114" t="str">
            <v>Hei Ling Chau Addiction Treatment Centre &amp; Hei Ling Chau Correctional Institution (Is-S)</v>
          </cell>
          <cell r="H1114" t="str">
            <v>CSD</v>
          </cell>
          <cell r="I1114">
            <v>3</v>
          </cell>
          <cell r="J1114">
            <v>0</v>
          </cell>
          <cell r="K1114">
            <v>9.0666666666666673E-3</v>
          </cell>
          <cell r="L1114" t="str">
            <v>No</v>
          </cell>
          <cell r="M1114"/>
          <cell r="N1114" t="str">
            <v>No</v>
          </cell>
          <cell r="O1114" t="str">
            <v>DF01208008176</v>
          </cell>
        </row>
        <row r="1115">
          <cell r="A1115" t="str">
            <v>SA0219</v>
          </cell>
          <cell r="B1115" t="str">
            <v>10SW-D/R7</v>
          </cell>
          <cell r="C1115">
            <v>0</v>
          </cell>
          <cell r="D1115" t="str">
            <v>E</v>
          </cell>
          <cell r="E1115" t="str">
            <v>SKW&amp;Is-S</v>
          </cell>
          <cell r="F1115" t="str">
            <v>A</v>
          </cell>
          <cell r="G1115" t="str">
            <v>Hei Ling Chau Addiction Treatment Centre &amp; Hei Ling Chau Correctional Institution (Is-S)</v>
          </cell>
          <cell r="H1115" t="str">
            <v>CSD</v>
          </cell>
          <cell r="I1115">
            <v>3</v>
          </cell>
          <cell r="J1115">
            <v>0</v>
          </cell>
          <cell r="K1115">
            <v>9.0666666666666673E-3</v>
          </cell>
          <cell r="L1115" t="str">
            <v>No</v>
          </cell>
          <cell r="M1115"/>
          <cell r="N1115" t="str">
            <v>No</v>
          </cell>
          <cell r="O1115" t="str">
            <v>DF01208008174</v>
          </cell>
        </row>
        <row r="1116">
          <cell r="A1116" t="str">
            <v>SA0220</v>
          </cell>
          <cell r="B1116" t="str">
            <v>10SW-D/R9</v>
          </cell>
          <cell r="C1116">
            <v>0</v>
          </cell>
          <cell r="D1116" t="str">
            <v>E</v>
          </cell>
          <cell r="E1116" t="str">
            <v>SKW&amp;Is-S</v>
          </cell>
          <cell r="F1116" t="str">
            <v>A</v>
          </cell>
          <cell r="G1116" t="str">
            <v>Hei Ling Chau Addiction Treatment Centre &amp; Hei Ling Chau Correctional Institution (Is-S)</v>
          </cell>
          <cell r="H1116" t="str">
            <v>CSD</v>
          </cell>
          <cell r="I1116">
            <v>2</v>
          </cell>
          <cell r="J1116">
            <v>0</v>
          </cell>
          <cell r="K1116">
            <v>9.0666666666666673E-3</v>
          </cell>
          <cell r="L1116" t="str">
            <v>Yes</v>
          </cell>
          <cell r="M1116"/>
          <cell r="N1116" t="str">
            <v>Yes</v>
          </cell>
          <cell r="O1116" t="str">
            <v>DF01208008175</v>
          </cell>
        </row>
        <row r="1117">
          <cell r="A1117" t="str">
            <v>SA1007</v>
          </cell>
          <cell r="B1117" t="str">
            <v>11SE-A/C1</v>
          </cell>
          <cell r="C1117" t="str">
            <v>1,2</v>
          </cell>
          <cell r="D1117" t="str">
            <v>E</v>
          </cell>
          <cell r="E1117" t="str">
            <v>SKW&amp;Is-S</v>
          </cell>
          <cell r="F1117" t="str">
            <v>A</v>
          </cell>
          <cell r="G1117" t="str">
            <v>Sai Wan Ho Fire Station And Ambulance Depot (SKW)</v>
          </cell>
          <cell r="H1117" t="str">
            <v>FSD,Lands D</v>
          </cell>
          <cell r="I1117">
            <v>1</v>
          </cell>
          <cell r="J1117">
            <v>0</v>
          </cell>
          <cell r="K1117">
            <v>9.0666666666666673E-3</v>
          </cell>
          <cell r="L1117" t="str">
            <v>No</v>
          </cell>
          <cell r="M1117"/>
          <cell r="N1117" t="str">
            <v>Yes</v>
          </cell>
          <cell r="O1117" t="str">
            <v>DB01808006002</v>
          </cell>
        </row>
        <row r="1118">
          <cell r="A1118" t="str">
            <v>SA1010</v>
          </cell>
          <cell r="B1118" t="str">
            <v>11SE-A/C126</v>
          </cell>
          <cell r="C1118">
            <v>2</v>
          </cell>
          <cell r="D1118" t="str">
            <v>CP,ML&amp;Wch</v>
          </cell>
          <cell r="E1118" t="str">
            <v>Wch-S</v>
          </cell>
          <cell r="F1118" t="str">
            <v>A</v>
          </cell>
          <cell r="G1118" t="str">
            <v>Sir Ellis Kadoorie Primary School</v>
          </cell>
          <cell r="H1118" t="str">
            <v>EB</v>
          </cell>
          <cell r="I1118">
            <v>1</v>
          </cell>
          <cell r="J1118">
            <v>0</v>
          </cell>
          <cell r="K1118">
            <v>9.0666666666666673E-3</v>
          </cell>
          <cell r="L1118" t="str">
            <v>Yes</v>
          </cell>
          <cell r="M1118" t="str">
            <v>HappyValley</v>
          </cell>
          <cell r="N1118" t="str">
            <v>Yes</v>
          </cell>
          <cell r="O1118" t="str">
            <v>CC07108007001</v>
          </cell>
        </row>
        <row r="1119">
          <cell r="A1119" t="str">
            <v>SA1011</v>
          </cell>
          <cell r="B1119" t="str">
            <v>11SE-A/C136</v>
          </cell>
          <cell r="C1119">
            <v>0</v>
          </cell>
          <cell r="D1119" t="str">
            <v>CP,ML&amp;Wch</v>
          </cell>
          <cell r="E1119" t="str">
            <v>Wch-S</v>
          </cell>
          <cell r="F1119" t="str">
            <v>A</v>
          </cell>
          <cell r="G1119" t="str">
            <v>Sir Ellis Kadoorie Primary School</v>
          </cell>
          <cell r="H1119" t="str">
            <v>EB</v>
          </cell>
          <cell r="I1119">
            <v>1</v>
          </cell>
          <cell r="J1119">
            <v>0</v>
          </cell>
          <cell r="K1119">
            <v>9.0666666666666673E-3</v>
          </cell>
          <cell r="L1119" t="str">
            <v>No</v>
          </cell>
          <cell r="M1119" t="str">
            <v>HappyValley</v>
          </cell>
          <cell r="N1119" t="str">
            <v>Yes</v>
          </cell>
          <cell r="O1119" t="str">
            <v>CC07108007006</v>
          </cell>
        </row>
        <row r="1120">
          <cell r="A1120" t="str">
            <v>SA1012</v>
          </cell>
          <cell r="B1120" t="str">
            <v>11SE-A/CR146</v>
          </cell>
          <cell r="C1120">
            <v>0</v>
          </cell>
          <cell r="D1120" t="str">
            <v>CP,ML&amp;Wch</v>
          </cell>
          <cell r="E1120" t="str">
            <v>Wch-S</v>
          </cell>
          <cell r="F1120" t="str">
            <v>A</v>
          </cell>
          <cell r="G1120" t="str">
            <v>Hong Kong Stadium</v>
          </cell>
          <cell r="H1120" t="str">
            <v>LCSD</v>
          </cell>
          <cell r="I1120">
            <v>1</v>
          </cell>
          <cell r="J1120">
            <v>0</v>
          </cell>
          <cell r="K1120">
            <v>9.0666666666666673E-3</v>
          </cell>
          <cell r="L1120" t="str">
            <v>Yes</v>
          </cell>
          <cell r="M1120" t="str">
            <v>HappyValley</v>
          </cell>
          <cell r="N1120" t="str">
            <v>Yes</v>
          </cell>
          <cell r="O1120" t="str">
            <v>CC04408024014</v>
          </cell>
        </row>
        <row r="1121">
          <cell r="A1121" t="str">
            <v>SA1014</v>
          </cell>
          <cell r="B1121" t="str">
            <v>11SE-A/C193</v>
          </cell>
          <cell r="C1121">
            <v>0</v>
          </cell>
          <cell r="D1121" t="str">
            <v>E</v>
          </cell>
          <cell r="E1121" t="str">
            <v>NP&amp;CB</v>
          </cell>
          <cell r="F1121" t="str">
            <v>A</v>
          </cell>
          <cell r="G1121" t="str">
            <v>Choi Sai Woo Park</v>
          </cell>
          <cell r="H1121" t="str">
            <v>LCSD</v>
          </cell>
          <cell r="I1121">
            <v>2</v>
          </cell>
          <cell r="J1121">
            <v>0</v>
          </cell>
          <cell r="K1121">
            <v>9.0666666666666673E-3</v>
          </cell>
          <cell r="L1121" t="str">
            <v>Yes</v>
          </cell>
          <cell r="M1121" t="str">
            <v>TinHau</v>
          </cell>
          <cell r="N1121" t="str">
            <v>Yes</v>
          </cell>
          <cell r="O1121" t="str">
            <v>DA04408014001</v>
          </cell>
        </row>
        <row r="1122">
          <cell r="A1122" t="str">
            <v>SA1018</v>
          </cell>
          <cell r="B1122" t="str">
            <v>11SE-A/C220</v>
          </cell>
          <cell r="C1122">
            <v>1</v>
          </cell>
          <cell r="D1122" t="str">
            <v>E</v>
          </cell>
          <cell r="E1122" t="str">
            <v>NP&amp;CB</v>
          </cell>
          <cell r="F1122" t="str">
            <v>A</v>
          </cell>
          <cell r="G1122" t="str">
            <v>Fortress Hill Playground</v>
          </cell>
          <cell r="H1122" t="str">
            <v>LCSD</v>
          </cell>
          <cell r="I1122">
            <v>1</v>
          </cell>
          <cell r="J1122">
            <v>0</v>
          </cell>
          <cell r="K1122">
            <v>9.0666666666666673E-3</v>
          </cell>
          <cell r="L1122" t="str">
            <v>Yes</v>
          </cell>
          <cell r="M1122" t="str">
            <v>NorthPoint</v>
          </cell>
          <cell r="N1122" t="str">
            <v>Yes</v>
          </cell>
          <cell r="O1122" t="str">
            <v>DA04408012001</v>
          </cell>
        </row>
        <row r="1123">
          <cell r="A1123" t="str">
            <v>SA1019</v>
          </cell>
          <cell r="B1123" t="str">
            <v>11SE-A/C229</v>
          </cell>
          <cell r="C1123">
            <v>2</v>
          </cell>
          <cell r="D1123" t="str">
            <v>E</v>
          </cell>
          <cell r="E1123" t="str">
            <v>NP&amp;CB</v>
          </cell>
          <cell r="F1123" t="str">
            <v>A</v>
          </cell>
          <cell r="G1123" t="str">
            <v>North Point Methodist Primary School &amp; Pun U Association Wah Yan Primary School</v>
          </cell>
          <cell r="H1123" t="str">
            <v>EDB</v>
          </cell>
          <cell r="I1123">
            <v>2</v>
          </cell>
          <cell r="J1123">
            <v>0</v>
          </cell>
          <cell r="K1123">
            <v>9.0666666666666673E-3</v>
          </cell>
          <cell r="L1123" t="str">
            <v>*</v>
          </cell>
          <cell r="M1123" t="str">
            <v>NorthPoint</v>
          </cell>
          <cell r="N1123" t="str">
            <v>Yes</v>
          </cell>
          <cell r="O1123" t="str">
            <v>DA07108004002</v>
          </cell>
        </row>
        <row r="1124">
          <cell r="A1124" t="str">
            <v>SA1021</v>
          </cell>
          <cell r="B1124" t="str">
            <v>11SE-A/CR275</v>
          </cell>
          <cell r="C1124">
            <v>0</v>
          </cell>
          <cell r="D1124" t="str">
            <v>CP,ML&amp;Wch</v>
          </cell>
          <cell r="E1124" t="str">
            <v>Wch-S</v>
          </cell>
          <cell r="F1124" t="str">
            <v>A</v>
          </cell>
          <cell r="G1124" t="str">
            <v>Hotung Secondary School</v>
          </cell>
          <cell r="H1124" t="str">
            <v>EB</v>
          </cell>
          <cell r="I1124">
            <v>1</v>
          </cell>
          <cell r="J1124">
            <v>0</v>
          </cell>
          <cell r="K1124">
            <v>9.0666666666666673E-3</v>
          </cell>
          <cell r="L1124" t="str">
            <v>Yes</v>
          </cell>
          <cell r="M1124" t="str">
            <v>HappyValley</v>
          </cell>
          <cell r="N1124" t="str">
            <v>Yes</v>
          </cell>
          <cell r="O1124" t="str">
            <v>CC07108011001</v>
          </cell>
        </row>
        <row r="1125">
          <cell r="A1125" t="str">
            <v>SA1022</v>
          </cell>
          <cell r="B1125" t="str">
            <v>11SE-A/CR279</v>
          </cell>
          <cell r="C1125">
            <v>2</v>
          </cell>
          <cell r="D1125" t="str">
            <v>E</v>
          </cell>
          <cell r="E1125" t="str">
            <v>NP&amp;CB</v>
          </cell>
          <cell r="F1125" t="str">
            <v>A</v>
          </cell>
          <cell r="G1125" t="str">
            <v>Fortress Hill Playground</v>
          </cell>
          <cell r="H1125" t="str">
            <v>LCSD</v>
          </cell>
          <cell r="I1125">
            <v>1</v>
          </cell>
          <cell r="J1125">
            <v>0</v>
          </cell>
          <cell r="K1125">
            <v>9.0666666666666673E-3</v>
          </cell>
          <cell r="L1125" t="str">
            <v>No</v>
          </cell>
          <cell r="M1125" t="str">
            <v>NorthPoint</v>
          </cell>
          <cell r="N1125" t="str">
            <v>Yes</v>
          </cell>
          <cell r="O1125" t="str">
            <v>DA04408012002</v>
          </cell>
        </row>
        <row r="1126">
          <cell r="A1126" t="str">
            <v>SA1027</v>
          </cell>
          <cell r="B1126" t="str">
            <v>11SE-A/CR327</v>
          </cell>
          <cell r="C1126">
            <v>1</v>
          </cell>
          <cell r="D1126" t="str">
            <v>E</v>
          </cell>
          <cell r="E1126" t="str">
            <v>SKW&amp;Is-S</v>
          </cell>
          <cell r="F1126" t="str">
            <v>A</v>
          </cell>
          <cell r="G1126" t="str">
            <v>Quarry Bay Municipal Services Building (SKW)</v>
          </cell>
          <cell r="H1126" t="str">
            <v>FEHD</v>
          </cell>
          <cell r="I1126">
            <v>1</v>
          </cell>
          <cell r="J1126">
            <v>0</v>
          </cell>
          <cell r="K1126">
            <v>9.0666666666666673E-3</v>
          </cell>
          <cell r="L1126" t="str">
            <v>Yes</v>
          </cell>
          <cell r="M1126"/>
          <cell r="N1126" t="str">
            <v>Yes</v>
          </cell>
          <cell r="O1126" t="str">
            <v>DB01908015001</v>
          </cell>
        </row>
        <row r="1127">
          <cell r="A1127" t="str">
            <v>SA1030</v>
          </cell>
          <cell r="B1127" t="str">
            <v>11SE-A/C388</v>
          </cell>
          <cell r="C1127" t="str">
            <v>1,2</v>
          </cell>
          <cell r="D1127" t="str">
            <v>E</v>
          </cell>
          <cell r="E1127" t="str">
            <v>NP&amp;CB</v>
          </cell>
          <cell r="F1127" t="str">
            <v>A</v>
          </cell>
          <cell r="G1127" t="str">
            <v>Tin Hau Temple Road Garden No.1 &amp; 2</v>
          </cell>
          <cell r="H1127" t="str">
            <v>LCSD,HyD</v>
          </cell>
          <cell r="I1127">
            <v>3</v>
          </cell>
          <cell r="J1127">
            <v>0</v>
          </cell>
          <cell r="K1127">
            <v>9.0666666666666673E-3</v>
          </cell>
          <cell r="L1127" t="str">
            <v>No</v>
          </cell>
          <cell r="M1127" t="str">
            <v>NorthPoint</v>
          </cell>
          <cell r="N1127" t="str">
            <v>Yes</v>
          </cell>
          <cell r="O1127" t="str">
            <v>DA04408025002</v>
          </cell>
        </row>
        <row r="1128">
          <cell r="A1128" t="str">
            <v>SA1032</v>
          </cell>
          <cell r="B1128" t="str">
            <v>11SE-A/C416</v>
          </cell>
          <cell r="C1128">
            <v>0</v>
          </cell>
          <cell r="D1128" t="str">
            <v>CP,ML&amp;Wch</v>
          </cell>
          <cell r="E1128" t="str">
            <v>Wch-S</v>
          </cell>
          <cell r="F1128" t="str">
            <v>A</v>
          </cell>
          <cell r="G1128" t="str">
            <v>Sir Ellis Kadoorie Primary School</v>
          </cell>
          <cell r="H1128" t="str">
            <v>EB</v>
          </cell>
          <cell r="I1128">
            <v>1</v>
          </cell>
          <cell r="J1128">
            <v>0</v>
          </cell>
          <cell r="K1128">
            <v>9.0666666666666673E-3</v>
          </cell>
          <cell r="L1128" t="str">
            <v>No</v>
          </cell>
          <cell r="M1128" t="str">
            <v>HappyValley</v>
          </cell>
          <cell r="N1128" t="str">
            <v>Yes</v>
          </cell>
          <cell r="O1128" t="str">
            <v>CC07108007002</v>
          </cell>
        </row>
        <row r="1129">
          <cell r="A1129" t="str">
            <v>SA1035</v>
          </cell>
          <cell r="B1129" t="str">
            <v>11SE-A/C448</v>
          </cell>
          <cell r="C1129" t="str">
            <v>1,2</v>
          </cell>
          <cell r="D1129" t="str">
            <v>E</v>
          </cell>
          <cell r="E1129" t="str">
            <v>SKW&amp;Is-S</v>
          </cell>
          <cell r="F1129" t="str">
            <v>A</v>
          </cell>
          <cell r="G1129" t="str">
            <v>Sai Wan Ho Fire Station And Ambulance Depot (SKW)</v>
          </cell>
          <cell r="H1129" t="str">
            <v>WSD,FSD</v>
          </cell>
          <cell r="I1129">
            <v>3</v>
          </cell>
          <cell r="J1129">
            <v>0</v>
          </cell>
          <cell r="K1129">
            <v>9.0666666666666673E-3</v>
          </cell>
          <cell r="L1129" t="str">
            <v>No</v>
          </cell>
          <cell r="M1129"/>
          <cell r="N1129" t="str">
            <v>Yes</v>
          </cell>
          <cell r="O1129" t="str">
            <v>DB01808006004</v>
          </cell>
        </row>
        <row r="1130">
          <cell r="A1130" t="str">
            <v>SA1037</v>
          </cell>
          <cell r="B1130" t="str">
            <v>11SE-A/C452</v>
          </cell>
          <cell r="C1130">
            <v>0</v>
          </cell>
          <cell r="D1130" t="str">
            <v>E</v>
          </cell>
          <cell r="E1130" t="str">
            <v>SKW&amp;Is-S</v>
          </cell>
          <cell r="F1130" t="str">
            <v>A</v>
          </cell>
          <cell r="G1130" t="str">
            <v>Sai Wan Ho Fire Station And Ambulance Depot (SKW)</v>
          </cell>
          <cell r="H1130" t="str">
            <v>FSD</v>
          </cell>
          <cell r="I1130">
            <v>1</v>
          </cell>
          <cell r="J1130">
            <v>0</v>
          </cell>
          <cell r="K1130">
            <v>9.0666666666666673E-3</v>
          </cell>
          <cell r="L1130" t="str">
            <v>Yes</v>
          </cell>
          <cell r="M1130"/>
          <cell r="N1130" t="str">
            <v>Yes</v>
          </cell>
          <cell r="O1130" t="str">
            <v>DB01808006001</v>
          </cell>
        </row>
        <row r="1131">
          <cell r="A1131" t="str">
            <v>SA1045</v>
          </cell>
          <cell r="B1131" t="str">
            <v>11SE-A/C724</v>
          </cell>
          <cell r="C1131">
            <v>0</v>
          </cell>
          <cell r="D1131" t="str">
            <v>E</v>
          </cell>
          <cell r="E1131" t="str">
            <v>NP&amp;CB</v>
          </cell>
          <cell r="F1131" t="str">
            <v>A</v>
          </cell>
          <cell r="G1131" t="str">
            <v>North Point Government Primary School</v>
          </cell>
          <cell r="H1131" t="str">
            <v>EB</v>
          </cell>
          <cell r="I1131">
            <v>1</v>
          </cell>
          <cell r="J1131">
            <v>0</v>
          </cell>
          <cell r="K1131">
            <v>9.0666666666666673E-3</v>
          </cell>
          <cell r="L1131" t="str">
            <v>No</v>
          </cell>
          <cell r="M1131" t="str">
            <v>NorthPoint</v>
          </cell>
          <cell r="N1131" t="str">
            <v>Yes</v>
          </cell>
          <cell r="O1131" t="str">
            <v>DA07108003000</v>
          </cell>
        </row>
        <row r="1132">
          <cell r="A1132" t="str">
            <v>SA1048</v>
          </cell>
          <cell r="B1132" t="str">
            <v>11SE-A/C78</v>
          </cell>
          <cell r="C1132">
            <v>0</v>
          </cell>
          <cell r="D1132" t="str">
            <v>E</v>
          </cell>
          <cell r="E1132" t="str">
            <v>NP&amp;CB</v>
          </cell>
          <cell r="F1132" t="str">
            <v>A</v>
          </cell>
          <cell r="G1132" t="str">
            <v>Pui Chi Boys' Home</v>
          </cell>
          <cell r="H1132" t="str">
            <v>HAB</v>
          </cell>
          <cell r="I1132">
            <v>1</v>
          </cell>
          <cell r="J1132">
            <v>0</v>
          </cell>
          <cell r="K1132">
            <v>9.0666666666666673E-3</v>
          </cell>
          <cell r="L1132" t="str">
            <v>Yes</v>
          </cell>
          <cell r="M1132"/>
          <cell r="N1132" t="str">
            <v>Yes</v>
          </cell>
          <cell r="O1132" t="str">
            <v>DA07108005004</v>
          </cell>
        </row>
        <row r="1133">
          <cell r="A1133" t="str">
            <v>SA1050</v>
          </cell>
          <cell r="B1133" t="str">
            <v>11SE-A/C83</v>
          </cell>
          <cell r="C1133">
            <v>0</v>
          </cell>
          <cell r="D1133" t="str">
            <v>E</v>
          </cell>
          <cell r="E1133" t="str">
            <v>NP&amp;CB</v>
          </cell>
          <cell r="F1133" t="str">
            <v>A</v>
          </cell>
          <cell r="G1133" t="str">
            <v>North Point Government Primary School</v>
          </cell>
          <cell r="H1133" t="str">
            <v>EB</v>
          </cell>
          <cell r="I1133">
            <v>1</v>
          </cell>
          <cell r="J1133">
            <v>0</v>
          </cell>
          <cell r="K1133">
            <v>9.0666666666666673E-3</v>
          </cell>
          <cell r="L1133" t="str">
            <v>No</v>
          </cell>
          <cell r="M1133" t="str">
            <v>NorthPoint</v>
          </cell>
          <cell r="N1133" t="str">
            <v>Yes</v>
          </cell>
          <cell r="O1133" t="str">
            <v>DA07108003001</v>
          </cell>
        </row>
        <row r="1134">
          <cell r="A1134" t="str">
            <v>SA1052</v>
          </cell>
          <cell r="B1134" t="str">
            <v>11SE-A/C841</v>
          </cell>
          <cell r="C1134">
            <v>1</v>
          </cell>
          <cell r="D1134" t="str">
            <v>CP,ML&amp;Wch</v>
          </cell>
          <cell r="E1134" t="str">
            <v>Wch-S</v>
          </cell>
          <cell r="F1134" t="str">
            <v>A</v>
          </cell>
          <cell r="G1134" t="str">
            <v>Lin Fa Kung Garden</v>
          </cell>
          <cell r="H1134" t="str">
            <v>LCSD</v>
          </cell>
          <cell r="I1134">
            <v>1</v>
          </cell>
          <cell r="J1134">
            <v>0</v>
          </cell>
          <cell r="K1134">
            <v>9.0666666666666673E-3</v>
          </cell>
          <cell r="L1134" t="str">
            <v>No</v>
          </cell>
          <cell r="M1134"/>
          <cell r="N1134" t="str">
            <v>Yes</v>
          </cell>
          <cell r="O1134" t="str">
            <v>CC04408060001</v>
          </cell>
        </row>
        <row r="1135">
          <cell r="A1135" t="str">
            <v>SA1055</v>
          </cell>
          <cell r="B1135" t="str">
            <v>11SE-A/C849</v>
          </cell>
          <cell r="C1135">
            <v>2</v>
          </cell>
          <cell r="D1135" t="str">
            <v>E</v>
          </cell>
          <cell r="E1135" t="str">
            <v>SKW&amp;Is-S</v>
          </cell>
          <cell r="F1135" t="str">
            <v>A</v>
          </cell>
          <cell r="G1135" t="str">
            <v>(GLA-THK1207) HK Chinese Women's Club Hjoe Tjo Yoeng Primary School (SKW)</v>
          </cell>
          <cell r="H1135" t="str">
            <v>EB</v>
          </cell>
          <cell r="I1135">
            <v>1</v>
          </cell>
          <cell r="J1135">
            <v>0</v>
          </cell>
          <cell r="K1135">
            <v>9.0666666666666673E-3</v>
          </cell>
          <cell r="L1135" t="str">
            <v>No</v>
          </cell>
          <cell r="M1135" t="str">
            <v>ShauKeiWan_SaiWanHo</v>
          </cell>
          <cell r="N1135" t="str">
            <v>Yes</v>
          </cell>
          <cell r="O1135" t="str">
            <v>DB07108028002</v>
          </cell>
        </row>
        <row r="1136">
          <cell r="A1136" t="str">
            <v>SA1056</v>
          </cell>
          <cell r="B1136" t="str">
            <v>11SE-A/C856</v>
          </cell>
          <cell r="C1136">
            <v>0</v>
          </cell>
          <cell r="D1136" t="str">
            <v>E</v>
          </cell>
          <cell r="E1136" t="str">
            <v>SKW&amp;Is-S</v>
          </cell>
          <cell r="F1136" t="str">
            <v>A</v>
          </cell>
          <cell r="G1136" t="str">
            <v>Taikoo Primary School (SKW)</v>
          </cell>
          <cell r="H1136" t="str">
            <v>EB</v>
          </cell>
          <cell r="I1136">
            <v>1</v>
          </cell>
          <cell r="J1136">
            <v>0</v>
          </cell>
          <cell r="K1136">
            <v>9.0666666666666673E-3</v>
          </cell>
          <cell r="L1136" t="str">
            <v>No</v>
          </cell>
          <cell r="M1136" t="str">
            <v>ShauKeiWan_SaiWanHo</v>
          </cell>
          <cell r="N1136" t="str">
            <v>No</v>
          </cell>
          <cell r="O1136" t="str">
            <v>DB07108045001</v>
          </cell>
        </row>
        <row r="1137">
          <cell r="A1137" t="str">
            <v>SA1064</v>
          </cell>
          <cell r="B1137" t="str">
            <v>11SE-A/FR108</v>
          </cell>
          <cell r="C1137">
            <v>0</v>
          </cell>
          <cell r="D1137" t="str">
            <v>CP,ML&amp;Wch</v>
          </cell>
          <cell r="E1137" t="str">
            <v>Wch-S</v>
          </cell>
          <cell r="F1137" t="str">
            <v>A</v>
          </cell>
          <cell r="G1137" t="str">
            <v>Ka Ning Path Rest Garden</v>
          </cell>
          <cell r="H1137" t="str">
            <v>LCSD</v>
          </cell>
          <cell r="I1137">
            <v>3</v>
          </cell>
          <cell r="J1137">
            <v>0</v>
          </cell>
          <cell r="K1137">
            <v>9.0666666666666673E-3</v>
          </cell>
          <cell r="L1137" t="str">
            <v>No</v>
          </cell>
          <cell r="M1137" t="str">
            <v>HappyValley</v>
          </cell>
          <cell r="N1137" t="str">
            <v>Yes</v>
          </cell>
          <cell r="O1137" t="str">
            <v>CC04408048002</v>
          </cell>
        </row>
        <row r="1138">
          <cell r="A1138" t="str">
            <v>SA1066</v>
          </cell>
          <cell r="B1138" t="str">
            <v>11SE-A/F115</v>
          </cell>
          <cell r="C1138">
            <v>0</v>
          </cell>
          <cell r="D1138" t="str">
            <v>CP,ML&amp;Wch</v>
          </cell>
          <cell r="E1138" t="str">
            <v>Wch-S</v>
          </cell>
          <cell r="F1138" t="str">
            <v>A</v>
          </cell>
          <cell r="G1138" t="str">
            <v>Ka Ning Path Rest Garden</v>
          </cell>
          <cell r="H1138" t="str">
            <v>LCSD</v>
          </cell>
          <cell r="I1138">
            <v>3</v>
          </cell>
          <cell r="J1138">
            <v>0</v>
          </cell>
          <cell r="K1138">
            <v>9.0666666666666673E-3</v>
          </cell>
          <cell r="L1138" t="str">
            <v>No</v>
          </cell>
          <cell r="M1138" t="str">
            <v>HappyValley</v>
          </cell>
          <cell r="N1138" t="str">
            <v>Yes</v>
          </cell>
          <cell r="O1138" t="str">
            <v>CC04408048001</v>
          </cell>
        </row>
        <row r="1139">
          <cell r="A1139" t="str">
            <v>SA1071</v>
          </cell>
          <cell r="B1139" t="str">
            <v>11SE-A/F190</v>
          </cell>
          <cell r="C1139">
            <v>1</v>
          </cell>
          <cell r="D1139" t="str">
            <v>E</v>
          </cell>
          <cell r="E1139" t="str">
            <v>NP&amp;CB</v>
          </cell>
          <cell r="F1139" t="str">
            <v>A</v>
          </cell>
          <cell r="G1139" t="str">
            <v>Choi Sai Woo Park</v>
          </cell>
          <cell r="H1139" t="str">
            <v>LCSD</v>
          </cell>
          <cell r="I1139">
            <v>3</v>
          </cell>
          <cell r="J1139">
            <v>0</v>
          </cell>
          <cell r="K1139">
            <v>9.0666666666666673E-3</v>
          </cell>
          <cell r="L1139" t="str">
            <v>Yes</v>
          </cell>
          <cell r="M1139"/>
          <cell r="N1139" t="str">
            <v>Yes</v>
          </cell>
          <cell r="O1139" t="str">
            <v>DA04408014008</v>
          </cell>
        </row>
        <row r="1140">
          <cell r="A1140" t="str">
            <v>SA1074</v>
          </cell>
          <cell r="B1140" t="str">
            <v>11SE-A/FR235</v>
          </cell>
          <cell r="C1140">
            <v>0</v>
          </cell>
          <cell r="D1140" t="str">
            <v>E</v>
          </cell>
          <cell r="E1140" t="str">
            <v>NP&amp;CB</v>
          </cell>
          <cell r="F1140" t="str">
            <v>A</v>
          </cell>
          <cell r="G1140" t="str">
            <v>Tin Hau Temple Road Garden No.1 &amp; 2</v>
          </cell>
          <cell r="H1140" t="str">
            <v>LCSD</v>
          </cell>
          <cell r="I1140">
            <v>3</v>
          </cell>
          <cell r="J1140">
            <v>0</v>
          </cell>
          <cell r="K1140">
            <v>9.0666666666666673E-3</v>
          </cell>
          <cell r="L1140" t="str">
            <v>Yes</v>
          </cell>
          <cell r="M1140" t="str">
            <v>TinHau</v>
          </cell>
          <cell r="N1140" t="str">
            <v>Yes</v>
          </cell>
          <cell r="O1140" t="str">
            <v>DA04408025003</v>
          </cell>
        </row>
        <row r="1141">
          <cell r="A1141" t="str">
            <v>SA1077</v>
          </cell>
          <cell r="B1141" t="str">
            <v>11SE-A/FR38</v>
          </cell>
          <cell r="C1141">
            <v>0</v>
          </cell>
          <cell r="D1141" t="str">
            <v>E</v>
          </cell>
          <cell r="E1141" t="str">
            <v>NP&amp;CB</v>
          </cell>
          <cell r="F1141" t="str">
            <v>A</v>
          </cell>
          <cell r="G1141" t="str">
            <v>Belilios Public School</v>
          </cell>
          <cell r="H1141" t="str">
            <v>EB</v>
          </cell>
          <cell r="I1141">
            <v>1</v>
          </cell>
          <cell r="J1141">
            <v>0</v>
          </cell>
          <cell r="K1141">
            <v>9.0666666666666673E-3</v>
          </cell>
          <cell r="L1141" t="str">
            <v>Yes</v>
          </cell>
          <cell r="M1141" t="str">
            <v>TinHau</v>
          </cell>
          <cell r="N1141" t="str">
            <v>Yes</v>
          </cell>
          <cell r="O1141" t="str">
            <v>DA07108006001</v>
          </cell>
        </row>
        <row r="1142">
          <cell r="A1142" t="str">
            <v>SA1079</v>
          </cell>
          <cell r="B1142" t="str">
            <v>11SE-A/F417</v>
          </cell>
          <cell r="C1142">
            <v>0</v>
          </cell>
          <cell r="D1142" t="str">
            <v>CP,ML&amp;Wch</v>
          </cell>
          <cell r="E1142" t="str">
            <v>Wch-S</v>
          </cell>
          <cell r="F1142" t="str">
            <v>A</v>
          </cell>
          <cell r="G1142" t="str">
            <v>So Kon Po Recreation Ground</v>
          </cell>
          <cell r="H1142" t="str">
            <v>LCSD</v>
          </cell>
          <cell r="I1142">
            <v>2</v>
          </cell>
          <cell r="J1142">
            <v>0</v>
          </cell>
          <cell r="K1142">
            <v>9.0666666666666673E-3</v>
          </cell>
          <cell r="L1142" t="str">
            <v>Yes</v>
          </cell>
          <cell r="M1142" t="str">
            <v>HappyValley</v>
          </cell>
          <cell r="N1142" t="str">
            <v>Yes</v>
          </cell>
          <cell r="O1142" t="str">
            <v>CC04408026001</v>
          </cell>
        </row>
        <row r="1143">
          <cell r="A1143" t="str">
            <v>SA1080</v>
          </cell>
          <cell r="B1143" t="str">
            <v>11SE-A/F422</v>
          </cell>
          <cell r="C1143">
            <v>0</v>
          </cell>
          <cell r="D1143" t="str">
            <v>E</v>
          </cell>
          <cell r="E1143" t="str">
            <v>SKW&amp;Is-S</v>
          </cell>
          <cell r="F1143" t="str">
            <v>A</v>
          </cell>
          <cell r="G1143" t="str">
            <v>(GLA-THK1207) HK Chinese Women's Club Hjoe Tjo Yoeng Primary School (SKW)</v>
          </cell>
          <cell r="H1143" t="str">
            <v>EB</v>
          </cell>
          <cell r="I1143">
            <v>2</v>
          </cell>
          <cell r="J1143">
            <v>0</v>
          </cell>
          <cell r="K1143">
            <v>9.0666666666666673E-3</v>
          </cell>
          <cell r="L1143" t="str">
            <v>Yes</v>
          </cell>
          <cell r="M1143" t="str">
            <v>ShauKeiWan_SaiWanHo</v>
          </cell>
          <cell r="N1143" t="str">
            <v>Yes</v>
          </cell>
          <cell r="O1143" t="str">
            <v>DB07108035001</v>
          </cell>
        </row>
        <row r="1144">
          <cell r="A1144" t="str">
            <v>SA1082</v>
          </cell>
          <cell r="B1144" t="str">
            <v>11SE-A/FR428</v>
          </cell>
          <cell r="C1144">
            <v>0</v>
          </cell>
          <cell r="D1144" t="str">
            <v>E</v>
          </cell>
          <cell r="E1144" t="str">
            <v>NP&amp;CB</v>
          </cell>
          <cell r="F1144" t="str">
            <v>A</v>
          </cell>
          <cell r="G1144" t="str">
            <v>Choi Sai Woo Park</v>
          </cell>
          <cell r="H1144" t="str">
            <v>LCSD</v>
          </cell>
          <cell r="I1144">
            <v>1</v>
          </cell>
          <cell r="J1144">
            <v>0</v>
          </cell>
          <cell r="K1144">
            <v>9.0666666666666673E-3</v>
          </cell>
          <cell r="L1144" t="str">
            <v>Yes</v>
          </cell>
          <cell r="M1144" t="str">
            <v>TinHau</v>
          </cell>
          <cell r="N1144" t="str">
            <v>Yes</v>
          </cell>
          <cell r="O1144" t="str">
            <v>DA04408014016</v>
          </cell>
        </row>
        <row r="1145">
          <cell r="A1145" t="str">
            <v>SA1083</v>
          </cell>
          <cell r="B1145" t="str">
            <v>11SE-A/FR429</v>
          </cell>
          <cell r="C1145">
            <v>1</v>
          </cell>
          <cell r="D1145" t="str">
            <v>CP,ML&amp;Wch</v>
          </cell>
          <cell r="E1145" t="str">
            <v>Wch-S</v>
          </cell>
          <cell r="F1145" t="str">
            <v>A</v>
          </cell>
          <cell r="G1145" t="str">
            <v>Tai Hang Drive Sitting Out Area</v>
          </cell>
          <cell r="H1145" t="str">
            <v>LCSD</v>
          </cell>
          <cell r="I1145">
            <v>2</v>
          </cell>
          <cell r="J1145">
            <v>0</v>
          </cell>
          <cell r="K1145">
            <v>9.0666666666666673E-3</v>
          </cell>
          <cell r="L1145" t="str">
            <v>Yes</v>
          </cell>
          <cell r="M1145"/>
          <cell r="N1145" t="str">
            <v>Yes</v>
          </cell>
          <cell r="O1145" t="str">
            <v>CC04408041001</v>
          </cell>
        </row>
        <row r="1146">
          <cell r="A1146" t="str">
            <v>SA1086</v>
          </cell>
          <cell r="B1146" t="str">
            <v>11SE-A/F435</v>
          </cell>
          <cell r="C1146">
            <v>0</v>
          </cell>
          <cell r="D1146" t="str">
            <v>E</v>
          </cell>
          <cell r="E1146" t="str">
            <v>NP&amp;CB</v>
          </cell>
          <cell r="F1146" t="str">
            <v>A</v>
          </cell>
          <cell r="G1146" t="str">
            <v>Woodside, Mount Parker Road</v>
          </cell>
          <cell r="H1146" t="str">
            <v>AFCD</v>
          </cell>
          <cell r="I1146">
            <v>1</v>
          </cell>
          <cell r="J1146">
            <v>0</v>
          </cell>
          <cell r="K1146">
            <v>9.0666666666666673E-3</v>
          </cell>
          <cell r="L1146" t="str">
            <v>Yes</v>
          </cell>
          <cell r="M1146"/>
          <cell r="N1146" t="str">
            <v>Yes</v>
          </cell>
          <cell r="O1146" t="str">
            <v>DA00108042001</v>
          </cell>
        </row>
        <row r="1147">
          <cell r="A1147" t="str">
            <v>SA1087</v>
          </cell>
          <cell r="B1147" t="str">
            <v>11SE-A/FR436</v>
          </cell>
          <cell r="C1147">
            <v>0</v>
          </cell>
          <cell r="D1147" t="str">
            <v>CP,ML&amp;Wch</v>
          </cell>
          <cell r="E1147" t="str">
            <v>Wch-S</v>
          </cell>
          <cell r="F1147" t="str">
            <v>A</v>
          </cell>
          <cell r="G1147" t="str">
            <v>Hotung Secondary School</v>
          </cell>
          <cell r="H1147" t="str">
            <v>EB</v>
          </cell>
          <cell r="I1147">
            <v>1</v>
          </cell>
          <cell r="J1147">
            <v>0</v>
          </cell>
          <cell r="K1147">
            <v>9.0666666666666673E-3</v>
          </cell>
          <cell r="L1147" t="str">
            <v>No</v>
          </cell>
          <cell r="M1147" t="str">
            <v>HappyValley</v>
          </cell>
          <cell r="N1147" t="str">
            <v>Yes</v>
          </cell>
          <cell r="O1147" t="str">
            <v>CC07108011007</v>
          </cell>
        </row>
        <row r="1148">
          <cell r="A1148" t="str">
            <v>SA1091</v>
          </cell>
          <cell r="B1148" t="str">
            <v>11SE-A/F54</v>
          </cell>
          <cell r="C1148">
            <v>0</v>
          </cell>
          <cell r="D1148" t="str">
            <v>E</v>
          </cell>
          <cell r="E1148" t="str">
            <v>NP&amp;CB</v>
          </cell>
          <cell r="F1148" t="str">
            <v>A</v>
          </cell>
          <cell r="G1148" t="str">
            <v>Tin Hau Temple Road Park</v>
          </cell>
          <cell r="H1148" t="str">
            <v>LCSD</v>
          </cell>
          <cell r="I1148">
            <v>2</v>
          </cell>
          <cell r="J1148">
            <v>0</v>
          </cell>
          <cell r="K1148">
            <v>9.0666666666666673E-3</v>
          </cell>
          <cell r="L1148" t="str">
            <v>Yes</v>
          </cell>
          <cell r="M1148" t="str">
            <v>TinHau</v>
          </cell>
          <cell r="N1148" t="str">
            <v>Yes</v>
          </cell>
          <cell r="O1148" t="str">
            <v>DA04408024001</v>
          </cell>
        </row>
        <row r="1149">
          <cell r="A1149" t="str">
            <v>SA1093</v>
          </cell>
          <cell r="B1149" t="str">
            <v>11SE-A/FR64</v>
          </cell>
          <cell r="C1149">
            <v>2</v>
          </cell>
          <cell r="D1149" t="str">
            <v>E</v>
          </cell>
          <cell r="E1149" t="str">
            <v>NP&amp;CB</v>
          </cell>
          <cell r="F1149" t="str">
            <v>A</v>
          </cell>
          <cell r="G1149" t="str">
            <v>Marymount Primary School</v>
          </cell>
          <cell r="H1149" t="str">
            <v>EB</v>
          </cell>
          <cell r="I1149">
            <v>1</v>
          </cell>
          <cell r="J1149">
            <v>0</v>
          </cell>
          <cell r="K1149">
            <v>9.0666666666666673E-3</v>
          </cell>
          <cell r="L1149" t="str">
            <v>Yes</v>
          </cell>
          <cell r="M1149" t="str">
            <v>TinHau</v>
          </cell>
          <cell r="N1149" t="str">
            <v>Yes</v>
          </cell>
          <cell r="O1149" t="str">
            <v>DA07108040001</v>
          </cell>
        </row>
        <row r="1150">
          <cell r="A1150" t="str">
            <v>SA1095</v>
          </cell>
          <cell r="B1150" t="str">
            <v>11SE-A/F78</v>
          </cell>
          <cell r="C1150">
            <v>0</v>
          </cell>
          <cell r="D1150" t="str">
            <v>E</v>
          </cell>
          <cell r="E1150" t="str">
            <v>NP&amp;CB</v>
          </cell>
          <cell r="F1150" t="str">
            <v>A</v>
          </cell>
          <cell r="G1150" t="str">
            <v>Tai Tam Country Park Quarry Bay Management Centre</v>
          </cell>
          <cell r="H1150" t="str">
            <v>AFCD</v>
          </cell>
          <cell r="I1150">
            <v>2</v>
          </cell>
          <cell r="J1150">
            <v>0</v>
          </cell>
          <cell r="K1150">
            <v>9.0666666666666673E-3</v>
          </cell>
          <cell r="L1150" t="str">
            <v>No</v>
          </cell>
          <cell r="M1150"/>
          <cell r="N1150" t="str">
            <v>Yes</v>
          </cell>
          <cell r="O1150" t="str">
            <v>DB02308031001</v>
          </cell>
        </row>
        <row r="1151">
          <cell r="A1151" t="str">
            <v>SA1100</v>
          </cell>
          <cell r="B1151" t="str">
            <v>11SE-A/F92</v>
          </cell>
          <cell r="C1151" t="str">
            <v>1,2</v>
          </cell>
          <cell r="D1151" t="str">
            <v>E</v>
          </cell>
          <cell r="E1151" t="str">
            <v>NP&amp;CB</v>
          </cell>
          <cell r="F1151" t="str">
            <v>A</v>
          </cell>
          <cell r="G1151" t="str">
            <v>Tin Hau Temple Road Garden No.1 &amp; 2</v>
          </cell>
          <cell r="H1151" t="str">
            <v>LCSD,HyD</v>
          </cell>
          <cell r="I1151">
            <v>1</v>
          </cell>
          <cell r="J1151">
            <v>0</v>
          </cell>
          <cell r="K1151">
            <v>9.0666666666666673E-3</v>
          </cell>
          <cell r="L1151" t="str">
            <v>Yes</v>
          </cell>
          <cell r="M1151" t="str">
            <v>TinHau</v>
          </cell>
          <cell r="N1151" t="str">
            <v>Yes</v>
          </cell>
          <cell r="O1151" t="str">
            <v>DA04408025004</v>
          </cell>
        </row>
        <row r="1152">
          <cell r="A1152" t="str">
            <v>SA1103</v>
          </cell>
          <cell r="B1152" t="str">
            <v>11SE-A/R140</v>
          </cell>
          <cell r="C1152">
            <v>0</v>
          </cell>
          <cell r="D1152" t="str">
            <v>E</v>
          </cell>
          <cell r="E1152" t="str">
            <v>NP&amp;CB</v>
          </cell>
          <cell r="F1152" t="str">
            <v>A</v>
          </cell>
          <cell r="G1152" t="str">
            <v>Choi Sai Woo Park</v>
          </cell>
          <cell r="H1152" t="str">
            <v>LCSD</v>
          </cell>
          <cell r="I1152">
            <v>1</v>
          </cell>
          <cell r="J1152">
            <v>0</v>
          </cell>
          <cell r="K1152">
            <v>9.0666666666666673E-3</v>
          </cell>
          <cell r="L1152" t="str">
            <v>No</v>
          </cell>
          <cell r="M1152" t="str">
            <v>TinHau</v>
          </cell>
          <cell r="N1152" t="str">
            <v>Yes</v>
          </cell>
          <cell r="O1152" t="str">
            <v>DA04408014014</v>
          </cell>
        </row>
        <row r="1153">
          <cell r="A1153" t="str">
            <v>SA1105</v>
          </cell>
          <cell r="B1153" t="str">
            <v>11SE-A/R17</v>
          </cell>
          <cell r="C1153">
            <v>0</v>
          </cell>
          <cell r="D1153" t="str">
            <v>CP,ML&amp;Wch</v>
          </cell>
          <cell r="E1153" t="str">
            <v>Wch-S</v>
          </cell>
          <cell r="F1153" t="str">
            <v>A</v>
          </cell>
          <cell r="G1153" t="str">
            <v>Haw Par Mansion</v>
          </cell>
          <cell r="H1153" t="str">
            <v>LCSD</v>
          </cell>
          <cell r="I1153">
            <v>2</v>
          </cell>
          <cell r="J1153">
            <v>0</v>
          </cell>
          <cell r="K1153">
            <v>9.0666666666666673E-3</v>
          </cell>
          <cell r="L1153" t="str">
            <v>No</v>
          </cell>
          <cell r="M1153"/>
          <cell r="N1153" t="str">
            <v>No</v>
          </cell>
          <cell r="O1153" t="str">
            <v>CC04408062002</v>
          </cell>
        </row>
        <row r="1154">
          <cell r="A1154" t="str">
            <v>SA1110</v>
          </cell>
          <cell r="B1154" t="str">
            <v>11SE-A/R252</v>
          </cell>
          <cell r="C1154">
            <v>0</v>
          </cell>
          <cell r="D1154" t="str">
            <v>E</v>
          </cell>
          <cell r="E1154" t="str">
            <v>NP&amp;CB</v>
          </cell>
          <cell r="F1154" t="str">
            <v>A</v>
          </cell>
          <cell r="G1154" t="str">
            <v>Pui Chi Boys' Home</v>
          </cell>
          <cell r="H1154" t="str">
            <v>GPA</v>
          </cell>
          <cell r="I1154">
            <v>1</v>
          </cell>
          <cell r="J1154">
            <v>0</v>
          </cell>
          <cell r="K1154">
            <v>9.0666666666666673E-3</v>
          </cell>
          <cell r="L1154" t="str">
            <v>Yes</v>
          </cell>
          <cell r="M1154"/>
          <cell r="N1154" t="str">
            <v>Yes</v>
          </cell>
          <cell r="O1154" t="str">
            <v>DA05508005002</v>
          </cell>
        </row>
        <row r="1155">
          <cell r="A1155" t="str">
            <v>SA1113</v>
          </cell>
          <cell r="B1155" t="str">
            <v>11SE-A/R276</v>
          </cell>
          <cell r="C1155">
            <v>0</v>
          </cell>
          <cell r="D1155" t="str">
            <v>E</v>
          </cell>
          <cell r="E1155" t="str">
            <v>NP&amp;CB</v>
          </cell>
          <cell r="F1155" t="str">
            <v>A</v>
          </cell>
          <cell r="G1155" t="str">
            <v>Clementi Secondary School</v>
          </cell>
          <cell r="H1155" t="str">
            <v>EB</v>
          </cell>
          <cell r="I1155">
            <v>1</v>
          </cell>
          <cell r="J1155">
            <v>0</v>
          </cell>
          <cell r="K1155">
            <v>9.0666666666666673E-3</v>
          </cell>
          <cell r="L1155" t="str">
            <v>Yes</v>
          </cell>
          <cell r="M1155" t="str">
            <v>TinHau</v>
          </cell>
          <cell r="N1155" t="str">
            <v>No</v>
          </cell>
          <cell r="O1155" t="str">
            <v>DA07108002001</v>
          </cell>
        </row>
        <row r="1156">
          <cell r="A1156" t="str">
            <v>SA1114</v>
          </cell>
          <cell r="B1156" t="str">
            <v>11SE-A/R279</v>
          </cell>
          <cell r="C1156">
            <v>0</v>
          </cell>
          <cell r="D1156" t="str">
            <v>E</v>
          </cell>
          <cell r="E1156" t="str">
            <v>NP&amp;CB</v>
          </cell>
          <cell r="F1156" t="str">
            <v>A</v>
          </cell>
          <cell r="G1156" t="str">
            <v>Marymount Primary School</v>
          </cell>
          <cell r="H1156" t="str">
            <v>EB</v>
          </cell>
          <cell r="I1156">
            <v>1</v>
          </cell>
          <cell r="J1156">
            <v>0</v>
          </cell>
          <cell r="K1156">
            <v>9.0666666666666673E-3</v>
          </cell>
          <cell r="L1156" t="str">
            <v>No</v>
          </cell>
          <cell r="M1156" t="str">
            <v>TinHau</v>
          </cell>
          <cell r="N1156" t="str">
            <v>No</v>
          </cell>
          <cell r="O1156" t="str">
            <v>DA07108043002</v>
          </cell>
        </row>
        <row r="1157">
          <cell r="A1157" t="str">
            <v>SA1119</v>
          </cell>
          <cell r="B1157" t="str">
            <v>11SE-A/R39</v>
          </cell>
          <cell r="C1157">
            <v>0</v>
          </cell>
          <cell r="D1157" t="str">
            <v>CP,ML&amp;Wch</v>
          </cell>
          <cell r="E1157" t="str">
            <v>Wch-S</v>
          </cell>
          <cell r="F1157" t="str">
            <v>A</v>
          </cell>
          <cell r="G1157" t="str">
            <v>Sir Ellis Kadoorie Primary School</v>
          </cell>
          <cell r="H1157" t="str">
            <v>EB</v>
          </cell>
          <cell r="I1157">
            <v>1</v>
          </cell>
          <cell r="J1157">
            <v>0</v>
          </cell>
          <cell r="K1157">
            <v>9.0666666666666673E-3</v>
          </cell>
          <cell r="L1157" t="str">
            <v>Yes</v>
          </cell>
          <cell r="M1157" t="str">
            <v>HappyValley</v>
          </cell>
          <cell r="N1157" t="str">
            <v>No</v>
          </cell>
          <cell r="O1157" t="str">
            <v>CC07108007005</v>
          </cell>
        </row>
        <row r="1158">
          <cell r="A1158" t="str">
            <v>SA1122</v>
          </cell>
          <cell r="B1158" t="str">
            <v>11SE-A/R423</v>
          </cell>
          <cell r="C1158">
            <v>0</v>
          </cell>
          <cell r="D1158" t="str">
            <v>CP,ML&amp;Wch</v>
          </cell>
          <cell r="E1158" t="str">
            <v>Wch-S</v>
          </cell>
          <cell r="F1158" t="str">
            <v>A</v>
          </cell>
          <cell r="G1158" t="str">
            <v>Hong Kong Stadium</v>
          </cell>
          <cell r="H1158" t="str">
            <v>LCSD</v>
          </cell>
          <cell r="I1158">
            <v>3</v>
          </cell>
          <cell r="J1158">
            <v>0</v>
          </cell>
          <cell r="K1158">
            <v>9.0666666666666673E-3</v>
          </cell>
          <cell r="L1158" t="str">
            <v>No</v>
          </cell>
          <cell r="M1158" t="str">
            <v>HappyValley</v>
          </cell>
          <cell r="N1158" t="str">
            <v>No</v>
          </cell>
          <cell r="O1158" t="str">
            <v>CC04408024002</v>
          </cell>
        </row>
        <row r="1159">
          <cell r="A1159" t="str">
            <v>SA1123</v>
          </cell>
          <cell r="B1159" t="str">
            <v>11SE-A/R424</v>
          </cell>
          <cell r="C1159">
            <v>0</v>
          </cell>
          <cell r="D1159" t="str">
            <v>CP,ML&amp;Wch</v>
          </cell>
          <cell r="E1159" t="str">
            <v>Wch-S</v>
          </cell>
          <cell r="F1159" t="str">
            <v>A</v>
          </cell>
          <cell r="G1159" t="str">
            <v>Hong Kong Stadium</v>
          </cell>
          <cell r="H1159" t="str">
            <v>LCSD</v>
          </cell>
          <cell r="I1159">
            <v>3</v>
          </cell>
          <cell r="J1159">
            <v>0</v>
          </cell>
          <cell r="K1159">
            <v>9.0666666666666673E-3</v>
          </cell>
          <cell r="L1159" t="str">
            <v>No</v>
          </cell>
          <cell r="M1159" t="str">
            <v>HappyValley</v>
          </cell>
          <cell r="N1159" t="str">
            <v>No</v>
          </cell>
          <cell r="O1159" t="str">
            <v>CC04408024003</v>
          </cell>
        </row>
        <row r="1160">
          <cell r="A1160" t="str">
            <v>SA1130</v>
          </cell>
          <cell r="B1160" t="str">
            <v>11SE-A/R84</v>
          </cell>
          <cell r="C1160">
            <v>0</v>
          </cell>
          <cell r="D1160" t="str">
            <v>E</v>
          </cell>
          <cell r="E1160" t="str">
            <v>NP&amp;CB</v>
          </cell>
          <cell r="F1160" t="str">
            <v>A</v>
          </cell>
          <cell r="G1160" t="str">
            <v>Pui Chi Boys' Home</v>
          </cell>
          <cell r="H1160" t="str">
            <v>GPA</v>
          </cell>
          <cell r="I1160">
            <v>1</v>
          </cell>
          <cell r="J1160">
            <v>0</v>
          </cell>
          <cell r="K1160">
            <v>9.0666666666666673E-3</v>
          </cell>
          <cell r="L1160" t="str">
            <v>Yes</v>
          </cell>
          <cell r="M1160"/>
          <cell r="N1160" t="str">
            <v>No</v>
          </cell>
          <cell r="O1160" t="str">
            <v>DA05508005003</v>
          </cell>
        </row>
        <row r="1161">
          <cell r="A1161" t="str">
            <v>SA1132</v>
          </cell>
          <cell r="B1161" t="str">
            <v>11SE-B/C127</v>
          </cell>
          <cell r="C1161" t="str">
            <v>1,2</v>
          </cell>
          <cell r="D1161" t="str">
            <v>E</v>
          </cell>
          <cell r="E1161" t="str">
            <v>SKW&amp;Is-S</v>
          </cell>
          <cell r="F1161" t="str">
            <v>A</v>
          </cell>
          <cell r="G1161" t="str">
            <v>Basel Road Playground (SKW)</v>
          </cell>
          <cell r="H1161" t="str">
            <v>LCSD,LCSD</v>
          </cell>
          <cell r="I1161">
            <v>1</v>
          </cell>
          <cell r="J1161">
            <v>0</v>
          </cell>
          <cell r="K1161">
            <v>9.0666666666666673E-3</v>
          </cell>
          <cell r="L1161" t="str">
            <v>Yes</v>
          </cell>
          <cell r="M1161" t="str">
            <v>ShauKeiWan_SaiWanHo</v>
          </cell>
          <cell r="N1161" t="str">
            <v>Yes</v>
          </cell>
          <cell r="O1161" t="str">
            <v>DB04408018005</v>
          </cell>
        </row>
        <row r="1162">
          <cell r="A1162" t="str">
            <v>SA1133</v>
          </cell>
          <cell r="B1162" t="str">
            <v>11SE-B/CR128</v>
          </cell>
          <cell r="C1162">
            <v>0</v>
          </cell>
          <cell r="D1162" t="str">
            <v>E</v>
          </cell>
          <cell r="E1162" t="str">
            <v>SKW&amp;Is-S</v>
          </cell>
          <cell r="F1162" t="str">
            <v>A</v>
          </cell>
          <cell r="G1162" t="str">
            <v>Lei Yue Mun Park (SKW)</v>
          </cell>
          <cell r="H1162" t="str">
            <v>LCSD</v>
          </cell>
          <cell r="I1162">
            <v>3</v>
          </cell>
          <cell r="J1162">
            <v>0</v>
          </cell>
          <cell r="K1162">
            <v>9.0666666666666673E-3</v>
          </cell>
          <cell r="L1162" t="str">
            <v>No</v>
          </cell>
          <cell r="M1162"/>
          <cell r="N1162" t="str">
            <v>Yes</v>
          </cell>
          <cell r="O1162" t="str">
            <v>DB04408016008</v>
          </cell>
        </row>
        <row r="1163">
          <cell r="A1163" t="str">
            <v>SA1134</v>
          </cell>
          <cell r="B1163" t="str">
            <v>11SE-B/C129</v>
          </cell>
          <cell r="C1163">
            <v>0</v>
          </cell>
          <cell r="D1163" t="str">
            <v>E</v>
          </cell>
          <cell r="E1163" t="str">
            <v>SKW&amp;Is-S</v>
          </cell>
          <cell r="F1163" t="str">
            <v>A</v>
          </cell>
          <cell r="G1163" t="str">
            <v>Lei Yue Mun Park (SKW)</v>
          </cell>
          <cell r="H1163" t="str">
            <v>LCSD</v>
          </cell>
          <cell r="I1163">
            <v>3</v>
          </cell>
          <cell r="J1163">
            <v>0</v>
          </cell>
          <cell r="K1163">
            <v>9.0666666666666673E-3</v>
          </cell>
          <cell r="L1163" t="str">
            <v>No</v>
          </cell>
          <cell r="M1163"/>
          <cell r="N1163" t="str">
            <v>No</v>
          </cell>
          <cell r="O1163" t="str">
            <v>DB04408016009</v>
          </cell>
        </row>
        <row r="1164">
          <cell r="A1164" t="str">
            <v>SA1138</v>
          </cell>
          <cell r="B1164" t="str">
            <v>11SE-B/C133</v>
          </cell>
          <cell r="C1164">
            <v>0</v>
          </cell>
          <cell r="D1164" t="str">
            <v>E</v>
          </cell>
          <cell r="E1164" t="str">
            <v>SKW&amp;Is-S</v>
          </cell>
          <cell r="F1164" t="str">
            <v>A</v>
          </cell>
          <cell r="G1164" t="str">
            <v>Lei Yue Mun Park (SKW)</v>
          </cell>
          <cell r="H1164" t="str">
            <v>LCSD</v>
          </cell>
          <cell r="I1164">
            <v>1</v>
          </cell>
          <cell r="J1164">
            <v>0</v>
          </cell>
          <cell r="K1164">
            <v>9.0666666666666673E-3</v>
          </cell>
          <cell r="L1164" t="str">
            <v>Yes</v>
          </cell>
          <cell r="M1164"/>
          <cell r="N1164" t="str">
            <v>Yes</v>
          </cell>
          <cell r="O1164" t="str">
            <v>DB04408016011</v>
          </cell>
        </row>
        <row r="1165">
          <cell r="A1165" t="str">
            <v>SA1141</v>
          </cell>
          <cell r="B1165" t="str">
            <v>11SE-B/C136</v>
          </cell>
          <cell r="C1165">
            <v>0</v>
          </cell>
          <cell r="D1165" t="str">
            <v>E</v>
          </cell>
          <cell r="E1165" t="str">
            <v>SKW&amp;Is-S</v>
          </cell>
          <cell r="F1165" t="str">
            <v>A</v>
          </cell>
          <cell r="G1165" t="str">
            <v>Lei Yue Mun Park (SKW)</v>
          </cell>
          <cell r="H1165" t="str">
            <v>LCSD</v>
          </cell>
          <cell r="I1165">
            <v>1</v>
          </cell>
          <cell r="J1165">
            <v>0</v>
          </cell>
          <cell r="K1165">
            <v>9.0666666666666673E-3</v>
          </cell>
          <cell r="L1165" t="str">
            <v>No</v>
          </cell>
          <cell r="M1165"/>
          <cell r="N1165" t="str">
            <v>No</v>
          </cell>
          <cell r="O1165" t="str">
            <v>DB04408016012</v>
          </cell>
        </row>
        <row r="1166">
          <cell r="A1166" t="str">
            <v>SA1142</v>
          </cell>
          <cell r="B1166" t="str">
            <v>11SE-B/C137</v>
          </cell>
          <cell r="C1166">
            <v>0</v>
          </cell>
          <cell r="D1166" t="str">
            <v>E</v>
          </cell>
          <cell r="E1166" t="str">
            <v>SKW&amp;Is-S</v>
          </cell>
          <cell r="F1166" t="str">
            <v>A</v>
          </cell>
          <cell r="G1166" t="str">
            <v>Lei Yue Mun Park (SKW)</v>
          </cell>
          <cell r="H1166" t="str">
            <v>LCSD</v>
          </cell>
          <cell r="I1166">
            <v>1</v>
          </cell>
          <cell r="J1166">
            <v>0</v>
          </cell>
          <cell r="K1166">
            <v>9.0666666666666673E-3</v>
          </cell>
          <cell r="L1166" t="str">
            <v>Yes</v>
          </cell>
          <cell r="M1166"/>
          <cell r="N1166" t="str">
            <v>Yes</v>
          </cell>
          <cell r="O1166" t="str">
            <v>DB04408016013</v>
          </cell>
        </row>
        <row r="1167">
          <cell r="A1167" t="str">
            <v>SA1143</v>
          </cell>
          <cell r="B1167" t="str">
            <v>11SE-B/C138</v>
          </cell>
          <cell r="C1167">
            <v>0</v>
          </cell>
          <cell r="D1167" t="str">
            <v>E</v>
          </cell>
          <cell r="E1167" t="str">
            <v>SKW&amp;Is-S</v>
          </cell>
          <cell r="F1167" t="str">
            <v>A</v>
          </cell>
          <cell r="G1167" t="str">
            <v>Lei Yue Mun Park (SKW)</v>
          </cell>
          <cell r="H1167" t="str">
            <v>LCSD</v>
          </cell>
          <cell r="I1167">
            <v>3</v>
          </cell>
          <cell r="J1167">
            <v>0</v>
          </cell>
          <cell r="K1167">
            <v>9.0666666666666673E-3</v>
          </cell>
          <cell r="L1167" t="str">
            <v>No</v>
          </cell>
          <cell r="M1167"/>
          <cell r="N1167" t="str">
            <v>Yes</v>
          </cell>
          <cell r="O1167" t="str">
            <v>DB04408016014</v>
          </cell>
        </row>
        <row r="1168">
          <cell r="A1168" t="str">
            <v>SA1144</v>
          </cell>
          <cell r="B1168" t="str">
            <v>11SE-B/C139</v>
          </cell>
          <cell r="C1168">
            <v>0</v>
          </cell>
          <cell r="D1168" t="str">
            <v>E</v>
          </cell>
          <cell r="E1168" t="str">
            <v>SKW&amp;Is-S</v>
          </cell>
          <cell r="F1168" t="str">
            <v>A</v>
          </cell>
          <cell r="G1168" t="str">
            <v>Lei Yue Mun Park (SKW)</v>
          </cell>
          <cell r="H1168" t="str">
            <v>LCSD</v>
          </cell>
          <cell r="I1168">
            <v>3</v>
          </cell>
          <cell r="J1168">
            <v>0</v>
          </cell>
          <cell r="K1168">
            <v>9.0666666666666673E-3</v>
          </cell>
          <cell r="L1168" t="str">
            <v>No</v>
          </cell>
          <cell r="M1168"/>
          <cell r="N1168" t="str">
            <v>Yes</v>
          </cell>
          <cell r="O1168" t="str">
            <v>DB04408016015</v>
          </cell>
        </row>
        <row r="1169">
          <cell r="A1169" t="str">
            <v>SA1145</v>
          </cell>
          <cell r="B1169" t="str">
            <v>11SE-B/C140</v>
          </cell>
          <cell r="C1169">
            <v>0</v>
          </cell>
          <cell r="D1169" t="str">
            <v>E</v>
          </cell>
          <cell r="E1169" t="str">
            <v>SKW&amp;Is-S</v>
          </cell>
          <cell r="F1169" t="str">
            <v>A</v>
          </cell>
          <cell r="G1169" t="str">
            <v>Lei Yue Mun Park (SKW)</v>
          </cell>
          <cell r="H1169" t="str">
            <v>LCSD</v>
          </cell>
          <cell r="I1169">
            <v>3</v>
          </cell>
          <cell r="J1169">
            <v>0</v>
          </cell>
          <cell r="K1169">
            <v>9.0666666666666673E-3</v>
          </cell>
          <cell r="L1169" t="str">
            <v>Yes</v>
          </cell>
          <cell r="M1169"/>
          <cell r="N1169" t="str">
            <v>Yes</v>
          </cell>
          <cell r="O1169" t="str">
            <v>DB04408016016</v>
          </cell>
        </row>
        <row r="1170">
          <cell r="A1170" t="str">
            <v>SA1151</v>
          </cell>
          <cell r="B1170" t="str">
            <v>11SE-B/C146</v>
          </cell>
          <cell r="C1170">
            <v>0</v>
          </cell>
          <cell r="D1170" t="str">
            <v>E</v>
          </cell>
          <cell r="E1170" t="str">
            <v>SKW&amp;Is-S</v>
          </cell>
          <cell r="F1170" t="str">
            <v>A</v>
          </cell>
          <cell r="G1170" t="str">
            <v>Lei Yue Mun Park (SKW)</v>
          </cell>
          <cell r="H1170" t="str">
            <v>LCSD</v>
          </cell>
          <cell r="I1170">
            <v>3</v>
          </cell>
          <cell r="J1170">
            <v>0</v>
          </cell>
          <cell r="K1170">
            <v>9.0666666666666673E-3</v>
          </cell>
          <cell r="L1170" t="str">
            <v>No</v>
          </cell>
          <cell r="M1170"/>
          <cell r="N1170" t="str">
            <v>No</v>
          </cell>
          <cell r="O1170" t="str">
            <v>DB04408016022</v>
          </cell>
        </row>
        <row r="1171">
          <cell r="A1171" t="str">
            <v>SA1154</v>
          </cell>
          <cell r="B1171" t="str">
            <v>11SE-B/CR149</v>
          </cell>
          <cell r="C1171">
            <v>0</v>
          </cell>
          <cell r="D1171" t="str">
            <v>E</v>
          </cell>
          <cell r="E1171" t="str">
            <v>SKW&amp;Is-S</v>
          </cell>
          <cell r="F1171" t="str">
            <v>A</v>
          </cell>
          <cell r="G1171" t="str">
            <v>Lei Yue Mun Park (SKW)</v>
          </cell>
          <cell r="H1171" t="str">
            <v>LCSD</v>
          </cell>
          <cell r="I1171">
            <v>1</v>
          </cell>
          <cell r="J1171">
            <v>0</v>
          </cell>
          <cell r="K1171">
            <v>9.0666666666666673E-3</v>
          </cell>
          <cell r="L1171" t="str">
            <v>Yes</v>
          </cell>
          <cell r="M1171"/>
          <cell r="N1171" t="str">
            <v>Yes</v>
          </cell>
          <cell r="O1171" t="str">
            <v>DB04408016025</v>
          </cell>
        </row>
        <row r="1172">
          <cell r="A1172" t="str">
            <v>SA1158</v>
          </cell>
          <cell r="B1172" t="str">
            <v>11SE-B/C159</v>
          </cell>
          <cell r="C1172">
            <v>0</v>
          </cell>
          <cell r="D1172" t="str">
            <v>E</v>
          </cell>
          <cell r="E1172" t="str">
            <v>SKW&amp;Is-S</v>
          </cell>
          <cell r="F1172" t="str">
            <v>A</v>
          </cell>
          <cell r="G1172" t="str">
            <v>Shaukeiwan Government Primary School (Skw)</v>
          </cell>
          <cell r="H1172" t="str">
            <v>EB</v>
          </cell>
          <cell r="I1172">
            <v>1</v>
          </cell>
          <cell r="J1172">
            <v>0</v>
          </cell>
          <cell r="K1172">
            <v>9.0666666666666673E-3</v>
          </cell>
          <cell r="L1172" t="str">
            <v>Yes</v>
          </cell>
          <cell r="M1172" t="str">
            <v>ShauKeiWan_SaiWanHo</v>
          </cell>
          <cell r="N1172" t="str">
            <v>No</v>
          </cell>
          <cell r="O1172" t="str">
            <v>DB07108003002</v>
          </cell>
        </row>
        <row r="1173">
          <cell r="A1173" t="str">
            <v>SA1168</v>
          </cell>
          <cell r="B1173" t="str">
            <v>11SE-B/C251</v>
          </cell>
          <cell r="C1173">
            <v>0</v>
          </cell>
          <cell r="D1173" t="str">
            <v>E</v>
          </cell>
          <cell r="E1173" t="str">
            <v>SKW&amp;Is-S</v>
          </cell>
          <cell r="F1173" t="str">
            <v>A</v>
          </cell>
          <cell r="G1173" t="str">
            <v>Lei Yue Mun Park (SKW)</v>
          </cell>
          <cell r="H1173" t="str">
            <v>LCSD</v>
          </cell>
          <cell r="I1173">
            <v>3</v>
          </cell>
          <cell r="J1173">
            <v>0</v>
          </cell>
          <cell r="K1173">
            <v>9.0666666666666673E-3</v>
          </cell>
          <cell r="L1173" t="str">
            <v>No</v>
          </cell>
          <cell r="M1173"/>
          <cell r="N1173" t="str">
            <v>Yes</v>
          </cell>
          <cell r="O1173" t="str">
            <v>DB04408016026</v>
          </cell>
        </row>
        <row r="1174">
          <cell r="A1174" t="str">
            <v>SA1169</v>
          </cell>
          <cell r="B1174" t="str">
            <v>11SE-B/C253</v>
          </cell>
          <cell r="C1174">
            <v>0</v>
          </cell>
          <cell r="D1174" t="str">
            <v>E</v>
          </cell>
          <cell r="E1174" t="str">
            <v>SKW&amp;Is-S</v>
          </cell>
          <cell r="F1174" t="str">
            <v>A</v>
          </cell>
          <cell r="G1174" t="str">
            <v>Hong Kong Museum Of Coastal Defence (Skw)</v>
          </cell>
          <cell r="H1174" t="str">
            <v>LCSD</v>
          </cell>
          <cell r="I1174">
            <v>3</v>
          </cell>
          <cell r="J1174">
            <v>0</v>
          </cell>
          <cell r="K1174">
            <v>9.0666666666666673E-3</v>
          </cell>
          <cell r="L1174" t="str">
            <v>No</v>
          </cell>
          <cell r="M1174"/>
          <cell r="N1174" t="str">
            <v>Yes</v>
          </cell>
          <cell r="O1174" t="str">
            <v>DB04408033001</v>
          </cell>
        </row>
        <row r="1175">
          <cell r="A1175" t="str">
            <v>SA1175</v>
          </cell>
          <cell r="B1175" t="str">
            <v>11SE-B/CR277</v>
          </cell>
          <cell r="C1175">
            <v>0</v>
          </cell>
          <cell r="D1175" t="str">
            <v>E</v>
          </cell>
          <cell r="E1175" t="str">
            <v>SKW&amp;Is-S</v>
          </cell>
          <cell r="F1175" t="str">
            <v>A</v>
          </cell>
          <cell r="G1175" t="str">
            <v>Hong Kong Museum Of Coastal Defence (Skw)</v>
          </cell>
          <cell r="H1175" t="str">
            <v>LCSD</v>
          </cell>
          <cell r="I1175">
            <v>2</v>
          </cell>
          <cell r="J1175">
            <v>0</v>
          </cell>
          <cell r="K1175">
            <v>9.0666666666666673E-3</v>
          </cell>
          <cell r="L1175" t="str">
            <v>No</v>
          </cell>
          <cell r="M1175"/>
          <cell r="N1175" t="str">
            <v>Yes</v>
          </cell>
          <cell r="O1175" t="str">
            <v>DB04408033011</v>
          </cell>
        </row>
        <row r="1176">
          <cell r="A1176" t="str">
            <v>SA1177</v>
          </cell>
          <cell r="B1176" t="str">
            <v>11SE-B/CR281</v>
          </cell>
          <cell r="C1176">
            <v>0</v>
          </cell>
          <cell r="D1176" t="str">
            <v>E</v>
          </cell>
          <cell r="E1176" t="str">
            <v>SKW&amp;Is-S</v>
          </cell>
          <cell r="F1176" t="str">
            <v>A</v>
          </cell>
          <cell r="G1176" t="str">
            <v>Hong Kong Museum Of Coastal Defence (Skw)</v>
          </cell>
          <cell r="H1176" t="str">
            <v>LCSD</v>
          </cell>
          <cell r="I1176">
            <v>2</v>
          </cell>
          <cell r="J1176">
            <v>0</v>
          </cell>
          <cell r="K1176">
            <v>9.0666666666666673E-3</v>
          </cell>
          <cell r="L1176" t="str">
            <v>No</v>
          </cell>
          <cell r="M1176"/>
          <cell r="N1176" t="str">
            <v>Yes</v>
          </cell>
          <cell r="O1176" t="str">
            <v>DB04408033014</v>
          </cell>
        </row>
        <row r="1177">
          <cell r="A1177" t="str">
            <v>SA1178</v>
          </cell>
          <cell r="B1177" t="str">
            <v>11SE-B/C282</v>
          </cell>
          <cell r="C1177">
            <v>0</v>
          </cell>
          <cell r="D1177" t="str">
            <v>E</v>
          </cell>
          <cell r="E1177" t="str">
            <v>SKW&amp;Is-S</v>
          </cell>
          <cell r="F1177" t="str">
            <v>A</v>
          </cell>
          <cell r="G1177" t="str">
            <v>Hong Kong Museum Of Coastal Defence (Skw)</v>
          </cell>
          <cell r="H1177" t="str">
            <v>LCSD</v>
          </cell>
          <cell r="I1177">
            <v>2</v>
          </cell>
          <cell r="J1177">
            <v>0</v>
          </cell>
          <cell r="K1177">
            <v>9.0666666666666673E-3</v>
          </cell>
          <cell r="L1177" t="str">
            <v>No</v>
          </cell>
          <cell r="M1177"/>
          <cell r="N1177" t="str">
            <v>Yes</v>
          </cell>
          <cell r="O1177" t="str">
            <v>DB04408033015</v>
          </cell>
        </row>
        <row r="1178">
          <cell r="A1178" t="str">
            <v>SA1179</v>
          </cell>
          <cell r="B1178" t="str">
            <v>11SE-B/CR283</v>
          </cell>
          <cell r="C1178">
            <v>0</v>
          </cell>
          <cell r="D1178" t="str">
            <v>E</v>
          </cell>
          <cell r="E1178" t="str">
            <v>SKW&amp;Is-S</v>
          </cell>
          <cell r="F1178" t="str">
            <v>A</v>
          </cell>
          <cell r="G1178" t="str">
            <v>Hong Kong Museum Of Coastal Defence (Skw)</v>
          </cell>
          <cell r="H1178" t="str">
            <v>LCSD</v>
          </cell>
          <cell r="I1178">
            <v>1</v>
          </cell>
          <cell r="J1178">
            <v>0</v>
          </cell>
          <cell r="K1178">
            <v>9.0666666666666673E-3</v>
          </cell>
          <cell r="L1178" t="str">
            <v>No</v>
          </cell>
          <cell r="M1178"/>
          <cell r="N1178" t="str">
            <v>Yes</v>
          </cell>
          <cell r="O1178" t="str">
            <v>DB04408033016</v>
          </cell>
        </row>
        <row r="1179">
          <cell r="A1179" t="str">
            <v>SA1180</v>
          </cell>
          <cell r="B1179" t="str">
            <v>11SE-B/CR286</v>
          </cell>
          <cell r="C1179">
            <v>0</v>
          </cell>
          <cell r="D1179" t="str">
            <v>E</v>
          </cell>
          <cell r="E1179" t="str">
            <v>SKW&amp;Is-S</v>
          </cell>
          <cell r="F1179" t="str">
            <v>A</v>
          </cell>
          <cell r="G1179" t="str">
            <v>Hong Kong Museum Of Coastal Defence (Skw)</v>
          </cell>
          <cell r="H1179" t="str">
            <v>LCSD</v>
          </cell>
          <cell r="I1179">
            <v>2</v>
          </cell>
          <cell r="J1179">
            <v>0</v>
          </cell>
          <cell r="K1179">
            <v>9.0666666666666673E-3</v>
          </cell>
          <cell r="L1179" t="str">
            <v>No</v>
          </cell>
          <cell r="M1179"/>
          <cell r="N1179" t="str">
            <v>Yes</v>
          </cell>
          <cell r="O1179" t="str">
            <v>DB04408033019</v>
          </cell>
        </row>
        <row r="1180">
          <cell r="A1180" t="str">
            <v>SA1181</v>
          </cell>
          <cell r="B1180" t="str">
            <v>11SE-B/C289</v>
          </cell>
          <cell r="C1180">
            <v>0</v>
          </cell>
          <cell r="D1180" t="str">
            <v>E</v>
          </cell>
          <cell r="E1180" t="str">
            <v>SKW&amp;Is-S</v>
          </cell>
          <cell r="F1180" t="str">
            <v>A</v>
          </cell>
          <cell r="G1180" t="str">
            <v>Lei Yue Mun Park (SKW)</v>
          </cell>
          <cell r="H1180" t="str">
            <v>LCSD</v>
          </cell>
          <cell r="I1180">
            <v>3</v>
          </cell>
          <cell r="J1180">
            <v>0</v>
          </cell>
          <cell r="K1180">
            <v>9.0666666666666673E-3</v>
          </cell>
          <cell r="L1180" t="str">
            <v>No</v>
          </cell>
          <cell r="M1180"/>
          <cell r="N1180" t="str">
            <v>Yes</v>
          </cell>
          <cell r="O1180" t="str">
            <v>DB04408016027</v>
          </cell>
        </row>
        <row r="1181">
          <cell r="A1181" t="str">
            <v>SA1182</v>
          </cell>
          <cell r="B1181" t="str">
            <v>11SE-B/C290</v>
          </cell>
          <cell r="C1181">
            <v>0</v>
          </cell>
          <cell r="D1181" t="str">
            <v>E</v>
          </cell>
          <cell r="E1181" t="str">
            <v>SKW&amp;Is-S</v>
          </cell>
          <cell r="F1181" t="str">
            <v>A</v>
          </cell>
          <cell r="G1181" t="str">
            <v>Lei Yue Mun Park (SKW)</v>
          </cell>
          <cell r="H1181" t="str">
            <v>LCSD</v>
          </cell>
          <cell r="I1181">
            <v>2</v>
          </cell>
          <cell r="J1181">
            <v>0</v>
          </cell>
          <cell r="K1181">
            <v>9.0666666666666673E-3</v>
          </cell>
          <cell r="L1181" t="str">
            <v>No</v>
          </cell>
          <cell r="M1181"/>
          <cell r="N1181" t="str">
            <v>Yes</v>
          </cell>
          <cell r="O1181" t="str">
            <v>DB04408016028</v>
          </cell>
        </row>
        <row r="1182">
          <cell r="A1182" t="str">
            <v>SA1184</v>
          </cell>
          <cell r="B1182" t="str">
            <v>11SE-B/CR307</v>
          </cell>
          <cell r="C1182" t="str">
            <v>1,2</v>
          </cell>
          <cell r="D1182" t="str">
            <v>E</v>
          </cell>
          <cell r="E1182" t="str">
            <v>SKW&amp;Is-S</v>
          </cell>
          <cell r="F1182" t="str">
            <v>A</v>
          </cell>
          <cell r="G1182" t="str">
            <v>Shaukeiwan Jockey Club Clinic (SKW)</v>
          </cell>
          <cell r="H1182" t="str">
            <v>Lands D, DH</v>
          </cell>
          <cell r="I1182">
            <v>1</v>
          </cell>
          <cell r="J1182">
            <v>0</v>
          </cell>
          <cell r="K1182">
            <v>9.0666666666666673E-3</v>
          </cell>
          <cell r="L1182" t="str">
            <v>Yes</v>
          </cell>
          <cell r="M1182"/>
          <cell r="N1182" t="str">
            <v>Yes</v>
          </cell>
          <cell r="O1182" t="str">
            <v>DB02508014003</v>
          </cell>
        </row>
        <row r="1183">
          <cell r="A1183" t="str">
            <v>SA1186</v>
          </cell>
          <cell r="B1183" t="str">
            <v>11SE-B/C318</v>
          </cell>
          <cell r="C1183">
            <v>0</v>
          </cell>
          <cell r="D1183" t="str">
            <v>E</v>
          </cell>
          <cell r="E1183" t="str">
            <v>SKW&amp;Is-S</v>
          </cell>
          <cell r="F1183" t="str">
            <v>A</v>
          </cell>
          <cell r="G1183" t="str">
            <v>Lei Yue Mun Park (SKW)</v>
          </cell>
          <cell r="H1183" t="str">
            <v>LCSD</v>
          </cell>
          <cell r="I1183">
            <v>3</v>
          </cell>
          <cell r="J1183">
            <v>0</v>
          </cell>
          <cell r="K1183">
            <v>9.0666666666666673E-3</v>
          </cell>
          <cell r="L1183" t="str">
            <v>Yes</v>
          </cell>
          <cell r="M1183"/>
          <cell r="N1183" t="str">
            <v>Yes</v>
          </cell>
          <cell r="O1183" t="str">
            <v>DB04408016074</v>
          </cell>
        </row>
        <row r="1184">
          <cell r="A1184" t="str">
            <v>SA1189</v>
          </cell>
          <cell r="B1184" t="str">
            <v>11SE-B/C323</v>
          </cell>
          <cell r="C1184">
            <v>0</v>
          </cell>
          <cell r="D1184" t="str">
            <v>E</v>
          </cell>
          <cell r="E1184" t="str">
            <v>SKW&amp;Is-S</v>
          </cell>
          <cell r="F1184" t="str">
            <v>A</v>
          </cell>
          <cell r="G1184" t="str">
            <v>Lei Yue Mun Park (SKW)</v>
          </cell>
          <cell r="H1184" t="str">
            <v>LCSD</v>
          </cell>
          <cell r="I1184">
            <v>1</v>
          </cell>
          <cell r="J1184">
            <v>0</v>
          </cell>
          <cell r="K1184">
            <v>9.0666666666666673E-3</v>
          </cell>
          <cell r="L1184" t="str">
            <v>Yes</v>
          </cell>
          <cell r="M1184"/>
          <cell r="N1184" t="str">
            <v>No</v>
          </cell>
          <cell r="O1184" t="str">
            <v>DB04408016033</v>
          </cell>
        </row>
        <row r="1185">
          <cell r="A1185" t="str">
            <v>SA1190</v>
          </cell>
          <cell r="B1185" t="str">
            <v>11SE-B/C324</v>
          </cell>
          <cell r="C1185">
            <v>0</v>
          </cell>
          <cell r="D1185" t="str">
            <v>E</v>
          </cell>
          <cell r="E1185" t="str">
            <v>SKW&amp;Is-S</v>
          </cell>
          <cell r="F1185" t="str">
            <v>A</v>
          </cell>
          <cell r="G1185" t="str">
            <v>Lei Yue Mun Park (SKW)</v>
          </cell>
          <cell r="H1185" t="str">
            <v>LCSD</v>
          </cell>
          <cell r="I1185">
            <v>1</v>
          </cell>
          <cell r="J1185">
            <v>0</v>
          </cell>
          <cell r="K1185">
            <v>9.0666666666666673E-3</v>
          </cell>
          <cell r="L1185" t="str">
            <v>Yes</v>
          </cell>
          <cell r="M1185"/>
          <cell r="N1185" t="str">
            <v>Yes</v>
          </cell>
          <cell r="O1185" t="str">
            <v>DB04408016034</v>
          </cell>
        </row>
        <row r="1186">
          <cell r="A1186" t="str">
            <v>SA1192</v>
          </cell>
          <cell r="B1186" t="str">
            <v>11SE-B/C326</v>
          </cell>
          <cell r="C1186">
            <v>0</v>
          </cell>
          <cell r="D1186" t="str">
            <v>E</v>
          </cell>
          <cell r="E1186" t="str">
            <v>SKW&amp;Is-S</v>
          </cell>
          <cell r="F1186" t="str">
            <v>A</v>
          </cell>
          <cell r="G1186" t="str">
            <v>Lei Yue Mun Park (SKW)</v>
          </cell>
          <cell r="H1186" t="str">
            <v>LCSD</v>
          </cell>
          <cell r="I1186">
            <v>1</v>
          </cell>
          <cell r="J1186">
            <v>0</v>
          </cell>
          <cell r="K1186">
            <v>9.0666666666666673E-3</v>
          </cell>
          <cell r="L1186" t="str">
            <v>Yes</v>
          </cell>
          <cell r="M1186"/>
          <cell r="N1186" t="str">
            <v>Yes</v>
          </cell>
          <cell r="O1186" t="str">
            <v>DB04408016036</v>
          </cell>
        </row>
        <row r="1187">
          <cell r="A1187" t="str">
            <v>SA1193</v>
          </cell>
          <cell r="B1187" t="str">
            <v>11SE-B/C327</v>
          </cell>
          <cell r="C1187">
            <v>0</v>
          </cell>
          <cell r="D1187" t="str">
            <v>E</v>
          </cell>
          <cell r="E1187" t="str">
            <v>SKW&amp;Is-S</v>
          </cell>
          <cell r="F1187" t="str">
            <v>A</v>
          </cell>
          <cell r="G1187" t="str">
            <v>Lei Yue Mun Park (SKW)</v>
          </cell>
          <cell r="H1187" t="str">
            <v>LCSD</v>
          </cell>
          <cell r="I1187">
            <v>3</v>
          </cell>
          <cell r="J1187">
            <v>0</v>
          </cell>
          <cell r="K1187">
            <v>9.0666666666666673E-3</v>
          </cell>
          <cell r="L1187" t="str">
            <v>No</v>
          </cell>
          <cell r="M1187"/>
          <cell r="N1187" t="str">
            <v>Yes</v>
          </cell>
          <cell r="O1187" t="str">
            <v>DB04408016037</v>
          </cell>
        </row>
        <row r="1188">
          <cell r="A1188" t="str">
            <v>SA1194</v>
          </cell>
          <cell r="B1188" t="str">
            <v>11SE-B/CR374</v>
          </cell>
          <cell r="C1188">
            <v>0</v>
          </cell>
          <cell r="D1188" t="str">
            <v>E</v>
          </cell>
          <cell r="E1188" t="str">
            <v>SKW&amp;Is-S</v>
          </cell>
          <cell r="F1188" t="str">
            <v>A</v>
          </cell>
          <cell r="G1188" t="str">
            <v>Lei Yue Mun Park (SKW)</v>
          </cell>
          <cell r="H1188" t="str">
            <v>LCSD</v>
          </cell>
          <cell r="I1188">
            <v>2</v>
          </cell>
          <cell r="J1188">
            <v>0</v>
          </cell>
          <cell r="K1188">
            <v>9.0666666666666673E-3</v>
          </cell>
          <cell r="L1188" t="str">
            <v>No</v>
          </cell>
          <cell r="M1188"/>
          <cell r="N1188" t="str">
            <v>Yes</v>
          </cell>
          <cell r="O1188" t="str">
            <v>DB04408016038</v>
          </cell>
        </row>
        <row r="1189">
          <cell r="A1189" t="str">
            <v>SA1195</v>
          </cell>
          <cell r="B1189" t="str">
            <v>11SE-B/C388</v>
          </cell>
          <cell r="C1189">
            <v>0</v>
          </cell>
          <cell r="D1189" t="str">
            <v>E</v>
          </cell>
          <cell r="E1189" t="str">
            <v>SKW&amp;Is-S</v>
          </cell>
          <cell r="F1189" t="str">
            <v>A</v>
          </cell>
          <cell r="G1189" t="str">
            <v>Lei Yue Mun Park (SKW)</v>
          </cell>
          <cell r="H1189" t="str">
            <v>LCSD</v>
          </cell>
          <cell r="I1189">
            <v>3</v>
          </cell>
          <cell r="J1189">
            <v>0</v>
          </cell>
          <cell r="K1189">
            <v>9.0666666666666673E-3</v>
          </cell>
          <cell r="L1189" t="str">
            <v>No</v>
          </cell>
          <cell r="M1189"/>
          <cell r="N1189" t="str">
            <v>Yes</v>
          </cell>
          <cell r="O1189" t="str">
            <v>DB04408016039</v>
          </cell>
        </row>
        <row r="1190">
          <cell r="A1190" t="str">
            <v>SA1198</v>
          </cell>
          <cell r="B1190" t="str">
            <v>11SE-B/C391</v>
          </cell>
          <cell r="C1190">
            <v>0</v>
          </cell>
          <cell r="D1190" t="str">
            <v>E</v>
          </cell>
          <cell r="E1190" t="str">
            <v>SKW&amp;Is-S</v>
          </cell>
          <cell r="F1190" t="str">
            <v>A</v>
          </cell>
          <cell r="G1190" t="str">
            <v>Lei Yue Mun Park (SKW)</v>
          </cell>
          <cell r="H1190" t="str">
            <v>LCSD</v>
          </cell>
          <cell r="I1190">
            <v>3</v>
          </cell>
          <cell r="J1190">
            <v>0</v>
          </cell>
          <cell r="K1190">
            <v>9.0666666666666673E-3</v>
          </cell>
          <cell r="L1190" t="str">
            <v>No</v>
          </cell>
          <cell r="M1190"/>
          <cell r="N1190" t="str">
            <v>Yes</v>
          </cell>
          <cell r="O1190" t="str">
            <v>DB04408016042</v>
          </cell>
        </row>
        <row r="1191">
          <cell r="A1191" t="str">
            <v>SA1199</v>
          </cell>
          <cell r="B1191" t="str">
            <v>11SE-B/C392</v>
          </cell>
          <cell r="C1191">
            <v>0</v>
          </cell>
          <cell r="D1191" t="str">
            <v>E</v>
          </cell>
          <cell r="E1191" t="str">
            <v>SKW&amp;Is-S</v>
          </cell>
          <cell r="F1191" t="str">
            <v>A</v>
          </cell>
          <cell r="G1191" t="str">
            <v>Hong Kong Museum Of Coastal Defence (Skw)</v>
          </cell>
          <cell r="H1191" t="str">
            <v>LCSD</v>
          </cell>
          <cell r="I1191">
            <v>3</v>
          </cell>
          <cell r="J1191">
            <v>0</v>
          </cell>
          <cell r="K1191">
            <v>9.0666666666666673E-3</v>
          </cell>
          <cell r="L1191" t="str">
            <v>No</v>
          </cell>
          <cell r="M1191"/>
          <cell r="N1191" t="str">
            <v>Yes</v>
          </cell>
          <cell r="O1191" t="str">
            <v>DB04408033002</v>
          </cell>
        </row>
        <row r="1192">
          <cell r="A1192" t="str">
            <v>SA1201</v>
          </cell>
          <cell r="B1192" t="str">
            <v>11SE-B/C410</v>
          </cell>
          <cell r="C1192">
            <v>0</v>
          </cell>
          <cell r="D1192" t="str">
            <v>E</v>
          </cell>
          <cell r="E1192" t="str">
            <v>SKW&amp;Is-S</v>
          </cell>
          <cell r="F1192" t="str">
            <v>A</v>
          </cell>
          <cell r="G1192" t="str">
            <v>Lei Yue Mun Park (SKW)</v>
          </cell>
          <cell r="H1192" t="str">
            <v>LCSD</v>
          </cell>
          <cell r="I1192">
            <v>3</v>
          </cell>
          <cell r="J1192">
            <v>0</v>
          </cell>
          <cell r="K1192">
            <v>9.0666666666666673E-3</v>
          </cell>
          <cell r="L1192" t="str">
            <v>No</v>
          </cell>
          <cell r="M1192"/>
          <cell r="N1192" t="str">
            <v>No</v>
          </cell>
          <cell r="O1192" t="str">
            <v>DB04408016044</v>
          </cell>
        </row>
        <row r="1193">
          <cell r="A1193" t="str">
            <v>SA1213</v>
          </cell>
          <cell r="B1193" t="str">
            <v>11SE-B/C565</v>
          </cell>
          <cell r="C1193">
            <v>0</v>
          </cell>
          <cell r="D1193" t="str">
            <v>E</v>
          </cell>
          <cell r="E1193" t="str">
            <v>SKW&amp;Is-S</v>
          </cell>
          <cell r="F1193" t="str">
            <v>A</v>
          </cell>
          <cell r="G1193" t="str">
            <v>Hong Kong Museum Of Coastal Defence (Skw)</v>
          </cell>
          <cell r="H1193" t="str">
            <v>LCSD</v>
          </cell>
          <cell r="I1193">
            <v>3</v>
          </cell>
          <cell r="J1193">
            <v>0</v>
          </cell>
          <cell r="K1193">
            <v>9.0666666666666673E-3</v>
          </cell>
          <cell r="L1193" t="str">
            <v>No</v>
          </cell>
          <cell r="M1193"/>
          <cell r="N1193" t="str">
            <v>Yes</v>
          </cell>
          <cell r="O1193" t="str">
            <v>DB04408033021</v>
          </cell>
        </row>
        <row r="1194">
          <cell r="A1194" t="str">
            <v>SA1219</v>
          </cell>
          <cell r="B1194" t="str">
            <v>11SE-B/C596</v>
          </cell>
          <cell r="C1194">
            <v>0</v>
          </cell>
          <cell r="D1194" t="str">
            <v>E</v>
          </cell>
          <cell r="E1194" t="str">
            <v>SKW&amp;Is-S</v>
          </cell>
          <cell r="F1194" t="str">
            <v>A</v>
          </cell>
          <cell r="G1194" t="str">
            <v>Lei Yue Mun Park (SKW)</v>
          </cell>
          <cell r="H1194" t="str">
            <v>LCSD</v>
          </cell>
          <cell r="I1194">
            <v>3</v>
          </cell>
          <cell r="J1194">
            <v>0</v>
          </cell>
          <cell r="K1194">
            <v>9.0666666666666673E-3</v>
          </cell>
          <cell r="L1194" t="str">
            <v>No</v>
          </cell>
          <cell r="M1194"/>
          <cell r="N1194" t="str">
            <v>No</v>
          </cell>
          <cell r="O1194" t="str">
            <v>DB04408016075</v>
          </cell>
        </row>
        <row r="1195">
          <cell r="A1195" t="str">
            <v>SA1222</v>
          </cell>
          <cell r="B1195" t="str">
            <v>11SE-B/C68</v>
          </cell>
          <cell r="C1195">
            <v>1</v>
          </cell>
          <cell r="D1195" t="str">
            <v>E</v>
          </cell>
          <cell r="E1195" t="str">
            <v>SKW&amp;Is-S</v>
          </cell>
          <cell r="F1195" t="str">
            <v>A</v>
          </cell>
          <cell r="G1195" t="str">
            <v>Shaukeiwan Jockey Club Clinic (SKW)</v>
          </cell>
          <cell r="H1195" t="str">
            <v>DH</v>
          </cell>
          <cell r="I1195">
            <v>1</v>
          </cell>
          <cell r="J1195">
            <v>0</v>
          </cell>
          <cell r="K1195">
            <v>9.0666666666666673E-3</v>
          </cell>
          <cell r="L1195" t="str">
            <v>Yes</v>
          </cell>
          <cell r="M1195"/>
          <cell r="N1195" t="str">
            <v>Yes</v>
          </cell>
          <cell r="O1195" t="str">
            <v>DB02508014001</v>
          </cell>
        </row>
        <row r="1196">
          <cell r="A1196" t="str">
            <v>SA1225</v>
          </cell>
          <cell r="B1196" t="str">
            <v>11SE-B/C72</v>
          </cell>
          <cell r="C1196">
            <v>0</v>
          </cell>
          <cell r="D1196" t="str">
            <v>E</v>
          </cell>
          <cell r="E1196" t="str">
            <v>SKW&amp;Is-S</v>
          </cell>
          <cell r="F1196" t="str">
            <v>A</v>
          </cell>
          <cell r="G1196" t="str">
            <v>Lei Yue Mun Park (SKW)</v>
          </cell>
          <cell r="H1196" t="str">
            <v>LCSD</v>
          </cell>
          <cell r="I1196">
            <v>2</v>
          </cell>
          <cell r="J1196">
            <v>0</v>
          </cell>
          <cell r="K1196">
            <v>9.0666666666666673E-3</v>
          </cell>
          <cell r="L1196" t="str">
            <v>No</v>
          </cell>
          <cell r="M1196"/>
          <cell r="N1196" t="str">
            <v>Yes</v>
          </cell>
          <cell r="O1196" t="str">
            <v>DB04408016007</v>
          </cell>
        </row>
        <row r="1197">
          <cell r="A1197" t="str">
            <v>SA1229</v>
          </cell>
          <cell r="B1197" t="str">
            <v>11SE-B/F112</v>
          </cell>
          <cell r="C1197">
            <v>0</v>
          </cell>
          <cell r="D1197" t="str">
            <v>E</v>
          </cell>
          <cell r="E1197" t="str">
            <v>SKW&amp;Is-S</v>
          </cell>
          <cell r="F1197" t="str">
            <v>A</v>
          </cell>
          <cell r="G1197" t="str">
            <v>Lei Yue Mun Park (SKW)</v>
          </cell>
          <cell r="H1197" t="str">
            <v>LCSD</v>
          </cell>
          <cell r="I1197">
            <v>3</v>
          </cell>
          <cell r="J1197">
            <v>0</v>
          </cell>
          <cell r="K1197">
            <v>9.0666666666666673E-3</v>
          </cell>
          <cell r="L1197" t="str">
            <v>No</v>
          </cell>
          <cell r="M1197"/>
          <cell r="N1197" t="str">
            <v>Yes</v>
          </cell>
          <cell r="O1197" t="str">
            <v>DB04408016049</v>
          </cell>
        </row>
        <row r="1198">
          <cell r="A1198" t="str">
            <v>SA1238</v>
          </cell>
          <cell r="B1198" t="str">
            <v>11SE-B/F27</v>
          </cell>
          <cell r="C1198">
            <v>0</v>
          </cell>
          <cell r="D1198" t="str">
            <v>E</v>
          </cell>
          <cell r="E1198" t="str">
            <v>SKW&amp;Is-S</v>
          </cell>
          <cell r="F1198" t="str">
            <v>A</v>
          </cell>
          <cell r="G1198" t="str">
            <v>Hong Kong Museum Of Coastal Defence (Skw)</v>
          </cell>
          <cell r="H1198" t="str">
            <v>LCSD</v>
          </cell>
          <cell r="I1198">
            <v>2</v>
          </cell>
          <cell r="J1198">
            <v>0</v>
          </cell>
          <cell r="K1198">
            <v>9.0666666666666673E-3</v>
          </cell>
          <cell r="L1198" t="str">
            <v>No</v>
          </cell>
          <cell r="M1198"/>
          <cell r="N1198" t="str">
            <v>Yes</v>
          </cell>
          <cell r="O1198" t="str">
            <v>DB04408033004</v>
          </cell>
        </row>
        <row r="1199">
          <cell r="A1199" t="str">
            <v>SA1239</v>
          </cell>
          <cell r="B1199" t="str">
            <v>11SE-B/FR28</v>
          </cell>
          <cell r="C1199">
            <v>0</v>
          </cell>
          <cell r="D1199" t="str">
            <v>E</v>
          </cell>
          <cell r="E1199" t="str">
            <v>SKW&amp;Is-S</v>
          </cell>
          <cell r="F1199" t="str">
            <v>A</v>
          </cell>
          <cell r="G1199" t="str">
            <v>Lei Yue Mun Park (SKW)</v>
          </cell>
          <cell r="H1199" t="str">
            <v>LCSD</v>
          </cell>
          <cell r="I1199">
            <v>1</v>
          </cell>
          <cell r="J1199">
            <v>0</v>
          </cell>
          <cell r="K1199">
            <v>9.0666666666666673E-3</v>
          </cell>
          <cell r="L1199" t="str">
            <v>Yes</v>
          </cell>
          <cell r="M1199"/>
          <cell r="N1199" t="str">
            <v>Yes</v>
          </cell>
          <cell r="O1199" t="str">
            <v>DB04408016052</v>
          </cell>
        </row>
        <row r="1200">
          <cell r="A1200" t="str">
            <v>SA1240</v>
          </cell>
          <cell r="B1200" t="str">
            <v>11SE-B/FR29</v>
          </cell>
          <cell r="C1200">
            <v>0</v>
          </cell>
          <cell r="D1200" t="str">
            <v>E</v>
          </cell>
          <cell r="E1200" t="str">
            <v>SKW&amp;Is-S</v>
          </cell>
          <cell r="F1200" t="str">
            <v>A</v>
          </cell>
          <cell r="G1200" t="str">
            <v>Hong Kong Museum Of Coastal Defence (Skw)</v>
          </cell>
          <cell r="H1200" t="str">
            <v>LCSD</v>
          </cell>
          <cell r="I1200">
            <v>1</v>
          </cell>
          <cell r="J1200">
            <v>0</v>
          </cell>
          <cell r="K1200">
            <v>9.0666666666666673E-3</v>
          </cell>
          <cell r="L1200" t="str">
            <v>Yes</v>
          </cell>
          <cell r="M1200"/>
          <cell r="N1200" t="str">
            <v>Yes</v>
          </cell>
          <cell r="O1200" t="str">
            <v>DB04408033005</v>
          </cell>
        </row>
        <row r="1201">
          <cell r="A1201" t="str">
            <v>SA1243</v>
          </cell>
          <cell r="B1201" t="str">
            <v>11SE-B/F61</v>
          </cell>
          <cell r="C1201">
            <v>0</v>
          </cell>
          <cell r="D1201" t="str">
            <v>E</v>
          </cell>
          <cell r="E1201" t="str">
            <v>SKW&amp;Is-S</v>
          </cell>
          <cell r="F1201" t="str">
            <v>A</v>
          </cell>
          <cell r="G1201" t="str">
            <v>Hong Kong Museum Of Coastal Defence (Skw)</v>
          </cell>
          <cell r="H1201" t="str">
            <v>LCSD</v>
          </cell>
          <cell r="I1201">
            <v>3</v>
          </cell>
          <cell r="J1201">
            <v>0</v>
          </cell>
          <cell r="K1201">
            <v>9.0666666666666673E-3</v>
          </cell>
          <cell r="L1201" t="str">
            <v>Yes</v>
          </cell>
          <cell r="M1201"/>
          <cell r="N1201" t="str">
            <v>Yes</v>
          </cell>
          <cell r="O1201" t="str">
            <v>DB04408033018</v>
          </cell>
        </row>
        <row r="1202">
          <cell r="A1202" t="str">
            <v>SA1246</v>
          </cell>
          <cell r="B1202" t="str">
            <v>11SE-B/F70</v>
          </cell>
          <cell r="C1202">
            <v>0</v>
          </cell>
          <cell r="D1202" t="str">
            <v>E</v>
          </cell>
          <cell r="E1202" t="str">
            <v>SKW&amp;Is-S</v>
          </cell>
          <cell r="F1202" t="str">
            <v>A</v>
          </cell>
          <cell r="G1202" t="str">
            <v>Lei Yue Mun Park (SKW)</v>
          </cell>
          <cell r="H1202" t="str">
            <v>LCSD</v>
          </cell>
          <cell r="I1202">
            <v>1</v>
          </cell>
          <cell r="J1202">
            <v>0</v>
          </cell>
          <cell r="K1202">
            <v>9.0666666666666673E-3</v>
          </cell>
          <cell r="L1202" t="str">
            <v>No</v>
          </cell>
          <cell r="M1202"/>
          <cell r="N1202" t="str">
            <v>Yes</v>
          </cell>
          <cell r="O1202" t="str">
            <v>DB04408016053</v>
          </cell>
        </row>
        <row r="1203">
          <cell r="A1203" t="str">
            <v>SA1250</v>
          </cell>
          <cell r="B1203" t="str">
            <v>11SE-B/R200</v>
          </cell>
          <cell r="C1203">
            <v>0</v>
          </cell>
          <cell r="D1203" t="str">
            <v>E</v>
          </cell>
          <cell r="E1203" t="str">
            <v>SKW&amp;Is-S</v>
          </cell>
          <cell r="F1203" t="str">
            <v>A</v>
          </cell>
          <cell r="G1203" t="str">
            <v>Hong Kong Museum Of Coastal Defence (Skw)</v>
          </cell>
          <cell r="H1203" t="str">
            <v>LCSD</v>
          </cell>
          <cell r="I1203">
            <v>1</v>
          </cell>
          <cell r="J1203">
            <v>0</v>
          </cell>
          <cell r="K1203">
            <v>9.0666666666666673E-3</v>
          </cell>
          <cell r="L1203" t="str">
            <v>Yes</v>
          </cell>
          <cell r="M1203"/>
          <cell r="N1203" t="str">
            <v>Yes</v>
          </cell>
          <cell r="O1203" t="str">
            <v>DB04408033020</v>
          </cell>
        </row>
        <row r="1204">
          <cell r="A1204" t="str">
            <v>SA1253</v>
          </cell>
          <cell r="B1204" t="str">
            <v>11SE-B/R26</v>
          </cell>
          <cell r="C1204">
            <v>0</v>
          </cell>
          <cell r="D1204" t="str">
            <v>E</v>
          </cell>
          <cell r="E1204" t="str">
            <v>SKW&amp;Is-S</v>
          </cell>
          <cell r="F1204" t="str">
            <v>A</v>
          </cell>
          <cell r="G1204" t="str">
            <v>Lei Yue Mun Park (SKW)</v>
          </cell>
          <cell r="H1204" t="str">
            <v>LCSD</v>
          </cell>
          <cell r="I1204">
            <v>1</v>
          </cell>
          <cell r="J1204">
            <v>0</v>
          </cell>
          <cell r="K1204">
            <v>9.0666666666666673E-3</v>
          </cell>
          <cell r="L1204" t="str">
            <v>Yes</v>
          </cell>
          <cell r="M1204"/>
          <cell r="N1204" t="str">
            <v>No</v>
          </cell>
          <cell r="O1204" t="str">
            <v>DB04408016056</v>
          </cell>
        </row>
        <row r="1205">
          <cell r="A1205" t="str">
            <v>SA1254</v>
          </cell>
          <cell r="B1205" t="str">
            <v>11SE-B/R27</v>
          </cell>
          <cell r="C1205">
            <v>0</v>
          </cell>
          <cell r="D1205" t="str">
            <v>E</v>
          </cell>
          <cell r="E1205" t="str">
            <v>SKW&amp;Is-S</v>
          </cell>
          <cell r="F1205" t="str">
            <v>A</v>
          </cell>
          <cell r="G1205" t="str">
            <v>Lei Yue Mun Park (SKW)</v>
          </cell>
          <cell r="H1205" t="str">
            <v>LCSD</v>
          </cell>
          <cell r="I1205">
            <v>2</v>
          </cell>
          <cell r="J1205">
            <v>0</v>
          </cell>
          <cell r="K1205">
            <v>9.0666666666666673E-3</v>
          </cell>
          <cell r="L1205" t="str">
            <v>Yes</v>
          </cell>
          <cell r="M1205"/>
          <cell r="N1205" t="str">
            <v>No</v>
          </cell>
          <cell r="O1205" t="str">
            <v>DB04408016057</v>
          </cell>
        </row>
        <row r="1206">
          <cell r="A1206" t="str">
            <v>SA1259</v>
          </cell>
          <cell r="B1206" t="str">
            <v>11SE-B/R51</v>
          </cell>
          <cell r="C1206">
            <v>0</v>
          </cell>
          <cell r="D1206" t="str">
            <v>E</v>
          </cell>
          <cell r="E1206" t="str">
            <v>SKW&amp;Is-S</v>
          </cell>
          <cell r="F1206" t="str">
            <v>A</v>
          </cell>
          <cell r="G1206" t="str">
            <v>Shaukeiwan Government Primary School (Skw)</v>
          </cell>
          <cell r="H1206" t="str">
            <v>EB</v>
          </cell>
          <cell r="I1206">
            <v>1</v>
          </cell>
          <cell r="J1206">
            <v>0</v>
          </cell>
          <cell r="K1206">
            <v>9.0666666666666673E-3</v>
          </cell>
          <cell r="L1206" t="str">
            <v>No</v>
          </cell>
          <cell r="M1206" t="str">
            <v>ShauKeiWan_SaiWanHo</v>
          </cell>
          <cell r="N1206" t="str">
            <v>No</v>
          </cell>
          <cell r="O1206" t="str">
            <v>DB07108003003</v>
          </cell>
        </row>
        <row r="1207">
          <cell r="A1207" t="str">
            <v>SA1263</v>
          </cell>
          <cell r="B1207" t="str">
            <v>11SE-C/C139</v>
          </cell>
          <cell r="C1207">
            <v>0</v>
          </cell>
          <cell r="D1207" t="str">
            <v>CP,ML&amp;Wch</v>
          </cell>
          <cell r="E1207" t="str">
            <v>Wch-S</v>
          </cell>
          <cell r="F1207" t="str">
            <v>A</v>
          </cell>
          <cell r="G1207" t="str">
            <v>Mount Butler Quarry Staff Quarters</v>
          </cell>
          <cell r="H1207" t="str">
            <v>HKPF</v>
          </cell>
          <cell r="I1207">
            <v>1</v>
          </cell>
          <cell r="J1207">
            <v>0</v>
          </cell>
          <cell r="K1207">
            <v>9.0666666666666673E-3</v>
          </cell>
          <cell r="L1207" t="str">
            <v>No</v>
          </cell>
          <cell r="M1207"/>
          <cell r="N1207" t="str">
            <v>Yes</v>
          </cell>
          <cell r="O1207" t="str">
            <v>CC03108009002</v>
          </cell>
        </row>
        <row r="1208">
          <cell r="A1208" t="str">
            <v>SA1264</v>
          </cell>
          <cell r="B1208" t="str">
            <v>11SE-C/C140</v>
          </cell>
          <cell r="C1208">
            <v>0</v>
          </cell>
          <cell r="D1208" t="str">
            <v>CP,ML&amp;Wch</v>
          </cell>
          <cell r="E1208" t="str">
            <v>Wch-S</v>
          </cell>
          <cell r="F1208" t="str">
            <v>A</v>
          </cell>
          <cell r="G1208" t="str">
            <v>Mount Butler Quarry Site</v>
          </cell>
          <cell r="H1208" t="str">
            <v>HKPF</v>
          </cell>
          <cell r="I1208">
            <v>3</v>
          </cell>
          <cell r="J1208">
            <v>0</v>
          </cell>
          <cell r="K1208">
            <v>9.0666666666666673E-3</v>
          </cell>
          <cell r="L1208" t="str">
            <v>No</v>
          </cell>
          <cell r="M1208"/>
          <cell r="N1208" t="str">
            <v>No</v>
          </cell>
          <cell r="O1208" t="str">
            <v>CC03108009003</v>
          </cell>
        </row>
        <row r="1209">
          <cell r="A1209" t="str">
            <v>SA1265</v>
          </cell>
          <cell r="B1209" t="str">
            <v>11SE-C/C141</v>
          </cell>
          <cell r="C1209">
            <v>0</v>
          </cell>
          <cell r="D1209" t="str">
            <v>CP,ML&amp;Wch</v>
          </cell>
          <cell r="E1209" t="str">
            <v>Wch-S</v>
          </cell>
          <cell r="F1209" t="str">
            <v>A</v>
          </cell>
          <cell r="G1209" t="str">
            <v>Mount Butler Quarry Site</v>
          </cell>
          <cell r="H1209" t="str">
            <v>HKPF</v>
          </cell>
          <cell r="I1209">
            <v>3</v>
          </cell>
          <cell r="J1209">
            <v>0</v>
          </cell>
          <cell r="K1209">
            <v>9.0666666666666673E-3</v>
          </cell>
          <cell r="L1209" t="str">
            <v>No</v>
          </cell>
          <cell r="M1209"/>
          <cell r="N1209" t="str">
            <v>Yes</v>
          </cell>
          <cell r="O1209" t="str">
            <v>CC03108009004</v>
          </cell>
        </row>
        <row r="1210">
          <cell r="A1210" t="str">
            <v>SA1266</v>
          </cell>
          <cell r="B1210" t="str">
            <v>11SE-C/C142</v>
          </cell>
          <cell r="C1210">
            <v>0</v>
          </cell>
          <cell r="D1210" t="str">
            <v>CP,ML&amp;Wch</v>
          </cell>
          <cell r="E1210" t="str">
            <v>Wch-S</v>
          </cell>
          <cell r="F1210" t="str">
            <v>A</v>
          </cell>
          <cell r="G1210" t="str">
            <v>Mount Butler Quarry Site</v>
          </cell>
          <cell r="H1210" t="str">
            <v>HKPF</v>
          </cell>
          <cell r="I1210">
            <v>1</v>
          </cell>
          <cell r="J1210">
            <v>0</v>
          </cell>
          <cell r="K1210">
            <v>9.0666666666666673E-3</v>
          </cell>
          <cell r="L1210" t="str">
            <v>No</v>
          </cell>
          <cell r="M1210"/>
          <cell r="N1210" t="str">
            <v>Yes</v>
          </cell>
          <cell r="O1210" t="str">
            <v>CC03108009005</v>
          </cell>
        </row>
        <row r="1211">
          <cell r="A1211" t="str">
            <v>SA1268</v>
          </cell>
          <cell r="B1211" t="str">
            <v>11SE-C/C160</v>
          </cell>
          <cell r="C1211">
            <v>0</v>
          </cell>
          <cell r="D1211" t="str">
            <v>CP,ML&amp;Wch</v>
          </cell>
          <cell r="E1211" t="str">
            <v>Wch-S</v>
          </cell>
          <cell r="F1211" t="str">
            <v>A</v>
          </cell>
          <cell r="G1211" t="str">
            <v>Mount Butler Quarry Site</v>
          </cell>
          <cell r="H1211" t="str">
            <v>HKPF</v>
          </cell>
          <cell r="I1211">
            <v>3</v>
          </cell>
          <cell r="J1211">
            <v>0</v>
          </cell>
          <cell r="K1211">
            <v>9.0666666666666673E-3</v>
          </cell>
          <cell r="L1211" t="str">
            <v>Yes</v>
          </cell>
          <cell r="M1211"/>
          <cell r="N1211" t="str">
            <v>Yes</v>
          </cell>
          <cell r="O1211" t="str">
            <v>CC03108009006</v>
          </cell>
        </row>
        <row r="1212">
          <cell r="A1212" t="str">
            <v>SA1269</v>
          </cell>
          <cell r="B1212" t="str">
            <v>11SE-C/C161</v>
          </cell>
          <cell r="C1212">
            <v>0</v>
          </cell>
          <cell r="D1212" t="str">
            <v>E</v>
          </cell>
          <cell r="E1212" t="str">
            <v>NP&amp;CB</v>
          </cell>
          <cell r="F1212" t="str">
            <v>A</v>
          </cell>
          <cell r="G1212" t="str">
            <v>Mount Parker RSR Station &amp; Radio Transmitting Station</v>
          </cell>
          <cell r="H1212" t="str">
            <v>CAD</v>
          </cell>
          <cell r="I1212">
            <v>3</v>
          </cell>
          <cell r="J1212">
            <v>0</v>
          </cell>
          <cell r="K1212">
            <v>9.0666666666666673E-3</v>
          </cell>
          <cell r="L1212" t="str">
            <v>No</v>
          </cell>
          <cell r="M1212"/>
          <cell r="N1212" t="str">
            <v>Yes</v>
          </cell>
          <cell r="O1212" t="str">
            <v>DA00808032001</v>
          </cell>
        </row>
        <row r="1213">
          <cell r="A1213" t="str">
            <v>SA1271</v>
          </cell>
          <cell r="B1213" t="str">
            <v>11SE-C/CR192</v>
          </cell>
          <cell r="C1213">
            <v>0</v>
          </cell>
          <cell r="D1213" t="str">
            <v>CP,ML&amp;Wch</v>
          </cell>
          <cell r="E1213" t="str">
            <v>Wch-S</v>
          </cell>
          <cell r="F1213" t="str">
            <v>A</v>
          </cell>
          <cell r="G1213" t="str">
            <v>Aurizon, 60-62 Moorsom Road</v>
          </cell>
          <cell r="H1213" t="str">
            <v>GPA</v>
          </cell>
          <cell r="I1213">
            <v>1</v>
          </cell>
          <cell r="J1213">
            <v>0</v>
          </cell>
          <cell r="K1213">
            <v>9.0666666666666673E-3</v>
          </cell>
          <cell r="L1213" t="str">
            <v>Yes</v>
          </cell>
          <cell r="M1213"/>
          <cell r="N1213" t="str">
            <v>Yes</v>
          </cell>
          <cell r="O1213" t="str">
            <v>CC02308014003</v>
          </cell>
        </row>
        <row r="1214">
          <cell r="A1214" t="str">
            <v>SA1275</v>
          </cell>
          <cell r="B1214" t="str">
            <v>11SE-C/C356</v>
          </cell>
          <cell r="C1214">
            <v>0</v>
          </cell>
          <cell r="D1214" t="str">
            <v>E</v>
          </cell>
          <cell r="E1214" t="str">
            <v>NP&amp;CB</v>
          </cell>
          <cell r="F1214" t="str">
            <v>A</v>
          </cell>
          <cell r="G1214" t="str">
            <v>Mount Parker RSR Station &amp; Radio Transmitting Station</v>
          </cell>
          <cell r="H1214" t="str">
            <v>CAD</v>
          </cell>
          <cell r="I1214">
            <v>3</v>
          </cell>
          <cell r="J1214">
            <v>0</v>
          </cell>
          <cell r="K1214">
            <v>9.0666666666666673E-3</v>
          </cell>
          <cell r="L1214" t="str">
            <v>No</v>
          </cell>
          <cell r="M1214"/>
          <cell r="N1214" t="str">
            <v>Yes</v>
          </cell>
          <cell r="O1214" t="str">
            <v>DA00808032010</v>
          </cell>
        </row>
        <row r="1215">
          <cell r="A1215" t="str">
            <v>SA1276</v>
          </cell>
          <cell r="B1215" t="str">
            <v>11SE-C/C357</v>
          </cell>
          <cell r="C1215">
            <v>0</v>
          </cell>
          <cell r="D1215" t="str">
            <v>E</v>
          </cell>
          <cell r="E1215" t="str">
            <v>NP&amp;CB</v>
          </cell>
          <cell r="F1215" t="str">
            <v>A</v>
          </cell>
          <cell r="G1215" t="str">
            <v>Mount Parker RSR Station &amp; Radio Transmitting Station</v>
          </cell>
          <cell r="H1215" t="str">
            <v>CAD</v>
          </cell>
          <cell r="I1215">
            <v>3</v>
          </cell>
          <cell r="J1215">
            <v>0</v>
          </cell>
          <cell r="K1215">
            <v>9.0666666666666673E-3</v>
          </cell>
          <cell r="L1215" t="str">
            <v>No</v>
          </cell>
          <cell r="M1215"/>
          <cell r="N1215" t="str">
            <v>Yes</v>
          </cell>
          <cell r="O1215" t="str">
            <v>DA00808032011</v>
          </cell>
        </row>
        <row r="1216">
          <cell r="A1216" t="str">
            <v>SA1277</v>
          </cell>
          <cell r="B1216" t="str">
            <v>11SE-C/C358</v>
          </cell>
          <cell r="C1216">
            <v>0</v>
          </cell>
          <cell r="D1216" t="str">
            <v>E</v>
          </cell>
          <cell r="E1216" t="str">
            <v>NP&amp;CB</v>
          </cell>
          <cell r="F1216" t="str">
            <v>A</v>
          </cell>
          <cell r="G1216" t="str">
            <v>Mount Parker RSR Station &amp; Radio Transmitting Station</v>
          </cell>
          <cell r="H1216" t="str">
            <v>CAD</v>
          </cell>
          <cell r="I1216">
            <v>3</v>
          </cell>
          <cell r="J1216">
            <v>0</v>
          </cell>
          <cell r="K1216">
            <v>9.0666666666666673E-3</v>
          </cell>
          <cell r="L1216" t="str">
            <v>No</v>
          </cell>
          <cell r="M1216"/>
          <cell r="N1216" t="str">
            <v>Yes</v>
          </cell>
          <cell r="O1216" t="str">
            <v>DA00808032002</v>
          </cell>
        </row>
        <row r="1217">
          <cell r="A1217" t="str">
            <v>SA1278</v>
          </cell>
          <cell r="B1217" t="str">
            <v>11SE-C/C359</v>
          </cell>
          <cell r="C1217">
            <v>0</v>
          </cell>
          <cell r="D1217" t="str">
            <v>E</v>
          </cell>
          <cell r="E1217" t="str">
            <v>NP&amp;CB</v>
          </cell>
          <cell r="F1217" t="str">
            <v>A</v>
          </cell>
          <cell r="G1217" t="str">
            <v>Mount Parker RSR Station &amp; Radio Transmitting Station</v>
          </cell>
          <cell r="H1217" t="str">
            <v>CAD</v>
          </cell>
          <cell r="I1217">
            <v>3</v>
          </cell>
          <cell r="J1217">
            <v>0</v>
          </cell>
          <cell r="K1217">
            <v>9.0666666666666673E-3</v>
          </cell>
          <cell r="L1217" t="str">
            <v>No</v>
          </cell>
          <cell r="M1217"/>
          <cell r="N1217" t="str">
            <v>Yes</v>
          </cell>
          <cell r="O1217" t="str">
            <v>DA00808032003</v>
          </cell>
        </row>
        <row r="1218">
          <cell r="A1218" t="str">
            <v>SA1280</v>
          </cell>
          <cell r="B1218" t="str">
            <v>11SE-C/C361</v>
          </cell>
          <cell r="C1218">
            <v>0</v>
          </cell>
          <cell r="D1218" t="str">
            <v>E</v>
          </cell>
          <cell r="E1218" t="str">
            <v>NP&amp;CB</v>
          </cell>
          <cell r="F1218" t="str">
            <v>A</v>
          </cell>
          <cell r="G1218" t="str">
            <v>Mount Parker RSR Station &amp; Radio Transmitting Station</v>
          </cell>
          <cell r="H1218" t="str">
            <v>CAD</v>
          </cell>
          <cell r="I1218">
            <v>3</v>
          </cell>
          <cell r="J1218">
            <v>0</v>
          </cell>
          <cell r="K1218">
            <v>9.0666666666666673E-3</v>
          </cell>
          <cell r="L1218" t="str">
            <v>No</v>
          </cell>
          <cell r="M1218"/>
          <cell r="N1218" t="str">
            <v>Yes</v>
          </cell>
          <cell r="O1218" t="str">
            <v>DA00808032005</v>
          </cell>
        </row>
        <row r="1219">
          <cell r="A1219" t="str">
            <v>SA1281</v>
          </cell>
          <cell r="B1219" t="str">
            <v>11SE-C/C362</v>
          </cell>
          <cell r="C1219">
            <v>0</v>
          </cell>
          <cell r="D1219" t="str">
            <v>E</v>
          </cell>
          <cell r="E1219" t="str">
            <v>NP&amp;CB</v>
          </cell>
          <cell r="F1219" t="str">
            <v>A</v>
          </cell>
          <cell r="G1219" t="str">
            <v>Mount Parker RSR Station &amp; Radio Transmitting Station</v>
          </cell>
          <cell r="H1219" t="str">
            <v>CAD</v>
          </cell>
          <cell r="I1219">
            <v>3</v>
          </cell>
          <cell r="J1219">
            <v>0</v>
          </cell>
          <cell r="K1219">
            <v>9.0666666666666673E-3</v>
          </cell>
          <cell r="L1219" t="str">
            <v>No</v>
          </cell>
          <cell r="M1219"/>
          <cell r="N1219" t="str">
            <v>Yes</v>
          </cell>
          <cell r="O1219" t="str">
            <v>DA00808032012</v>
          </cell>
        </row>
        <row r="1220">
          <cell r="A1220" t="str">
            <v>SA1282</v>
          </cell>
          <cell r="B1220" t="str">
            <v>11SE-C/C363</v>
          </cell>
          <cell r="C1220">
            <v>0</v>
          </cell>
          <cell r="D1220" t="str">
            <v>E</v>
          </cell>
          <cell r="E1220" t="str">
            <v>NP&amp;CB</v>
          </cell>
          <cell r="F1220" t="str">
            <v>A</v>
          </cell>
          <cell r="G1220" t="str">
            <v>Mount Parker RSR Station &amp; Radio Transmitting Station</v>
          </cell>
          <cell r="H1220" t="str">
            <v>CAD</v>
          </cell>
          <cell r="I1220">
            <v>3</v>
          </cell>
          <cell r="J1220">
            <v>0</v>
          </cell>
          <cell r="K1220">
            <v>9.0666666666666673E-3</v>
          </cell>
          <cell r="L1220" t="str">
            <v>No</v>
          </cell>
          <cell r="M1220"/>
          <cell r="N1220" t="str">
            <v>Yes</v>
          </cell>
          <cell r="O1220" t="str">
            <v>DA00808032013</v>
          </cell>
        </row>
        <row r="1221">
          <cell r="A1221" t="str">
            <v>SA1283</v>
          </cell>
          <cell r="B1221" t="str">
            <v>11SE-C/C364</v>
          </cell>
          <cell r="C1221">
            <v>0</v>
          </cell>
          <cell r="D1221" t="str">
            <v>E</v>
          </cell>
          <cell r="E1221" t="str">
            <v>NP&amp;CB</v>
          </cell>
          <cell r="F1221" t="str">
            <v>A</v>
          </cell>
          <cell r="G1221" t="str">
            <v>Mount Parker RSR Station &amp; Radio Transmitting Station</v>
          </cell>
          <cell r="H1221" t="str">
            <v>CAD</v>
          </cell>
          <cell r="I1221">
            <v>2</v>
          </cell>
          <cell r="J1221">
            <v>0</v>
          </cell>
          <cell r="K1221">
            <v>9.0666666666666673E-3</v>
          </cell>
          <cell r="L1221" t="str">
            <v>No</v>
          </cell>
          <cell r="M1221"/>
          <cell r="N1221" t="str">
            <v>No</v>
          </cell>
          <cell r="O1221" t="str">
            <v>DA05908035003</v>
          </cell>
        </row>
        <row r="1222">
          <cell r="A1222" t="str">
            <v>SA1290</v>
          </cell>
          <cell r="B1222" t="str">
            <v>11SE-C/C446</v>
          </cell>
          <cell r="C1222">
            <v>0</v>
          </cell>
          <cell r="D1222" t="str">
            <v>CP,ML&amp;Wch</v>
          </cell>
          <cell r="E1222" t="str">
            <v>Wch-S</v>
          </cell>
          <cell r="F1222" t="str">
            <v>A</v>
          </cell>
          <cell r="G1222" t="str">
            <v>Aurizon, 60-62 Moorsom Road</v>
          </cell>
          <cell r="H1222" t="str">
            <v>GPA</v>
          </cell>
          <cell r="I1222">
            <v>1</v>
          </cell>
          <cell r="J1222">
            <v>0</v>
          </cell>
          <cell r="K1222">
            <v>9.0666666666666673E-3</v>
          </cell>
          <cell r="L1222" t="str">
            <v>No</v>
          </cell>
          <cell r="M1222"/>
          <cell r="N1222" t="str">
            <v>Yes</v>
          </cell>
          <cell r="O1222" t="str">
            <v>CC02308014001</v>
          </cell>
        </row>
        <row r="1223">
          <cell r="A1223" t="str">
            <v>SA1293</v>
          </cell>
          <cell r="B1223" t="str">
            <v>11SE-C/C494</v>
          </cell>
          <cell r="C1223">
            <v>0</v>
          </cell>
          <cell r="D1223" t="str">
            <v>CP,ML&amp;Wch</v>
          </cell>
          <cell r="E1223" t="str">
            <v>Wch-S</v>
          </cell>
          <cell r="F1223" t="str">
            <v>A</v>
          </cell>
          <cell r="G1223" t="str">
            <v>Aurora, 61 Moorsom Road</v>
          </cell>
          <cell r="H1223" t="str">
            <v>GPA</v>
          </cell>
          <cell r="I1223">
            <v>1</v>
          </cell>
          <cell r="J1223">
            <v>0</v>
          </cell>
          <cell r="K1223">
            <v>9.0666666666666673E-3</v>
          </cell>
          <cell r="L1223" t="str">
            <v>Yes</v>
          </cell>
          <cell r="M1223"/>
          <cell r="N1223" t="str">
            <v>Yes</v>
          </cell>
          <cell r="O1223" t="str">
            <v>CC02308014002</v>
          </cell>
        </row>
        <row r="1224">
          <cell r="A1224" t="str">
            <v>SA1294</v>
          </cell>
          <cell r="B1224" t="str">
            <v>11SE-C/C531</v>
          </cell>
          <cell r="C1224">
            <v>0</v>
          </cell>
          <cell r="D1224" t="str">
            <v>E</v>
          </cell>
          <cell r="E1224" t="str">
            <v>NP&amp;CB</v>
          </cell>
          <cell r="F1224" t="str">
            <v>A</v>
          </cell>
          <cell r="G1224" t="str">
            <v>Mount Parker RSR Station &amp; Radio Transmitting Station</v>
          </cell>
          <cell r="H1224" t="str">
            <v>CAD</v>
          </cell>
          <cell r="I1224">
            <v>3</v>
          </cell>
          <cell r="J1224">
            <v>0</v>
          </cell>
          <cell r="K1224">
            <v>9.0666666666666673E-3</v>
          </cell>
          <cell r="L1224" t="str">
            <v>No</v>
          </cell>
          <cell r="M1224"/>
          <cell r="N1224" t="str">
            <v>Yes</v>
          </cell>
          <cell r="O1224" t="str">
            <v>DA00808032004</v>
          </cell>
        </row>
        <row r="1225">
          <cell r="A1225" t="str">
            <v>SA1295</v>
          </cell>
          <cell r="B1225" t="str">
            <v>11SE-C/C591</v>
          </cell>
          <cell r="C1225">
            <v>0</v>
          </cell>
          <cell r="D1225" t="str">
            <v>CP,ML&amp;Wch</v>
          </cell>
          <cell r="E1225" t="str">
            <v>Wch-S</v>
          </cell>
          <cell r="F1225" t="str">
            <v>A</v>
          </cell>
          <cell r="G1225" t="str">
            <v>Mount Butler Quarry Site</v>
          </cell>
          <cell r="H1225" t="str">
            <v>HKPF</v>
          </cell>
          <cell r="I1225">
            <v>3</v>
          </cell>
          <cell r="J1225">
            <v>0</v>
          </cell>
          <cell r="K1225">
            <v>9.0666666666666673E-3</v>
          </cell>
          <cell r="L1225" t="str">
            <v>No</v>
          </cell>
          <cell r="M1225"/>
          <cell r="N1225" t="str">
            <v>Yes</v>
          </cell>
          <cell r="O1225" t="str">
            <v>CC03108038007</v>
          </cell>
        </row>
        <row r="1226">
          <cell r="A1226" t="str">
            <v>SA1298</v>
          </cell>
          <cell r="B1226" t="str">
            <v>11SE-C/C596</v>
          </cell>
          <cell r="C1226">
            <v>0</v>
          </cell>
          <cell r="D1226" t="str">
            <v>CP,ML&amp;Wch</v>
          </cell>
          <cell r="E1226" t="str">
            <v>Wch-S</v>
          </cell>
          <cell r="F1226" t="str">
            <v>A</v>
          </cell>
          <cell r="G1226" t="str">
            <v>Mount Butler Quarry Site</v>
          </cell>
          <cell r="H1226" t="str">
            <v>HKPF</v>
          </cell>
          <cell r="I1226">
            <v>1</v>
          </cell>
          <cell r="J1226">
            <v>0</v>
          </cell>
          <cell r="K1226">
            <v>9.0666666666666673E-3</v>
          </cell>
          <cell r="L1226" t="str">
            <v>No</v>
          </cell>
          <cell r="M1226"/>
          <cell r="N1226" t="str">
            <v>Yes</v>
          </cell>
          <cell r="O1226" t="str">
            <v>CC03108038009</v>
          </cell>
        </row>
        <row r="1227">
          <cell r="A1227" t="str">
            <v>SA1299</v>
          </cell>
          <cell r="B1227" t="str">
            <v>11SE-C/C597</v>
          </cell>
          <cell r="C1227">
            <v>0</v>
          </cell>
          <cell r="D1227" t="str">
            <v>CP,ML&amp;Wch</v>
          </cell>
          <cell r="E1227" t="str">
            <v>Wch-S</v>
          </cell>
          <cell r="F1227" t="str">
            <v>A</v>
          </cell>
          <cell r="G1227" t="str">
            <v>Mount Butler Quarry Site</v>
          </cell>
          <cell r="H1227" t="str">
            <v>HKPF</v>
          </cell>
          <cell r="I1227">
            <v>2</v>
          </cell>
          <cell r="J1227">
            <v>0</v>
          </cell>
          <cell r="K1227">
            <v>9.0666666666666673E-3</v>
          </cell>
          <cell r="L1227" t="str">
            <v>No</v>
          </cell>
          <cell r="M1227"/>
          <cell r="N1227" t="str">
            <v>Yes</v>
          </cell>
          <cell r="O1227" t="str">
            <v>CC03108038010</v>
          </cell>
        </row>
        <row r="1228">
          <cell r="A1228" t="str">
            <v>SA1300</v>
          </cell>
          <cell r="B1228" t="str">
            <v>11SE-C/C598</v>
          </cell>
          <cell r="C1228">
            <v>0</v>
          </cell>
          <cell r="D1228" t="str">
            <v>CP,ML&amp;Wch</v>
          </cell>
          <cell r="E1228" t="str">
            <v>Wch-S</v>
          </cell>
          <cell r="F1228" t="str">
            <v>A</v>
          </cell>
          <cell r="G1228" t="str">
            <v>Mount Butler Quarry Site</v>
          </cell>
          <cell r="H1228" t="str">
            <v>HKPF</v>
          </cell>
          <cell r="I1228">
            <v>3</v>
          </cell>
          <cell r="J1228">
            <v>0</v>
          </cell>
          <cell r="K1228">
            <v>9.0666666666666673E-3</v>
          </cell>
          <cell r="L1228" t="str">
            <v>No</v>
          </cell>
          <cell r="M1228"/>
          <cell r="N1228" t="str">
            <v>Yes</v>
          </cell>
          <cell r="O1228" t="str">
            <v>CC03108038011</v>
          </cell>
        </row>
        <row r="1229">
          <cell r="A1229" t="str">
            <v>SA1301</v>
          </cell>
          <cell r="B1229" t="str">
            <v>11SE-C/CR599</v>
          </cell>
          <cell r="C1229">
            <v>0</v>
          </cell>
          <cell r="D1229" t="str">
            <v>CP,ML&amp;Wch</v>
          </cell>
          <cell r="E1229" t="str">
            <v>Wch-S</v>
          </cell>
          <cell r="F1229" t="str">
            <v>A</v>
          </cell>
          <cell r="G1229" t="str">
            <v>Mount Butler Quarry Site</v>
          </cell>
          <cell r="H1229" t="str">
            <v>HKPF</v>
          </cell>
          <cell r="I1229">
            <v>3</v>
          </cell>
          <cell r="J1229">
            <v>0</v>
          </cell>
          <cell r="K1229">
            <v>9.0666666666666673E-3</v>
          </cell>
          <cell r="L1229" t="str">
            <v>No</v>
          </cell>
          <cell r="M1229"/>
          <cell r="N1229" t="str">
            <v>Yes</v>
          </cell>
          <cell r="O1229" t="str">
            <v>CC03108038017</v>
          </cell>
        </row>
        <row r="1230">
          <cell r="A1230" t="str">
            <v>SA1302</v>
          </cell>
          <cell r="B1230" t="str">
            <v>11SE-C/C603</v>
          </cell>
          <cell r="C1230">
            <v>0</v>
          </cell>
          <cell r="D1230" t="str">
            <v>CP,ML&amp;Wch</v>
          </cell>
          <cell r="E1230" t="str">
            <v>Wch-S</v>
          </cell>
          <cell r="F1230" t="str">
            <v>A</v>
          </cell>
          <cell r="G1230" t="str">
            <v>Mount Butler Quarry Site</v>
          </cell>
          <cell r="H1230" t="str">
            <v>HKPF</v>
          </cell>
          <cell r="I1230">
            <v>3</v>
          </cell>
          <cell r="J1230">
            <v>0</v>
          </cell>
          <cell r="K1230">
            <v>9.0666666666666673E-3</v>
          </cell>
          <cell r="L1230" t="str">
            <v>No</v>
          </cell>
          <cell r="M1230"/>
          <cell r="N1230" t="str">
            <v>Yes</v>
          </cell>
          <cell r="O1230" t="str">
            <v>CC03108038012</v>
          </cell>
        </row>
        <row r="1231">
          <cell r="A1231" t="str">
            <v>SA1303</v>
          </cell>
          <cell r="B1231" t="str">
            <v>11SE-C/C604</v>
          </cell>
          <cell r="C1231">
            <v>0</v>
          </cell>
          <cell r="D1231" t="str">
            <v>CP,ML&amp;Wch</v>
          </cell>
          <cell r="E1231" t="str">
            <v>Wch-S</v>
          </cell>
          <cell r="F1231" t="str">
            <v>A</v>
          </cell>
          <cell r="G1231" t="str">
            <v>Mount Butler Quarry Site</v>
          </cell>
          <cell r="H1231" t="str">
            <v>HKPF</v>
          </cell>
          <cell r="I1231">
            <v>3</v>
          </cell>
          <cell r="J1231">
            <v>0</v>
          </cell>
          <cell r="K1231">
            <v>9.0666666666666673E-3</v>
          </cell>
          <cell r="L1231" t="str">
            <v>No</v>
          </cell>
          <cell r="M1231"/>
          <cell r="N1231" t="str">
            <v>Yes</v>
          </cell>
          <cell r="O1231" t="str">
            <v>CC03108038013</v>
          </cell>
        </row>
        <row r="1232">
          <cell r="A1232" t="str">
            <v>SA1304</v>
          </cell>
          <cell r="B1232" t="str">
            <v>11SE-C/C608</v>
          </cell>
          <cell r="C1232">
            <v>0</v>
          </cell>
          <cell r="D1232" t="str">
            <v>CP,ML&amp;Wch</v>
          </cell>
          <cell r="E1232" t="str">
            <v>Wch-S</v>
          </cell>
          <cell r="F1232" t="str">
            <v>A</v>
          </cell>
          <cell r="G1232" t="str">
            <v>Mount Butler Quarry Site</v>
          </cell>
          <cell r="H1232" t="str">
            <v>HKPF</v>
          </cell>
          <cell r="I1232">
            <v>3</v>
          </cell>
          <cell r="J1232">
            <v>0</v>
          </cell>
          <cell r="K1232">
            <v>9.0666666666666673E-3</v>
          </cell>
          <cell r="L1232" t="str">
            <v>No</v>
          </cell>
          <cell r="M1232"/>
          <cell r="N1232" t="str">
            <v>Yes</v>
          </cell>
          <cell r="O1232" t="str">
            <v>CC03108009007</v>
          </cell>
        </row>
        <row r="1233">
          <cell r="A1233" t="str">
            <v>SA1305</v>
          </cell>
          <cell r="B1233" t="str">
            <v>11SE-C/CR609</v>
          </cell>
          <cell r="C1233" t="str">
            <v>1,2</v>
          </cell>
          <cell r="D1233" t="str">
            <v>CP,ML&amp;Wch</v>
          </cell>
          <cell r="E1233" t="str">
            <v>Wch-S</v>
          </cell>
          <cell r="F1233" t="str">
            <v>A</v>
          </cell>
          <cell r="G1233" t="str">
            <v>Mount Butler Firing Range</v>
          </cell>
          <cell r="H1233" t="str">
            <v>HKPF,HKPF</v>
          </cell>
          <cell r="I1233">
            <v>1</v>
          </cell>
          <cell r="J1233">
            <v>0</v>
          </cell>
          <cell r="K1233">
            <v>9.0666666666666673E-3</v>
          </cell>
          <cell r="L1233" t="str">
            <v>No</v>
          </cell>
          <cell r="M1233"/>
          <cell r="N1233" t="str">
            <v>Yes</v>
          </cell>
          <cell r="O1233" t="str">
            <v>CC03108055001</v>
          </cell>
        </row>
        <row r="1234">
          <cell r="A1234" t="str">
            <v>SA1315</v>
          </cell>
          <cell r="B1234" t="str">
            <v>11SE-C/C643</v>
          </cell>
          <cell r="C1234">
            <v>0</v>
          </cell>
          <cell r="D1234" t="str">
            <v>CP,ML&amp;Wch</v>
          </cell>
          <cell r="E1234" t="str">
            <v>Wch-S</v>
          </cell>
          <cell r="F1234" t="str">
            <v>A</v>
          </cell>
          <cell r="G1234" t="str">
            <v>Mount Butler Quarry Site</v>
          </cell>
          <cell r="H1234" t="str">
            <v>HKPF</v>
          </cell>
          <cell r="I1234">
            <v>3</v>
          </cell>
          <cell r="J1234">
            <v>0</v>
          </cell>
          <cell r="K1234">
            <v>9.0666666666666673E-3</v>
          </cell>
          <cell r="L1234" t="str">
            <v>No</v>
          </cell>
          <cell r="M1234"/>
          <cell r="N1234" t="str">
            <v>Yes</v>
          </cell>
          <cell r="O1234" t="str">
            <v>CC03108038005</v>
          </cell>
        </row>
        <row r="1235">
          <cell r="A1235" t="str">
            <v>SA1317</v>
          </cell>
          <cell r="B1235" t="str">
            <v>11SE-C/C730</v>
          </cell>
          <cell r="C1235">
            <v>2</v>
          </cell>
          <cell r="D1235" t="str">
            <v>CP,ML&amp;Wch</v>
          </cell>
          <cell r="E1235" t="str">
            <v>Wch-S</v>
          </cell>
          <cell r="F1235" t="str">
            <v>A</v>
          </cell>
          <cell r="G1235" t="str">
            <v>Deep Water Bay Road Open Space</v>
          </cell>
          <cell r="H1235" t="str">
            <v>LCSD</v>
          </cell>
          <cell r="I1235">
            <v>3</v>
          </cell>
          <cell r="J1235">
            <v>0</v>
          </cell>
          <cell r="K1235">
            <v>9.0666666666666673E-3</v>
          </cell>
          <cell r="L1235" t="str">
            <v>No</v>
          </cell>
          <cell r="M1235"/>
          <cell r="N1235" t="str">
            <v>Yes</v>
          </cell>
          <cell r="O1235" t="str">
            <v>CC04408065001</v>
          </cell>
        </row>
        <row r="1236">
          <cell r="A1236" t="str">
            <v>SA1319</v>
          </cell>
          <cell r="B1236" t="str">
            <v>11SE-C/C735</v>
          </cell>
          <cell r="C1236">
            <v>0</v>
          </cell>
          <cell r="D1236" t="str">
            <v>CP,ML&amp;Wch</v>
          </cell>
          <cell r="E1236" t="str">
            <v>Wch-S</v>
          </cell>
          <cell r="F1236" t="str">
            <v>A</v>
          </cell>
          <cell r="G1236" t="str">
            <v>Tai Tam Reservoir Road Sitting Out Area</v>
          </cell>
          <cell r="H1236" t="str">
            <v>LCSD</v>
          </cell>
          <cell r="I1236">
            <v>3</v>
          </cell>
          <cell r="J1236">
            <v>0</v>
          </cell>
          <cell r="K1236">
            <v>9.0666666666666673E-3</v>
          </cell>
          <cell r="L1236" t="str">
            <v>No</v>
          </cell>
          <cell r="M1236"/>
          <cell r="N1236" t="str">
            <v>Yes</v>
          </cell>
          <cell r="O1236" t="str">
            <v>CC04408042003</v>
          </cell>
        </row>
        <row r="1237">
          <cell r="A1237" t="str">
            <v>SA1321</v>
          </cell>
          <cell r="B1237" t="str">
            <v>11SE-C/C754</v>
          </cell>
          <cell r="C1237">
            <v>0</v>
          </cell>
          <cell r="D1237" t="str">
            <v>CP,ML&amp;Wch</v>
          </cell>
          <cell r="E1237" t="str">
            <v>Wch-S</v>
          </cell>
          <cell r="F1237" t="str">
            <v>A</v>
          </cell>
          <cell r="G1237" t="str">
            <v>Tai Tam Reservoir Road Sitting Out Area</v>
          </cell>
          <cell r="H1237" t="str">
            <v>LCSD</v>
          </cell>
          <cell r="I1237">
            <v>3</v>
          </cell>
          <cell r="J1237">
            <v>0</v>
          </cell>
          <cell r="K1237">
            <v>9.0666666666666673E-3</v>
          </cell>
          <cell r="L1237" t="str">
            <v>No</v>
          </cell>
          <cell r="M1237"/>
          <cell r="N1237" t="str">
            <v>Yes</v>
          </cell>
          <cell r="O1237" t="str">
            <v>CC04408042004</v>
          </cell>
        </row>
        <row r="1238">
          <cell r="A1238" t="str">
            <v>SA1322</v>
          </cell>
          <cell r="B1238" t="str">
            <v>11SE-C/C798</v>
          </cell>
          <cell r="C1238">
            <v>0</v>
          </cell>
          <cell r="D1238" t="str">
            <v>CP,ML&amp;Wch</v>
          </cell>
          <cell r="E1238" t="str">
            <v>Wch-S</v>
          </cell>
          <cell r="F1238" t="str">
            <v>A</v>
          </cell>
          <cell r="G1238" t="str">
            <v>Mount Butler Quarry Site</v>
          </cell>
          <cell r="H1238" t="str">
            <v>HKPF</v>
          </cell>
          <cell r="I1238">
            <v>3</v>
          </cell>
          <cell r="J1238">
            <v>0</v>
          </cell>
          <cell r="K1238">
            <v>9.0666666666666673E-3</v>
          </cell>
          <cell r="L1238" t="str">
            <v>No</v>
          </cell>
          <cell r="M1238"/>
          <cell r="N1238" t="str">
            <v>Yes</v>
          </cell>
          <cell r="O1238" t="str">
            <v>CC03108009008</v>
          </cell>
        </row>
        <row r="1239">
          <cell r="A1239" t="str">
            <v>SA1323</v>
          </cell>
          <cell r="B1239" t="str">
            <v>11SE-C/C801</v>
          </cell>
          <cell r="C1239">
            <v>0</v>
          </cell>
          <cell r="D1239" t="str">
            <v>CP,ML&amp;Wch</v>
          </cell>
          <cell r="E1239" t="str">
            <v>Wch-S</v>
          </cell>
          <cell r="F1239" t="str">
            <v>A</v>
          </cell>
          <cell r="G1239" t="str">
            <v>Mount Butler Quarry Site</v>
          </cell>
          <cell r="H1239" t="str">
            <v>HKPF</v>
          </cell>
          <cell r="I1239">
            <v>3</v>
          </cell>
          <cell r="J1239">
            <v>0</v>
          </cell>
          <cell r="K1239">
            <v>9.0666666666666673E-3</v>
          </cell>
          <cell r="L1239" t="str">
            <v>No</v>
          </cell>
          <cell r="M1239"/>
          <cell r="N1239" t="str">
            <v>Yes</v>
          </cell>
          <cell r="O1239" t="str">
            <v>CC03108038003</v>
          </cell>
        </row>
        <row r="1240">
          <cell r="A1240" t="str">
            <v>SA1324</v>
          </cell>
          <cell r="B1240" t="str">
            <v>11SE-C/C805</v>
          </cell>
          <cell r="C1240">
            <v>0</v>
          </cell>
          <cell r="D1240" t="str">
            <v>CP,ML&amp;Wch</v>
          </cell>
          <cell r="E1240" t="str">
            <v>Wch-S</v>
          </cell>
          <cell r="F1240" t="str">
            <v>A</v>
          </cell>
          <cell r="G1240" t="str">
            <v>Chun Fai Road / Moorsom Road Sitting Out Area</v>
          </cell>
          <cell r="H1240" t="str">
            <v>LCSD</v>
          </cell>
          <cell r="I1240">
            <v>3</v>
          </cell>
          <cell r="J1240">
            <v>0</v>
          </cell>
          <cell r="K1240">
            <v>9.0666666666666673E-3</v>
          </cell>
          <cell r="L1240" t="str">
            <v>No</v>
          </cell>
          <cell r="M1240"/>
          <cell r="N1240" t="str">
            <v>No</v>
          </cell>
          <cell r="O1240" t="str">
            <v>CC04408028001</v>
          </cell>
        </row>
        <row r="1241">
          <cell r="A1241" t="str">
            <v>SA1327</v>
          </cell>
          <cell r="B1241" t="str">
            <v>11SE-C/C835</v>
          </cell>
          <cell r="C1241">
            <v>0</v>
          </cell>
          <cell r="D1241" t="str">
            <v>CP,ML&amp;Wch</v>
          </cell>
          <cell r="E1241" t="str">
            <v>Wch-S</v>
          </cell>
          <cell r="F1241" t="str">
            <v>A</v>
          </cell>
          <cell r="G1241" t="str">
            <v>Mount Butler Quarry Site</v>
          </cell>
          <cell r="H1241" t="str">
            <v>HKPF</v>
          </cell>
          <cell r="I1241">
            <v>3</v>
          </cell>
          <cell r="J1241">
            <v>0</v>
          </cell>
          <cell r="K1241">
            <v>9.0666666666666673E-3</v>
          </cell>
          <cell r="L1241" t="str">
            <v>No</v>
          </cell>
          <cell r="M1241"/>
          <cell r="N1241" t="str">
            <v>Yes</v>
          </cell>
          <cell r="O1241" t="str">
            <v>CC03108038021</v>
          </cell>
        </row>
        <row r="1242">
          <cell r="A1242" t="str">
            <v>SA1329</v>
          </cell>
          <cell r="B1242" t="str">
            <v>11SE-C/C838</v>
          </cell>
          <cell r="C1242">
            <v>0</v>
          </cell>
          <cell r="D1242" t="str">
            <v>CP,ML&amp;Wch</v>
          </cell>
          <cell r="E1242" t="str">
            <v>Wch-S</v>
          </cell>
          <cell r="F1242" t="str">
            <v>A</v>
          </cell>
          <cell r="G1242" t="str">
            <v>Mount Butler Firing Range</v>
          </cell>
          <cell r="H1242" t="str">
            <v>HKPF</v>
          </cell>
          <cell r="I1242">
            <v>3</v>
          </cell>
          <cell r="J1242">
            <v>0</v>
          </cell>
          <cell r="K1242">
            <v>9.0666666666666673E-3</v>
          </cell>
          <cell r="L1242" t="str">
            <v>No</v>
          </cell>
          <cell r="M1242"/>
          <cell r="N1242" t="str">
            <v>Yes</v>
          </cell>
          <cell r="O1242" t="str">
            <v>CC03108055005</v>
          </cell>
        </row>
        <row r="1243">
          <cell r="A1243" t="str">
            <v>SA1330</v>
          </cell>
          <cell r="B1243" t="str">
            <v>11SE-C/C855</v>
          </cell>
          <cell r="C1243">
            <v>0</v>
          </cell>
          <cell r="D1243" t="str">
            <v>CP,ML&amp;Wch</v>
          </cell>
          <cell r="E1243" t="str">
            <v>Wch-S</v>
          </cell>
          <cell r="F1243" t="str">
            <v>A</v>
          </cell>
          <cell r="G1243" t="str">
            <v>Mount Butler Quarry Site</v>
          </cell>
          <cell r="H1243" t="str">
            <v>HKPF</v>
          </cell>
          <cell r="I1243">
            <v>3</v>
          </cell>
          <cell r="J1243">
            <v>0</v>
          </cell>
          <cell r="K1243">
            <v>9.0666666666666673E-3</v>
          </cell>
          <cell r="L1243" t="str">
            <v>No</v>
          </cell>
          <cell r="M1243"/>
          <cell r="N1243" t="str">
            <v>Yes</v>
          </cell>
          <cell r="O1243" t="str">
            <v>CC03108038024</v>
          </cell>
        </row>
        <row r="1244">
          <cell r="A1244" t="str">
            <v>SA1331</v>
          </cell>
          <cell r="B1244" t="str">
            <v>11SE-C/C87</v>
          </cell>
          <cell r="C1244" t="str">
            <v>1,2</v>
          </cell>
          <cell r="D1244" t="str">
            <v>CP,ML&amp;Wch</v>
          </cell>
          <cell r="E1244" t="str">
            <v>Wch-S</v>
          </cell>
          <cell r="F1244" t="str">
            <v>A</v>
          </cell>
          <cell r="G1244" t="str">
            <v>Perkins Road Amenity Plot</v>
          </cell>
          <cell r="H1244" t="str">
            <v>HyD,LCSD</v>
          </cell>
          <cell r="I1244">
            <v>1</v>
          </cell>
          <cell r="J1244">
            <v>0</v>
          </cell>
          <cell r="K1244">
            <v>9.0666666666666673E-3</v>
          </cell>
          <cell r="L1244" t="str">
            <v>Yes</v>
          </cell>
          <cell r="M1244"/>
          <cell r="N1244" t="str">
            <v>Yes</v>
          </cell>
          <cell r="O1244" t="str">
            <v>CC04408039001</v>
          </cell>
        </row>
        <row r="1245">
          <cell r="A1245" t="str">
            <v>SA1333</v>
          </cell>
          <cell r="B1245" t="str">
            <v>11SE-C/C98</v>
          </cell>
          <cell r="C1245">
            <v>0</v>
          </cell>
          <cell r="D1245" t="str">
            <v>WS&amp;L</v>
          </cell>
          <cell r="E1245" t="str">
            <v>S</v>
          </cell>
          <cell r="F1245" t="str">
            <v>A</v>
          </cell>
          <cell r="G1245" t="str">
            <v>Tai Tam Country Park Barbecue Area Site 2 Public Toilet</v>
          </cell>
          <cell r="H1245" t="str">
            <v>AFCD</v>
          </cell>
          <cell r="I1245">
            <v>3</v>
          </cell>
          <cell r="J1245">
            <v>0</v>
          </cell>
          <cell r="K1245">
            <v>9.0666666666666673E-3</v>
          </cell>
          <cell r="L1245" t="str">
            <v>No</v>
          </cell>
          <cell r="M1245"/>
          <cell r="N1245" t="str">
            <v>Yes</v>
          </cell>
          <cell r="O1245" t="str">
            <v>BB00108065001</v>
          </cell>
        </row>
        <row r="1246">
          <cell r="A1246" t="str">
            <v>SA1335</v>
          </cell>
          <cell r="B1246" t="str">
            <v>11SE-C/F1</v>
          </cell>
          <cell r="C1246">
            <v>0</v>
          </cell>
          <cell r="D1246" t="str">
            <v>CP,ML&amp;Wch</v>
          </cell>
          <cell r="E1246" t="str">
            <v>Wch-S</v>
          </cell>
          <cell r="F1246" t="str">
            <v>A</v>
          </cell>
          <cell r="G1246" t="str">
            <v>Hong Kong Tennis Centre</v>
          </cell>
          <cell r="H1246" t="str">
            <v>LCSD</v>
          </cell>
          <cell r="I1246">
            <v>1</v>
          </cell>
          <cell r="J1246">
            <v>0</v>
          </cell>
          <cell r="K1246">
            <v>9.0666666666666673E-3</v>
          </cell>
          <cell r="L1246" t="str">
            <v>No</v>
          </cell>
          <cell r="M1246"/>
          <cell r="N1246" t="str">
            <v>Yes</v>
          </cell>
          <cell r="O1246" t="str">
            <v>CC04408025001</v>
          </cell>
        </row>
        <row r="1247">
          <cell r="A1247" t="str">
            <v>SA1336</v>
          </cell>
          <cell r="B1247" t="str">
            <v>11SE-C/F10</v>
          </cell>
          <cell r="C1247">
            <v>0</v>
          </cell>
          <cell r="D1247" t="str">
            <v>CP,ML&amp;Wch</v>
          </cell>
          <cell r="E1247" t="str">
            <v>Wch-S</v>
          </cell>
          <cell r="F1247" t="str">
            <v>A</v>
          </cell>
          <cell r="G1247" t="str">
            <v>Mount Butler Quarry Site</v>
          </cell>
          <cell r="H1247" t="str">
            <v>HKPF</v>
          </cell>
          <cell r="I1247">
            <v>3</v>
          </cell>
          <cell r="J1247">
            <v>0</v>
          </cell>
          <cell r="K1247">
            <v>9.0666666666666673E-3</v>
          </cell>
          <cell r="L1247" t="str">
            <v>No</v>
          </cell>
          <cell r="M1247"/>
          <cell r="N1247" t="str">
            <v>Yes</v>
          </cell>
          <cell r="O1247" t="str">
            <v>CC03108009009</v>
          </cell>
        </row>
        <row r="1248">
          <cell r="A1248" t="str">
            <v>SA1337</v>
          </cell>
          <cell r="B1248" t="str">
            <v>11SE-C/F102</v>
          </cell>
          <cell r="C1248">
            <v>0</v>
          </cell>
          <cell r="D1248" t="str">
            <v>E</v>
          </cell>
          <cell r="E1248" t="str">
            <v>NP&amp;CB</v>
          </cell>
          <cell r="F1248" t="str">
            <v>A</v>
          </cell>
          <cell r="G1248" t="str">
            <v>Mount Parker RSR Station &amp; Radio Transmitting Station</v>
          </cell>
          <cell r="H1248" t="str">
            <v>CAD</v>
          </cell>
          <cell r="I1248">
            <v>3</v>
          </cell>
          <cell r="J1248">
            <v>0</v>
          </cell>
          <cell r="K1248">
            <v>9.0666666666666673E-3</v>
          </cell>
          <cell r="L1248" t="str">
            <v>No</v>
          </cell>
          <cell r="M1248"/>
          <cell r="N1248" t="str">
            <v>Yes</v>
          </cell>
          <cell r="O1248" t="str">
            <v>DA00808035001</v>
          </cell>
        </row>
        <row r="1249">
          <cell r="A1249" t="str">
            <v>SA1339</v>
          </cell>
          <cell r="B1249" t="str">
            <v>11SE-C/FR125</v>
          </cell>
          <cell r="C1249">
            <v>0</v>
          </cell>
          <cell r="D1249" t="str">
            <v>CP,ML&amp;Wch</v>
          </cell>
          <cell r="E1249" t="str">
            <v>Wch-S</v>
          </cell>
          <cell r="F1249" t="str">
            <v>A</v>
          </cell>
          <cell r="G1249" t="str">
            <v>Mount Butler Quarry Site</v>
          </cell>
          <cell r="H1249" t="str">
            <v>HKPF</v>
          </cell>
          <cell r="I1249">
            <v>3</v>
          </cell>
          <cell r="J1249">
            <v>0</v>
          </cell>
          <cell r="K1249">
            <v>9.0666666666666673E-3</v>
          </cell>
          <cell r="L1249" t="str">
            <v>No</v>
          </cell>
          <cell r="M1249"/>
          <cell r="N1249" t="str">
            <v>Yes</v>
          </cell>
          <cell r="O1249" t="str">
            <v>CC03108009010</v>
          </cell>
        </row>
        <row r="1250">
          <cell r="A1250" t="str">
            <v>SA1341</v>
          </cell>
          <cell r="B1250" t="str">
            <v>11SE-C/F174</v>
          </cell>
          <cell r="C1250">
            <v>0</v>
          </cell>
          <cell r="D1250" t="str">
            <v>CP,ML&amp;Wch</v>
          </cell>
          <cell r="E1250" t="str">
            <v>Wch-S</v>
          </cell>
          <cell r="F1250" t="str">
            <v>A</v>
          </cell>
          <cell r="G1250" t="str">
            <v>Perkins Road Sitting Out Area</v>
          </cell>
          <cell r="H1250" t="str">
            <v>LCSD</v>
          </cell>
          <cell r="I1250">
            <v>2</v>
          </cell>
          <cell r="J1250">
            <v>0</v>
          </cell>
          <cell r="K1250">
            <v>9.0666666666666673E-3</v>
          </cell>
          <cell r="L1250" t="str">
            <v>No</v>
          </cell>
          <cell r="M1250"/>
          <cell r="N1250" t="str">
            <v>Yes</v>
          </cell>
          <cell r="O1250" t="str">
            <v>CC04408070001</v>
          </cell>
        </row>
        <row r="1251">
          <cell r="A1251" t="str">
            <v>SA1345</v>
          </cell>
          <cell r="B1251" t="str">
            <v>11SE-C/FR2</v>
          </cell>
          <cell r="C1251">
            <v>0</v>
          </cell>
          <cell r="D1251" t="str">
            <v>CP,ML&amp;Wch</v>
          </cell>
          <cell r="E1251" t="str">
            <v>Wch-S</v>
          </cell>
          <cell r="F1251" t="str">
            <v>A</v>
          </cell>
          <cell r="G1251" t="str">
            <v>Hong Kong Tennis Centre</v>
          </cell>
          <cell r="H1251" t="str">
            <v>LCSD</v>
          </cell>
          <cell r="I1251">
            <v>1</v>
          </cell>
          <cell r="J1251">
            <v>0</v>
          </cell>
          <cell r="K1251">
            <v>9.0666666666666673E-3</v>
          </cell>
          <cell r="L1251" t="str">
            <v>Yes</v>
          </cell>
          <cell r="M1251"/>
          <cell r="N1251" t="str">
            <v>Yes</v>
          </cell>
          <cell r="O1251" t="str">
            <v>CC04408025005</v>
          </cell>
        </row>
        <row r="1252">
          <cell r="A1252" t="str">
            <v>SA1346</v>
          </cell>
          <cell r="B1252" t="str">
            <v>11SE-C/FR3</v>
          </cell>
          <cell r="C1252">
            <v>0</v>
          </cell>
          <cell r="D1252" t="str">
            <v>CP,ML&amp;Wch</v>
          </cell>
          <cell r="E1252" t="str">
            <v>Wch-S</v>
          </cell>
          <cell r="F1252" t="str">
            <v>A</v>
          </cell>
          <cell r="G1252" t="str">
            <v>Hong Kong Tennis Centre</v>
          </cell>
          <cell r="H1252" t="str">
            <v>LCSD</v>
          </cell>
          <cell r="I1252">
            <v>1</v>
          </cell>
          <cell r="J1252">
            <v>0</v>
          </cell>
          <cell r="K1252">
            <v>9.0666666666666673E-3</v>
          </cell>
          <cell r="L1252" t="str">
            <v>Yes</v>
          </cell>
          <cell r="M1252"/>
          <cell r="N1252" t="str">
            <v>Yes</v>
          </cell>
          <cell r="O1252" t="str">
            <v>CC04408025006</v>
          </cell>
        </row>
        <row r="1253">
          <cell r="A1253" t="str">
            <v>SA1348</v>
          </cell>
          <cell r="B1253" t="str">
            <v>11SE-C/F47</v>
          </cell>
          <cell r="C1253">
            <v>0</v>
          </cell>
          <cell r="D1253" t="str">
            <v>CP,ML&amp;Wch</v>
          </cell>
          <cell r="E1253" t="str">
            <v>Wch-S</v>
          </cell>
          <cell r="F1253" t="str">
            <v>A</v>
          </cell>
          <cell r="G1253" t="str">
            <v>111 Mount Butler Road Government Quarters</v>
          </cell>
          <cell r="H1253" t="str">
            <v>GPA</v>
          </cell>
          <cell r="I1253">
            <v>2</v>
          </cell>
          <cell r="J1253">
            <v>0</v>
          </cell>
          <cell r="K1253">
            <v>9.0666666666666673E-3</v>
          </cell>
          <cell r="L1253" t="str">
            <v>No</v>
          </cell>
          <cell r="M1253"/>
          <cell r="N1253" t="str">
            <v>Yes</v>
          </cell>
          <cell r="O1253" t="str">
            <v>CC02308008005</v>
          </cell>
        </row>
        <row r="1254">
          <cell r="A1254" t="str">
            <v>SA1349</v>
          </cell>
          <cell r="B1254" t="str">
            <v>11SE-C/F48</v>
          </cell>
          <cell r="C1254">
            <v>0</v>
          </cell>
          <cell r="D1254" t="str">
            <v>CP,ML&amp;Wch</v>
          </cell>
          <cell r="E1254" t="str">
            <v>Wch-S</v>
          </cell>
          <cell r="F1254" t="str">
            <v>A</v>
          </cell>
          <cell r="G1254" t="str">
            <v>111 Mount Butler Road Government Quarters</v>
          </cell>
          <cell r="H1254" t="str">
            <v>GPA</v>
          </cell>
          <cell r="I1254">
            <v>1</v>
          </cell>
          <cell r="J1254">
            <v>0</v>
          </cell>
          <cell r="K1254">
            <v>9.0666666666666673E-3</v>
          </cell>
          <cell r="L1254" t="str">
            <v>Yes</v>
          </cell>
          <cell r="M1254"/>
          <cell r="N1254" t="str">
            <v>Yes</v>
          </cell>
          <cell r="O1254" t="str">
            <v>CC02308008006</v>
          </cell>
        </row>
        <row r="1255">
          <cell r="A1255" t="str">
            <v>SA1351</v>
          </cell>
          <cell r="B1255" t="str">
            <v>11SE-C/F76</v>
          </cell>
          <cell r="C1255">
            <v>0</v>
          </cell>
          <cell r="D1255" t="str">
            <v>E</v>
          </cell>
          <cell r="E1255" t="str">
            <v>NP&amp;CB</v>
          </cell>
          <cell r="F1255" t="str">
            <v>A</v>
          </cell>
          <cell r="G1255" t="str">
            <v>Mount Parker RSR Station &amp; Radio Transmitting Station</v>
          </cell>
          <cell r="H1255" t="str">
            <v>CAD</v>
          </cell>
          <cell r="I1255">
            <v>3</v>
          </cell>
          <cell r="J1255">
            <v>0</v>
          </cell>
          <cell r="K1255">
            <v>9.0666666666666673E-3</v>
          </cell>
          <cell r="L1255" t="str">
            <v>No</v>
          </cell>
          <cell r="M1255"/>
          <cell r="N1255" t="str">
            <v>Yes</v>
          </cell>
          <cell r="O1255" t="str">
            <v>DA00808032007</v>
          </cell>
        </row>
        <row r="1256">
          <cell r="A1256" t="str">
            <v>SA1352</v>
          </cell>
          <cell r="B1256" t="str">
            <v>11SE-C/F77</v>
          </cell>
          <cell r="C1256">
            <v>0</v>
          </cell>
          <cell r="D1256" t="str">
            <v>E</v>
          </cell>
          <cell r="E1256" t="str">
            <v>NP&amp;CB</v>
          </cell>
          <cell r="F1256" t="str">
            <v>A</v>
          </cell>
          <cell r="G1256" t="str">
            <v>Mount Parker RSR Station &amp; Radio Transmitting Station</v>
          </cell>
          <cell r="H1256" t="str">
            <v>CAD</v>
          </cell>
          <cell r="I1256">
            <v>3</v>
          </cell>
          <cell r="J1256">
            <v>0</v>
          </cell>
          <cell r="K1256">
            <v>9.0666666666666673E-3</v>
          </cell>
          <cell r="L1256" t="str">
            <v>No</v>
          </cell>
          <cell r="M1256"/>
          <cell r="N1256" t="str">
            <v>Yes</v>
          </cell>
          <cell r="O1256" t="str">
            <v>DA00808032006</v>
          </cell>
        </row>
        <row r="1257">
          <cell r="A1257" t="str">
            <v>SA1353</v>
          </cell>
          <cell r="B1257" t="str">
            <v>11SE-C/F82</v>
          </cell>
          <cell r="C1257">
            <v>0</v>
          </cell>
          <cell r="D1257" t="str">
            <v>CP,ML&amp;Wch</v>
          </cell>
          <cell r="E1257" t="str">
            <v>Wch-S</v>
          </cell>
          <cell r="F1257" t="str">
            <v>A</v>
          </cell>
          <cell r="G1257" t="str">
            <v>Hong Kong Tennis Centre</v>
          </cell>
          <cell r="H1257" t="str">
            <v>LCSD</v>
          </cell>
          <cell r="I1257">
            <v>1</v>
          </cell>
          <cell r="J1257">
            <v>0</v>
          </cell>
          <cell r="K1257">
            <v>9.0666666666666673E-3</v>
          </cell>
          <cell r="L1257" t="str">
            <v>Yes</v>
          </cell>
          <cell r="M1257"/>
          <cell r="N1257" t="str">
            <v>No</v>
          </cell>
          <cell r="O1257" t="str">
            <v>CC04408025002</v>
          </cell>
        </row>
        <row r="1258">
          <cell r="A1258" t="str">
            <v>SA1355</v>
          </cell>
          <cell r="B1258" t="str">
            <v>11SE-C/FR9</v>
          </cell>
          <cell r="C1258">
            <v>0</v>
          </cell>
          <cell r="D1258" t="str">
            <v>CP,ML&amp;Wch</v>
          </cell>
          <cell r="E1258" t="str">
            <v>Wch-S</v>
          </cell>
          <cell r="F1258" t="str">
            <v>A</v>
          </cell>
          <cell r="G1258" t="str">
            <v>Mount Butler Quarry Staff Quarters</v>
          </cell>
          <cell r="H1258" t="str">
            <v>HKPF</v>
          </cell>
          <cell r="I1258">
            <v>1</v>
          </cell>
          <cell r="J1258">
            <v>0</v>
          </cell>
          <cell r="K1258">
            <v>9.0666666666666673E-3</v>
          </cell>
          <cell r="L1258" t="str">
            <v>No</v>
          </cell>
          <cell r="M1258"/>
          <cell r="N1258" t="str">
            <v>Yes</v>
          </cell>
          <cell r="O1258" t="str">
            <v>CC03108009011</v>
          </cell>
        </row>
        <row r="1259">
          <cell r="A1259" t="str">
            <v>SA1356</v>
          </cell>
          <cell r="B1259" t="str">
            <v>11SE-C/F90</v>
          </cell>
          <cell r="C1259">
            <v>0</v>
          </cell>
          <cell r="D1259" t="str">
            <v>CP,ML&amp;Wch</v>
          </cell>
          <cell r="E1259" t="str">
            <v>Wch-S</v>
          </cell>
          <cell r="F1259" t="str">
            <v>A</v>
          </cell>
          <cell r="G1259" t="str">
            <v>Hong Kong Tennis Centre</v>
          </cell>
          <cell r="H1259" t="str">
            <v>LCSD</v>
          </cell>
          <cell r="I1259">
            <v>3</v>
          </cell>
          <cell r="J1259">
            <v>0</v>
          </cell>
          <cell r="K1259">
            <v>9.0666666666666673E-3</v>
          </cell>
          <cell r="L1259" t="str">
            <v>No</v>
          </cell>
          <cell r="M1259"/>
          <cell r="N1259" t="str">
            <v>No</v>
          </cell>
          <cell r="O1259" t="str">
            <v>CC04408025004</v>
          </cell>
        </row>
        <row r="1260">
          <cell r="A1260" t="str">
            <v>SA1357</v>
          </cell>
          <cell r="B1260" t="str">
            <v>11SE-C/F98</v>
          </cell>
          <cell r="C1260">
            <v>0</v>
          </cell>
          <cell r="D1260" t="str">
            <v>CP,ML&amp;Wch</v>
          </cell>
          <cell r="E1260" t="str">
            <v>Wch-S</v>
          </cell>
          <cell r="F1260" t="str">
            <v>A</v>
          </cell>
          <cell r="G1260" t="str">
            <v>111 Mount Butler Road Government Quarters</v>
          </cell>
          <cell r="H1260" t="str">
            <v>GPA</v>
          </cell>
          <cell r="I1260">
            <v>2</v>
          </cell>
          <cell r="J1260">
            <v>0</v>
          </cell>
          <cell r="K1260">
            <v>9.0666666666666673E-3</v>
          </cell>
          <cell r="L1260" t="str">
            <v>Yes</v>
          </cell>
          <cell r="M1260"/>
          <cell r="N1260" t="str">
            <v>Yes</v>
          </cell>
          <cell r="O1260" t="str">
            <v>CC02308008007</v>
          </cell>
        </row>
        <row r="1261">
          <cell r="A1261" t="str">
            <v>SA1358</v>
          </cell>
          <cell r="B1261" t="str">
            <v>11SE-C/F99</v>
          </cell>
          <cell r="C1261">
            <v>0</v>
          </cell>
          <cell r="D1261" t="str">
            <v>CP,ML&amp;Wch</v>
          </cell>
          <cell r="E1261" t="str">
            <v>Wch-S</v>
          </cell>
          <cell r="F1261" t="str">
            <v>A</v>
          </cell>
          <cell r="G1261" t="str">
            <v>Aurizon, 60-62 Moorsom Road</v>
          </cell>
          <cell r="H1261" t="str">
            <v>GPA</v>
          </cell>
          <cell r="I1261">
            <v>3</v>
          </cell>
          <cell r="J1261">
            <v>0</v>
          </cell>
          <cell r="K1261">
            <v>9.0666666666666673E-3</v>
          </cell>
          <cell r="L1261" t="str">
            <v>No</v>
          </cell>
          <cell r="M1261"/>
          <cell r="N1261" t="str">
            <v>Yes</v>
          </cell>
          <cell r="O1261" t="str">
            <v>CC02308014004</v>
          </cell>
        </row>
        <row r="1262">
          <cell r="A1262" t="str">
            <v>SA1359</v>
          </cell>
          <cell r="B1262" t="str">
            <v>11SE-C/R149</v>
          </cell>
          <cell r="C1262">
            <v>0</v>
          </cell>
          <cell r="D1262" t="str">
            <v>CP,ML&amp;Wch</v>
          </cell>
          <cell r="E1262" t="str">
            <v>Wch-S</v>
          </cell>
          <cell r="F1262" t="str">
            <v>A</v>
          </cell>
          <cell r="G1262" t="str">
            <v>111 Mount Butler Road Government Quarters</v>
          </cell>
          <cell r="H1262" t="str">
            <v>GPA</v>
          </cell>
          <cell r="I1262">
            <v>1</v>
          </cell>
          <cell r="J1262">
            <v>0</v>
          </cell>
          <cell r="K1262">
            <v>9.0666666666666673E-3</v>
          </cell>
          <cell r="L1262" t="str">
            <v>Yes</v>
          </cell>
          <cell r="M1262"/>
          <cell r="N1262" t="str">
            <v>No</v>
          </cell>
          <cell r="O1262" t="str">
            <v>CC02308008009</v>
          </cell>
        </row>
        <row r="1263">
          <cell r="A1263" t="str">
            <v>SA1360</v>
          </cell>
          <cell r="B1263" t="str">
            <v>11SE-C/R152</v>
          </cell>
          <cell r="C1263">
            <v>0</v>
          </cell>
          <cell r="D1263" t="str">
            <v>CP,ML&amp;Wch</v>
          </cell>
          <cell r="E1263" t="str">
            <v>Wch-S</v>
          </cell>
          <cell r="F1263" t="str">
            <v>A</v>
          </cell>
          <cell r="G1263" t="str">
            <v>Aurora, 61 Moorsom Road</v>
          </cell>
          <cell r="H1263" t="str">
            <v>GPA</v>
          </cell>
          <cell r="I1263">
            <v>1</v>
          </cell>
          <cell r="J1263">
            <v>0</v>
          </cell>
          <cell r="K1263">
            <v>9.0666666666666673E-3</v>
          </cell>
          <cell r="L1263" t="str">
            <v>Yes</v>
          </cell>
          <cell r="M1263"/>
          <cell r="N1263" t="str">
            <v>No</v>
          </cell>
          <cell r="O1263" t="str">
            <v>CC02308014005</v>
          </cell>
        </row>
        <row r="1264">
          <cell r="A1264" t="str">
            <v>SA1361</v>
          </cell>
          <cell r="B1264" t="str">
            <v>11SE-C/R153</v>
          </cell>
          <cell r="C1264">
            <v>0</v>
          </cell>
          <cell r="D1264" t="str">
            <v>CP,ML&amp;Wch</v>
          </cell>
          <cell r="E1264" t="str">
            <v>Wch-S</v>
          </cell>
          <cell r="F1264" t="str">
            <v>A</v>
          </cell>
          <cell r="G1264" t="str">
            <v>135 Tai Hang Road Quarters</v>
          </cell>
          <cell r="H1264" t="str">
            <v>GPA</v>
          </cell>
          <cell r="I1264">
            <v>1</v>
          </cell>
          <cell r="J1264">
            <v>0</v>
          </cell>
          <cell r="K1264">
            <v>9.0666666666666673E-3</v>
          </cell>
          <cell r="L1264" t="str">
            <v>No</v>
          </cell>
          <cell r="M1264"/>
          <cell r="N1264" t="str">
            <v>No</v>
          </cell>
          <cell r="O1264" t="str">
            <v>CC02308017002</v>
          </cell>
        </row>
        <row r="1265">
          <cell r="A1265" t="str">
            <v>SA1362</v>
          </cell>
          <cell r="B1265" t="str">
            <v>11SE-C/R154</v>
          </cell>
          <cell r="C1265">
            <v>0</v>
          </cell>
          <cell r="D1265" t="str">
            <v>CP,ML&amp;Wch</v>
          </cell>
          <cell r="E1265" t="str">
            <v>Wch-S</v>
          </cell>
          <cell r="F1265" t="str">
            <v>A</v>
          </cell>
          <cell r="G1265" t="str">
            <v>135 Tai Hang Road Quarters</v>
          </cell>
          <cell r="H1265" t="str">
            <v>GPA</v>
          </cell>
          <cell r="I1265">
            <v>1</v>
          </cell>
          <cell r="J1265">
            <v>0</v>
          </cell>
          <cell r="K1265">
            <v>9.0666666666666673E-3</v>
          </cell>
          <cell r="L1265" t="str">
            <v>No</v>
          </cell>
          <cell r="M1265"/>
          <cell r="N1265" t="str">
            <v>No</v>
          </cell>
          <cell r="O1265" t="str">
            <v>CC02308017003</v>
          </cell>
        </row>
        <row r="1266">
          <cell r="A1266" t="str">
            <v>SA1364</v>
          </cell>
          <cell r="B1266" t="str">
            <v>11SE-C/R256</v>
          </cell>
          <cell r="C1266">
            <v>0</v>
          </cell>
          <cell r="D1266" t="str">
            <v>CP,ML&amp;Wch</v>
          </cell>
          <cell r="E1266" t="str">
            <v>Wch-S</v>
          </cell>
          <cell r="F1266" t="str">
            <v>A</v>
          </cell>
          <cell r="G1266" t="str">
            <v>Aurizon, 60-62 Moorsom Road</v>
          </cell>
          <cell r="H1266" t="str">
            <v>GPA</v>
          </cell>
          <cell r="I1266">
            <v>1</v>
          </cell>
          <cell r="J1266">
            <v>0</v>
          </cell>
          <cell r="K1266">
            <v>9.0666666666666673E-3</v>
          </cell>
          <cell r="L1266" t="str">
            <v>No</v>
          </cell>
          <cell r="M1266"/>
          <cell r="N1266" t="str">
            <v>Yes</v>
          </cell>
          <cell r="O1266" t="str">
            <v>CC02308014013</v>
          </cell>
        </row>
        <row r="1267">
          <cell r="A1267" t="str">
            <v>SA1370</v>
          </cell>
          <cell r="B1267" t="str">
            <v>11SE-D/C112</v>
          </cell>
          <cell r="C1267">
            <v>0</v>
          </cell>
          <cell r="D1267" t="str">
            <v>E</v>
          </cell>
          <cell r="E1267" t="str">
            <v>CW</v>
          </cell>
          <cell r="F1267" t="str">
            <v>A</v>
          </cell>
          <cell r="G1267" t="str">
            <v>Tai Tam Gap Correctional Institution</v>
          </cell>
          <cell r="H1267" t="str">
            <v>CSD</v>
          </cell>
          <cell r="I1267">
            <v>1</v>
          </cell>
          <cell r="J1267">
            <v>0</v>
          </cell>
          <cell r="K1267">
            <v>9.0666666666666673E-3</v>
          </cell>
          <cell r="L1267" t="str">
            <v>No</v>
          </cell>
          <cell r="M1267"/>
          <cell r="N1267" t="str">
            <v>Yes</v>
          </cell>
          <cell r="O1267" t="str">
            <v>DD01208001025</v>
          </cell>
        </row>
        <row r="1268">
          <cell r="A1268" t="str">
            <v>SA1371</v>
          </cell>
          <cell r="B1268" t="str">
            <v>11SE-D/C113</v>
          </cell>
          <cell r="C1268">
            <v>0</v>
          </cell>
          <cell r="D1268" t="str">
            <v>E</v>
          </cell>
          <cell r="E1268" t="str">
            <v>CW</v>
          </cell>
          <cell r="F1268" t="str">
            <v>A</v>
          </cell>
          <cell r="G1268" t="str">
            <v>Tai Tam Gap Correctional Institution</v>
          </cell>
          <cell r="H1268" t="str">
            <v>CSD</v>
          </cell>
          <cell r="I1268">
            <v>3</v>
          </cell>
          <cell r="J1268">
            <v>0</v>
          </cell>
          <cell r="K1268">
            <v>9.0666666666666673E-3</v>
          </cell>
          <cell r="L1268" t="str">
            <v>No</v>
          </cell>
          <cell r="M1268"/>
          <cell r="N1268" t="str">
            <v>Yes</v>
          </cell>
          <cell r="O1268" t="str">
            <v>DD01208001002</v>
          </cell>
        </row>
        <row r="1269">
          <cell r="A1269" t="str">
            <v>SA1374</v>
          </cell>
          <cell r="B1269" t="str">
            <v>11SE-D/CR118</v>
          </cell>
          <cell r="C1269">
            <v>0</v>
          </cell>
          <cell r="D1269" t="str">
            <v>E</v>
          </cell>
          <cell r="E1269" t="str">
            <v>CW</v>
          </cell>
          <cell r="F1269" t="str">
            <v>A</v>
          </cell>
          <cell r="G1269" t="str">
            <v>Cape Collinson Crematorium</v>
          </cell>
          <cell r="H1269" t="str">
            <v>FEHD</v>
          </cell>
          <cell r="I1269">
            <v>1</v>
          </cell>
          <cell r="J1269">
            <v>0</v>
          </cell>
          <cell r="K1269">
            <v>9.0666666666666673E-3</v>
          </cell>
          <cell r="L1269" t="str">
            <v>No</v>
          </cell>
          <cell r="M1269"/>
          <cell r="N1269" t="str">
            <v>Yes</v>
          </cell>
          <cell r="O1269" t="str">
            <v>DD01908013014</v>
          </cell>
        </row>
        <row r="1270">
          <cell r="A1270" t="str">
            <v>SA1375</v>
          </cell>
          <cell r="B1270" t="str">
            <v>11SE-D/C120</v>
          </cell>
          <cell r="C1270">
            <v>0</v>
          </cell>
          <cell r="D1270" t="str">
            <v>E</v>
          </cell>
          <cell r="E1270" t="str">
            <v>CW</v>
          </cell>
          <cell r="F1270" t="str">
            <v>A</v>
          </cell>
          <cell r="G1270" t="str">
            <v>Cape Collinson Crematorium</v>
          </cell>
          <cell r="H1270" t="str">
            <v>FEHD</v>
          </cell>
          <cell r="I1270">
            <v>3</v>
          </cell>
          <cell r="J1270">
            <v>0</v>
          </cell>
          <cell r="K1270">
            <v>9.0666666666666673E-3</v>
          </cell>
          <cell r="L1270" t="str">
            <v>Yes</v>
          </cell>
          <cell r="M1270"/>
          <cell r="N1270" t="str">
            <v>Yes</v>
          </cell>
          <cell r="O1270" t="str">
            <v>DD01908013016</v>
          </cell>
        </row>
        <row r="1271">
          <cell r="A1271" t="str">
            <v>SA1376</v>
          </cell>
          <cell r="B1271" t="str">
            <v>11SE-D/C131</v>
          </cell>
          <cell r="C1271">
            <v>0</v>
          </cell>
          <cell r="D1271" t="str">
            <v>E</v>
          </cell>
          <cell r="E1271" t="str">
            <v>CW</v>
          </cell>
          <cell r="F1271" t="str">
            <v>A</v>
          </cell>
          <cell r="G1271" t="str">
            <v>Tai Tam Gap Correctional Institution</v>
          </cell>
          <cell r="H1271" t="str">
            <v>CSD</v>
          </cell>
          <cell r="I1271">
            <v>1</v>
          </cell>
          <cell r="J1271">
            <v>0</v>
          </cell>
          <cell r="K1271">
            <v>9.0666666666666673E-3</v>
          </cell>
          <cell r="L1271" t="str">
            <v>Yes</v>
          </cell>
          <cell r="M1271"/>
          <cell r="N1271" t="str">
            <v>No</v>
          </cell>
          <cell r="O1271" t="str">
            <v>DD01208001021</v>
          </cell>
        </row>
        <row r="1272">
          <cell r="A1272" t="str">
            <v>SA1378</v>
          </cell>
          <cell r="B1272" t="str">
            <v>11SE-D/CR153</v>
          </cell>
          <cell r="C1272">
            <v>0</v>
          </cell>
          <cell r="D1272" t="str">
            <v>E</v>
          </cell>
          <cell r="E1272" t="str">
            <v>CW</v>
          </cell>
          <cell r="F1272" t="str">
            <v>A</v>
          </cell>
          <cell r="G1272" t="str">
            <v>Tai Tam Gap Correctional Institution</v>
          </cell>
          <cell r="H1272" t="str">
            <v>CSD</v>
          </cell>
          <cell r="I1272">
            <v>1</v>
          </cell>
          <cell r="J1272">
            <v>0</v>
          </cell>
          <cell r="K1272">
            <v>9.0666666666666673E-3</v>
          </cell>
          <cell r="L1272" t="str">
            <v>Yes</v>
          </cell>
          <cell r="M1272"/>
          <cell r="N1272" t="str">
            <v>No</v>
          </cell>
          <cell r="O1272" t="str">
            <v>DD01208001001</v>
          </cell>
        </row>
        <row r="1273">
          <cell r="A1273" t="str">
            <v>SA1379</v>
          </cell>
          <cell r="B1273" t="str">
            <v>11SE-D/C154</v>
          </cell>
          <cell r="C1273">
            <v>0</v>
          </cell>
          <cell r="D1273" t="str">
            <v>E</v>
          </cell>
          <cell r="E1273" t="str">
            <v>CW</v>
          </cell>
          <cell r="F1273" t="str">
            <v>A</v>
          </cell>
          <cell r="G1273" t="str">
            <v>Tai Tam Gap Correctional Institution</v>
          </cell>
          <cell r="H1273" t="str">
            <v>CSD</v>
          </cell>
          <cell r="I1273">
            <v>1</v>
          </cell>
          <cell r="J1273">
            <v>0</v>
          </cell>
          <cell r="K1273">
            <v>9.0666666666666673E-3</v>
          </cell>
          <cell r="L1273" t="str">
            <v>Yes</v>
          </cell>
          <cell r="M1273"/>
          <cell r="N1273" t="str">
            <v>Yes</v>
          </cell>
          <cell r="O1273" t="str">
            <v>DD01208001022</v>
          </cell>
        </row>
        <row r="1274">
          <cell r="A1274" t="str">
            <v>SA1380</v>
          </cell>
          <cell r="B1274" t="str">
            <v>11SE-D/C155</v>
          </cell>
          <cell r="C1274">
            <v>0</v>
          </cell>
          <cell r="D1274" t="str">
            <v>E</v>
          </cell>
          <cell r="E1274" t="str">
            <v>CW</v>
          </cell>
          <cell r="F1274" t="str">
            <v>A</v>
          </cell>
          <cell r="G1274" t="str">
            <v>Tai Tam Gap Correctional Institution</v>
          </cell>
          <cell r="H1274" t="str">
            <v>CSD</v>
          </cell>
          <cell r="I1274">
            <v>1</v>
          </cell>
          <cell r="J1274">
            <v>0</v>
          </cell>
          <cell r="K1274">
            <v>9.0666666666666673E-3</v>
          </cell>
          <cell r="L1274" t="str">
            <v>Yes</v>
          </cell>
          <cell r="M1274"/>
          <cell r="N1274" t="str">
            <v>Yes</v>
          </cell>
          <cell r="O1274" t="str">
            <v>DD01208001023</v>
          </cell>
        </row>
        <row r="1275">
          <cell r="A1275" t="str">
            <v>SA1381</v>
          </cell>
          <cell r="B1275" t="str">
            <v>11SE-D/C156</v>
          </cell>
          <cell r="C1275">
            <v>0</v>
          </cell>
          <cell r="D1275" t="str">
            <v>E</v>
          </cell>
          <cell r="E1275" t="str">
            <v>CW</v>
          </cell>
          <cell r="F1275" t="str">
            <v>A</v>
          </cell>
          <cell r="G1275" t="str">
            <v>Tai Tam Gap Correctional Institution</v>
          </cell>
          <cell r="H1275" t="str">
            <v>CSD</v>
          </cell>
          <cell r="I1275">
            <v>1</v>
          </cell>
          <cell r="J1275">
            <v>0</v>
          </cell>
          <cell r="K1275">
            <v>9.0666666666666673E-3</v>
          </cell>
          <cell r="L1275" t="str">
            <v>No</v>
          </cell>
          <cell r="M1275"/>
          <cell r="N1275" t="str">
            <v>No</v>
          </cell>
          <cell r="O1275" t="str">
            <v>DD01208001024</v>
          </cell>
        </row>
        <row r="1276">
          <cell r="A1276" t="str">
            <v>SA1386</v>
          </cell>
          <cell r="B1276" t="str">
            <v>11SE-D/C164</v>
          </cell>
          <cell r="C1276">
            <v>0</v>
          </cell>
          <cell r="D1276" t="str">
            <v>E</v>
          </cell>
          <cell r="E1276" t="str">
            <v>CW</v>
          </cell>
          <cell r="F1276" t="str">
            <v>A</v>
          </cell>
          <cell r="G1276" t="str">
            <v>Cape Collinson Crematorium</v>
          </cell>
          <cell r="H1276" t="str">
            <v>FEHD</v>
          </cell>
          <cell r="I1276">
            <v>3</v>
          </cell>
          <cell r="J1276">
            <v>0</v>
          </cell>
          <cell r="K1276">
            <v>9.0666666666666673E-3</v>
          </cell>
          <cell r="L1276" t="str">
            <v>No</v>
          </cell>
          <cell r="M1276"/>
          <cell r="N1276" t="str">
            <v>Yes</v>
          </cell>
          <cell r="O1276" t="str">
            <v>DD01908013051</v>
          </cell>
        </row>
        <row r="1277">
          <cell r="A1277" t="str">
            <v>SA1388</v>
          </cell>
          <cell r="B1277" t="str">
            <v>11SE-D/C166</v>
          </cell>
          <cell r="C1277">
            <v>0</v>
          </cell>
          <cell r="D1277" t="str">
            <v>E</v>
          </cell>
          <cell r="E1277" t="str">
            <v>CW</v>
          </cell>
          <cell r="F1277" t="str">
            <v>A</v>
          </cell>
          <cell r="G1277" t="str">
            <v>Cape Collinson Crematorium</v>
          </cell>
          <cell r="H1277" t="str">
            <v>FEHD</v>
          </cell>
          <cell r="I1277">
            <v>3</v>
          </cell>
          <cell r="J1277">
            <v>0</v>
          </cell>
          <cell r="K1277">
            <v>9.0666666666666673E-3</v>
          </cell>
          <cell r="L1277" t="str">
            <v>No</v>
          </cell>
          <cell r="M1277"/>
          <cell r="N1277" t="str">
            <v>Yes</v>
          </cell>
          <cell r="O1277" t="str">
            <v>DD01908013049</v>
          </cell>
        </row>
        <row r="1278">
          <cell r="A1278" t="str">
            <v>SA1389</v>
          </cell>
          <cell r="B1278" t="str">
            <v>11SE-D/C177</v>
          </cell>
          <cell r="C1278">
            <v>0</v>
          </cell>
          <cell r="D1278" t="str">
            <v>E</v>
          </cell>
          <cell r="E1278" t="str">
            <v>SKW&amp;Is-S</v>
          </cell>
          <cell r="F1278" t="str">
            <v>A</v>
          </cell>
          <cell r="G1278" t="str">
            <v>Lei Yue Mun Park (SKW)</v>
          </cell>
          <cell r="H1278" t="str">
            <v>LCSD</v>
          </cell>
          <cell r="I1278">
            <v>3</v>
          </cell>
          <cell r="J1278">
            <v>0</v>
          </cell>
          <cell r="K1278">
            <v>9.0666666666666673E-3</v>
          </cell>
          <cell r="L1278" t="str">
            <v>No</v>
          </cell>
          <cell r="M1278"/>
          <cell r="N1278" t="str">
            <v>Yes</v>
          </cell>
          <cell r="O1278" t="str">
            <v>DB04408016070</v>
          </cell>
        </row>
        <row r="1279">
          <cell r="A1279" t="str">
            <v>SA1392</v>
          </cell>
          <cell r="B1279" t="str">
            <v>11SE-D/CR183</v>
          </cell>
          <cell r="C1279" t="str">
            <v>1,3</v>
          </cell>
          <cell r="D1279" t="str">
            <v>E</v>
          </cell>
          <cell r="E1279" t="str">
            <v>CW</v>
          </cell>
          <cell r="F1279" t="str">
            <v>A</v>
          </cell>
          <cell r="G1279" t="str">
            <v>Siu Sai Wan Promenade And Central Park</v>
          </cell>
          <cell r="H1279" t="str">
            <v>LCSD,Lands D</v>
          </cell>
          <cell r="I1279">
            <v>2</v>
          </cell>
          <cell r="J1279">
            <v>0</v>
          </cell>
          <cell r="K1279">
            <v>9.0666666666666673E-3</v>
          </cell>
          <cell r="L1279" t="str">
            <v>Yes</v>
          </cell>
          <cell r="M1279" t="str">
            <v>ChaiWan-West</v>
          </cell>
          <cell r="N1279" t="str">
            <v>Yes</v>
          </cell>
          <cell r="O1279" t="str">
            <v>DD04408023001</v>
          </cell>
        </row>
        <row r="1280">
          <cell r="A1280" t="str">
            <v>SA1393</v>
          </cell>
          <cell r="B1280" t="str">
            <v>11SE-D/C185</v>
          </cell>
          <cell r="C1280">
            <v>0</v>
          </cell>
          <cell r="D1280" t="str">
            <v>E</v>
          </cell>
          <cell r="E1280" t="str">
            <v>CW</v>
          </cell>
          <cell r="F1280" t="str">
            <v>A</v>
          </cell>
          <cell r="G1280" t="str">
            <v>Cape Collinson Crematorium</v>
          </cell>
          <cell r="H1280" t="str">
            <v>FEHD</v>
          </cell>
          <cell r="I1280">
            <v>2</v>
          </cell>
          <cell r="J1280">
            <v>0</v>
          </cell>
          <cell r="K1280">
            <v>9.0666666666666673E-3</v>
          </cell>
          <cell r="L1280" t="str">
            <v>No</v>
          </cell>
          <cell r="M1280"/>
          <cell r="N1280" t="str">
            <v>Yes</v>
          </cell>
          <cell r="O1280" t="str">
            <v>DD01908013024</v>
          </cell>
        </row>
        <row r="1281">
          <cell r="A1281" t="str">
            <v>SA1395</v>
          </cell>
          <cell r="B1281" t="str">
            <v>11SE-D/C206</v>
          </cell>
          <cell r="C1281">
            <v>0</v>
          </cell>
          <cell r="D1281" t="str">
            <v>E</v>
          </cell>
          <cell r="E1281" t="str">
            <v>CW</v>
          </cell>
          <cell r="F1281" t="str">
            <v>A</v>
          </cell>
          <cell r="G1281" t="str">
            <v>Cape Collinson Training Centre</v>
          </cell>
          <cell r="H1281" t="str">
            <v>CSD</v>
          </cell>
          <cell r="I1281">
            <v>3</v>
          </cell>
          <cell r="J1281">
            <v>0</v>
          </cell>
          <cell r="K1281">
            <v>9.0666666666666673E-3</v>
          </cell>
          <cell r="L1281" t="str">
            <v>No</v>
          </cell>
          <cell r="M1281"/>
          <cell r="N1281" t="str">
            <v>Yes</v>
          </cell>
          <cell r="O1281" t="str">
            <v>DD01208003018</v>
          </cell>
        </row>
        <row r="1282">
          <cell r="A1282" t="str">
            <v>SA1396</v>
          </cell>
          <cell r="B1282" t="str">
            <v>11SE-D/C209</v>
          </cell>
          <cell r="C1282">
            <v>0</v>
          </cell>
          <cell r="D1282" t="str">
            <v>E</v>
          </cell>
          <cell r="E1282" t="str">
            <v>CW</v>
          </cell>
          <cell r="F1282" t="str">
            <v>A</v>
          </cell>
          <cell r="G1282" t="str">
            <v>Cape Collinson Training Centre</v>
          </cell>
          <cell r="H1282" t="str">
            <v>CSD</v>
          </cell>
          <cell r="I1282">
            <v>3</v>
          </cell>
          <cell r="J1282">
            <v>0</v>
          </cell>
          <cell r="K1282">
            <v>9.0666666666666673E-3</v>
          </cell>
          <cell r="L1282" t="str">
            <v>No</v>
          </cell>
          <cell r="M1282"/>
          <cell r="N1282" t="str">
            <v>Yes</v>
          </cell>
          <cell r="O1282" t="str">
            <v>DD01208003014</v>
          </cell>
        </row>
        <row r="1283">
          <cell r="A1283" t="str">
            <v>SA1401</v>
          </cell>
          <cell r="B1283" t="str">
            <v>11SE-D/C230</v>
          </cell>
          <cell r="C1283">
            <v>0</v>
          </cell>
          <cell r="D1283" t="str">
            <v>E</v>
          </cell>
          <cell r="E1283" t="str">
            <v>CW</v>
          </cell>
          <cell r="F1283" t="str">
            <v>A</v>
          </cell>
          <cell r="G1283" t="str">
            <v>Cape Collinson Crematorium</v>
          </cell>
          <cell r="H1283" t="str">
            <v>FEHD</v>
          </cell>
          <cell r="I1283">
            <v>2</v>
          </cell>
          <cell r="J1283">
            <v>0</v>
          </cell>
          <cell r="K1283">
            <v>9.0666666666666673E-3</v>
          </cell>
          <cell r="L1283" t="str">
            <v>No</v>
          </cell>
          <cell r="M1283"/>
          <cell r="N1283" t="str">
            <v>Yes</v>
          </cell>
          <cell r="O1283" t="str">
            <v>DD01908013026</v>
          </cell>
        </row>
        <row r="1284">
          <cell r="A1284" t="str">
            <v>SA1404</v>
          </cell>
          <cell r="B1284" t="str">
            <v>11SE-D/C235</v>
          </cell>
          <cell r="C1284">
            <v>0</v>
          </cell>
          <cell r="D1284" t="str">
            <v>E</v>
          </cell>
          <cell r="E1284" t="str">
            <v>CW</v>
          </cell>
          <cell r="F1284" t="str">
            <v>A</v>
          </cell>
          <cell r="G1284" t="str">
            <v>Cape Collinson Crematorium</v>
          </cell>
          <cell r="H1284" t="str">
            <v>FEHD</v>
          </cell>
          <cell r="I1284">
            <v>3</v>
          </cell>
          <cell r="J1284">
            <v>0</v>
          </cell>
          <cell r="K1284">
            <v>9.0666666666666673E-3</v>
          </cell>
          <cell r="L1284" t="str">
            <v>No</v>
          </cell>
          <cell r="M1284"/>
          <cell r="N1284" t="str">
            <v>Yes</v>
          </cell>
          <cell r="O1284" t="str">
            <v>DD01908013042</v>
          </cell>
        </row>
        <row r="1285">
          <cell r="A1285" t="str">
            <v>SA1406</v>
          </cell>
          <cell r="B1285" t="str">
            <v>11SE-D/C283</v>
          </cell>
          <cell r="C1285">
            <v>0</v>
          </cell>
          <cell r="D1285" t="str">
            <v>E</v>
          </cell>
          <cell r="E1285" t="str">
            <v>CW</v>
          </cell>
          <cell r="F1285" t="str">
            <v>A</v>
          </cell>
          <cell r="G1285" t="str">
            <v>Shaukeiwan Fire Station</v>
          </cell>
          <cell r="H1285" t="str">
            <v>FSD</v>
          </cell>
          <cell r="I1285">
            <v>1</v>
          </cell>
          <cell r="J1285">
            <v>0</v>
          </cell>
          <cell r="K1285">
            <v>9.0666666666666673E-3</v>
          </cell>
          <cell r="L1285" t="str">
            <v>No</v>
          </cell>
          <cell r="M1285"/>
          <cell r="N1285" t="str">
            <v>Yes</v>
          </cell>
          <cell r="O1285" t="str">
            <v>DD01808024003</v>
          </cell>
        </row>
        <row r="1286">
          <cell r="A1286" t="str">
            <v>SA1407</v>
          </cell>
          <cell r="B1286" t="str">
            <v>11SE-D/C285</v>
          </cell>
          <cell r="C1286">
            <v>0</v>
          </cell>
          <cell r="D1286" t="str">
            <v>E</v>
          </cell>
          <cell r="E1286" t="str">
            <v>CW</v>
          </cell>
          <cell r="F1286" t="str">
            <v>A</v>
          </cell>
          <cell r="G1286" t="str">
            <v>Shaukeiwan Fire Station</v>
          </cell>
          <cell r="H1286" t="str">
            <v>FSD</v>
          </cell>
          <cell r="I1286">
            <v>1</v>
          </cell>
          <cell r="J1286">
            <v>0</v>
          </cell>
          <cell r="K1286">
            <v>9.0666666666666673E-3</v>
          </cell>
          <cell r="L1286" t="str">
            <v>No</v>
          </cell>
          <cell r="M1286"/>
          <cell r="N1286" t="str">
            <v>Yes</v>
          </cell>
          <cell r="O1286" t="str">
            <v>DD01808024004</v>
          </cell>
        </row>
        <row r="1287">
          <cell r="A1287" t="str">
            <v>SA1408</v>
          </cell>
          <cell r="B1287" t="str">
            <v>11SE-D/C288</v>
          </cell>
          <cell r="C1287">
            <v>0</v>
          </cell>
          <cell r="D1287" t="str">
            <v>E</v>
          </cell>
          <cell r="E1287" t="str">
            <v>CW</v>
          </cell>
          <cell r="F1287" t="str">
            <v>A</v>
          </cell>
          <cell r="G1287" t="str">
            <v>Cape Collinson Training Centre</v>
          </cell>
          <cell r="H1287" t="str">
            <v>CSD</v>
          </cell>
          <cell r="I1287">
            <v>3</v>
          </cell>
          <cell r="J1287">
            <v>0</v>
          </cell>
          <cell r="K1287">
            <v>9.0666666666666673E-3</v>
          </cell>
          <cell r="L1287" t="str">
            <v>No</v>
          </cell>
          <cell r="M1287"/>
          <cell r="N1287" t="str">
            <v>Yes</v>
          </cell>
          <cell r="O1287" t="str">
            <v>DD01208003002</v>
          </cell>
        </row>
        <row r="1288">
          <cell r="A1288" t="str">
            <v>SA1411</v>
          </cell>
          <cell r="B1288" t="str">
            <v>11SE-D/C291</v>
          </cell>
          <cell r="C1288">
            <v>0</v>
          </cell>
          <cell r="D1288" t="str">
            <v>E</v>
          </cell>
          <cell r="E1288" t="str">
            <v>CW</v>
          </cell>
          <cell r="F1288" t="str">
            <v>A</v>
          </cell>
          <cell r="G1288" t="str">
            <v>Cape Collinson Training Centre</v>
          </cell>
          <cell r="H1288" t="str">
            <v>CSD</v>
          </cell>
          <cell r="I1288">
            <v>3</v>
          </cell>
          <cell r="J1288">
            <v>0</v>
          </cell>
          <cell r="K1288">
            <v>9.0666666666666673E-3</v>
          </cell>
          <cell r="L1288" t="str">
            <v>No</v>
          </cell>
          <cell r="M1288"/>
          <cell r="N1288" t="str">
            <v>No</v>
          </cell>
          <cell r="O1288" t="str">
            <v>DD01208003005</v>
          </cell>
        </row>
        <row r="1289">
          <cell r="A1289" t="str">
            <v>SA1413</v>
          </cell>
          <cell r="B1289" t="str">
            <v>11SE-D/C293</v>
          </cell>
          <cell r="C1289">
            <v>0</v>
          </cell>
          <cell r="D1289" t="str">
            <v>E</v>
          </cell>
          <cell r="E1289" t="str">
            <v>CW</v>
          </cell>
          <cell r="F1289" t="str">
            <v>A</v>
          </cell>
          <cell r="G1289" t="str">
            <v>Cape Collinson Training Centre</v>
          </cell>
          <cell r="H1289" t="str">
            <v>CSD</v>
          </cell>
          <cell r="I1289">
            <v>1</v>
          </cell>
          <cell r="J1289">
            <v>0</v>
          </cell>
          <cell r="K1289">
            <v>9.0666666666666673E-3</v>
          </cell>
          <cell r="L1289" t="str">
            <v>Yes</v>
          </cell>
          <cell r="M1289"/>
          <cell r="N1289" t="str">
            <v>No</v>
          </cell>
          <cell r="O1289" t="str">
            <v>DD01208003007</v>
          </cell>
        </row>
        <row r="1290">
          <cell r="A1290" t="str">
            <v>SA1414</v>
          </cell>
          <cell r="B1290" t="str">
            <v>11SE-D/C306</v>
          </cell>
          <cell r="C1290">
            <v>0</v>
          </cell>
          <cell r="D1290" t="str">
            <v>E</v>
          </cell>
          <cell r="E1290" t="str">
            <v>CW</v>
          </cell>
          <cell r="F1290" t="str">
            <v>A</v>
          </cell>
          <cell r="G1290" t="str">
            <v>Siu Sai Wan Promenade And Central Park</v>
          </cell>
          <cell r="H1290" t="str">
            <v>LCSD</v>
          </cell>
          <cell r="I1290">
            <v>2</v>
          </cell>
          <cell r="J1290">
            <v>0</v>
          </cell>
          <cell r="K1290">
            <v>9.0666666666666673E-3</v>
          </cell>
          <cell r="L1290" t="str">
            <v>No</v>
          </cell>
          <cell r="M1290" t="str">
            <v>ChaiWan-West</v>
          </cell>
          <cell r="N1290" t="str">
            <v>Yes</v>
          </cell>
          <cell r="O1290" t="str">
            <v>DD04408023002</v>
          </cell>
        </row>
        <row r="1291">
          <cell r="A1291" t="str">
            <v>SA1415</v>
          </cell>
          <cell r="B1291" t="str">
            <v>11SE-D/C313</v>
          </cell>
          <cell r="C1291">
            <v>0</v>
          </cell>
          <cell r="D1291" t="str">
            <v>E</v>
          </cell>
          <cell r="E1291" t="str">
            <v>NP&amp;CB</v>
          </cell>
          <cell r="F1291" t="str">
            <v>A</v>
          </cell>
          <cell r="G1291" t="str">
            <v>ICAC Accommodation At Tai Tam Road</v>
          </cell>
          <cell r="H1291" t="str">
            <v>ICAC</v>
          </cell>
          <cell r="I1291">
            <v>3</v>
          </cell>
          <cell r="J1291">
            <v>0</v>
          </cell>
          <cell r="K1291">
            <v>9.0666666666666673E-3</v>
          </cell>
          <cell r="L1291" t="str">
            <v>No</v>
          </cell>
          <cell r="M1291"/>
          <cell r="N1291" t="str">
            <v>Yes</v>
          </cell>
          <cell r="O1291" t="str">
            <v>DD07208035001</v>
          </cell>
        </row>
        <row r="1292">
          <cell r="A1292" t="str">
            <v>SA1416</v>
          </cell>
          <cell r="B1292" t="str">
            <v>11SE-D/C328</v>
          </cell>
          <cell r="C1292">
            <v>0</v>
          </cell>
          <cell r="D1292" t="str">
            <v>E</v>
          </cell>
          <cell r="E1292" t="str">
            <v>CW</v>
          </cell>
          <cell r="F1292" t="str">
            <v>A</v>
          </cell>
          <cell r="G1292" t="str">
            <v>Cape Collinson Crematorium</v>
          </cell>
          <cell r="H1292" t="str">
            <v>FEHD</v>
          </cell>
          <cell r="I1292">
            <v>3</v>
          </cell>
          <cell r="J1292">
            <v>0</v>
          </cell>
          <cell r="K1292">
            <v>9.0666666666666673E-3</v>
          </cell>
          <cell r="L1292" t="str">
            <v>No</v>
          </cell>
          <cell r="M1292"/>
          <cell r="N1292" t="str">
            <v>Yes</v>
          </cell>
          <cell r="O1292" t="str">
            <v>DD01908013032</v>
          </cell>
        </row>
        <row r="1293">
          <cell r="A1293" t="str">
            <v>SA1419</v>
          </cell>
          <cell r="B1293" t="str">
            <v>11SE-D/C348</v>
          </cell>
          <cell r="C1293" t="str">
            <v>1,2</v>
          </cell>
          <cell r="D1293" t="str">
            <v>E</v>
          </cell>
          <cell r="E1293" t="str">
            <v>CW</v>
          </cell>
          <cell r="F1293" t="str">
            <v>A</v>
          </cell>
          <cell r="G1293" t="str">
            <v>Tai Tam Gap Correctional Institution</v>
          </cell>
          <cell r="H1293" t="str">
            <v>CSD,WSD</v>
          </cell>
          <cell r="I1293">
            <v>1</v>
          </cell>
          <cell r="J1293">
            <v>0</v>
          </cell>
          <cell r="K1293">
            <v>9.0666666666666673E-3</v>
          </cell>
          <cell r="L1293" t="str">
            <v>Yes</v>
          </cell>
          <cell r="M1293"/>
          <cell r="N1293" t="str">
            <v>Yes</v>
          </cell>
          <cell r="O1293" t="str">
            <v>DD01208001018</v>
          </cell>
        </row>
        <row r="1294">
          <cell r="A1294" t="str">
            <v>SA1421</v>
          </cell>
          <cell r="B1294" t="str">
            <v>11SE-D/C371</v>
          </cell>
          <cell r="C1294">
            <v>0</v>
          </cell>
          <cell r="D1294" t="str">
            <v>E</v>
          </cell>
          <cell r="E1294" t="str">
            <v>SKW&amp;Is-S</v>
          </cell>
          <cell r="F1294" t="str">
            <v>A</v>
          </cell>
          <cell r="G1294" t="str">
            <v>Lei Yue Mun Park (SKW)</v>
          </cell>
          <cell r="H1294" t="str">
            <v>LCSD</v>
          </cell>
          <cell r="I1294">
            <v>3</v>
          </cell>
          <cell r="J1294">
            <v>0</v>
          </cell>
          <cell r="K1294">
            <v>9.0666666666666673E-3</v>
          </cell>
          <cell r="L1294" t="str">
            <v>No</v>
          </cell>
          <cell r="M1294"/>
          <cell r="N1294" t="str">
            <v>Yes</v>
          </cell>
          <cell r="O1294" t="str">
            <v>DB04408016061</v>
          </cell>
        </row>
        <row r="1295">
          <cell r="A1295" t="str">
            <v>SA1427</v>
          </cell>
          <cell r="B1295" t="str">
            <v>11SE-D/C385</v>
          </cell>
          <cell r="C1295">
            <v>0</v>
          </cell>
          <cell r="D1295" t="str">
            <v>E</v>
          </cell>
          <cell r="E1295" t="str">
            <v>SKW&amp;Is-S</v>
          </cell>
          <cell r="F1295" t="str">
            <v>A</v>
          </cell>
          <cell r="G1295" t="str">
            <v>Lei Yue Mun Park (SKW)</v>
          </cell>
          <cell r="H1295" t="str">
            <v>LCSD</v>
          </cell>
          <cell r="I1295">
            <v>3</v>
          </cell>
          <cell r="J1295">
            <v>0</v>
          </cell>
          <cell r="K1295">
            <v>9.0666666666666673E-3</v>
          </cell>
          <cell r="L1295" t="str">
            <v>No</v>
          </cell>
          <cell r="M1295"/>
          <cell r="N1295" t="str">
            <v>Yes</v>
          </cell>
          <cell r="O1295" t="str">
            <v>DB04408016072</v>
          </cell>
        </row>
        <row r="1296">
          <cell r="A1296" t="str">
            <v>SA1428</v>
          </cell>
          <cell r="B1296" t="str">
            <v>11SE-D/C389</v>
          </cell>
          <cell r="C1296">
            <v>0</v>
          </cell>
          <cell r="D1296" t="str">
            <v>E</v>
          </cell>
          <cell r="E1296" t="str">
            <v>CW</v>
          </cell>
          <cell r="F1296" t="str">
            <v>A</v>
          </cell>
          <cell r="G1296" t="str">
            <v>Cape Collinson Crematorium</v>
          </cell>
          <cell r="H1296" t="str">
            <v>FEHD</v>
          </cell>
          <cell r="I1296">
            <v>2</v>
          </cell>
          <cell r="J1296">
            <v>0</v>
          </cell>
          <cell r="K1296">
            <v>9.0666666666666673E-3</v>
          </cell>
          <cell r="L1296" t="str">
            <v>No</v>
          </cell>
          <cell r="M1296"/>
          <cell r="N1296" t="str">
            <v>Yes</v>
          </cell>
          <cell r="O1296" t="str">
            <v>DD01908013047</v>
          </cell>
        </row>
        <row r="1297">
          <cell r="A1297" t="str">
            <v>SA1431</v>
          </cell>
          <cell r="B1297" t="str">
            <v>11SE-D/C395</v>
          </cell>
          <cell r="C1297">
            <v>0</v>
          </cell>
          <cell r="D1297" t="str">
            <v>E</v>
          </cell>
          <cell r="E1297" t="str">
            <v>CW</v>
          </cell>
          <cell r="F1297" t="str">
            <v>A</v>
          </cell>
          <cell r="G1297" t="str">
            <v>Tai Tam Gap Correctional Institution</v>
          </cell>
          <cell r="H1297" t="str">
            <v>CSD</v>
          </cell>
          <cell r="I1297">
            <v>1</v>
          </cell>
          <cell r="J1297">
            <v>0</v>
          </cell>
          <cell r="K1297">
            <v>9.0666666666666673E-3</v>
          </cell>
          <cell r="L1297" t="str">
            <v>No</v>
          </cell>
          <cell r="M1297"/>
          <cell r="N1297" t="str">
            <v>No</v>
          </cell>
          <cell r="O1297" t="str">
            <v>DD01208001005</v>
          </cell>
        </row>
        <row r="1298">
          <cell r="A1298" t="str">
            <v>SA1432</v>
          </cell>
          <cell r="B1298" t="str">
            <v>11SE-D/C396</v>
          </cell>
          <cell r="C1298">
            <v>0</v>
          </cell>
          <cell r="D1298" t="str">
            <v>E</v>
          </cell>
          <cell r="E1298" t="str">
            <v>CW</v>
          </cell>
          <cell r="F1298" t="str">
            <v>A</v>
          </cell>
          <cell r="G1298" t="str">
            <v>Tai Tam Gap Correctional Institution</v>
          </cell>
          <cell r="H1298" t="str">
            <v>CSD</v>
          </cell>
          <cell r="I1298">
            <v>1</v>
          </cell>
          <cell r="J1298">
            <v>0</v>
          </cell>
          <cell r="K1298">
            <v>9.0666666666666673E-3</v>
          </cell>
          <cell r="L1298" t="str">
            <v>No</v>
          </cell>
          <cell r="M1298"/>
          <cell r="N1298" t="str">
            <v>No</v>
          </cell>
          <cell r="O1298" t="str">
            <v>DD01208001006</v>
          </cell>
        </row>
        <row r="1299">
          <cell r="A1299" t="str">
            <v>SA1433</v>
          </cell>
          <cell r="B1299" t="str">
            <v>11SE-D/C397</v>
          </cell>
          <cell r="C1299">
            <v>0</v>
          </cell>
          <cell r="D1299" t="str">
            <v>E</v>
          </cell>
          <cell r="E1299" t="str">
            <v>CW</v>
          </cell>
          <cell r="F1299" t="str">
            <v>A</v>
          </cell>
          <cell r="G1299" t="str">
            <v>Tai Tam Gap Correctional Institution</v>
          </cell>
          <cell r="H1299" t="str">
            <v>CSD</v>
          </cell>
          <cell r="I1299">
            <v>1</v>
          </cell>
          <cell r="J1299">
            <v>0</v>
          </cell>
          <cell r="K1299">
            <v>9.0666666666666673E-3</v>
          </cell>
          <cell r="L1299" t="str">
            <v>No</v>
          </cell>
          <cell r="M1299"/>
          <cell r="N1299" t="str">
            <v>No</v>
          </cell>
          <cell r="O1299" t="str">
            <v>DD01208001017</v>
          </cell>
        </row>
        <row r="1300">
          <cell r="A1300" t="str">
            <v>SA1434</v>
          </cell>
          <cell r="B1300" t="str">
            <v>11SE-D/CR398</v>
          </cell>
          <cell r="C1300">
            <v>1</v>
          </cell>
          <cell r="D1300" t="str">
            <v>E</v>
          </cell>
          <cell r="E1300" t="str">
            <v>CW</v>
          </cell>
          <cell r="F1300" t="str">
            <v>A</v>
          </cell>
          <cell r="G1300" t="str">
            <v>Tai Tam Gap Correctional Institution</v>
          </cell>
          <cell r="H1300" t="str">
            <v>CSD</v>
          </cell>
          <cell r="I1300">
            <v>3</v>
          </cell>
          <cell r="J1300">
            <v>0</v>
          </cell>
          <cell r="K1300">
            <v>9.0666666666666673E-3</v>
          </cell>
          <cell r="L1300" t="str">
            <v>Yes</v>
          </cell>
          <cell r="M1300"/>
          <cell r="N1300" t="str">
            <v>Yes</v>
          </cell>
          <cell r="O1300" t="str">
            <v>DD01208001016</v>
          </cell>
        </row>
        <row r="1301">
          <cell r="A1301" t="str">
            <v>SA1436</v>
          </cell>
          <cell r="B1301" t="str">
            <v>11SE-D/C405</v>
          </cell>
          <cell r="C1301">
            <v>0</v>
          </cell>
          <cell r="D1301" t="str">
            <v>E</v>
          </cell>
          <cell r="E1301" t="str">
            <v>CW</v>
          </cell>
          <cell r="F1301" t="str">
            <v>A</v>
          </cell>
          <cell r="G1301" t="str">
            <v>Cape Collinson Crematorium</v>
          </cell>
          <cell r="H1301" t="str">
            <v>FEHD</v>
          </cell>
          <cell r="I1301">
            <v>2</v>
          </cell>
          <cell r="J1301">
            <v>0</v>
          </cell>
          <cell r="K1301">
            <v>9.0666666666666673E-3</v>
          </cell>
          <cell r="L1301" t="str">
            <v>No</v>
          </cell>
          <cell r="M1301"/>
          <cell r="N1301" t="str">
            <v>Yes</v>
          </cell>
          <cell r="O1301" t="str">
            <v>DD01908013034</v>
          </cell>
        </row>
        <row r="1302">
          <cell r="A1302" t="str">
            <v>SA1439</v>
          </cell>
          <cell r="B1302" t="str">
            <v>11SE-D/CR409</v>
          </cell>
          <cell r="C1302">
            <v>0</v>
          </cell>
          <cell r="D1302" t="str">
            <v>E</v>
          </cell>
          <cell r="E1302" t="str">
            <v>CW</v>
          </cell>
          <cell r="F1302" t="str">
            <v>A</v>
          </cell>
          <cell r="G1302" t="str">
            <v>Tai Tam Gap Correctional Institution</v>
          </cell>
          <cell r="H1302" t="str">
            <v>CSD</v>
          </cell>
          <cell r="I1302">
            <v>1</v>
          </cell>
          <cell r="J1302">
            <v>0</v>
          </cell>
          <cell r="K1302">
            <v>9.0666666666666673E-3</v>
          </cell>
          <cell r="L1302" t="str">
            <v>Yes</v>
          </cell>
          <cell r="M1302"/>
          <cell r="N1302" t="str">
            <v>Yes</v>
          </cell>
          <cell r="O1302" t="str">
            <v>DD01208001012</v>
          </cell>
        </row>
        <row r="1303">
          <cell r="A1303" t="str">
            <v>SA1440</v>
          </cell>
          <cell r="B1303" t="str">
            <v>11SE-D/C414</v>
          </cell>
          <cell r="C1303">
            <v>0</v>
          </cell>
          <cell r="D1303" t="str">
            <v>E</v>
          </cell>
          <cell r="E1303" t="str">
            <v>CW</v>
          </cell>
          <cell r="F1303" t="str">
            <v>A</v>
          </cell>
          <cell r="G1303" t="str">
            <v>Cape Collinson Crematorium</v>
          </cell>
          <cell r="H1303" t="str">
            <v>FEHD</v>
          </cell>
          <cell r="I1303">
            <v>3</v>
          </cell>
          <cell r="J1303">
            <v>0</v>
          </cell>
          <cell r="K1303">
            <v>9.0666666666666673E-3</v>
          </cell>
          <cell r="L1303" t="str">
            <v>Yes</v>
          </cell>
          <cell r="M1303"/>
          <cell r="N1303" t="str">
            <v>Yes</v>
          </cell>
          <cell r="O1303" t="str">
            <v>DD01908013048</v>
          </cell>
        </row>
        <row r="1304">
          <cell r="A1304" t="str">
            <v>SA1442</v>
          </cell>
          <cell r="B1304" t="str">
            <v>11SE-D/C430</v>
          </cell>
          <cell r="C1304">
            <v>2</v>
          </cell>
          <cell r="D1304" t="str">
            <v>E</v>
          </cell>
          <cell r="E1304" t="str">
            <v>CW</v>
          </cell>
          <cell r="F1304" t="str">
            <v>A</v>
          </cell>
          <cell r="G1304" t="str">
            <v>Hing Wah Community Hall</v>
          </cell>
          <cell r="H1304" t="str">
            <v>HAD</v>
          </cell>
          <cell r="I1304">
            <v>1</v>
          </cell>
          <cell r="J1304">
            <v>0</v>
          </cell>
          <cell r="K1304">
            <v>9.0666666666666673E-3</v>
          </cell>
          <cell r="L1304" t="str">
            <v>Yes</v>
          </cell>
          <cell r="M1304" t="str">
            <v>ChaiWan-West</v>
          </cell>
          <cell r="N1304" t="str">
            <v>Yes</v>
          </cell>
          <cell r="O1304" t="str">
            <v>DD02708002004</v>
          </cell>
        </row>
        <row r="1305">
          <cell r="A1305" t="str">
            <v>SA1445</v>
          </cell>
          <cell r="B1305" t="str">
            <v>11SE-D/C452</v>
          </cell>
          <cell r="C1305">
            <v>0</v>
          </cell>
          <cell r="D1305" t="str">
            <v>E</v>
          </cell>
          <cell r="E1305" t="str">
            <v>CW</v>
          </cell>
          <cell r="F1305" t="str">
            <v>A</v>
          </cell>
          <cell r="G1305" t="str">
            <v>Chai Wan Swimming Pool &amp; Park</v>
          </cell>
          <cell r="H1305" t="str">
            <v>LCSD</v>
          </cell>
          <cell r="I1305">
            <v>1</v>
          </cell>
          <cell r="J1305">
            <v>0</v>
          </cell>
          <cell r="K1305">
            <v>9.0666666666666673E-3</v>
          </cell>
          <cell r="L1305" t="str">
            <v>No</v>
          </cell>
          <cell r="M1305" t="str">
            <v>ChaiWan-West</v>
          </cell>
          <cell r="N1305" t="str">
            <v>Yes</v>
          </cell>
          <cell r="O1305" t="str">
            <v>DD04408015005</v>
          </cell>
        </row>
        <row r="1306">
          <cell r="A1306" t="str">
            <v>SA1447</v>
          </cell>
          <cell r="B1306" t="str">
            <v>11SE-D/C456</v>
          </cell>
          <cell r="C1306">
            <v>0</v>
          </cell>
          <cell r="D1306" t="str">
            <v>E</v>
          </cell>
          <cell r="E1306" t="str">
            <v>CW</v>
          </cell>
          <cell r="F1306" t="str">
            <v>A</v>
          </cell>
          <cell r="G1306" t="str">
            <v>Chai Wan Swimming Pool &amp; Park</v>
          </cell>
          <cell r="H1306" t="str">
            <v>LCSD</v>
          </cell>
          <cell r="I1306">
            <v>2</v>
          </cell>
          <cell r="J1306">
            <v>0</v>
          </cell>
          <cell r="K1306">
            <v>9.0666666666666673E-3</v>
          </cell>
          <cell r="L1306" t="str">
            <v>No</v>
          </cell>
          <cell r="M1306" t="str">
            <v>ChaiWan-West</v>
          </cell>
          <cell r="N1306" t="str">
            <v>Yes</v>
          </cell>
          <cell r="O1306" t="str">
            <v>DD04408015004</v>
          </cell>
        </row>
        <row r="1307">
          <cell r="A1307" t="str">
            <v>SA1452</v>
          </cell>
          <cell r="B1307" t="str">
            <v>11SE-D/C58</v>
          </cell>
          <cell r="C1307">
            <v>0</v>
          </cell>
          <cell r="D1307" t="str">
            <v>E</v>
          </cell>
          <cell r="E1307" t="str">
            <v>NP&amp;CB</v>
          </cell>
          <cell r="F1307" t="str">
            <v>A</v>
          </cell>
          <cell r="G1307" t="str">
            <v>ICAC Accommodation At Tai Tam Road</v>
          </cell>
          <cell r="H1307" t="str">
            <v>ICAC</v>
          </cell>
          <cell r="I1307">
            <v>1</v>
          </cell>
          <cell r="J1307">
            <v>0</v>
          </cell>
          <cell r="K1307">
            <v>9.0666666666666673E-3</v>
          </cell>
          <cell r="L1307" t="str">
            <v>No</v>
          </cell>
          <cell r="M1307"/>
          <cell r="N1307" t="str">
            <v>Yes</v>
          </cell>
          <cell r="O1307" t="str">
            <v>DD07208035002</v>
          </cell>
        </row>
        <row r="1308">
          <cell r="A1308" t="str">
            <v>SA1454</v>
          </cell>
          <cell r="B1308" t="str">
            <v>11SE-D/C603</v>
          </cell>
          <cell r="C1308">
            <v>0</v>
          </cell>
          <cell r="D1308" t="str">
            <v>E</v>
          </cell>
          <cell r="E1308" t="str">
            <v>CW</v>
          </cell>
          <cell r="F1308" t="str">
            <v>A</v>
          </cell>
          <cell r="G1308" t="str">
            <v>Cape Collinson Crematorium</v>
          </cell>
          <cell r="H1308" t="str">
            <v>FEHD</v>
          </cell>
          <cell r="I1308">
            <v>3</v>
          </cell>
          <cell r="J1308">
            <v>0</v>
          </cell>
          <cell r="K1308">
            <v>9.0666666666666673E-3</v>
          </cell>
          <cell r="L1308" t="str">
            <v>No</v>
          </cell>
          <cell r="M1308"/>
          <cell r="N1308" t="str">
            <v>Yes</v>
          </cell>
          <cell r="O1308" t="str">
            <v>DD01908013035</v>
          </cell>
        </row>
        <row r="1309">
          <cell r="A1309" t="str">
            <v>SA1456</v>
          </cell>
          <cell r="B1309" t="str">
            <v>11SE-D/C605</v>
          </cell>
          <cell r="C1309">
            <v>0</v>
          </cell>
          <cell r="D1309" t="str">
            <v>E</v>
          </cell>
          <cell r="E1309" t="str">
            <v>CW</v>
          </cell>
          <cell r="F1309" t="str">
            <v>A</v>
          </cell>
          <cell r="G1309" t="str">
            <v>Cape Collinson Crematorium</v>
          </cell>
          <cell r="H1309" t="str">
            <v>FEHD</v>
          </cell>
          <cell r="I1309">
            <v>3</v>
          </cell>
          <cell r="J1309">
            <v>0</v>
          </cell>
          <cell r="K1309">
            <v>9.0666666666666673E-3</v>
          </cell>
          <cell r="L1309" t="str">
            <v>Yes</v>
          </cell>
          <cell r="M1309"/>
          <cell r="N1309" t="str">
            <v>Yes</v>
          </cell>
          <cell r="O1309" t="str">
            <v>DD01908013037</v>
          </cell>
        </row>
        <row r="1310">
          <cell r="A1310" t="str">
            <v>SA1458</v>
          </cell>
          <cell r="B1310" t="str">
            <v>11SE-D/C608</v>
          </cell>
          <cell r="C1310">
            <v>0</v>
          </cell>
          <cell r="D1310" t="str">
            <v>E</v>
          </cell>
          <cell r="E1310" t="str">
            <v>CW</v>
          </cell>
          <cell r="F1310" t="str">
            <v>A</v>
          </cell>
          <cell r="G1310" t="str">
            <v>Cape Collinson Crematorium</v>
          </cell>
          <cell r="H1310" t="str">
            <v>FEHD</v>
          </cell>
          <cell r="I1310">
            <v>3</v>
          </cell>
          <cell r="J1310">
            <v>0</v>
          </cell>
          <cell r="K1310">
            <v>9.0666666666666673E-3</v>
          </cell>
          <cell r="L1310" t="str">
            <v>No</v>
          </cell>
          <cell r="M1310"/>
          <cell r="N1310" t="str">
            <v>Yes</v>
          </cell>
          <cell r="O1310" t="str">
            <v>DD01908013040</v>
          </cell>
        </row>
        <row r="1311">
          <cell r="A1311" t="str">
            <v>SA1459</v>
          </cell>
          <cell r="B1311" t="str">
            <v>11SE-D/C615</v>
          </cell>
          <cell r="C1311">
            <v>1</v>
          </cell>
          <cell r="D1311" t="str">
            <v>E</v>
          </cell>
          <cell r="E1311" t="str">
            <v>CW</v>
          </cell>
          <cell r="F1311" t="str">
            <v>A</v>
          </cell>
          <cell r="G1311" t="str">
            <v>Tai Tam Gap Correctional Institution</v>
          </cell>
          <cell r="H1311" t="str">
            <v>CSD</v>
          </cell>
          <cell r="I1311">
            <v>1</v>
          </cell>
          <cell r="J1311">
            <v>0</v>
          </cell>
          <cell r="K1311">
            <v>9.0666666666666673E-3</v>
          </cell>
          <cell r="L1311" t="str">
            <v>No</v>
          </cell>
          <cell r="M1311"/>
          <cell r="N1311" t="str">
            <v>Yes</v>
          </cell>
          <cell r="O1311" t="str">
            <v>DD01208001019</v>
          </cell>
        </row>
        <row r="1312">
          <cell r="A1312" t="str">
            <v>SA1460</v>
          </cell>
          <cell r="B1312" t="str">
            <v>11SE-D/CR66</v>
          </cell>
          <cell r="C1312">
            <v>0</v>
          </cell>
          <cell r="D1312" t="str">
            <v>E</v>
          </cell>
          <cell r="E1312" t="str">
            <v>CW</v>
          </cell>
          <cell r="F1312" t="str">
            <v>A</v>
          </cell>
          <cell r="G1312" t="str">
            <v>Cape Collinson Crematorium</v>
          </cell>
          <cell r="H1312" t="str">
            <v>FEHD</v>
          </cell>
          <cell r="I1312">
            <v>2</v>
          </cell>
          <cell r="J1312">
            <v>0</v>
          </cell>
          <cell r="K1312">
            <v>9.0666666666666673E-3</v>
          </cell>
          <cell r="L1312" t="str">
            <v>Yes</v>
          </cell>
          <cell r="M1312"/>
          <cell r="N1312" t="str">
            <v>Yes</v>
          </cell>
          <cell r="O1312" t="str">
            <v>DD01908013007</v>
          </cell>
        </row>
        <row r="1313">
          <cell r="A1313" t="str">
            <v>SA1464</v>
          </cell>
          <cell r="B1313" t="str">
            <v>11SE-D/C670</v>
          </cell>
          <cell r="C1313">
            <v>0</v>
          </cell>
          <cell r="D1313" t="str">
            <v>E</v>
          </cell>
          <cell r="E1313" t="str">
            <v>CW</v>
          </cell>
          <cell r="F1313" t="str">
            <v>A</v>
          </cell>
          <cell r="G1313" t="str">
            <v>Cape Collinson Training Centre</v>
          </cell>
          <cell r="H1313" t="str">
            <v>CSD</v>
          </cell>
          <cell r="I1313">
            <v>1</v>
          </cell>
          <cell r="J1313">
            <v>0</v>
          </cell>
          <cell r="K1313">
            <v>9.0666666666666673E-3</v>
          </cell>
          <cell r="L1313" t="str">
            <v>Yes</v>
          </cell>
          <cell r="M1313"/>
          <cell r="N1313" t="str">
            <v>Yes</v>
          </cell>
          <cell r="O1313" t="str">
            <v>DD01208003020</v>
          </cell>
        </row>
        <row r="1314">
          <cell r="A1314" t="str">
            <v>SA1469</v>
          </cell>
          <cell r="B1314" t="str">
            <v>11SE-D/C684</v>
          </cell>
          <cell r="C1314">
            <v>0</v>
          </cell>
          <cell r="D1314" t="str">
            <v>E</v>
          </cell>
          <cell r="E1314" t="str">
            <v>CW</v>
          </cell>
          <cell r="F1314" t="str">
            <v>A</v>
          </cell>
          <cell r="G1314" t="str">
            <v>Cape Collinson Training Centre</v>
          </cell>
          <cell r="H1314" t="str">
            <v>CSD</v>
          </cell>
          <cell r="I1314">
            <v>3</v>
          </cell>
          <cell r="J1314">
            <v>0</v>
          </cell>
          <cell r="K1314">
            <v>9.0666666666666673E-3</v>
          </cell>
          <cell r="L1314" t="str">
            <v>Yes</v>
          </cell>
          <cell r="M1314"/>
          <cell r="N1314" t="str">
            <v>Yes</v>
          </cell>
          <cell r="O1314" t="str">
            <v>DD01208003024</v>
          </cell>
        </row>
        <row r="1315">
          <cell r="A1315" t="str">
            <v>SA1471</v>
          </cell>
          <cell r="B1315" t="str">
            <v>11SE-D/C695</v>
          </cell>
          <cell r="C1315">
            <v>0</v>
          </cell>
          <cell r="D1315" t="str">
            <v>E</v>
          </cell>
          <cell r="E1315" t="str">
            <v>CW</v>
          </cell>
          <cell r="F1315" t="str">
            <v>A</v>
          </cell>
          <cell r="G1315" t="str">
            <v>Tai Tam Gap Correctional Institution</v>
          </cell>
          <cell r="H1315" t="str">
            <v>CSD</v>
          </cell>
          <cell r="I1315">
            <v>3</v>
          </cell>
          <cell r="J1315">
            <v>0</v>
          </cell>
          <cell r="K1315">
            <v>9.0666666666666673E-3</v>
          </cell>
          <cell r="L1315" t="str">
            <v>No</v>
          </cell>
          <cell r="M1315"/>
          <cell r="N1315" t="str">
            <v>Yes</v>
          </cell>
          <cell r="O1315" t="str">
            <v>DD01208001029</v>
          </cell>
        </row>
        <row r="1316">
          <cell r="A1316" t="str">
            <v>SA1473</v>
          </cell>
          <cell r="B1316" t="str">
            <v>11SE-D/C70</v>
          </cell>
          <cell r="C1316">
            <v>0</v>
          </cell>
          <cell r="D1316" t="str">
            <v>E</v>
          </cell>
          <cell r="E1316" t="str">
            <v>CW</v>
          </cell>
          <cell r="F1316" t="str">
            <v>A</v>
          </cell>
          <cell r="G1316" t="str">
            <v>Cape Collinson Crematorium</v>
          </cell>
          <cell r="H1316" t="str">
            <v>FEHD</v>
          </cell>
          <cell r="I1316">
            <v>3</v>
          </cell>
          <cell r="J1316">
            <v>0</v>
          </cell>
          <cell r="K1316">
            <v>9.0666666666666673E-3</v>
          </cell>
          <cell r="L1316" t="str">
            <v>No</v>
          </cell>
          <cell r="M1316"/>
          <cell r="N1316" t="str">
            <v>Yes</v>
          </cell>
          <cell r="O1316" t="str">
            <v>DD01908013008</v>
          </cell>
        </row>
        <row r="1317">
          <cell r="A1317" t="str">
            <v>SA1475</v>
          </cell>
          <cell r="B1317" t="str">
            <v>11SE-D/C71</v>
          </cell>
          <cell r="C1317">
            <v>0</v>
          </cell>
          <cell r="D1317" t="str">
            <v>E</v>
          </cell>
          <cell r="E1317" t="str">
            <v>CW</v>
          </cell>
          <cell r="F1317" t="str">
            <v>A</v>
          </cell>
          <cell r="G1317" t="str">
            <v>Cape Collinson Crematorium</v>
          </cell>
          <cell r="H1317" t="str">
            <v>FEHD</v>
          </cell>
          <cell r="I1317">
            <v>1</v>
          </cell>
          <cell r="J1317">
            <v>0</v>
          </cell>
          <cell r="K1317">
            <v>9.0666666666666673E-3</v>
          </cell>
          <cell r="L1317" t="str">
            <v>No</v>
          </cell>
          <cell r="M1317"/>
          <cell r="N1317" t="str">
            <v>Yes</v>
          </cell>
          <cell r="O1317" t="str">
            <v>DD01908013009</v>
          </cell>
        </row>
        <row r="1318">
          <cell r="A1318" t="str">
            <v>SA1476</v>
          </cell>
          <cell r="B1318" t="str">
            <v>11SE-D/C711</v>
          </cell>
          <cell r="C1318">
            <v>0</v>
          </cell>
          <cell r="D1318" t="str">
            <v>E</v>
          </cell>
          <cell r="E1318" t="str">
            <v>CW</v>
          </cell>
          <cell r="F1318" t="str">
            <v>A</v>
          </cell>
          <cell r="G1318" t="str">
            <v>Siu Sai Wan Promenade And Central Park</v>
          </cell>
          <cell r="H1318" t="str">
            <v>LCSD</v>
          </cell>
          <cell r="I1318">
            <v>2</v>
          </cell>
          <cell r="J1318">
            <v>0</v>
          </cell>
          <cell r="K1318">
            <v>9.0666666666666673E-3</v>
          </cell>
          <cell r="L1318" t="str">
            <v>No</v>
          </cell>
          <cell r="M1318" t="str">
            <v>ChaiWan-West</v>
          </cell>
          <cell r="N1318" t="str">
            <v>Yes</v>
          </cell>
          <cell r="O1318" t="str">
            <v>DD04408023003</v>
          </cell>
        </row>
        <row r="1319">
          <cell r="A1319" t="str">
            <v>SA1477</v>
          </cell>
          <cell r="B1319" t="str">
            <v>11SE-D/C72</v>
          </cell>
          <cell r="C1319">
            <v>2</v>
          </cell>
          <cell r="D1319" t="str">
            <v>E</v>
          </cell>
          <cell r="E1319" t="str">
            <v>CW</v>
          </cell>
          <cell r="F1319" t="str">
            <v>A</v>
          </cell>
          <cell r="G1319" t="str">
            <v>Shaukeiwan Fire Station</v>
          </cell>
          <cell r="H1319" t="str">
            <v>FSD</v>
          </cell>
          <cell r="I1319">
            <v>1</v>
          </cell>
          <cell r="J1319">
            <v>0</v>
          </cell>
          <cell r="K1319">
            <v>9.0666666666666673E-3</v>
          </cell>
          <cell r="L1319" t="str">
            <v>No</v>
          </cell>
          <cell r="M1319"/>
          <cell r="N1319" t="str">
            <v>Yes</v>
          </cell>
          <cell r="O1319" t="str">
            <v>DD01808024002</v>
          </cell>
        </row>
        <row r="1320">
          <cell r="A1320" t="str">
            <v>SA1480</v>
          </cell>
          <cell r="B1320" t="str">
            <v>11SE-D/CR75</v>
          </cell>
          <cell r="C1320">
            <v>0</v>
          </cell>
          <cell r="D1320" t="str">
            <v>E</v>
          </cell>
          <cell r="E1320" t="str">
            <v>CW</v>
          </cell>
          <cell r="F1320" t="str">
            <v>A</v>
          </cell>
          <cell r="G1320" t="str">
            <v>Chai Wan Health Centre</v>
          </cell>
          <cell r="H1320" t="str">
            <v>DH</v>
          </cell>
          <cell r="I1320">
            <v>1</v>
          </cell>
          <cell r="J1320">
            <v>0</v>
          </cell>
          <cell r="K1320">
            <v>9.0666666666666673E-3</v>
          </cell>
          <cell r="L1320" t="str">
            <v>Yes</v>
          </cell>
          <cell r="M1320" t="str">
            <v>ChaiWan-West</v>
          </cell>
          <cell r="N1320" t="str">
            <v>Yes</v>
          </cell>
          <cell r="O1320" t="str">
            <v>DD02508008001</v>
          </cell>
        </row>
        <row r="1321">
          <cell r="A1321" t="str">
            <v>SA1485</v>
          </cell>
          <cell r="B1321" t="str">
            <v>11SE-D/DT29</v>
          </cell>
          <cell r="C1321">
            <v>0</v>
          </cell>
          <cell r="D1321" t="str">
            <v>E</v>
          </cell>
          <cell r="E1321" t="str">
            <v>SKW&amp;Is-S</v>
          </cell>
          <cell r="F1321" t="str">
            <v>A</v>
          </cell>
          <cell r="G1321" t="str">
            <v>Lei Yue Mun Park (SKW)</v>
          </cell>
          <cell r="H1321" t="str">
            <v>LCSD</v>
          </cell>
          <cell r="I1321">
            <v>3</v>
          </cell>
          <cell r="J1321">
            <v>0</v>
          </cell>
          <cell r="K1321">
            <v>9.0666666666666673E-3</v>
          </cell>
          <cell r="L1321" t="str">
            <v>No</v>
          </cell>
          <cell r="M1321"/>
          <cell r="N1321" t="str">
            <v>Yes</v>
          </cell>
          <cell r="O1321" t="str">
            <v>DB04408016078</v>
          </cell>
        </row>
        <row r="1322">
          <cell r="A1322" t="str">
            <v>SA1486</v>
          </cell>
          <cell r="B1322" t="str">
            <v>11SE-D/F100</v>
          </cell>
          <cell r="C1322">
            <v>0</v>
          </cell>
          <cell r="D1322" t="str">
            <v>E</v>
          </cell>
          <cell r="E1322" t="str">
            <v>CW</v>
          </cell>
          <cell r="F1322" t="str">
            <v>A</v>
          </cell>
          <cell r="G1322" t="str">
            <v>Cape Collinson Crematorium</v>
          </cell>
          <cell r="H1322" t="str">
            <v>FEHD</v>
          </cell>
          <cell r="I1322">
            <v>3</v>
          </cell>
          <cell r="J1322">
            <v>0</v>
          </cell>
          <cell r="K1322">
            <v>9.0666666666666673E-3</v>
          </cell>
          <cell r="L1322" t="str">
            <v>No</v>
          </cell>
          <cell r="M1322"/>
          <cell r="N1322" t="str">
            <v>Yes</v>
          </cell>
          <cell r="O1322" t="str">
            <v>DD01908013011</v>
          </cell>
        </row>
        <row r="1323">
          <cell r="A1323" t="str">
            <v>SA1487</v>
          </cell>
          <cell r="B1323" t="str">
            <v>11SE-D/F102</v>
          </cell>
          <cell r="C1323">
            <v>0</v>
          </cell>
          <cell r="D1323" t="str">
            <v>E</v>
          </cell>
          <cell r="E1323" t="str">
            <v>CW</v>
          </cell>
          <cell r="F1323" t="str">
            <v>A</v>
          </cell>
          <cell r="G1323" t="str">
            <v>Cape Collinson Crematorium</v>
          </cell>
          <cell r="H1323" t="str">
            <v>FEHD</v>
          </cell>
          <cell r="I1323">
            <v>3</v>
          </cell>
          <cell r="J1323">
            <v>0</v>
          </cell>
          <cell r="K1323">
            <v>9.0666666666666673E-3</v>
          </cell>
          <cell r="L1323" t="str">
            <v>No</v>
          </cell>
          <cell r="M1323"/>
          <cell r="N1323" t="str">
            <v>Yes</v>
          </cell>
          <cell r="O1323" t="str">
            <v>DD01908013004</v>
          </cell>
        </row>
        <row r="1324">
          <cell r="A1324" t="str">
            <v>SA1488</v>
          </cell>
          <cell r="B1324" t="str">
            <v>11SE-D/F103</v>
          </cell>
          <cell r="C1324">
            <v>0</v>
          </cell>
          <cell r="D1324" t="str">
            <v>E</v>
          </cell>
          <cell r="E1324" t="str">
            <v>CW</v>
          </cell>
          <cell r="F1324" t="str">
            <v>A</v>
          </cell>
          <cell r="G1324" t="str">
            <v>Cape Collinson Crematorium</v>
          </cell>
          <cell r="H1324" t="str">
            <v>FEHD</v>
          </cell>
          <cell r="I1324">
            <v>3</v>
          </cell>
          <cell r="J1324">
            <v>0</v>
          </cell>
          <cell r="K1324">
            <v>9.0666666666666673E-3</v>
          </cell>
          <cell r="L1324" t="str">
            <v>Yes</v>
          </cell>
          <cell r="M1324"/>
          <cell r="N1324" t="str">
            <v>Yes</v>
          </cell>
          <cell r="O1324" t="str">
            <v>DD01908013027</v>
          </cell>
        </row>
        <row r="1325">
          <cell r="A1325" t="str">
            <v>SA1490</v>
          </cell>
          <cell r="B1325" t="str">
            <v>11SE-D/F13</v>
          </cell>
          <cell r="C1325">
            <v>0</v>
          </cell>
          <cell r="D1325" t="str">
            <v>E</v>
          </cell>
          <cell r="E1325" t="str">
            <v>CW</v>
          </cell>
          <cell r="F1325" t="str">
            <v>A</v>
          </cell>
          <cell r="G1325" t="str">
            <v>Cape Collinson Crematorium</v>
          </cell>
          <cell r="H1325" t="str">
            <v>FEHD</v>
          </cell>
          <cell r="I1325">
            <v>3</v>
          </cell>
          <cell r="J1325">
            <v>0</v>
          </cell>
          <cell r="K1325">
            <v>9.0666666666666673E-3</v>
          </cell>
          <cell r="L1325" t="str">
            <v>Yes</v>
          </cell>
          <cell r="M1325"/>
          <cell r="N1325" t="str">
            <v>Yes</v>
          </cell>
          <cell r="O1325" t="str">
            <v>DD01908013052</v>
          </cell>
        </row>
        <row r="1326">
          <cell r="A1326" t="str">
            <v>SA1491</v>
          </cell>
          <cell r="B1326" t="str">
            <v>11SE-D/F138</v>
          </cell>
          <cell r="C1326">
            <v>0</v>
          </cell>
          <cell r="D1326" t="str">
            <v>E</v>
          </cell>
          <cell r="E1326" t="str">
            <v>CW</v>
          </cell>
          <cell r="F1326" t="str">
            <v>A</v>
          </cell>
          <cell r="G1326" t="str">
            <v>Cape Collinson Crematorium</v>
          </cell>
          <cell r="H1326" t="str">
            <v>FEHD</v>
          </cell>
          <cell r="I1326">
            <v>3</v>
          </cell>
          <cell r="J1326">
            <v>0</v>
          </cell>
          <cell r="K1326">
            <v>9.0666666666666673E-3</v>
          </cell>
          <cell r="L1326" t="str">
            <v>Yes</v>
          </cell>
          <cell r="M1326"/>
          <cell r="N1326" t="str">
            <v>Yes</v>
          </cell>
          <cell r="O1326" t="str">
            <v>DD01908013019</v>
          </cell>
        </row>
        <row r="1327">
          <cell r="A1327" t="str">
            <v>SA1497</v>
          </cell>
          <cell r="B1327" t="str">
            <v>11SE-D/F19</v>
          </cell>
          <cell r="C1327">
            <v>0</v>
          </cell>
          <cell r="D1327" t="str">
            <v>E</v>
          </cell>
          <cell r="E1327" t="str">
            <v>CW</v>
          </cell>
          <cell r="F1327" t="str">
            <v>A</v>
          </cell>
          <cell r="G1327" t="str">
            <v>Cape Collinson Crematorium</v>
          </cell>
          <cell r="H1327" t="str">
            <v>FEHD</v>
          </cell>
          <cell r="I1327">
            <v>2</v>
          </cell>
          <cell r="J1327">
            <v>0</v>
          </cell>
          <cell r="K1327">
            <v>9.0666666666666673E-3</v>
          </cell>
          <cell r="L1327" t="str">
            <v>No</v>
          </cell>
          <cell r="M1327"/>
          <cell r="N1327" t="str">
            <v>Yes</v>
          </cell>
          <cell r="O1327" t="str">
            <v>DD01908013005</v>
          </cell>
        </row>
        <row r="1328">
          <cell r="A1328" t="str">
            <v>SA1505</v>
          </cell>
          <cell r="B1328" t="str">
            <v>11SE-D/F30</v>
          </cell>
          <cell r="C1328" t="str">
            <v>1,2</v>
          </cell>
          <cell r="D1328" t="str">
            <v>E</v>
          </cell>
          <cell r="E1328" t="str">
            <v>CW</v>
          </cell>
          <cell r="F1328" t="str">
            <v>A</v>
          </cell>
          <cell r="G1328" t="str">
            <v>Cape Collinson Training Centre</v>
          </cell>
          <cell r="H1328" t="str">
            <v>HyD,CSD</v>
          </cell>
          <cell r="I1328">
            <v>3</v>
          </cell>
          <cell r="J1328">
            <v>0</v>
          </cell>
          <cell r="K1328">
            <v>9.0666666666666673E-3</v>
          </cell>
          <cell r="L1328" t="str">
            <v>No</v>
          </cell>
          <cell r="M1328"/>
          <cell r="N1328" t="str">
            <v>Yes</v>
          </cell>
          <cell r="O1328" t="str">
            <v>DD01208003016</v>
          </cell>
        </row>
        <row r="1329">
          <cell r="A1329" t="str">
            <v>SA1510</v>
          </cell>
          <cell r="B1329" t="str">
            <v>11SE-D/R117</v>
          </cell>
          <cell r="C1329">
            <v>0</v>
          </cell>
          <cell r="D1329" t="str">
            <v>E</v>
          </cell>
          <cell r="E1329" t="str">
            <v>CW</v>
          </cell>
          <cell r="F1329" t="str">
            <v>A</v>
          </cell>
          <cell r="G1329" t="str">
            <v>Chai Wan Park</v>
          </cell>
          <cell r="H1329" t="str">
            <v>LCSD</v>
          </cell>
          <cell r="I1329">
            <v>2</v>
          </cell>
          <cell r="J1329">
            <v>0</v>
          </cell>
          <cell r="K1329">
            <v>9.0666666666666673E-3</v>
          </cell>
          <cell r="L1329" t="str">
            <v>No</v>
          </cell>
          <cell r="M1329" t="str">
            <v>ChaiWan-West</v>
          </cell>
          <cell r="N1329" t="str">
            <v>No</v>
          </cell>
          <cell r="O1329" t="str">
            <v>DD04408019000</v>
          </cell>
        </row>
        <row r="1330">
          <cell r="A1330" t="str">
            <v>SA1511</v>
          </cell>
          <cell r="B1330" t="str">
            <v>11SE-D/R124</v>
          </cell>
          <cell r="C1330">
            <v>0</v>
          </cell>
          <cell r="D1330" t="str">
            <v>E</v>
          </cell>
          <cell r="E1330" t="str">
            <v>CW</v>
          </cell>
          <cell r="F1330" t="str">
            <v>A</v>
          </cell>
          <cell r="G1330" t="str">
            <v>Cape Collinson Crematorium</v>
          </cell>
          <cell r="H1330" t="str">
            <v>FEHD</v>
          </cell>
          <cell r="I1330">
            <v>3</v>
          </cell>
          <cell r="J1330">
            <v>0</v>
          </cell>
          <cell r="K1330">
            <v>9.0666666666666673E-3</v>
          </cell>
          <cell r="L1330" t="str">
            <v>Yes</v>
          </cell>
          <cell r="M1330"/>
          <cell r="N1330" t="str">
            <v>No</v>
          </cell>
          <cell r="O1330" t="str">
            <v>DD01908013017</v>
          </cell>
        </row>
        <row r="1331">
          <cell r="A1331" t="str">
            <v>SA1512</v>
          </cell>
          <cell r="B1331" t="str">
            <v>11SE-D/R133</v>
          </cell>
          <cell r="C1331" t="str">
            <v>1,2</v>
          </cell>
          <cell r="D1331" t="str">
            <v>E</v>
          </cell>
          <cell r="E1331" t="str">
            <v>CW</v>
          </cell>
          <cell r="F1331" t="str">
            <v>A</v>
          </cell>
          <cell r="G1331" t="str">
            <v>Chai Wan Rank &amp; File Married Quarters</v>
          </cell>
          <cell r="H1331" t="str">
            <v>HyD,FSD</v>
          </cell>
          <cell r="I1331">
            <v>2</v>
          </cell>
          <cell r="J1331">
            <v>0</v>
          </cell>
          <cell r="K1331">
            <v>9.0666666666666673E-3</v>
          </cell>
          <cell r="L1331" t="str">
            <v>Yes</v>
          </cell>
          <cell r="M1331" t="str">
            <v>ChaiWan-West</v>
          </cell>
          <cell r="N1331" t="str">
            <v>No</v>
          </cell>
          <cell r="O1331" t="str">
            <v>DD01808005000</v>
          </cell>
        </row>
        <row r="1332">
          <cell r="A1332" t="str">
            <v>SA1513</v>
          </cell>
          <cell r="B1332" t="str">
            <v>11SE-D/R137</v>
          </cell>
          <cell r="C1332">
            <v>0</v>
          </cell>
          <cell r="D1332" t="str">
            <v>E</v>
          </cell>
          <cell r="E1332" t="str">
            <v>CW</v>
          </cell>
          <cell r="F1332" t="str">
            <v>A</v>
          </cell>
          <cell r="G1332" t="str">
            <v>Shaukeiwan Tsung Tsin School, Wah Ha Street</v>
          </cell>
          <cell r="H1332" t="str">
            <v>EB</v>
          </cell>
          <cell r="I1332">
            <v>2</v>
          </cell>
          <cell r="J1332">
            <v>0</v>
          </cell>
          <cell r="K1332">
            <v>9.0666666666666673E-3</v>
          </cell>
          <cell r="L1332" t="str">
            <v>Yes</v>
          </cell>
          <cell r="M1332" t="str">
            <v>ChaiWan-West</v>
          </cell>
          <cell r="N1332" t="str">
            <v>No</v>
          </cell>
          <cell r="O1332" t="str">
            <v>DD07108030002</v>
          </cell>
        </row>
        <row r="1333">
          <cell r="A1333" t="str">
            <v>SA1515</v>
          </cell>
          <cell r="B1333" t="str">
            <v>11SE-D/R150</v>
          </cell>
          <cell r="C1333">
            <v>0</v>
          </cell>
          <cell r="D1333" t="str">
            <v>E</v>
          </cell>
          <cell r="E1333" t="str">
            <v>CW</v>
          </cell>
          <cell r="F1333" t="str">
            <v>A</v>
          </cell>
          <cell r="G1333" t="str">
            <v>Cape Collinson Crematorium</v>
          </cell>
          <cell r="H1333" t="str">
            <v>FEHD</v>
          </cell>
          <cell r="I1333">
            <v>3</v>
          </cell>
          <cell r="J1333">
            <v>0</v>
          </cell>
          <cell r="K1333">
            <v>9.0666666666666673E-3</v>
          </cell>
          <cell r="L1333" t="str">
            <v>No</v>
          </cell>
          <cell r="M1333"/>
          <cell r="N1333" t="str">
            <v>No</v>
          </cell>
          <cell r="O1333" t="str">
            <v>DD01908013050</v>
          </cell>
        </row>
        <row r="1334">
          <cell r="A1334" t="str">
            <v>SA1516</v>
          </cell>
          <cell r="B1334" t="str">
            <v>11SE-D/R151</v>
          </cell>
          <cell r="C1334">
            <v>0</v>
          </cell>
          <cell r="D1334" t="str">
            <v>E</v>
          </cell>
          <cell r="E1334" t="str">
            <v>CW</v>
          </cell>
          <cell r="F1334" t="str">
            <v>A</v>
          </cell>
          <cell r="G1334" t="str">
            <v>Cape Collinson Training Centre</v>
          </cell>
          <cell r="H1334" t="str">
            <v>CSD</v>
          </cell>
          <cell r="I1334">
            <v>3</v>
          </cell>
          <cell r="J1334">
            <v>0</v>
          </cell>
          <cell r="K1334">
            <v>9.0666666666666673E-3</v>
          </cell>
          <cell r="L1334" t="str">
            <v>No</v>
          </cell>
          <cell r="M1334"/>
          <cell r="N1334" t="str">
            <v>No</v>
          </cell>
          <cell r="O1334" t="str">
            <v>DD01208003010</v>
          </cell>
        </row>
        <row r="1335">
          <cell r="A1335" t="str">
            <v>SA1518</v>
          </cell>
          <cell r="B1335" t="str">
            <v>11SE-D/R28</v>
          </cell>
          <cell r="C1335">
            <v>0</v>
          </cell>
          <cell r="D1335" t="str">
            <v>E</v>
          </cell>
          <cell r="E1335" t="str">
            <v>CW</v>
          </cell>
          <cell r="F1335" t="str">
            <v>A</v>
          </cell>
          <cell r="G1335" t="str">
            <v>Chai Wan Swimming Pool &amp; Park</v>
          </cell>
          <cell r="H1335" t="str">
            <v>LCSD</v>
          </cell>
          <cell r="I1335">
            <v>2</v>
          </cell>
          <cell r="J1335">
            <v>0</v>
          </cell>
          <cell r="K1335">
            <v>9.0666666666666673E-3</v>
          </cell>
          <cell r="L1335" t="str">
            <v>No</v>
          </cell>
          <cell r="M1335" t="str">
            <v>ChaiWan-West</v>
          </cell>
          <cell r="N1335" t="str">
            <v>No</v>
          </cell>
          <cell r="O1335" t="str">
            <v>DD04408015012</v>
          </cell>
        </row>
        <row r="1336">
          <cell r="A1336" t="str">
            <v>SA1519</v>
          </cell>
          <cell r="B1336" t="str">
            <v>11SE-D/R29</v>
          </cell>
          <cell r="C1336">
            <v>0</v>
          </cell>
          <cell r="D1336" t="str">
            <v>E</v>
          </cell>
          <cell r="E1336" t="str">
            <v>CW</v>
          </cell>
          <cell r="F1336" t="str">
            <v>A</v>
          </cell>
          <cell r="G1336" t="str">
            <v>Chai Wan Swimming Pool &amp; Park</v>
          </cell>
          <cell r="H1336" t="str">
            <v>LCSD</v>
          </cell>
          <cell r="I1336">
            <v>2</v>
          </cell>
          <cell r="J1336">
            <v>0</v>
          </cell>
          <cell r="K1336">
            <v>9.0666666666666673E-3</v>
          </cell>
          <cell r="L1336" t="str">
            <v>Yes</v>
          </cell>
          <cell r="M1336" t="str">
            <v>ChaiWan-West</v>
          </cell>
          <cell r="N1336" t="str">
            <v>No</v>
          </cell>
          <cell r="O1336" t="str">
            <v>DD04408015006</v>
          </cell>
        </row>
        <row r="1337">
          <cell r="A1337" t="str">
            <v>SA1521</v>
          </cell>
          <cell r="B1337" t="str">
            <v>11SE-D/R33</v>
          </cell>
          <cell r="C1337">
            <v>0</v>
          </cell>
          <cell r="D1337" t="str">
            <v>E</v>
          </cell>
          <cell r="E1337" t="str">
            <v>SKW&amp;Is-S</v>
          </cell>
          <cell r="F1337" t="str">
            <v>A</v>
          </cell>
          <cell r="G1337" t="str">
            <v>Lei Yue Mun Park (SKW)</v>
          </cell>
          <cell r="H1337" t="str">
            <v>LCSD</v>
          </cell>
          <cell r="I1337">
            <v>3</v>
          </cell>
          <cell r="J1337">
            <v>0</v>
          </cell>
          <cell r="K1337">
            <v>9.0666666666666673E-3</v>
          </cell>
          <cell r="L1337" t="str">
            <v>No</v>
          </cell>
          <cell r="M1337"/>
          <cell r="N1337" t="str">
            <v>No</v>
          </cell>
          <cell r="O1337" t="str">
            <v>DB04408016066</v>
          </cell>
        </row>
        <row r="1338">
          <cell r="A1338" t="str">
            <v>SA1524</v>
          </cell>
          <cell r="B1338" t="str">
            <v>11SE-D/R55</v>
          </cell>
          <cell r="C1338">
            <v>0</v>
          </cell>
          <cell r="D1338" t="str">
            <v>E</v>
          </cell>
          <cell r="E1338" t="str">
            <v>CW</v>
          </cell>
          <cell r="F1338" t="str">
            <v>A</v>
          </cell>
          <cell r="G1338" t="str">
            <v>Cape Collinson Training Centre</v>
          </cell>
          <cell r="H1338" t="str">
            <v>CSD</v>
          </cell>
          <cell r="I1338">
            <v>3</v>
          </cell>
          <cell r="J1338">
            <v>0</v>
          </cell>
          <cell r="K1338">
            <v>9.0666666666666673E-3</v>
          </cell>
          <cell r="L1338" t="str">
            <v>No</v>
          </cell>
          <cell r="M1338"/>
          <cell r="N1338" t="str">
            <v>Yes</v>
          </cell>
          <cell r="O1338" t="str">
            <v>DD01208003012</v>
          </cell>
        </row>
        <row r="1339">
          <cell r="A1339" t="str">
            <v>SA1529</v>
          </cell>
          <cell r="B1339" t="str">
            <v>11SW-A/C102</v>
          </cell>
          <cell r="C1339">
            <v>0</v>
          </cell>
          <cell r="D1339" t="str">
            <v>WS&amp;L</v>
          </cell>
          <cell r="E1339" t="str">
            <v>W</v>
          </cell>
          <cell r="F1339" t="str">
            <v>A</v>
          </cell>
          <cell r="G1339" t="str">
            <v>Ka Wai Man Road Sitting Out Area</v>
          </cell>
          <cell r="H1339" t="str">
            <v>LCSD</v>
          </cell>
          <cell r="I1339">
            <v>1</v>
          </cell>
          <cell r="J1339">
            <v>0</v>
          </cell>
          <cell r="K1339">
            <v>9.0666666666666673E-3</v>
          </cell>
          <cell r="L1339" t="str">
            <v>Yes</v>
          </cell>
          <cell r="M1339" t="str">
            <v>SaiWan</v>
          </cell>
          <cell r="N1339" t="str">
            <v>Yes</v>
          </cell>
          <cell r="O1339" t="str">
            <v>BA04408036002</v>
          </cell>
        </row>
        <row r="1340">
          <cell r="A1340" t="str">
            <v>SA1530</v>
          </cell>
          <cell r="B1340" t="str">
            <v>11SW-A/C103</v>
          </cell>
          <cell r="C1340">
            <v>0</v>
          </cell>
          <cell r="D1340" t="str">
            <v>WS&amp;L</v>
          </cell>
          <cell r="E1340" t="str">
            <v>W</v>
          </cell>
          <cell r="F1340" t="str">
            <v>A</v>
          </cell>
          <cell r="G1340" t="str">
            <v>Kennedy Town Jockey Club Clinic</v>
          </cell>
          <cell r="H1340" t="str">
            <v>DH</v>
          </cell>
          <cell r="I1340">
            <v>1</v>
          </cell>
          <cell r="J1340">
            <v>0</v>
          </cell>
          <cell r="K1340">
            <v>9.0666666666666673E-3</v>
          </cell>
          <cell r="L1340" t="str">
            <v>Yes</v>
          </cell>
          <cell r="M1340" t="str">
            <v>SaiWan</v>
          </cell>
          <cell r="N1340" t="str">
            <v>Yes</v>
          </cell>
          <cell r="O1340" t="str">
            <v>BA02508014004</v>
          </cell>
        </row>
        <row r="1341">
          <cell r="A1341" t="str">
            <v>SA1534</v>
          </cell>
          <cell r="B1341" t="str">
            <v>11SW-A/CR1080</v>
          </cell>
          <cell r="C1341">
            <v>0</v>
          </cell>
          <cell r="D1341" t="str">
            <v>CP,ML&amp;Wch</v>
          </cell>
          <cell r="E1341" t="str">
            <v>PML</v>
          </cell>
          <cell r="F1341" t="str">
            <v>A</v>
          </cell>
          <cell r="G1341" t="str">
            <v>(GLA-HK274) 19 Kotewall Road Pest Control Store</v>
          </cell>
          <cell r="H1341" t="str">
            <v>LCSD</v>
          </cell>
          <cell r="I1341">
            <v>3</v>
          </cell>
          <cell r="J1341">
            <v>0</v>
          </cell>
          <cell r="K1341">
            <v>9.0666666666666673E-3</v>
          </cell>
          <cell r="L1341" t="str">
            <v>Yes</v>
          </cell>
          <cell r="M1341"/>
          <cell r="N1341" t="str">
            <v>Yes</v>
          </cell>
          <cell r="O1341" t="str">
            <v>AC04408078001</v>
          </cell>
        </row>
        <row r="1342">
          <cell r="A1342" t="str">
            <v>SA1535</v>
          </cell>
          <cell r="B1342" t="str">
            <v>11SW-A/CR1083</v>
          </cell>
          <cell r="C1342">
            <v>1</v>
          </cell>
          <cell r="D1342" t="str">
            <v>CP,ML&amp;Wch</v>
          </cell>
          <cell r="E1342" t="str">
            <v>PML</v>
          </cell>
          <cell r="F1342" t="str">
            <v>A</v>
          </cell>
          <cell r="G1342" t="str">
            <v>Conduit Road Rest Garden</v>
          </cell>
          <cell r="H1342" t="str">
            <v>LCSD</v>
          </cell>
          <cell r="I1342">
            <v>1</v>
          </cell>
          <cell r="J1342">
            <v>0</v>
          </cell>
          <cell r="K1342">
            <v>9.0666666666666673E-3</v>
          </cell>
          <cell r="L1342" t="str">
            <v>Yes</v>
          </cell>
          <cell r="M1342" t="str">
            <v>SheungWan_SaiYingPun</v>
          </cell>
          <cell r="N1342" t="str">
            <v>Yes</v>
          </cell>
          <cell r="O1342" t="str">
            <v>AC04408015001</v>
          </cell>
        </row>
        <row r="1343">
          <cell r="A1343" t="str">
            <v>SA1536</v>
          </cell>
          <cell r="B1343" t="str">
            <v>11SW-A/CR1097</v>
          </cell>
          <cell r="C1343">
            <v>0</v>
          </cell>
          <cell r="D1343" t="str">
            <v>WS&amp;L</v>
          </cell>
          <cell r="E1343" t="str">
            <v>W</v>
          </cell>
          <cell r="F1343" t="str">
            <v>A</v>
          </cell>
          <cell r="G1343" t="str">
            <v>Belcher's Street Sitting Out Area</v>
          </cell>
          <cell r="H1343" t="str">
            <v>LCSD</v>
          </cell>
          <cell r="I1343">
            <v>1</v>
          </cell>
          <cell r="J1343">
            <v>0</v>
          </cell>
          <cell r="K1343">
            <v>9.0666666666666673E-3</v>
          </cell>
          <cell r="L1343" t="str">
            <v>No</v>
          </cell>
          <cell r="M1343" t="str">
            <v>SaiWan</v>
          </cell>
          <cell r="N1343" t="str">
            <v>Yes</v>
          </cell>
          <cell r="O1343" t="str">
            <v>BA04408042001</v>
          </cell>
        </row>
        <row r="1344">
          <cell r="A1344" t="str">
            <v>SA1538</v>
          </cell>
          <cell r="B1344" t="str">
            <v>11SW-A/C1112</v>
          </cell>
          <cell r="C1344">
            <v>0</v>
          </cell>
          <cell r="D1344" t="str">
            <v>CP,ML&amp;Wch</v>
          </cell>
          <cell r="E1344" t="str">
            <v>PML</v>
          </cell>
          <cell r="F1344" t="str">
            <v>A</v>
          </cell>
          <cell r="G1344" t="str">
            <v>Chater Hall</v>
          </cell>
          <cell r="H1344" t="str">
            <v>GPA</v>
          </cell>
          <cell r="I1344">
            <v>1</v>
          </cell>
          <cell r="J1344">
            <v>0</v>
          </cell>
          <cell r="K1344">
            <v>9.0666666666666673E-3</v>
          </cell>
          <cell r="L1344" t="str">
            <v>No</v>
          </cell>
          <cell r="M1344" t="str">
            <v>Central_Admiralty</v>
          </cell>
          <cell r="N1344" t="str">
            <v>Yes</v>
          </cell>
          <cell r="O1344" t="str">
            <v>AC02308005010</v>
          </cell>
        </row>
        <row r="1345">
          <cell r="A1345" t="str">
            <v>SA1541</v>
          </cell>
          <cell r="B1345" t="str">
            <v>11SW-A/C1121</v>
          </cell>
          <cell r="C1345">
            <v>0</v>
          </cell>
          <cell r="D1345" t="str">
            <v>CP,ML&amp;Wch</v>
          </cell>
          <cell r="E1345" t="str">
            <v>PML</v>
          </cell>
          <cell r="F1345" t="str">
            <v>A</v>
          </cell>
          <cell r="G1345" t="str">
            <v>Victoria Peak Garden</v>
          </cell>
          <cell r="H1345" t="str">
            <v>LCSD</v>
          </cell>
          <cell r="I1345">
            <v>3</v>
          </cell>
          <cell r="J1345">
            <v>0</v>
          </cell>
          <cell r="K1345">
            <v>9.0666666666666673E-3</v>
          </cell>
          <cell r="L1345" t="str">
            <v>No</v>
          </cell>
          <cell r="M1345"/>
          <cell r="N1345" t="str">
            <v>Yes</v>
          </cell>
          <cell r="O1345" t="str">
            <v>AC04408058009</v>
          </cell>
        </row>
        <row r="1346">
          <cell r="A1346" t="str">
            <v>SA1543</v>
          </cell>
          <cell r="B1346" t="str">
            <v>11SW-A/C1141</v>
          </cell>
          <cell r="C1346" t="str">
            <v>1,2</v>
          </cell>
          <cell r="D1346" t="str">
            <v>WS&amp;L</v>
          </cell>
          <cell r="E1346" t="str">
            <v>W</v>
          </cell>
          <cell r="F1346" t="str">
            <v>A</v>
          </cell>
          <cell r="G1346" t="str">
            <v>Kennedy Town Swimming Pool</v>
          </cell>
          <cell r="H1346" t="str">
            <v>LCSD,HyD</v>
          </cell>
          <cell r="I1346">
            <v>1</v>
          </cell>
          <cell r="J1346">
            <v>0</v>
          </cell>
          <cell r="K1346">
            <v>9.0666666666666673E-3</v>
          </cell>
          <cell r="L1346" t="str">
            <v>*</v>
          </cell>
          <cell r="M1346" t="str">
            <v>SaiWan</v>
          </cell>
          <cell r="N1346" t="str">
            <v>Yes</v>
          </cell>
          <cell r="O1346" t="str">
            <v>BA04408025006</v>
          </cell>
        </row>
        <row r="1347">
          <cell r="A1347" t="str">
            <v>SA1547</v>
          </cell>
          <cell r="B1347" t="str">
            <v>11SW-A/C1178</v>
          </cell>
          <cell r="C1347">
            <v>0</v>
          </cell>
          <cell r="D1347" t="str">
            <v>WS&amp;L</v>
          </cell>
          <cell r="E1347" t="str">
            <v>W</v>
          </cell>
          <cell r="F1347" t="str">
            <v>A</v>
          </cell>
          <cell r="G1347" t="str">
            <v>Chee Sing Kok Social Centre</v>
          </cell>
          <cell r="H1347" t="str">
            <v>GPA</v>
          </cell>
          <cell r="I1347">
            <v>3</v>
          </cell>
          <cell r="J1347">
            <v>0</v>
          </cell>
          <cell r="K1347">
            <v>9.0666666666666673E-3</v>
          </cell>
          <cell r="L1347" t="str">
            <v>No</v>
          </cell>
          <cell r="M1347"/>
          <cell r="N1347" t="str">
            <v>Yes</v>
          </cell>
          <cell r="O1347" t="str">
            <v>BA02308047001</v>
          </cell>
        </row>
        <row r="1348">
          <cell r="A1348" t="str">
            <v>SA1548</v>
          </cell>
          <cell r="B1348" t="str">
            <v>11SW-A/CR12</v>
          </cell>
          <cell r="C1348">
            <v>0</v>
          </cell>
          <cell r="D1348" t="str">
            <v>CP,ML&amp;Wch</v>
          </cell>
          <cell r="E1348" t="str">
            <v>PML</v>
          </cell>
          <cell r="F1348" t="str">
            <v>A</v>
          </cell>
          <cell r="G1348" t="str">
            <v>Buxey Lodge</v>
          </cell>
          <cell r="H1348" t="str">
            <v>GPA</v>
          </cell>
          <cell r="I1348">
            <v>1</v>
          </cell>
          <cell r="J1348">
            <v>0</v>
          </cell>
          <cell r="K1348">
            <v>9.0666666666666673E-3</v>
          </cell>
          <cell r="L1348" t="str">
            <v>No</v>
          </cell>
          <cell r="M1348"/>
          <cell r="N1348" t="str">
            <v>Yes</v>
          </cell>
          <cell r="O1348" t="str">
            <v>AC02308002003</v>
          </cell>
        </row>
        <row r="1349">
          <cell r="A1349" t="str">
            <v>SA1550</v>
          </cell>
          <cell r="B1349" t="str">
            <v>11SW-A/C16</v>
          </cell>
          <cell r="C1349">
            <v>1</v>
          </cell>
          <cell r="D1349" t="str">
            <v>CP,ML&amp;Wch</v>
          </cell>
          <cell r="E1349" t="str">
            <v>PML</v>
          </cell>
          <cell r="F1349" t="str">
            <v>A</v>
          </cell>
          <cell r="G1349" t="str">
            <v>Fairmont Gardens</v>
          </cell>
          <cell r="H1349" t="str">
            <v>GPA</v>
          </cell>
          <cell r="I1349">
            <v>1</v>
          </cell>
          <cell r="J1349">
            <v>0</v>
          </cell>
          <cell r="K1349">
            <v>9.0666666666666673E-3</v>
          </cell>
          <cell r="L1349" t="str">
            <v>No</v>
          </cell>
          <cell r="M1349" t="str">
            <v>SheungWan_SaiYingPun</v>
          </cell>
          <cell r="N1349" t="str">
            <v>Yes</v>
          </cell>
          <cell r="O1349" t="str">
            <v>AC02308008001</v>
          </cell>
        </row>
        <row r="1350">
          <cell r="A1350" t="str">
            <v>SA1555</v>
          </cell>
          <cell r="B1350" t="str">
            <v>11SW-A/C242</v>
          </cell>
          <cell r="C1350">
            <v>1</v>
          </cell>
          <cell r="D1350" t="str">
            <v>WS&amp;L</v>
          </cell>
          <cell r="E1350" t="str">
            <v>W</v>
          </cell>
          <cell r="F1350" t="str">
            <v>A</v>
          </cell>
          <cell r="G1350" t="str">
            <v>St. Paul's College Primary School</v>
          </cell>
          <cell r="H1350" t="str">
            <v>EDB</v>
          </cell>
          <cell r="I1350">
            <v>1</v>
          </cell>
          <cell r="J1350">
            <v>0</v>
          </cell>
          <cell r="K1350">
            <v>9.0666666666666673E-3</v>
          </cell>
          <cell r="L1350" t="str">
            <v>No</v>
          </cell>
          <cell r="M1350" t="str">
            <v>SaiWan</v>
          </cell>
          <cell r="N1350" t="str">
            <v>Yes</v>
          </cell>
          <cell r="O1350" t="str">
            <v>BA07108030000</v>
          </cell>
        </row>
        <row r="1351">
          <cell r="A1351" t="str">
            <v>SA1558</v>
          </cell>
          <cell r="B1351" t="str">
            <v>11SW-A/C289</v>
          </cell>
          <cell r="C1351">
            <v>0</v>
          </cell>
          <cell r="D1351" t="str">
            <v>WS&amp;L</v>
          </cell>
          <cell r="E1351" t="str">
            <v>W</v>
          </cell>
          <cell r="F1351" t="str">
            <v>A</v>
          </cell>
          <cell r="G1351" t="str">
            <v>Chee Sing Kok Social Centre</v>
          </cell>
          <cell r="H1351" t="str">
            <v>GPA</v>
          </cell>
          <cell r="I1351">
            <v>1</v>
          </cell>
          <cell r="J1351">
            <v>0</v>
          </cell>
          <cell r="K1351">
            <v>9.0666666666666673E-3</v>
          </cell>
          <cell r="L1351" t="str">
            <v>Yes</v>
          </cell>
          <cell r="M1351"/>
          <cell r="N1351" t="str">
            <v>Yes</v>
          </cell>
          <cell r="O1351" t="str">
            <v>BA02308051003</v>
          </cell>
        </row>
        <row r="1352">
          <cell r="A1352" t="str">
            <v>SA1559</v>
          </cell>
          <cell r="B1352" t="str">
            <v>11SW-A/C290</v>
          </cell>
          <cell r="C1352">
            <v>0</v>
          </cell>
          <cell r="D1352" t="str">
            <v>WS&amp;L</v>
          </cell>
          <cell r="E1352" t="str">
            <v>W</v>
          </cell>
          <cell r="F1352" t="str">
            <v>A</v>
          </cell>
          <cell r="G1352" t="str">
            <v>Chee Sing Kok Social Centre</v>
          </cell>
          <cell r="H1352" t="str">
            <v>GPA</v>
          </cell>
          <cell r="I1352">
            <v>1</v>
          </cell>
          <cell r="J1352">
            <v>0</v>
          </cell>
          <cell r="K1352">
            <v>9.0666666666666673E-3</v>
          </cell>
          <cell r="L1352" t="str">
            <v>Yes</v>
          </cell>
          <cell r="M1352"/>
          <cell r="N1352" t="str">
            <v>Yes</v>
          </cell>
          <cell r="O1352" t="str">
            <v>BA02308051002</v>
          </cell>
        </row>
        <row r="1353">
          <cell r="A1353" t="str">
            <v>SA1561</v>
          </cell>
          <cell r="B1353" t="str">
            <v>11SW-A/CR34</v>
          </cell>
          <cell r="C1353" t="str">
            <v>1,2</v>
          </cell>
          <cell r="D1353" t="str">
            <v>CP,ML&amp;Wch</v>
          </cell>
          <cell r="E1353" t="str">
            <v>PML</v>
          </cell>
          <cell r="F1353" t="str">
            <v>A</v>
          </cell>
          <cell r="G1353" t="str">
            <v>Chater Hall</v>
          </cell>
          <cell r="H1353" t="str">
            <v>GPA,WSD</v>
          </cell>
          <cell r="I1353">
            <v>1</v>
          </cell>
          <cell r="J1353">
            <v>0</v>
          </cell>
          <cell r="K1353">
            <v>9.0666666666666673E-3</v>
          </cell>
          <cell r="L1353" t="str">
            <v>Yes</v>
          </cell>
          <cell r="M1353"/>
          <cell r="N1353" t="str">
            <v>Yes</v>
          </cell>
          <cell r="O1353" t="str">
            <v>AC02308005001</v>
          </cell>
        </row>
        <row r="1354">
          <cell r="A1354" t="str">
            <v>SA1562</v>
          </cell>
          <cell r="B1354" t="str">
            <v>11SW-A/C341</v>
          </cell>
          <cell r="C1354" t="str">
            <v>1,2,3</v>
          </cell>
          <cell r="D1354" t="str">
            <v>CP,ML&amp;Wch</v>
          </cell>
          <cell r="E1354" t="str">
            <v>PML</v>
          </cell>
          <cell r="F1354" t="str">
            <v>A</v>
          </cell>
          <cell r="G1354" t="str">
            <v>Mount Austin Road Police Radio Station</v>
          </cell>
          <cell r="H1354" t="str">
            <v>HKPF,LCSD,LCSD</v>
          </cell>
          <cell r="I1354">
            <v>1</v>
          </cell>
          <cell r="J1354">
            <v>0</v>
          </cell>
          <cell r="K1354">
            <v>9.0666666666666673E-3</v>
          </cell>
          <cell r="L1354" t="str">
            <v>Yes</v>
          </cell>
          <cell r="M1354"/>
          <cell r="N1354" t="str">
            <v>Yes</v>
          </cell>
          <cell r="O1354" t="str">
            <v>AC04408023021</v>
          </cell>
        </row>
        <row r="1355">
          <cell r="A1355" t="str">
            <v>SA1567</v>
          </cell>
          <cell r="B1355" t="str">
            <v>11SW-A/CR369</v>
          </cell>
          <cell r="C1355" t="str">
            <v>1,2</v>
          </cell>
          <cell r="D1355" t="str">
            <v>WS&amp;L</v>
          </cell>
          <cell r="E1355" t="str">
            <v>W</v>
          </cell>
          <cell r="F1355" t="str">
            <v>A</v>
          </cell>
          <cell r="G1355" t="str">
            <v>Kennedy Town Swimming Pool</v>
          </cell>
          <cell r="H1355" t="str">
            <v>LCSD,HyD</v>
          </cell>
          <cell r="I1355">
            <v>1</v>
          </cell>
          <cell r="J1355">
            <v>0</v>
          </cell>
          <cell r="K1355">
            <v>9.0666666666666673E-3</v>
          </cell>
          <cell r="L1355" t="str">
            <v>*</v>
          </cell>
          <cell r="M1355" t="str">
            <v>SaiWan</v>
          </cell>
          <cell r="N1355" t="str">
            <v>Yes</v>
          </cell>
          <cell r="O1355" t="str">
            <v>BA04408025001</v>
          </cell>
        </row>
        <row r="1356">
          <cell r="A1356" t="str">
            <v>SA1573</v>
          </cell>
          <cell r="B1356" t="str">
            <v>11SW-A/C400</v>
          </cell>
          <cell r="C1356">
            <v>0</v>
          </cell>
          <cell r="D1356" t="str">
            <v>CP,ML&amp;Wch</v>
          </cell>
          <cell r="E1356" t="str">
            <v>PML</v>
          </cell>
          <cell r="F1356" t="str">
            <v>A</v>
          </cell>
          <cell r="G1356" t="str">
            <v>Po Shan Road Amenity Plot</v>
          </cell>
          <cell r="H1356" t="str">
            <v>LCSD</v>
          </cell>
          <cell r="I1356">
            <v>2</v>
          </cell>
          <cell r="J1356">
            <v>0</v>
          </cell>
          <cell r="K1356">
            <v>9.0666666666666673E-3</v>
          </cell>
          <cell r="L1356" t="str">
            <v>No</v>
          </cell>
          <cell r="M1356"/>
          <cell r="N1356" t="str">
            <v>Yes</v>
          </cell>
          <cell r="O1356" t="str">
            <v>AC04408093001</v>
          </cell>
        </row>
        <row r="1357">
          <cell r="A1357" t="str">
            <v>SA1574</v>
          </cell>
          <cell r="B1357" t="str">
            <v>11SW-A/C412</v>
          </cell>
          <cell r="C1357">
            <v>0</v>
          </cell>
          <cell r="D1357" t="str">
            <v>WS&amp;L</v>
          </cell>
          <cell r="E1357" t="str">
            <v>W</v>
          </cell>
          <cell r="F1357" t="str">
            <v>A</v>
          </cell>
          <cell r="G1357" t="str">
            <v>Kennedy Town Bus Terminus Sitting Out Area</v>
          </cell>
          <cell r="H1357" t="str">
            <v>LCSD</v>
          </cell>
          <cell r="I1357">
            <v>1</v>
          </cell>
          <cell r="J1357">
            <v>0</v>
          </cell>
          <cell r="K1357">
            <v>9.0666666666666673E-3</v>
          </cell>
          <cell r="L1357" t="str">
            <v>Yes</v>
          </cell>
          <cell r="M1357" t="str">
            <v>SaiWan</v>
          </cell>
          <cell r="N1357" t="str">
            <v>Yes</v>
          </cell>
          <cell r="O1357" t="str">
            <v>BA04408034001</v>
          </cell>
        </row>
        <row r="1358">
          <cell r="A1358" t="str">
            <v>SA1575</v>
          </cell>
          <cell r="B1358" t="str">
            <v>11SW-A/C415</v>
          </cell>
          <cell r="C1358">
            <v>0</v>
          </cell>
          <cell r="D1358" t="str">
            <v>WS&amp;L</v>
          </cell>
          <cell r="E1358" t="str">
            <v>W</v>
          </cell>
          <cell r="F1358" t="str">
            <v>A</v>
          </cell>
          <cell r="G1358" t="str">
            <v>Chee Sing Kok Social Centre</v>
          </cell>
          <cell r="H1358" t="str">
            <v>GPA</v>
          </cell>
          <cell r="I1358">
            <v>1</v>
          </cell>
          <cell r="J1358">
            <v>0</v>
          </cell>
          <cell r="K1358">
            <v>9.0666666666666673E-3</v>
          </cell>
          <cell r="L1358" t="str">
            <v>No</v>
          </cell>
          <cell r="M1358"/>
          <cell r="N1358" t="str">
            <v>Yes</v>
          </cell>
          <cell r="O1358" t="str">
            <v>BA02308051001</v>
          </cell>
        </row>
        <row r="1359">
          <cell r="A1359" t="str">
            <v>SA1576</v>
          </cell>
          <cell r="B1359" t="str">
            <v>11SW-A/C430</v>
          </cell>
          <cell r="C1359">
            <v>0</v>
          </cell>
          <cell r="D1359" t="str">
            <v>WS&amp;L</v>
          </cell>
          <cell r="E1359" t="str">
            <v>W</v>
          </cell>
          <cell r="F1359" t="str">
            <v>A</v>
          </cell>
          <cell r="G1359" t="str">
            <v>The Former Victoria Road Police Detention Centre</v>
          </cell>
          <cell r="H1359" t="str">
            <v>HKPF</v>
          </cell>
          <cell r="I1359">
            <v>1</v>
          </cell>
          <cell r="J1359">
            <v>0</v>
          </cell>
          <cell r="K1359">
            <v>9.0666666666666673E-3</v>
          </cell>
          <cell r="L1359" t="str">
            <v>Yes</v>
          </cell>
          <cell r="M1359"/>
          <cell r="N1359" t="str">
            <v>Yes</v>
          </cell>
          <cell r="O1359" t="str">
            <v>BA03108009007</v>
          </cell>
        </row>
        <row r="1360">
          <cell r="A1360" t="str">
            <v>SA1577</v>
          </cell>
          <cell r="B1360" t="str">
            <v>11SW-A/C431</v>
          </cell>
          <cell r="C1360">
            <v>0</v>
          </cell>
          <cell r="D1360" t="str">
            <v>WS&amp;L</v>
          </cell>
          <cell r="E1360" t="str">
            <v>W</v>
          </cell>
          <cell r="F1360" t="str">
            <v>A</v>
          </cell>
          <cell r="G1360" t="str">
            <v>The Former Victoria Road Police Detention Centre</v>
          </cell>
          <cell r="H1360" t="str">
            <v>GPA</v>
          </cell>
          <cell r="I1360">
            <v>2</v>
          </cell>
          <cell r="J1360">
            <v>0</v>
          </cell>
          <cell r="K1360">
            <v>9.0666666666666673E-3</v>
          </cell>
          <cell r="L1360" t="str">
            <v>Yes</v>
          </cell>
          <cell r="M1360"/>
          <cell r="N1360" t="str">
            <v>Yes</v>
          </cell>
          <cell r="O1360" t="str">
            <v>BA02308009006</v>
          </cell>
        </row>
        <row r="1361">
          <cell r="A1361" t="str">
            <v>SA1583</v>
          </cell>
          <cell r="B1361" t="str">
            <v>11SW-A/C565</v>
          </cell>
          <cell r="C1361">
            <v>0</v>
          </cell>
          <cell r="D1361" t="str">
            <v>WS&amp;L</v>
          </cell>
          <cell r="E1361" t="str">
            <v>W</v>
          </cell>
          <cell r="F1361" t="str">
            <v>A</v>
          </cell>
          <cell r="G1361" t="str">
            <v>Kennedy Town Swimming Pool</v>
          </cell>
          <cell r="H1361" t="str">
            <v>LCSD</v>
          </cell>
          <cell r="I1361">
            <v>1</v>
          </cell>
          <cell r="J1361">
            <v>0</v>
          </cell>
          <cell r="K1361">
            <v>9.0666666666666673E-3</v>
          </cell>
          <cell r="L1361" t="str">
            <v>*</v>
          </cell>
          <cell r="M1361" t="str">
            <v>SaiWan</v>
          </cell>
          <cell r="N1361" t="str">
            <v>Yes</v>
          </cell>
          <cell r="O1361" t="str">
            <v>BA04408025002</v>
          </cell>
        </row>
        <row r="1362">
          <cell r="A1362" t="str">
            <v>SA1590</v>
          </cell>
          <cell r="B1362" t="str">
            <v>11SW-A/C695</v>
          </cell>
          <cell r="C1362" t="str">
            <v>1,2</v>
          </cell>
          <cell r="D1362" t="str">
            <v>CP,ML&amp;Wch</v>
          </cell>
          <cell r="E1362" t="str">
            <v>PML</v>
          </cell>
          <cell r="F1362" t="str">
            <v>A</v>
          </cell>
          <cell r="G1362" t="str">
            <v>Victoria Peak Garden</v>
          </cell>
          <cell r="H1362" t="str">
            <v>HyD,LCSD</v>
          </cell>
          <cell r="I1362">
            <v>3</v>
          </cell>
          <cell r="J1362">
            <v>0</v>
          </cell>
          <cell r="K1362">
            <v>9.0666666666666673E-3</v>
          </cell>
          <cell r="L1362" t="str">
            <v>No</v>
          </cell>
          <cell r="M1362"/>
          <cell r="N1362" t="str">
            <v>Yes</v>
          </cell>
          <cell r="O1362" t="str">
            <v>AC04408023016</v>
          </cell>
        </row>
        <row r="1363">
          <cell r="A1363" t="str">
            <v>SA1591</v>
          </cell>
          <cell r="B1363" t="str">
            <v>11SW-A/C696</v>
          </cell>
          <cell r="C1363">
            <v>0</v>
          </cell>
          <cell r="D1363" t="str">
            <v>CP,ML&amp;Wch</v>
          </cell>
          <cell r="E1363" t="str">
            <v>PML</v>
          </cell>
          <cell r="F1363" t="str">
            <v>A</v>
          </cell>
          <cell r="G1363" t="str">
            <v>Victoria Peak Garden</v>
          </cell>
          <cell r="H1363" t="str">
            <v>LCSD</v>
          </cell>
          <cell r="I1363">
            <v>3</v>
          </cell>
          <cell r="J1363">
            <v>0</v>
          </cell>
          <cell r="K1363">
            <v>9.0666666666666673E-3</v>
          </cell>
          <cell r="L1363" t="str">
            <v>No</v>
          </cell>
          <cell r="M1363"/>
          <cell r="N1363" t="str">
            <v>Yes</v>
          </cell>
          <cell r="O1363" t="str">
            <v>AC04408023017</v>
          </cell>
        </row>
        <row r="1364">
          <cell r="A1364" t="str">
            <v>SA1595</v>
          </cell>
          <cell r="B1364" t="str">
            <v>11SW-A/CR76</v>
          </cell>
          <cell r="C1364">
            <v>0</v>
          </cell>
          <cell r="D1364" t="str">
            <v>CP,ML&amp;Wch</v>
          </cell>
          <cell r="E1364" t="str">
            <v>C-W</v>
          </cell>
          <cell r="F1364" t="str">
            <v>A</v>
          </cell>
          <cell r="G1364" t="str">
            <v>Lok Sin Tong Leung Kau Kui College</v>
          </cell>
          <cell r="H1364" t="str">
            <v>EB</v>
          </cell>
          <cell r="I1364">
            <v>1</v>
          </cell>
          <cell r="J1364">
            <v>0</v>
          </cell>
          <cell r="K1364">
            <v>9.0666666666666673E-3</v>
          </cell>
          <cell r="L1364" t="str">
            <v>Yes</v>
          </cell>
          <cell r="M1364" t="str">
            <v>SheungWan_SaiYingPun</v>
          </cell>
          <cell r="N1364" t="str">
            <v>Yes</v>
          </cell>
          <cell r="O1364" t="str">
            <v>AB07108007008</v>
          </cell>
        </row>
        <row r="1365">
          <cell r="A1365" t="str">
            <v>SA1596</v>
          </cell>
          <cell r="B1365" t="str">
            <v>11SW-A/C77</v>
          </cell>
          <cell r="C1365">
            <v>3</v>
          </cell>
          <cell r="D1365" t="str">
            <v>CP,ML&amp;Wch</v>
          </cell>
          <cell r="E1365" t="str">
            <v>C-W</v>
          </cell>
          <cell r="F1365" t="str">
            <v>A</v>
          </cell>
          <cell r="G1365" t="str">
            <v>Lok Sin Tong Leung Kau Kui College</v>
          </cell>
          <cell r="H1365" t="str">
            <v>EB</v>
          </cell>
          <cell r="I1365">
            <v>1</v>
          </cell>
          <cell r="J1365">
            <v>0</v>
          </cell>
          <cell r="K1365">
            <v>9.0666666666666673E-3</v>
          </cell>
          <cell r="L1365" t="str">
            <v>No</v>
          </cell>
          <cell r="M1365" t="str">
            <v>SheungWan_SaiYingPun</v>
          </cell>
          <cell r="N1365" t="str">
            <v>Yes</v>
          </cell>
          <cell r="O1365" t="str">
            <v>AB07108007001</v>
          </cell>
        </row>
        <row r="1366">
          <cell r="A1366" t="str">
            <v>SA1600</v>
          </cell>
          <cell r="B1366" t="str">
            <v>11SW-A/C92</v>
          </cell>
          <cell r="C1366">
            <v>0</v>
          </cell>
          <cell r="D1366" t="str">
            <v>CP,ML&amp;Wch</v>
          </cell>
          <cell r="E1366" t="str">
            <v>PML</v>
          </cell>
          <cell r="F1366" t="str">
            <v>A</v>
          </cell>
          <cell r="G1366" t="str">
            <v>Oaklands Avenue Sitting Out Area</v>
          </cell>
          <cell r="H1366" t="str">
            <v>LCSD</v>
          </cell>
          <cell r="I1366">
            <v>2</v>
          </cell>
          <cell r="J1366">
            <v>0</v>
          </cell>
          <cell r="K1366">
            <v>9.0666666666666673E-3</v>
          </cell>
          <cell r="L1366" t="str">
            <v>Yes</v>
          </cell>
          <cell r="M1366" t="str">
            <v>SheungWan_SaiYingPun</v>
          </cell>
          <cell r="N1366" t="str">
            <v>Yes</v>
          </cell>
          <cell r="O1366" t="str">
            <v>AC04408064002</v>
          </cell>
        </row>
        <row r="1367">
          <cell r="A1367" t="str">
            <v>SA1603</v>
          </cell>
          <cell r="B1367" t="str">
            <v>11SW-A/R1222</v>
          </cell>
          <cell r="C1367">
            <v>0</v>
          </cell>
          <cell r="D1367" t="str">
            <v>CP,ML&amp;Wch</v>
          </cell>
          <cell r="E1367" t="str">
            <v>PML</v>
          </cell>
          <cell r="F1367" t="str">
            <v>A</v>
          </cell>
          <cell r="G1367" t="str">
            <v>St. Stephen's Girls' Primary School</v>
          </cell>
          <cell r="H1367" t="str">
            <v>EB</v>
          </cell>
          <cell r="I1367">
            <v>1</v>
          </cell>
          <cell r="J1367">
            <v>0</v>
          </cell>
          <cell r="K1367">
            <v>9.0666666666666673E-3</v>
          </cell>
          <cell r="L1367" t="str">
            <v>No</v>
          </cell>
          <cell r="M1367" t="str">
            <v>SheungWan_SaiYingPun</v>
          </cell>
          <cell r="N1367" t="str">
            <v>No</v>
          </cell>
          <cell r="O1367" t="str">
            <v>AC07108016001</v>
          </cell>
        </row>
        <row r="1368">
          <cell r="A1368" t="str">
            <v>SA1605</v>
          </cell>
          <cell r="B1368" t="str">
            <v>11SW-A/FR12</v>
          </cell>
          <cell r="C1368">
            <v>0</v>
          </cell>
          <cell r="D1368" t="str">
            <v>CP,ML&amp;Wch</v>
          </cell>
          <cell r="E1368" t="str">
            <v>PML</v>
          </cell>
          <cell r="F1368" t="str">
            <v>A</v>
          </cell>
          <cell r="G1368" t="str">
            <v>Oaklands Avenue Sitting Out Area</v>
          </cell>
          <cell r="H1368" t="str">
            <v>LCSD</v>
          </cell>
          <cell r="I1368">
            <v>2</v>
          </cell>
          <cell r="J1368">
            <v>0</v>
          </cell>
          <cell r="K1368">
            <v>9.0666666666666673E-3</v>
          </cell>
          <cell r="L1368" t="str">
            <v>Yes</v>
          </cell>
          <cell r="M1368" t="str">
            <v>SheungWan_SaiYingPun</v>
          </cell>
          <cell r="N1368" t="str">
            <v>Yes</v>
          </cell>
          <cell r="O1368" t="str">
            <v>AC04408064000</v>
          </cell>
        </row>
        <row r="1369">
          <cell r="A1369" t="str">
            <v>SA1608</v>
          </cell>
          <cell r="B1369" t="str">
            <v>11SW-A/FR130</v>
          </cell>
          <cell r="C1369">
            <v>0</v>
          </cell>
          <cell r="D1369" t="str">
            <v>CP,ML&amp;Wch</v>
          </cell>
          <cell r="E1369" t="str">
            <v>C-W</v>
          </cell>
          <cell r="F1369" t="str">
            <v>A</v>
          </cell>
          <cell r="G1369" t="str">
            <v>Lok Sin Tong Leung Kau Kui College</v>
          </cell>
          <cell r="H1369" t="str">
            <v>EB</v>
          </cell>
          <cell r="I1369">
            <v>1</v>
          </cell>
          <cell r="J1369">
            <v>0</v>
          </cell>
          <cell r="K1369">
            <v>9.0666666666666673E-3</v>
          </cell>
          <cell r="L1369" t="str">
            <v>Yes</v>
          </cell>
          <cell r="M1369" t="str">
            <v>SheungWan_SaiYingPun</v>
          </cell>
          <cell r="N1369" t="str">
            <v>Yes</v>
          </cell>
          <cell r="O1369" t="str">
            <v>AB07108007012</v>
          </cell>
        </row>
        <row r="1370">
          <cell r="A1370" t="str">
            <v>SA1609</v>
          </cell>
          <cell r="B1370" t="str">
            <v>11SW-A/FR134</v>
          </cell>
          <cell r="C1370">
            <v>0</v>
          </cell>
          <cell r="D1370" t="str">
            <v>CP,ML&amp;Wch</v>
          </cell>
          <cell r="E1370" t="str">
            <v>PML</v>
          </cell>
          <cell r="F1370" t="str">
            <v>A</v>
          </cell>
          <cell r="G1370" t="str">
            <v>Buxey Lodge</v>
          </cell>
          <cell r="H1370" t="str">
            <v>GPA</v>
          </cell>
          <cell r="I1370">
            <v>1</v>
          </cell>
          <cell r="J1370">
            <v>0</v>
          </cell>
          <cell r="K1370">
            <v>9.0666666666666673E-3</v>
          </cell>
          <cell r="L1370" t="str">
            <v>Yes</v>
          </cell>
          <cell r="M1370" t="str">
            <v>SheungWan_SaiYingPun</v>
          </cell>
          <cell r="N1370" t="str">
            <v>Yes</v>
          </cell>
          <cell r="O1370" t="str">
            <v>AC02308002004</v>
          </cell>
        </row>
        <row r="1371">
          <cell r="A1371" t="str">
            <v>SA1611</v>
          </cell>
          <cell r="B1371" t="str">
            <v>11SW-A/FR14</v>
          </cell>
          <cell r="C1371">
            <v>1</v>
          </cell>
          <cell r="D1371" t="str">
            <v>CP,ML&amp;Wch</v>
          </cell>
          <cell r="E1371" t="str">
            <v>C-W</v>
          </cell>
          <cell r="F1371" t="str">
            <v>A</v>
          </cell>
          <cell r="G1371" t="str">
            <v>King George V Memorial Garden</v>
          </cell>
          <cell r="H1371" t="str">
            <v>LCSD</v>
          </cell>
          <cell r="I1371">
            <v>1</v>
          </cell>
          <cell r="J1371">
            <v>0</v>
          </cell>
          <cell r="K1371">
            <v>9.0666666666666673E-3</v>
          </cell>
          <cell r="L1371" t="str">
            <v>Yes</v>
          </cell>
          <cell r="M1371" t="str">
            <v>SheungWan_SaiYingPun</v>
          </cell>
          <cell r="N1371" t="str">
            <v>Yes</v>
          </cell>
          <cell r="O1371" t="str">
            <v>AB04408021008</v>
          </cell>
        </row>
        <row r="1372">
          <cell r="A1372" t="str">
            <v>SA1618</v>
          </cell>
          <cell r="B1372" t="str">
            <v>11SW-A/FR199</v>
          </cell>
          <cell r="C1372">
            <v>0</v>
          </cell>
          <cell r="D1372" t="str">
            <v>CP,ML&amp;Wch</v>
          </cell>
          <cell r="E1372" t="str">
            <v>C-W</v>
          </cell>
          <cell r="F1372" t="str">
            <v>A</v>
          </cell>
          <cell r="G1372" t="str">
            <v>Wing Lee Street Sitting Out Area</v>
          </cell>
          <cell r="H1372" t="str">
            <v>LCSD</v>
          </cell>
          <cell r="I1372">
            <v>1</v>
          </cell>
          <cell r="J1372">
            <v>0</v>
          </cell>
          <cell r="K1372">
            <v>9.0666666666666673E-3</v>
          </cell>
          <cell r="L1372" t="str">
            <v>Yes</v>
          </cell>
          <cell r="M1372" t="str">
            <v>SheungWan_SaiYingPun</v>
          </cell>
          <cell r="N1372" t="str">
            <v>Yes</v>
          </cell>
          <cell r="O1372" t="str">
            <v>AB04408023002</v>
          </cell>
        </row>
        <row r="1373">
          <cell r="A1373" t="str">
            <v>SA1620</v>
          </cell>
          <cell r="B1373" t="str">
            <v>11SW-A/FR215</v>
          </cell>
          <cell r="C1373">
            <v>0</v>
          </cell>
          <cell r="D1373" t="str">
            <v>CP,ML&amp;Wch</v>
          </cell>
          <cell r="E1373" t="str">
            <v>PML</v>
          </cell>
          <cell r="F1373" t="str">
            <v>A</v>
          </cell>
          <cell r="G1373" t="str">
            <v>Conduit Road Rest Garden</v>
          </cell>
          <cell r="H1373" t="str">
            <v>LCSD</v>
          </cell>
          <cell r="I1373">
            <v>1</v>
          </cell>
          <cell r="J1373">
            <v>0</v>
          </cell>
          <cell r="K1373">
            <v>9.0666666666666673E-3</v>
          </cell>
          <cell r="L1373" t="str">
            <v>Yes</v>
          </cell>
          <cell r="M1373" t="str">
            <v>SheungWan_SaiYingPun</v>
          </cell>
          <cell r="N1373" t="str">
            <v>Yes</v>
          </cell>
          <cell r="O1373" t="str">
            <v>AC04408015002</v>
          </cell>
        </row>
        <row r="1374">
          <cell r="A1374" t="str">
            <v>SA1636</v>
          </cell>
          <cell r="B1374" t="str">
            <v>11SW-A/FR51</v>
          </cell>
          <cell r="C1374">
            <v>0</v>
          </cell>
          <cell r="D1374" t="str">
            <v>WS&amp;L</v>
          </cell>
          <cell r="E1374" t="str">
            <v>W</v>
          </cell>
          <cell r="F1374" t="str">
            <v>A</v>
          </cell>
          <cell r="G1374" t="str">
            <v>Kennedy Town Jockey Club Clinic</v>
          </cell>
          <cell r="H1374" t="str">
            <v>DH</v>
          </cell>
          <cell r="I1374">
            <v>1</v>
          </cell>
          <cell r="J1374">
            <v>0</v>
          </cell>
          <cell r="K1374">
            <v>9.0666666666666673E-3</v>
          </cell>
          <cell r="L1374" t="str">
            <v>Yes</v>
          </cell>
          <cell r="M1374" t="str">
            <v>SaiWan</v>
          </cell>
          <cell r="N1374" t="str">
            <v>Yes</v>
          </cell>
          <cell r="O1374" t="str">
            <v>BA02508014002</v>
          </cell>
        </row>
        <row r="1375">
          <cell r="A1375" t="str">
            <v>SA1638</v>
          </cell>
          <cell r="B1375" t="str">
            <v>11SW-A/FR53</v>
          </cell>
          <cell r="C1375">
            <v>0</v>
          </cell>
          <cell r="D1375" t="str">
            <v>CP,ML&amp;Wch</v>
          </cell>
          <cell r="E1375" t="str">
            <v>C-W</v>
          </cell>
          <cell r="F1375" t="str">
            <v>A</v>
          </cell>
          <cell r="G1375" t="str">
            <v>Lok Sin Tong Leung Kau Kui College</v>
          </cell>
          <cell r="H1375" t="str">
            <v>EB</v>
          </cell>
          <cell r="I1375">
            <v>1</v>
          </cell>
          <cell r="J1375">
            <v>0</v>
          </cell>
          <cell r="K1375">
            <v>9.0666666666666673E-3</v>
          </cell>
          <cell r="L1375" t="str">
            <v>Yes</v>
          </cell>
          <cell r="M1375" t="str">
            <v>SheungWan_SaiYingPun</v>
          </cell>
          <cell r="N1375" t="str">
            <v>No</v>
          </cell>
          <cell r="O1375" t="str">
            <v>AB07108007005</v>
          </cell>
        </row>
        <row r="1376">
          <cell r="A1376" t="str">
            <v>SA1641</v>
          </cell>
          <cell r="B1376" t="str">
            <v>11SW-A/FR61</v>
          </cell>
          <cell r="C1376" t="str">
            <v>1,2</v>
          </cell>
          <cell r="D1376" t="str">
            <v>CP,ML&amp;Wch</v>
          </cell>
          <cell r="E1376" t="str">
            <v>PML</v>
          </cell>
          <cell r="F1376" t="str">
            <v>A</v>
          </cell>
          <cell r="G1376" t="str">
            <v>Chater Hall</v>
          </cell>
          <cell r="H1376" t="str">
            <v>GPA,WSD</v>
          </cell>
          <cell r="I1376">
            <v>3</v>
          </cell>
          <cell r="J1376">
            <v>0</v>
          </cell>
          <cell r="K1376">
            <v>9.0666666666666673E-3</v>
          </cell>
          <cell r="L1376" t="str">
            <v>Yes</v>
          </cell>
          <cell r="M1376"/>
          <cell r="N1376" t="str">
            <v>Yes</v>
          </cell>
          <cell r="O1376" t="str">
            <v>AC02308005008</v>
          </cell>
        </row>
        <row r="1377">
          <cell r="A1377" t="str">
            <v>SA1642</v>
          </cell>
          <cell r="B1377" t="str">
            <v>11SW-A/FR62</v>
          </cell>
          <cell r="C1377">
            <v>0</v>
          </cell>
          <cell r="D1377" t="str">
            <v>CP,ML&amp;Wch</v>
          </cell>
          <cell r="E1377" t="str">
            <v>PML</v>
          </cell>
          <cell r="F1377" t="str">
            <v>A</v>
          </cell>
          <cell r="G1377" t="str">
            <v>Chater Hall</v>
          </cell>
          <cell r="H1377" t="str">
            <v>GPA</v>
          </cell>
          <cell r="I1377">
            <v>1</v>
          </cell>
          <cell r="J1377">
            <v>0</v>
          </cell>
          <cell r="K1377">
            <v>9.0666666666666673E-3</v>
          </cell>
          <cell r="L1377" t="str">
            <v>Yes</v>
          </cell>
          <cell r="M1377" t="str">
            <v>Central_Admiralty</v>
          </cell>
          <cell r="N1377" t="str">
            <v>Yes</v>
          </cell>
          <cell r="O1377" t="str">
            <v>AC02308005004</v>
          </cell>
        </row>
        <row r="1378">
          <cell r="A1378" t="str">
            <v>SA1644</v>
          </cell>
          <cell r="B1378" t="str">
            <v>11SW-A/F71</v>
          </cell>
          <cell r="C1378">
            <v>0</v>
          </cell>
          <cell r="D1378" t="str">
            <v>CP,ML&amp;Wch</v>
          </cell>
          <cell r="E1378" t="str">
            <v>PML</v>
          </cell>
          <cell r="F1378" t="str">
            <v>A</v>
          </cell>
          <cell r="G1378" t="str">
            <v>Lung Fu Shan Country Park Pinewood Picnic Site</v>
          </cell>
          <cell r="H1378" t="str">
            <v>AFCD</v>
          </cell>
          <cell r="I1378">
            <v>3</v>
          </cell>
          <cell r="J1378">
            <v>0</v>
          </cell>
          <cell r="K1378">
            <v>9.0666666666666673E-3</v>
          </cell>
          <cell r="L1378" t="str">
            <v>Yes</v>
          </cell>
          <cell r="M1378"/>
          <cell r="N1378" t="str">
            <v>Yes</v>
          </cell>
          <cell r="O1378" t="str">
            <v>AC04408081001</v>
          </cell>
        </row>
        <row r="1379">
          <cell r="A1379" t="str">
            <v>SA1646</v>
          </cell>
          <cell r="B1379" t="str">
            <v>11SW-A/R1012</v>
          </cell>
          <cell r="C1379">
            <v>0</v>
          </cell>
          <cell r="D1379" t="str">
            <v>CP,ML&amp;Wch</v>
          </cell>
          <cell r="E1379" t="str">
            <v>C-W</v>
          </cell>
          <cell r="F1379" t="str">
            <v>A</v>
          </cell>
          <cell r="G1379" t="str">
            <v>(Former Hollywood Road Police Quarters?)</v>
          </cell>
          <cell r="H1379" t="str">
            <v>DEVB</v>
          </cell>
          <cell r="I1379">
            <v>1</v>
          </cell>
          <cell r="J1379">
            <v>0</v>
          </cell>
          <cell r="K1379">
            <v>9.0666666666666673E-3</v>
          </cell>
          <cell r="L1379" t="str">
            <v>Yes</v>
          </cell>
          <cell r="M1379" t="str">
            <v>SheungWan_SaiYingPun</v>
          </cell>
          <cell r="N1379" t="str">
            <v>Yes</v>
          </cell>
          <cell r="O1379" t="str">
            <v>AB03108002001</v>
          </cell>
        </row>
        <row r="1380">
          <cell r="A1380" t="str">
            <v>SA1649</v>
          </cell>
          <cell r="B1380" t="str">
            <v>11SW-A/R1117</v>
          </cell>
          <cell r="C1380" t="str">
            <v>1,2</v>
          </cell>
          <cell r="D1380" t="str">
            <v>CP,ML&amp;Wch</v>
          </cell>
          <cell r="E1380" t="str">
            <v>C-W</v>
          </cell>
          <cell r="F1380" t="str">
            <v>A</v>
          </cell>
          <cell r="G1380" t="str">
            <v>Caine Lane Garden</v>
          </cell>
          <cell r="H1380" t="str">
            <v>EB,LCSD</v>
          </cell>
          <cell r="I1380">
            <v>1</v>
          </cell>
          <cell r="J1380">
            <v>0</v>
          </cell>
          <cell r="K1380">
            <v>9.0666666666666673E-3</v>
          </cell>
          <cell r="L1380" t="str">
            <v>Yes</v>
          </cell>
          <cell r="M1380" t="str">
            <v>SheungWan_SaiYingPun</v>
          </cell>
          <cell r="N1380" t="str">
            <v>No</v>
          </cell>
          <cell r="O1380" t="str">
            <v>AB07108010009</v>
          </cell>
        </row>
        <row r="1381">
          <cell r="A1381" t="str">
            <v>SA1656</v>
          </cell>
          <cell r="B1381" t="str">
            <v>11SW-A/R1153</v>
          </cell>
          <cell r="C1381">
            <v>0</v>
          </cell>
          <cell r="D1381" t="str">
            <v>CP,ML&amp;Wch</v>
          </cell>
          <cell r="E1381" t="str">
            <v>PML</v>
          </cell>
          <cell r="F1381" t="str">
            <v>A</v>
          </cell>
          <cell r="G1381" t="str">
            <v>Lung Fu Shan Country Park Pinewood Picnic Site</v>
          </cell>
          <cell r="H1381" t="str">
            <v>AFCD</v>
          </cell>
          <cell r="I1381">
            <v>3</v>
          </cell>
          <cell r="J1381">
            <v>0</v>
          </cell>
          <cell r="K1381">
            <v>9.0666666666666673E-3</v>
          </cell>
          <cell r="L1381" t="str">
            <v>No</v>
          </cell>
          <cell r="M1381"/>
          <cell r="N1381" t="str">
            <v>No</v>
          </cell>
          <cell r="O1381" t="str">
            <v>AC00108100001</v>
          </cell>
        </row>
        <row r="1382">
          <cell r="A1382" t="str">
            <v>SA1659</v>
          </cell>
          <cell r="B1382" t="str">
            <v>11SW-A/R1158</v>
          </cell>
          <cell r="C1382" t="str">
            <v>0,0</v>
          </cell>
          <cell r="D1382" t="str">
            <v>CP,ML&amp;Wch</v>
          </cell>
          <cell r="E1382" t="str">
            <v>C-W</v>
          </cell>
          <cell r="F1382" t="str">
            <v>A</v>
          </cell>
          <cell r="G1382" t="str">
            <v>Caine Lane Garden</v>
          </cell>
          <cell r="H1382" t="str">
            <v>GPA,LCSD</v>
          </cell>
          <cell r="I1382">
            <v>2</v>
          </cell>
          <cell r="J1382">
            <v>0</v>
          </cell>
          <cell r="K1382">
            <v>9.0666666666666673E-3</v>
          </cell>
          <cell r="L1382" t="str">
            <v>Yes</v>
          </cell>
          <cell r="M1382" t="str">
            <v>SheungWan_SaiYingPun</v>
          </cell>
          <cell r="N1382" t="str">
            <v>No</v>
          </cell>
          <cell r="O1382" t="str">
            <v>AB04408024008</v>
          </cell>
        </row>
        <row r="1383">
          <cell r="A1383" t="str">
            <v>SA1664</v>
          </cell>
          <cell r="B1383" t="str">
            <v>11SW-A/R124</v>
          </cell>
          <cell r="C1383">
            <v>0</v>
          </cell>
          <cell r="D1383" t="str">
            <v>CP,ML&amp;Wch</v>
          </cell>
          <cell r="E1383" t="str">
            <v>C-W</v>
          </cell>
          <cell r="F1383" t="str">
            <v>A</v>
          </cell>
          <cell r="G1383" t="str">
            <v>(Former Hollywood Road Police Quarters?)</v>
          </cell>
          <cell r="H1383" t="str">
            <v>DEVB</v>
          </cell>
          <cell r="I1383">
            <v>1</v>
          </cell>
          <cell r="J1383">
            <v>0</v>
          </cell>
          <cell r="K1383">
            <v>9.0666666666666673E-3</v>
          </cell>
          <cell r="L1383" t="str">
            <v>Yes</v>
          </cell>
          <cell r="M1383" t="str">
            <v>SheungWan_SaiYingPun</v>
          </cell>
          <cell r="N1383" t="str">
            <v>Yes</v>
          </cell>
          <cell r="O1383" t="str">
            <v>AB03108002003</v>
          </cell>
        </row>
        <row r="1384">
          <cell r="A1384" t="str">
            <v>SA1666</v>
          </cell>
          <cell r="B1384" t="str">
            <v>11SW-A/R130</v>
          </cell>
          <cell r="C1384">
            <v>0</v>
          </cell>
          <cell r="D1384" t="str">
            <v>CP,ML&amp;Wch</v>
          </cell>
          <cell r="E1384" t="str">
            <v>C-W</v>
          </cell>
          <cell r="F1384" t="str">
            <v>A</v>
          </cell>
          <cell r="G1384" t="str">
            <v>(Former Hollywood Road Police Quarters?)</v>
          </cell>
          <cell r="H1384" t="str">
            <v>DEVB</v>
          </cell>
          <cell r="I1384">
            <v>3</v>
          </cell>
          <cell r="J1384">
            <v>0</v>
          </cell>
          <cell r="K1384">
            <v>9.0666666666666673E-3</v>
          </cell>
          <cell r="L1384" t="str">
            <v>Yes</v>
          </cell>
          <cell r="M1384" t="str">
            <v>SheungWan_SaiYingPun</v>
          </cell>
          <cell r="N1384" t="str">
            <v>No</v>
          </cell>
          <cell r="O1384" t="str">
            <v>AB03108002005</v>
          </cell>
        </row>
        <row r="1385">
          <cell r="A1385" t="str">
            <v>SA1669</v>
          </cell>
          <cell r="B1385" t="str">
            <v>11SW-A/R138</v>
          </cell>
          <cell r="C1385">
            <v>0</v>
          </cell>
          <cell r="D1385" t="str">
            <v>CP,ML&amp;Wch</v>
          </cell>
          <cell r="E1385" t="str">
            <v>C-W</v>
          </cell>
          <cell r="F1385" t="str">
            <v>A</v>
          </cell>
          <cell r="G1385" t="str">
            <v>Kwong Hon Terrace Children Playgorund</v>
          </cell>
          <cell r="H1385" t="str">
            <v>LCSD</v>
          </cell>
          <cell r="I1385">
            <v>1</v>
          </cell>
          <cell r="J1385">
            <v>0</v>
          </cell>
          <cell r="K1385">
            <v>9.0666666666666673E-3</v>
          </cell>
          <cell r="L1385" t="str">
            <v>Yes</v>
          </cell>
          <cell r="M1385" t="str">
            <v>SheungWan_SaiYingPun</v>
          </cell>
          <cell r="N1385" t="str">
            <v>No</v>
          </cell>
          <cell r="O1385" t="str">
            <v>AB04408036003</v>
          </cell>
        </row>
        <row r="1386">
          <cell r="A1386" t="str">
            <v>SA1670</v>
          </cell>
          <cell r="B1386" t="str">
            <v>11SW-A/R141</v>
          </cell>
          <cell r="C1386">
            <v>0</v>
          </cell>
          <cell r="D1386" t="str">
            <v>CP,ML&amp;Wch</v>
          </cell>
          <cell r="E1386" t="str">
            <v>C-W</v>
          </cell>
          <cell r="F1386" t="str">
            <v>A</v>
          </cell>
          <cell r="G1386" t="str">
            <v>Kwong Hon Terrace Garden</v>
          </cell>
          <cell r="H1386" t="str">
            <v>LCSD</v>
          </cell>
          <cell r="I1386">
            <v>1</v>
          </cell>
          <cell r="J1386">
            <v>0</v>
          </cell>
          <cell r="K1386">
            <v>9.0666666666666673E-3</v>
          </cell>
          <cell r="L1386" t="str">
            <v>Yes</v>
          </cell>
          <cell r="M1386" t="str">
            <v>SheungWan_SaiYingPun</v>
          </cell>
          <cell r="N1386" t="str">
            <v>Yes</v>
          </cell>
          <cell r="O1386" t="str">
            <v>AB04408036001</v>
          </cell>
        </row>
        <row r="1387">
          <cell r="A1387" t="str">
            <v>SA1671</v>
          </cell>
          <cell r="B1387" t="str">
            <v>11SW-A/R159</v>
          </cell>
          <cell r="C1387" t="str">
            <v>1,2</v>
          </cell>
          <cell r="D1387" t="str">
            <v>CP,ML&amp;Wch</v>
          </cell>
          <cell r="E1387" t="str">
            <v>PML</v>
          </cell>
          <cell r="F1387" t="str">
            <v>A</v>
          </cell>
          <cell r="G1387" t="str">
            <v>Buxey Lodge</v>
          </cell>
          <cell r="H1387" t="str">
            <v>GPA,HyD</v>
          </cell>
          <cell r="I1387">
            <v>1</v>
          </cell>
          <cell r="J1387">
            <v>0</v>
          </cell>
          <cell r="K1387">
            <v>9.0666666666666673E-3</v>
          </cell>
          <cell r="L1387" t="str">
            <v>Yes</v>
          </cell>
          <cell r="M1387" t="str">
            <v>SheungWan_SaiYingPun</v>
          </cell>
          <cell r="N1387" t="str">
            <v>Yes</v>
          </cell>
          <cell r="O1387" t="str">
            <v>AC02308002007</v>
          </cell>
        </row>
        <row r="1388">
          <cell r="A1388" t="str">
            <v>SA1672</v>
          </cell>
          <cell r="B1388" t="str">
            <v>11SW-A/R16</v>
          </cell>
          <cell r="C1388">
            <v>0</v>
          </cell>
          <cell r="D1388" t="str">
            <v>CP,ML&amp;Wch</v>
          </cell>
          <cell r="E1388" t="str">
            <v>C-W</v>
          </cell>
          <cell r="F1388" t="str">
            <v>A</v>
          </cell>
          <cell r="G1388" t="str">
            <v>Blake Garden Children Playground</v>
          </cell>
          <cell r="H1388" t="str">
            <v>LCSD</v>
          </cell>
          <cell r="I1388">
            <v>1</v>
          </cell>
          <cell r="J1388">
            <v>0</v>
          </cell>
          <cell r="K1388">
            <v>9.0666666666666673E-3</v>
          </cell>
          <cell r="L1388" t="str">
            <v>Yes</v>
          </cell>
          <cell r="M1388" t="str">
            <v>SheungWan_SaiYingPun</v>
          </cell>
          <cell r="N1388" t="str">
            <v>Yes</v>
          </cell>
          <cell r="O1388" t="str">
            <v>AB04408019002</v>
          </cell>
        </row>
        <row r="1389">
          <cell r="A1389" t="str">
            <v>SA1673</v>
          </cell>
          <cell r="B1389" t="str">
            <v>11SW-A/R160</v>
          </cell>
          <cell r="C1389">
            <v>0</v>
          </cell>
          <cell r="D1389" t="str">
            <v>CP,ML&amp;Wch</v>
          </cell>
          <cell r="E1389" t="str">
            <v>PML</v>
          </cell>
          <cell r="F1389" t="str">
            <v>A</v>
          </cell>
          <cell r="G1389" t="str">
            <v>Buxey Lodge</v>
          </cell>
          <cell r="H1389" t="str">
            <v>GPA</v>
          </cell>
          <cell r="I1389">
            <v>1</v>
          </cell>
          <cell r="J1389">
            <v>0</v>
          </cell>
          <cell r="K1389">
            <v>9.0666666666666673E-3</v>
          </cell>
          <cell r="L1389" t="str">
            <v>Yes</v>
          </cell>
          <cell r="M1389" t="str">
            <v>SheungWan_SaiYingPun</v>
          </cell>
          <cell r="N1389" t="str">
            <v>Yes</v>
          </cell>
          <cell r="O1389" t="str">
            <v>AC02308002001</v>
          </cell>
        </row>
        <row r="1390">
          <cell r="A1390" t="str">
            <v>SA1674</v>
          </cell>
          <cell r="B1390" t="str">
            <v>11SW-A/R161</v>
          </cell>
          <cell r="C1390">
            <v>0</v>
          </cell>
          <cell r="D1390" t="str">
            <v>CP,ML&amp;Wch</v>
          </cell>
          <cell r="E1390" t="str">
            <v>PML</v>
          </cell>
          <cell r="F1390" t="str">
            <v>A</v>
          </cell>
          <cell r="G1390" t="str">
            <v>Buxey Lodge</v>
          </cell>
          <cell r="H1390" t="str">
            <v>GPA</v>
          </cell>
          <cell r="I1390">
            <v>1</v>
          </cell>
          <cell r="J1390">
            <v>0</v>
          </cell>
          <cell r="K1390">
            <v>9.0666666666666673E-3</v>
          </cell>
          <cell r="L1390" t="str">
            <v>Yes</v>
          </cell>
          <cell r="M1390"/>
          <cell r="N1390" t="str">
            <v>No</v>
          </cell>
          <cell r="O1390" t="str">
            <v>AC02308002005</v>
          </cell>
        </row>
        <row r="1391">
          <cell r="A1391" t="str">
            <v>SA1675</v>
          </cell>
          <cell r="B1391" t="str">
            <v>11SW-A/R162</v>
          </cell>
          <cell r="C1391" t="str">
            <v>1,2</v>
          </cell>
          <cell r="D1391" t="str">
            <v>CP,ML&amp;Wch</v>
          </cell>
          <cell r="E1391" t="str">
            <v>PML</v>
          </cell>
          <cell r="F1391" t="str">
            <v>A</v>
          </cell>
          <cell r="G1391" t="str">
            <v>Buxey Lodge</v>
          </cell>
          <cell r="H1391" t="str">
            <v>WSD,GPA</v>
          </cell>
          <cell r="I1391">
            <v>1</v>
          </cell>
          <cell r="J1391">
            <v>0</v>
          </cell>
          <cell r="K1391">
            <v>9.0666666666666673E-3</v>
          </cell>
          <cell r="L1391" t="str">
            <v>Yes</v>
          </cell>
          <cell r="M1391"/>
          <cell r="N1391" t="str">
            <v>No</v>
          </cell>
          <cell r="O1391" t="str">
            <v>AC02308002006</v>
          </cell>
        </row>
        <row r="1392">
          <cell r="A1392" t="str">
            <v>SA1676</v>
          </cell>
          <cell r="B1392" t="str">
            <v>11SW-A/R179</v>
          </cell>
          <cell r="C1392">
            <v>0</v>
          </cell>
          <cell r="D1392" t="str">
            <v>CP,ML&amp;Wch</v>
          </cell>
          <cell r="E1392" t="str">
            <v>PML</v>
          </cell>
          <cell r="F1392" t="str">
            <v>A</v>
          </cell>
          <cell r="G1392" t="str">
            <v>Chater Hall</v>
          </cell>
          <cell r="H1392" t="str">
            <v>GPA</v>
          </cell>
          <cell r="I1392">
            <v>1</v>
          </cell>
          <cell r="J1392">
            <v>0</v>
          </cell>
          <cell r="K1392">
            <v>9.0666666666666673E-3</v>
          </cell>
          <cell r="L1392" t="str">
            <v>Yes</v>
          </cell>
          <cell r="M1392" t="str">
            <v>Central_Admiralty</v>
          </cell>
          <cell r="N1392" t="str">
            <v>Yes</v>
          </cell>
          <cell r="O1392" t="str">
            <v>AC02308005003</v>
          </cell>
        </row>
        <row r="1393">
          <cell r="A1393" t="str">
            <v>SA1679</v>
          </cell>
          <cell r="B1393" t="str">
            <v>11SW-A/R229</v>
          </cell>
          <cell r="C1393">
            <v>0</v>
          </cell>
          <cell r="D1393" t="str">
            <v>CP,ML&amp;Wch</v>
          </cell>
          <cell r="E1393" t="str">
            <v>PML</v>
          </cell>
          <cell r="F1393" t="str">
            <v>A</v>
          </cell>
          <cell r="G1393" t="str">
            <v>Chater Hall</v>
          </cell>
          <cell r="H1393" t="str">
            <v>GPA</v>
          </cell>
          <cell r="I1393">
            <v>1</v>
          </cell>
          <cell r="J1393">
            <v>0</v>
          </cell>
          <cell r="K1393">
            <v>9.0666666666666673E-3</v>
          </cell>
          <cell r="L1393" t="str">
            <v>No</v>
          </cell>
          <cell r="M1393"/>
          <cell r="N1393" t="str">
            <v>No</v>
          </cell>
          <cell r="O1393" t="str">
            <v>AC01908067001</v>
          </cell>
        </row>
        <row r="1394">
          <cell r="A1394" t="str">
            <v>SA1681</v>
          </cell>
          <cell r="B1394" t="str">
            <v>11SW-A/R301</v>
          </cell>
          <cell r="C1394" t="str">
            <v>1,2</v>
          </cell>
          <cell r="D1394" t="str">
            <v>WS&amp;L</v>
          </cell>
          <cell r="E1394" t="str">
            <v>W</v>
          </cell>
          <cell r="F1394" t="str">
            <v>A</v>
          </cell>
          <cell r="G1394" t="str">
            <v>Kennedy Town Police Quarters</v>
          </cell>
          <cell r="H1394" t="str">
            <v>LandsD,GPA</v>
          </cell>
          <cell r="I1394">
            <v>1</v>
          </cell>
          <cell r="J1394">
            <v>0</v>
          </cell>
          <cell r="K1394">
            <v>9.0666666666666673E-3</v>
          </cell>
          <cell r="L1394" t="str">
            <v>Yes</v>
          </cell>
          <cell r="M1394" t="str">
            <v>SaiWan</v>
          </cell>
          <cell r="N1394" t="str">
            <v>No</v>
          </cell>
          <cell r="O1394" t="str">
            <v>BA02308001006</v>
          </cell>
        </row>
        <row r="1395">
          <cell r="A1395" t="str">
            <v>SA1683</v>
          </cell>
          <cell r="B1395" t="str">
            <v>11SW-A/R306</v>
          </cell>
          <cell r="C1395">
            <v>0</v>
          </cell>
          <cell r="D1395" t="str">
            <v>WS&amp;L</v>
          </cell>
          <cell r="E1395" t="str">
            <v>W</v>
          </cell>
          <cell r="F1395" t="str">
            <v>A</v>
          </cell>
          <cell r="G1395" t="str">
            <v>Ka Wai Man Road Garden</v>
          </cell>
          <cell r="H1395" t="str">
            <v>LCSD</v>
          </cell>
          <cell r="I1395">
            <v>1</v>
          </cell>
          <cell r="J1395">
            <v>0</v>
          </cell>
          <cell r="K1395">
            <v>9.0666666666666673E-3</v>
          </cell>
          <cell r="L1395" t="str">
            <v>Yes</v>
          </cell>
          <cell r="M1395" t="str">
            <v>SaiWan</v>
          </cell>
          <cell r="N1395" t="str">
            <v>Yes</v>
          </cell>
          <cell r="O1395" t="str">
            <v>BA04408027004</v>
          </cell>
        </row>
        <row r="1396">
          <cell r="A1396" t="str">
            <v>SA1688</v>
          </cell>
          <cell r="B1396" t="str">
            <v>11SW-A/R398</v>
          </cell>
          <cell r="C1396">
            <v>0</v>
          </cell>
          <cell r="D1396" t="str">
            <v>CP,ML&amp;Wch</v>
          </cell>
          <cell r="E1396" t="str">
            <v>C-W</v>
          </cell>
          <cell r="F1396" t="str">
            <v>A</v>
          </cell>
          <cell r="G1396" t="str">
            <v>C&amp;W District St. Anthony's School</v>
          </cell>
          <cell r="H1396" t="str">
            <v>EB</v>
          </cell>
          <cell r="I1396">
            <v>1</v>
          </cell>
          <cell r="J1396">
            <v>0</v>
          </cell>
          <cell r="K1396">
            <v>9.0666666666666673E-3</v>
          </cell>
          <cell r="L1396" t="str">
            <v>No</v>
          </cell>
          <cell r="M1396" t="str">
            <v>SheungWan_SaiYingPun</v>
          </cell>
          <cell r="N1396" t="str">
            <v>No</v>
          </cell>
          <cell r="O1396" t="str">
            <v>AB07108010005</v>
          </cell>
        </row>
        <row r="1397">
          <cell r="A1397" t="str">
            <v>SA1697</v>
          </cell>
          <cell r="B1397" t="str">
            <v>11SW-A/R447</v>
          </cell>
          <cell r="C1397">
            <v>0</v>
          </cell>
          <cell r="D1397" t="str">
            <v>CP,ML&amp;Wch</v>
          </cell>
          <cell r="E1397" t="str">
            <v>C-W</v>
          </cell>
          <cell r="F1397" t="str">
            <v>A</v>
          </cell>
          <cell r="G1397" t="str">
            <v>Lok Sin Tong Leung Kau Kui College</v>
          </cell>
          <cell r="H1397" t="str">
            <v>GPA</v>
          </cell>
          <cell r="I1397">
            <v>1</v>
          </cell>
          <cell r="J1397">
            <v>0</v>
          </cell>
          <cell r="K1397">
            <v>9.0666666666666673E-3</v>
          </cell>
          <cell r="L1397" t="str">
            <v>No</v>
          </cell>
          <cell r="M1397" t="str">
            <v>SheungWan_SaiYingPun</v>
          </cell>
          <cell r="N1397" t="str">
            <v>No</v>
          </cell>
          <cell r="O1397" t="str">
            <v>AB07108007003</v>
          </cell>
        </row>
        <row r="1398">
          <cell r="A1398" t="str">
            <v>SA1700</v>
          </cell>
          <cell r="B1398" t="str">
            <v>11SW-A/R452</v>
          </cell>
          <cell r="C1398">
            <v>0</v>
          </cell>
          <cell r="D1398" t="str">
            <v>CP,ML&amp;Wch</v>
          </cell>
          <cell r="E1398" t="str">
            <v>C-W</v>
          </cell>
          <cell r="F1398" t="str">
            <v>A</v>
          </cell>
          <cell r="G1398" t="str">
            <v>Sai Ying Pun Jockey Club Polyclinic</v>
          </cell>
          <cell r="H1398" t="str">
            <v>DH</v>
          </cell>
          <cell r="I1398">
            <v>2</v>
          </cell>
          <cell r="J1398">
            <v>0</v>
          </cell>
          <cell r="K1398">
            <v>9.0666666666666673E-3</v>
          </cell>
          <cell r="L1398" t="str">
            <v>Yes</v>
          </cell>
          <cell r="M1398" t="str">
            <v>SheungWan_SaiYingPun</v>
          </cell>
          <cell r="N1398" t="str">
            <v>Yes</v>
          </cell>
          <cell r="O1398" t="str">
            <v>AB02508028001</v>
          </cell>
        </row>
        <row r="1399">
          <cell r="A1399" t="str">
            <v>SA1702</v>
          </cell>
          <cell r="B1399" t="str">
            <v>11SW-A/R454</v>
          </cell>
          <cell r="C1399">
            <v>0</v>
          </cell>
          <cell r="D1399" t="str">
            <v>CP,ML&amp;Wch</v>
          </cell>
          <cell r="E1399" t="str">
            <v>C-W</v>
          </cell>
          <cell r="F1399" t="str">
            <v>A</v>
          </cell>
          <cell r="G1399" t="str">
            <v>Sai Ying Pun Jockey Club Polyclinic</v>
          </cell>
          <cell r="H1399" t="str">
            <v>DH</v>
          </cell>
          <cell r="I1399">
            <v>1</v>
          </cell>
          <cell r="J1399">
            <v>0</v>
          </cell>
          <cell r="K1399">
            <v>9.0666666666666673E-3</v>
          </cell>
          <cell r="L1399" t="str">
            <v>Yes</v>
          </cell>
          <cell r="M1399" t="str">
            <v>SheungWan_SaiYingPun</v>
          </cell>
          <cell r="N1399" t="str">
            <v>No</v>
          </cell>
          <cell r="O1399" t="str">
            <v>AB02508028002</v>
          </cell>
        </row>
        <row r="1400">
          <cell r="A1400" t="str">
            <v>SA1715</v>
          </cell>
          <cell r="B1400" t="str">
            <v>11SW-A/R476</v>
          </cell>
          <cell r="C1400">
            <v>0</v>
          </cell>
          <cell r="D1400" t="str">
            <v>CP,ML&amp;Wch</v>
          </cell>
          <cell r="E1400" t="str">
            <v>C-W</v>
          </cell>
          <cell r="F1400" t="str">
            <v>A</v>
          </cell>
          <cell r="G1400" t="str">
            <v>Sai Ying Pun Community Complex</v>
          </cell>
          <cell r="H1400" t="str">
            <v>GPA</v>
          </cell>
          <cell r="I1400">
            <v>1</v>
          </cell>
          <cell r="J1400">
            <v>0</v>
          </cell>
          <cell r="K1400">
            <v>9.0666666666666673E-3</v>
          </cell>
          <cell r="L1400" t="str">
            <v>No</v>
          </cell>
          <cell r="M1400" t="str">
            <v>SheungWan_SaiYingPun</v>
          </cell>
          <cell r="N1400" t="str">
            <v>No</v>
          </cell>
          <cell r="O1400" t="str">
            <v>AB07108011001</v>
          </cell>
        </row>
        <row r="1401">
          <cell r="A1401" t="str">
            <v>SA1716</v>
          </cell>
          <cell r="B1401" t="str">
            <v>11SW-A/R479</v>
          </cell>
          <cell r="C1401">
            <v>0</v>
          </cell>
          <cell r="D1401" t="str">
            <v>WS&amp;L</v>
          </cell>
          <cell r="E1401" t="str">
            <v>W</v>
          </cell>
          <cell r="F1401" t="str">
            <v>A</v>
          </cell>
          <cell r="G1401" t="str">
            <v>Eastern Street Methanade Clinic</v>
          </cell>
          <cell r="H1401" t="str">
            <v>DH</v>
          </cell>
          <cell r="I1401">
            <v>1</v>
          </cell>
          <cell r="J1401">
            <v>0</v>
          </cell>
          <cell r="K1401">
            <v>9.0666666666666673E-3</v>
          </cell>
          <cell r="L1401" t="str">
            <v>Yes</v>
          </cell>
          <cell r="M1401" t="str">
            <v>SheungWan_SaiYingPun</v>
          </cell>
          <cell r="N1401" t="str">
            <v>No</v>
          </cell>
          <cell r="O1401" t="str">
            <v>BA02508015001</v>
          </cell>
        </row>
        <row r="1402">
          <cell r="A1402" t="str">
            <v>SA1717</v>
          </cell>
          <cell r="B1402" t="str">
            <v>11SW-A/R486</v>
          </cell>
          <cell r="C1402">
            <v>0</v>
          </cell>
          <cell r="D1402" t="str">
            <v>WS&amp;L</v>
          </cell>
          <cell r="E1402" t="str">
            <v>W</v>
          </cell>
          <cell r="F1402" t="str">
            <v>A</v>
          </cell>
          <cell r="G1402" t="str">
            <v>Sai Ying Pun FEHD Store, Kwok Hing Lane</v>
          </cell>
          <cell r="H1402" t="str">
            <v>FEHD</v>
          </cell>
          <cell r="I1402">
            <v>1</v>
          </cell>
          <cell r="J1402">
            <v>0</v>
          </cell>
          <cell r="K1402">
            <v>9.0666666666666673E-3</v>
          </cell>
          <cell r="L1402" t="str">
            <v>Yes</v>
          </cell>
          <cell r="M1402" t="str">
            <v>SheungWan_SaiYingPun</v>
          </cell>
          <cell r="N1402" t="str">
            <v>Yes</v>
          </cell>
          <cell r="O1402" t="str">
            <v>BA01908029000</v>
          </cell>
        </row>
        <row r="1403">
          <cell r="A1403" t="str">
            <v>SA1719</v>
          </cell>
          <cell r="B1403" t="str">
            <v>11SW-A/R508</v>
          </cell>
          <cell r="C1403">
            <v>0</v>
          </cell>
          <cell r="D1403" t="str">
            <v>WS&amp;L</v>
          </cell>
          <cell r="E1403" t="str">
            <v>W</v>
          </cell>
          <cell r="F1403" t="str">
            <v>A</v>
          </cell>
          <cell r="G1403" t="str">
            <v>Western District Community Centre</v>
          </cell>
          <cell r="H1403" t="str">
            <v>HAD</v>
          </cell>
          <cell r="I1403">
            <v>1</v>
          </cell>
          <cell r="J1403">
            <v>0</v>
          </cell>
          <cell r="K1403">
            <v>9.0666666666666673E-3</v>
          </cell>
          <cell r="L1403" t="str">
            <v>Yes</v>
          </cell>
          <cell r="M1403" t="str">
            <v>SheungWan_SaiYingPun</v>
          </cell>
          <cell r="N1403" t="str">
            <v>No</v>
          </cell>
          <cell r="O1403" t="str">
            <v>BA02708006001</v>
          </cell>
        </row>
        <row r="1404">
          <cell r="A1404" t="str">
            <v>SA1721</v>
          </cell>
          <cell r="B1404" t="str">
            <v>11SW-A/R519</v>
          </cell>
          <cell r="C1404" t="str">
            <v>1,2</v>
          </cell>
          <cell r="D1404" t="str">
            <v>WS&amp;L</v>
          </cell>
          <cell r="E1404" t="str">
            <v>W</v>
          </cell>
          <cell r="F1404" t="str">
            <v>A</v>
          </cell>
          <cell r="G1404" t="str">
            <v>Li Sing Primary School</v>
          </cell>
          <cell r="H1404" t="str">
            <v>EB,EB</v>
          </cell>
          <cell r="I1404">
            <v>1</v>
          </cell>
          <cell r="J1404">
            <v>0</v>
          </cell>
          <cell r="K1404">
            <v>9.0666666666666673E-3</v>
          </cell>
          <cell r="L1404" t="str">
            <v>Yes</v>
          </cell>
          <cell r="M1404" t="str">
            <v>SheungWan_SaiYingPun</v>
          </cell>
          <cell r="N1404" t="str">
            <v>No</v>
          </cell>
          <cell r="O1404" t="str">
            <v>BA07108007001</v>
          </cell>
        </row>
        <row r="1405">
          <cell r="A1405" t="str">
            <v>SA1722</v>
          </cell>
          <cell r="B1405" t="str">
            <v>11SW-A/R520</v>
          </cell>
          <cell r="C1405">
            <v>0</v>
          </cell>
          <cell r="D1405" t="str">
            <v>WS&amp;L</v>
          </cell>
          <cell r="E1405" t="str">
            <v>W</v>
          </cell>
          <cell r="F1405" t="str">
            <v>A</v>
          </cell>
          <cell r="G1405" t="str">
            <v>Li Sing Primary School</v>
          </cell>
          <cell r="H1405" t="str">
            <v>EB</v>
          </cell>
          <cell r="I1405">
            <v>1</v>
          </cell>
          <cell r="J1405">
            <v>0</v>
          </cell>
          <cell r="K1405">
            <v>9.0666666666666673E-3</v>
          </cell>
          <cell r="L1405" t="str">
            <v>Yes</v>
          </cell>
          <cell r="M1405" t="str">
            <v>SheungWan_SaiYingPun</v>
          </cell>
          <cell r="N1405" t="str">
            <v>No</v>
          </cell>
          <cell r="O1405" t="str">
            <v>BA07108007002</v>
          </cell>
        </row>
        <row r="1406">
          <cell r="A1406" t="str">
            <v>SA1726</v>
          </cell>
          <cell r="B1406" t="str">
            <v>11SW-A/R544</v>
          </cell>
          <cell r="C1406">
            <v>0</v>
          </cell>
          <cell r="D1406" t="str">
            <v>CP,ML&amp;Wch</v>
          </cell>
          <cell r="E1406" t="str">
            <v>C-W</v>
          </cell>
          <cell r="F1406" t="str">
            <v>A</v>
          </cell>
          <cell r="G1406" t="str">
            <v>Bonham Road Government Primary School</v>
          </cell>
          <cell r="H1406" t="str">
            <v>EB</v>
          </cell>
          <cell r="I1406">
            <v>1</v>
          </cell>
          <cell r="J1406">
            <v>0</v>
          </cell>
          <cell r="K1406">
            <v>9.0666666666666673E-3</v>
          </cell>
          <cell r="L1406" t="str">
            <v>Yes</v>
          </cell>
          <cell r="M1406" t="str">
            <v>SheungWan_SaiYingPun</v>
          </cell>
          <cell r="N1406" t="str">
            <v>No</v>
          </cell>
          <cell r="O1406" t="str">
            <v>AB07108011004</v>
          </cell>
        </row>
        <row r="1407">
          <cell r="A1407" t="str">
            <v>SA1727</v>
          </cell>
          <cell r="B1407" t="str">
            <v>11SW-A/R555</v>
          </cell>
          <cell r="C1407">
            <v>0</v>
          </cell>
          <cell r="D1407" t="str">
            <v>WS&amp;L</v>
          </cell>
          <cell r="E1407" t="str">
            <v>W</v>
          </cell>
          <cell r="F1407" t="str">
            <v>A</v>
          </cell>
          <cell r="G1407" t="str">
            <v>King's College</v>
          </cell>
          <cell r="H1407" t="str">
            <v>EB</v>
          </cell>
          <cell r="I1407">
            <v>1</v>
          </cell>
          <cell r="J1407">
            <v>0</v>
          </cell>
          <cell r="K1407">
            <v>9.0666666666666673E-3</v>
          </cell>
          <cell r="L1407" t="str">
            <v>Yes</v>
          </cell>
          <cell r="M1407" t="str">
            <v>SheungWan_SaiYingPun</v>
          </cell>
          <cell r="N1407" t="str">
            <v>No</v>
          </cell>
          <cell r="O1407" t="str">
            <v>BA07108008001</v>
          </cell>
        </row>
        <row r="1408">
          <cell r="A1408" t="str">
            <v>SA1731</v>
          </cell>
          <cell r="B1408" t="str">
            <v>11SW-A/R564</v>
          </cell>
          <cell r="C1408">
            <v>0</v>
          </cell>
          <cell r="D1408" t="str">
            <v>CP,ML&amp;Wch</v>
          </cell>
          <cell r="E1408" t="str">
            <v>PML</v>
          </cell>
          <cell r="F1408" t="str">
            <v>A</v>
          </cell>
          <cell r="G1408" t="str">
            <v>Park Road Government Quarters</v>
          </cell>
          <cell r="H1408" t="str">
            <v>HKPF</v>
          </cell>
          <cell r="I1408">
            <v>2</v>
          </cell>
          <cell r="J1408">
            <v>0</v>
          </cell>
          <cell r="K1408">
            <v>9.0666666666666673E-3</v>
          </cell>
          <cell r="L1408" t="str">
            <v>Yes</v>
          </cell>
          <cell r="M1408" t="str">
            <v>SheungWan_SaiYingPun</v>
          </cell>
          <cell r="N1408" t="str">
            <v>No</v>
          </cell>
          <cell r="O1408" t="str">
            <v>AC03108007001</v>
          </cell>
        </row>
        <row r="1409">
          <cell r="A1409" t="str">
            <v>SA1732</v>
          </cell>
          <cell r="B1409" t="str">
            <v>11SW-A/R565</v>
          </cell>
          <cell r="C1409">
            <v>0</v>
          </cell>
          <cell r="D1409" t="str">
            <v>CP,ML&amp;Wch</v>
          </cell>
          <cell r="E1409" t="str">
            <v>PML</v>
          </cell>
          <cell r="F1409" t="str">
            <v>A</v>
          </cell>
          <cell r="G1409" t="str">
            <v>Park Road Government Quarters</v>
          </cell>
          <cell r="H1409" t="str">
            <v>HKPF</v>
          </cell>
          <cell r="I1409">
            <v>1</v>
          </cell>
          <cell r="J1409">
            <v>0</v>
          </cell>
          <cell r="K1409">
            <v>9.0666666666666673E-3</v>
          </cell>
          <cell r="L1409" t="str">
            <v>Yes</v>
          </cell>
          <cell r="M1409" t="str">
            <v>SheungWan_SaiYingPun</v>
          </cell>
          <cell r="N1409" t="str">
            <v>No</v>
          </cell>
          <cell r="O1409" t="str">
            <v>AC03108007002</v>
          </cell>
        </row>
        <row r="1410">
          <cell r="A1410" t="str">
            <v>SA1733</v>
          </cell>
          <cell r="B1410" t="str">
            <v>11SW-A/R566</v>
          </cell>
          <cell r="C1410" t="str">
            <v>1,2</v>
          </cell>
          <cell r="D1410" t="str">
            <v>CP,ML&amp;Wch</v>
          </cell>
          <cell r="E1410" t="str">
            <v>PML</v>
          </cell>
          <cell r="F1410" t="str">
            <v>A</v>
          </cell>
          <cell r="G1410" t="str">
            <v>St. Stephen's Girls' Primary School</v>
          </cell>
          <cell r="H1410" t="str">
            <v>EB,GPA</v>
          </cell>
          <cell r="I1410">
            <v>1</v>
          </cell>
          <cell r="J1410">
            <v>0</v>
          </cell>
          <cell r="K1410">
            <v>9.0666666666666673E-3</v>
          </cell>
          <cell r="L1410" t="str">
            <v>Yes</v>
          </cell>
          <cell r="M1410" t="str">
            <v>SheungWan_SaiYingPun</v>
          </cell>
          <cell r="N1410" t="str">
            <v>No</v>
          </cell>
          <cell r="O1410" t="str">
            <v>AC07108016000</v>
          </cell>
        </row>
        <row r="1411">
          <cell r="A1411" t="str">
            <v>SA1734</v>
          </cell>
          <cell r="B1411" t="str">
            <v>11SW-A/R567</v>
          </cell>
          <cell r="C1411">
            <v>0</v>
          </cell>
          <cell r="D1411" t="str">
            <v>CP,ML&amp;Wch</v>
          </cell>
          <cell r="E1411" t="str">
            <v>PML</v>
          </cell>
          <cell r="F1411" t="str">
            <v>A</v>
          </cell>
          <cell r="G1411" t="str">
            <v>Park Road Government Quarters</v>
          </cell>
          <cell r="H1411" t="str">
            <v>GPA</v>
          </cell>
          <cell r="I1411">
            <v>1</v>
          </cell>
          <cell r="J1411">
            <v>0</v>
          </cell>
          <cell r="K1411">
            <v>9.0666666666666673E-3</v>
          </cell>
          <cell r="L1411" t="str">
            <v>Yes</v>
          </cell>
          <cell r="M1411" t="str">
            <v>SheungWan_SaiYingPun</v>
          </cell>
          <cell r="N1411" t="str">
            <v>No</v>
          </cell>
          <cell r="O1411" t="str">
            <v>AC03108007003</v>
          </cell>
        </row>
        <row r="1412">
          <cell r="A1412" t="str">
            <v>SA1735</v>
          </cell>
          <cell r="B1412" t="str">
            <v>11SW-A/R58</v>
          </cell>
          <cell r="C1412">
            <v>0</v>
          </cell>
          <cell r="D1412" t="str">
            <v>CP,ML&amp;Wch</v>
          </cell>
          <cell r="E1412" t="str">
            <v>C-W</v>
          </cell>
          <cell r="F1412" t="str">
            <v>A</v>
          </cell>
          <cell r="G1412" t="str">
            <v>(Former Hollywood Road Police Quarters?)</v>
          </cell>
          <cell r="H1412" t="str">
            <v>DEVB</v>
          </cell>
          <cell r="I1412">
            <v>2</v>
          </cell>
          <cell r="J1412">
            <v>0</v>
          </cell>
          <cell r="K1412">
            <v>9.0666666666666673E-3</v>
          </cell>
          <cell r="L1412" t="str">
            <v>Yes</v>
          </cell>
          <cell r="M1412" t="str">
            <v>SheungWan_SaiYingPun</v>
          </cell>
          <cell r="N1412" t="str">
            <v>Yes</v>
          </cell>
          <cell r="O1412" t="str">
            <v>AB03108002008</v>
          </cell>
        </row>
        <row r="1413">
          <cell r="A1413" t="str">
            <v>SA1738</v>
          </cell>
          <cell r="B1413" t="str">
            <v>11SW-A/R70</v>
          </cell>
          <cell r="C1413">
            <v>0</v>
          </cell>
          <cell r="D1413" t="str">
            <v>CP,ML&amp;Wch</v>
          </cell>
          <cell r="E1413" t="str">
            <v>C-W</v>
          </cell>
          <cell r="F1413" t="str">
            <v>A</v>
          </cell>
          <cell r="G1413" t="str">
            <v>(Former Hollywood Road Police Quarters?)</v>
          </cell>
          <cell r="H1413" t="str">
            <v>DEVB</v>
          </cell>
          <cell r="I1413">
            <v>1</v>
          </cell>
          <cell r="J1413">
            <v>0</v>
          </cell>
          <cell r="K1413">
            <v>9.0666666666666673E-3</v>
          </cell>
          <cell r="L1413" t="str">
            <v>Yes</v>
          </cell>
          <cell r="M1413" t="str">
            <v>SheungWan_SaiYingPun</v>
          </cell>
          <cell r="N1413" t="str">
            <v>Yes</v>
          </cell>
          <cell r="O1413" t="str">
            <v>AB03108002000</v>
          </cell>
        </row>
        <row r="1414">
          <cell r="A1414" t="str">
            <v>SA1739</v>
          </cell>
          <cell r="B1414" t="str">
            <v>11SW-A/R72</v>
          </cell>
          <cell r="C1414">
            <v>0</v>
          </cell>
          <cell r="D1414" t="str">
            <v>CP,ML&amp;Wch</v>
          </cell>
          <cell r="E1414" t="str">
            <v>C-W</v>
          </cell>
          <cell r="F1414" t="str">
            <v>A</v>
          </cell>
          <cell r="G1414" t="str">
            <v>Caine Lane Garden</v>
          </cell>
          <cell r="H1414" t="str">
            <v>LCSD</v>
          </cell>
          <cell r="I1414">
            <v>1</v>
          </cell>
          <cell r="J1414">
            <v>0</v>
          </cell>
          <cell r="K1414">
            <v>9.0666666666666673E-3</v>
          </cell>
          <cell r="L1414" t="str">
            <v>No</v>
          </cell>
          <cell r="M1414" t="str">
            <v>SheungWan_SaiYingPun</v>
          </cell>
          <cell r="N1414" t="str">
            <v>No</v>
          </cell>
          <cell r="O1414" t="str">
            <v>AB04408024003</v>
          </cell>
        </row>
        <row r="1415">
          <cell r="A1415" t="str">
            <v>SA1746</v>
          </cell>
          <cell r="B1415" t="str">
            <v>11SW-A/R839</v>
          </cell>
          <cell r="C1415" t="str">
            <v>1,2,3,4,5</v>
          </cell>
          <cell r="D1415" t="str">
            <v>Heritage</v>
          </cell>
          <cell r="E1415" t="str">
            <v>Antiq</v>
          </cell>
          <cell r="F1415" t="str">
            <v>A</v>
          </cell>
          <cell r="G1415" t="str">
            <v>Dr. Sun Yat Sen Museum (W)</v>
          </cell>
          <cell r="H1415" t="str">
            <v>LCSD,LCSD,LCSD.LCSD,LCSD</v>
          </cell>
          <cell r="I1415">
            <v>1</v>
          </cell>
          <cell r="J1415">
            <v>0</v>
          </cell>
          <cell r="K1415">
            <v>9.0666666666666673E-3</v>
          </cell>
          <cell r="L1415" t="str">
            <v>Yes</v>
          </cell>
          <cell r="M1415" t="str">
            <v>SheungWan_SaiYingPun</v>
          </cell>
          <cell r="N1415" t="str">
            <v>No</v>
          </cell>
          <cell r="O1415" t="str">
            <v>FH04408019001</v>
          </cell>
        </row>
        <row r="1416">
          <cell r="A1416" t="str">
            <v>SA1748</v>
          </cell>
          <cell r="B1416" t="str">
            <v>11SW-A/R879</v>
          </cell>
          <cell r="C1416">
            <v>0</v>
          </cell>
          <cell r="D1416" t="str">
            <v>CP,ML&amp;Wch</v>
          </cell>
          <cell r="E1416" t="str">
            <v>C-W</v>
          </cell>
          <cell r="F1416" t="str">
            <v>A</v>
          </cell>
          <cell r="G1416" t="str">
            <v>C&amp;W District St. Anthony's School</v>
          </cell>
          <cell r="H1416" t="str">
            <v>EB</v>
          </cell>
          <cell r="I1416">
            <v>1</v>
          </cell>
          <cell r="J1416">
            <v>0</v>
          </cell>
          <cell r="K1416">
            <v>9.0666666666666673E-3</v>
          </cell>
          <cell r="L1416" t="str">
            <v>Yes</v>
          </cell>
          <cell r="M1416" t="str">
            <v>SheungWan_SaiYingPun</v>
          </cell>
          <cell r="N1416" t="str">
            <v>No</v>
          </cell>
          <cell r="O1416" t="str">
            <v>AB07108010006</v>
          </cell>
        </row>
        <row r="1417">
          <cell r="A1417" t="str">
            <v>SA1749</v>
          </cell>
          <cell r="B1417" t="str">
            <v>11SW-A/R880</v>
          </cell>
          <cell r="C1417">
            <v>0</v>
          </cell>
          <cell r="D1417" t="str">
            <v>CP,ML&amp;Wch</v>
          </cell>
          <cell r="E1417" t="str">
            <v>C-W</v>
          </cell>
          <cell r="F1417" t="str">
            <v>A</v>
          </cell>
          <cell r="G1417" t="str">
            <v>Caine Lane Garden</v>
          </cell>
          <cell r="H1417" t="str">
            <v>LCSD</v>
          </cell>
          <cell r="I1417">
            <v>1</v>
          </cell>
          <cell r="J1417">
            <v>0</v>
          </cell>
          <cell r="K1417">
            <v>9.0666666666666673E-3</v>
          </cell>
          <cell r="L1417" t="str">
            <v>Yes</v>
          </cell>
          <cell r="M1417" t="str">
            <v>SheungWan_SaiYingPun</v>
          </cell>
          <cell r="N1417" t="str">
            <v>No</v>
          </cell>
          <cell r="O1417" t="str">
            <v>AB04408024006</v>
          </cell>
        </row>
        <row r="1418">
          <cell r="A1418" t="str">
            <v>SA1750</v>
          </cell>
          <cell r="B1418" t="str">
            <v>11SW-A/R886</v>
          </cell>
          <cell r="C1418">
            <v>0</v>
          </cell>
          <cell r="D1418" t="str">
            <v>CP,ML&amp;Wch</v>
          </cell>
          <cell r="E1418" t="str">
            <v>C-W</v>
          </cell>
          <cell r="F1418" t="str">
            <v>A</v>
          </cell>
          <cell r="G1418" t="str">
            <v>Blake Garden Children Playground</v>
          </cell>
          <cell r="H1418" t="str">
            <v>LCSD</v>
          </cell>
          <cell r="I1418">
            <v>2</v>
          </cell>
          <cell r="J1418">
            <v>0</v>
          </cell>
          <cell r="K1418">
            <v>9.0666666666666673E-3</v>
          </cell>
          <cell r="L1418" t="str">
            <v>No</v>
          </cell>
          <cell r="M1418" t="str">
            <v>SheungWan_SaiYingPun</v>
          </cell>
          <cell r="N1418" t="str">
            <v>No</v>
          </cell>
          <cell r="O1418" t="str">
            <v>AB04408019005</v>
          </cell>
        </row>
        <row r="1419">
          <cell r="A1419" t="str">
            <v>SA1751</v>
          </cell>
          <cell r="B1419" t="str">
            <v>11SW-A/R887</v>
          </cell>
          <cell r="C1419">
            <v>0</v>
          </cell>
          <cell r="D1419" t="str">
            <v>CP,ML&amp;Wch</v>
          </cell>
          <cell r="E1419" t="str">
            <v>PML</v>
          </cell>
          <cell r="F1419" t="str">
            <v>A</v>
          </cell>
          <cell r="G1419" t="str">
            <v>Kotewall Fire Station</v>
          </cell>
          <cell r="H1419" t="str">
            <v>FSD</v>
          </cell>
          <cell r="I1419">
            <v>1</v>
          </cell>
          <cell r="J1419">
            <v>0</v>
          </cell>
          <cell r="K1419">
            <v>9.0666666666666673E-3</v>
          </cell>
          <cell r="L1419" t="str">
            <v>Yes</v>
          </cell>
          <cell r="M1419"/>
          <cell r="N1419" t="str">
            <v>No</v>
          </cell>
          <cell r="O1419" t="str">
            <v>AC01808020000</v>
          </cell>
        </row>
        <row r="1420">
          <cell r="A1420" t="str">
            <v>SA1754</v>
          </cell>
          <cell r="B1420" t="str">
            <v>11SW-A/R955</v>
          </cell>
          <cell r="C1420">
            <v>0</v>
          </cell>
          <cell r="D1420" t="str">
            <v>CP,ML&amp;Wch</v>
          </cell>
          <cell r="E1420" t="str">
            <v>PML</v>
          </cell>
          <cell r="F1420" t="str">
            <v>A</v>
          </cell>
          <cell r="G1420" t="str">
            <v>Fairmont Gardens</v>
          </cell>
          <cell r="H1420" t="str">
            <v>GPA</v>
          </cell>
          <cell r="I1420">
            <v>1</v>
          </cell>
          <cell r="J1420">
            <v>0</v>
          </cell>
          <cell r="K1420">
            <v>9.0666666666666673E-3</v>
          </cell>
          <cell r="L1420" t="str">
            <v>No</v>
          </cell>
          <cell r="M1420" t="str">
            <v>SheungWan_SaiYingPun</v>
          </cell>
          <cell r="N1420" t="str">
            <v>No</v>
          </cell>
          <cell r="O1420" t="str">
            <v>AC02308008003</v>
          </cell>
        </row>
        <row r="1421">
          <cell r="A1421" t="str">
            <v>SA1755</v>
          </cell>
          <cell r="B1421" t="str">
            <v>11SW-A/R961</v>
          </cell>
          <cell r="C1421">
            <v>0</v>
          </cell>
          <cell r="D1421" t="str">
            <v>CP,ML&amp;Wch</v>
          </cell>
          <cell r="E1421" t="str">
            <v>C-W</v>
          </cell>
          <cell r="F1421" t="str">
            <v>A</v>
          </cell>
          <cell r="G1421" t="str">
            <v>C&amp;W District St. Anthony's School</v>
          </cell>
          <cell r="H1421" t="str">
            <v>EB</v>
          </cell>
          <cell r="I1421">
            <v>1</v>
          </cell>
          <cell r="J1421">
            <v>0</v>
          </cell>
          <cell r="K1421">
            <v>9.0666666666666673E-3</v>
          </cell>
          <cell r="L1421" t="str">
            <v>Yes</v>
          </cell>
          <cell r="M1421" t="str">
            <v>SheungWan_SaiYingPun</v>
          </cell>
          <cell r="N1421" t="str">
            <v>No</v>
          </cell>
          <cell r="O1421" t="str">
            <v>AB07108010007</v>
          </cell>
        </row>
        <row r="1422">
          <cell r="A1422" t="str">
            <v>SA1756</v>
          </cell>
          <cell r="B1422" t="str">
            <v>11SW-A/R962</v>
          </cell>
          <cell r="C1422">
            <v>0</v>
          </cell>
          <cell r="D1422" t="str">
            <v>CP,ML&amp;Wch</v>
          </cell>
          <cell r="E1422" t="str">
            <v>C-W</v>
          </cell>
          <cell r="F1422" t="str">
            <v>A</v>
          </cell>
          <cell r="G1422" t="str">
            <v>(Former Hollywood Road Police Quarters?)</v>
          </cell>
          <cell r="H1422" t="str">
            <v>DEVB</v>
          </cell>
          <cell r="I1422">
            <v>1</v>
          </cell>
          <cell r="J1422">
            <v>0</v>
          </cell>
          <cell r="K1422">
            <v>9.0666666666666673E-3</v>
          </cell>
          <cell r="L1422" t="str">
            <v>Yes</v>
          </cell>
          <cell r="M1422" t="str">
            <v>SheungWan_SaiYingPun</v>
          </cell>
          <cell r="N1422" t="str">
            <v>Yes</v>
          </cell>
          <cell r="O1422" t="str">
            <v>AB03108002010</v>
          </cell>
        </row>
        <row r="1423">
          <cell r="A1423" t="str">
            <v>SA1758</v>
          </cell>
          <cell r="B1423" t="str">
            <v>11SW-A/R973</v>
          </cell>
          <cell r="C1423">
            <v>0</v>
          </cell>
          <cell r="D1423" t="str">
            <v>CP,ML&amp;Wch</v>
          </cell>
          <cell r="E1423" t="str">
            <v>C-W</v>
          </cell>
          <cell r="F1423" t="str">
            <v>A</v>
          </cell>
          <cell r="G1423" t="str">
            <v>(Former Hollywood Road Police Quarters?)</v>
          </cell>
          <cell r="H1423" t="str">
            <v>DEVB</v>
          </cell>
          <cell r="I1423">
            <v>3</v>
          </cell>
          <cell r="J1423">
            <v>0</v>
          </cell>
          <cell r="K1423">
            <v>9.0666666666666673E-3</v>
          </cell>
          <cell r="L1423" t="str">
            <v>No</v>
          </cell>
          <cell r="M1423" t="str">
            <v>SheungWan_SaiYingPun</v>
          </cell>
          <cell r="N1423" t="str">
            <v>No</v>
          </cell>
          <cell r="O1423" t="str">
            <v>AB02308002002</v>
          </cell>
        </row>
        <row r="1424">
          <cell r="A1424" t="str">
            <v>SA1759</v>
          </cell>
          <cell r="B1424" t="str">
            <v>11SW-A/R974</v>
          </cell>
          <cell r="C1424">
            <v>0</v>
          </cell>
          <cell r="D1424" t="str">
            <v>CP,ML&amp;Wch</v>
          </cell>
          <cell r="E1424" t="str">
            <v>C-W</v>
          </cell>
          <cell r="F1424" t="str">
            <v>A</v>
          </cell>
          <cell r="G1424" t="str">
            <v>(Former Hollywood Road Police Quarters?)</v>
          </cell>
          <cell r="H1424" t="str">
            <v>DEVB</v>
          </cell>
          <cell r="I1424">
            <v>1</v>
          </cell>
          <cell r="J1424">
            <v>0</v>
          </cell>
          <cell r="K1424">
            <v>9.0666666666666673E-3</v>
          </cell>
          <cell r="L1424" t="str">
            <v>Yes</v>
          </cell>
          <cell r="M1424" t="str">
            <v>SheungWan_SaiYingPun</v>
          </cell>
          <cell r="N1424" t="str">
            <v>Yes</v>
          </cell>
          <cell r="O1424" t="str">
            <v>AB03108002009</v>
          </cell>
        </row>
        <row r="1425">
          <cell r="A1425" t="str">
            <v>SA1761</v>
          </cell>
          <cell r="B1425" t="str">
            <v>11SW-A/R995</v>
          </cell>
          <cell r="C1425">
            <v>0</v>
          </cell>
          <cell r="D1425" t="str">
            <v>WS&amp;L</v>
          </cell>
          <cell r="E1425" t="str">
            <v>W</v>
          </cell>
          <cell r="F1425" t="str">
            <v>A</v>
          </cell>
          <cell r="G1425" t="str">
            <v>Kennedy Town Jockey Club Clinic</v>
          </cell>
          <cell r="H1425" t="str">
            <v>DH</v>
          </cell>
          <cell r="I1425">
            <v>1</v>
          </cell>
          <cell r="J1425">
            <v>0</v>
          </cell>
          <cell r="K1425">
            <v>9.0666666666666673E-3</v>
          </cell>
          <cell r="L1425" t="str">
            <v>Yes</v>
          </cell>
          <cell r="M1425" t="str">
            <v>SaiWan</v>
          </cell>
          <cell r="N1425" t="str">
            <v>No</v>
          </cell>
          <cell r="O1425" t="str">
            <v>BA02508014001</v>
          </cell>
        </row>
        <row r="1426">
          <cell r="A1426" t="str">
            <v>SA1776</v>
          </cell>
          <cell r="B1426" t="str">
            <v>11SW-B/C14</v>
          </cell>
          <cell r="C1426">
            <v>0</v>
          </cell>
          <cell r="D1426" t="str">
            <v>CP,ML&amp;Wch</v>
          </cell>
          <cell r="E1426" t="str">
            <v>C-E</v>
          </cell>
          <cell r="F1426" t="str">
            <v>A</v>
          </cell>
          <cell r="G1426" t="str">
            <v>Central Government Offices</v>
          </cell>
          <cell r="H1426" t="str">
            <v>GPA</v>
          </cell>
          <cell r="I1426">
            <v>1</v>
          </cell>
          <cell r="J1426">
            <v>0</v>
          </cell>
          <cell r="K1426">
            <v>9.0666666666666673E-3</v>
          </cell>
          <cell r="L1426" t="str">
            <v>Yes</v>
          </cell>
          <cell r="M1426" t="str">
            <v>Central_Admiralty</v>
          </cell>
          <cell r="N1426" t="str">
            <v>Yes</v>
          </cell>
          <cell r="O1426" t="str">
            <v>AA07108002001</v>
          </cell>
        </row>
        <row r="1427">
          <cell r="A1427" t="str">
            <v>SA1778</v>
          </cell>
          <cell r="B1427" t="str">
            <v>11SW-B/CR155</v>
          </cell>
          <cell r="C1427">
            <v>0</v>
          </cell>
          <cell r="D1427" t="str">
            <v>CP,ML&amp;Wch</v>
          </cell>
          <cell r="E1427" t="str">
            <v>PML</v>
          </cell>
          <cell r="F1427" t="str">
            <v>A</v>
          </cell>
          <cell r="G1427" t="str">
            <v>Montgomery Block, 42B Kennedy Road</v>
          </cell>
          <cell r="H1427" t="str">
            <v>GPA</v>
          </cell>
          <cell r="I1427">
            <v>1</v>
          </cell>
          <cell r="J1427">
            <v>0</v>
          </cell>
          <cell r="K1427">
            <v>9.0666666666666673E-3</v>
          </cell>
          <cell r="L1427" t="str">
            <v>Yes</v>
          </cell>
          <cell r="M1427" t="str">
            <v>Central_Admiralty</v>
          </cell>
          <cell r="N1427" t="str">
            <v>Yes</v>
          </cell>
          <cell r="O1427" t="str">
            <v>AC02308012003</v>
          </cell>
        </row>
        <row r="1428">
          <cell r="A1428" t="str">
            <v>SA1781</v>
          </cell>
          <cell r="B1428" t="str">
            <v>11SW-B/C239</v>
          </cell>
          <cell r="C1428">
            <v>0</v>
          </cell>
          <cell r="D1428" t="str">
            <v>CP,ML&amp;Wch</v>
          </cell>
          <cell r="E1428" t="str">
            <v>C-E</v>
          </cell>
          <cell r="F1428" t="str">
            <v>A</v>
          </cell>
          <cell r="G1428" t="str">
            <v>Monmouth Park</v>
          </cell>
          <cell r="H1428" t="str">
            <v>LCSD</v>
          </cell>
          <cell r="I1428">
            <v>3</v>
          </cell>
          <cell r="J1428">
            <v>0</v>
          </cell>
          <cell r="K1428">
            <v>9.0666666666666673E-3</v>
          </cell>
          <cell r="L1428" t="str">
            <v>No</v>
          </cell>
          <cell r="M1428"/>
          <cell r="N1428" t="str">
            <v>Yes</v>
          </cell>
          <cell r="O1428" t="str">
            <v>AH04408005003</v>
          </cell>
        </row>
        <row r="1429">
          <cell r="A1429" t="str">
            <v>SA1783</v>
          </cell>
          <cell r="B1429" t="str">
            <v>11SW-B/C245</v>
          </cell>
          <cell r="C1429">
            <v>0</v>
          </cell>
          <cell r="D1429" t="str">
            <v>CP,ML&amp;Wch</v>
          </cell>
          <cell r="E1429" t="str">
            <v>Wch-N</v>
          </cell>
          <cell r="F1429" t="str">
            <v>A</v>
          </cell>
          <cell r="G1429" t="str">
            <v>Monmouth Terrace Playground</v>
          </cell>
          <cell r="H1429" t="str">
            <v>LCSD</v>
          </cell>
          <cell r="I1429">
            <v>1</v>
          </cell>
          <cell r="J1429">
            <v>0</v>
          </cell>
          <cell r="K1429">
            <v>9.0666666666666673E-3</v>
          </cell>
          <cell r="L1429" t="str">
            <v>No</v>
          </cell>
          <cell r="M1429"/>
          <cell r="N1429" t="str">
            <v>Yes</v>
          </cell>
          <cell r="O1429" t="str">
            <v>CA04408005004</v>
          </cell>
        </row>
        <row r="1430">
          <cell r="A1430" t="str">
            <v>SA1785</v>
          </cell>
          <cell r="B1430" t="str">
            <v>11SW-B/C249</v>
          </cell>
          <cell r="C1430">
            <v>0</v>
          </cell>
          <cell r="D1430" t="str">
            <v>CP,ML&amp;Wch</v>
          </cell>
          <cell r="E1430" t="str">
            <v>C-E</v>
          </cell>
          <cell r="F1430" t="str">
            <v>A</v>
          </cell>
          <cell r="G1430" t="str">
            <v>Monmouth Park</v>
          </cell>
          <cell r="H1430" t="str">
            <v>LCSD</v>
          </cell>
          <cell r="I1430">
            <v>1</v>
          </cell>
          <cell r="J1430">
            <v>0</v>
          </cell>
          <cell r="K1430">
            <v>9.0666666666666673E-3</v>
          </cell>
          <cell r="L1430" t="str">
            <v>No</v>
          </cell>
          <cell r="M1430" t="str">
            <v>Central_Admiralty</v>
          </cell>
          <cell r="N1430" t="str">
            <v>No</v>
          </cell>
          <cell r="O1430" t="str">
            <v>AH04408005004</v>
          </cell>
        </row>
        <row r="1431">
          <cell r="A1431" t="str">
            <v>SA1786</v>
          </cell>
          <cell r="B1431" t="str">
            <v>11SW-B/F299</v>
          </cell>
          <cell r="C1431">
            <v>0</v>
          </cell>
          <cell r="D1431" t="str">
            <v>CP,ML&amp;Wch</v>
          </cell>
          <cell r="E1431" t="str">
            <v>C-E</v>
          </cell>
          <cell r="F1431" t="str">
            <v>A</v>
          </cell>
          <cell r="G1431" t="str">
            <v>Monmouth Park</v>
          </cell>
          <cell r="H1431" t="str">
            <v>LCSD</v>
          </cell>
          <cell r="I1431">
            <v>1</v>
          </cell>
          <cell r="J1431">
            <v>0</v>
          </cell>
          <cell r="K1431">
            <v>9.0666666666666673E-3</v>
          </cell>
          <cell r="L1431" t="str">
            <v>*</v>
          </cell>
          <cell r="M1431" t="str">
            <v>Central_Admiralty</v>
          </cell>
          <cell r="N1431" t="str">
            <v>Yes</v>
          </cell>
          <cell r="O1431" t="str">
            <v>AH04408005005</v>
          </cell>
        </row>
        <row r="1432">
          <cell r="A1432" t="str">
            <v>SA1787</v>
          </cell>
          <cell r="B1432" t="str">
            <v>11SW-B/C286</v>
          </cell>
          <cell r="C1432">
            <v>0</v>
          </cell>
          <cell r="D1432" t="str">
            <v>CP,ML&amp;Wch</v>
          </cell>
          <cell r="E1432" t="str">
            <v>PML</v>
          </cell>
          <cell r="F1432" t="str">
            <v>A</v>
          </cell>
          <cell r="G1432" t="str">
            <v>Hong Kong Zoological &amp; Botanical Gardens</v>
          </cell>
          <cell r="H1432" t="str">
            <v>LCSD</v>
          </cell>
          <cell r="I1432">
            <v>1</v>
          </cell>
          <cell r="J1432">
            <v>0</v>
          </cell>
          <cell r="K1432">
            <v>9.0666666666666673E-3</v>
          </cell>
          <cell r="L1432" t="str">
            <v>Yes</v>
          </cell>
          <cell r="M1432" t="str">
            <v>Central_Admiralty</v>
          </cell>
          <cell r="N1432" t="str">
            <v>Yes</v>
          </cell>
          <cell r="O1432" t="str">
            <v>AC04408053030</v>
          </cell>
        </row>
        <row r="1433">
          <cell r="A1433" t="str">
            <v>SA1792</v>
          </cell>
          <cell r="B1433" t="str">
            <v>11SW-B/C309</v>
          </cell>
          <cell r="C1433">
            <v>0</v>
          </cell>
          <cell r="D1433" t="str">
            <v>CP,ML&amp;Wch</v>
          </cell>
          <cell r="E1433" t="str">
            <v>PML</v>
          </cell>
          <cell r="F1433" t="str">
            <v>A</v>
          </cell>
          <cell r="G1433" t="str">
            <v>Montgomery Block, 42B Kennedy Road</v>
          </cell>
          <cell r="H1433" t="str">
            <v>GPA</v>
          </cell>
          <cell r="I1433">
            <v>3</v>
          </cell>
          <cell r="J1433">
            <v>0</v>
          </cell>
          <cell r="K1433">
            <v>9.0666666666666673E-3</v>
          </cell>
          <cell r="L1433" t="str">
            <v>Yes</v>
          </cell>
          <cell r="M1433" t="str">
            <v>Central_Admiralty</v>
          </cell>
          <cell r="N1433" t="str">
            <v>No</v>
          </cell>
          <cell r="O1433" t="str">
            <v>AC02308017002</v>
          </cell>
        </row>
        <row r="1434">
          <cell r="A1434" t="str">
            <v>SA1814</v>
          </cell>
          <cell r="B1434" t="str">
            <v>11SW-B/CR406</v>
          </cell>
          <cell r="C1434">
            <v>0</v>
          </cell>
          <cell r="D1434" t="str">
            <v>CP,ML&amp;Wch</v>
          </cell>
          <cell r="E1434" t="str">
            <v>PML</v>
          </cell>
          <cell r="F1434" t="str">
            <v>A</v>
          </cell>
          <cell r="G1434" t="str">
            <v>Hong Kong Zoological &amp; Botanical Gardens</v>
          </cell>
          <cell r="H1434" t="str">
            <v>LCSD</v>
          </cell>
          <cell r="I1434">
            <v>1</v>
          </cell>
          <cell r="J1434">
            <v>0</v>
          </cell>
          <cell r="K1434">
            <v>9.0666666666666673E-3</v>
          </cell>
          <cell r="L1434" t="str">
            <v>Yes</v>
          </cell>
          <cell r="M1434" t="str">
            <v>Central_Admiralty</v>
          </cell>
          <cell r="N1434" t="str">
            <v>Yes</v>
          </cell>
          <cell r="O1434" t="str">
            <v>AC04408053006</v>
          </cell>
        </row>
        <row r="1435">
          <cell r="A1435" t="str">
            <v>SA1817</v>
          </cell>
          <cell r="B1435" t="str">
            <v>11SW-B/C42</v>
          </cell>
          <cell r="C1435">
            <v>0</v>
          </cell>
          <cell r="D1435" t="str">
            <v>CP,ML&amp;Wch</v>
          </cell>
          <cell r="E1435" t="str">
            <v>PML</v>
          </cell>
          <cell r="F1435" t="str">
            <v>A</v>
          </cell>
          <cell r="G1435" t="str">
            <v>Hong Kong Zoological &amp; Botanical Gardens</v>
          </cell>
          <cell r="H1435" t="str">
            <v>LCSD</v>
          </cell>
          <cell r="I1435">
            <v>2</v>
          </cell>
          <cell r="J1435">
            <v>0</v>
          </cell>
          <cell r="K1435">
            <v>9.0666666666666673E-3</v>
          </cell>
          <cell r="L1435" t="str">
            <v>No</v>
          </cell>
          <cell r="M1435" t="str">
            <v>Central_Admiralty</v>
          </cell>
          <cell r="N1435" t="str">
            <v>Yes</v>
          </cell>
          <cell r="O1435" t="str">
            <v>AC04408053003</v>
          </cell>
        </row>
        <row r="1436">
          <cell r="A1436" t="str">
            <v>SA1822</v>
          </cell>
          <cell r="B1436" t="str">
            <v>11SW-B/CR461</v>
          </cell>
          <cell r="C1436">
            <v>0</v>
          </cell>
          <cell r="D1436" t="str">
            <v>CP,ML&amp;Wch</v>
          </cell>
          <cell r="E1436" t="str">
            <v>C-E</v>
          </cell>
          <cell r="F1436" t="str">
            <v>A</v>
          </cell>
          <cell r="G1436" t="str">
            <v>Monmouth Park</v>
          </cell>
          <cell r="H1436" t="str">
            <v>LCSD</v>
          </cell>
          <cell r="I1436">
            <v>3</v>
          </cell>
          <cell r="J1436">
            <v>0</v>
          </cell>
          <cell r="K1436">
            <v>9.0666666666666673E-3</v>
          </cell>
          <cell r="L1436" t="str">
            <v>Yes</v>
          </cell>
          <cell r="M1436"/>
          <cell r="N1436" t="str">
            <v>No</v>
          </cell>
          <cell r="O1436" t="str">
            <v>AH04408005007</v>
          </cell>
        </row>
        <row r="1437">
          <cell r="A1437" t="str">
            <v>SA1823</v>
          </cell>
          <cell r="B1437" t="str">
            <v>11SW-B/C462</v>
          </cell>
          <cell r="C1437">
            <v>0</v>
          </cell>
          <cell r="D1437" t="str">
            <v>CP,ML&amp;Wch</v>
          </cell>
          <cell r="E1437" t="str">
            <v>Wch-N</v>
          </cell>
          <cell r="F1437" t="str">
            <v>A</v>
          </cell>
          <cell r="G1437" t="str">
            <v>Monmouth Terrace Playground</v>
          </cell>
          <cell r="H1437" t="str">
            <v>LCSD</v>
          </cell>
          <cell r="I1437">
            <v>3</v>
          </cell>
          <cell r="J1437">
            <v>0</v>
          </cell>
          <cell r="K1437">
            <v>9.0666666666666673E-3</v>
          </cell>
          <cell r="L1437" t="str">
            <v>No</v>
          </cell>
          <cell r="M1437"/>
          <cell r="N1437" t="str">
            <v>Yes</v>
          </cell>
          <cell r="O1437" t="str">
            <v>CA04408005006</v>
          </cell>
        </row>
        <row r="1438">
          <cell r="A1438" t="str">
            <v>SA1830</v>
          </cell>
          <cell r="B1438" t="str">
            <v>11SW-B/C488</v>
          </cell>
          <cell r="C1438">
            <v>0</v>
          </cell>
          <cell r="D1438" t="str">
            <v>CP,ML&amp;Wch</v>
          </cell>
          <cell r="E1438" t="str">
            <v>PML</v>
          </cell>
          <cell r="F1438" t="str">
            <v>A</v>
          </cell>
          <cell r="G1438" t="str">
            <v>Government House</v>
          </cell>
          <cell r="H1438" t="str">
            <v>CE'S OFF</v>
          </cell>
          <cell r="I1438">
            <v>1</v>
          </cell>
          <cell r="J1438">
            <v>0</v>
          </cell>
          <cell r="K1438">
            <v>9.0666666666666673E-3</v>
          </cell>
          <cell r="L1438" t="str">
            <v>Yes</v>
          </cell>
          <cell r="M1438" t="str">
            <v>Central_Admiralty</v>
          </cell>
          <cell r="N1438" t="str">
            <v>Yes</v>
          </cell>
          <cell r="O1438" t="str">
            <v>AC07008001008</v>
          </cell>
        </row>
        <row r="1439">
          <cell r="A1439" t="str">
            <v>SA1832</v>
          </cell>
          <cell r="B1439" t="str">
            <v>11SW-B/C490</v>
          </cell>
          <cell r="C1439">
            <v>0</v>
          </cell>
          <cell r="D1439" t="str">
            <v>CP,ML&amp;Wch</v>
          </cell>
          <cell r="E1439" t="str">
            <v>C-E</v>
          </cell>
          <cell r="F1439" t="str">
            <v>A</v>
          </cell>
          <cell r="G1439" t="str">
            <v>Junction Of Tramway Path And Macdonnell Road</v>
          </cell>
          <cell r="H1439" t="str">
            <v>LCSD</v>
          </cell>
          <cell r="I1439">
            <v>2</v>
          </cell>
          <cell r="J1439">
            <v>0</v>
          </cell>
          <cell r="K1439">
            <v>9.0666666666666673E-3</v>
          </cell>
          <cell r="L1439" t="str">
            <v>Yes</v>
          </cell>
          <cell r="M1439" t="str">
            <v>Central_Admiralty</v>
          </cell>
          <cell r="N1439" t="str">
            <v>Yes</v>
          </cell>
          <cell r="O1439" t="str">
            <v>AH04408008001</v>
          </cell>
        </row>
        <row r="1440">
          <cell r="A1440" t="str">
            <v>SA1834</v>
          </cell>
          <cell r="B1440" t="str">
            <v>11SW-B/CR5</v>
          </cell>
          <cell r="C1440">
            <v>0</v>
          </cell>
          <cell r="D1440" t="str">
            <v>CP,ML&amp;Wch</v>
          </cell>
          <cell r="E1440" t="str">
            <v>PML</v>
          </cell>
          <cell r="F1440" t="str">
            <v>A</v>
          </cell>
          <cell r="G1440" t="str">
            <v>Hong Kong Zoological &amp; Botanical Gardens</v>
          </cell>
          <cell r="H1440" t="str">
            <v>LCSD</v>
          </cell>
          <cell r="I1440">
            <v>2</v>
          </cell>
          <cell r="J1440">
            <v>0</v>
          </cell>
          <cell r="K1440">
            <v>9.0666666666666673E-3</v>
          </cell>
          <cell r="L1440" t="str">
            <v>Yes</v>
          </cell>
          <cell r="M1440" t="str">
            <v>Central_Admiralty</v>
          </cell>
          <cell r="N1440" t="str">
            <v>Yes</v>
          </cell>
          <cell r="O1440" t="str">
            <v>AC04408053028</v>
          </cell>
        </row>
        <row r="1441">
          <cell r="A1441" t="str">
            <v>SA1839</v>
          </cell>
          <cell r="B1441" t="str">
            <v>11SW-B/C512</v>
          </cell>
          <cell r="C1441">
            <v>0</v>
          </cell>
          <cell r="D1441" t="str">
            <v>Heritage</v>
          </cell>
          <cell r="E1441" t="str">
            <v>Antiq</v>
          </cell>
          <cell r="F1441" t="str">
            <v>A</v>
          </cell>
          <cell r="G1441" t="str">
            <v>Mother's Choice, 5 Bowen Road (Wch)</v>
          </cell>
          <cell r="H1441" t="str">
            <v>GPA</v>
          </cell>
          <cell r="I1441">
            <v>1</v>
          </cell>
          <cell r="J1441">
            <v>0</v>
          </cell>
          <cell r="K1441">
            <v>9.0666666666666673E-3</v>
          </cell>
          <cell r="L1441" t="str">
            <v>Yes</v>
          </cell>
          <cell r="M1441" t="str">
            <v>Central_Admiralty</v>
          </cell>
          <cell r="N1441" t="str">
            <v>Yes</v>
          </cell>
          <cell r="O1441" t="str">
            <v>FH02308002002</v>
          </cell>
        </row>
        <row r="1442">
          <cell r="A1442" t="str">
            <v>SA1840</v>
          </cell>
          <cell r="B1442" t="str">
            <v>11SW-B/CR513</v>
          </cell>
          <cell r="C1442">
            <v>2</v>
          </cell>
          <cell r="D1442" t="str">
            <v>Heritage</v>
          </cell>
          <cell r="E1442" t="str">
            <v>Antiq</v>
          </cell>
          <cell r="F1442" t="str">
            <v>A</v>
          </cell>
          <cell r="G1442" t="str">
            <v>Mother's Choice, 5 Bowen Road (Wch)</v>
          </cell>
          <cell r="H1442" t="str">
            <v>GPA</v>
          </cell>
          <cell r="I1442">
            <v>1</v>
          </cell>
          <cell r="J1442">
            <v>0</v>
          </cell>
          <cell r="K1442">
            <v>9.0666666666666673E-3</v>
          </cell>
          <cell r="L1442" t="str">
            <v>Yes</v>
          </cell>
          <cell r="M1442" t="str">
            <v>Central_Admiralty</v>
          </cell>
          <cell r="N1442" t="str">
            <v>Yes</v>
          </cell>
          <cell r="O1442" t="str">
            <v>FH02308002010</v>
          </cell>
        </row>
        <row r="1443">
          <cell r="A1443" t="str">
            <v>SA1845</v>
          </cell>
          <cell r="B1443" t="str">
            <v>11SW-B/C6</v>
          </cell>
          <cell r="C1443">
            <v>0</v>
          </cell>
          <cell r="D1443" t="str">
            <v>CP,ML&amp;Wch</v>
          </cell>
          <cell r="E1443" t="str">
            <v>PML</v>
          </cell>
          <cell r="F1443" t="str">
            <v>A</v>
          </cell>
          <cell r="G1443" t="str">
            <v>Hong Kong Zoological &amp; Botanical Gardens</v>
          </cell>
          <cell r="H1443" t="str">
            <v>LCSD</v>
          </cell>
          <cell r="I1443">
            <v>2</v>
          </cell>
          <cell r="J1443">
            <v>0</v>
          </cell>
          <cell r="K1443">
            <v>9.0666666666666673E-3</v>
          </cell>
          <cell r="L1443" t="str">
            <v>Yes</v>
          </cell>
          <cell r="M1443" t="str">
            <v>Central_Admiralty</v>
          </cell>
          <cell r="N1443" t="str">
            <v>Yes</v>
          </cell>
          <cell r="O1443" t="str">
            <v>AC04408053011</v>
          </cell>
        </row>
        <row r="1444">
          <cell r="A1444" t="str">
            <v>SA1847</v>
          </cell>
          <cell r="B1444" t="str">
            <v>11SW-B/CR617</v>
          </cell>
          <cell r="C1444" t="str">
            <v>1,2</v>
          </cell>
          <cell r="D1444" t="str">
            <v>CP,ML&amp;Wch</v>
          </cell>
          <cell r="E1444" t="str">
            <v>PML</v>
          </cell>
          <cell r="F1444" t="str">
            <v>A</v>
          </cell>
          <cell r="G1444" t="str">
            <v>Hong Kong Zoological &amp; Botanical Gardens</v>
          </cell>
          <cell r="H1444" t="str">
            <v>LCSD,HyD</v>
          </cell>
          <cell r="I1444">
            <v>1</v>
          </cell>
          <cell r="J1444">
            <v>0</v>
          </cell>
          <cell r="K1444">
            <v>9.0666666666666673E-3</v>
          </cell>
          <cell r="L1444" t="str">
            <v>Yes</v>
          </cell>
          <cell r="M1444" t="str">
            <v>Central_Admiralty</v>
          </cell>
          <cell r="N1444" t="str">
            <v>Yes</v>
          </cell>
          <cell r="O1444" t="str">
            <v>AC04408053016</v>
          </cell>
        </row>
        <row r="1445">
          <cell r="A1445" t="str">
            <v>SA1848</v>
          </cell>
          <cell r="B1445" t="str">
            <v>11SW-B/CR62</v>
          </cell>
          <cell r="C1445">
            <v>0</v>
          </cell>
          <cell r="D1445" t="str">
            <v>CP,ML&amp;Wch</v>
          </cell>
          <cell r="E1445" t="str">
            <v>PML</v>
          </cell>
          <cell r="F1445" t="str">
            <v>A</v>
          </cell>
          <cell r="G1445" t="str">
            <v>Lower Albert Road Sitting Out Area</v>
          </cell>
          <cell r="H1445" t="str">
            <v>LCSD</v>
          </cell>
          <cell r="I1445">
            <v>1</v>
          </cell>
          <cell r="J1445">
            <v>0</v>
          </cell>
          <cell r="K1445">
            <v>9.0666666666666673E-3</v>
          </cell>
          <cell r="L1445" t="str">
            <v>Yes</v>
          </cell>
          <cell r="M1445" t="str">
            <v>Central_Admiralty</v>
          </cell>
          <cell r="N1445" t="str">
            <v>Yes</v>
          </cell>
          <cell r="O1445" t="str">
            <v>AC04408052001</v>
          </cell>
        </row>
        <row r="1446">
          <cell r="A1446" t="str">
            <v>SA1851</v>
          </cell>
          <cell r="B1446" t="str">
            <v>11SW-B/C63</v>
          </cell>
          <cell r="C1446">
            <v>0</v>
          </cell>
          <cell r="D1446" t="str">
            <v>CP,ML&amp;Wch</v>
          </cell>
          <cell r="E1446" t="str">
            <v>PML</v>
          </cell>
          <cell r="F1446" t="str">
            <v>A</v>
          </cell>
          <cell r="G1446" t="str">
            <v>Hong Kong Zoological &amp; Botanical Gardens</v>
          </cell>
          <cell r="H1446" t="str">
            <v>LCSD</v>
          </cell>
          <cell r="I1446">
            <v>1</v>
          </cell>
          <cell r="J1446">
            <v>0</v>
          </cell>
          <cell r="K1446">
            <v>9.0666666666666673E-3</v>
          </cell>
          <cell r="L1446" t="str">
            <v>No</v>
          </cell>
          <cell r="M1446" t="str">
            <v>Central_Admiralty</v>
          </cell>
          <cell r="N1446" t="str">
            <v>Yes</v>
          </cell>
          <cell r="O1446" t="str">
            <v>AC04408053029</v>
          </cell>
        </row>
        <row r="1447">
          <cell r="A1447" t="str">
            <v>SA1854</v>
          </cell>
          <cell r="B1447" t="str">
            <v>11SW-B/CR639</v>
          </cell>
          <cell r="C1447">
            <v>0</v>
          </cell>
          <cell r="D1447" t="str">
            <v>CP,ML&amp;Wch</v>
          </cell>
          <cell r="E1447" t="str">
            <v>C-E</v>
          </cell>
          <cell r="F1447" t="str">
            <v>A</v>
          </cell>
          <cell r="G1447" t="str">
            <v>Monmouth Park</v>
          </cell>
          <cell r="H1447" t="str">
            <v>LCSD</v>
          </cell>
          <cell r="I1447">
            <v>2</v>
          </cell>
          <cell r="J1447">
            <v>0</v>
          </cell>
          <cell r="K1447">
            <v>9.0666666666666673E-3</v>
          </cell>
          <cell r="L1447" t="str">
            <v>No</v>
          </cell>
          <cell r="M1447" t="str">
            <v>Central_Admiralty</v>
          </cell>
          <cell r="N1447" t="str">
            <v>Yes</v>
          </cell>
          <cell r="O1447" t="str">
            <v>AH04408005013</v>
          </cell>
        </row>
        <row r="1448">
          <cell r="A1448" t="str">
            <v>SA1857</v>
          </cell>
          <cell r="B1448" t="str">
            <v>11SW-B/C93</v>
          </cell>
          <cell r="C1448">
            <v>0</v>
          </cell>
          <cell r="D1448" t="str">
            <v>Heritage</v>
          </cell>
          <cell r="E1448" t="str">
            <v>Antiq</v>
          </cell>
          <cell r="F1448" t="str">
            <v>A</v>
          </cell>
          <cell r="G1448" t="str">
            <v>Mother's Choice, 5 Bowen Road (Wch)</v>
          </cell>
          <cell r="H1448" t="str">
            <v>GPA</v>
          </cell>
          <cell r="I1448">
            <v>1</v>
          </cell>
          <cell r="J1448">
            <v>0</v>
          </cell>
          <cell r="K1448">
            <v>9.0666666666666673E-3</v>
          </cell>
          <cell r="L1448" t="str">
            <v>Yes</v>
          </cell>
          <cell r="M1448" t="str">
            <v>Central_Admiralty</v>
          </cell>
          <cell r="N1448" t="str">
            <v>Yes</v>
          </cell>
          <cell r="O1448" t="str">
            <v>FH02308002001</v>
          </cell>
        </row>
        <row r="1449">
          <cell r="A1449" t="str">
            <v>SA1859</v>
          </cell>
          <cell r="B1449" t="str">
            <v>11SW-B/F102</v>
          </cell>
          <cell r="C1449">
            <v>0</v>
          </cell>
          <cell r="D1449" t="str">
            <v>CP,ML&amp;Wch</v>
          </cell>
          <cell r="E1449" t="str">
            <v>C-E</v>
          </cell>
          <cell r="F1449" t="str">
            <v>A</v>
          </cell>
          <cell r="G1449" t="str">
            <v>Monmouth Park</v>
          </cell>
          <cell r="H1449" t="str">
            <v>LCSD</v>
          </cell>
          <cell r="I1449">
            <v>3</v>
          </cell>
          <cell r="J1449">
            <v>0</v>
          </cell>
          <cell r="K1449">
            <v>9.0666666666666673E-3</v>
          </cell>
          <cell r="L1449" t="str">
            <v>Yes</v>
          </cell>
          <cell r="M1449"/>
          <cell r="N1449" t="str">
            <v>Yes</v>
          </cell>
          <cell r="O1449" t="str">
            <v>AH04408005010</v>
          </cell>
        </row>
        <row r="1450">
          <cell r="A1450" t="str">
            <v>SA1860</v>
          </cell>
          <cell r="B1450" t="str">
            <v>11SW-B/FR113</v>
          </cell>
          <cell r="C1450">
            <v>0</v>
          </cell>
          <cell r="D1450" t="str">
            <v>CP,ML&amp;Wch</v>
          </cell>
          <cell r="E1450" t="str">
            <v>PML</v>
          </cell>
          <cell r="F1450" t="str">
            <v>A</v>
          </cell>
          <cell r="G1450" t="str">
            <v>Hong Kong Zoological &amp; Botanical Gardens</v>
          </cell>
          <cell r="H1450" t="str">
            <v>LCSD</v>
          </cell>
          <cell r="I1450">
            <v>2</v>
          </cell>
          <cell r="J1450">
            <v>0</v>
          </cell>
          <cell r="K1450">
            <v>9.0666666666666673E-3</v>
          </cell>
          <cell r="L1450" t="str">
            <v>Yes</v>
          </cell>
          <cell r="M1450" t="str">
            <v>Central_Admiralty</v>
          </cell>
          <cell r="N1450" t="str">
            <v>Yes</v>
          </cell>
          <cell r="O1450" t="str">
            <v>AC04408053021</v>
          </cell>
        </row>
        <row r="1451">
          <cell r="A1451" t="str">
            <v>SA1868</v>
          </cell>
          <cell r="B1451" t="str">
            <v>11SW-B/FR142</v>
          </cell>
          <cell r="C1451">
            <v>0</v>
          </cell>
          <cell r="D1451" t="str">
            <v>CP,ML&amp;Wch</v>
          </cell>
          <cell r="E1451" t="str">
            <v>C-E</v>
          </cell>
          <cell r="F1451" t="str">
            <v>A</v>
          </cell>
          <cell r="G1451" t="str">
            <v>Hong Kong Park</v>
          </cell>
          <cell r="H1451" t="str">
            <v>LCSD</v>
          </cell>
          <cell r="I1451">
            <v>2</v>
          </cell>
          <cell r="J1451">
            <v>0</v>
          </cell>
          <cell r="K1451">
            <v>9.0666666666666673E-3</v>
          </cell>
          <cell r="L1451" t="str">
            <v>Yes</v>
          </cell>
          <cell r="M1451" t="str">
            <v>Central_Admiralty</v>
          </cell>
          <cell r="N1451" t="str">
            <v>Yes</v>
          </cell>
          <cell r="O1451" t="str">
            <v>AH04408006019</v>
          </cell>
        </row>
        <row r="1452">
          <cell r="A1452" t="str">
            <v>SA1885</v>
          </cell>
          <cell r="B1452" t="str">
            <v>11SW-B/FR167</v>
          </cell>
          <cell r="C1452">
            <v>0</v>
          </cell>
          <cell r="D1452" t="str">
            <v>CP,ML&amp;Wch</v>
          </cell>
          <cell r="E1452" t="str">
            <v>C-E</v>
          </cell>
          <cell r="F1452" t="str">
            <v>A</v>
          </cell>
          <cell r="G1452" t="str">
            <v>Hong Kong Park</v>
          </cell>
          <cell r="H1452" t="str">
            <v>LCSD</v>
          </cell>
          <cell r="I1452">
            <v>1</v>
          </cell>
          <cell r="J1452">
            <v>0</v>
          </cell>
          <cell r="K1452">
            <v>9.0666666666666673E-3</v>
          </cell>
          <cell r="L1452" t="str">
            <v>Yes</v>
          </cell>
          <cell r="M1452" t="str">
            <v>Central_Admiralty</v>
          </cell>
          <cell r="N1452" t="str">
            <v>Yes</v>
          </cell>
          <cell r="O1452" t="str">
            <v>AH04408006032</v>
          </cell>
        </row>
        <row r="1453">
          <cell r="A1453" t="str">
            <v>SA1886</v>
          </cell>
          <cell r="B1453" t="str">
            <v>11SW-B/FR176</v>
          </cell>
          <cell r="C1453">
            <v>0</v>
          </cell>
          <cell r="D1453" t="str">
            <v>CP,ML&amp;Wch</v>
          </cell>
          <cell r="E1453" t="str">
            <v>C-E</v>
          </cell>
          <cell r="F1453" t="str">
            <v>A</v>
          </cell>
          <cell r="G1453" t="str">
            <v>Hong Kong Park</v>
          </cell>
          <cell r="H1453" t="str">
            <v>LCSD</v>
          </cell>
          <cell r="I1453">
            <v>1</v>
          </cell>
          <cell r="J1453">
            <v>0</v>
          </cell>
          <cell r="K1453">
            <v>9.0666666666666673E-3</v>
          </cell>
          <cell r="L1453" t="str">
            <v>Yes</v>
          </cell>
          <cell r="M1453" t="str">
            <v>Central_Admiralty</v>
          </cell>
          <cell r="N1453" t="str">
            <v>Yes</v>
          </cell>
          <cell r="O1453" t="str">
            <v>AH04408006033</v>
          </cell>
        </row>
        <row r="1454">
          <cell r="A1454" t="str">
            <v>SA1896</v>
          </cell>
          <cell r="B1454" t="str">
            <v>11SW-B/FR202</v>
          </cell>
          <cell r="C1454">
            <v>0</v>
          </cell>
          <cell r="D1454" t="str">
            <v>CP,ML&amp;Wch</v>
          </cell>
          <cell r="E1454" t="str">
            <v>PML</v>
          </cell>
          <cell r="F1454" t="str">
            <v>A</v>
          </cell>
          <cell r="G1454" t="str">
            <v>Hong Kong Zoological &amp; Botanical Gardens</v>
          </cell>
          <cell r="H1454" t="str">
            <v>LCSD</v>
          </cell>
          <cell r="I1454">
            <v>1</v>
          </cell>
          <cell r="J1454">
            <v>0</v>
          </cell>
          <cell r="K1454">
            <v>9.0666666666666673E-3</v>
          </cell>
          <cell r="L1454" t="str">
            <v>Yes</v>
          </cell>
          <cell r="M1454" t="str">
            <v>Central_Admiralty</v>
          </cell>
          <cell r="N1454" t="str">
            <v>Yes</v>
          </cell>
          <cell r="O1454" t="str">
            <v>AC04408053022</v>
          </cell>
        </row>
        <row r="1455">
          <cell r="A1455" t="str">
            <v>SA1914</v>
          </cell>
          <cell r="B1455" t="str">
            <v>11SW-B/FR259</v>
          </cell>
          <cell r="C1455">
            <v>0</v>
          </cell>
          <cell r="D1455" t="str">
            <v>CP,ML&amp;Wch</v>
          </cell>
          <cell r="E1455" t="str">
            <v>C-E</v>
          </cell>
          <cell r="F1455" t="str">
            <v>A</v>
          </cell>
          <cell r="G1455" t="str">
            <v>Hong Kong Park</v>
          </cell>
          <cell r="H1455" t="str">
            <v>LCSD</v>
          </cell>
          <cell r="I1455">
            <v>2</v>
          </cell>
          <cell r="J1455">
            <v>0</v>
          </cell>
          <cell r="K1455">
            <v>9.0666666666666673E-3</v>
          </cell>
          <cell r="L1455" t="str">
            <v>Yes</v>
          </cell>
          <cell r="M1455" t="str">
            <v>Central_Admiralty</v>
          </cell>
          <cell r="N1455" t="str">
            <v>Yes</v>
          </cell>
          <cell r="O1455" t="str">
            <v>AH04408006035</v>
          </cell>
        </row>
        <row r="1456">
          <cell r="A1456" t="str">
            <v>SA1918</v>
          </cell>
          <cell r="B1456" t="str">
            <v>11SW-B/FR266</v>
          </cell>
          <cell r="C1456">
            <v>0</v>
          </cell>
          <cell r="D1456" t="str">
            <v>CP,ML&amp;Wch</v>
          </cell>
          <cell r="E1456" t="str">
            <v>Wch-S</v>
          </cell>
          <cell r="F1456" t="str">
            <v>A</v>
          </cell>
          <cell r="G1456" t="str">
            <v>Wan Chai Park</v>
          </cell>
          <cell r="H1456" t="str">
            <v>LCSD</v>
          </cell>
          <cell r="I1456">
            <v>1</v>
          </cell>
          <cell r="J1456">
            <v>0</v>
          </cell>
          <cell r="K1456">
            <v>9.0666666666666673E-3</v>
          </cell>
          <cell r="L1456" t="str">
            <v>Yes</v>
          </cell>
          <cell r="M1456" t="str">
            <v>WanChai-North</v>
          </cell>
          <cell r="N1456" t="str">
            <v>Yes</v>
          </cell>
          <cell r="O1456" t="str">
            <v>CC04408079008</v>
          </cell>
        </row>
        <row r="1457">
          <cell r="A1457" t="str">
            <v>SA1921</v>
          </cell>
          <cell r="B1457" t="str">
            <v>11SW-B/FR271</v>
          </cell>
          <cell r="C1457">
            <v>0</v>
          </cell>
          <cell r="D1457" t="str">
            <v>CP,ML&amp;Wch</v>
          </cell>
          <cell r="E1457" t="str">
            <v>Wch-S</v>
          </cell>
          <cell r="F1457" t="str">
            <v>A</v>
          </cell>
          <cell r="G1457" t="str">
            <v>Tung Wah Centenary Square Garden</v>
          </cell>
          <cell r="H1457" t="str">
            <v>LCSD</v>
          </cell>
          <cell r="I1457">
            <v>2</v>
          </cell>
          <cell r="J1457">
            <v>0</v>
          </cell>
          <cell r="K1457">
            <v>9.0666666666666673E-3</v>
          </cell>
          <cell r="L1457" t="str">
            <v>Yes</v>
          </cell>
          <cell r="M1457" t="str">
            <v>WanChai-North</v>
          </cell>
          <cell r="N1457" t="str">
            <v>Yes</v>
          </cell>
          <cell r="O1457" t="str">
            <v>CC04408078010</v>
          </cell>
        </row>
        <row r="1458">
          <cell r="A1458" t="str">
            <v>SA1922</v>
          </cell>
          <cell r="B1458" t="str">
            <v>11SW-B/FR272</v>
          </cell>
          <cell r="C1458">
            <v>0</v>
          </cell>
          <cell r="D1458" t="str">
            <v>CP,ML&amp;Wch</v>
          </cell>
          <cell r="E1458" t="str">
            <v>C-E</v>
          </cell>
          <cell r="F1458" t="str">
            <v>A</v>
          </cell>
          <cell r="G1458" t="str">
            <v>Hong Kong Park</v>
          </cell>
          <cell r="H1458" t="str">
            <v>LCSD</v>
          </cell>
          <cell r="I1458">
            <v>1</v>
          </cell>
          <cell r="J1458">
            <v>0</v>
          </cell>
          <cell r="K1458">
            <v>9.0666666666666673E-3</v>
          </cell>
          <cell r="L1458" t="str">
            <v>Yes</v>
          </cell>
          <cell r="M1458" t="str">
            <v>Central_Admiralty</v>
          </cell>
          <cell r="N1458" t="str">
            <v>Yes</v>
          </cell>
          <cell r="O1458" t="str">
            <v>AH04408006047</v>
          </cell>
        </row>
        <row r="1459">
          <cell r="A1459" t="str">
            <v>SA1925</v>
          </cell>
          <cell r="B1459" t="str">
            <v>11SW-B/F275</v>
          </cell>
          <cell r="C1459">
            <v>0</v>
          </cell>
          <cell r="D1459" t="str">
            <v>CP,ML&amp;Wch</v>
          </cell>
          <cell r="E1459" t="str">
            <v>PML</v>
          </cell>
          <cell r="F1459" t="str">
            <v>A</v>
          </cell>
          <cell r="G1459" t="str">
            <v>Hong Kong Zoological &amp; Botanical Gardens</v>
          </cell>
          <cell r="H1459" t="str">
            <v>LCSD</v>
          </cell>
          <cell r="I1459">
            <v>2</v>
          </cell>
          <cell r="J1459">
            <v>0</v>
          </cell>
          <cell r="K1459">
            <v>9.0666666666666673E-3</v>
          </cell>
          <cell r="L1459" t="str">
            <v>Yes</v>
          </cell>
          <cell r="M1459" t="str">
            <v>Central_Admiralty</v>
          </cell>
          <cell r="N1459" t="str">
            <v>Yes</v>
          </cell>
          <cell r="O1459" t="str">
            <v>AC04408053035</v>
          </cell>
        </row>
        <row r="1460">
          <cell r="A1460" t="str">
            <v>SA1930</v>
          </cell>
          <cell r="B1460" t="str">
            <v>11SW-B/F289</v>
          </cell>
          <cell r="C1460">
            <v>1</v>
          </cell>
          <cell r="D1460" t="str">
            <v>CP,ML&amp;Wch</v>
          </cell>
          <cell r="E1460" t="str">
            <v>Wch-N</v>
          </cell>
          <cell r="F1460" t="str">
            <v>A</v>
          </cell>
          <cell r="G1460" t="str">
            <v>Monmouth Terrace Playground</v>
          </cell>
          <cell r="H1460" t="str">
            <v>LCSD</v>
          </cell>
          <cell r="I1460">
            <v>1</v>
          </cell>
          <cell r="J1460">
            <v>0</v>
          </cell>
          <cell r="K1460">
            <v>9.0666666666666673E-3</v>
          </cell>
          <cell r="L1460" t="str">
            <v>Yes</v>
          </cell>
          <cell r="M1460"/>
          <cell r="N1460" t="str">
            <v>Yes</v>
          </cell>
          <cell r="O1460" t="str">
            <v>CA04408005001</v>
          </cell>
        </row>
        <row r="1461">
          <cell r="A1461" t="str">
            <v>SA1931</v>
          </cell>
          <cell r="B1461" t="str">
            <v>11SW-B/FR290</v>
          </cell>
          <cell r="C1461">
            <v>0</v>
          </cell>
          <cell r="D1461" t="str">
            <v>CP,ML&amp;Wch</v>
          </cell>
          <cell r="E1461" t="str">
            <v>Wch-N</v>
          </cell>
          <cell r="F1461" t="str">
            <v>A</v>
          </cell>
          <cell r="G1461" t="str">
            <v>Monmouth Terrace Playground</v>
          </cell>
          <cell r="H1461" t="str">
            <v>LCSD</v>
          </cell>
          <cell r="I1461">
            <v>1</v>
          </cell>
          <cell r="J1461">
            <v>0</v>
          </cell>
          <cell r="K1461">
            <v>9.0666666666666673E-3</v>
          </cell>
          <cell r="L1461" t="str">
            <v>Yes</v>
          </cell>
          <cell r="M1461"/>
          <cell r="N1461" t="str">
            <v>Yes</v>
          </cell>
          <cell r="O1461" t="str">
            <v>CA04408005005</v>
          </cell>
        </row>
        <row r="1462">
          <cell r="A1462" t="str">
            <v>SA1936</v>
          </cell>
          <cell r="B1462" t="str">
            <v>11SW-B/FR36</v>
          </cell>
          <cell r="C1462">
            <v>0</v>
          </cell>
          <cell r="D1462" t="str">
            <v>CP,ML&amp;Wch</v>
          </cell>
          <cell r="E1462" t="str">
            <v>C-E</v>
          </cell>
          <cell r="F1462" t="str">
            <v>A</v>
          </cell>
          <cell r="G1462" t="str">
            <v>Junction Of Tramway Path And Macdonnell Road</v>
          </cell>
          <cell r="H1462" t="str">
            <v>LCSD</v>
          </cell>
          <cell r="I1462">
            <v>2</v>
          </cell>
          <cell r="J1462">
            <v>0</v>
          </cell>
          <cell r="K1462">
            <v>9.0666666666666673E-3</v>
          </cell>
          <cell r="L1462" t="str">
            <v>Yes</v>
          </cell>
          <cell r="M1462" t="str">
            <v>Central_Admiralty</v>
          </cell>
          <cell r="N1462" t="str">
            <v>Yes</v>
          </cell>
          <cell r="O1462" t="str">
            <v>AA04408023001</v>
          </cell>
        </row>
        <row r="1463">
          <cell r="A1463" t="str">
            <v>SA1937</v>
          </cell>
          <cell r="B1463" t="str">
            <v>11SW-B/F38</v>
          </cell>
          <cell r="C1463">
            <v>0</v>
          </cell>
          <cell r="D1463" t="str">
            <v>CP,ML&amp;Wch</v>
          </cell>
          <cell r="E1463" t="str">
            <v>C-E</v>
          </cell>
          <cell r="F1463" t="str">
            <v>A</v>
          </cell>
          <cell r="G1463" t="str">
            <v>Hong Kong Park</v>
          </cell>
          <cell r="H1463" t="str">
            <v>LCSD</v>
          </cell>
          <cell r="I1463">
            <v>1</v>
          </cell>
          <cell r="J1463">
            <v>0</v>
          </cell>
          <cell r="K1463">
            <v>9.0666666666666673E-3</v>
          </cell>
          <cell r="L1463" t="str">
            <v>Yes</v>
          </cell>
          <cell r="M1463" t="str">
            <v>Central_Admiralty</v>
          </cell>
          <cell r="N1463" t="str">
            <v>Yes</v>
          </cell>
          <cell r="O1463" t="str">
            <v>AH04408006001</v>
          </cell>
        </row>
        <row r="1464">
          <cell r="A1464" t="str">
            <v>SA1946</v>
          </cell>
          <cell r="B1464" t="str">
            <v>11SW-B/F77</v>
          </cell>
          <cell r="C1464">
            <v>0</v>
          </cell>
          <cell r="D1464" t="str">
            <v>CP,ML&amp;Wch</v>
          </cell>
          <cell r="E1464" t="str">
            <v>C-E</v>
          </cell>
          <cell r="F1464" t="str">
            <v>A</v>
          </cell>
          <cell r="G1464" t="str">
            <v>The High Court</v>
          </cell>
          <cell r="H1464" t="str">
            <v>JD</v>
          </cell>
          <cell r="I1464">
            <v>1</v>
          </cell>
          <cell r="J1464">
            <v>0</v>
          </cell>
          <cell r="K1464">
            <v>9.0666666666666673E-3</v>
          </cell>
          <cell r="L1464" t="str">
            <v>Yes</v>
          </cell>
          <cell r="M1464" t="str">
            <v>Central_Admiralty</v>
          </cell>
          <cell r="N1464" t="str">
            <v>Yes</v>
          </cell>
          <cell r="O1464" t="str">
            <v>AH07308002001</v>
          </cell>
        </row>
        <row r="1465">
          <cell r="A1465" t="str">
            <v>SA1948</v>
          </cell>
          <cell r="B1465" t="str">
            <v>11SW-B/F84</v>
          </cell>
          <cell r="C1465">
            <v>0</v>
          </cell>
          <cell r="D1465" t="str">
            <v>CP,ML&amp;Wch</v>
          </cell>
          <cell r="E1465" t="str">
            <v>C-E</v>
          </cell>
          <cell r="F1465" t="str">
            <v>A</v>
          </cell>
          <cell r="G1465" t="str">
            <v>Hong Kong Park</v>
          </cell>
          <cell r="H1465" t="str">
            <v>LCSD</v>
          </cell>
          <cell r="I1465">
            <v>1</v>
          </cell>
          <cell r="J1465">
            <v>0</v>
          </cell>
          <cell r="K1465">
            <v>9.0666666666666673E-3</v>
          </cell>
          <cell r="L1465" t="str">
            <v>Yes</v>
          </cell>
          <cell r="M1465" t="str">
            <v>Central_Admiralty</v>
          </cell>
          <cell r="N1465" t="str">
            <v>Yes</v>
          </cell>
          <cell r="O1465" t="str">
            <v>AH04408006005</v>
          </cell>
        </row>
        <row r="1466">
          <cell r="A1466" t="str">
            <v>SA1952</v>
          </cell>
          <cell r="B1466" t="str">
            <v>11SW-B/F97</v>
          </cell>
          <cell r="C1466" t="str">
            <v>1,2</v>
          </cell>
          <cell r="D1466" t="str">
            <v>CP,ML&amp;Wch</v>
          </cell>
          <cell r="E1466" t="str">
            <v>C-E</v>
          </cell>
          <cell r="F1466" t="str">
            <v>A</v>
          </cell>
          <cell r="G1466" t="str">
            <v>The High Court</v>
          </cell>
          <cell r="H1466" t="str">
            <v>LCSD,JD</v>
          </cell>
          <cell r="I1466">
            <v>1</v>
          </cell>
          <cell r="J1466">
            <v>0</v>
          </cell>
          <cell r="K1466">
            <v>9.0666666666666673E-3</v>
          </cell>
          <cell r="L1466" t="str">
            <v>Yes</v>
          </cell>
          <cell r="M1466" t="str">
            <v>Central_Admiralty</v>
          </cell>
          <cell r="N1466" t="str">
            <v>Yes</v>
          </cell>
          <cell r="O1466" t="str">
            <v>AH04408006007,AH07308002003</v>
          </cell>
        </row>
        <row r="1467">
          <cell r="A1467" t="str">
            <v>SA1954</v>
          </cell>
          <cell r="B1467" t="str">
            <v>11SW-B/R125</v>
          </cell>
          <cell r="C1467">
            <v>0</v>
          </cell>
          <cell r="D1467" t="str">
            <v>CP,ML&amp;Wch</v>
          </cell>
          <cell r="E1467" t="str">
            <v>PML</v>
          </cell>
          <cell r="F1467" t="str">
            <v>A</v>
          </cell>
          <cell r="G1467" t="str">
            <v>Hong Kong Zoological &amp; Botanical Gardens</v>
          </cell>
          <cell r="H1467" t="str">
            <v>LCSD</v>
          </cell>
          <cell r="I1467">
            <v>1</v>
          </cell>
          <cell r="J1467">
            <v>0</v>
          </cell>
          <cell r="K1467">
            <v>9.0666666666666673E-3</v>
          </cell>
          <cell r="L1467" t="str">
            <v>Yes</v>
          </cell>
          <cell r="M1467" t="str">
            <v>Central_Admiralty</v>
          </cell>
          <cell r="N1467" t="str">
            <v>Yes</v>
          </cell>
          <cell r="O1467" t="str">
            <v>AC04408053015</v>
          </cell>
        </row>
        <row r="1468">
          <cell r="A1468" t="str">
            <v>SA1958</v>
          </cell>
          <cell r="B1468" t="str">
            <v>11SW-B/R179</v>
          </cell>
          <cell r="C1468">
            <v>0</v>
          </cell>
          <cell r="D1468" t="str">
            <v>Heritage</v>
          </cell>
          <cell r="E1468" t="str">
            <v>Antiq</v>
          </cell>
          <cell r="F1468" t="str">
            <v>A</v>
          </cell>
          <cell r="G1468" t="str">
            <v>The Court Of Final Appeal (CP&amp;ML)</v>
          </cell>
          <cell r="H1468" t="str">
            <v>D of J</v>
          </cell>
          <cell r="I1468">
            <v>1</v>
          </cell>
          <cell r="J1468">
            <v>0</v>
          </cell>
          <cell r="K1468">
            <v>9.0666666666666673E-3</v>
          </cell>
          <cell r="L1468" t="str">
            <v>Yes</v>
          </cell>
          <cell r="M1468" t="str">
            <v>Central_Admiralty</v>
          </cell>
          <cell r="N1468" t="str">
            <v>No</v>
          </cell>
          <cell r="O1468" t="str">
            <v>FH07308004001</v>
          </cell>
        </row>
        <row r="1469">
          <cell r="A1469" t="str">
            <v>SA1959</v>
          </cell>
          <cell r="B1469" t="str">
            <v>11SW-B/R180</v>
          </cell>
          <cell r="C1469">
            <v>0</v>
          </cell>
          <cell r="D1469" t="str">
            <v>Heritage</v>
          </cell>
          <cell r="E1469" t="str">
            <v>Antiq</v>
          </cell>
          <cell r="F1469" t="str">
            <v>A</v>
          </cell>
          <cell r="G1469" t="str">
            <v>The Court Of Final Appeal (CP&amp;ML)</v>
          </cell>
          <cell r="H1469" t="str">
            <v>D of J</v>
          </cell>
          <cell r="I1469">
            <v>1</v>
          </cell>
          <cell r="J1469">
            <v>0</v>
          </cell>
          <cell r="K1469">
            <v>9.0666666666666673E-3</v>
          </cell>
          <cell r="L1469" t="str">
            <v>Yes</v>
          </cell>
          <cell r="M1469" t="str">
            <v>Central_Admiralty</v>
          </cell>
          <cell r="N1469" t="str">
            <v>No</v>
          </cell>
          <cell r="O1469" t="str">
            <v>FH07308004003</v>
          </cell>
        </row>
        <row r="1470">
          <cell r="A1470" t="str">
            <v>SA1968</v>
          </cell>
          <cell r="B1470" t="str">
            <v>11SW-B/R331</v>
          </cell>
          <cell r="C1470">
            <v>0</v>
          </cell>
          <cell r="D1470" t="str">
            <v>Heritage</v>
          </cell>
          <cell r="E1470" t="str">
            <v>Antiq</v>
          </cell>
          <cell r="F1470" t="str">
            <v>A</v>
          </cell>
          <cell r="G1470" t="str">
            <v>Mother's Choice, 5 Bowen Road (Wch)</v>
          </cell>
          <cell r="H1470" t="str">
            <v>GPA</v>
          </cell>
          <cell r="I1470">
            <v>1</v>
          </cell>
          <cell r="J1470">
            <v>0</v>
          </cell>
          <cell r="K1470">
            <v>9.0666666666666673E-3</v>
          </cell>
          <cell r="L1470" t="str">
            <v>Yes</v>
          </cell>
          <cell r="M1470" t="str">
            <v>Central_Admiralty</v>
          </cell>
          <cell r="N1470" t="str">
            <v>No</v>
          </cell>
          <cell r="O1470" t="str">
            <v>FH02308002006</v>
          </cell>
        </row>
        <row r="1471">
          <cell r="A1471" t="str">
            <v>SA1975</v>
          </cell>
          <cell r="B1471" t="str">
            <v>11SW-B/R513</v>
          </cell>
          <cell r="C1471">
            <v>0</v>
          </cell>
          <cell r="D1471" t="str">
            <v>Heritage</v>
          </cell>
          <cell r="E1471" t="str">
            <v>Antiq</v>
          </cell>
          <cell r="F1471" t="str">
            <v>A</v>
          </cell>
          <cell r="G1471" t="str">
            <v>Carmel School, 10-12 Borrett Road (Wch)</v>
          </cell>
          <cell r="H1471" t="str">
            <v>GPA</v>
          </cell>
          <cell r="I1471">
            <v>3</v>
          </cell>
          <cell r="J1471">
            <v>0</v>
          </cell>
          <cell r="K1471">
            <v>9.0666666666666673E-3</v>
          </cell>
          <cell r="L1471" t="str">
            <v>Yes</v>
          </cell>
          <cell r="M1471"/>
          <cell r="N1471" t="str">
            <v>Yes</v>
          </cell>
          <cell r="O1471" t="str">
            <v>FH02308010001</v>
          </cell>
        </row>
        <row r="1472">
          <cell r="A1472" t="str">
            <v>SA1976</v>
          </cell>
          <cell r="B1472" t="str">
            <v>11SW-B/R519</v>
          </cell>
          <cell r="C1472">
            <v>0</v>
          </cell>
          <cell r="D1472" t="str">
            <v>Heritage</v>
          </cell>
          <cell r="E1472" t="str">
            <v>Antiq</v>
          </cell>
          <cell r="F1472" t="str">
            <v>A</v>
          </cell>
          <cell r="G1472" t="str">
            <v>Carmel School, 10-12 Borrett Road (Wch)</v>
          </cell>
          <cell r="H1472" t="str">
            <v>GPA</v>
          </cell>
          <cell r="I1472">
            <v>1</v>
          </cell>
          <cell r="J1472">
            <v>0</v>
          </cell>
          <cell r="K1472">
            <v>9.0666666666666673E-3</v>
          </cell>
          <cell r="L1472" t="str">
            <v>Yes</v>
          </cell>
          <cell r="M1472" t="str">
            <v>Central_Admiralty</v>
          </cell>
          <cell r="N1472" t="str">
            <v>No</v>
          </cell>
          <cell r="O1472" t="str">
            <v>FH02308010002</v>
          </cell>
        </row>
        <row r="1473">
          <cell r="A1473" t="str">
            <v>SA1983</v>
          </cell>
          <cell r="B1473" t="str">
            <v>11SW-B/R706</v>
          </cell>
          <cell r="C1473">
            <v>0</v>
          </cell>
          <cell r="D1473" t="str">
            <v>CP,ML&amp;Wch</v>
          </cell>
          <cell r="E1473" t="str">
            <v>Wch-S</v>
          </cell>
          <cell r="F1473" t="str">
            <v>A</v>
          </cell>
          <cell r="G1473" t="str">
            <v>Wan Chai Park</v>
          </cell>
          <cell r="H1473" t="str">
            <v>LCSD</v>
          </cell>
          <cell r="I1473">
            <v>1</v>
          </cell>
          <cell r="J1473">
            <v>0</v>
          </cell>
          <cell r="K1473">
            <v>9.0666666666666673E-3</v>
          </cell>
          <cell r="L1473" t="str">
            <v>Yes</v>
          </cell>
          <cell r="M1473" t="str">
            <v>WanChai-North</v>
          </cell>
          <cell r="N1473" t="str">
            <v>No</v>
          </cell>
          <cell r="O1473" t="str">
            <v>CC04408079006</v>
          </cell>
        </row>
        <row r="1474">
          <cell r="A1474" t="str">
            <v>SA1984</v>
          </cell>
          <cell r="B1474" t="str">
            <v>11SW-B/R707</v>
          </cell>
          <cell r="C1474">
            <v>0</v>
          </cell>
          <cell r="D1474" t="str">
            <v>CP,ML&amp;Wch</v>
          </cell>
          <cell r="E1474" t="str">
            <v>Wch-S</v>
          </cell>
          <cell r="F1474" t="str">
            <v>A</v>
          </cell>
          <cell r="G1474" t="str">
            <v>Wan Chai Park</v>
          </cell>
          <cell r="H1474" t="str">
            <v>LCSD</v>
          </cell>
          <cell r="I1474">
            <v>2</v>
          </cell>
          <cell r="J1474">
            <v>0</v>
          </cell>
          <cell r="K1474">
            <v>9.0666666666666673E-3</v>
          </cell>
          <cell r="L1474" t="str">
            <v>Yes</v>
          </cell>
          <cell r="M1474" t="str">
            <v>WanChai-North</v>
          </cell>
          <cell r="N1474" t="str">
            <v>Yes</v>
          </cell>
          <cell r="O1474" t="str">
            <v>CC04408079007</v>
          </cell>
        </row>
        <row r="1475">
          <cell r="A1475" t="str">
            <v>SA2006</v>
          </cell>
          <cell r="B1475" t="str">
            <v>11SW-B/R974</v>
          </cell>
          <cell r="C1475">
            <v>0</v>
          </cell>
          <cell r="D1475" t="str">
            <v>CP,ML&amp;Wch</v>
          </cell>
          <cell r="E1475" t="str">
            <v>C-E</v>
          </cell>
          <cell r="F1475" t="str">
            <v>A</v>
          </cell>
          <cell r="G1475" t="str">
            <v>Central Government Offices</v>
          </cell>
          <cell r="H1475" t="str">
            <v>CS' OFF</v>
          </cell>
          <cell r="I1475">
            <v>2</v>
          </cell>
          <cell r="J1475">
            <v>0</v>
          </cell>
          <cell r="K1475">
            <v>9.0666666666666673E-3</v>
          </cell>
          <cell r="L1475" t="str">
            <v>Yes</v>
          </cell>
          <cell r="M1475" t="str">
            <v>Central_Admiralty</v>
          </cell>
          <cell r="N1475" t="str">
            <v>No</v>
          </cell>
          <cell r="O1475" t="str">
            <v>AA07108006004</v>
          </cell>
        </row>
        <row r="1476">
          <cell r="A1476" t="str">
            <v>SA2008</v>
          </cell>
          <cell r="B1476" t="str">
            <v>11SW-B/R985</v>
          </cell>
          <cell r="C1476">
            <v>0</v>
          </cell>
          <cell r="D1476" t="str">
            <v>CP,ML&amp;Wch</v>
          </cell>
          <cell r="E1476" t="str">
            <v>C-W</v>
          </cell>
          <cell r="F1476" t="str">
            <v>A</v>
          </cell>
          <cell r="G1476" t="str">
            <v>Sam Ka Lane Children's Playground &amp; Open Space At Pak Tsz Lane</v>
          </cell>
          <cell r="H1476" t="str">
            <v>LCSD</v>
          </cell>
          <cell r="I1476">
            <v>1</v>
          </cell>
          <cell r="J1476">
            <v>0</v>
          </cell>
          <cell r="K1476">
            <v>9.0666666666666673E-3</v>
          </cell>
          <cell r="L1476" t="str">
            <v>No</v>
          </cell>
          <cell r="M1476" t="str">
            <v>Central_Admiralty</v>
          </cell>
          <cell r="N1476" t="str">
            <v>Yes</v>
          </cell>
          <cell r="O1476" t="str">
            <v>AB04408041001</v>
          </cell>
        </row>
        <row r="1477">
          <cell r="A1477" t="str">
            <v>SA2010</v>
          </cell>
          <cell r="B1477" t="str">
            <v>11SW-C/CR119</v>
          </cell>
          <cell r="C1477">
            <v>0</v>
          </cell>
          <cell r="D1477" t="str">
            <v>WS&amp;L</v>
          </cell>
          <cell r="E1477" t="str">
            <v>W</v>
          </cell>
          <cell r="F1477" t="str">
            <v>A</v>
          </cell>
          <cell r="G1477" t="str">
            <v>Bethanie, 139 Pokfulam Road</v>
          </cell>
          <cell r="H1477" t="str">
            <v>GPA</v>
          </cell>
          <cell r="I1477">
            <v>1</v>
          </cell>
          <cell r="J1477">
            <v>0</v>
          </cell>
          <cell r="K1477">
            <v>9.0666666666666673E-3</v>
          </cell>
          <cell r="L1477" t="str">
            <v>Yes</v>
          </cell>
          <cell r="M1477"/>
          <cell r="N1477" t="str">
            <v>Yes</v>
          </cell>
          <cell r="O1477" t="str">
            <v>FH02308003012</v>
          </cell>
        </row>
        <row r="1478">
          <cell r="A1478" t="str">
            <v>SA2011</v>
          </cell>
          <cell r="B1478" t="str">
            <v>11SW-C/CR151</v>
          </cell>
          <cell r="C1478">
            <v>2</v>
          </cell>
          <cell r="D1478" t="str">
            <v>WS&amp;L</v>
          </cell>
          <cell r="E1478" t="str">
            <v>W</v>
          </cell>
          <cell r="F1478" t="str">
            <v>A</v>
          </cell>
          <cell r="G1478" t="str">
            <v>Bethanie, 139 Pokfulam Road</v>
          </cell>
          <cell r="H1478" t="str">
            <v>GPA</v>
          </cell>
          <cell r="I1478">
            <v>1</v>
          </cell>
          <cell r="J1478">
            <v>0</v>
          </cell>
          <cell r="K1478">
            <v>9.0666666666666673E-3</v>
          </cell>
          <cell r="L1478" t="str">
            <v>Yes</v>
          </cell>
          <cell r="M1478"/>
          <cell r="N1478" t="str">
            <v>Yes</v>
          </cell>
          <cell r="O1478" t="str">
            <v>FH02308003016</v>
          </cell>
        </row>
        <row r="1479">
          <cell r="A1479" t="str">
            <v>SA2013</v>
          </cell>
          <cell r="B1479" t="str">
            <v>11SW-C/C215</v>
          </cell>
          <cell r="C1479">
            <v>0</v>
          </cell>
          <cell r="D1479" t="str">
            <v>CP,ML&amp;Wch</v>
          </cell>
          <cell r="E1479" t="str">
            <v>PML</v>
          </cell>
          <cell r="F1479" t="str">
            <v>A</v>
          </cell>
          <cell r="G1479" t="str">
            <v>30 Plunkett's Road</v>
          </cell>
          <cell r="H1479" t="str">
            <v>GPA</v>
          </cell>
          <cell r="I1479">
            <v>2</v>
          </cell>
          <cell r="J1479">
            <v>0</v>
          </cell>
          <cell r="K1479">
            <v>9.0666666666666673E-3</v>
          </cell>
          <cell r="L1479" t="str">
            <v>Yes</v>
          </cell>
          <cell r="M1479"/>
          <cell r="N1479" t="str">
            <v>Yes</v>
          </cell>
          <cell r="O1479" t="str">
            <v>AC02308022001</v>
          </cell>
        </row>
        <row r="1480">
          <cell r="A1480" t="str">
            <v>SA2015</v>
          </cell>
          <cell r="B1480" t="str">
            <v>11SW-C/C217</v>
          </cell>
          <cell r="C1480">
            <v>0</v>
          </cell>
          <cell r="D1480" t="str">
            <v>CP,ML&amp;Wch</v>
          </cell>
          <cell r="E1480" t="str">
            <v>PML</v>
          </cell>
          <cell r="F1480" t="str">
            <v>A</v>
          </cell>
          <cell r="G1480" t="str">
            <v>30 Plunkett's Road</v>
          </cell>
          <cell r="H1480" t="str">
            <v>GPA</v>
          </cell>
          <cell r="I1480">
            <v>3</v>
          </cell>
          <cell r="J1480">
            <v>0</v>
          </cell>
          <cell r="K1480">
            <v>9.0666666666666673E-3</v>
          </cell>
          <cell r="L1480" t="str">
            <v>No</v>
          </cell>
          <cell r="M1480"/>
          <cell r="N1480" t="str">
            <v>Yes</v>
          </cell>
          <cell r="O1480" t="str">
            <v>AC02308022003</v>
          </cell>
        </row>
        <row r="1481">
          <cell r="A1481" t="str">
            <v>SA2016</v>
          </cell>
          <cell r="B1481" t="str">
            <v>11SW-C/C218</v>
          </cell>
          <cell r="C1481">
            <v>0</v>
          </cell>
          <cell r="D1481" t="str">
            <v>CP,ML&amp;Wch</v>
          </cell>
          <cell r="E1481" t="str">
            <v>PML</v>
          </cell>
          <cell r="F1481" t="str">
            <v>A</v>
          </cell>
          <cell r="G1481" t="str">
            <v>30 Plunkett's Road</v>
          </cell>
          <cell r="H1481" t="str">
            <v>GPA</v>
          </cell>
          <cell r="I1481">
            <v>2</v>
          </cell>
          <cell r="J1481">
            <v>0</v>
          </cell>
          <cell r="K1481">
            <v>9.0666666666666673E-3</v>
          </cell>
          <cell r="L1481" t="str">
            <v>Yes</v>
          </cell>
          <cell r="M1481"/>
          <cell r="N1481" t="str">
            <v>Yes</v>
          </cell>
          <cell r="O1481" t="str">
            <v>AC02308022004</v>
          </cell>
        </row>
        <row r="1482">
          <cell r="A1482" t="str">
            <v>SA2017</v>
          </cell>
          <cell r="B1482" t="str">
            <v>11SW-C/C219</v>
          </cell>
          <cell r="C1482">
            <v>0</v>
          </cell>
          <cell r="D1482" t="str">
            <v>CP,ML&amp;Wch</v>
          </cell>
          <cell r="E1482" t="str">
            <v>PML</v>
          </cell>
          <cell r="F1482" t="str">
            <v>A</v>
          </cell>
          <cell r="G1482" t="str">
            <v>30 Plunkett's Road</v>
          </cell>
          <cell r="H1482" t="str">
            <v>GPA</v>
          </cell>
          <cell r="I1482">
            <v>1</v>
          </cell>
          <cell r="J1482">
            <v>0</v>
          </cell>
          <cell r="K1482">
            <v>9.0666666666666673E-3</v>
          </cell>
          <cell r="L1482" t="str">
            <v>No</v>
          </cell>
          <cell r="M1482"/>
          <cell r="N1482" t="str">
            <v>Yes</v>
          </cell>
          <cell r="O1482" t="str">
            <v>AC02308022005</v>
          </cell>
        </row>
        <row r="1483">
          <cell r="A1483" t="str">
            <v>SA2018</v>
          </cell>
          <cell r="B1483" t="str">
            <v>11SW-C/C220</v>
          </cell>
          <cell r="C1483">
            <v>0</v>
          </cell>
          <cell r="D1483" t="str">
            <v>CP,ML&amp;Wch</v>
          </cell>
          <cell r="E1483" t="str">
            <v>PML</v>
          </cell>
          <cell r="F1483" t="str">
            <v>A</v>
          </cell>
          <cell r="G1483" t="str">
            <v>30 Plunkett's Road</v>
          </cell>
          <cell r="H1483" t="str">
            <v>GPA</v>
          </cell>
          <cell r="I1483">
            <v>3</v>
          </cell>
          <cell r="J1483">
            <v>0</v>
          </cell>
          <cell r="K1483">
            <v>9.0666666666666673E-3</v>
          </cell>
          <cell r="L1483" t="str">
            <v>No</v>
          </cell>
          <cell r="M1483"/>
          <cell r="N1483" t="str">
            <v>No</v>
          </cell>
          <cell r="O1483" t="str">
            <v>AC02308022006</v>
          </cell>
        </row>
        <row r="1484">
          <cell r="A1484" t="str">
            <v>SA2019</v>
          </cell>
          <cell r="B1484" t="str">
            <v>11SW-C/CR223</v>
          </cell>
          <cell r="C1484">
            <v>0</v>
          </cell>
          <cell r="D1484" t="str">
            <v>CP,ML&amp;Wch</v>
          </cell>
          <cell r="E1484" t="str">
            <v>PML</v>
          </cell>
          <cell r="F1484" t="str">
            <v>A</v>
          </cell>
          <cell r="G1484" t="str">
            <v>Workshop At 30 Plunkett's Road</v>
          </cell>
          <cell r="H1484" t="str">
            <v>Arch SD</v>
          </cell>
          <cell r="I1484">
            <v>1</v>
          </cell>
          <cell r="J1484">
            <v>0</v>
          </cell>
          <cell r="K1484">
            <v>9.0666666666666673E-3</v>
          </cell>
          <cell r="L1484" t="str">
            <v>Yes</v>
          </cell>
          <cell r="M1484"/>
          <cell r="N1484" t="str">
            <v>Yes</v>
          </cell>
          <cell r="O1484" t="str">
            <v>AC02308022007</v>
          </cell>
        </row>
        <row r="1485">
          <cell r="A1485" t="str">
            <v>SA2020</v>
          </cell>
          <cell r="B1485" t="str">
            <v>11SW-C/C224</v>
          </cell>
          <cell r="C1485">
            <v>0</v>
          </cell>
          <cell r="D1485" t="str">
            <v>CP,ML&amp;Wch</v>
          </cell>
          <cell r="E1485" t="str">
            <v>PML</v>
          </cell>
          <cell r="F1485" t="str">
            <v>A</v>
          </cell>
          <cell r="G1485" t="str">
            <v>30 Plunkett's Road</v>
          </cell>
          <cell r="H1485" t="str">
            <v>GPA</v>
          </cell>
          <cell r="I1485">
            <v>2</v>
          </cell>
          <cell r="J1485">
            <v>0</v>
          </cell>
          <cell r="K1485">
            <v>9.0666666666666673E-3</v>
          </cell>
          <cell r="L1485" t="str">
            <v>Yes</v>
          </cell>
          <cell r="M1485"/>
          <cell r="N1485" t="str">
            <v>Yes</v>
          </cell>
          <cell r="O1485" t="str">
            <v>AC02308022014</v>
          </cell>
        </row>
        <row r="1486">
          <cell r="A1486" t="str">
            <v>SA2022</v>
          </cell>
          <cell r="B1486" t="str">
            <v>11SW-C/C279</v>
          </cell>
          <cell r="C1486">
            <v>0</v>
          </cell>
          <cell r="D1486" t="str">
            <v>CP,ML&amp;Wch</v>
          </cell>
          <cell r="E1486" t="str">
            <v>PML</v>
          </cell>
          <cell r="F1486" t="str">
            <v>A</v>
          </cell>
          <cell r="G1486" t="str">
            <v>ICAC Radio Station At Mount Kellett</v>
          </cell>
          <cell r="H1486" t="str">
            <v>ICAC</v>
          </cell>
          <cell r="I1486">
            <v>3</v>
          </cell>
          <cell r="J1486">
            <v>0</v>
          </cell>
          <cell r="K1486">
            <v>9.0666666666666673E-3</v>
          </cell>
          <cell r="L1486" t="str">
            <v>No</v>
          </cell>
          <cell r="M1486"/>
          <cell r="N1486" t="str">
            <v>Yes</v>
          </cell>
          <cell r="O1486" t="str">
            <v>AC02308031004</v>
          </cell>
        </row>
        <row r="1487">
          <cell r="A1487" t="str">
            <v>SA2026</v>
          </cell>
          <cell r="B1487" t="str">
            <v>11SW-C/C356</v>
          </cell>
          <cell r="C1487">
            <v>0</v>
          </cell>
          <cell r="D1487" t="str">
            <v>CP,ML&amp;Wch</v>
          </cell>
          <cell r="E1487" t="str">
            <v>PML</v>
          </cell>
          <cell r="F1487" t="str">
            <v>A</v>
          </cell>
          <cell r="G1487" t="str">
            <v>30 Plunkett's Road</v>
          </cell>
          <cell r="H1487" t="str">
            <v>GPA</v>
          </cell>
          <cell r="I1487">
            <v>1</v>
          </cell>
          <cell r="J1487">
            <v>0</v>
          </cell>
          <cell r="K1487">
            <v>9.0666666666666673E-3</v>
          </cell>
          <cell r="L1487" t="str">
            <v>No</v>
          </cell>
          <cell r="M1487"/>
          <cell r="N1487" t="str">
            <v>Yes</v>
          </cell>
          <cell r="O1487" t="str">
            <v>AC02308022012</v>
          </cell>
        </row>
        <row r="1488">
          <cell r="A1488" t="str">
            <v>SA2028</v>
          </cell>
          <cell r="B1488" t="str">
            <v>11SW-C/C41</v>
          </cell>
          <cell r="C1488">
            <v>1</v>
          </cell>
          <cell r="D1488" t="str">
            <v>WS&amp;L</v>
          </cell>
          <cell r="E1488" t="str">
            <v>W</v>
          </cell>
          <cell r="F1488" t="str">
            <v>A</v>
          </cell>
          <cell r="G1488" t="str">
            <v>Pokfulam Fire Station And Ambulance Depot</v>
          </cell>
          <cell r="H1488" t="str">
            <v>FSD</v>
          </cell>
          <cell r="I1488">
            <v>1</v>
          </cell>
          <cell r="J1488">
            <v>0</v>
          </cell>
          <cell r="K1488">
            <v>9.0666666666666673E-3</v>
          </cell>
          <cell r="L1488" t="str">
            <v>No</v>
          </cell>
          <cell r="M1488" t="str">
            <v>Pokfulam</v>
          </cell>
          <cell r="N1488" t="str">
            <v>Yes</v>
          </cell>
          <cell r="O1488" t="str">
            <v>BJ01808008002</v>
          </cell>
        </row>
        <row r="1489">
          <cell r="A1489" t="str">
            <v>SA2033</v>
          </cell>
          <cell r="B1489" t="str">
            <v>11SW-C/C522</v>
          </cell>
          <cell r="C1489">
            <v>0</v>
          </cell>
          <cell r="D1489" t="str">
            <v>CP,ML&amp;Wch</v>
          </cell>
          <cell r="E1489" t="str">
            <v>PML</v>
          </cell>
          <cell r="F1489" t="str">
            <v>A</v>
          </cell>
          <cell r="G1489" t="str">
            <v>30 Plunkett's Road</v>
          </cell>
          <cell r="H1489" t="str">
            <v>GPA</v>
          </cell>
          <cell r="I1489">
            <v>3</v>
          </cell>
          <cell r="J1489">
            <v>0</v>
          </cell>
          <cell r="K1489">
            <v>9.0666666666666673E-3</v>
          </cell>
          <cell r="L1489" t="str">
            <v>Yes</v>
          </cell>
          <cell r="M1489"/>
          <cell r="N1489" t="str">
            <v>Yes</v>
          </cell>
          <cell r="O1489" t="str">
            <v>AC02308022019</v>
          </cell>
        </row>
        <row r="1490">
          <cell r="A1490" t="str">
            <v>SA2035</v>
          </cell>
          <cell r="B1490" t="str">
            <v>11SW-C/C549</v>
          </cell>
          <cell r="C1490">
            <v>0</v>
          </cell>
          <cell r="D1490" t="str">
            <v>WS&amp;L</v>
          </cell>
          <cell r="E1490" t="str">
            <v>W</v>
          </cell>
          <cell r="F1490" t="str">
            <v>A</v>
          </cell>
          <cell r="G1490" t="str">
            <v>Food Safety Laboratory, Government Laboratory</v>
          </cell>
          <cell r="H1490" t="str">
            <v>Govt Lab</v>
          </cell>
          <cell r="I1490">
            <v>3</v>
          </cell>
          <cell r="J1490">
            <v>0</v>
          </cell>
          <cell r="K1490">
            <v>9.0666666666666673E-3</v>
          </cell>
          <cell r="L1490" t="str">
            <v>Yes</v>
          </cell>
          <cell r="M1490" t="str">
            <v>Pokfulam</v>
          </cell>
          <cell r="N1490" t="str">
            <v>Yes</v>
          </cell>
          <cell r="O1490" t="str">
            <v>BJ02508015001</v>
          </cell>
        </row>
        <row r="1491">
          <cell r="A1491" t="str">
            <v>SA2037</v>
          </cell>
          <cell r="B1491" t="str">
            <v>11SW-C/CR592</v>
          </cell>
          <cell r="C1491">
            <v>0</v>
          </cell>
          <cell r="D1491" t="str">
            <v>WS&amp;L</v>
          </cell>
          <cell r="E1491" t="str">
            <v>W</v>
          </cell>
          <cell r="F1491" t="str">
            <v>A</v>
          </cell>
          <cell r="G1491" t="str">
            <v>Victoria Road And Wah Chui Street Nursery</v>
          </cell>
          <cell r="H1491" t="str">
            <v>LCSD</v>
          </cell>
          <cell r="I1491">
            <v>2</v>
          </cell>
          <cell r="J1491">
            <v>0</v>
          </cell>
          <cell r="K1491">
            <v>9.0666666666666673E-3</v>
          </cell>
          <cell r="L1491" t="str">
            <v>No</v>
          </cell>
          <cell r="M1491" t="str">
            <v>Pokfulam</v>
          </cell>
          <cell r="N1491" t="str">
            <v>Yes</v>
          </cell>
          <cell r="O1491" t="str">
            <v>BJ04408039001</v>
          </cell>
        </row>
        <row r="1492">
          <cell r="A1492" t="str">
            <v>SA2040</v>
          </cell>
          <cell r="B1492" t="str">
            <v>11SW-C/CR674</v>
          </cell>
          <cell r="C1492">
            <v>0</v>
          </cell>
          <cell r="D1492" t="str">
            <v>CP,ML&amp;Wch</v>
          </cell>
          <cell r="E1492" t="str">
            <v>PML</v>
          </cell>
          <cell r="F1492" t="str">
            <v>A</v>
          </cell>
          <cell r="G1492" t="str">
            <v>ICAC Radio Station At Mount Kellett</v>
          </cell>
          <cell r="H1492" t="str">
            <v>ICAC</v>
          </cell>
          <cell r="I1492">
            <v>3</v>
          </cell>
          <cell r="J1492">
            <v>0</v>
          </cell>
          <cell r="K1492">
            <v>9.0666666666666673E-3</v>
          </cell>
          <cell r="L1492" t="str">
            <v>No</v>
          </cell>
          <cell r="M1492"/>
          <cell r="N1492" t="str">
            <v>Yes</v>
          </cell>
          <cell r="O1492" t="str">
            <v>AC07208006004</v>
          </cell>
        </row>
        <row r="1493">
          <cell r="A1493" t="str">
            <v>SA2041</v>
          </cell>
          <cell r="B1493" t="str">
            <v>11SW-C/CR69</v>
          </cell>
          <cell r="C1493">
            <v>2</v>
          </cell>
          <cell r="D1493" t="str">
            <v>WS&amp;L</v>
          </cell>
          <cell r="E1493" t="str">
            <v>W</v>
          </cell>
          <cell r="F1493" t="str">
            <v>A</v>
          </cell>
          <cell r="G1493" t="str">
            <v>Waterfall Bay Park</v>
          </cell>
          <cell r="H1493" t="str">
            <v>LCSD</v>
          </cell>
          <cell r="I1493">
            <v>1</v>
          </cell>
          <cell r="J1493">
            <v>0</v>
          </cell>
          <cell r="K1493">
            <v>9.0666666666666673E-3</v>
          </cell>
          <cell r="L1493" t="str">
            <v>Yes</v>
          </cell>
          <cell r="M1493" t="str">
            <v>Pokfulam</v>
          </cell>
          <cell r="N1493" t="str">
            <v>Yes</v>
          </cell>
          <cell r="O1493" t="str">
            <v>BJ04408019001</v>
          </cell>
        </row>
        <row r="1494">
          <cell r="A1494" t="str">
            <v>SA2042</v>
          </cell>
          <cell r="B1494" t="str">
            <v>11SW-C/C700</v>
          </cell>
          <cell r="C1494">
            <v>0</v>
          </cell>
          <cell r="D1494" t="str">
            <v>CP,ML&amp;Wch</v>
          </cell>
          <cell r="E1494" t="str">
            <v>PML</v>
          </cell>
          <cell r="F1494" t="str">
            <v>A</v>
          </cell>
          <cell r="G1494" t="str">
            <v>ICAC Radio Station At Mount Kellett</v>
          </cell>
          <cell r="H1494" t="str">
            <v>ICAC</v>
          </cell>
          <cell r="I1494">
            <v>3</v>
          </cell>
          <cell r="J1494">
            <v>0</v>
          </cell>
          <cell r="K1494">
            <v>9.0666666666666673E-3</v>
          </cell>
          <cell r="L1494" t="str">
            <v>No</v>
          </cell>
          <cell r="M1494"/>
          <cell r="N1494" t="str">
            <v>Yes</v>
          </cell>
          <cell r="O1494" t="str">
            <v>AC07208066001</v>
          </cell>
        </row>
        <row r="1495">
          <cell r="A1495" t="str">
            <v>SA2045</v>
          </cell>
          <cell r="B1495" t="str">
            <v>11SW-C/C82</v>
          </cell>
          <cell r="C1495">
            <v>0</v>
          </cell>
          <cell r="D1495" t="str">
            <v>WS&amp;L</v>
          </cell>
          <cell r="E1495" t="str">
            <v>W</v>
          </cell>
          <cell r="F1495" t="str">
            <v>A</v>
          </cell>
          <cell r="G1495" t="str">
            <v>122 Pokfulam Road Government Quarters</v>
          </cell>
          <cell r="H1495" t="str">
            <v>FHB</v>
          </cell>
          <cell r="I1495">
            <v>1</v>
          </cell>
          <cell r="J1495">
            <v>0</v>
          </cell>
          <cell r="K1495">
            <v>9.0666666666666673E-3</v>
          </cell>
          <cell r="L1495" t="str">
            <v>Yes</v>
          </cell>
          <cell r="M1495" t="str">
            <v>Pokfulam</v>
          </cell>
          <cell r="N1495" t="str">
            <v>Yes</v>
          </cell>
          <cell r="O1495" t="str">
            <v>BJ02308011001</v>
          </cell>
        </row>
        <row r="1496">
          <cell r="A1496" t="str">
            <v>SA2047</v>
          </cell>
          <cell r="B1496" t="str">
            <v>11SW-C/C934</v>
          </cell>
          <cell r="C1496">
            <v>1</v>
          </cell>
          <cell r="D1496" t="str">
            <v>WS&amp;L</v>
          </cell>
          <cell r="E1496" t="str">
            <v>W</v>
          </cell>
          <cell r="F1496" t="str">
            <v>A</v>
          </cell>
          <cell r="G1496" t="str">
            <v>Victoria Road And Wah Chui Street Nursery</v>
          </cell>
          <cell r="H1496" t="str">
            <v>LCSD</v>
          </cell>
          <cell r="I1496">
            <v>3</v>
          </cell>
          <cell r="J1496">
            <v>0</v>
          </cell>
          <cell r="K1496">
            <v>9.0666666666666673E-3</v>
          </cell>
          <cell r="L1496" t="str">
            <v>No</v>
          </cell>
          <cell r="M1496" t="str">
            <v>Pokfulam</v>
          </cell>
          <cell r="N1496" t="str">
            <v>Yes</v>
          </cell>
          <cell r="O1496" t="str">
            <v>BJ04408039003</v>
          </cell>
        </row>
        <row r="1497">
          <cell r="A1497" t="str">
            <v>SA2048</v>
          </cell>
          <cell r="B1497" t="str">
            <v>11SW-C/CR935</v>
          </cell>
          <cell r="C1497">
            <v>0</v>
          </cell>
          <cell r="D1497" t="str">
            <v>WS&amp;L</v>
          </cell>
          <cell r="E1497" t="str">
            <v>W</v>
          </cell>
          <cell r="F1497" t="str">
            <v>A</v>
          </cell>
          <cell r="G1497" t="str">
            <v>Victoria Road And Wah Chui Street Nursery</v>
          </cell>
          <cell r="H1497" t="str">
            <v>LCSD</v>
          </cell>
          <cell r="I1497">
            <v>2</v>
          </cell>
          <cell r="J1497">
            <v>0</v>
          </cell>
          <cell r="K1497">
            <v>9.0666666666666673E-3</v>
          </cell>
          <cell r="L1497" t="str">
            <v>No</v>
          </cell>
          <cell r="M1497" t="str">
            <v>Pokfulam</v>
          </cell>
          <cell r="N1497" t="str">
            <v>Yes</v>
          </cell>
          <cell r="O1497" t="str">
            <v>BJ04408039002</v>
          </cell>
        </row>
        <row r="1498">
          <cell r="A1498" t="str">
            <v>SA2051</v>
          </cell>
          <cell r="B1498" t="str">
            <v>11SW-C/C950</v>
          </cell>
          <cell r="C1498">
            <v>0</v>
          </cell>
          <cell r="D1498" t="str">
            <v>CP,ML&amp;Wch</v>
          </cell>
          <cell r="E1498" t="str">
            <v>PML</v>
          </cell>
          <cell r="F1498" t="str">
            <v>A</v>
          </cell>
          <cell r="G1498" t="str">
            <v>ICAC Radio Station At Mount Kellett</v>
          </cell>
          <cell r="H1498" t="str">
            <v>ICAC</v>
          </cell>
          <cell r="I1498">
            <v>3</v>
          </cell>
          <cell r="J1498">
            <v>0</v>
          </cell>
          <cell r="K1498">
            <v>9.0666666666666673E-3</v>
          </cell>
          <cell r="L1498" t="str">
            <v>No</v>
          </cell>
          <cell r="M1498"/>
          <cell r="N1498" t="str">
            <v>Yes</v>
          </cell>
          <cell r="O1498" t="str">
            <v>AC07208006005</v>
          </cell>
        </row>
        <row r="1499">
          <cell r="A1499" t="str">
            <v>SA2054</v>
          </cell>
          <cell r="B1499" t="str">
            <v>11SW-C/F100</v>
          </cell>
          <cell r="C1499">
            <v>0</v>
          </cell>
          <cell r="D1499" t="str">
            <v>WS&amp;L</v>
          </cell>
          <cell r="E1499" t="str">
            <v>W</v>
          </cell>
          <cell r="F1499" t="str">
            <v>A</v>
          </cell>
          <cell r="G1499" t="str">
            <v>Bethanie, 139 Pokfulam Road</v>
          </cell>
          <cell r="H1499" t="str">
            <v>GPA</v>
          </cell>
          <cell r="I1499">
            <v>3</v>
          </cell>
          <cell r="J1499">
            <v>0</v>
          </cell>
          <cell r="K1499">
            <v>9.0666666666666673E-3</v>
          </cell>
          <cell r="L1499" t="str">
            <v>No</v>
          </cell>
          <cell r="M1499"/>
          <cell r="N1499" t="str">
            <v>Yes</v>
          </cell>
          <cell r="O1499" t="str">
            <v>FH02308003007</v>
          </cell>
        </row>
        <row r="1500">
          <cell r="A1500" t="str">
            <v>SA2055</v>
          </cell>
          <cell r="B1500" t="str">
            <v>11SW-C/FR101</v>
          </cell>
          <cell r="C1500">
            <v>0</v>
          </cell>
          <cell r="D1500" t="str">
            <v>WS&amp;L</v>
          </cell>
          <cell r="E1500" t="str">
            <v>W</v>
          </cell>
          <cell r="F1500" t="str">
            <v>A</v>
          </cell>
          <cell r="G1500" t="str">
            <v>Bethanie, 139 Pokfulam Road</v>
          </cell>
          <cell r="H1500" t="str">
            <v>GPA</v>
          </cell>
          <cell r="I1500">
            <v>3</v>
          </cell>
          <cell r="J1500">
            <v>0</v>
          </cell>
          <cell r="K1500">
            <v>9.0666666666666673E-3</v>
          </cell>
          <cell r="L1500" t="str">
            <v>No</v>
          </cell>
          <cell r="M1500"/>
          <cell r="N1500" t="str">
            <v>Yes</v>
          </cell>
          <cell r="O1500" t="str">
            <v>FH02308003009</v>
          </cell>
        </row>
        <row r="1501">
          <cell r="A1501" t="str">
            <v>SA2056</v>
          </cell>
          <cell r="B1501" t="str">
            <v>11SW-C/FR102</v>
          </cell>
          <cell r="C1501">
            <v>0</v>
          </cell>
          <cell r="D1501" t="str">
            <v>WS&amp;L</v>
          </cell>
          <cell r="E1501" t="str">
            <v>W</v>
          </cell>
          <cell r="F1501" t="str">
            <v>A</v>
          </cell>
          <cell r="G1501" t="str">
            <v>Bethanie, 139 Pokfulam Road</v>
          </cell>
          <cell r="H1501" t="str">
            <v>GPA</v>
          </cell>
          <cell r="I1501">
            <v>3</v>
          </cell>
          <cell r="J1501">
            <v>0</v>
          </cell>
          <cell r="K1501">
            <v>9.0666666666666673E-3</v>
          </cell>
          <cell r="L1501" t="str">
            <v>No</v>
          </cell>
          <cell r="M1501"/>
          <cell r="N1501" t="str">
            <v>Yes</v>
          </cell>
          <cell r="O1501" t="str">
            <v>FH02308003010</v>
          </cell>
        </row>
        <row r="1502">
          <cell r="A1502" t="str">
            <v>SA2058</v>
          </cell>
          <cell r="B1502" t="str">
            <v>11SW-C/F187</v>
          </cell>
          <cell r="C1502" t="str">
            <v>1,2</v>
          </cell>
          <cell r="D1502" t="str">
            <v>WS&amp;L</v>
          </cell>
          <cell r="E1502" t="str">
            <v>W</v>
          </cell>
          <cell r="F1502" t="str">
            <v>A</v>
          </cell>
          <cell r="G1502" t="str">
            <v>The 2nd Campus Of The HKAPA At Pokfulam Rd (Formerly Bethanie Building)</v>
          </cell>
          <cell r="H1502" t="str">
            <v>GPA,LandsD</v>
          </cell>
          <cell r="I1502">
            <v>1</v>
          </cell>
          <cell r="J1502">
            <v>0</v>
          </cell>
          <cell r="K1502">
            <v>9.0666666666666673E-3</v>
          </cell>
          <cell r="L1502" t="str">
            <v>No</v>
          </cell>
          <cell r="M1502"/>
          <cell r="N1502" t="str">
            <v>Yes</v>
          </cell>
          <cell r="O1502" t="str">
            <v>BJ02308034002</v>
          </cell>
        </row>
        <row r="1503">
          <cell r="A1503" t="str">
            <v>SA2061</v>
          </cell>
          <cell r="B1503" t="str">
            <v>11SW-C/F218</v>
          </cell>
          <cell r="C1503">
            <v>0</v>
          </cell>
          <cell r="D1503" t="str">
            <v>WS&amp;L</v>
          </cell>
          <cell r="E1503" t="str">
            <v>W</v>
          </cell>
          <cell r="F1503" t="str">
            <v>A</v>
          </cell>
          <cell r="G1503" t="str">
            <v>Hong Kong Animal Management Centre</v>
          </cell>
          <cell r="H1503" t="str">
            <v>AFCD</v>
          </cell>
          <cell r="I1503">
            <v>3</v>
          </cell>
          <cell r="J1503">
            <v>0</v>
          </cell>
          <cell r="K1503">
            <v>9.0666666666666673E-3</v>
          </cell>
          <cell r="L1503" t="str">
            <v>Yes</v>
          </cell>
          <cell r="M1503"/>
          <cell r="N1503" t="str">
            <v>Yes</v>
          </cell>
          <cell r="O1503" t="str">
            <v>BJ00108004004</v>
          </cell>
        </row>
        <row r="1504">
          <cell r="A1504" t="str">
            <v>SA2062</v>
          </cell>
          <cell r="B1504" t="str">
            <v>11SW-C/F219</v>
          </cell>
          <cell r="C1504">
            <v>0</v>
          </cell>
          <cell r="D1504" t="str">
            <v>WS&amp;L</v>
          </cell>
          <cell r="E1504" t="str">
            <v>W</v>
          </cell>
          <cell r="F1504" t="str">
            <v>A</v>
          </cell>
          <cell r="G1504" t="str">
            <v>Hong Kong Animal Management Centre</v>
          </cell>
          <cell r="H1504" t="str">
            <v>AFCD</v>
          </cell>
          <cell r="I1504">
            <v>3</v>
          </cell>
          <cell r="J1504">
            <v>0</v>
          </cell>
          <cell r="K1504">
            <v>9.0666666666666673E-3</v>
          </cell>
          <cell r="L1504" t="str">
            <v>Yes</v>
          </cell>
          <cell r="M1504"/>
          <cell r="N1504" t="str">
            <v>Yes</v>
          </cell>
          <cell r="O1504" t="str">
            <v>BJ00108004003</v>
          </cell>
        </row>
        <row r="1505">
          <cell r="A1505" t="str">
            <v>SA2064</v>
          </cell>
          <cell r="B1505" t="str">
            <v>11SW-C/F24</v>
          </cell>
          <cell r="C1505">
            <v>0</v>
          </cell>
          <cell r="D1505" t="str">
            <v>WS&amp;L</v>
          </cell>
          <cell r="E1505" t="str">
            <v>W</v>
          </cell>
          <cell r="F1505" t="str">
            <v>A</v>
          </cell>
          <cell r="G1505" t="str">
            <v>Waterfall Bay Park</v>
          </cell>
          <cell r="H1505" t="str">
            <v>LCSD</v>
          </cell>
          <cell r="I1505">
            <v>1</v>
          </cell>
          <cell r="J1505">
            <v>0</v>
          </cell>
          <cell r="K1505">
            <v>9.0666666666666673E-3</v>
          </cell>
          <cell r="L1505" t="str">
            <v>Yes</v>
          </cell>
          <cell r="M1505" t="str">
            <v>Pokfulam</v>
          </cell>
          <cell r="N1505" t="str">
            <v>Yes</v>
          </cell>
          <cell r="O1505" t="str">
            <v>BJ04408019005</v>
          </cell>
        </row>
        <row r="1506">
          <cell r="A1506" t="str">
            <v>SA2066</v>
          </cell>
          <cell r="B1506" t="str">
            <v>11SW-C/F26</v>
          </cell>
          <cell r="C1506">
            <v>0</v>
          </cell>
          <cell r="D1506" t="str">
            <v>WS&amp;L</v>
          </cell>
          <cell r="E1506" t="str">
            <v>W</v>
          </cell>
          <cell r="F1506" t="str">
            <v>A</v>
          </cell>
          <cell r="G1506" t="str">
            <v>Waterfall Bay Park</v>
          </cell>
          <cell r="H1506" t="str">
            <v>LCSD</v>
          </cell>
          <cell r="I1506">
            <v>3</v>
          </cell>
          <cell r="J1506">
            <v>0</v>
          </cell>
          <cell r="K1506">
            <v>9.0666666666666673E-3</v>
          </cell>
          <cell r="L1506" t="str">
            <v>Yes</v>
          </cell>
          <cell r="M1506" t="str">
            <v>Pokfulam</v>
          </cell>
          <cell r="N1506" t="str">
            <v>Yes</v>
          </cell>
          <cell r="O1506" t="str">
            <v>BJ04408019007</v>
          </cell>
        </row>
        <row r="1507">
          <cell r="A1507" t="str">
            <v>SA2067</v>
          </cell>
          <cell r="B1507" t="str">
            <v>11SW-C/F265</v>
          </cell>
          <cell r="C1507">
            <v>0</v>
          </cell>
          <cell r="D1507" t="str">
            <v>CP,ML&amp;Wch</v>
          </cell>
          <cell r="E1507" t="str">
            <v>PML</v>
          </cell>
          <cell r="F1507" t="str">
            <v>A</v>
          </cell>
          <cell r="G1507" t="str">
            <v>ICAC Radio Station At Mount Kellett</v>
          </cell>
          <cell r="H1507" t="str">
            <v>ICAC</v>
          </cell>
          <cell r="I1507">
            <v>3</v>
          </cell>
          <cell r="J1507">
            <v>0</v>
          </cell>
          <cell r="K1507">
            <v>9.0666666666666673E-3</v>
          </cell>
          <cell r="L1507" t="str">
            <v>No</v>
          </cell>
          <cell r="M1507"/>
          <cell r="N1507" t="str">
            <v>Yes</v>
          </cell>
          <cell r="O1507" t="str">
            <v>AC07208066000</v>
          </cell>
        </row>
        <row r="1508">
          <cell r="A1508" t="str">
            <v>SA2069</v>
          </cell>
          <cell r="B1508" t="str">
            <v>11SW-C/FR273</v>
          </cell>
          <cell r="C1508">
            <v>0</v>
          </cell>
          <cell r="D1508" t="str">
            <v>WS&amp;L</v>
          </cell>
          <cell r="E1508" t="str">
            <v>W</v>
          </cell>
          <cell r="F1508" t="str">
            <v>A</v>
          </cell>
          <cell r="G1508" t="str">
            <v>Waterfall Bay Park</v>
          </cell>
          <cell r="H1508" t="str">
            <v>LCSD</v>
          </cell>
          <cell r="I1508">
            <v>3</v>
          </cell>
          <cell r="J1508">
            <v>0</v>
          </cell>
          <cell r="K1508">
            <v>9.0666666666666673E-3</v>
          </cell>
          <cell r="L1508" t="str">
            <v>No</v>
          </cell>
          <cell r="M1508" t="str">
            <v>Pokfulam</v>
          </cell>
          <cell r="N1508" t="str">
            <v>Yes</v>
          </cell>
          <cell r="O1508" t="str">
            <v>BJ04408019009</v>
          </cell>
        </row>
        <row r="1509">
          <cell r="A1509" t="str">
            <v>SA2071</v>
          </cell>
          <cell r="B1509" t="str">
            <v>11SW-C/FR298</v>
          </cell>
          <cell r="C1509">
            <v>2</v>
          </cell>
          <cell r="D1509" t="str">
            <v>WS&amp;L</v>
          </cell>
          <cell r="E1509" t="str">
            <v>W</v>
          </cell>
          <cell r="F1509" t="str">
            <v>A</v>
          </cell>
          <cell r="G1509" t="str">
            <v>Bethanie, 139 Pokfulam Road</v>
          </cell>
          <cell r="H1509" t="str">
            <v>GPA</v>
          </cell>
          <cell r="I1509">
            <v>1</v>
          </cell>
          <cell r="J1509">
            <v>0</v>
          </cell>
          <cell r="K1509">
            <v>9.0666666666666673E-3</v>
          </cell>
          <cell r="L1509" t="str">
            <v>No</v>
          </cell>
          <cell r="M1509"/>
          <cell r="N1509" t="str">
            <v>Yes</v>
          </cell>
          <cell r="O1509" t="str">
            <v>FH02308003014</v>
          </cell>
        </row>
        <row r="1510">
          <cell r="A1510" t="str">
            <v>SA2073</v>
          </cell>
          <cell r="B1510" t="str">
            <v>11SW-C/F357</v>
          </cell>
          <cell r="C1510">
            <v>0</v>
          </cell>
          <cell r="D1510" t="str">
            <v>WS&amp;L</v>
          </cell>
          <cell r="E1510" t="str">
            <v>W</v>
          </cell>
          <cell r="F1510" t="str">
            <v>A</v>
          </cell>
          <cell r="G1510" t="str">
            <v>Waterfall Bay Park</v>
          </cell>
          <cell r="H1510" t="str">
            <v>LCSD</v>
          </cell>
          <cell r="I1510">
            <v>3</v>
          </cell>
          <cell r="J1510">
            <v>0</v>
          </cell>
          <cell r="K1510">
            <v>9.0666666666666673E-3</v>
          </cell>
          <cell r="L1510" t="str">
            <v>Yes</v>
          </cell>
          <cell r="M1510" t="str">
            <v>Pokfulam</v>
          </cell>
          <cell r="N1510" t="str">
            <v>Yes</v>
          </cell>
          <cell r="O1510" t="str">
            <v>BJ04408019012</v>
          </cell>
        </row>
        <row r="1511">
          <cell r="A1511" t="str">
            <v>SA2076</v>
          </cell>
          <cell r="B1511" t="str">
            <v>11SW-C/FR385</v>
          </cell>
          <cell r="C1511">
            <v>2</v>
          </cell>
          <cell r="D1511" t="str">
            <v>WS&amp;L</v>
          </cell>
          <cell r="E1511" t="str">
            <v>W</v>
          </cell>
          <cell r="F1511" t="str">
            <v>A</v>
          </cell>
          <cell r="G1511" t="str">
            <v>Tin Wan Estate Playground</v>
          </cell>
          <cell r="H1511" t="str">
            <v>LCSD</v>
          </cell>
          <cell r="I1511">
            <v>1</v>
          </cell>
          <cell r="J1511">
            <v>0</v>
          </cell>
          <cell r="K1511">
            <v>9.0666666666666673E-3</v>
          </cell>
          <cell r="L1511" t="str">
            <v>No</v>
          </cell>
          <cell r="M1511"/>
          <cell r="N1511" t="str">
            <v>Yes</v>
          </cell>
          <cell r="O1511" t="str">
            <v>BJ04408030001</v>
          </cell>
        </row>
        <row r="1512">
          <cell r="A1512" t="str">
            <v>SA2077</v>
          </cell>
          <cell r="B1512" t="str">
            <v>11SW-C/FR390</v>
          </cell>
          <cell r="C1512">
            <v>0</v>
          </cell>
          <cell r="D1512" t="str">
            <v>WS&amp;L</v>
          </cell>
          <cell r="E1512" t="str">
            <v>W</v>
          </cell>
          <cell r="F1512" t="str">
            <v>A</v>
          </cell>
          <cell r="G1512" t="str">
            <v>Hong Fu Playground</v>
          </cell>
          <cell r="H1512" t="str">
            <v>LCSD</v>
          </cell>
          <cell r="I1512">
            <v>2</v>
          </cell>
          <cell r="J1512">
            <v>0</v>
          </cell>
          <cell r="K1512">
            <v>9.0666666666666673E-3</v>
          </cell>
          <cell r="L1512" t="str">
            <v>Yes</v>
          </cell>
          <cell r="M1512" t="str">
            <v>Pokfulam</v>
          </cell>
          <cell r="N1512" t="str">
            <v>Yes</v>
          </cell>
          <cell r="O1512" t="str">
            <v>BJ04408032001</v>
          </cell>
        </row>
        <row r="1513">
          <cell r="A1513" t="str">
            <v>SA2080</v>
          </cell>
          <cell r="B1513" t="str">
            <v>11SW-C/FR41</v>
          </cell>
          <cell r="C1513">
            <v>1</v>
          </cell>
          <cell r="D1513" t="str">
            <v>WS&amp;L</v>
          </cell>
          <cell r="E1513" t="str">
            <v>W</v>
          </cell>
          <cell r="F1513" t="str">
            <v>A</v>
          </cell>
          <cell r="G1513" t="str">
            <v>Pokfulam Transit Nursery</v>
          </cell>
          <cell r="H1513" t="str">
            <v>LCSD</v>
          </cell>
          <cell r="I1513">
            <v>1</v>
          </cell>
          <cell r="J1513">
            <v>0</v>
          </cell>
          <cell r="K1513">
            <v>9.0666666666666673E-3</v>
          </cell>
          <cell r="L1513" t="str">
            <v>Yes</v>
          </cell>
          <cell r="M1513"/>
          <cell r="N1513" t="str">
            <v>Yes</v>
          </cell>
          <cell r="O1513" t="str">
            <v>BJ04408020001</v>
          </cell>
        </row>
        <row r="1514">
          <cell r="A1514" t="str">
            <v>SA2083</v>
          </cell>
          <cell r="B1514" t="str">
            <v>11SW-C/FR50</v>
          </cell>
          <cell r="C1514">
            <v>0</v>
          </cell>
          <cell r="D1514" t="str">
            <v>CP,ML&amp;Wch</v>
          </cell>
          <cell r="E1514" t="str">
            <v>PML</v>
          </cell>
          <cell r="F1514" t="str">
            <v>A</v>
          </cell>
          <cell r="G1514" t="str">
            <v>The Peak Lookout</v>
          </cell>
          <cell r="H1514" t="str">
            <v>GPA</v>
          </cell>
          <cell r="I1514">
            <v>1</v>
          </cell>
          <cell r="J1514">
            <v>0</v>
          </cell>
          <cell r="K1514">
            <v>9.0666666666666673E-3</v>
          </cell>
          <cell r="L1514" t="str">
            <v>Yes</v>
          </cell>
          <cell r="M1514"/>
          <cell r="N1514" t="str">
            <v>Yes</v>
          </cell>
          <cell r="O1514" t="str">
            <v>AC02308102001</v>
          </cell>
        </row>
        <row r="1515">
          <cell r="A1515" t="str">
            <v>SA2084</v>
          </cell>
          <cell r="B1515" t="str">
            <v>11SW-C/FR7</v>
          </cell>
          <cell r="C1515">
            <v>1</v>
          </cell>
          <cell r="D1515" t="str">
            <v>WS&amp;L</v>
          </cell>
          <cell r="E1515" t="str">
            <v>W</v>
          </cell>
          <cell r="F1515" t="str">
            <v>A</v>
          </cell>
          <cell r="G1515" t="str">
            <v>Waterfall Bay Park</v>
          </cell>
          <cell r="H1515" t="str">
            <v>LCSD</v>
          </cell>
          <cell r="I1515">
            <v>1</v>
          </cell>
          <cell r="J1515">
            <v>0</v>
          </cell>
          <cell r="K1515">
            <v>9.0666666666666673E-3</v>
          </cell>
          <cell r="L1515" t="str">
            <v>No</v>
          </cell>
          <cell r="M1515" t="str">
            <v>Pokfulam</v>
          </cell>
          <cell r="N1515" t="str">
            <v>Yes</v>
          </cell>
          <cell r="O1515" t="str">
            <v>BJ04408019003</v>
          </cell>
        </row>
        <row r="1516">
          <cell r="A1516" t="str">
            <v>SA2086</v>
          </cell>
          <cell r="B1516" t="str">
            <v>11SW-C/FR84</v>
          </cell>
          <cell r="C1516">
            <v>0</v>
          </cell>
          <cell r="D1516" t="str">
            <v>CP,ML&amp;Wch</v>
          </cell>
          <cell r="E1516" t="str">
            <v>PML</v>
          </cell>
          <cell r="F1516" t="str">
            <v>A</v>
          </cell>
          <cell r="G1516" t="str">
            <v>30 Plunkett's Road</v>
          </cell>
          <cell r="H1516" t="str">
            <v>GPA</v>
          </cell>
          <cell r="I1516">
            <v>2</v>
          </cell>
          <cell r="J1516">
            <v>0</v>
          </cell>
          <cell r="K1516">
            <v>9.0666666666666673E-3</v>
          </cell>
          <cell r="L1516" t="str">
            <v>No</v>
          </cell>
          <cell r="M1516"/>
          <cell r="N1516" t="str">
            <v>Yes</v>
          </cell>
          <cell r="O1516" t="str">
            <v>AC02308022017</v>
          </cell>
        </row>
        <row r="1517">
          <cell r="A1517" t="str">
            <v>SA2087</v>
          </cell>
          <cell r="B1517" t="str">
            <v>11SW-C/FR87</v>
          </cell>
          <cell r="C1517">
            <v>2</v>
          </cell>
          <cell r="D1517" t="str">
            <v>WS&amp;L</v>
          </cell>
          <cell r="E1517" t="str">
            <v>W</v>
          </cell>
          <cell r="F1517" t="str">
            <v>A</v>
          </cell>
          <cell r="G1517" t="str">
            <v>Bethanie, 139 Pokfulam Road</v>
          </cell>
          <cell r="H1517" t="str">
            <v>GPA</v>
          </cell>
          <cell r="I1517">
            <v>1</v>
          </cell>
          <cell r="J1517">
            <v>0</v>
          </cell>
          <cell r="K1517">
            <v>9.0666666666666673E-3</v>
          </cell>
          <cell r="L1517" t="str">
            <v>Yes</v>
          </cell>
          <cell r="M1517"/>
          <cell r="N1517" t="str">
            <v>Yes</v>
          </cell>
          <cell r="O1517" t="str">
            <v>FH02308003011</v>
          </cell>
        </row>
        <row r="1518">
          <cell r="A1518" t="str">
            <v>SA2089</v>
          </cell>
          <cell r="B1518" t="str">
            <v>11SW-C/FR99</v>
          </cell>
          <cell r="C1518">
            <v>0</v>
          </cell>
          <cell r="D1518" t="str">
            <v>WS&amp;L</v>
          </cell>
          <cell r="E1518" t="str">
            <v>W</v>
          </cell>
          <cell r="F1518" t="str">
            <v>A</v>
          </cell>
          <cell r="G1518" t="str">
            <v>Bethanie, 139 Pokfulam Road</v>
          </cell>
          <cell r="H1518" t="str">
            <v>GPA</v>
          </cell>
          <cell r="I1518">
            <v>3</v>
          </cell>
          <cell r="J1518">
            <v>0</v>
          </cell>
          <cell r="K1518">
            <v>9.0666666666666673E-3</v>
          </cell>
          <cell r="L1518" t="str">
            <v>No</v>
          </cell>
          <cell r="M1518"/>
          <cell r="N1518" t="str">
            <v>Yes</v>
          </cell>
          <cell r="O1518" t="str">
            <v>FH02308003008</v>
          </cell>
        </row>
        <row r="1519">
          <cell r="A1519" t="str">
            <v>SA2090</v>
          </cell>
          <cell r="B1519" t="str">
            <v>11SW-C/R112</v>
          </cell>
          <cell r="C1519">
            <v>0</v>
          </cell>
          <cell r="D1519" t="str">
            <v>WS&amp;L</v>
          </cell>
          <cell r="E1519" t="str">
            <v>W</v>
          </cell>
          <cell r="F1519" t="str">
            <v>A</v>
          </cell>
          <cell r="G1519" t="str">
            <v>122 Pokfulam Road Government Quarters</v>
          </cell>
          <cell r="H1519" t="str">
            <v>FHB</v>
          </cell>
          <cell r="I1519">
            <v>1</v>
          </cell>
          <cell r="J1519">
            <v>0</v>
          </cell>
          <cell r="K1519">
            <v>9.0666666666666673E-3</v>
          </cell>
          <cell r="L1519" t="str">
            <v>Yes</v>
          </cell>
          <cell r="M1519" t="str">
            <v>Pokfulam</v>
          </cell>
          <cell r="N1519" t="str">
            <v>No</v>
          </cell>
          <cell r="O1519" t="str">
            <v>BJ02308011003</v>
          </cell>
        </row>
        <row r="1520">
          <cell r="A1520" t="str">
            <v>SA2091</v>
          </cell>
          <cell r="B1520" t="str">
            <v>11SW-C/R120</v>
          </cell>
          <cell r="C1520">
            <v>0</v>
          </cell>
          <cell r="D1520" t="str">
            <v>WS&amp;L</v>
          </cell>
          <cell r="E1520" t="str">
            <v>W</v>
          </cell>
          <cell r="F1520" t="str">
            <v>A</v>
          </cell>
          <cell r="G1520" t="str">
            <v>Bethanie, 139 Pokfulam Road</v>
          </cell>
          <cell r="H1520" t="str">
            <v>GPA</v>
          </cell>
          <cell r="I1520">
            <v>1</v>
          </cell>
          <cell r="J1520">
            <v>0</v>
          </cell>
          <cell r="K1520">
            <v>9.0666666666666673E-3</v>
          </cell>
          <cell r="L1520" t="str">
            <v>Yes</v>
          </cell>
          <cell r="M1520"/>
          <cell r="N1520" t="str">
            <v>Yes</v>
          </cell>
          <cell r="O1520" t="str">
            <v>FH02308003003</v>
          </cell>
        </row>
        <row r="1521">
          <cell r="A1521" t="str">
            <v>SA2092</v>
          </cell>
          <cell r="B1521" t="str">
            <v>11SW-C/R121</v>
          </cell>
          <cell r="C1521">
            <v>0</v>
          </cell>
          <cell r="D1521" t="str">
            <v>WS&amp;L</v>
          </cell>
          <cell r="E1521" t="str">
            <v>W</v>
          </cell>
          <cell r="F1521" t="str">
            <v>A</v>
          </cell>
          <cell r="G1521" t="str">
            <v>Bethanie, 139 Pokfulam Road</v>
          </cell>
          <cell r="H1521" t="str">
            <v>GPA</v>
          </cell>
          <cell r="I1521">
            <v>1</v>
          </cell>
          <cell r="J1521">
            <v>0</v>
          </cell>
          <cell r="K1521">
            <v>9.0666666666666673E-3</v>
          </cell>
          <cell r="L1521" t="str">
            <v>No</v>
          </cell>
          <cell r="M1521"/>
          <cell r="N1521" t="str">
            <v>No</v>
          </cell>
          <cell r="O1521" t="str">
            <v>FH02308003004</v>
          </cell>
        </row>
        <row r="1522">
          <cell r="A1522" t="str">
            <v>SA2093</v>
          </cell>
          <cell r="B1522" t="str">
            <v>11SW-C/R122</v>
          </cell>
          <cell r="C1522">
            <v>0</v>
          </cell>
          <cell r="D1522" t="str">
            <v>WS&amp;L</v>
          </cell>
          <cell r="E1522" t="str">
            <v>W</v>
          </cell>
          <cell r="F1522" t="str">
            <v>A</v>
          </cell>
          <cell r="G1522" t="str">
            <v>Bethanie, 139 Pokfulam Road</v>
          </cell>
          <cell r="H1522" t="str">
            <v>GPA</v>
          </cell>
          <cell r="I1522">
            <v>2</v>
          </cell>
          <cell r="J1522">
            <v>0</v>
          </cell>
          <cell r="K1522">
            <v>9.0666666666666673E-3</v>
          </cell>
          <cell r="L1522" t="str">
            <v>No</v>
          </cell>
          <cell r="M1522"/>
          <cell r="N1522" t="str">
            <v>Yes</v>
          </cell>
          <cell r="O1522" t="str">
            <v>FH02308003005</v>
          </cell>
        </row>
        <row r="1523">
          <cell r="A1523" t="str">
            <v>SA2097</v>
          </cell>
          <cell r="B1523" t="str">
            <v>11SW-C/R307</v>
          </cell>
          <cell r="C1523">
            <v>0</v>
          </cell>
          <cell r="D1523" t="str">
            <v>WS&amp;L</v>
          </cell>
          <cell r="E1523" t="str">
            <v>W</v>
          </cell>
          <cell r="F1523" t="str">
            <v>A</v>
          </cell>
          <cell r="G1523" t="str">
            <v>Bethanie, 139 Pokfulam Road</v>
          </cell>
          <cell r="H1523" t="str">
            <v>GPA</v>
          </cell>
          <cell r="I1523">
            <v>1</v>
          </cell>
          <cell r="J1523">
            <v>0</v>
          </cell>
          <cell r="K1523">
            <v>9.0666666666666673E-3</v>
          </cell>
          <cell r="L1523" t="str">
            <v>Yes</v>
          </cell>
          <cell r="M1523"/>
          <cell r="N1523" t="str">
            <v>Yes</v>
          </cell>
          <cell r="O1523" t="str">
            <v>FH02308003006</v>
          </cell>
        </row>
        <row r="1524">
          <cell r="A1524" t="str">
            <v>SA2098</v>
          </cell>
          <cell r="B1524" t="str">
            <v>11SW-C/R316</v>
          </cell>
          <cell r="C1524">
            <v>0</v>
          </cell>
          <cell r="D1524" t="str">
            <v>WS&amp;L</v>
          </cell>
          <cell r="E1524" t="str">
            <v>W</v>
          </cell>
          <cell r="F1524" t="str">
            <v>A</v>
          </cell>
          <cell r="G1524" t="str">
            <v>Wah Lam Path Sitting Out Area</v>
          </cell>
          <cell r="H1524" t="str">
            <v>LCSD</v>
          </cell>
          <cell r="I1524">
            <v>2</v>
          </cell>
          <cell r="J1524">
            <v>0</v>
          </cell>
          <cell r="K1524">
            <v>9.0666666666666673E-3</v>
          </cell>
          <cell r="L1524" t="str">
            <v>Yes</v>
          </cell>
          <cell r="M1524" t="str">
            <v>Pokfulam</v>
          </cell>
          <cell r="N1524" t="str">
            <v>No</v>
          </cell>
          <cell r="O1524" t="str">
            <v>BJ04408021000</v>
          </cell>
        </row>
        <row r="1525">
          <cell r="A1525" t="str">
            <v>SA2103</v>
          </cell>
          <cell r="B1525" t="str">
            <v>11SW-C/R542</v>
          </cell>
          <cell r="C1525">
            <v>0</v>
          </cell>
          <cell r="D1525" t="str">
            <v>WS&amp;L</v>
          </cell>
          <cell r="E1525" t="str">
            <v>W</v>
          </cell>
          <cell r="F1525" t="str">
            <v>A</v>
          </cell>
          <cell r="G1525" t="str">
            <v>Bethanie, 139 Pokfulam Road</v>
          </cell>
          <cell r="H1525" t="str">
            <v>GPA</v>
          </cell>
          <cell r="I1525">
            <v>3</v>
          </cell>
          <cell r="J1525">
            <v>0</v>
          </cell>
          <cell r="K1525">
            <v>9.0666666666666673E-3</v>
          </cell>
          <cell r="L1525" t="str">
            <v>No</v>
          </cell>
          <cell r="M1525"/>
          <cell r="N1525" t="str">
            <v>Yes</v>
          </cell>
          <cell r="O1525" t="str">
            <v>FH02308003013</v>
          </cell>
        </row>
        <row r="1526">
          <cell r="A1526" t="str">
            <v>SA2104</v>
          </cell>
          <cell r="B1526" t="str">
            <v>11SW-C/R543</v>
          </cell>
          <cell r="C1526">
            <v>0</v>
          </cell>
          <cell r="D1526" t="str">
            <v>WS&amp;L</v>
          </cell>
          <cell r="E1526" t="str">
            <v>W</v>
          </cell>
          <cell r="F1526" t="str">
            <v>A</v>
          </cell>
          <cell r="G1526" t="str">
            <v>Bethanie, 139 Pokfulam Road</v>
          </cell>
          <cell r="H1526" t="str">
            <v>GPA</v>
          </cell>
          <cell r="I1526">
            <v>3</v>
          </cell>
          <cell r="J1526">
            <v>0</v>
          </cell>
          <cell r="K1526">
            <v>9.0666666666666673E-3</v>
          </cell>
          <cell r="L1526" t="str">
            <v>Yes</v>
          </cell>
          <cell r="M1526"/>
          <cell r="N1526" t="str">
            <v>No</v>
          </cell>
          <cell r="O1526" t="str">
            <v>FH02308003015</v>
          </cell>
        </row>
        <row r="1527">
          <cell r="A1527" t="str">
            <v>SA2106</v>
          </cell>
          <cell r="B1527" t="str">
            <v>11SW-C/R56</v>
          </cell>
          <cell r="C1527">
            <v>0</v>
          </cell>
          <cell r="D1527" t="str">
            <v>CP,ML&amp;Wch</v>
          </cell>
          <cell r="E1527" t="str">
            <v>PML</v>
          </cell>
          <cell r="F1527" t="str">
            <v>A</v>
          </cell>
          <cell r="G1527" t="str">
            <v>30 Plunkett's Road</v>
          </cell>
          <cell r="H1527" t="str">
            <v>GPA</v>
          </cell>
          <cell r="I1527">
            <v>1</v>
          </cell>
          <cell r="J1527">
            <v>0</v>
          </cell>
          <cell r="K1527">
            <v>9.0666666666666673E-3</v>
          </cell>
          <cell r="L1527" t="str">
            <v>Yes</v>
          </cell>
          <cell r="M1527"/>
          <cell r="N1527" t="str">
            <v>No</v>
          </cell>
          <cell r="O1527" t="str">
            <v>AC02308022013</v>
          </cell>
        </row>
        <row r="1528">
          <cell r="A1528" t="str">
            <v>SA2108</v>
          </cell>
          <cell r="B1528" t="str">
            <v>11SW-C/R59</v>
          </cell>
          <cell r="C1528">
            <v>0</v>
          </cell>
          <cell r="D1528" t="str">
            <v>CP,ML&amp;Wch</v>
          </cell>
          <cell r="E1528" t="str">
            <v>PML</v>
          </cell>
          <cell r="F1528" t="str">
            <v>A</v>
          </cell>
          <cell r="G1528" t="str">
            <v>30 Plunkett's Road</v>
          </cell>
          <cell r="H1528" t="str">
            <v>GPA</v>
          </cell>
          <cell r="I1528">
            <v>1</v>
          </cell>
          <cell r="J1528">
            <v>0</v>
          </cell>
          <cell r="K1528">
            <v>9.0666666666666673E-3</v>
          </cell>
          <cell r="L1528" t="str">
            <v>No</v>
          </cell>
          <cell r="M1528"/>
          <cell r="N1528" t="str">
            <v>No</v>
          </cell>
          <cell r="O1528" t="str">
            <v>AC02308022010</v>
          </cell>
        </row>
        <row r="1529">
          <cell r="A1529" t="str">
            <v>SA2112</v>
          </cell>
          <cell r="B1529" t="str">
            <v>11SW-D/C1007</v>
          </cell>
          <cell r="C1529">
            <v>0</v>
          </cell>
          <cell r="D1529" t="str">
            <v>CP,ML&amp;Wch</v>
          </cell>
          <cell r="E1529" t="str">
            <v>Wch-S</v>
          </cell>
          <cell r="F1529" t="str">
            <v>A</v>
          </cell>
          <cell r="G1529" t="str">
            <v>Hong Kong Stadium</v>
          </cell>
          <cell r="H1529" t="str">
            <v>LCSD</v>
          </cell>
          <cell r="I1529">
            <v>1</v>
          </cell>
          <cell r="J1529">
            <v>0</v>
          </cell>
          <cell r="K1529">
            <v>9.0666666666666673E-3</v>
          </cell>
          <cell r="L1529" t="str">
            <v>No</v>
          </cell>
          <cell r="M1529" t="str">
            <v>HappyValley</v>
          </cell>
          <cell r="N1529" t="str">
            <v>Yes</v>
          </cell>
          <cell r="O1529" t="str">
            <v>CC04408024010</v>
          </cell>
        </row>
        <row r="1530">
          <cell r="A1530" t="str">
            <v>SA2113</v>
          </cell>
          <cell r="B1530" t="str">
            <v>11SW-D/CR1013</v>
          </cell>
          <cell r="C1530">
            <v>0</v>
          </cell>
          <cell r="D1530" t="str">
            <v>WS&amp;L</v>
          </cell>
          <cell r="E1530" t="str">
            <v>S</v>
          </cell>
          <cell r="F1530" t="str">
            <v>A</v>
          </cell>
          <cell r="G1530" t="str">
            <v>Aberdeen Main Road/Ap Lei Chau Bridge Flyover Sitting Out Area</v>
          </cell>
          <cell r="H1530" t="str">
            <v>LCSD</v>
          </cell>
          <cell r="I1530">
            <v>2</v>
          </cell>
          <cell r="J1530">
            <v>0</v>
          </cell>
          <cell r="K1530">
            <v>9.0666666666666673E-3</v>
          </cell>
          <cell r="L1530" t="str">
            <v>Yes</v>
          </cell>
          <cell r="M1530" t="str">
            <v>Aberdeen_ApLeiChau</v>
          </cell>
          <cell r="N1530" t="str">
            <v>Yes</v>
          </cell>
          <cell r="O1530" t="str">
            <v>BK04408025002</v>
          </cell>
        </row>
        <row r="1531">
          <cell r="A1531" t="str">
            <v>SA2117</v>
          </cell>
          <cell r="B1531" t="str">
            <v>11SW-D/C1060</v>
          </cell>
          <cell r="C1531">
            <v>0</v>
          </cell>
          <cell r="D1531" t="str">
            <v>WS&amp;L</v>
          </cell>
          <cell r="E1531" t="str">
            <v>S</v>
          </cell>
          <cell r="F1531" t="str">
            <v>A</v>
          </cell>
          <cell r="G1531" t="str">
            <v>Aberdeen Police Training School</v>
          </cell>
          <cell r="H1531" t="str">
            <v>HKPF</v>
          </cell>
          <cell r="I1531">
            <v>3</v>
          </cell>
          <cell r="J1531">
            <v>0</v>
          </cell>
          <cell r="K1531">
            <v>9.0666666666666673E-3</v>
          </cell>
          <cell r="L1531" t="str">
            <v>No</v>
          </cell>
          <cell r="M1531"/>
          <cell r="N1531" t="str">
            <v>Yes</v>
          </cell>
          <cell r="O1531" t="str">
            <v>BB03108004034</v>
          </cell>
        </row>
        <row r="1532">
          <cell r="A1532" t="str">
            <v>SA2118</v>
          </cell>
          <cell r="B1532" t="str">
            <v>11SW-D/C1071</v>
          </cell>
          <cell r="C1532">
            <v>0</v>
          </cell>
          <cell r="D1532" t="str">
            <v>WS&amp;L</v>
          </cell>
          <cell r="E1532" t="str">
            <v>S</v>
          </cell>
          <cell r="F1532" t="str">
            <v>A</v>
          </cell>
          <cell r="G1532" t="str">
            <v>Aberdeen Country Park Management Centre</v>
          </cell>
          <cell r="H1532" t="str">
            <v>AFCD</v>
          </cell>
          <cell r="I1532">
            <v>1</v>
          </cell>
          <cell r="J1532">
            <v>0</v>
          </cell>
          <cell r="K1532">
            <v>9.0666666666666673E-3</v>
          </cell>
          <cell r="L1532" t="str">
            <v>Yes</v>
          </cell>
          <cell r="M1532"/>
          <cell r="N1532" t="str">
            <v>Yes</v>
          </cell>
          <cell r="O1532" t="str">
            <v>BK04408026001</v>
          </cell>
        </row>
        <row r="1533">
          <cell r="A1533" t="str">
            <v>SA2120</v>
          </cell>
          <cell r="B1533" t="str">
            <v>11SW-D/C1186</v>
          </cell>
          <cell r="C1533" t="str">
            <v>0,0</v>
          </cell>
          <cell r="D1533" t="str">
            <v>CP,ML&amp;Wch</v>
          </cell>
          <cell r="E1533" t="str">
            <v>PML</v>
          </cell>
          <cell r="F1533" t="str">
            <v>A</v>
          </cell>
          <cell r="G1533" t="str">
            <v>Mount Gough F.M. Broadcasting Station</v>
          </cell>
          <cell r="H1533" t="str">
            <v>HKPF,RTHK</v>
          </cell>
          <cell r="I1533">
            <v>3</v>
          </cell>
          <cell r="J1533">
            <v>0</v>
          </cell>
          <cell r="K1533">
            <v>9.0666666666666673E-3</v>
          </cell>
          <cell r="L1533" t="str">
            <v>No</v>
          </cell>
          <cell r="M1533"/>
          <cell r="N1533" t="str">
            <v>No</v>
          </cell>
          <cell r="O1533" t="str">
            <v>AC03108044004</v>
          </cell>
        </row>
        <row r="1534">
          <cell r="A1534" t="str">
            <v>SA2122</v>
          </cell>
          <cell r="B1534" t="str">
            <v>11SW-D/CR1218</v>
          </cell>
          <cell r="C1534">
            <v>0</v>
          </cell>
          <cell r="D1534" t="str">
            <v>CP,ML&amp;Wch</v>
          </cell>
          <cell r="E1534" t="str">
            <v>PML</v>
          </cell>
          <cell r="F1534" t="str">
            <v>A</v>
          </cell>
          <cell r="G1534" t="str">
            <v>6 Lloyd Path</v>
          </cell>
          <cell r="H1534" t="str">
            <v>GPA</v>
          </cell>
          <cell r="I1534">
            <v>1</v>
          </cell>
          <cell r="J1534">
            <v>0</v>
          </cell>
          <cell r="K1534">
            <v>9.0666666666666673E-3</v>
          </cell>
          <cell r="L1534" t="str">
            <v>Yes</v>
          </cell>
          <cell r="M1534"/>
          <cell r="N1534" t="str">
            <v>Yes</v>
          </cell>
          <cell r="O1534" t="str">
            <v>AC02308038002</v>
          </cell>
        </row>
        <row r="1535">
          <cell r="A1535" t="str">
            <v>SA2123</v>
          </cell>
          <cell r="B1535" t="str">
            <v>11SW-D/C1242</v>
          </cell>
          <cell r="C1535">
            <v>0</v>
          </cell>
          <cell r="D1535" t="str">
            <v>CP,ML&amp;Wch</v>
          </cell>
          <cell r="E1535" t="str">
            <v>PML</v>
          </cell>
          <cell r="F1535" t="str">
            <v>A</v>
          </cell>
          <cell r="G1535" t="str">
            <v>6 Lloyd Path</v>
          </cell>
          <cell r="H1535" t="str">
            <v>GPA</v>
          </cell>
          <cell r="I1535">
            <v>1</v>
          </cell>
          <cell r="J1535">
            <v>0</v>
          </cell>
          <cell r="K1535">
            <v>9.0666666666666673E-3</v>
          </cell>
          <cell r="L1535" t="str">
            <v>Yes</v>
          </cell>
          <cell r="M1535"/>
          <cell r="N1535" t="str">
            <v>Yes</v>
          </cell>
          <cell r="O1535" t="str">
            <v>AC02308038001</v>
          </cell>
        </row>
        <row r="1536">
          <cell r="A1536" t="str">
            <v>SA2135</v>
          </cell>
          <cell r="B1536" t="str">
            <v>11SW-D/CR1435</v>
          </cell>
          <cell r="C1536">
            <v>0</v>
          </cell>
          <cell r="D1536" t="str">
            <v>WS&amp;L</v>
          </cell>
          <cell r="E1536" t="str">
            <v>S</v>
          </cell>
          <cell r="F1536" t="str">
            <v>A</v>
          </cell>
          <cell r="G1536" t="str">
            <v>Aberdeen Public Toilet &amp; Bath House</v>
          </cell>
          <cell r="H1536" t="str">
            <v>FEHD</v>
          </cell>
          <cell r="I1536">
            <v>3</v>
          </cell>
          <cell r="J1536">
            <v>0</v>
          </cell>
          <cell r="K1536">
            <v>9.0666666666666673E-3</v>
          </cell>
          <cell r="L1536" t="str">
            <v>Yes</v>
          </cell>
          <cell r="M1536" t="str">
            <v>Aberdeen_ApLeiChau</v>
          </cell>
          <cell r="N1536" t="str">
            <v>Yes</v>
          </cell>
          <cell r="O1536" t="str">
            <v>BK01908023001</v>
          </cell>
        </row>
        <row r="1537">
          <cell r="A1537" t="str">
            <v>SA2136</v>
          </cell>
          <cell r="B1537" t="str">
            <v>11SW-D/C1453</v>
          </cell>
          <cell r="C1537">
            <v>0</v>
          </cell>
          <cell r="D1537" t="str">
            <v>Heritage</v>
          </cell>
          <cell r="E1537" t="str">
            <v>Antiq</v>
          </cell>
          <cell r="F1537" t="str">
            <v>A</v>
          </cell>
          <cell r="G1537" t="str">
            <v>Ware House (Old Aberdeen Police Station) (S)</v>
          </cell>
          <cell r="H1537" t="str">
            <v>GPA</v>
          </cell>
          <cell r="I1537">
            <v>3</v>
          </cell>
          <cell r="J1537">
            <v>0</v>
          </cell>
          <cell r="K1537">
            <v>9.0666666666666673E-3</v>
          </cell>
          <cell r="L1537" t="str">
            <v>Yes</v>
          </cell>
          <cell r="M1537" t="str">
            <v>Aberdeen_ApLeiChau</v>
          </cell>
          <cell r="N1537" t="str">
            <v>Yes</v>
          </cell>
          <cell r="O1537" t="str">
            <v>FH02308007005</v>
          </cell>
        </row>
        <row r="1538">
          <cell r="A1538" t="str">
            <v>SA2138</v>
          </cell>
          <cell r="B1538" t="str">
            <v>11SW-D/C1457</v>
          </cell>
          <cell r="C1538">
            <v>0</v>
          </cell>
          <cell r="D1538" t="str">
            <v>CP,ML&amp;Wch</v>
          </cell>
          <cell r="E1538" t="str">
            <v>Wch-S</v>
          </cell>
          <cell r="F1538" t="str">
            <v>A</v>
          </cell>
          <cell r="G1538" t="str">
            <v>Bowen Road Lover's Stone Garden</v>
          </cell>
          <cell r="H1538" t="str">
            <v>LCSD</v>
          </cell>
          <cell r="I1538">
            <v>3</v>
          </cell>
          <cell r="J1538">
            <v>0</v>
          </cell>
          <cell r="K1538">
            <v>9.0666666666666673E-3</v>
          </cell>
          <cell r="L1538" t="str">
            <v>No</v>
          </cell>
          <cell r="M1538"/>
          <cell r="N1538" t="str">
            <v>Yes</v>
          </cell>
          <cell r="O1538" t="str">
            <v>CC04408056003</v>
          </cell>
        </row>
        <row r="1539">
          <cell r="A1539" t="str">
            <v>SA2142</v>
          </cell>
          <cell r="B1539" t="str">
            <v>11SW-D/C1470</v>
          </cell>
          <cell r="C1539">
            <v>0</v>
          </cell>
          <cell r="D1539" t="str">
            <v>CP,ML&amp;Wch</v>
          </cell>
          <cell r="E1539" t="str">
            <v>Wch-S</v>
          </cell>
          <cell r="F1539" t="str">
            <v>A</v>
          </cell>
          <cell r="G1539" t="str">
            <v>Hong Kong Cemetery</v>
          </cell>
          <cell r="H1539" t="str">
            <v>FEHD</v>
          </cell>
          <cell r="I1539">
            <v>3</v>
          </cell>
          <cell r="J1539">
            <v>0</v>
          </cell>
          <cell r="K1539">
            <v>9.0666666666666673E-3</v>
          </cell>
          <cell r="L1539" t="str">
            <v>No</v>
          </cell>
          <cell r="M1539"/>
          <cell r="N1539" t="str">
            <v>Yes</v>
          </cell>
          <cell r="O1539" t="str">
            <v>CC01908021007</v>
          </cell>
        </row>
        <row r="1540">
          <cell r="A1540" t="str">
            <v>SA2146</v>
          </cell>
          <cell r="B1540" t="str">
            <v>11SW-D/CR1477</v>
          </cell>
          <cell r="C1540">
            <v>0</v>
          </cell>
          <cell r="D1540" t="str">
            <v>CP,ML&amp;Wch</v>
          </cell>
          <cell r="E1540" t="str">
            <v>Wch-S</v>
          </cell>
          <cell r="F1540" t="str">
            <v>A</v>
          </cell>
          <cell r="G1540" t="str">
            <v>Hong Kong Cemetery</v>
          </cell>
          <cell r="H1540" t="str">
            <v>FEHD</v>
          </cell>
          <cell r="I1540">
            <v>3</v>
          </cell>
          <cell r="J1540">
            <v>0</v>
          </cell>
          <cell r="K1540">
            <v>9.0666666666666673E-3</v>
          </cell>
          <cell r="L1540" t="str">
            <v>No</v>
          </cell>
          <cell r="M1540"/>
          <cell r="N1540" t="str">
            <v>Yes</v>
          </cell>
          <cell r="O1540" t="str">
            <v>CC01908021024</v>
          </cell>
        </row>
        <row r="1541">
          <cell r="A1541" t="str">
            <v>SA2150</v>
          </cell>
          <cell r="B1541" t="str">
            <v>11SW-D/C1483</v>
          </cell>
          <cell r="C1541">
            <v>0</v>
          </cell>
          <cell r="D1541" t="str">
            <v>CP,ML&amp;Wch</v>
          </cell>
          <cell r="E1541" t="str">
            <v>Wch-S</v>
          </cell>
          <cell r="F1541" t="str">
            <v>A</v>
          </cell>
          <cell r="G1541" t="str">
            <v>Hong Kong Cemetery</v>
          </cell>
          <cell r="H1541" t="str">
            <v>FEHD</v>
          </cell>
          <cell r="I1541">
            <v>3</v>
          </cell>
          <cell r="J1541">
            <v>0</v>
          </cell>
          <cell r="K1541">
            <v>9.0666666666666673E-3</v>
          </cell>
          <cell r="L1541" t="str">
            <v>No</v>
          </cell>
          <cell r="M1541"/>
          <cell r="N1541" t="str">
            <v>Yes</v>
          </cell>
          <cell r="O1541" t="str">
            <v>CC01908021040</v>
          </cell>
        </row>
        <row r="1542">
          <cell r="A1542" t="str">
            <v>SA2151</v>
          </cell>
          <cell r="B1542" t="str">
            <v>11SW-D/C1484</v>
          </cell>
          <cell r="C1542">
            <v>0</v>
          </cell>
          <cell r="D1542" t="str">
            <v>CP,ML&amp;Wch</v>
          </cell>
          <cell r="E1542" t="str">
            <v>Wch-S</v>
          </cell>
          <cell r="F1542" t="str">
            <v>A</v>
          </cell>
          <cell r="G1542" t="str">
            <v>Hong Kong Cemetery</v>
          </cell>
          <cell r="H1542" t="str">
            <v>FEHD</v>
          </cell>
          <cell r="I1542">
            <v>3</v>
          </cell>
          <cell r="J1542">
            <v>0</v>
          </cell>
          <cell r="K1542">
            <v>9.0666666666666673E-3</v>
          </cell>
          <cell r="L1542" t="str">
            <v>No</v>
          </cell>
          <cell r="M1542"/>
          <cell r="N1542" t="str">
            <v>Yes</v>
          </cell>
          <cell r="O1542" t="str">
            <v>CC01908021041</v>
          </cell>
        </row>
        <row r="1543">
          <cell r="A1543" t="str">
            <v>SA2152</v>
          </cell>
          <cell r="B1543" t="str">
            <v>11SW-D/C1485</v>
          </cell>
          <cell r="C1543">
            <v>0</v>
          </cell>
          <cell r="D1543" t="str">
            <v>CP,ML&amp;Wch</v>
          </cell>
          <cell r="E1543" t="str">
            <v>Wch-S</v>
          </cell>
          <cell r="F1543" t="str">
            <v>A</v>
          </cell>
          <cell r="G1543" t="str">
            <v>Hong Kong Cemetery</v>
          </cell>
          <cell r="H1543" t="str">
            <v>FEHD</v>
          </cell>
          <cell r="I1543">
            <v>3</v>
          </cell>
          <cell r="J1543">
            <v>0</v>
          </cell>
          <cell r="K1543">
            <v>9.0666666666666673E-3</v>
          </cell>
          <cell r="L1543" t="str">
            <v>No</v>
          </cell>
          <cell r="M1543"/>
          <cell r="N1543" t="str">
            <v>Yes</v>
          </cell>
          <cell r="O1543" t="str">
            <v>CC01908021042</v>
          </cell>
        </row>
        <row r="1544">
          <cell r="A1544" t="str">
            <v>SA2153</v>
          </cell>
          <cell r="B1544" t="str">
            <v>11SW-D/C1486</v>
          </cell>
          <cell r="C1544">
            <v>0</v>
          </cell>
          <cell r="D1544" t="str">
            <v>CP,ML&amp;Wch</v>
          </cell>
          <cell r="E1544" t="str">
            <v>Wch-S</v>
          </cell>
          <cell r="F1544" t="str">
            <v>A</v>
          </cell>
          <cell r="G1544" t="str">
            <v>Hong Kong Cemetery</v>
          </cell>
          <cell r="H1544" t="str">
            <v>FEHD</v>
          </cell>
          <cell r="I1544">
            <v>3</v>
          </cell>
          <cell r="J1544">
            <v>0</v>
          </cell>
          <cell r="K1544">
            <v>9.0666666666666673E-3</v>
          </cell>
          <cell r="L1544" t="str">
            <v>Yes</v>
          </cell>
          <cell r="M1544"/>
          <cell r="N1544" t="str">
            <v>Yes</v>
          </cell>
          <cell r="O1544" t="str">
            <v>CC01908021043</v>
          </cell>
        </row>
        <row r="1545">
          <cell r="A1545" t="str">
            <v>SA2154</v>
          </cell>
          <cell r="B1545" t="str">
            <v>11SW-D/C1487</v>
          </cell>
          <cell r="C1545">
            <v>0</v>
          </cell>
          <cell r="D1545" t="str">
            <v>CP,ML&amp;Wch</v>
          </cell>
          <cell r="E1545" t="str">
            <v>Wch-S</v>
          </cell>
          <cell r="F1545" t="str">
            <v>A</v>
          </cell>
          <cell r="G1545" t="str">
            <v>Hong Kong Cemetery</v>
          </cell>
          <cell r="H1545" t="str">
            <v>FEHD</v>
          </cell>
          <cell r="I1545">
            <v>3</v>
          </cell>
          <cell r="J1545">
            <v>0</v>
          </cell>
          <cell r="K1545">
            <v>9.0666666666666673E-3</v>
          </cell>
          <cell r="L1545" t="str">
            <v>No</v>
          </cell>
          <cell r="M1545"/>
          <cell r="N1545" t="str">
            <v>Yes</v>
          </cell>
          <cell r="O1545" t="str">
            <v>CC01908021038</v>
          </cell>
        </row>
        <row r="1546">
          <cell r="A1546" t="str">
            <v>SA2155</v>
          </cell>
          <cell r="B1546" t="str">
            <v>11SW-D/C1488</v>
          </cell>
          <cell r="C1546">
            <v>0</v>
          </cell>
          <cell r="D1546" t="str">
            <v>CP,ML&amp;Wch</v>
          </cell>
          <cell r="E1546" t="str">
            <v>Wch-S</v>
          </cell>
          <cell r="F1546" t="str">
            <v>A</v>
          </cell>
          <cell r="G1546" t="str">
            <v>Hong Kong Cemetery</v>
          </cell>
          <cell r="H1546" t="str">
            <v>FEHD</v>
          </cell>
          <cell r="I1546">
            <v>3</v>
          </cell>
          <cell r="J1546">
            <v>0</v>
          </cell>
          <cell r="K1546">
            <v>9.0666666666666673E-3</v>
          </cell>
          <cell r="L1546" t="str">
            <v>No</v>
          </cell>
          <cell r="M1546"/>
          <cell r="N1546" t="str">
            <v>Yes</v>
          </cell>
          <cell r="O1546" t="str">
            <v>CC01908021036</v>
          </cell>
        </row>
        <row r="1547">
          <cell r="A1547" t="str">
            <v>SA2158</v>
          </cell>
          <cell r="B1547" t="str">
            <v>11SW-D/C1490</v>
          </cell>
          <cell r="C1547">
            <v>0</v>
          </cell>
          <cell r="D1547" t="str">
            <v>CP,ML&amp;Wch</v>
          </cell>
          <cell r="E1547" t="str">
            <v>Wch-S</v>
          </cell>
          <cell r="F1547" t="str">
            <v>A</v>
          </cell>
          <cell r="G1547" t="str">
            <v>Hong Kong Cemetery</v>
          </cell>
          <cell r="H1547" t="str">
            <v>FEHD</v>
          </cell>
          <cell r="I1547">
            <v>3</v>
          </cell>
          <cell r="J1547">
            <v>0</v>
          </cell>
          <cell r="K1547">
            <v>9.0666666666666673E-3</v>
          </cell>
          <cell r="L1547" t="str">
            <v>No</v>
          </cell>
          <cell r="M1547"/>
          <cell r="N1547" t="str">
            <v>Yes</v>
          </cell>
          <cell r="O1547" t="str">
            <v>CC01908021018</v>
          </cell>
        </row>
        <row r="1548">
          <cell r="A1548" t="str">
            <v>SA2159</v>
          </cell>
          <cell r="B1548" t="str">
            <v>11SW-D/C1491</v>
          </cell>
          <cell r="C1548">
            <v>0</v>
          </cell>
          <cell r="D1548" t="str">
            <v>CP,ML&amp;Wch</v>
          </cell>
          <cell r="E1548" t="str">
            <v>Wch-S</v>
          </cell>
          <cell r="F1548" t="str">
            <v>A</v>
          </cell>
          <cell r="G1548" t="str">
            <v>Hong Kong Cemetery</v>
          </cell>
          <cell r="H1548" t="str">
            <v>FEHD</v>
          </cell>
          <cell r="I1548">
            <v>3</v>
          </cell>
          <cell r="J1548">
            <v>0</v>
          </cell>
          <cell r="K1548">
            <v>9.0666666666666673E-3</v>
          </cell>
          <cell r="L1548" t="str">
            <v>Yes</v>
          </cell>
          <cell r="M1548"/>
          <cell r="N1548" t="str">
            <v>Yes</v>
          </cell>
          <cell r="O1548" t="str">
            <v>CC01908021033</v>
          </cell>
        </row>
        <row r="1549">
          <cell r="A1549" t="str">
            <v>SA2161</v>
          </cell>
          <cell r="B1549" t="str">
            <v>11SW-D/C1495</v>
          </cell>
          <cell r="C1549">
            <v>0</v>
          </cell>
          <cell r="D1549" t="str">
            <v>CP,ML&amp;Wch</v>
          </cell>
          <cell r="E1549" t="str">
            <v>Wch-S</v>
          </cell>
          <cell r="F1549" t="str">
            <v>A</v>
          </cell>
          <cell r="G1549" t="str">
            <v>Hong Kong Cemetery</v>
          </cell>
          <cell r="H1549" t="str">
            <v>FEHD</v>
          </cell>
          <cell r="I1549">
            <v>3</v>
          </cell>
          <cell r="J1549">
            <v>0</v>
          </cell>
          <cell r="K1549">
            <v>9.0666666666666673E-3</v>
          </cell>
          <cell r="L1549" t="str">
            <v>No</v>
          </cell>
          <cell r="M1549"/>
          <cell r="N1549" t="str">
            <v>Yes</v>
          </cell>
          <cell r="O1549" t="str">
            <v>CC01908021029</v>
          </cell>
        </row>
        <row r="1550">
          <cell r="A1550" t="str">
            <v>SA2162</v>
          </cell>
          <cell r="B1550" t="str">
            <v>11SW-D/C1496</v>
          </cell>
          <cell r="C1550">
            <v>0</v>
          </cell>
          <cell r="D1550" t="str">
            <v>CP,ML&amp;Wch</v>
          </cell>
          <cell r="E1550" t="str">
            <v>Wch-S</v>
          </cell>
          <cell r="F1550" t="str">
            <v>A</v>
          </cell>
          <cell r="G1550" t="str">
            <v>Hong Kong Cemetery</v>
          </cell>
          <cell r="H1550" t="str">
            <v>FEHD</v>
          </cell>
          <cell r="I1550">
            <v>3</v>
          </cell>
          <cell r="J1550">
            <v>0</v>
          </cell>
          <cell r="K1550">
            <v>9.0666666666666673E-3</v>
          </cell>
          <cell r="L1550" t="str">
            <v>No</v>
          </cell>
          <cell r="M1550"/>
          <cell r="N1550" t="str">
            <v>Yes</v>
          </cell>
          <cell r="O1550" t="str">
            <v>CC01908021032</v>
          </cell>
        </row>
        <row r="1551">
          <cell r="A1551" t="str">
            <v>SA2164</v>
          </cell>
          <cell r="B1551" t="str">
            <v>11SW-D/C1498</v>
          </cell>
          <cell r="C1551">
            <v>0</v>
          </cell>
          <cell r="D1551" t="str">
            <v>CP,ML&amp;Wch</v>
          </cell>
          <cell r="E1551" t="str">
            <v>Wch-S</v>
          </cell>
          <cell r="F1551" t="str">
            <v>A</v>
          </cell>
          <cell r="G1551" t="str">
            <v>Hong Kong Cemetery</v>
          </cell>
          <cell r="H1551" t="str">
            <v>LCSD</v>
          </cell>
          <cell r="I1551">
            <v>3</v>
          </cell>
          <cell r="J1551">
            <v>0</v>
          </cell>
          <cell r="K1551">
            <v>9.0666666666666673E-3</v>
          </cell>
          <cell r="L1551" t="str">
            <v>No</v>
          </cell>
          <cell r="M1551"/>
          <cell r="N1551" t="str">
            <v>Yes</v>
          </cell>
          <cell r="O1551" t="str">
            <v>CC01908021031</v>
          </cell>
        </row>
        <row r="1552">
          <cell r="A1552" t="str">
            <v>SA2169</v>
          </cell>
          <cell r="B1552" t="str">
            <v>11SW-D/CR1623</v>
          </cell>
          <cell r="C1552">
            <v>0</v>
          </cell>
          <cell r="D1552" t="str">
            <v>CP,ML&amp;Wch</v>
          </cell>
          <cell r="E1552" t="str">
            <v>PML</v>
          </cell>
          <cell r="F1552" t="str">
            <v>A</v>
          </cell>
          <cell r="G1552" t="str">
            <v>Chief Justice's Residence, 18 Gough Hill Road</v>
          </cell>
          <cell r="H1552" t="str">
            <v>GPA</v>
          </cell>
          <cell r="I1552">
            <v>1</v>
          </cell>
          <cell r="J1552">
            <v>0</v>
          </cell>
          <cell r="K1552">
            <v>9.0666666666666673E-3</v>
          </cell>
          <cell r="L1552" t="str">
            <v>No</v>
          </cell>
          <cell r="M1552"/>
          <cell r="N1552" t="str">
            <v>Yes</v>
          </cell>
          <cell r="O1552" t="str">
            <v>AC02308034007</v>
          </cell>
        </row>
        <row r="1553">
          <cell r="A1553" t="str">
            <v>SA2171</v>
          </cell>
          <cell r="B1553" t="str">
            <v>11SW-D/C1714</v>
          </cell>
          <cell r="C1553">
            <v>0</v>
          </cell>
          <cell r="D1553" t="str">
            <v>CP,ML&amp;Wch</v>
          </cell>
          <cell r="E1553" t="str">
            <v>Wch-N</v>
          </cell>
          <cell r="F1553" t="str">
            <v>A</v>
          </cell>
          <cell r="G1553" t="str">
            <v>Police Museum (Formerly Wanchai Gap Police Station)</v>
          </cell>
          <cell r="H1553" t="str">
            <v>HKPF</v>
          </cell>
          <cell r="I1553">
            <v>1</v>
          </cell>
          <cell r="J1553">
            <v>0</v>
          </cell>
          <cell r="K1553">
            <v>9.0666666666666673E-3</v>
          </cell>
          <cell r="L1553" t="str">
            <v>No</v>
          </cell>
          <cell r="M1553"/>
          <cell r="N1553" t="str">
            <v>Yes</v>
          </cell>
          <cell r="O1553" t="str">
            <v>CA03108001001</v>
          </cell>
        </row>
        <row r="1554">
          <cell r="A1554" t="str">
            <v>SA2172</v>
          </cell>
          <cell r="B1554" t="str">
            <v>11SW-D/CR1792</v>
          </cell>
          <cell r="C1554">
            <v>0</v>
          </cell>
          <cell r="D1554" t="str">
            <v>WS&amp;L</v>
          </cell>
          <cell r="E1554" t="str">
            <v>S</v>
          </cell>
          <cell r="F1554" t="str">
            <v>A</v>
          </cell>
          <cell r="G1554" t="str">
            <v>Island Road Government Primary School</v>
          </cell>
          <cell r="H1554" t="str">
            <v>EB</v>
          </cell>
          <cell r="I1554">
            <v>1</v>
          </cell>
          <cell r="J1554">
            <v>0</v>
          </cell>
          <cell r="K1554">
            <v>9.0666666666666673E-3</v>
          </cell>
          <cell r="L1554" t="str">
            <v>No</v>
          </cell>
          <cell r="M1554" t="str">
            <v>Aberdeen_ApLeiChau</v>
          </cell>
          <cell r="N1554" t="str">
            <v>Yes</v>
          </cell>
          <cell r="O1554" t="str">
            <v>BK07108003006</v>
          </cell>
        </row>
        <row r="1555">
          <cell r="A1555" t="str">
            <v>SA2174</v>
          </cell>
          <cell r="B1555" t="str">
            <v>11SW-D/C1874</v>
          </cell>
          <cell r="C1555">
            <v>0</v>
          </cell>
          <cell r="D1555" t="str">
            <v>CP,ML&amp;Wch</v>
          </cell>
          <cell r="E1555" t="str">
            <v>Wch-S</v>
          </cell>
          <cell r="F1555" t="str">
            <v>A</v>
          </cell>
          <cell r="G1555" t="str">
            <v>Hong Kong Cemetery</v>
          </cell>
          <cell r="H1555" t="str">
            <v>FEHD</v>
          </cell>
          <cell r="I1555">
            <v>3</v>
          </cell>
          <cell r="J1555">
            <v>0</v>
          </cell>
          <cell r="K1555">
            <v>9.0666666666666673E-3</v>
          </cell>
          <cell r="L1555" t="str">
            <v>No</v>
          </cell>
          <cell r="M1555"/>
          <cell r="N1555" t="str">
            <v>Yes</v>
          </cell>
          <cell r="O1555" t="str">
            <v>CC01908021009</v>
          </cell>
        </row>
        <row r="1556">
          <cell r="A1556" t="str">
            <v>SA2175</v>
          </cell>
          <cell r="B1556" t="str">
            <v>11SW-D/CR1877</v>
          </cell>
          <cell r="C1556">
            <v>0</v>
          </cell>
          <cell r="D1556" t="str">
            <v>CP,ML&amp;Wch</v>
          </cell>
          <cell r="E1556" t="str">
            <v>Wch-S</v>
          </cell>
          <cell r="F1556" t="str">
            <v>A</v>
          </cell>
          <cell r="G1556" t="str">
            <v>Hong Kong Cemetery</v>
          </cell>
          <cell r="H1556" t="str">
            <v>FEHD</v>
          </cell>
          <cell r="I1556">
            <v>3</v>
          </cell>
          <cell r="J1556">
            <v>0</v>
          </cell>
          <cell r="K1556">
            <v>9.0666666666666673E-3</v>
          </cell>
          <cell r="L1556" t="str">
            <v>No</v>
          </cell>
          <cell r="M1556"/>
          <cell r="N1556" t="str">
            <v>Yes</v>
          </cell>
          <cell r="O1556" t="str">
            <v>CC01908021023</v>
          </cell>
        </row>
        <row r="1557">
          <cell r="A1557" t="str">
            <v>SA2176</v>
          </cell>
          <cell r="B1557" t="str">
            <v>11SW-D/C1879</v>
          </cell>
          <cell r="C1557">
            <v>0</v>
          </cell>
          <cell r="D1557" t="str">
            <v>CP,ML&amp;Wch</v>
          </cell>
          <cell r="E1557" t="str">
            <v>Wch-S</v>
          </cell>
          <cell r="F1557" t="str">
            <v>A</v>
          </cell>
          <cell r="G1557" t="str">
            <v>Hong Kong Cemetery</v>
          </cell>
          <cell r="H1557" t="str">
            <v>FEHD</v>
          </cell>
          <cell r="I1557">
            <v>3</v>
          </cell>
          <cell r="J1557">
            <v>0</v>
          </cell>
          <cell r="K1557">
            <v>9.0666666666666673E-3</v>
          </cell>
          <cell r="L1557" t="str">
            <v>No</v>
          </cell>
          <cell r="M1557"/>
          <cell r="N1557" t="str">
            <v>Yes</v>
          </cell>
          <cell r="O1557" t="str">
            <v>CC01908021010</v>
          </cell>
        </row>
        <row r="1558">
          <cell r="A1558" t="str">
            <v>SA2179</v>
          </cell>
          <cell r="B1558" t="str">
            <v>11SW-D/CR1968</v>
          </cell>
          <cell r="C1558">
            <v>0</v>
          </cell>
          <cell r="D1558" t="str">
            <v>CP,ML&amp;Wch</v>
          </cell>
          <cell r="E1558" t="str">
            <v>Wch-S</v>
          </cell>
          <cell r="F1558" t="str">
            <v>A</v>
          </cell>
          <cell r="G1558" t="str">
            <v>12-14 Middle Gap Road Government Quarters</v>
          </cell>
          <cell r="H1558" t="str">
            <v>GPA</v>
          </cell>
          <cell r="I1558">
            <v>1</v>
          </cell>
          <cell r="J1558">
            <v>0</v>
          </cell>
          <cell r="K1558">
            <v>9.0666666666666673E-3</v>
          </cell>
          <cell r="L1558" t="str">
            <v>Yes</v>
          </cell>
          <cell r="M1558"/>
          <cell r="N1558" t="str">
            <v>Yes</v>
          </cell>
          <cell r="O1558" t="str">
            <v>CC02308004002</v>
          </cell>
        </row>
        <row r="1559">
          <cell r="A1559" t="str">
            <v>SA2181</v>
          </cell>
          <cell r="B1559" t="str">
            <v>11SW-D/CR1980</v>
          </cell>
          <cell r="C1559">
            <v>0</v>
          </cell>
          <cell r="D1559" t="str">
            <v>CP,ML&amp;Wch</v>
          </cell>
          <cell r="E1559" t="str">
            <v>Wch-S</v>
          </cell>
          <cell r="F1559" t="str">
            <v>A</v>
          </cell>
          <cell r="G1559" t="str">
            <v>Hong Kong Cemetery</v>
          </cell>
          <cell r="H1559" t="str">
            <v>FEHD</v>
          </cell>
          <cell r="I1559">
            <v>3</v>
          </cell>
          <cell r="J1559">
            <v>0</v>
          </cell>
          <cell r="K1559">
            <v>9.0666666666666673E-3</v>
          </cell>
          <cell r="L1559" t="str">
            <v>No</v>
          </cell>
          <cell r="M1559"/>
          <cell r="N1559" t="str">
            <v>Yes</v>
          </cell>
          <cell r="O1559" t="str">
            <v>CC01908021013</v>
          </cell>
        </row>
        <row r="1560">
          <cell r="A1560" t="str">
            <v>SA2182</v>
          </cell>
          <cell r="B1560" t="str">
            <v>11SW-D/CR1994</v>
          </cell>
          <cell r="C1560">
            <v>0</v>
          </cell>
          <cell r="D1560" t="str">
            <v>CP,ML&amp;Wch</v>
          </cell>
          <cell r="E1560" t="str">
            <v>Wch-S</v>
          </cell>
          <cell r="F1560" t="str">
            <v>A</v>
          </cell>
          <cell r="G1560" t="str">
            <v>12-14 Middle Gap Road Government Quarters</v>
          </cell>
          <cell r="H1560" t="str">
            <v>GPA</v>
          </cell>
          <cell r="I1560">
            <v>2</v>
          </cell>
          <cell r="J1560">
            <v>0</v>
          </cell>
          <cell r="K1560">
            <v>9.0666666666666673E-3</v>
          </cell>
          <cell r="L1560" t="str">
            <v>No</v>
          </cell>
          <cell r="M1560"/>
          <cell r="N1560" t="str">
            <v>No</v>
          </cell>
          <cell r="O1560" t="str">
            <v>CC02308004003</v>
          </cell>
        </row>
        <row r="1561">
          <cell r="A1561" t="str">
            <v>SA2185</v>
          </cell>
          <cell r="B1561" t="str">
            <v>11SW-D/C2026</v>
          </cell>
          <cell r="C1561">
            <v>1</v>
          </cell>
          <cell r="D1561" t="str">
            <v>WS&amp;L</v>
          </cell>
          <cell r="E1561" t="str">
            <v>S</v>
          </cell>
          <cell r="F1561" t="str">
            <v>A</v>
          </cell>
          <cell r="G1561" t="str">
            <v>Aberdeen Police Training School</v>
          </cell>
          <cell r="H1561" t="str">
            <v>HKPF</v>
          </cell>
          <cell r="I1561">
            <v>2</v>
          </cell>
          <cell r="J1561">
            <v>0</v>
          </cell>
          <cell r="K1561">
            <v>9.0666666666666673E-3</v>
          </cell>
          <cell r="L1561" t="str">
            <v>No</v>
          </cell>
          <cell r="M1561"/>
          <cell r="N1561" t="str">
            <v>Yes</v>
          </cell>
          <cell r="O1561" t="str">
            <v>BB03108004035</v>
          </cell>
        </row>
        <row r="1562">
          <cell r="A1562" t="str">
            <v>SA2189</v>
          </cell>
          <cell r="B1562" t="str">
            <v>11SW-D/C207</v>
          </cell>
          <cell r="C1562">
            <v>0</v>
          </cell>
          <cell r="D1562" t="str">
            <v>CP,ML&amp;Wch</v>
          </cell>
          <cell r="E1562" t="str">
            <v>Wch-S</v>
          </cell>
          <cell r="F1562" t="str">
            <v>A</v>
          </cell>
          <cell r="G1562" t="str">
            <v>Happy Valley Driving Test Centre</v>
          </cell>
          <cell r="H1562" t="str">
            <v>TD</v>
          </cell>
          <cell r="I1562">
            <v>1</v>
          </cell>
          <cell r="J1562">
            <v>0</v>
          </cell>
          <cell r="K1562">
            <v>9.0666666666666673E-3</v>
          </cell>
          <cell r="L1562" t="str">
            <v>No</v>
          </cell>
          <cell r="M1562" t="str">
            <v>HappyValley</v>
          </cell>
          <cell r="N1562" t="str">
            <v>Yes</v>
          </cell>
          <cell r="O1562" t="str">
            <v>CC06308015002</v>
          </cell>
        </row>
        <row r="1563">
          <cell r="A1563" t="str">
            <v>SA2190</v>
          </cell>
          <cell r="B1563" t="str">
            <v>11SW-D/C2079</v>
          </cell>
          <cell r="C1563">
            <v>0</v>
          </cell>
          <cell r="D1563" t="str">
            <v>WS&amp;L</v>
          </cell>
          <cell r="E1563" t="str">
            <v>S</v>
          </cell>
          <cell r="F1563" t="str">
            <v>A</v>
          </cell>
          <cell r="G1563" t="str">
            <v>Island Road Government Primary School</v>
          </cell>
          <cell r="H1563" t="str">
            <v>EB</v>
          </cell>
          <cell r="I1563">
            <v>1</v>
          </cell>
          <cell r="J1563">
            <v>0</v>
          </cell>
          <cell r="K1563">
            <v>9.0666666666666673E-3</v>
          </cell>
          <cell r="L1563" t="str">
            <v>Yes</v>
          </cell>
          <cell r="M1563" t="str">
            <v>Aberdeen_ApLeiChau</v>
          </cell>
          <cell r="N1563" t="str">
            <v>Yes</v>
          </cell>
          <cell r="O1563" t="str">
            <v>BK07108003003</v>
          </cell>
        </row>
        <row r="1564">
          <cell r="A1564" t="str">
            <v>SA2191</v>
          </cell>
          <cell r="B1564" t="str">
            <v>11SW-D/C2089</v>
          </cell>
          <cell r="C1564">
            <v>0</v>
          </cell>
          <cell r="D1564" t="str">
            <v>CP,ML&amp;Wch</v>
          </cell>
          <cell r="E1564" t="str">
            <v>Wch-S</v>
          </cell>
          <cell r="F1564" t="str">
            <v>A</v>
          </cell>
          <cell r="G1564" t="str">
            <v>Hong Kong Stadium</v>
          </cell>
          <cell r="H1564" t="str">
            <v>LCSD</v>
          </cell>
          <cell r="I1564">
            <v>1</v>
          </cell>
          <cell r="J1564">
            <v>0</v>
          </cell>
          <cell r="K1564">
            <v>9.0666666666666673E-3</v>
          </cell>
          <cell r="L1564" t="str">
            <v>Yes</v>
          </cell>
          <cell r="M1564" t="str">
            <v>HappyValley</v>
          </cell>
          <cell r="N1564" t="str">
            <v>No</v>
          </cell>
          <cell r="O1564" t="str">
            <v>CC04408024011</v>
          </cell>
        </row>
        <row r="1565">
          <cell r="A1565" t="str">
            <v>SA2194</v>
          </cell>
          <cell r="B1565" t="str">
            <v>11SW-D/C2129</v>
          </cell>
          <cell r="C1565">
            <v>0</v>
          </cell>
          <cell r="D1565" t="str">
            <v>CP,ML&amp;Wch</v>
          </cell>
          <cell r="E1565" t="str">
            <v>Wch-S</v>
          </cell>
          <cell r="F1565" t="str">
            <v>A</v>
          </cell>
          <cell r="G1565" t="str">
            <v>Hong Kong Cemetery</v>
          </cell>
          <cell r="H1565" t="str">
            <v>FEHD</v>
          </cell>
          <cell r="I1565">
            <v>2</v>
          </cell>
          <cell r="J1565">
            <v>0</v>
          </cell>
          <cell r="K1565">
            <v>9.0666666666666673E-3</v>
          </cell>
          <cell r="L1565" t="str">
            <v>Yes</v>
          </cell>
          <cell r="M1565"/>
          <cell r="N1565" t="str">
            <v>Yes</v>
          </cell>
          <cell r="O1565" t="str">
            <v>CC01908021052</v>
          </cell>
        </row>
        <row r="1566">
          <cell r="A1566" t="str">
            <v>SA2202</v>
          </cell>
          <cell r="B1566" t="str">
            <v>11SW-D/C2173</v>
          </cell>
          <cell r="C1566">
            <v>0</v>
          </cell>
          <cell r="D1566" t="str">
            <v>WS&amp;L</v>
          </cell>
          <cell r="E1566" t="str">
            <v>S</v>
          </cell>
          <cell r="F1566" t="str">
            <v>A</v>
          </cell>
          <cell r="G1566" t="str">
            <v>Aberdeen Country Park Management Centre</v>
          </cell>
          <cell r="H1566" t="str">
            <v>AFCD</v>
          </cell>
          <cell r="I1566">
            <v>3</v>
          </cell>
          <cell r="J1566">
            <v>0</v>
          </cell>
          <cell r="K1566">
            <v>9.0666666666666673E-3</v>
          </cell>
          <cell r="L1566" t="str">
            <v>No</v>
          </cell>
          <cell r="M1566"/>
          <cell r="N1566" t="str">
            <v>Yes</v>
          </cell>
          <cell r="O1566" t="str">
            <v>BK00108032001</v>
          </cell>
        </row>
        <row r="1567">
          <cell r="A1567" t="str">
            <v>SA2205</v>
          </cell>
          <cell r="B1567" t="str">
            <v>11SW-D/CR2227</v>
          </cell>
          <cell r="C1567">
            <v>0</v>
          </cell>
          <cell r="D1567" t="str">
            <v>CP,ML&amp;Wch</v>
          </cell>
          <cell r="E1567" t="str">
            <v>Wch-S</v>
          </cell>
          <cell r="F1567" t="str">
            <v>A</v>
          </cell>
          <cell r="G1567" t="str">
            <v>Hong Kong Cemetery</v>
          </cell>
          <cell r="H1567" t="str">
            <v>FEHD</v>
          </cell>
          <cell r="I1567">
            <v>3</v>
          </cell>
          <cell r="J1567">
            <v>0</v>
          </cell>
          <cell r="K1567">
            <v>9.0666666666666673E-3</v>
          </cell>
          <cell r="L1567" t="str">
            <v>No</v>
          </cell>
          <cell r="M1567"/>
          <cell r="N1567" t="str">
            <v>Yes</v>
          </cell>
          <cell r="O1567" t="str">
            <v>CC01908021060</v>
          </cell>
        </row>
        <row r="1568">
          <cell r="A1568" t="str">
            <v>SA2207</v>
          </cell>
          <cell r="B1568" t="str">
            <v>11SW-D/CR227</v>
          </cell>
          <cell r="C1568">
            <v>0</v>
          </cell>
          <cell r="D1568" t="str">
            <v>CP,ML&amp;Wch</v>
          </cell>
          <cell r="E1568" t="str">
            <v>Wch-S</v>
          </cell>
          <cell r="F1568" t="str">
            <v>A</v>
          </cell>
          <cell r="G1568" t="str">
            <v>Hong Kong Stadium</v>
          </cell>
          <cell r="H1568" t="str">
            <v>LCSD</v>
          </cell>
          <cell r="I1568">
            <v>1</v>
          </cell>
          <cell r="J1568">
            <v>0</v>
          </cell>
          <cell r="K1568">
            <v>9.0666666666666673E-3</v>
          </cell>
          <cell r="L1568" t="str">
            <v>No</v>
          </cell>
          <cell r="M1568" t="str">
            <v>HappyValley</v>
          </cell>
          <cell r="N1568" t="str">
            <v>Yes</v>
          </cell>
          <cell r="O1568" t="str">
            <v>CC04408024009</v>
          </cell>
        </row>
        <row r="1569">
          <cell r="A1569" t="str">
            <v>SA2208</v>
          </cell>
          <cell r="B1569" t="str">
            <v>11SW-D/CR235</v>
          </cell>
          <cell r="C1569">
            <v>0</v>
          </cell>
          <cell r="D1569" t="str">
            <v>CP,ML&amp;Wch</v>
          </cell>
          <cell r="E1569" t="str">
            <v>Wch-S</v>
          </cell>
          <cell r="F1569" t="str">
            <v>A</v>
          </cell>
          <cell r="G1569" t="str">
            <v>Hong Kong Cemetery</v>
          </cell>
          <cell r="H1569" t="str">
            <v>FEHD</v>
          </cell>
          <cell r="I1569">
            <v>2</v>
          </cell>
          <cell r="J1569">
            <v>0</v>
          </cell>
          <cell r="K1569">
            <v>9.0666666666666673E-3</v>
          </cell>
          <cell r="L1569" t="str">
            <v>No</v>
          </cell>
          <cell r="M1569"/>
          <cell r="N1569" t="str">
            <v>Yes</v>
          </cell>
          <cell r="O1569" t="str">
            <v>CC01908021011</v>
          </cell>
        </row>
        <row r="1570">
          <cell r="A1570" t="str">
            <v>SA2221</v>
          </cell>
          <cell r="B1570" t="str">
            <v>11SW-D/C419</v>
          </cell>
          <cell r="C1570">
            <v>0</v>
          </cell>
          <cell r="D1570" t="str">
            <v>CP,ML&amp;Wch</v>
          </cell>
          <cell r="E1570" t="str">
            <v>Wch-N</v>
          </cell>
          <cell r="F1570" t="str">
            <v>A</v>
          </cell>
          <cell r="G1570" t="str">
            <v>Bowen Road Garden</v>
          </cell>
          <cell r="H1570" t="str">
            <v>LCSD</v>
          </cell>
          <cell r="I1570">
            <v>1</v>
          </cell>
          <cell r="J1570">
            <v>0</v>
          </cell>
          <cell r="K1570">
            <v>9.0666666666666673E-3</v>
          </cell>
          <cell r="L1570" t="str">
            <v>No</v>
          </cell>
          <cell r="M1570"/>
          <cell r="N1570" t="str">
            <v>Yes</v>
          </cell>
          <cell r="O1570" t="str">
            <v>CA04408006001</v>
          </cell>
        </row>
        <row r="1571">
          <cell r="A1571" t="str">
            <v>SA2222</v>
          </cell>
          <cell r="B1571" t="str">
            <v>11SW-D/C426</v>
          </cell>
          <cell r="C1571">
            <v>0</v>
          </cell>
          <cell r="D1571" t="str">
            <v>CP,ML&amp;Wch</v>
          </cell>
          <cell r="E1571" t="str">
            <v>Wch-S</v>
          </cell>
          <cell r="F1571" t="str">
            <v>A</v>
          </cell>
          <cell r="G1571" t="str">
            <v>Bowen Road Lover's Stone Garden</v>
          </cell>
          <cell r="H1571" t="str">
            <v>LCSD</v>
          </cell>
          <cell r="I1571">
            <v>2</v>
          </cell>
          <cell r="J1571">
            <v>0</v>
          </cell>
          <cell r="K1571">
            <v>9.0666666666666673E-3</v>
          </cell>
          <cell r="L1571" t="str">
            <v>No</v>
          </cell>
          <cell r="M1571"/>
          <cell r="N1571" t="str">
            <v>Yes</v>
          </cell>
          <cell r="O1571" t="str">
            <v>CC04408056001</v>
          </cell>
        </row>
        <row r="1572">
          <cell r="A1572" t="str">
            <v>SA2223</v>
          </cell>
          <cell r="B1572" t="str">
            <v>11SW-D/C447</v>
          </cell>
          <cell r="C1572">
            <v>0</v>
          </cell>
          <cell r="D1572" t="str">
            <v>CP,ML&amp;Wch</v>
          </cell>
          <cell r="E1572" t="str">
            <v>PML</v>
          </cell>
          <cell r="F1572" t="str">
            <v>A</v>
          </cell>
          <cell r="G1572" t="str">
            <v>(GLA-HK354) 15 Barker Road</v>
          </cell>
          <cell r="H1572" t="str">
            <v>Arch SD</v>
          </cell>
          <cell r="I1572">
            <v>3</v>
          </cell>
          <cell r="J1572">
            <v>0</v>
          </cell>
          <cell r="K1572">
            <v>9.0666666666666673E-3</v>
          </cell>
          <cell r="L1572" t="str">
            <v>No</v>
          </cell>
          <cell r="M1572"/>
          <cell r="N1572" t="str">
            <v>Yes</v>
          </cell>
          <cell r="O1572" t="str">
            <v>AC02308032018</v>
          </cell>
        </row>
        <row r="1573">
          <cell r="A1573" t="str">
            <v>SA2225</v>
          </cell>
          <cell r="B1573" t="str">
            <v>11SW-D/CR451</v>
          </cell>
          <cell r="C1573">
            <v>0</v>
          </cell>
          <cell r="D1573" t="str">
            <v>CP,ML&amp;Wch</v>
          </cell>
          <cell r="E1573" t="str">
            <v>PML</v>
          </cell>
          <cell r="F1573" t="str">
            <v>A</v>
          </cell>
          <cell r="G1573" t="str">
            <v>Victoria House, 15 Barker Road</v>
          </cell>
          <cell r="H1573" t="str">
            <v>GPA</v>
          </cell>
          <cell r="I1573">
            <v>1</v>
          </cell>
          <cell r="J1573">
            <v>0</v>
          </cell>
          <cell r="K1573">
            <v>9.0666666666666673E-3</v>
          </cell>
          <cell r="L1573" t="str">
            <v>Yes</v>
          </cell>
          <cell r="M1573"/>
          <cell r="N1573" t="str">
            <v>Yes</v>
          </cell>
          <cell r="O1573" t="str">
            <v>AC02308032006</v>
          </cell>
        </row>
        <row r="1574">
          <cell r="A1574" t="str">
            <v>SA2227</v>
          </cell>
          <cell r="B1574" t="str">
            <v>11SW-D/CR495</v>
          </cell>
          <cell r="C1574">
            <v>0</v>
          </cell>
          <cell r="D1574" t="str">
            <v>CP,ML&amp;Wch</v>
          </cell>
          <cell r="E1574" t="str">
            <v>PML</v>
          </cell>
          <cell r="F1574" t="str">
            <v>A</v>
          </cell>
          <cell r="G1574" t="str">
            <v>6 Lloyd Path</v>
          </cell>
          <cell r="H1574" t="str">
            <v>GPA</v>
          </cell>
          <cell r="I1574">
            <v>1</v>
          </cell>
          <cell r="J1574">
            <v>0</v>
          </cell>
          <cell r="K1574">
            <v>9.0666666666666673E-3</v>
          </cell>
          <cell r="L1574" t="str">
            <v>Yes</v>
          </cell>
          <cell r="M1574"/>
          <cell r="N1574" t="str">
            <v>Yes</v>
          </cell>
          <cell r="O1574" t="str">
            <v>AC02308038006</v>
          </cell>
        </row>
        <row r="1575">
          <cell r="A1575" t="str">
            <v>SA2230</v>
          </cell>
          <cell r="B1575" t="str">
            <v>11SW-D/CR51</v>
          </cell>
          <cell r="C1575">
            <v>0</v>
          </cell>
          <cell r="D1575" t="str">
            <v>WS&amp;L</v>
          </cell>
          <cell r="E1575" t="str">
            <v>S</v>
          </cell>
          <cell r="F1575" t="str">
            <v>A</v>
          </cell>
          <cell r="G1575" t="str">
            <v>Island Road Government Primary School</v>
          </cell>
          <cell r="H1575" t="str">
            <v>EB</v>
          </cell>
          <cell r="I1575">
            <v>1</v>
          </cell>
          <cell r="J1575">
            <v>0</v>
          </cell>
          <cell r="K1575">
            <v>9.0666666666666673E-3</v>
          </cell>
          <cell r="L1575" t="str">
            <v>Yes</v>
          </cell>
          <cell r="M1575" t="str">
            <v>Aberdeen_ApLeiChau</v>
          </cell>
          <cell r="N1575" t="str">
            <v>Yes</v>
          </cell>
          <cell r="O1575" t="str">
            <v>BK07108003001</v>
          </cell>
        </row>
        <row r="1576">
          <cell r="A1576" t="str">
            <v>SA2233</v>
          </cell>
          <cell r="B1576" t="str">
            <v>11SW-D/CR635</v>
          </cell>
          <cell r="C1576">
            <v>0</v>
          </cell>
          <cell r="D1576" t="str">
            <v>WS&amp;L</v>
          </cell>
          <cell r="E1576" t="str">
            <v>S</v>
          </cell>
          <cell r="F1576" t="str">
            <v>A</v>
          </cell>
          <cell r="G1576" t="str">
            <v>Aberdeen Jockey Club Clinic</v>
          </cell>
          <cell r="H1576" t="str">
            <v>DH</v>
          </cell>
          <cell r="I1576">
            <v>2</v>
          </cell>
          <cell r="J1576">
            <v>0</v>
          </cell>
          <cell r="K1576">
            <v>9.0666666666666673E-3</v>
          </cell>
          <cell r="L1576" t="str">
            <v>No</v>
          </cell>
          <cell r="M1576" t="str">
            <v>Aberdeen_ApLeiChau</v>
          </cell>
          <cell r="N1576" t="str">
            <v>Yes</v>
          </cell>
          <cell r="O1576" t="str">
            <v>BK02508011000</v>
          </cell>
        </row>
        <row r="1577">
          <cell r="A1577" t="str">
            <v>SA2238</v>
          </cell>
          <cell r="B1577" t="str">
            <v>11SW-D/C665</v>
          </cell>
          <cell r="C1577">
            <v>0</v>
          </cell>
          <cell r="D1577" t="str">
            <v>CP,ML&amp;Wch</v>
          </cell>
          <cell r="E1577" t="str">
            <v>Wch-S</v>
          </cell>
          <cell r="F1577" t="str">
            <v>A</v>
          </cell>
          <cell r="G1577" t="str">
            <v>12-14 Middle Gap Road Government Quarters</v>
          </cell>
          <cell r="H1577" t="str">
            <v>GPA</v>
          </cell>
          <cell r="I1577">
            <v>2</v>
          </cell>
          <cell r="J1577">
            <v>0</v>
          </cell>
          <cell r="K1577">
            <v>9.0666666666666673E-3</v>
          </cell>
          <cell r="L1577" t="str">
            <v>No</v>
          </cell>
          <cell r="M1577"/>
          <cell r="N1577" t="str">
            <v>Yes</v>
          </cell>
          <cell r="O1577" t="str">
            <v>CC02308004001</v>
          </cell>
        </row>
        <row r="1578">
          <cell r="A1578" t="str">
            <v>SA2242</v>
          </cell>
          <cell r="B1578" t="str">
            <v>11SW-D/C79</v>
          </cell>
          <cell r="C1578">
            <v>0</v>
          </cell>
          <cell r="D1578" t="str">
            <v>WS&amp;L</v>
          </cell>
          <cell r="E1578" t="str">
            <v>S</v>
          </cell>
          <cell r="F1578" t="str">
            <v>A</v>
          </cell>
          <cell r="G1578" t="str">
            <v>Aberdeen Boulders Corner Rest Garden</v>
          </cell>
          <cell r="H1578" t="str">
            <v>LCSD</v>
          </cell>
          <cell r="I1578">
            <v>1</v>
          </cell>
          <cell r="J1578">
            <v>0</v>
          </cell>
          <cell r="K1578">
            <v>9.0666666666666673E-3</v>
          </cell>
          <cell r="L1578" t="str">
            <v>No</v>
          </cell>
          <cell r="M1578" t="str">
            <v>Aberdeen_ApLeiChau</v>
          </cell>
          <cell r="N1578" t="str">
            <v>Yes</v>
          </cell>
          <cell r="O1578" t="str">
            <v>BK04408016002</v>
          </cell>
        </row>
        <row r="1579">
          <cell r="A1579" t="str">
            <v>SA2243</v>
          </cell>
          <cell r="B1579" t="str">
            <v>11SW-D/C83</v>
          </cell>
          <cell r="C1579">
            <v>0</v>
          </cell>
          <cell r="D1579" t="str">
            <v>WS&amp;L</v>
          </cell>
          <cell r="E1579" t="str">
            <v>S</v>
          </cell>
          <cell r="F1579" t="str">
            <v>A</v>
          </cell>
          <cell r="G1579" t="str">
            <v>Aberdeen Main Road/Ap Lei Chau Bridge Flyover Sitting Out Area</v>
          </cell>
          <cell r="H1579" t="str">
            <v>LCSD</v>
          </cell>
          <cell r="I1579">
            <v>3</v>
          </cell>
          <cell r="J1579">
            <v>0</v>
          </cell>
          <cell r="K1579">
            <v>9.0666666666666673E-3</v>
          </cell>
          <cell r="L1579" t="str">
            <v>No</v>
          </cell>
          <cell r="M1579" t="str">
            <v>Aberdeen_ApLeiChau</v>
          </cell>
          <cell r="N1579" t="str">
            <v>Yes</v>
          </cell>
          <cell r="O1579" t="str">
            <v>BK04408025001</v>
          </cell>
        </row>
        <row r="1580">
          <cell r="A1580" t="str">
            <v>SA2244</v>
          </cell>
          <cell r="B1580" t="str">
            <v>11SW-D/C840</v>
          </cell>
          <cell r="C1580">
            <v>0</v>
          </cell>
          <cell r="D1580" t="str">
            <v>CP,ML&amp;Wch</v>
          </cell>
          <cell r="E1580" t="str">
            <v>PML</v>
          </cell>
          <cell r="F1580" t="str">
            <v>A</v>
          </cell>
          <cell r="G1580" t="str">
            <v>May Road Public Toilet</v>
          </cell>
          <cell r="H1580" t="str">
            <v>FEHD</v>
          </cell>
          <cell r="I1580">
            <v>1</v>
          </cell>
          <cell r="J1580">
            <v>0</v>
          </cell>
          <cell r="K1580">
            <v>9.0666666666666673E-3</v>
          </cell>
          <cell r="L1580" t="str">
            <v>No</v>
          </cell>
          <cell r="M1580"/>
          <cell r="N1580" t="str">
            <v>Yes</v>
          </cell>
          <cell r="O1580" t="str">
            <v>AC01908085001</v>
          </cell>
        </row>
        <row r="1581">
          <cell r="A1581" t="str">
            <v>SA2253</v>
          </cell>
          <cell r="B1581" t="str">
            <v>11SW-D/FR115</v>
          </cell>
          <cell r="C1581">
            <v>0</v>
          </cell>
          <cell r="D1581" t="str">
            <v>CP,ML&amp;Wch</v>
          </cell>
          <cell r="E1581" t="str">
            <v>Wch-S</v>
          </cell>
          <cell r="F1581" t="str">
            <v>A</v>
          </cell>
          <cell r="G1581" t="str">
            <v>Wanchai Gap Park</v>
          </cell>
          <cell r="H1581" t="str">
            <v>LCSD</v>
          </cell>
          <cell r="I1581">
            <v>1</v>
          </cell>
          <cell r="J1581">
            <v>0</v>
          </cell>
          <cell r="K1581">
            <v>9.0666666666666673E-3</v>
          </cell>
          <cell r="L1581" t="str">
            <v>Yes</v>
          </cell>
          <cell r="M1581"/>
          <cell r="N1581" t="str">
            <v>Yes</v>
          </cell>
          <cell r="O1581" t="str">
            <v>CC04408043001</v>
          </cell>
        </row>
        <row r="1582">
          <cell r="A1582" t="str">
            <v>SA2258</v>
          </cell>
          <cell r="B1582" t="str">
            <v>11SW-D/FR19</v>
          </cell>
          <cell r="C1582">
            <v>2</v>
          </cell>
          <cell r="D1582" t="str">
            <v>CP,ML&amp;Wch</v>
          </cell>
          <cell r="E1582" t="str">
            <v>PML</v>
          </cell>
          <cell r="F1582" t="str">
            <v>A</v>
          </cell>
          <cell r="G1582" t="str">
            <v>Mansfield Road Government Quarters</v>
          </cell>
          <cell r="H1582" t="str">
            <v>GPA</v>
          </cell>
          <cell r="I1582">
            <v>1</v>
          </cell>
          <cell r="J1582">
            <v>0</v>
          </cell>
          <cell r="K1582">
            <v>9.0666666666666673E-3</v>
          </cell>
          <cell r="L1582" t="str">
            <v>Yes</v>
          </cell>
          <cell r="M1582"/>
          <cell r="N1582" t="str">
            <v>Yes</v>
          </cell>
          <cell r="O1582" t="str">
            <v>AC02308026000</v>
          </cell>
        </row>
        <row r="1583">
          <cell r="A1583" t="str">
            <v>SA2259</v>
          </cell>
          <cell r="B1583" t="str">
            <v>11SW-D/FR2</v>
          </cell>
          <cell r="C1583" t="str">
            <v>1,2</v>
          </cell>
          <cell r="D1583" t="str">
            <v>CP,ML&amp;Wch</v>
          </cell>
          <cell r="E1583" t="str">
            <v>Wch-S</v>
          </cell>
          <cell r="F1583" t="str">
            <v>A</v>
          </cell>
          <cell r="G1583" t="str">
            <v>Hong Kong Cemetery</v>
          </cell>
          <cell r="H1583" t="str">
            <v>FEHD,HyD</v>
          </cell>
          <cell r="I1583">
            <v>2</v>
          </cell>
          <cell r="J1583">
            <v>0</v>
          </cell>
          <cell r="K1583">
            <v>9.0666666666666673E-3</v>
          </cell>
          <cell r="L1583" t="str">
            <v>Yes</v>
          </cell>
          <cell r="M1583"/>
          <cell r="N1583" t="str">
            <v>Yes</v>
          </cell>
          <cell r="O1583" t="str">
            <v>CC01908021002</v>
          </cell>
        </row>
        <row r="1584">
          <cell r="A1584" t="str">
            <v>SA2265</v>
          </cell>
          <cell r="B1584" t="str">
            <v>11SW-D/F3</v>
          </cell>
          <cell r="C1584">
            <v>0</v>
          </cell>
          <cell r="D1584" t="str">
            <v>CP,ML&amp;Wch</v>
          </cell>
          <cell r="E1584" t="str">
            <v>Wch-S</v>
          </cell>
          <cell r="F1584" t="str">
            <v>A</v>
          </cell>
          <cell r="G1584" t="str">
            <v>Hong Kong Cemetery</v>
          </cell>
          <cell r="H1584" t="str">
            <v>FEHD</v>
          </cell>
          <cell r="I1584">
            <v>3</v>
          </cell>
          <cell r="J1584">
            <v>0</v>
          </cell>
          <cell r="K1584">
            <v>9.0666666666666673E-3</v>
          </cell>
          <cell r="L1584" t="str">
            <v>No</v>
          </cell>
          <cell r="M1584"/>
          <cell r="N1584" t="str">
            <v>Yes</v>
          </cell>
          <cell r="O1584" t="str">
            <v>CC01908021001</v>
          </cell>
        </row>
        <row r="1585">
          <cell r="A1585" t="str">
            <v>SA2267</v>
          </cell>
          <cell r="B1585" t="str">
            <v>11SW-D/F345</v>
          </cell>
          <cell r="C1585">
            <v>1</v>
          </cell>
          <cell r="D1585" t="str">
            <v>CP,ML&amp;Wch</v>
          </cell>
          <cell r="E1585" t="str">
            <v>Wch-S</v>
          </cell>
          <cell r="F1585" t="str">
            <v>A</v>
          </cell>
          <cell r="G1585" t="str">
            <v>12-14 Middle Gap Road Government Quarters</v>
          </cell>
          <cell r="H1585" t="str">
            <v>GPA</v>
          </cell>
          <cell r="I1585">
            <v>1</v>
          </cell>
          <cell r="J1585">
            <v>0</v>
          </cell>
          <cell r="K1585">
            <v>9.0666666666666673E-3</v>
          </cell>
          <cell r="L1585" t="str">
            <v>Yes</v>
          </cell>
          <cell r="M1585"/>
          <cell r="N1585" t="str">
            <v>Yes</v>
          </cell>
          <cell r="O1585" t="str">
            <v>CC02308004005</v>
          </cell>
        </row>
        <row r="1586">
          <cell r="A1586" t="str">
            <v>SA2271</v>
          </cell>
          <cell r="B1586" t="str">
            <v>11SW-D/FR400</v>
          </cell>
          <cell r="C1586" t="str">
            <v>1,2</v>
          </cell>
          <cell r="D1586" t="str">
            <v>CP,ML&amp;Wch</v>
          </cell>
          <cell r="E1586" t="str">
            <v>Wch-S</v>
          </cell>
          <cell r="F1586" t="str">
            <v>A</v>
          </cell>
          <cell r="G1586" t="str">
            <v>Hong Kong Cemetery</v>
          </cell>
          <cell r="H1586" t="str">
            <v>HyD,FEHD</v>
          </cell>
          <cell r="I1586">
            <v>2</v>
          </cell>
          <cell r="J1586">
            <v>0</v>
          </cell>
          <cell r="K1586">
            <v>9.0666666666666673E-3</v>
          </cell>
          <cell r="L1586" t="str">
            <v>No</v>
          </cell>
          <cell r="M1586"/>
          <cell r="N1586" t="str">
            <v>Yes</v>
          </cell>
          <cell r="O1586" t="str">
            <v>CC01908021047</v>
          </cell>
        </row>
        <row r="1587">
          <cell r="A1587" t="str">
            <v>SA2272</v>
          </cell>
          <cell r="B1587" t="str">
            <v>11SW-D/F402</v>
          </cell>
          <cell r="C1587" t="str">
            <v>1,2</v>
          </cell>
          <cell r="D1587" t="str">
            <v>CP,ML&amp;Wch</v>
          </cell>
          <cell r="E1587" t="str">
            <v>Wch-S</v>
          </cell>
          <cell r="F1587" t="str">
            <v>A</v>
          </cell>
          <cell r="G1587" t="str">
            <v>Hong Kong Cemetery</v>
          </cell>
          <cell r="H1587" t="str">
            <v>HyD,FEHD</v>
          </cell>
          <cell r="I1587">
            <v>2</v>
          </cell>
          <cell r="J1587">
            <v>0</v>
          </cell>
          <cell r="K1587">
            <v>9.0666666666666673E-3</v>
          </cell>
          <cell r="L1587" t="str">
            <v>Yes</v>
          </cell>
          <cell r="M1587"/>
          <cell r="N1587" t="str">
            <v>Yes</v>
          </cell>
          <cell r="O1587" t="str">
            <v>CC01908021049</v>
          </cell>
        </row>
        <row r="1588">
          <cell r="A1588" t="str">
            <v>SA2273</v>
          </cell>
          <cell r="B1588" t="str">
            <v>11SW-D/FR404</v>
          </cell>
          <cell r="C1588">
            <v>0</v>
          </cell>
          <cell r="D1588" t="str">
            <v>CP,ML&amp;Wch</v>
          </cell>
          <cell r="E1588" t="str">
            <v>PML</v>
          </cell>
          <cell r="F1588" t="str">
            <v>A</v>
          </cell>
          <cell r="G1588" t="str">
            <v>Victoria House, 15 Barker Road</v>
          </cell>
          <cell r="H1588" t="str">
            <v>GPA</v>
          </cell>
          <cell r="I1588">
            <v>2</v>
          </cell>
          <cell r="J1588">
            <v>0</v>
          </cell>
          <cell r="K1588">
            <v>9.0666666666666673E-3</v>
          </cell>
          <cell r="L1588" t="str">
            <v>Yes</v>
          </cell>
          <cell r="M1588"/>
          <cell r="N1588" t="str">
            <v>Yes</v>
          </cell>
          <cell r="O1588" t="str">
            <v>AC02308032013</v>
          </cell>
        </row>
        <row r="1589">
          <cell r="A1589" t="str">
            <v>SA2277</v>
          </cell>
          <cell r="B1589" t="str">
            <v>11SW-D/FR522</v>
          </cell>
          <cell r="C1589">
            <v>0</v>
          </cell>
          <cell r="D1589" t="str">
            <v>CP,ML&amp;Wch</v>
          </cell>
          <cell r="E1589" t="str">
            <v>Wch-N</v>
          </cell>
          <cell r="F1589" t="str">
            <v>A</v>
          </cell>
          <cell r="G1589" t="str">
            <v>Police Museum (Formerly Wanchai Gap Police Station)</v>
          </cell>
          <cell r="H1589" t="str">
            <v>HKPF</v>
          </cell>
          <cell r="I1589">
            <v>1</v>
          </cell>
          <cell r="J1589">
            <v>0</v>
          </cell>
          <cell r="K1589">
            <v>9.0666666666666673E-3</v>
          </cell>
          <cell r="L1589" t="str">
            <v>No</v>
          </cell>
          <cell r="M1589"/>
          <cell r="N1589" t="str">
            <v>Yes</v>
          </cell>
          <cell r="O1589" t="str">
            <v>CA03108001002</v>
          </cell>
        </row>
        <row r="1590">
          <cell r="A1590" t="str">
            <v>SA2280</v>
          </cell>
          <cell r="B1590" t="str">
            <v>11SW-D/FR572</v>
          </cell>
          <cell r="C1590">
            <v>0</v>
          </cell>
          <cell r="D1590" t="str">
            <v>CP,ML&amp;Wch</v>
          </cell>
          <cell r="E1590" t="str">
            <v>Wch-S</v>
          </cell>
          <cell r="F1590" t="str">
            <v>A</v>
          </cell>
          <cell r="G1590" t="str">
            <v>Happy Valley Police Station</v>
          </cell>
          <cell r="H1590" t="str">
            <v>HKPF</v>
          </cell>
          <cell r="I1590">
            <v>1</v>
          </cell>
          <cell r="J1590">
            <v>0</v>
          </cell>
          <cell r="K1590">
            <v>9.0666666666666673E-3</v>
          </cell>
          <cell r="L1590" t="str">
            <v>Yes</v>
          </cell>
          <cell r="M1590" t="str">
            <v>HappyValley</v>
          </cell>
          <cell r="N1590" t="str">
            <v>Yes</v>
          </cell>
          <cell r="O1590" t="str">
            <v>CC03108012002</v>
          </cell>
        </row>
        <row r="1591">
          <cell r="A1591" t="str">
            <v>SA2282</v>
          </cell>
          <cell r="B1591" t="str">
            <v>11SW-D/F614</v>
          </cell>
          <cell r="C1591">
            <v>0</v>
          </cell>
          <cell r="D1591" t="str">
            <v>WS&amp;L</v>
          </cell>
          <cell r="E1591" t="str">
            <v>S</v>
          </cell>
          <cell r="F1591" t="str">
            <v>A</v>
          </cell>
          <cell r="G1591" t="str">
            <v>Aberdeen Police Training School</v>
          </cell>
          <cell r="H1591" t="str">
            <v>HKPF</v>
          </cell>
          <cell r="I1591">
            <v>2</v>
          </cell>
          <cell r="J1591">
            <v>0</v>
          </cell>
          <cell r="K1591">
            <v>9.0666666666666673E-3</v>
          </cell>
          <cell r="L1591" t="str">
            <v>Yes</v>
          </cell>
          <cell r="M1591"/>
          <cell r="N1591" t="str">
            <v>Yes</v>
          </cell>
          <cell r="O1591" t="str">
            <v>BB03108004039</v>
          </cell>
        </row>
        <row r="1592">
          <cell r="A1592" t="str">
            <v>SA2286</v>
          </cell>
          <cell r="B1592" t="str">
            <v>11SW-D/FR631</v>
          </cell>
          <cell r="C1592">
            <v>0</v>
          </cell>
          <cell r="D1592" t="str">
            <v>CP,ML&amp;Wch</v>
          </cell>
          <cell r="E1592" t="str">
            <v>PML</v>
          </cell>
          <cell r="F1592" t="str">
            <v>A</v>
          </cell>
          <cell r="G1592" t="str">
            <v>19 Severn Road Government Quarters</v>
          </cell>
          <cell r="H1592" t="str">
            <v>GPA</v>
          </cell>
          <cell r="I1592">
            <v>1</v>
          </cell>
          <cell r="J1592">
            <v>0</v>
          </cell>
          <cell r="K1592">
            <v>9.0666666666666673E-3</v>
          </cell>
          <cell r="L1592" t="str">
            <v>Yes</v>
          </cell>
          <cell r="M1592"/>
          <cell r="N1592" t="str">
            <v>Yes</v>
          </cell>
          <cell r="O1592" t="str">
            <v>AC02308037004</v>
          </cell>
        </row>
        <row r="1593">
          <cell r="A1593" t="str">
            <v>SA2287</v>
          </cell>
          <cell r="B1593" t="str">
            <v>11SW-D/F632</v>
          </cell>
          <cell r="C1593">
            <v>0</v>
          </cell>
          <cell r="D1593" t="str">
            <v>CP,ML&amp;Wch</v>
          </cell>
          <cell r="E1593" t="str">
            <v>PML</v>
          </cell>
          <cell r="F1593" t="str">
            <v>A</v>
          </cell>
          <cell r="G1593" t="str">
            <v>19 Severn Road Government Quarters</v>
          </cell>
          <cell r="H1593" t="str">
            <v>GPA</v>
          </cell>
          <cell r="I1593">
            <v>2</v>
          </cell>
          <cell r="J1593">
            <v>0</v>
          </cell>
          <cell r="K1593">
            <v>9.0666666666666673E-3</v>
          </cell>
          <cell r="L1593" t="str">
            <v>Yes</v>
          </cell>
          <cell r="M1593"/>
          <cell r="N1593" t="str">
            <v>Yes</v>
          </cell>
          <cell r="O1593" t="str">
            <v>AC02308037002</v>
          </cell>
        </row>
        <row r="1594">
          <cell r="A1594" t="str">
            <v>SA2295</v>
          </cell>
          <cell r="B1594" t="str">
            <v>11SW-D/R1234</v>
          </cell>
          <cell r="C1594">
            <v>0</v>
          </cell>
          <cell r="D1594" t="str">
            <v>CP,ML&amp;Wch</v>
          </cell>
          <cell r="E1594" t="str">
            <v>Wch-S</v>
          </cell>
          <cell r="F1594" t="str">
            <v>A</v>
          </cell>
          <cell r="G1594" t="str">
            <v>Bowen Road Temporary Playground</v>
          </cell>
          <cell r="H1594" t="str">
            <v>LCSD</v>
          </cell>
          <cell r="I1594">
            <v>3</v>
          </cell>
          <cell r="J1594">
            <v>0</v>
          </cell>
          <cell r="K1594">
            <v>9.0666666666666673E-3</v>
          </cell>
          <cell r="L1594" t="str">
            <v>No</v>
          </cell>
          <cell r="M1594"/>
          <cell r="N1594" t="str">
            <v>No</v>
          </cell>
          <cell r="O1594" t="str">
            <v>CC04408073001</v>
          </cell>
        </row>
        <row r="1595">
          <cell r="A1595" t="str">
            <v>SA2299</v>
          </cell>
          <cell r="B1595" t="str">
            <v>11SW-D/R207</v>
          </cell>
          <cell r="C1595" t="str">
            <v>1,2</v>
          </cell>
          <cell r="D1595" t="str">
            <v>CP,ML&amp;Wch</v>
          </cell>
          <cell r="E1595" t="str">
            <v>Wch-S</v>
          </cell>
          <cell r="F1595" t="str">
            <v>A</v>
          </cell>
          <cell r="G1595" t="str">
            <v>Stubbs Road Children's Playground</v>
          </cell>
          <cell r="H1595" t="str">
            <v>Lands D,LCSD</v>
          </cell>
          <cell r="I1595">
            <v>1</v>
          </cell>
          <cell r="J1595">
            <v>0</v>
          </cell>
          <cell r="K1595">
            <v>9.0666666666666673E-3</v>
          </cell>
          <cell r="L1595" t="str">
            <v>No</v>
          </cell>
          <cell r="M1595"/>
          <cell r="N1595" t="str">
            <v>Yes</v>
          </cell>
          <cell r="O1595" t="str">
            <v>CC04408031001</v>
          </cell>
        </row>
        <row r="1596">
          <cell r="A1596" t="str">
            <v>SA2301</v>
          </cell>
          <cell r="B1596" t="str">
            <v>11SW-D/R221</v>
          </cell>
          <cell r="C1596">
            <v>0</v>
          </cell>
          <cell r="D1596" t="str">
            <v>CP,ML&amp;Wch</v>
          </cell>
          <cell r="E1596" t="str">
            <v>PML</v>
          </cell>
          <cell r="F1596" t="str">
            <v>A</v>
          </cell>
          <cell r="G1596" t="str">
            <v>Victoria House, 15 Barker Road</v>
          </cell>
          <cell r="H1596" t="str">
            <v>GPA</v>
          </cell>
          <cell r="I1596">
            <v>2</v>
          </cell>
          <cell r="J1596">
            <v>0</v>
          </cell>
          <cell r="K1596">
            <v>9.0666666666666673E-3</v>
          </cell>
          <cell r="L1596" t="str">
            <v>Yes</v>
          </cell>
          <cell r="M1596"/>
          <cell r="N1596" t="str">
            <v>No</v>
          </cell>
          <cell r="O1596" t="str">
            <v>AC02308032005</v>
          </cell>
        </row>
        <row r="1597">
          <cell r="A1597" t="str">
            <v>SA2303</v>
          </cell>
          <cell r="B1597" t="str">
            <v>11SW-D/R283</v>
          </cell>
          <cell r="C1597">
            <v>0</v>
          </cell>
          <cell r="D1597" t="str">
            <v>WS&amp;L</v>
          </cell>
          <cell r="E1597" t="str">
            <v>S</v>
          </cell>
          <cell r="F1597" t="str">
            <v>A</v>
          </cell>
          <cell r="G1597" t="str">
            <v>Nam Fung Road Refuse Collection Point</v>
          </cell>
          <cell r="H1597" t="str">
            <v>FEHD</v>
          </cell>
          <cell r="I1597">
            <v>3</v>
          </cell>
          <cell r="J1597">
            <v>0</v>
          </cell>
          <cell r="K1597">
            <v>9.0666666666666673E-3</v>
          </cell>
          <cell r="L1597" t="str">
            <v>No</v>
          </cell>
          <cell r="M1597" t="str">
            <v>DeepWaterBay_RepulseBay</v>
          </cell>
          <cell r="N1597" t="str">
            <v>No</v>
          </cell>
          <cell r="O1597" t="str">
            <v>BB04408029009</v>
          </cell>
        </row>
        <row r="1598">
          <cell r="A1598" t="str">
            <v>SA2307</v>
          </cell>
          <cell r="B1598" t="str">
            <v>11SW-D/R49</v>
          </cell>
          <cell r="C1598">
            <v>0</v>
          </cell>
          <cell r="D1598" t="str">
            <v>CP,ML&amp;Wch</v>
          </cell>
          <cell r="E1598" t="str">
            <v>Wch-S</v>
          </cell>
          <cell r="F1598" t="str">
            <v>A</v>
          </cell>
          <cell r="G1598" t="str">
            <v>Green Lane Hall</v>
          </cell>
          <cell r="H1598" t="str">
            <v>HKPF</v>
          </cell>
          <cell r="I1598">
            <v>1</v>
          </cell>
          <cell r="J1598">
            <v>0</v>
          </cell>
          <cell r="K1598">
            <v>9.0666666666666673E-3</v>
          </cell>
          <cell r="L1598" t="str">
            <v>Yes</v>
          </cell>
          <cell r="M1598" t="str">
            <v>HappyValley</v>
          </cell>
          <cell r="N1598" t="str">
            <v>No</v>
          </cell>
          <cell r="O1598" t="str">
            <v>CC03108001003</v>
          </cell>
        </row>
        <row r="1599">
          <cell r="A1599" t="str">
            <v>SA2308</v>
          </cell>
          <cell r="B1599" t="str">
            <v>11SW-D/R538</v>
          </cell>
          <cell r="C1599">
            <v>2</v>
          </cell>
          <cell r="D1599" t="str">
            <v>WS&amp;L</v>
          </cell>
          <cell r="E1599" t="str">
            <v>S</v>
          </cell>
          <cell r="F1599" t="str">
            <v>A</v>
          </cell>
          <cell r="G1599" t="str">
            <v>TWGH's Jockey Club Rehabilitation Complex</v>
          </cell>
          <cell r="H1599" t="str">
            <v>SWD</v>
          </cell>
          <cell r="I1599">
            <v>1</v>
          </cell>
          <cell r="J1599">
            <v>0</v>
          </cell>
          <cell r="K1599">
            <v>9.0666666666666673E-3</v>
          </cell>
          <cell r="L1599" t="str">
            <v>Yes</v>
          </cell>
          <cell r="M1599"/>
          <cell r="N1599" t="str">
            <v>Yes</v>
          </cell>
          <cell r="O1599" t="str">
            <v>BB05508017004</v>
          </cell>
        </row>
        <row r="1600">
          <cell r="A1600" t="str">
            <v>SA2309</v>
          </cell>
          <cell r="B1600" t="str">
            <v>11SW-D/R541</v>
          </cell>
          <cell r="C1600">
            <v>0</v>
          </cell>
          <cell r="D1600" t="str">
            <v>WS&amp;L</v>
          </cell>
          <cell r="E1600" t="str">
            <v>S</v>
          </cell>
          <cell r="F1600" t="str">
            <v>A</v>
          </cell>
          <cell r="G1600" t="str">
            <v>Aberdeen Fire Station</v>
          </cell>
          <cell r="H1600" t="str">
            <v>FSD</v>
          </cell>
          <cell r="I1600">
            <v>2</v>
          </cell>
          <cell r="J1600">
            <v>0</v>
          </cell>
          <cell r="K1600">
            <v>9.0666666666666673E-3</v>
          </cell>
          <cell r="L1600" t="str">
            <v>Yes</v>
          </cell>
          <cell r="M1600"/>
          <cell r="N1600" t="str">
            <v>No</v>
          </cell>
          <cell r="O1600" t="str">
            <v>BB04408029011</v>
          </cell>
        </row>
        <row r="1601">
          <cell r="A1601" t="str">
            <v>SA2310</v>
          </cell>
          <cell r="B1601" t="str">
            <v>11SW-D/R547</v>
          </cell>
          <cell r="C1601">
            <v>0</v>
          </cell>
          <cell r="D1601" t="str">
            <v>WS&amp;L</v>
          </cell>
          <cell r="E1601" t="str">
            <v>S</v>
          </cell>
          <cell r="F1601" t="str">
            <v>A</v>
          </cell>
          <cell r="G1601" t="str">
            <v>Aberdeen Police Training School</v>
          </cell>
          <cell r="H1601" t="str">
            <v>HKPF</v>
          </cell>
          <cell r="I1601">
            <v>1</v>
          </cell>
          <cell r="J1601">
            <v>0</v>
          </cell>
          <cell r="K1601">
            <v>9.0666666666666673E-3</v>
          </cell>
          <cell r="L1601" t="str">
            <v>Yes</v>
          </cell>
          <cell r="M1601"/>
          <cell r="N1601" t="str">
            <v>No</v>
          </cell>
          <cell r="O1601" t="str">
            <v>BB04408029012</v>
          </cell>
        </row>
        <row r="1602">
          <cell r="A1602" t="str">
            <v>SA2318</v>
          </cell>
          <cell r="B1602" t="str">
            <v>11SW-D/R800</v>
          </cell>
          <cell r="C1602">
            <v>0</v>
          </cell>
          <cell r="D1602" t="str">
            <v>CP,ML&amp;Wch</v>
          </cell>
          <cell r="E1602" t="str">
            <v>Wch-S</v>
          </cell>
          <cell r="F1602" t="str">
            <v>A</v>
          </cell>
          <cell r="G1602" t="str">
            <v>Hong Kong Cemetery</v>
          </cell>
          <cell r="H1602" t="str">
            <v>FEHD</v>
          </cell>
          <cell r="I1602">
            <v>3</v>
          </cell>
          <cell r="J1602">
            <v>0</v>
          </cell>
          <cell r="K1602">
            <v>9.0666666666666673E-3</v>
          </cell>
          <cell r="L1602" t="str">
            <v>No</v>
          </cell>
          <cell r="M1602"/>
          <cell r="N1602" t="str">
            <v>No</v>
          </cell>
          <cell r="O1602" t="str">
            <v>CC01908021039</v>
          </cell>
        </row>
        <row r="1603">
          <cell r="A1603" t="str">
            <v>SA2319</v>
          </cell>
          <cell r="B1603" t="str">
            <v>11SW-D/R801</v>
          </cell>
          <cell r="C1603">
            <v>0</v>
          </cell>
          <cell r="D1603" t="str">
            <v>CP,ML&amp;Wch</v>
          </cell>
          <cell r="E1603" t="str">
            <v>Wch-S</v>
          </cell>
          <cell r="F1603" t="str">
            <v>A</v>
          </cell>
          <cell r="G1603" t="str">
            <v>Hong Kong Cemetery</v>
          </cell>
          <cell r="H1603" t="str">
            <v>FEHD</v>
          </cell>
          <cell r="I1603">
            <v>3</v>
          </cell>
          <cell r="J1603">
            <v>0</v>
          </cell>
          <cell r="K1603">
            <v>9.0666666666666673E-3</v>
          </cell>
          <cell r="L1603" t="str">
            <v>Yes</v>
          </cell>
          <cell r="M1603"/>
          <cell r="N1603" t="str">
            <v>Yes</v>
          </cell>
          <cell r="O1603" t="str">
            <v>CC01908021045</v>
          </cell>
        </row>
        <row r="1604">
          <cell r="A1604" t="str">
            <v>SA2321</v>
          </cell>
          <cell r="B1604" t="str">
            <v>11SW-D/R805</v>
          </cell>
          <cell r="C1604">
            <v>0</v>
          </cell>
          <cell r="D1604" t="str">
            <v>CP,ML&amp;Wch</v>
          </cell>
          <cell r="E1604" t="str">
            <v>Wch-S</v>
          </cell>
          <cell r="F1604" t="str">
            <v>A</v>
          </cell>
          <cell r="G1604" t="str">
            <v>Hong Kong Cemetery</v>
          </cell>
          <cell r="H1604" t="str">
            <v>FEHD</v>
          </cell>
          <cell r="I1604">
            <v>3</v>
          </cell>
          <cell r="J1604">
            <v>0</v>
          </cell>
          <cell r="K1604">
            <v>9.0666666666666673E-3</v>
          </cell>
          <cell r="L1604" t="str">
            <v>Yes</v>
          </cell>
          <cell r="M1604"/>
          <cell r="N1604" t="str">
            <v>Yes</v>
          </cell>
          <cell r="O1604" t="str">
            <v>CC01908021034</v>
          </cell>
        </row>
        <row r="1605">
          <cell r="A1605" t="str">
            <v>SA2324</v>
          </cell>
          <cell r="B1605" t="str">
            <v>11SW-D/R860</v>
          </cell>
          <cell r="C1605">
            <v>0</v>
          </cell>
          <cell r="D1605" t="str">
            <v>CP,ML&amp;Wch</v>
          </cell>
          <cell r="E1605" t="str">
            <v>PML</v>
          </cell>
          <cell r="F1605" t="str">
            <v>A</v>
          </cell>
          <cell r="G1605" t="str">
            <v>Victoria House, 15 Barker Road</v>
          </cell>
          <cell r="H1605" t="str">
            <v>GPA</v>
          </cell>
          <cell r="I1605">
            <v>2</v>
          </cell>
          <cell r="J1605">
            <v>0</v>
          </cell>
          <cell r="K1605">
            <v>9.0666666666666673E-3</v>
          </cell>
          <cell r="L1605" t="str">
            <v>Yes</v>
          </cell>
          <cell r="M1605"/>
          <cell r="N1605" t="str">
            <v>No</v>
          </cell>
          <cell r="O1605" t="str">
            <v>AC02308032015</v>
          </cell>
        </row>
        <row r="1606">
          <cell r="A1606" t="str">
            <v>SA2426</v>
          </cell>
          <cell r="B1606" t="str">
            <v>14NE-B/C122</v>
          </cell>
          <cell r="C1606">
            <v>0</v>
          </cell>
          <cell r="D1606" t="str">
            <v>E</v>
          </cell>
          <cell r="E1606" t="str">
            <v>SKW&amp;Is-S</v>
          </cell>
          <cell r="F1606" t="str">
            <v>A</v>
          </cell>
          <cell r="G1606" t="str">
            <v>Lamma Yung Shu Wan Playground (Is-S)</v>
          </cell>
          <cell r="H1606" t="str">
            <v>LCSD</v>
          </cell>
          <cell r="I1606">
            <v>3</v>
          </cell>
          <cell r="J1606">
            <v>0</v>
          </cell>
          <cell r="K1606">
            <v>9.0666666666666673E-3</v>
          </cell>
          <cell r="L1606" t="str">
            <v>No</v>
          </cell>
          <cell r="M1606"/>
          <cell r="N1606" t="str">
            <v>Yes</v>
          </cell>
          <cell r="O1606" t="str">
            <v>DF04408019001</v>
          </cell>
        </row>
        <row r="1607">
          <cell r="A1607" t="str">
            <v>SA2482</v>
          </cell>
          <cell r="B1607" t="str">
            <v>14NW-B/C3</v>
          </cell>
          <cell r="C1607">
            <v>0</v>
          </cell>
          <cell r="D1607" t="str">
            <v>E</v>
          </cell>
          <cell r="E1607" t="str">
            <v>SKW&amp;Is-S</v>
          </cell>
          <cell r="F1607" t="str">
            <v>A</v>
          </cell>
          <cell r="G1607" t="str">
            <v>Cheung Chau Navigational Aid Station (Is-S)</v>
          </cell>
          <cell r="H1607" t="str">
            <v>CAD</v>
          </cell>
          <cell r="I1607">
            <v>3</v>
          </cell>
          <cell r="J1607">
            <v>0</v>
          </cell>
          <cell r="K1607">
            <v>9.0666666666666673E-3</v>
          </cell>
          <cell r="L1607" t="str">
            <v>No</v>
          </cell>
          <cell r="M1607"/>
          <cell r="N1607" t="str">
            <v>No</v>
          </cell>
          <cell r="O1607" t="str">
            <v>DF00808013002</v>
          </cell>
        </row>
        <row r="1608">
          <cell r="A1608" t="str">
            <v>SA2486</v>
          </cell>
          <cell r="B1608" t="str">
            <v>14NW-D/CR142</v>
          </cell>
          <cell r="C1608" t="str">
            <v>1,2</v>
          </cell>
          <cell r="D1608" t="str">
            <v>E</v>
          </cell>
          <cell r="E1608" t="str">
            <v>SKW&amp;Is-S</v>
          </cell>
          <cell r="F1608" t="str">
            <v>A</v>
          </cell>
          <cell r="G1608" t="str">
            <v>Ko Shan Tsuen Sitting Out Area, Cheung Chau (Is-S)</v>
          </cell>
          <cell r="H1608" t="str">
            <v>HAD,Lands D</v>
          </cell>
          <cell r="I1608">
            <v>1</v>
          </cell>
          <cell r="J1608">
            <v>0</v>
          </cell>
          <cell r="K1608">
            <v>9.0666666666666673E-3</v>
          </cell>
          <cell r="L1608" t="str">
            <v>No</v>
          </cell>
          <cell r="M1608" t="str">
            <v>CheungChau</v>
          </cell>
          <cell r="N1608" t="str">
            <v>Yes</v>
          </cell>
          <cell r="O1608" t="str">
            <v>DF02708061001</v>
          </cell>
        </row>
        <row r="1609">
          <cell r="A1609" t="str">
            <v>SA2487</v>
          </cell>
          <cell r="B1609" t="str">
            <v>14NW-D/C153</v>
          </cell>
          <cell r="C1609">
            <v>0</v>
          </cell>
          <cell r="D1609" t="str">
            <v>E</v>
          </cell>
          <cell r="E1609" t="str">
            <v>SKW&amp;Is-S</v>
          </cell>
          <cell r="F1609" t="str">
            <v>A</v>
          </cell>
          <cell r="G1609" t="str">
            <v>Cheung Chau Sai Wan Pier Toilet (Is-S)</v>
          </cell>
          <cell r="H1609" t="str">
            <v>FEHD</v>
          </cell>
          <cell r="I1609">
            <v>1</v>
          </cell>
          <cell r="J1609">
            <v>0</v>
          </cell>
          <cell r="K1609">
            <v>9.0666666666666673E-3</v>
          </cell>
          <cell r="L1609" t="str">
            <v>No</v>
          </cell>
          <cell r="M1609" t="str">
            <v>CheungChau</v>
          </cell>
          <cell r="N1609" t="str">
            <v>Yes</v>
          </cell>
          <cell r="O1609" t="str">
            <v>DF01908047001</v>
          </cell>
        </row>
        <row r="1610">
          <cell r="A1610" t="str">
            <v>SA2488</v>
          </cell>
          <cell r="B1610" t="str">
            <v>14NW-D/C16</v>
          </cell>
          <cell r="C1610">
            <v>0</v>
          </cell>
          <cell r="D1610" t="str">
            <v>E</v>
          </cell>
          <cell r="E1610" t="str">
            <v>SKW&amp;Is-S</v>
          </cell>
          <cell r="F1610" t="str">
            <v>A</v>
          </cell>
          <cell r="G1610" t="str">
            <v>Cheung Chau Sportsground (Is-S)</v>
          </cell>
          <cell r="H1610" t="str">
            <v>LCSD</v>
          </cell>
          <cell r="I1610">
            <v>1</v>
          </cell>
          <cell r="J1610">
            <v>0</v>
          </cell>
          <cell r="K1610">
            <v>9.0666666666666673E-3</v>
          </cell>
          <cell r="L1610" t="str">
            <v>Yes</v>
          </cell>
          <cell r="M1610" t="str">
            <v>CheungChau</v>
          </cell>
          <cell r="N1610" t="str">
            <v>Yes</v>
          </cell>
          <cell r="O1610" t="str">
            <v>DF04408020001</v>
          </cell>
        </row>
        <row r="1611">
          <cell r="A1611" t="str">
            <v>SA2491</v>
          </cell>
          <cell r="B1611" t="str">
            <v>14NW-D/C174</v>
          </cell>
          <cell r="C1611">
            <v>0</v>
          </cell>
          <cell r="D1611" t="str">
            <v>E</v>
          </cell>
          <cell r="E1611" t="str">
            <v>SKW&amp;Is-S</v>
          </cell>
          <cell r="F1611" t="str">
            <v>A</v>
          </cell>
          <cell r="G1611" t="str">
            <v>Cheung Chau Public Cemetery (Is-S)</v>
          </cell>
          <cell r="H1611" t="str">
            <v>FEHD</v>
          </cell>
          <cell r="I1611">
            <v>3</v>
          </cell>
          <cell r="J1611">
            <v>0</v>
          </cell>
          <cell r="K1611">
            <v>9.0666666666666673E-3</v>
          </cell>
          <cell r="L1611" t="str">
            <v>No</v>
          </cell>
          <cell r="M1611"/>
          <cell r="N1611" t="str">
            <v>Yes</v>
          </cell>
          <cell r="O1611" t="str">
            <v>DF01908048001</v>
          </cell>
        </row>
        <row r="1612">
          <cell r="A1612" t="str">
            <v>SA2492</v>
          </cell>
          <cell r="B1612" t="str">
            <v>14NW-D/C180</v>
          </cell>
          <cell r="C1612">
            <v>0</v>
          </cell>
          <cell r="D1612" t="str">
            <v>E</v>
          </cell>
          <cell r="E1612" t="str">
            <v>SKW&amp;Is-S</v>
          </cell>
          <cell r="F1612" t="str">
            <v>A</v>
          </cell>
          <cell r="G1612" t="str">
            <v>Cheung Chau Public Cemetery (Is-S)</v>
          </cell>
          <cell r="H1612" t="str">
            <v>FEHD</v>
          </cell>
          <cell r="I1612">
            <v>3</v>
          </cell>
          <cell r="J1612">
            <v>0</v>
          </cell>
          <cell r="K1612">
            <v>9.0666666666666673E-3</v>
          </cell>
          <cell r="L1612" t="str">
            <v>No</v>
          </cell>
          <cell r="M1612" t="str">
            <v>CheungChau</v>
          </cell>
          <cell r="N1612" t="str">
            <v>Yes</v>
          </cell>
          <cell r="O1612" t="str">
            <v>DF01908048002</v>
          </cell>
        </row>
        <row r="1613">
          <cell r="A1613" t="str">
            <v>SA2493</v>
          </cell>
          <cell r="B1613" t="str">
            <v>14NW-D/C181</v>
          </cell>
          <cell r="C1613">
            <v>0</v>
          </cell>
          <cell r="D1613" t="str">
            <v>E</v>
          </cell>
          <cell r="E1613" t="str">
            <v>SKW&amp;Is-S</v>
          </cell>
          <cell r="F1613" t="str">
            <v>A</v>
          </cell>
          <cell r="G1613" t="str">
            <v>Cheung Chau Public Cemetery (Is-S)</v>
          </cell>
          <cell r="H1613" t="str">
            <v>FEHD</v>
          </cell>
          <cell r="I1613">
            <v>3</v>
          </cell>
          <cell r="J1613">
            <v>0</v>
          </cell>
          <cell r="K1613">
            <v>9.0666666666666673E-3</v>
          </cell>
          <cell r="L1613" t="str">
            <v>No</v>
          </cell>
          <cell r="M1613" t="str">
            <v>CheungChau</v>
          </cell>
          <cell r="N1613" t="str">
            <v>Yes</v>
          </cell>
          <cell r="O1613" t="str">
            <v>DF01908048003</v>
          </cell>
        </row>
        <row r="1614">
          <cell r="A1614" t="str">
            <v>SA2498</v>
          </cell>
          <cell r="B1614" t="str">
            <v>14NW-D/C239</v>
          </cell>
          <cell r="C1614">
            <v>0</v>
          </cell>
          <cell r="D1614" t="str">
            <v>E</v>
          </cell>
          <cell r="E1614" t="str">
            <v>SKW&amp;Is-S</v>
          </cell>
          <cell r="F1614" t="str">
            <v>A</v>
          </cell>
          <cell r="G1614" t="str">
            <v>Cheung Chau Sportsground (Is-S)</v>
          </cell>
          <cell r="H1614" t="str">
            <v>LCSD</v>
          </cell>
          <cell r="I1614">
            <v>1</v>
          </cell>
          <cell r="J1614">
            <v>0</v>
          </cell>
          <cell r="K1614">
            <v>9.0666666666666673E-3</v>
          </cell>
          <cell r="L1614" t="str">
            <v>Yes</v>
          </cell>
          <cell r="M1614" t="str">
            <v>CheungChau</v>
          </cell>
          <cell r="N1614" t="str">
            <v>No</v>
          </cell>
          <cell r="O1614" t="str">
            <v>DF04408020002</v>
          </cell>
        </row>
        <row r="1615">
          <cell r="A1615" t="str">
            <v>SA2499</v>
          </cell>
          <cell r="B1615" t="str">
            <v>14NW-D/C240</v>
          </cell>
          <cell r="C1615">
            <v>0</v>
          </cell>
          <cell r="D1615" t="str">
            <v>E</v>
          </cell>
          <cell r="E1615" t="str">
            <v>SKW&amp;Is-S</v>
          </cell>
          <cell r="F1615" t="str">
            <v>A</v>
          </cell>
          <cell r="G1615" t="str">
            <v>Cheung Chau Sportsground (Is-S)</v>
          </cell>
          <cell r="H1615" t="str">
            <v>LCSD</v>
          </cell>
          <cell r="I1615">
            <v>2</v>
          </cell>
          <cell r="J1615">
            <v>0</v>
          </cell>
          <cell r="K1615">
            <v>9.0666666666666673E-3</v>
          </cell>
          <cell r="L1615" t="str">
            <v>Yes</v>
          </cell>
          <cell r="M1615" t="str">
            <v>CheungChau</v>
          </cell>
          <cell r="N1615" t="str">
            <v>No</v>
          </cell>
          <cell r="O1615" t="str">
            <v>DF04408020003</v>
          </cell>
        </row>
        <row r="1616">
          <cell r="A1616" t="str">
            <v>SA2502</v>
          </cell>
          <cell r="B1616" t="str">
            <v>14NW-D/C253</v>
          </cell>
          <cell r="C1616">
            <v>0</v>
          </cell>
          <cell r="D1616" t="str">
            <v>E</v>
          </cell>
          <cell r="E1616" t="str">
            <v>SKW&amp;Is-S</v>
          </cell>
          <cell r="F1616" t="str">
            <v>A</v>
          </cell>
          <cell r="G1616" t="str">
            <v>Cheung Chau Sports Centre (Is-S)</v>
          </cell>
          <cell r="H1616" t="str">
            <v>LCSD</v>
          </cell>
          <cell r="I1616">
            <v>3</v>
          </cell>
          <cell r="J1616">
            <v>0</v>
          </cell>
          <cell r="K1616">
            <v>9.0666666666666673E-3</v>
          </cell>
          <cell r="L1616" t="str">
            <v>No</v>
          </cell>
          <cell r="M1616" t="str">
            <v>CheungChau</v>
          </cell>
          <cell r="N1616" t="str">
            <v>Yes</v>
          </cell>
          <cell r="O1616" t="str">
            <v>DF04408027001</v>
          </cell>
        </row>
        <row r="1617">
          <cell r="A1617" t="str">
            <v>SA2503</v>
          </cell>
          <cell r="B1617" t="str">
            <v>14NW-D/C26</v>
          </cell>
          <cell r="C1617">
            <v>0</v>
          </cell>
          <cell r="D1617" t="str">
            <v>E</v>
          </cell>
          <cell r="E1617" t="str">
            <v>SKW&amp;Is-S</v>
          </cell>
          <cell r="F1617" t="str">
            <v>A</v>
          </cell>
          <cell r="G1617" t="str">
            <v>Cheung Chau Marine Licensing Office (Is-S)</v>
          </cell>
          <cell r="H1617" t="str">
            <v>MD</v>
          </cell>
          <cell r="I1617">
            <v>1</v>
          </cell>
          <cell r="J1617">
            <v>0</v>
          </cell>
          <cell r="K1617">
            <v>9.0666666666666673E-3</v>
          </cell>
          <cell r="L1617" t="str">
            <v>Yes</v>
          </cell>
          <cell r="M1617" t="str">
            <v>CheungChau</v>
          </cell>
          <cell r="N1617" t="str">
            <v>Yes</v>
          </cell>
          <cell r="O1617" t="str">
            <v>DF04608005001</v>
          </cell>
        </row>
        <row r="1618">
          <cell r="A1618" t="str">
            <v>SA2506</v>
          </cell>
          <cell r="B1618" t="str">
            <v>14NW-D/C299</v>
          </cell>
          <cell r="C1618">
            <v>0</v>
          </cell>
          <cell r="D1618" t="str">
            <v>E</v>
          </cell>
          <cell r="E1618" t="str">
            <v>SKW&amp;Is-S</v>
          </cell>
          <cell r="F1618" t="str">
            <v>A</v>
          </cell>
          <cell r="G1618" t="str">
            <v>Don Bosco Road Garden, Cheung Chau (Is-S)</v>
          </cell>
          <cell r="H1618" t="str">
            <v>LCSD</v>
          </cell>
          <cell r="I1618">
            <v>3</v>
          </cell>
          <cell r="J1618">
            <v>0</v>
          </cell>
          <cell r="K1618">
            <v>9.0666666666666673E-3</v>
          </cell>
          <cell r="L1618" t="str">
            <v>No</v>
          </cell>
          <cell r="M1618"/>
          <cell r="N1618" t="str">
            <v>Yes</v>
          </cell>
          <cell r="O1618" t="str">
            <v>DF04408035002</v>
          </cell>
        </row>
        <row r="1619">
          <cell r="A1619" t="str">
            <v>SA2509</v>
          </cell>
          <cell r="B1619" t="str">
            <v>14NW-D/C365</v>
          </cell>
          <cell r="C1619">
            <v>0</v>
          </cell>
          <cell r="D1619" t="str">
            <v>Heritage</v>
          </cell>
          <cell r="E1619" t="str">
            <v>Antiq</v>
          </cell>
          <cell r="F1619" t="str">
            <v>A</v>
          </cell>
          <cell r="G1619" t="str">
            <v>Cheung Chau Rock Carving (Is-S)</v>
          </cell>
          <cell r="H1619" t="str">
            <v>HAB</v>
          </cell>
          <cell r="I1619">
            <v>1</v>
          </cell>
          <cell r="J1619">
            <v>0</v>
          </cell>
          <cell r="K1619">
            <v>9.0666666666666673E-3</v>
          </cell>
          <cell r="L1619" t="str">
            <v>Yes</v>
          </cell>
          <cell r="M1619" t="str">
            <v>CheungChau</v>
          </cell>
          <cell r="N1619" t="str">
            <v>Yes</v>
          </cell>
          <cell r="O1619" t="str">
            <v>FH04408011001</v>
          </cell>
        </row>
        <row r="1620">
          <cell r="A1620" t="str">
            <v>SA2510</v>
          </cell>
          <cell r="B1620" t="str">
            <v>14NW-D/C379</v>
          </cell>
          <cell r="C1620">
            <v>0</v>
          </cell>
          <cell r="D1620" t="str">
            <v>E</v>
          </cell>
          <cell r="E1620" t="str">
            <v>SKW&amp;Is-S</v>
          </cell>
          <cell r="F1620" t="str">
            <v>A</v>
          </cell>
          <cell r="G1620" t="str">
            <v>Cheung Chau Tai Kwai Wan Park (Is-S)</v>
          </cell>
          <cell r="H1620" t="str">
            <v>LCSD</v>
          </cell>
          <cell r="I1620">
            <v>3</v>
          </cell>
          <cell r="J1620">
            <v>0</v>
          </cell>
          <cell r="K1620">
            <v>9.0666666666666673E-3</v>
          </cell>
          <cell r="L1620" t="str">
            <v>No</v>
          </cell>
          <cell r="M1620"/>
          <cell r="N1620" t="str">
            <v>Yes</v>
          </cell>
          <cell r="O1620" t="str">
            <v>DF04408037001</v>
          </cell>
        </row>
        <row r="1621">
          <cell r="A1621" t="str">
            <v>SA2513</v>
          </cell>
          <cell r="B1621" t="str">
            <v>14NW-D/C417</v>
          </cell>
          <cell r="C1621">
            <v>0</v>
          </cell>
          <cell r="D1621" t="str">
            <v>E</v>
          </cell>
          <cell r="E1621" t="str">
            <v>SKW&amp;Is-S</v>
          </cell>
          <cell r="F1621" t="str">
            <v>A</v>
          </cell>
          <cell r="G1621" t="str">
            <v>Cheung Chau Park (Is-S)</v>
          </cell>
          <cell r="H1621" t="str">
            <v>LCSD</v>
          </cell>
          <cell r="I1621">
            <v>1</v>
          </cell>
          <cell r="J1621">
            <v>0</v>
          </cell>
          <cell r="K1621">
            <v>9.0666666666666673E-3</v>
          </cell>
          <cell r="L1621" t="str">
            <v>Yes</v>
          </cell>
          <cell r="M1621" t="str">
            <v>CheungChau</v>
          </cell>
          <cell r="N1621" t="str">
            <v>Yes</v>
          </cell>
          <cell r="O1621" t="str">
            <v>DF04408028004</v>
          </cell>
        </row>
        <row r="1622">
          <cell r="A1622" t="str">
            <v>SA2516</v>
          </cell>
          <cell r="B1622" t="str">
            <v>14NW-D/C86</v>
          </cell>
          <cell r="C1622">
            <v>0</v>
          </cell>
          <cell r="D1622" t="str">
            <v>E</v>
          </cell>
          <cell r="E1622" t="str">
            <v>SKW&amp;Is-S</v>
          </cell>
          <cell r="F1622" t="str">
            <v>A</v>
          </cell>
          <cell r="G1622" t="str">
            <v>Cheung Chau Navigational Aid Station (Is-S)</v>
          </cell>
          <cell r="H1622" t="str">
            <v>CAD</v>
          </cell>
          <cell r="I1622">
            <v>3</v>
          </cell>
          <cell r="J1622">
            <v>0</v>
          </cell>
          <cell r="K1622">
            <v>9.0666666666666673E-3</v>
          </cell>
          <cell r="L1622" t="str">
            <v>No</v>
          </cell>
          <cell r="M1622"/>
          <cell r="N1622" t="str">
            <v>Yes</v>
          </cell>
          <cell r="O1622" t="str">
            <v>DF00808013003</v>
          </cell>
        </row>
        <row r="1623">
          <cell r="A1623" t="str">
            <v>SA2517</v>
          </cell>
          <cell r="B1623" t="str">
            <v>14NW-D/C88</v>
          </cell>
          <cell r="C1623">
            <v>0</v>
          </cell>
          <cell r="D1623" t="str">
            <v>E</v>
          </cell>
          <cell r="E1623" t="str">
            <v>SKW&amp;Is-S</v>
          </cell>
          <cell r="F1623" t="str">
            <v>A</v>
          </cell>
          <cell r="G1623" t="str">
            <v>Cheung Chau Navigational Aid Station (Is-S)</v>
          </cell>
          <cell r="H1623" t="str">
            <v>CAD</v>
          </cell>
          <cell r="I1623">
            <v>3</v>
          </cell>
          <cell r="J1623">
            <v>0</v>
          </cell>
          <cell r="K1623">
            <v>9.0666666666666673E-3</v>
          </cell>
          <cell r="L1623" t="str">
            <v>No</v>
          </cell>
          <cell r="M1623"/>
          <cell r="N1623" t="str">
            <v>Yes</v>
          </cell>
          <cell r="O1623" t="str">
            <v>DF00808013005</v>
          </cell>
        </row>
        <row r="1624">
          <cell r="A1624" t="str">
            <v>SA2518</v>
          </cell>
          <cell r="B1624" t="str">
            <v>14NW-D/C89</v>
          </cell>
          <cell r="C1624">
            <v>0</v>
          </cell>
          <cell r="D1624" t="str">
            <v>E</v>
          </cell>
          <cell r="E1624" t="str">
            <v>SKW&amp;Is-S</v>
          </cell>
          <cell r="F1624" t="str">
            <v>A</v>
          </cell>
          <cell r="G1624" t="str">
            <v>Cheung Chau Navigational Aid Station (Is-S)</v>
          </cell>
          <cell r="H1624" t="str">
            <v>CAD</v>
          </cell>
          <cell r="I1624">
            <v>3</v>
          </cell>
          <cell r="J1624">
            <v>0</v>
          </cell>
          <cell r="K1624">
            <v>9.0666666666666673E-3</v>
          </cell>
          <cell r="L1624" t="str">
            <v>No</v>
          </cell>
          <cell r="M1624"/>
          <cell r="N1624" t="str">
            <v>No</v>
          </cell>
          <cell r="O1624" t="str">
            <v>DF00808013006</v>
          </cell>
        </row>
        <row r="1625">
          <cell r="A1625" t="str">
            <v>SA2520</v>
          </cell>
          <cell r="B1625" t="str">
            <v>14NW-D/F102</v>
          </cell>
          <cell r="C1625">
            <v>0</v>
          </cell>
          <cell r="D1625" t="str">
            <v>E</v>
          </cell>
          <cell r="E1625" t="str">
            <v>SKW&amp;Is-S</v>
          </cell>
          <cell r="F1625" t="str">
            <v>A</v>
          </cell>
          <cell r="G1625" t="str">
            <v>Cheung Chau Sports Centre (Is-S)</v>
          </cell>
          <cell r="H1625" t="str">
            <v>LCSD</v>
          </cell>
          <cell r="I1625">
            <v>2</v>
          </cell>
          <cell r="J1625">
            <v>0</v>
          </cell>
          <cell r="K1625">
            <v>9.0666666666666673E-3</v>
          </cell>
          <cell r="L1625" t="str">
            <v>Yes</v>
          </cell>
          <cell r="M1625" t="str">
            <v>CheungChau</v>
          </cell>
          <cell r="N1625" t="str">
            <v>Yes</v>
          </cell>
          <cell r="O1625" t="str">
            <v>DF04408065002</v>
          </cell>
        </row>
        <row r="1626">
          <cell r="A1626" t="str">
            <v>SA2521</v>
          </cell>
          <cell r="B1626" t="str">
            <v>14NW-D/F106</v>
          </cell>
          <cell r="C1626">
            <v>0</v>
          </cell>
          <cell r="D1626" t="str">
            <v>E</v>
          </cell>
          <cell r="E1626" t="str">
            <v>SKW&amp;Is-S</v>
          </cell>
          <cell r="F1626" t="str">
            <v>A</v>
          </cell>
          <cell r="G1626" t="str">
            <v>Cheung Chau Meteorological Station (Is-S)</v>
          </cell>
          <cell r="H1626" t="str">
            <v>HKO</v>
          </cell>
          <cell r="I1626">
            <v>1</v>
          </cell>
          <cell r="J1626">
            <v>0</v>
          </cell>
          <cell r="K1626">
            <v>9.0666666666666673E-3</v>
          </cell>
          <cell r="L1626" t="str">
            <v>No</v>
          </cell>
          <cell r="M1626" t="str">
            <v>CheungChau</v>
          </cell>
          <cell r="N1626" t="str">
            <v>Yes</v>
          </cell>
          <cell r="O1626" t="str">
            <v>DF03008066001</v>
          </cell>
        </row>
        <row r="1627">
          <cell r="A1627" t="str">
            <v>SA2524</v>
          </cell>
          <cell r="B1627" t="str">
            <v>14NW-D/F39</v>
          </cell>
          <cell r="C1627">
            <v>0</v>
          </cell>
          <cell r="D1627" t="str">
            <v>E</v>
          </cell>
          <cell r="E1627" t="str">
            <v>SKW&amp;Is-S</v>
          </cell>
          <cell r="F1627" t="str">
            <v>A</v>
          </cell>
          <cell r="G1627" t="str">
            <v>Cheung Chau Crematorium &amp; Columbarium (Is-S)</v>
          </cell>
          <cell r="H1627" t="str">
            <v>FEHD</v>
          </cell>
          <cell r="I1627">
            <v>1</v>
          </cell>
          <cell r="J1627">
            <v>0</v>
          </cell>
          <cell r="K1627">
            <v>9.0666666666666673E-3</v>
          </cell>
          <cell r="L1627" t="str">
            <v>Yes</v>
          </cell>
          <cell r="M1627"/>
          <cell r="N1627" t="str">
            <v>Yes</v>
          </cell>
          <cell r="O1627" t="str">
            <v>DF01908047004</v>
          </cell>
        </row>
        <row r="1628">
          <cell r="A1628" t="str">
            <v>SA2526</v>
          </cell>
          <cell r="B1628" t="str">
            <v>14NW-D/FR47</v>
          </cell>
          <cell r="C1628">
            <v>0</v>
          </cell>
          <cell r="D1628" t="str">
            <v>E</v>
          </cell>
          <cell r="E1628" t="str">
            <v>SKW&amp;Is-S</v>
          </cell>
          <cell r="F1628" t="str">
            <v>A</v>
          </cell>
          <cell r="G1628" t="str">
            <v>Cheung Chau Sportsground (Is-S)</v>
          </cell>
          <cell r="H1628" t="str">
            <v>LCSD</v>
          </cell>
          <cell r="I1628">
            <v>1</v>
          </cell>
          <cell r="J1628">
            <v>0</v>
          </cell>
          <cell r="K1628">
            <v>9.0666666666666673E-3</v>
          </cell>
          <cell r="L1628" t="str">
            <v>Yes</v>
          </cell>
          <cell r="M1628" t="str">
            <v>CheungChau</v>
          </cell>
          <cell r="N1628" t="str">
            <v>Yes</v>
          </cell>
          <cell r="O1628" t="str">
            <v>DF04408020006</v>
          </cell>
        </row>
        <row r="1629">
          <cell r="A1629" t="str">
            <v>SA2528</v>
          </cell>
          <cell r="B1629" t="str">
            <v>14NW-D/FR50</v>
          </cell>
          <cell r="C1629">
            <v>0</v>
          </cell>
          <cell r="D1629" t="str">
            <v>E</v>
          </cell>
          <cell r="E1629" t="str">
            <v>SKW&amp;Is-S</v>
          </cell>
          <cell r="F1629" t="str">
            <v>A</v>
          </cell>
          <cell r="G1629" t="str">
            <v>Cheung Chau Sportsground (Is-S)</v>
          </cell>
          <cell r="H1629" t="str">
            <v>LCSD</v>
          </cell>
          <cell r="I1629">
            <v>2</v>
          </cell>
          <cell r="J1629">
            <v>0</v>
          </cell>
          <cell r="K1629">
            <v>9.0666666666666673E-3</v>
          </cell>
          <cell r="L1629" t="str">
            <v>Yes</v>
          </cell>
          <cell r="M1629" t="str">
            <v>CheungChau</v>
          </cell>
          <cell r="N1629" t="str">
            <v>Yes</v>
          </cell>
          <cell r="O1629" t="str">
            <v>DF04408020007</v>
          </cell>
        </row>
        <row r="1630">
          <cell r="A1630" t="str">
            <v>SA2531</v>
          </cell>
          <cell r="B1630" t="str">
            <v>14NW-D/F90</v>
          </cell>
          <cell r="C1630">
            <v>0</v>
          </cell>
          <cell r="D1630" t="str">
            <v>E</v>
          </cell>
          <cell r="E1630" t="str">
            <v>SKW&amp;Is-S</v>
          </cell>
          <cell r="F1630" t="str">
            <v>A</v>
          </cell>
          <cell r="G1630" t="str">
            <v>Cheung Chau Park (Is-S)</v>
          </cell>
          <cell r="H1630" t="str">
            <v>LCSD</v>
          </cell>
          <cell r="I1630">
            <v>2</v>
          </cell>
          <cell r="J1630">
            <v>0</v>
          </cell>
          <cell r="K1630">
            <v>9.0666666666666673E-3</v>
          </cell>
          <cell r="L1630" t="str">
            <v>Yes</v>
          </cell>
          <cell r="M1630" t="str">
            <v>CheungChau</v>
          </cell>
          <cell r="N1630" t="str">
            <v>Yes</v>
          </cell>
          <cell r="O1630" t="str">
            <v>DF04408028005</v>
          </cell>
        </row>
        <row r="1631">
          <cell r="A1631" t="str">
            <v>SA2533</v>
          </cell>
          <cell r="B1631" t="str">
            <v>14NW-D/R17</v>
          </cell>
          <cell r="C1631">
            <v>0</v>
          </cell>
          <cell r="D1631" t="str">
            <v>E</v>
          </cell>
          <cell r="E1631" t="str">
            <v>SKW&amp;Is-S</v>
          </cell>
          <cell r="F1631" t="str">
            <v>A</v>
          </cell>
          <cell r="G1631" t="str">
            <v>Cheung Chau Navigational Aid Station (Is-S)</v>
          </cell>
          <cell r="H1631" t="str">
            <v>CAD</v>
          </cell>
          <cell r="I1631">
            <v>3</v>
          </cell>
          <cell r="J1631">
            <v>0</v>
          </cell>
          <cell r="K1631">
            <v>9.0666666666666673E-3</v>
          </cell>
          <cell r="L1631" t="str">
            <v>No</v>
          </cell>
          <cell r="M1631"/>
          <cell r="N1631" t="str">
            <v>No</v>
          </cell>
          <cell r="O1631" t="str">
            <v>DF00808013007</v>
          </cell>
        </row>
        <row r="1632">
          <cell r="A1632" t="str">
            <v>SA2534</v>
          </cell>
          <cell r="B1632" t="str">
            <v>14NW-D/R18</v>
          </cell>
          <cell r="C1632">
            <v>0</v>
          </cell>
          <cell r="D1632" t="str">
            <v>E</v>
          </cell>
          <cell r="E1632" t="str">
            <v>SKW&amp;Is-S</v>
          </cell>
          <cell r="F1632" t="str">
            <v>A</v>
          </cell>
          <cell r="G1632" t="str">
            <v>Cheung Chau Navigational Aid Station (Is-S)</v>
          </cell>
          <cell r="H1632" t="str">
            <v>CAD</v>
          </cell>
          <cell r="I1632">
            <v>3</v>
          </cell>
          <cell r="J1632">
            <v>0</v>
          </cell>
          <cell r="K1632">
            <v>9.0666666666666673E-3</v>
          </cell>
          <cell r="L1632" t="str">
            <v>Yes</v>
          </cell>
          <cell r="M1632"/>
          <cell r="N1632" t="str">
            <v>No</v>
          </cell>
          <cell r="O1632" t="str">
            <v>DF00808013004</v>
          </cell>
        </row>
        <row r="1633">
          <cell r="A1633" t="str">
            <v>SA2543</v>
          </cell>
          <cell r="B1633" t="str">
            <v>14NW-D/R45</v>
          </cell>
          <cell r="C1633">
            <v>0</v>
          </cell>
          <cell r="D1633" t="str">
            <v>E</v>
          </cell>
          <cell r="E1633" t="str">
            <v>SKW&amp;Is-S</v>
          </cell>
          <cell r="F1633" t="str">
            <v>A</v>
          </cell>
          <cell r="G1633" t="str">
            <v>Cheung Chau Sitting Out Area (Is-S)</v>
          </cell>
          <cell r="H1633" t="str">
            <v>LCSD</v>
          </cell>
          <cell r="I1633">
            <v>3</v>
          </cell>
          <cell r="J1633">
            <v>0</v>
          </cell>
          <cell r="K1633">
            <v>9.0666666666666673E-3</v>
          </cell>
          <cell r="L1633" t="str">
            <v>Yes</v>
          </cell>
          <cell r="M1633" t="str">
            <v>CheungChau</v>
          </cell>
          <cell r="N1633" t="str">
            <v>No</v>
          </cell>
          <cell r="O1633" t="str">
            <v>DF04408058001</v>
          </cell>
        </row>
        <row r="1634">
          <cell r="A1634" t="str">
            <v>SA2544</v>
          </cell>
          <cell r="B1634" t="str">
            <v>14NW-D/R5</v>
          </cell>
          <cell r="C1634">
            <v>0</v>
          </cell>
          <cell r="D1634" t="str">
            <v>E</v>
          </cell>
          <cell r="E1634" t="str">
            <v>SKW&amp;Is-S</v>
          </cell>
          <cell r="F1634" t="str">
            <v>A</v>
          </cell>
          <cell r="G1634" t="str">
            <v>Cheung Chau Sportsground (Is-S)</v>
          </cell>
          <cell r="H1634" t="str">
            <v>LCSD</v>
          </cell>
          <cell r="I1634">
            <v>2</v>
          </cell>
          <cell r="J1634">
            <v>0</v>
          </cell>
          <cell r="K1634">
            <v>9.0666666666666673E-3</v>
          </cell>
          <cell r="L1634" t="str">
            <v>Yes</v>
          </cell>
          <cell r="M1634" t="str">
            <v>CheungChau</v>
          </cell>
          <cell r="N1634" t="str">
            <v>No</v>
          </cell>
          <cell r="O1634" t="str">
            <v>DF04408020008</v>
          </cell>
        </row>
        <row r="1635">
          <cell r="A1635" t="str">
            <v>SA2547</v>
          </cell>
          <cell r="B1635" t="str">
            <v>15NE-A/C149</v>
          </cell>
          <cell r="C1635">
            <v>0</v>
          </cell>
          <cell r="D1635" t="str">
            <v>WS&amp;L</v>
          </cell>
          <cell r="E1635" t="str">
            <v>S</v>
          </cell>
          <cell r="F1635" t="str">
            <v>A</v>
          </cell>
          <cell r="G1635" t="str">
            <v>Ma Hang Prison</v>
          </cell>
          <cell r="H1635" t="str">
            <v>CSD</v>
          </cell>
          <cell r="I1635">
            <v>1</v>
          </cell>
          <cell r="J1635">
            <v>0</v>
          </cell>
          <cell r="K1635">
            <v>9.0666666666666673E-3</v>
          </cell>
          <cell r="L1635" t="str">
            <v>Yes</v>
          </cell>
          <cell r="M1635"/>
          <cell r="N1635" t="str">
            <v>No</v>
          </cell>
          <cell r="O1635" t="str">
            <v>BB01208002001</v>
          </cell>
        </row>
        <row r="1636">
          <cell r="A1636" t="str">
            <v>SA2548</v>
          </cell>
          <cell r="B1636" t="str">
            <v>15NE-A/C152</v>
          </cell>
          <cell r="C1636">
            <v>0</v>
          </cell>
          <cell r="D1636" t="str">
            <v>WS&amp;L</v>
          </cell>
          <cell r="E1636" t="str">
            <v>S</v>
          </cell>
          <cell r="F1636" t="str">
            <v>A</v>
          </cell>
          <cell r="G1636" t="str">
            <v>Ma Hang Prison</v>
          </cell>
          <cell r="H1636" t="str">
            <v>CSD</v>
          </cell>
          <cell r="I1636">
            <v>1</v>
          </cell>
          <cell r="J1636">
            <v>0</v>
          </cell>
          <cell r="K1636">
            <v>9.0666666666666673E-3</v>
          </cell>
          <cell r="L1636" t="str">
            <v>No</v>
          </cell>
          <cell r="M1636"/>
          <cell r="N1636" t="str">
            <v>Yes</v>
          </cell>
          <cell r="O1636" t="str">
            <v>BB01208006001</v>
          </cell>
        </row>
        <row r="1637">
          <cell r="A1637" t="str">
            <v>SA2551</v>
          </cell>
          <cell r="B1637" t="str">
            <v>15NE-A/CR155</v>
          </cell>
          <cell r="C1637">
            <v>0</v>
          </cell>
          <cell r="D1637" t="str">
            <v>WS&amp;L</v>
          </cell>
          <cell r="E1637" t="str">
            <v>S</v>
          </cell>
          <cell r="F1637" t="str">
            <v>A</v>
          </cell>
          <cell r="G1637" t="str">
            <v>Ma Hang Prison</v>
          </cell>
          <cell r="H1637" t="str">
            <v>CSD</v>
          </cell>
          <cell r="I1637">
            <v>1</v>
          </cell>
          <cell r="J1637">
            <v>0</v>
          </cell>
          <cell r="K1637">
            <v>9.0666666666666673E-3</v>
          </cell>
          <cell r="L1637" t="str">
            <v>Yes</v>
          </cell>
          <cell r="M1637"/>
          <cell r="N1637" t="str">
            <v>Yes</v>
          </cell>
          <cell r="O1637" t="str">
            <v>BB01208002003</v>
          </cell>
        </row>
        <row r="1638">
          <cell r="A1638" t="str">
            <v>SA2552</v>
          </cell>
          <cell r="B1638" t="str">
            <v>15NE-A/CR157</v>
          </cell>
          <cell r="C1638">
            <v>0</v>
          </cell>
          <cell r="D1638" t="str">
            <v>WS&amp;L</v>
          </cell>
          <cell r="E1638" t="str">
            <v>S</v>
          </cell>
          <cell r="F1638" t="str">
            <v>A</v>
          </cell>
          <cell r="G1638" t="str">
            <v>Ma Hang Prison</v>
          </cell>
          <cell r="H1638" t="str">
            <v>CSD</v>
          </cell>
          <cell r="I1638">
            <v>1</v>
          </cell>
          <cell r="J1638">
            <v>0</v>
          </cell>
          <cell r="K1638">
            <v>9.0666666666666673E-3</v>
          </cell>
          <cell r="L1638" t="str">
            <v>Yes</v>
          </cell>
          <cell r="M1638"/>
          <cell r="N1638" t="str">
            <v>Yes</v>
          </cell>
          <cell r="O1638" t="str">
            <v>BB01208002005</v>
          </cell>
        </row>
        <row r="1639">
          <cell r="A1639" t="str">
            <v>SA2553</v>
          </cell>
          <cell r="B1639" t="str">
            <v>15NE-A/CR158</v>
          </cell>
          <cell r="C1639">
            <v>0</v>
          </cell>
          <cell r="D1639" t="str">
            <v>WS&amp;L</v>
          </cell>
          <cell r="E1639" t="str">
            <v>S</v>
          </cell>
          <cell r="F1639" t="str">
            <v>A</v>
          </cell>
          <cell r="G1639" t="str">
            <v>Ma Hang Prison</v>
          </cell>
          <cell r="H1639" t="str">
            <v>CSD</v>
          </cell>
          <cell r="I1639">
            <v>1</v>
          </cell>
          <cell r="J1639">
            <v>0</v>
          </cell>
          <cell r="K1639">
            <v>9.0666666666666673E-3</v>
          </cell>
          <cell r="L1639" t="str">
            <v>Yes</v>
          </cell>
          <cell r="M1639"/>
          <cell r="N1639" t="str">
            <v>Yes</v>
          </cell>
          <cell r="O1639" t="str">
            <v>BB01208006003</v>
          </cell>
        </row>
        <row r="1640">
          <cell r="A1640" t="str">
            <v>SA2554</v>
          </cell>
          <cell r="B1640" t="str">
            <v>15NE-A/C159</v>
          </cell>
          <cell r="C1640">
            <v>0</v>
          </cell>
          <cell r="D1640" t="str">
            <v>WS&amp;L</v>
          </cell>
          <cell r="E1640" t="str">
            <v>S</v>
          </cell>
          <cell r="F1640" t="str">
            <v>A</v>
          </cell>
          <cell r="G1640" t="str">
            <v>Ma Hang Prison</v>
          </cell>
          <cell r="H1640" t="str">
            <v>CSD</v>
          </cell>
          <cell r="I1640">
            <v>1</v>
          </cell>
          <cell r="J1640">
            <v>0</v>
          </cell>
          <cell r="K1640">
            <v>9.0666666666666673E-3</v>
          </cell>
          <cell r="L1640" t="str">
            <v>Yes</v>
          </cell>
          <cell r="M1640"/>
          <cell r="N1640" t="str">
            <v>Yes</v>
          </cell>
          <cell r="O1640" t="str">
            <v>BB01208002006</v>
          </cell>
        </row>
        <row r="1641">
          <cell r="A1641" t="str">
            <v>SA2556</v>
          </cell>
          <cell r="B1641" t="str">
            <v>15NE-A/C320</v>
          </cell>
          <cell r="C1641">
            <v>0</v>
          </cell>
          <cell r="D1641" t="str">
            <v>WS&amp;L</v>
          </cell>
          <cell r="E1641" t="str">
            <v>S</v>
          </cell>
          <cell r="F1641" t="str">
            <v>A</v>
          </cell>
          <cell r="G1641" t="str">
            <v>Ma Hang Prison</v>
          </cell>
          <cell r="H1641" t="str">
            <v>CSD</v>
          </cell>
          <cell r="I1641">
            <v>1</v>
          </cell>
          <cell r="J1641">
            <v>0</v>
          </cell>
          <cell r="K1641">
            <v>9.0666666666666673E-3</v>
          </cell>
          <cell r="L1641" t="str">
            <v>No</v>
          </cell>
          <cell r="M1641"/>
          <cell r="N1641" t="str">
            <v>Yes</v>
          </cell>
          <cell r="O1641" t="str">
            <v>BB01208002008</v>
          </cell>
        </row>
        <row r="1642">
          <cell r="A1642" t="str">
            <v>SA2558</v>
          </cell>
          <cell r="B1642" t="str">
            <v>15NE-A/C323</v>
          </cell>
          <cell r="C1642">
            <v>0</v>
          </cell>
          <cell r="D1642" t="str">
            <v>WS&amp;L</v>
          </cell>
          <cell r="E1642" t="str">
            <v>S</v>
          </cell>
          <cell r="F1642" t="str">
            <v>A</v>
          </cell>
          <cell r="G1642" t="str">
            <v>Ma Hang Prison</v>
          </cell>
          <cell r="H1642" t="str">
            <v>CSD</v>
          </cell>
          <cell r="I1642">
            <v>3</v>
          </cell>
          <cell r="J1642">
            <v>0</v>
          </cell>
          <cell r="K1642">
            <v>9.0666666666666673E-3</v>
          </cell>
          <cell r="L1642" t="str">
            <v>No</v>
          </cell>
          <cell r="M1642"/>
          <cell r="N1642" t="str">
            <v>Yes</v>
          </cell>
          <cell r="O1642" t="str">
            <v>BB01208002011</v>
          </cell>
        </row>
        <row r="1643">
          <cell r="A1643" t="str">
            <v>SA2561</v>
          </cell>
          <cell r="B1643" t="str">
            <v>15NE-A/C328</v>
          </cell>
          <cell r="C1643">
            <v>0</v>
          </cell>
          <cell r="D1643" t="str">
            <v>WS&amp;L</v>
          </cell>
          <cell r="E1643" t="str">
            <v>S</v>
          </cell>
          <cell r="F1643" t="str">
            <v>A</v>
          </cell>
          <cell r="G1643" t="str">
            <v>Ma Hang Prison</v>
          </cell>
          <cell r="H1643" t="str">
            <v>CSD</v>
          </cell>
          <cell r="I1643">
            <v>1</v>
          </cell>
          <cell r="J1643">
            <v>0</v>
          </cell>
          <cell r="K1643">
            <v>9.0666666666666673E-3</v>
          </cell>
          <cell r="L1643" t="str">
            <v>Yes</v>
          </cell>
          <cell r="M1643"/>
          <cell r="N1643" t="str">
            <v>Yes</v>
          </cell>
          <cell r="O1643" t="str">
            <v>BB01208002014</v>
          </cell>
        </row>
        <row r="1644">
          <cell r="A1644" t="str">
            <v>SA2563</v>
          </cell>
          <cell r="B1644" t="str">
            <v>15NE-A/C330</v>
          </cell>
          <cell r="C1644">
            <v>0</v>
          </cell>
          <cell r="D1644" t="str">
            <v>WS&amp;L</v>
          </cell>
          <cell r="E1644" t="str">
            <v>S</v>
          </cell>
          <cell r="F1644" t="str">
            <v>A</v>
          </cell>
          <cell r="G1644" t="str">
            <v>Ma Hang Prison</v>
          </cell>
          <cell r="H1644" t="str">
            <v>CSD</v>
          </cell>
          <cell r="I1644">
            <v>2</v>
          </cell>
          <cell r="J1644">
            <v>0</v>
          </cell>
          <cell r="K1644">
            <v>9.0666666666666673E-3</v>
          </cell>
          <cell r="L1644" t="str">
            <v>No</v>
          </cell>
          <cell r="M1644"/>
          <cell r="N1644" t="str">
            <v>Yes</v>
          </cell>
          <cell r="O1644" t="str">
            <v>BB01208002016</v>
          </cell>
        </row>
        <row r="1645">
          <cell r="A1645" t="str">
            <v>SA2568</v>
          </cell>
          <cell r="B1645" t="str">
            <v>15NE-A/C680</v>
          </cell>
          <cell r="C1645">
            <v>2</v>
          </cell>
          <cell r="D1645" t="str">
            <v>WS&amp;L</v>
          </cell>
          <cell r="E1645" t="str">
            <v>S</v>
          </cell>
          <cell r="F1645" t="str">
            <v>A</v>
          </cell>
          <cell r="G1645" t="str">
            <v>Hair Pin Beach</v>
          </cell>
          <cell r="H1645" t="str">
            <v>LCSD</v>
          </cell>
          <cell r="I1645">
            <v>3</v>
          </cell>
          <cell r="J1645">
            <v>0</v>
          </cell>
          <cell r="K1645">
            <v>9.0666666666666673E-3</v>
          </cell>
          <cell r="L1645" t="str">
            <v>No</v>
          </cell>
          <cell r="M1645"/>
          <cell r="N1645" t="str">
            <v>Yes</v>
          </cell>
          <cell r="O1645" t="str">
            <v>BB04408047006</v>
          </cell>
        </row>
        <row r="1646">
          <cell r="A1646" t="str">
            <v>SA2569</v>
          </cell>
          <cell r="B1646" t="str">
            <v>15NE-A/C697</v>
          </cell>
          <cell r="C1646">
            <v>0</v>
          </cell>
          <cell r="D1646" t="str">
            <v>WS&amp;L</v>
          </cell>
          <cell r="E1646" t="str">
            <v>S</v>
          </cell>
          <cell r="F1646" t="str">
            <v>A</v>
          </cell>
          <cell r="G1646" t="str">
            <v>Ma Hang Prison</v>
          </cell>
          <cell r="H1646" t="str">
            <v>CSD</v>
          </cell>
          <cell r="I1646">
            <v>1</v>
          </cell>
          <cell r="J1646">
            <v>0</v>
          </cell>
          <cell r="K1646">
            <v>9.0666666666666673E-3</v>
          </cell>
          <cell r="L1646" t="str">
            <v>No</v>
          </cell>
          <cell r="M1646"/>
          <cell r="N1646" t="str">
            <v>Yes</v>
          </cell>
          <cell r="O1646" t="str">
            <v>BB01208002019</v>
          </cell>
        </row>
        <row r="1647">
          <cell r="A1647" t="str">
            <v>SA2570</v>
          </cell>
          <cell r="B1647" t="str">
            <v>15NE-A/C699</v>
          </cell>
          <cell r="C1647">
            <v>2</v>
          </cell>
          <cell r="D1647" t="str">
            <v>WS&amp;L</v>
          </cell>
          <cell r="E1647" t="str">
            <v>S</v>
          </cell>
          <cell r="F1647" t="str">
            <v>A</v>
          </cell>
          <cell r="G1647" t="str">
            <v>South Bay Road Amenity Plot</v>
          </cell>
          <cell r="H1647" t="str">
            <v>LCSD</v>
          </cell>
          <cell r="I1647">
            <v>1</v>
          </cell>
          <cell r="J1647">
            <v>0</v>
          </cell>
          <cell r="K1647">
            <v>9.0666666666666673E-3</v>
          </cell>
          <cell r="L1647" t="str">
            <v>Yes</v>
          </cell>
          <cell r="M1647" t="str">
            <v>DeepWaterBay_RepulseBay</v>
          </cell>
          <cell r="N1647" t="str">
            <v>Yes</v>
          </cell>
          <cell r="O1647" t="str">
            <v>BB04408036005</v>
          </cell>
        </row>
        <row r="1648">
          <cell r="A1648" t="str">
            <v>SA2571</v>
          </cell>
          <cell r="B1648" t="str">
            <v>15NE-A/C721</v>
          </cell>
          <cell r="C1648">
            <v>0</v>
          </cell>
          <cell r="D1648" t="str">
            <v>WS&amp;L</v>
          </cell>
          <cell r="E1648" t="str">
            <v>S</v>
          </cell>
          <cell r="F1648" t="str">
            <v>A</v>
          </cell>
          <cell r="G1648" t="str">
            <v>South Bay Public Toilet</v>
          </cell>
          <cell r="H1648" t="str">
            <v>FEHD</v>
          </cell>
          <cell r="I1648">
            <v>3</v>
          </cell>
          <cell r="J1648">
            <v>0</v>
          </cell>
          <cell r="K1648">
            <v>9.0666666666666673E-3</v>
          </cell>
          <cell r="L1648" t="str">
            <v>No</v>
          </cell>
          <cell r="M1648"/>
          <cell r="N1648" t="str">
            <v>Yes</v>
          </cell>
          <cell r="O1648" t="str">
            <v>BB01908061001</v>
          </cell>
        </row>
        <row r="1649">
          <cell r="A1649" t="str">
            <v>SA2572</v>
          </cell>
          <cell r="B1649" t="str">
            <v>15NE-A/C724</v>
          </cell>
          <cell r="C1649">
            <v>0</v>
          </cell>
          <cell r="D1649" t="str">
            <v>WS&amp;L</v>
          </cell>
          <cell r="E1649" t="str">
            <v>S</v>
          </cell>
          <cell r="F1649" t="str">
            <v>A</v>
          </cell>
          <cell r="G1649" t="str">
            <v>Chung Wan (Midddle Bay) Beach</v>
          </cell>
          <cell r="H1649" t="str">
            <v>LCSD</v>
          </cell>
          <cell r="I1649">
            <v>3</v>
          </cell>
          <cell r="J1649">
            <v>0</v>
          </cell>
          <cell r="K1649">
            <v>9.0666666666666673E-3</v>
          </cell>
          <cell r="L1649" t="str">
            <v>No</v>
          </cell>
          <cell r="M1649"/>
          <cell r="N1649" t="str">
            <v>Yes</v>
          </cell>
          <cell r="O1649" t="str">
            <v>BB04408028004</v>
          </cell>
        </row>
        <row r="1650">
          <cell r="A1650" t="str">
            <v>SA2573</v>
          </cell>
          <cell r="B1650" t="str">
            <v>15NE-A/C736</v>
          </cell>
          <cell r="C1650">
            <v>0</v>
          </cell>
          <cell r="D1650" t="str">
            <v>WS&amp;L</v>
          </cell>
          <cell r="E1650" t="str">
            <v>S</v>
          </cell>
          <cell r="F1650" t="str">
            <v>A</v>
          </cell>
          <cell r="G1650" t="str">
            <v>Repulse Bay Beach</v>
          </cell>
          <cell r="H1650" t="str">
            <v>LCSD</v>
          </cell>
          <cell r="I1650">
            <v>3</v>
          </cell>
          <cell r="J1650">
            <v>0</v>
          </cell>
          <cell r="K1650">
            <v>9.0666666666666673E-3</v>
          </cell>
          <cell r="L1650" t="str">
            <v>No</v>
          </cell>
          <cell r="M1650" t="str">
            <v>DeepWaterBay_RepulseBay</v>
          </cell>
          <cell r="N1650" t="str">
            <v>Yes</v>
          </cell>
          <cell r="O1650" t="str">
            <v>BB04408057001</v>
          </cell>
        </row>
        <row r="1651">
          <cell r="A1651" t="str">
            <v>SA2581</v>
          </cell>
          <cell r="B1651" t="str">
            <v>15NE-A/F198</v>
          </cell>
          <cell r="C1651">
            <v>0</v>
          </cell>
          <cell r="D1651" t="str">
            <v>WS&amp;L</v>
          </cell>
          <cell r="E1651" t="str">
            <v>S</v>
          </cell>
          <cell r="F1651" t="str">
            <v>A</v>
          </cell>
          <cell r="G1651" t="str">
            <v>Ma Hang Prison</v>
          </cell>
          <cell r="H1651" t="str">
            <v>CSD</v>
          </cell>
          <cell r="I1651">
            <v>2</v>
          </cell>
          <cell r="J1651">
            <v>0</v>
          </cell>
          <cell r="K1651">
            <v>9.0666666666666673E-3</v>
          </cell>
          <cell r="L1651" t="str">
            <v>Yes</v>
          </cell>
          <cell r="M1651"/>
          <cell r="N1651" t="str">
            <v>Yes</v>
          </cell>
          <cell r="O1651" t="str">
            <v>BB01208002018</v>
          </cell>
        </row>
        <row r="1652">
          <cell r="A1652" t="str">
            <v>SA2582</v>
          </cell>
          <cell r="B1652" t="str">
            <v>15NE-A/F202</v>
          </cell>
          <cell r="C1652">
            <v>0</v>
          </cell>
          <cell r="D1652" t="str">
            <v>WS&amp;L</v>
          </cell>
          <cell r="E1652" t="str">
            <v>S</v>
          </cell>
          <cell r="F1652" t="str">
            <v>A</v>
          </cell>
          <cell r="G1652" t="str">
            <v>Chung Wan (Midddle Bay) Beach</v>
          </cell>
          <cell r="H1652" t="str">
            <v>LCSD</v>
          </cell>
          <cell r="I1652">
            <v>3</v>
          </cell>
          <cell r="J1652">
            <v>0</v>
          </cell>
          <cell r="K1652">
            <v>9.0666666666666673E-3</v>
          </cell>
          <cell r="L1652" t="str">
            <v>No</v>
          </cell>
          <cell r="M1652"/>
          <cell r="N1652" t="str">
            <v>Yes</v>
          </cell>
          <cell r="O1652" t="str">
            <v>BB04408039003</v>
          </cell>
        </row>
        <row r="1653">
          <cell r="A1653" t="str">
            <v>SA2593</v>
          </cell>
          <cell r="B1653" t="str">
            <v>15NE-A/F91</v>
          </cell>
          <cell r="C1653">
            <v>0</v>
          </cell>
          <cell r="D1653" t="str">
            <v>WS&amp;L</v>
          </cell>
          <cell r="E1653" t="str">
            <v>S</v>
          </cell>
          <cell r="F1653" t="str">
            <v>A</v>
          </cell>
          <cell r="G1653" t="str">
            <v>Stanley Main Beach</v>
          </cell>
          <cell r="H1653" t="str">
            <v>LCSD</v>
          </cell>
          <cell r="I1653">
            <v>1</v>
          </cell>
          <cell r="J1653">
            <v>0</v>
          </cell>
          <cell r="K1653">
            <v>9.0666666666666673E-3</v>
          </cell>
          <cell r="L1653" t="str">
            <v>Yes</v>
          </cell>
          <cell r="M1653"/>
          <cell r="N1653" t="str">
            <v>Yes</v>
          </cell>
          <cell r="O1653" t="str">
            <v>BB04408046002</v>
          </cell>
        </row>
        <row r="1654">
          <cell r="A1654" t="str">
            <v>SA2597</v>
          </cell>
          <cell r="B1654" t="str">
            <v>15NE-A/R171</v>
          </cell>
          <cell r="C1654">
            <v>0</v>
          </cell>
          <cell r="D1654" t="str">
            <v>WS&amp;L</v>
          </cell>
          <cell r="E1654" t="str">
            <v>S</v>
          </cell>
          <cell r="F1654" t="str">
            <v>A</v>
          </cell>
          <cell r="G1654" t="str">
            <v>Chung Wan (Midddle Bay) Beach</v>
          </cell>
          <cell r="H1654" t="str">
            <v>LCSD</v>
          </cell>
          <cell r="I1654">
            <v>3</v>
          </cell>
          <cell r="J1654">
            <v>0</v>
          </cell>
          <cell r="K1654">
            <v>9.0666666666666673E-3</v>
          </cell>
          <cell r="L1654" t="str">
            <v>No</v>
          </cell>
          <cell r="M1654"/>
          <cell r="N1654" t="str">
            <v>No</v>
          </cell>
          <cell r="O1654" t="str">
            <v>BB04408028001</v>
          </cell>
        </row>
        <row r="1655">
          <cell r="A1655" t="str">
            <v>SA2598</v>
          </cell>
          <cell r="B1655" t="str">
            <v>15NE-A/R331</v>
          </cell>
          <cell r="C1655">
            <v>1</v>
          </cell>
          <cell r="D1655" t="str">
            <v>WS&amp;L</v>
          </cell>
          <cell r="E1655" t="str">
            <v>S</v>
          </cell>
          <cell r="F1655" t="str">
            <v>A</v>
          </cell>
          <cell r="G1655" t="str">
            <v>Repulse Bay Beach</v>
          </cell>
          <cell r="H1655" t="str">
            <v>LCSD</v>
          </cell>
          <cell r="I1655">
            <v>1</v>
          </cell>
          <cell r="J1655">
            <v>0</v>
          </cell>
          <cell r="K1655">
            <v>9.0666666666666673E-3</v>
          </cell>
          <cell r="L1655" t="str">
            <v>No</v>
          </cell>
          <cell r="M1655" t="str">
            <v>DeepWaterBay_RepulseBay</v>
          </cell>
          <cell r="N1655" t="str">
            <v>No</v>
          </cell>
          <cell r="O1655" t="str">
            <v>BB04408027002</v>
          </cell>
        </row>
        <row r="1656">
          <cell r="A1656" t="str">
            <v>SA2600</v>
          </cell>
          <cell r="B1656" t="str">
            <v>15NE-A/R91</v>
          </cell>
          <cell r="C1656">
            <v>0</v>
          </cell>
          <cell r="D1656" t="str">
            <v>WS&amp;L</v>
          </cell>
          <cell r="E1656" t="str">
            <v>S</v>
          </cell>
          <cell r="F1656" t="str">
            <v>A</v>
          </cell>
          <cell r="G1656" t="str">
            <v>Repulse Bay Beach</v>
          </cell>
          <cell r="H1656" t="str">
            <v>LCSD</v>
          </cell>
          <cell r="I1656">
            <v>3</v>
          </cell>
          <cell r="J1656">
            <v>0</v>
          </cell>
          <cell r="K1656">
            <v>9.0666666666666673E-3</v>
          </cell>
          <cell r="L1656" t="str">
            <v>No</v>
          </cell>
          <cell r="M1656" t="str">
            <v>DeepWaterBay_RepulseBay</v>
          </cell>
          <cell r="N1656" t="str">
            <v>Yes</v>
          </cell>
          <cell r="O1656" t="str">
            <v>BB04408027006</v>
          </cell>
        </row>
        <row r="1657">
          <cell r="A1657" t="str">
            <v>SA2602</v>
          </cell>
          <cell r="B1657" t="str">
            <v>15NE-B/CR146</v>
          </cell>
          <cell r="C1657">
            <v>0</v>
          </cell>
          <cell r="D1657" t="str">
            <v>WS&amp;L</v>
          </cell>
          <cell r="E1657" t="str">
            <v>S</v>
          </cell>
          <cell r="F1657" t="str">
            <v>A</v>
          </cell>
          <cell r="G1657" t="str">
            <v>Big Wave Bay Picnic Area</v>
          </cell>
          <cell r="H1657" t="str">
            <v>LCSD</v>
          </cell>
          <cell r="I1657">
            <v>1</v>
          </cell>
          <cell r="J1657">
            <v>0</v>
          </cell>
          <cell r="K1657">
            <v>9.0666666666666673E-3</v>
          </cell>
          <cell r="L1657" t="str">
            <v>No</v>
          </cell>
          <cell r="M1657"/>
          <cell r="N1657" t="str">
            <v>Yes</v>
          </cell>
          <cell r="O1657" t="str">
            <v>BB04408042004</v>
          </cell>
        </row>
        <row r="1658">
          <cell r="A1658" t="str">
            <v>SA2604</v>
          </cell>
          <cell r="B1658" t="str">
            <v>15NE-B/C193</v>
          </cell>
          <cell r="C1658">
            <v>0</v>
          </cell>
          <cell r="D1658" t="str">
            <v>WS&amp;L</v>
          </cell>
          <cell r="E1658" t="str">
            <v>S</v>
          </cell>
          <cell r="F1658" t="str">
            <v>A</v>
          </cell>
          <cell r="G1658" t="str">
            <v>Tai Tam Tuk WSD Quarters</v>
          </cell>
          <cell r="H1658" t="str">
            <v>GPA</v>
          </cell>
          <cell r="I1658">
            <v>1</v>
          </cell>
          <cell r="J1658">
            <v>0</v>
          </cell>
          <cell r="K1658">
            <v>9.0666666666666673E-3</v>
          </cell>
          <cell r="L1658" t="str">
            <v>Yes</v>
          </cell>
          <cell r="M1658"/>
          <cell r="N1658" t="str">
            <v>Yes</v>
          </cell>
          <cell r="O1658" t="str">
            <v>BB04408038006</v>
          </cell>
        </row>
        <row r="1659">
          <cell r="A1659" t="str">
            <v>SA2605</v>
          </cell>
          <cell r="B1659" t="str">
            <v>15NE-B/C194</v>
          </cell>
          <cell r="C1659">
            <v>0</v>
          </cell>
          <cell r="D1659" t="str">
            <v>WS&amp;L</v>
          </cell>
          <cell r="E1659" t="str">
            <v>S</v>
          </cell>
          <cell r="F1659" t="str">
            <v>A</v>
          </cell>
          <cell r="G1659" t="str">
            <v>Tai Tam Tuk WSD Quarters</v>
          </cell>
          <cell r="H1659" t="str">
            <v>GPA</v>
          </cell>
          <cell r="I1659">
            <v>1</v>
          </cell>
          <cell r="J1659">
            <v>0</v>
          </cell>
          <cell r="K1659">
            <v>9.0666666666666673E-3</v>
          </cell>
          <cell r="L1659" t="str">
            <v>Yes</v>
          </cell>
          <cell r="M1659"/>
          <cell r="N1659" t="str">
            <v>Yes</v>
          </cell>
          <cell r="O1659" t="str">
            <v>BB02308015001</v>
          </cell>
        </row>
        <row r="1660">
          <cell r="A1660" t="str">
            <v>SA2606</v>
          </cell>
          <cell r="B1660" t="str">
            <v>15NE-B/C264</v>
          </cell>
          <cell r="C1660">
            <v>0</v>
          </cell>
          <cell r="D1660" t="str">
            <v>WS&amp;L</v>
          </cell>
          <cell r="E1660" t="str">
            <v>S</v>
          </cell>
          <cell r="F1660" t="str">
            <v>A</v>
          </cell>
          <cell r="G1660" t="str">
            <v>Shek O Headland Picnic Area</v>
          </cell>
          <cell r="H1660" t="str">
            <v>LCSD</v>
          </cell>
          <cell r="I1660">
            <v>3</v>
          </cell>
          <cell r="J1660">
            <v>0</v>
          </cell>
          <cell r="K1660">
            <v>9.0666666666666673E-3</v>
          </cell>
          <cell r="L1660" t="str">
            <v>Yes</v>
          </cell>
          <cell r="M1660"/>
          <cell r="N1660" t="str">
            <v>Yes</v>
          </cell>
          <cell r="O1660" t="str">
            <v>BB04408023002</v>
          </cell>
        </row>
        <row r="1661">
          <cell r="A1661" t="str">
            <v>SA2607</v>
          </cell>
          <cell r="B1661" t="str">
            <v>15NE-B/C285</v>
          </cell>
          <cell r="C1661">
            <v>0</v>
          </cell>
          <cell r="D1661" t="str">
            <v>WS&amp;L</v>
          </cell>
          <cell r="E1661" t="str">
            <v>S</v>
          </cell>
          <cell r="F1661" t="str">
            <v>A</v>
          </cell>
          <cell r="G1661" t="str">
            <v>Shek O Headland Picnic Area</v>
          </cell>
          <cell r="H1661" t="str">
            <v>LCSD</v>
          </cell>
          <cell r="I1661">
            <v>3</v>
          </cell>
          <cell r="J1661">
            <v>0</v>
          </cell>
          <cell r="K1661">
            <v>9.0666666666666673E-3</v>
          </cell>
          <cell r="L1661" t="str">
            <v>No</v>
          </cell>
          <cell r="M1661"/>
          <cell r="N1661" t="str">
            <v>Yes</v>
          </cell>
          <cell r="O1661" t="str">
            <v>BB04408048003</v>
          </cell>
        </row>
        <row r="1662">
          <cell r="A1662" t="str">
            <v>SA2608</v>
          </cell>
          <cell r="B1662" t="str">
            <v>15NE-B/C286</v>
          </cell>
          <cell r="C1662">
            <v>0</v>
          </cell>
          <cell r="D1662" t="str">
            <v>WS&amp;L</v>
          </cell>
          <cell r="E1662" t="str">
            <v>S</v>
          </cell>
          <cell r="F1662" t="str">
            <v>A</v>
          </cell>
          <cell r="G1662" t="str">
            <v>Shek O Headland Picnic Area</v>
          </cell>
          <cell r="H1662" t="str">
            <v>LCSD</v>
          </cell>
          <cell r="I1662">
            <v>3</v>
          </cell>
          <cell r="J1662">
            <v>0</v>
          </cell>
          <cell r="K1662">
            <v>9.0666666666666673E-3</v>
          </cell>
          <cell r="L1662" t="str">
            <v>No</v>
          </cell>
          <cell r="M1662"/>
          <cell r="N1662" t="str">
            <v>Yes</v>
          </cell>
          <cell r="O1662" t="str">
            <v>BB04408048004</v>
          </cell>
        </row>
        <row r="1663">
          <cell r="A1663" t="str">
            <v>SA2612</v>
          </cell>
          <cell r="B1663" t="str">
            <v>15NE-B/F132</v>
          </cell>
          <cell r="C1663">
            <v>0</v>
          </cell>
          <cell r="D1663" t="str">
            <v>WS&amp;L</v>
          </cell>
          <cell r="E1663" t="str">
            <v>S</v>
          </cell>
          <cell r="F1663" t="str">
            <v>A</v>
          </cell>
          <cell r="G1663" t="str">
            <v>Shek O Headland Picnic Area</v>
          </cell>
          <cell r="H1663" t="str">
            <v>LCSD</v>
          </cell>
          <cell r="I1663">
            <v>3</v>
          </cell>
          <cell r="J1663">
            <v>0</v>
          </cell>
          <cell r="K1663">
            <v>9.0666666666666673E-3</v>
          </cell>
          <cell r="L1663" t="str">
            <v>No</v>
          </cell>
          <cell r="M1663"/>
          <cell r="N1663" t="str">
            <v>Yes</v>
          </cell>
          <cell r="O1663" t="str">
            <v>BB04408023001</v>
          </cell>
        </row>
        <row r="1664">
          <cell r="A1664" t="str">
            <v>SA2614</v>
          </cell>
          <cell r="B1664" t="str">
            <v>15NE-B/R9</v>
          </cell>
          <cell r="C1664">
            <v>0</v>
          </cell>
          <cell r="D1664" t="str">
            <v>WS&amp;L</v>
          </cell>
          <cell r="E1664" t="str">
            <v>S</v>
          </cell>
          <cell r="F1664" t="str">
            <v>A</v>
          </cell>
          <cell r="G1664" t="str">
            <v>Shek O Headland Picnic Area</v>
          </cell>
          <cell r="H1664" t="str">
            <v>LCSD</v>
          </cell>
          <cell r="I1664">
            <v>3</v>
          </cell>
          <cell r="J1664">
            <v>0</v>
          </cell>
          <cell r="K1664">
            <v>9.0666666666666673E-3</v>
          </cell>
          <cell r="L1664" t="str">
            <v>No</v>
          </cell>
          <cell r="M1664"/>
          <cell r="N1664" t="str">
            <v>No</v>
          </cell>
          <cell r="O1664" t="str">
            <v>BB04408048005</v>
          </cell>
        </row>
        <row r="1665">
          <cell r="A1665" t="str">
            <v>SA2619</v>
          </cell>
          <cell r="B1665" t="str">
            <v>15NE-C/C116</v>
          </cell>
          <cell r="C1665">
            <v>0</v>
          </cell>
          <cell r="D1665" t="str">
            <v>WS&amp;L</v>
          </cell>
          <cell r="E1665" t="str">
            <v>S</v>
          </cell>
          <cell r="F1665" t="str">
            <v>A</v>
          </cell>
          <cell r="G1665" t="str">
            <v>Stanley Prison</v>
          </cell>
          <cell r="H1665" t="str">
            <v>CSD</v>
          </cell>
          <cell r="I1665">
            <v>2</v>
          </cell>
          <cell r="J1665">
            <v>0</v>
          </cell>
          <cell r="K1665">
            <v>9.0666666666666673E-3</v>
          </cell>
          <cell r="L1665" t="str">
            <v>Yes</v>
          </cell>
          <cell r="M1665"/>
          <cell r="N1665" t="str">
            <v>Yes</v>
          </cell>
          <cell r="O1665" t="str">
            <v>BB01208003002</v>
          </cell>
        </row>
        <row r="1666">
          <cell r="A1666" t="str">
            <v>SA2621</v>
          </cell>
          <cell r="B1666" t="str">
            <v>15NE-C/C118</v>
          </cell>
          <cell r="C1666">
            <v>0</v>
          </cell>
          <cell r="D1666" t="str">
            <v>WS&amp;L</v>
          </cell>
          <cell r="E1666" t="str">
            <v>S</v>
          </cell>
          <cell r="F1666" t="str">
            <v>A</v>
          </cell>
          <cell r="G1666" t="str">
            <v>Stanley Prison</v>
          </cell>
          <cell r="H1666" t="str">
            <v>CSD</v>
          </cell>
          <cell r="I1666">
            <v>2</v>
          </cell>
          <cell r="J1666">
            <v>0</v>
          </cell>
          <cell r="K1666">
            <v>9.0666666666666673E-3</v>
          </cell>
          <cell r="L1666" t="str">
            <v>Yes</v>
          </cell>
          <cell r="M1666"/>
          <cell r="N1666" t="str">
            <v>Yes</v>
          </cell>
          <cell r="O1666" t="str">
            <v>BB01208003004</v>
          </cell>
        </row>
        <row r="1667">
          <cell r="A1667" t="str">
            <v>SA2624</v>
          </cell>
          <cell r="B1667" t="str">
            <v>15NE-C/C139</v>
          </cell>
          <cell r="C1667">
            <v>0</v>
          </cell>
          <cell r="D1667" t="str">
            <v>WS&amp;L</v>
          </cell>
          <cell r="E1667" t="str">
            <v>S</v>
          </cell>
          <cell r="F1667" t="str">
            <v>A</v>
          </cell>
          <cell r="G1667" t="str">
            <v>St. Stephen's Beach Water Sports Centre</v>
          </cell>
          <cell r="H1667" t="str">
            <v>LCSD</v>
          </cell>
          <cell r="I1667">
            <v>1</v>
          </cell>
          <cell r="J1667">
            <v>0</v>
          </cell>
          <cell r="K1667">
            <v>9.0666666666666673E-3</v>
          </cell>
          <cell r="L1667" t="str">
            <v>No</v>
          </cell>
          <cell r="M1667"/>
          <cell r="N1667" t="str">
            <v>Yes</v>
          </cell>
          <cell r="O1667" t="str">
            <v>BB04408035001</v>
          </cell>
        </row>
        <row r="1668">
          <cell r="A1668" t="str">
            <v>SA2628</v>
          </cell>
          <cell r="B1668" t="str">
            <v>15NE-C/C214</v>
          </cell>
          <cell r="C1668">
            <v>0</v>
          </cell>
          <cell r="D1668" t="str">
            <v>WS&amp;L</v>
          </cell>
          <cell r="E1668" t="str">
            <v>S</v>
          </cell>
          <cell r="F1668" t="str">
            <v>A</v>
          </cell>
          <cell r="G1668" t="str">
            <v>Chung Hom Kok Beach &amp; Park Buildings</v>
          </cell>
          <cell r="H1668" t="str">
            <v>LCSD</v>
          </cell>
          <cell r="I1668">
            <v>3</v>
          </cell>
          <cell r="J1668">
            <v>0</v>
          </cell>
          <cell r="K1668">
            <v>9.0666666666666673E-3</v>
          </cell>
          <cell r="L1668" t="str">
            <v>No</v>
          </cell>
          <cell r="M1668"/>
          <cell r="N1668" t="str">
            <v>Yes</v>
          </cell>
          <cell r="O1668" t="str">
            <v>BB04408026027</v>
          </cell>
        </row>
        <row r="1669">
          <cell r="A1669" t="str">
            <v>SA2629</v>
          </cell>
          <cell r="B1669" t="str">
            <v>15NE-C/C216</v>
          </cell>
          <cell r="C1669">
            <v>0</v>
          </cell>
          <cell r="D1669" t="str">
            <v>WS&amp;L</v>
          </cell>
          <cell r="E1669" t="str">
            <v>S</v>
          </cell>
          <cell r="F1669" t="str">
            <v>A</v>
          </cell>
          <cell r="G1669" t="str">
            <v>Chung Hom Kok Beach &amp; Park Buildings</v>
          </cell>
          <cell r="H1669" t="str">
            <v>LCSD</v>
          </cell>
          <cell r="I1669">
            <v>3</v>
          </cell>
          <cell r="J1669">
            <v>0</v>
          </cell>
          <cell r="K1669">
            <v>9.0666666666666673E-3</v>
          </cell>
          <cell r="L1669" t="str">
            <v>No</v>
          </cell>
          <cell r="M1669"/>
          <cell r="N1669" t="str">
            <v>Yes</v>
          </cell>
          <cell r="O1669" t="str">
            <v>BB04408026028</v>
          </cell>
        </row>
        <row r="1670">
          <cell r="A1670" t="str">
            <v>SA2630</v>
          </cell>
          <cell r="B1670" t="str">
            <v>15NE-C/C217</v>
          </cell>
          <cell r="C1670">
            <v>0</v>
          </cell>
          <cell r="D1670" t="str">
            <v>WS&amp;L</v>
          </cell>
          <cell r="E1670" t="str">
            <v>S</v>
          </cell>
          <cell r="F1670" t="str">
            <v>A</v>
          </cell>
          <cell r="G1670" t="str">
            <v>Chung Hom Kok Beach &amp; Park Buildings</v>
          </cell>
          <cell r="H1670" t="str">
            <v>LCSD</v>
          </cell>
          <cell r="I1670">
            <v>2</v>
          </cell>
          <cell r="J1670">
            <v>0</v>
          </cell>
          <cell r="K1670">
            <v>9.0666666666666673E-3</v>
          </cell>
          <cell r="L1670" t="str">
            <v>No</v>
          </cell>
          <cell r="M1670"/>
          <cell r="N1670" t="str">
            <v>Yes</v>
          </cell>
          <cell r="O1670" t="str">
            <v>BB04408026029</v>
          </cell>
        </row>
        <row r="1671">
          <cell r="A1671" t="str">
            <v>SA2634</v>
          </cell>
          <cell r="B1671" t="str">
            <v>15NE-C/C276</v>
          </cell>
          <cell r="C1671">
            <v>0</v>
          </cell>
          <cell r="D1671" t="str">
            <v>WS&amp;L</v>
          </cell>
          <cell r="E1671" t="str">
            <v>S</v>
          </cell>
          <cell r="F1671" t="str">
            <v>A</v>
          </cell>
          <cell r="G1671" t="str">
            <v>Chung Hom Kok Beach &amp; Park Buildings</v>
          </cell>
          <cell r="H1671" t="str">
            <v>LCSD</v>
          </cell>
          <cell r="I1671">
            <v>3</v>
          </cell>
          <cell r="J1671">
            <v>0</v>
          </cell>
          <cell r="K1671">
            <v>9.0666666666666673E-3</v>
          </cell>
          <cell r="L1671" t="str">
            <v>No</v>
          </cell>
          <cell r="M1671"/>
          <cell r="N1671" t="str">
            <v>Yes</v>
          </cell>
          <cell r="O1671" t="str">
            <v>BB02308016011</v>
          </cell>
        </row>
        <row r="1672">
          <cell r="A1672" t="str">
            <v>SA2636</v>
          </cell>
          <cell r="B1672" t="str">
            <v>15NE-C/C280</v>
          </cell>
          <cell r="C1672">
            <v>0</v>
          </cell>
          <cell r="D1672" t="str">
            <v>WS&amp;L</v>
          </cell>
          <cell r="E1672" t="str">
            <v>S</v>
          </cell>
          <cell r="F1672" t="str">
            <v>A</v>
          </cell>
          <cell r="G1672" t="str">
            <v>Stanley Prison</v>
          </cell>
          <cell r="H1672" t="str">
            <v>CSD</v>
          </cell>
          <cell r="I1672">
            <v>1</v>
          </cell>
          <cell r="J1672">
            <v>0</v>
          </cell>
          <cell r="K1672">
            <v>9.0666666666666673E-3</v>
          </cell>
          <cell r="L1672" t="str">
            <v>Yes</v>
          </cell>
          <cell r="M1672"/>
          <cell r="N1672" t="str">
            <v>Yes</v>
          </cell>
          <cell r="O1672" t="str">
            <v>BB01208003025</v>
          </cell>
        </row>
        <row r="1673">
          <cell r="A1673" t="str">
            <v>SA2637</v>
          </cell>
          <cell r="B1673" t="str">
            <v>15NE-C/C281</v>
          </cell>
          <cell r="C1673">
            <v>0</v>
          </cell>
          <cell r="D1673" t="str">
            <v>WS&amp;L</v>
          </cell>
          <cell r="E1673" t="str">
            <v>S</v>
          </cell>
          <cell r="F1673" t="str">
            <v>A</v>
          </cell>
          <cell r="G1673" t="str">
            <v>Stanley Prison</v>
          </cell>
          <cell r="H1673" t="str">
            <v>CSD</v>
          </cell>
          <cell r="I1673">
            <v>2</v>
          </cell>
          <cell r="J1673">
            <v>0</v>
          </cell>
          <cell r="K1673">
            <v>9.0666666666666673E-3</v>
          </cell>
          <cell r="L1673" t="str">
            <v>No</v>
          </cell>
          <cell r="M1673"/>
          <cell r="N1673" t="str">
            <v>Yes</v>
          </cell>
          <cell r="O1673" t="str">
            <v>BB01208003026</v>
          </cell>
        </row>
        <row r="1674">
          <cell r="A1674" t="str">
            <v>SA2638</v>
          </cell>
          <cell r="B1674" t="str">
            <v>15NE-C/C283</v>
          </cell>
          <cell r="C1674">
            <v>0</v>
          </cell>
          <cell r="D1674" t="str">
            <v>WS&amp;L</v>
          </cell>
          <cell r="E1674" t="str">
            <v>S</v>
          </cell>
          <cell r="F1674" t="str">
            <v>A</v>
          </cell>
          <cell r="G1674" t="str">
            <v>Stanley Prison</v>
          </cell>
          <cell r="H1674" t="str">
            <v>CSD</v>
          </cell>
          <cell r="I1674">
            <v>1</v>
          </cell>
          <cell r="J1674">
            <v>0</v>
          </cell>
          <cell r="K1674">
            <v>9.0666666666666673E-3</v>
          </cell>
          <cell r="L1674" t="str">
            <v>Yes</v>
          </cell>
          <cell r="M1674"/>
          <cell r="N1674" t="str">
            <v>Yes</v>
          </cell>
          <cell r="O1674" t="str">
            <v>BB01208003027</v>
          </cell>
        </row>
        <row r="1675">
          <cell r="A1675" t="str">
            <v>SA2639</v>
          </cell>
          <cell r="B1675" t="str">
            <v>15NE-C/C285</v>
          </cell>
          <cell r="C1675">
            <v>0</v>
          </cell>
          <cell r="D1675" t="str">
            <v>WS&amp;L</v>
          </cell>
          <cell r="E1675" t="str">
            <v>S</v>
          </cell>
          <cell r="F1675" t="str">
            <v>A</v>
          </cell>
          <cell r="G1675" t="str">
            <v>Stanley Prison</v>
          </cell>
          <cell r="H1675" t="str">
            <v>CSD</v>
          </cell>
          <cell r="I1675">
            <v>3</v>
          </cell>
          <cell r="J1675">
            <v>0</v>
          </cell>
          <cell r="K1675">
            <v>9.0666666666666673E-3</v>
          </cell>
          <cell r="L1675" t="str">
            <v>No</v>
          </cell>
          <cell r="M1675"/>
          <cell r="N1675" t="str">
            <v>Yes</v>
          </cell>
          <cell r="O1675" t="str">
            <v>BB01208003041</v>
          </cell>
        </row>
        <row r="1676">
          <cell r="A1676" t="str">
            <v>SA2646</v>
          </cell>
          <cell r="B1676" t="str">
            <v>15NE-C/C310</v>
          </cell>
          <cell r="C1676">
            <v>0</v>
          </cell>
          <cell r="D1676" t="str">
            <v>WS&amp;L</v>
          </cell>
          <cell r="E1676" t="str">
            <v>S</v>
          </cell>
          <cell r="F1676" t="str">
            <v>A</v>
          </cell>
          <cell r="G1676" t="str">
            <v>Stanley Prison</v>
          </cell>
          <cell r="H1676" t="str">
            <v>CSD</v>
          </cell>
          <cell r="I1676">
            <v>3</v>
          </cell>
          <cell r="J1676">
            <v>0</v>
          </cell>
          <cell r="K1676">
            <v>9.0666666666666673E-3</v>
          </cell>
          <cell r="L1676" t="str">
            <v>No</v>
          </cell>
          <cell r="M1676"/>
          <cell r="N1676" t="str">
            <v>Yes</v>
          </cell>
          <cell r="O1676" t="str">
            <v>BB01208003047</v>
          </cell>
        </row>
        <row r="1677">
          <cell r="A1677" t="str">
            <v>SA2647</v>
          </cell>
          <cell r="B1677" t="str">
            <v>15NE-C/C311</v>
          </cell>
          <cell r="C1677">
            <v>0</v>
          </cell>
          <cell r="D1677" t="str">
            <v>WS&amp;L</v>
          </cell>
          <cell r="E1677" t="str">
            <v>S</v>
          </cell>
          <cell r="F1677" t="str">
            <v>A</v>
          </cell>
          <cell r="G1677" t="str">
            <v>Stanley Prison</v>
          </cell>
          <cell r="H1677" t="str">
            <v>CSD</v>
          </cell>
          <cell r="I1677">
            <v>3</v>
          </cell>
          <cell r="J1677">
            <v>0</v>
          </cell>
          <cell r="K1677">
            <v>9.0666666666666673E-3</v>
          </cell>
          <cell r="L1677" t="str">
            <v>No</v>
          </cell>
          <cell r="M1677"/>
          <cell r="N1677" t="str">
            <v>Yes</v>
          </cell>
          <cell r="O1677" t="str">
            <v>BB01208003045</v>
          </cell>
        </row>
        <row r="1678">
          <cell r="A1678" t="str">
            <v>SA2648</v>
          </cell>
          <cell r="B1678" t="str">
            <v>15NE-C/C312</v>
          </cell>
          <cell r="C1678">
            <v>0</v>
          </cell>
          <cell r="D1678" t="str">
            <v>WS&amp;L</v>
          </cell>
          <cell r="E1678" t="str">
            <v>S</v>
          </cell>
          <cell r="F1678" t="str">
            <v>A</v>
          </cell>
          <cell r="G1678" t="str">
            <v>Stanley Prison</v>
          </cell>
          <cell r="H1678" t="str">
            <v>CSD</v>
          </cell>
          <cell r="I1678">
            <v>3</v>
          </cell>
          <cell r="J1678">
            <v>0</v>
          </cell>
          <cell r="K1678">
            <v>9.0666666666666673E-3</v>
          </cell>
          <cell r="L1678" t="str">
            <v>No</v>
          </cell>
          <cell r="M1678"/>
          <cell r="N1678" t="str">
            <v>Yes</v>
          </cell>
          <cell r="O1678" t="str">
            <v>BB01208003044</v>
          </cell>
        </row>
        <row r="1679">
          <cell r="A1679" t="str">
            <v>SA2650</v>
          </cell>
          <cell r="B1679" t="str">
            <v>15NE-C/CR317</v>
          </cell>
          <cell r="C1679">
            <v>0</v>
          </cell>
          <cell r="D1679" t="str">
            <v>WS&amp;L</v>
          </cell>
          <cell r="E1679" t="str">
            <v>S</v>
          </cell>
          <cell r="F1679" t="str">
            <v>A</v>
          </cell>
          <cell r="G1679" t="str">
            <v>Stanley Prison</v>
          </cell>
          <cell r="H1679" t="str">
            <v>CSD</v>
          </cell>
          <cell r="I1679">
            <v>1</v>
          </cell>
          <cell r="J1679">
            <v>0</v>
          </cell>
          <cell r="K1679">
            <v>9.0666666666666673E-3</v>
          </cell>
          <cell r="L1679" t="str">
            <v>No</v>
          </cell>
          <cell r="M1679"/>
          <cell r="N1679" t="str">
            <v>Yes</v>
          </cell>
          <cell r="O1679" t="str">
            <v>BB01208003021</v>
          </cell>
        </row>
        <row r="1680">
          <cell r="A1680" t="str">
            <v>SA2651</v>
          </cell>
          <cell r="B1680" t="str">
            <v>15NE-C/CR319</v>
          </cell>
          <cell r="C1680">
            <v>0</v>
          </cell>
          <cell r="D1680" t="str">
            <v>WS&amp;L</v>
          </cell>
          <cell r="E1680" t="str">
            <v>S</v>
          </cell>
          <cell r="F1680" t="str">
            <v>A</v>
          </cell>
          <cell r="G1680" t="str">
            <v>Stanley Prison</v>
          </cell>
          <cell r="H1680" t="str">
            <v>CSD</v>
          </cell>
          <cell r="I1680">
            <v>1</v>
          </cell>
          <cell r="J1680">
            <v>0</v>
          </cell>
          <cell r="K1680">
            <v>9.0666666666666673E-3</v>
          </cell>
          <cell r="L1680" t="str">
            <v>Yes</v>
          </cell>
          <cell r="M1680"/>
          <cell r="N1680" t="str">
            <v>Yes</v>
          </cell>
          <cell r="O1680" t="str">
            <v>BB01208003023</v>
          </cell>
        </row>
        <row r="1681">
          <cell r="A1681" t="str">
            <v>SA2652</v>
          </cell>
          <cell r="B1681" t="str">
            <v>15NE-C/C320</v>
          </cell>
          <cell r="C1681">
            <v>0</v>
          </cell>
          <cell r="D1681" t="str">
            <v>WS&amp;L</v>
          </cell>
          <cell r="E1681" t="str">
            <v>S</v>
          </cell>
          <cell r="F1681" t="str">
            <v>A</v>
          </cell>
          <cell r="G1681" t="str">
            <v>Stanley Prison</v>
          </cell>
          <cell r="H1681" t="str">
            <v>CSD</v>
          </cell>
          <cell r="I1681">
            <v>1</v>
          </cell>
          <cell r="J1681">
            <v>0</v>
          </cell>
          <cell r="K1681">
            <v>9.0666666666666673E-3</v>
          </cell>
          <cell r="L1681" t="str">
            <v>No</v>
          </cell>
          <cell r="M1681"/>
          <cell r="N1681" t="str">
            <v>Yes</v>
          </cell>
          <cell r="O1681" t="str">
            <v>BB01208003024</v>
          </cell>
        </row>
        <row r="1682">
          <cell r="A1682" t="str">
            <v>SA2655</v>
          </cell>
          <cell r="B1682" t="str">
            <v>15NE-C/C366</v>
          </cell>
          <cell r="C1682">
            <v>0</v>
          </cell>
          <cell r="D1682" t="str">
            <v>WS&amp;L</v>
          </cell>
          <cell r="E1682" t="str">
            <v>S</v>
          </cell>
          <cell r="F1682" t="str">
            <v>A</v>
          </cell>
          <cell r="G1682" t="str">
            <v>Chung Hom Kok Beach &amp; Park Buildings</v>
          </cell>
          <cell r="H1682" t="str">
            <v>LCSD</v>
          </cell>
          <cell r="I1682">
            <v>3</v>
          </cell>
          <cell r="J1682">
            <v>0</v>
          </cell>
          <cell r="K1682">
            <v>9.0666666666666673E-3</v>
          </cell>
          <cell r="L1682" t="str">
            <v>No</v>
          </cell>
          <cell r="M1682"/>
          <cell r="N1682" t="str">
            <v>Yes</v>
          </cell>
          <cell r="O1682" t="str">
            <v>BB04408026042</v>
          </cell>
        </row>
        <row r="1683">
          <cell r="A1683" t="str">
            <v>SA2656</v>
          </cell>
          <cell r="B1683" t="str">
            <v>15NE-C/C373</v>
          </cell>
          <cell r="C1683">
            <v>0</v>
          </cell>
          <cell r="D1683" t="str">
            <v>WS&amp;L</v>
          </cell>
          <cell r="E1683" t="str">
            <v>S</v>
          </cell>
          <cell r="F1683" t="str">
            <v>A</v>
          </cell>
          <cell r="G1683" t="str">
            <v>St. Stephen's Beach</v>
          </cell>
          <cell r="H1683" t="str">
            <v>LCSD</v>
          </cell>
          <cell r="I1683">
            <v>3</v>
          </cell>
          <cell r="J1683">
            <v>0</v>
          </cell>
          <cell r="K1683">
            <v>9.0666666666666673E-3</v>
          </cell>
          <cell r="L1683" t="str">
            <v>Yes</v>
          </cell>
          <cell r="M1683"/>
          <cell r="N1683" t="str">
            <v>Yes</v>
          </cell>
          <cell r="O1683" t="str">
            <v>BB04408041003</v>
          </cell>
        </row>
        <row r="1684">
          <cell r="A1684" t="str">
            <v>SA2659</v>
          </cell>
          <cell r="B1684" t="str">
            <v>15NE-C/CR378</v>
          </cell>
          <cell r="C1684">
            <v>2</v>
          </cell>
          <cell r="D1684" t="str">
            <v>WS&amp;L</v>
          </cell>
          <cell r="E1684" t="str">
            <v>S</v>
          </cell>
          <cell r="F1684" t="str">
            <v>A</v>
          </cell>
          <cell r="G1684" t="str">
            <v>St. Stephen's Beach</v>
          </cell>
          <cell r="H1684" t="str">
            <v>LCSD</v>
          </cell>
          <cell r="I1684">
            <v>1</v>
          </cell>
          <cell r="J1684">
            <v>0</v>
          </cell>
          <cell r="K1684">
            <v>9.0666666666666673E-3</v>
          </cell>
          <cell r="L1684" t="str">
            <v>No</v>
          </cell>
          <cell r="M1684"/>
          <cell r="N1684" t="str">
            <v>Yes</v>
          </cell>
          <cell r="O1684" t="str">
            <v>BB04408041006</v>
          </cell>
        </row>
        <row r="1685">
          <cell r="A1685" t="str">
            <v>SA2663</v>
          </cell>
          <cell r="B1685" t="str">
            <v>15NE-C/C398</v>
          </cell>
          <cell r="C1685">
            <v>0</v>
          </cell>
          <cell r="D1685" t="str">
            <v>WS&amp;L</v>
          </cell>
          <cell r="E1685" t="str">
            <v>S</v>
          </cell>
          <cell r="F1685" t="str">
            <v>A</v>
          </cell>
          <cell r="G1685" t="str">
            <v>Stanley Prison</v>
          </cell>
          <cell r="H1685" t="str">
            <v>CSD</v>
          </cell>
          <cell r="I1685">
            <v>1</v>
          </cell>
          <cell r="J1685">
            <v>0</v>
          </cell>
          <cell r="K1685">
            <v>9.0666666666666673E-3</v>
          </cell>
          <cell r="L1685" t="str">
            <v>Yes</v>
          </cell>
          <cell r="M1685"/>
          <cell r="N1685" t="str">
            <v>No</v>
          </cell>
          <cell r="O1685" t="str">
            <v>BB01208003059</v>
          </cell>
        </row>
        <row r="1686">
          <cell r="A1686" t="str">
            <v>SA2664</v>
          </cell>
          <cell r="B1686" t="str">
            <v>15NE-C/C416</v>
          </cell>
          <cell r="C1686">
            <v>0</v>
          </cell>
          <cell r="D1686" t="str">
            <v>WS&amp;L</v>
          </cell>
          <cell r="E1686" t="str">
            <v>S</v>
          </cell>
          <cell r="F1686" t="str">
            <v>A</v>
          </cell>
          <cell r="G1686" t="str">
            <v>Chung Hom Kok Beach &amp; Park Buildings</v>
          </cell>
          <cell r="H1686" t="str">
            <v>LCSD</v>
          </cell>
          <cell r="I1686">
            <v>3</v>
          </cell>
          <cell r="J1686">
            <v>0</v>
          </cell>
          <cell r="K1686">
            <v>9.0666666666666673E-3</v>
          </cell>
          <cell r="L1686" t="str">
            <v>No</v>
          </cell>
          <cell r="M1686"/>
          <cell r="N1686" t="str">
            <v>Yes</v>
          </cell>
          <cell r="O1686" t="str">
            <v>BB04408026046</v>
          </cell>
        </row>
        <row r="1687">
          <cell r="A1687" t="str">
            <v>SA2665</v>
          </cell>
          <cell r="B1687" t="str">
            <v>15NE-C/C425</v>
          </cell>
          <cell r="C1687">
            <v>0</v>
          </cell>
          <cell r="D1687" t="str">
            <v>WS&amp;L</v>
          </cell>
          <cell r="E1687" t="str">
            <v>S</v>
          </cell>
          <cell r="F1687" t="str">
            <v>A</v>
          </cell>
          <cell r="G1687" t="str">
            <v>Stanley Prison</v>
          </cell>
          <cell r="H1687" t="str">
            <v>CSD</v>
          </cell>
          <cell r="I1687">
            <v>1</v>
          </cell>
          <cell r="J1687">
            <v>0</v>
          </cell>
          <cell r="K1687">
            <v>9.0666666666666673E-3</v>
          </cell>
          <cell r="L1687" t="str">
            <v>No</v>
          </cell>
          <cell r="M1687"/>
          <cell r="N1687" t="str">
            <v>Yes</v>
          </cell>
          <cell r="O1687" t="str">
            <v>BB01208003036</v>
          </cell>
        </row>
        <row r="1688">
          <cell r="A1688" t="str">
            <v>SA2669</v>
          </cell>
          <cell r="B1688" t="str">
            <v>15NE-C/C434</v>
          </cell>
          <cell r="C1688">
            <v>0</v>
          </cell>
          <cell r="D1688" t="str">
            <v>WS&amp;L</v>
          </cell>
          <cell r="E1688" t="str">
            <v>S</v>
          </cell>
          <cell r="F1688" t="str">
            <v>A</v>
          </cell>
          <cell r="G1688" t="str">
            <v>Chung Hom Kok Beach &amp; Park Buildings</v>
          </cell>
          <cell r="H1688" t="str">
            <v>LCSD</v>
          </cell>
          <cell r="I1688">
            <v>3</v>
          </cell>
          <cell r="J1688">
            <v>0</v>
          </cell>
          <cell r="K1688">
            <v>9.0666666666666673E-3</v>
          </cell>
          <cell r="L1688" t="str">
            <v>No</v>
          </cell>
          <cell r="M1688"/>
          <cell r="N1688" t="str">
            <v>Yes</v>
          </cell>
          <cell r="O1688" t="str">
            <v>BB04408026054</v>
          </cell>
        </row>
        <row r="1689">
          <cell r="A1689" t="str">
            <v>SA2670</v>
          </cell>
          <cell r="B1689" t="str">
            <v>15NE-C/C443</v>
          </cell>
          <cell r="C1689">
            <v>0</v>
          </cell>
          <cell r="D1689" t="str">
            <v>WS&amp;L</v>
          </cell>
          <cell r="E1689" t="str">
            <v>S</v>
          </cell>
          <cell r="F1689" t="str">
            <v>A</v>
          </cell>
          <cell r="G1689" t="str">
            <v>Csd Stanley Prison Cemetery</v>
          </cell>
          <cell r="H1689" t="str">
            <v>CSD</v>
          </cell>
          <cell r="I1689">
            <v>3</v>
          </cell>
          <cell r="J1689">
            <v>0</v>
          </cell>
          <cell r="K1689">
            <v>9.0666666666666673E-3</v>
          </cell>
          <cell r="L1689" t="str">
            <v>No</v>
          </cell>
          <cell r="M1689"/>
          <cell r="N1689" t="str">
            <v>Yes</v>
          </cell>
          <cell r="O1689" t="str">
            <v>BB01208003068</v>
          </cell>
        </row>
        <row r="1690">
          <cell r="A1690" t="str">
            <v>SA2674</v>
          </cell>
          <cell r="B1690" t="str">
            <v>15NE-C/C76</v>
          </cell>
          <cell r="C1690">
            <v>0</v>
          </cell>
          <cell r="D1690" t="str">
            <v>WS&amp;L</v>
          </cell>
          <cell r="E1690" t="str">
            <v>S</v>
          </cell>
          <cell r="F1690" t="str">
            <v>A</v>
          </cell>
          <cell r="G1690" t="str">
            <v>Chung Hom Kok Beach &amp; Park Buildings</v>
          </cell>
          <cell r="H1690" t="str">
            <v>LCSD</v>
          </cell>
          <cell r="I1690">
            <v>3</v>
          </cell>
          <cell r="J1690">
            <v>0</v>
          </cell>
          <cell r="K1690">
            <v>9.0666666666666673E-3</v>
          </cell>
          <cell r="L1690" t="str">
            <v>No</v>
          </cell>
          <cell r="M1690"/>
          <cell r="N1690" t="str">
            <v>Yes</v>
          </cell>
          <cell r="O1690" t="str">
            <v>BB04408026007</v>
          </cell>
        </row>
        <row r="1691">
          <cell r="A1691" t="str">
            <v>SA2678</v>
          </cell>
          <cell r="B1691" t="str">
            <v>15NE-C/C82</v>
          </cell>
          <cell r="C1691">
            <v>0</v>
          </cell>
          <cell r="D1691" t="str">
            <v>WS&amp;L</v>
          </cell>
          <cell r="E1691" t="str">
            <v>S</v>
          </cell>
          <cell r="F1691" t="str">
            <v>A</v>
          </cell>
          <cell r="G1691" t="str">
            <v>Chung Hom Kok Beach &amp; Park Buildings</v>
          </cell>
          <cell r="H1691" t="str">
            <v>LCSD</v>
          </cell>
          <cell r="I1691">
            <v>1</v>
          </cell>
          <cell r="J1691">
            <v>0</v>
          </cell>
          <cell r="K1691">
            <v>9.0666666666666673E-3</v>
          </cell>
          <cell r="L1691" t="str">
            <v>No</v>
          </cell>
          <cell r="M1691"/>
          <cell r="N1691" t="str">
            <v>Yes</v>
          </cell>
          <cell r="O1691" t="str">
            <v>BB04408026011</v>
          </cell>
        </row>
        <row r="1692">
          <cell r="A1692" t="str">
            <v>SA2679</v>
          </cell>
          <cell r="B1692" t="str">
            <v>15NE-C/C83</v>
          </cell>
          <cell r="C1692">
            <v>0</v>
          </cell>
          <cell r="D1692" t="str">
            <v>WS&amp;L</v>
          </cell>
          <cell r="E1692" t="str">
            <v>S</v>
          </cell>
          <cell r="F1692" t="str">
            <v>A</v>
          </cell>
          <cell r="G1692" t="str">
            <v>Chung Hom Kok Beach &amp; Park Buildings</v>
          </cell>
          <cell r="H1692" t="str">
            <v>LCSD</v>
          </cell>
          <cell r="I1692">
            <v>2</v>
          </cell>
          <cell r="J1692">
            <v>0</v>
          </cell>
          <cell r="K1692">
            <v>9.0666666666666673E-3</v>
          </cell>
          <cell r="L1692" t="str">
            <v>No</v>
          </cell>
          <cell r="M1692"/>
          <cell r="N1692" t="str">
            <v>Yes</v>
          </cell>
          <cell r="O1692" t="str">
            <v>BB04408026012</v>
          </cell>
        </row>
        <row r="1693">
          <cell r="A1693" t="str">
            <v>SA2682</v>
          </cell>
          <cell r="B1693" t="str">
            <v>15NE-C/C94</v>
          </cell>
          <cell r="C1693">
            <v>0</v>
          </cell>
          <cell r="D1693" t="str">
            <v>WS&amp;L</v>
          </cell>
          <cell r="E1693" t="str">
            <v>S</v>
          </cell>
          <cell r="F1693" t="str">
            <v>A</v>
          </cell>
          <cell r="G1693" t="str">
            <v>Chung Hom Kok Beach &amp; Park Buildings</v>
          </cell>
          <cell r="H1693" t="str">
            <v>LCSD</v>
          </cell>
          <cell r="I1693">
            <v>3</v>
          </cell>
          <cell r="J1693">
            <v>0</v>
          </cell>
          <cell r="K1693">
            <v>9.0666666666666673E-3</v>
          </cell>
          <cell r="L1693" t="str">
            <v>No</v>
          </cell>
          <cell r="M1693"/>
          <cell r="N1693" t="str">
            <v>No</v>
          </cell>
          <cell r="O1693" t="str">
            <v>BB04408026017</v>
          </cell>
        </row>
        <row r="1694">
          <cell r="A1694" t="str">
            <v>SA2683</v>
          </cell>
          <cell r="B1694" t="str">
            <v>15NE-C/C95</v>
          </cell>
          <cell r="C1694">
            <v>0</v>
          </cell>
          <cell r="D1694" t="str">
            <v>WS&amp;L</v>
          </cell>
          <cell r="E1694" t="str">
            <v>S</v>
          </cell>
          <cell r="F1694" t="str">
            <v>A</v>
          </cell>
          <cell r="G1694" t="str">
            <v>Chung Hom Kok Beach &amp; Park Buildings</v>
          </cell>
          <cell r="H1694" t="str">
            <v>LCSD</v>
          </cell>
          <cell r="I1694">
            <v>3</v>
          </cell>
          <cell r="J1694">
            <v>0</v>
          </cell>
          <cell r="K1694">
            <v>9.0666666666666673E-3</v>
          </cell>
          <cell r="L1694" t="str">
            <v>No</v>
          </cell>
          <cell r="M1694"/>
          <cell r="N1694" t="str">
            <v>Yes</v>
          </cell>
          <cell r="O1694" t="str">
            <v>BB04408026018</v>
          </cell>
        </row>
        <row r="1695">
          <cell r="A1695" t="str">
            <v>SA2684</v>
          </cell>
          <cell r="B1695" t="str">
            <v>15NE-C/C96</v>
          </cell>
          <cell r="C1695">
            <v>0</v>
          </cell>
          <cell r="D1695" t="str">
            <v>WS&amp;L</v>
          </cell>
          <cell r="E1695" t="str">
            <v>S</v>
          </cell>
          <cell r="F1695" t="str">
            <v>A</v>
          </cell>
          <cell r="G1695" t="str">
            <v>Chung Hom Kok Beach &amp; Park Buildings</v>
          </cell>
          <cell r="H1695" t="str">
            <v>LCSD</v>
          </cell>
          <cell r="I1695">
            <v>3</v>
          </cell>
          <cell r="J1695">
            <v>0</v>
          </cell>
          <cell r="K1695">
            <v>9.0666666666666673E-3</v>
          </cell>
          <cell r="L1695" t="str">
            <v>No</v>
          </cell>
          <cell r="M1695"/>
          <cell r="N1695" t="str">
            <v>Yes</v>
          </cell>
          <cell r="O1695" t="str">
            <v>BB04408026019</v>
          </cell>
        </row>
        <row r="1696">
          <cell r="A1696" t="str">
            <v>SA2685</v>
          </cell>
          <cell r="B1696" t="str">
            <v>15NE-C/C98</v>
          </cell>
          <cell r="C1696">
            <v>0</v>
          </cell>
          <cell r="D1696" t="str">
            <v>WS&amp;L</v>
          </cell>
          <cell r="E1696" t="str">
            <v>S</v>
          </cell>
          <cell r="F1696" t="str">
            <v>A</v>
          </cell>
          <cell r="G1696" t="str">
            <v>Chung Hom Kok Beach &amp; Park Buildings</v>
          </cell>
          <cell r="H1696" t="str">
            <v>LCSD</v>
          </cell>
          <cell r="I1696">
            <v>3</v>
          </cell>
          <cell r="J1696">
            <v>0</v>
          </cell>
          <cell r="K1696">
            <v>9.0666666666666673E-3</v>
          </cell>
          <cell r="L1696" t="str">
            <v>No</v>
          </cell>
          <cell r="M1696"/>
          <cell r="N1696" t="str">
            <v>Yes</v>
          </cell>
          <cell r="O1696" t="str">
            <v>BB04408026020</v>
          </cell>
        </row>
        <row r="1697">
          <cell r="A1697" t="str">
            <v>SA2687</v>
          </cell>
          <cell r="B1697" t="str">
            <v>15NE-C/F117</v>
          </cell>
          <cell r="C1697">
            <v>0</v>
          </cell>
          <cell r="D1697" t="str">
            <v>WS&amp;L</v>
          </cell>
          <cell r="E1697" t="str">
            <v>S</v>
          </cell>
          <cell r="F1697" t="str">
            <v>A</v>
          </cell>
          <cell r="G1697" t="str">
            <v>Chung Hom Kok Beach &amp; Park Buildings</v>
          </cell>
          <cell r="H1697" t="str">
            <v>LCSD</v>
          </cell>
          <cell r="I1697">
            <v>3</v>
          </cell>
          <cell r="J1697">
            <v>0</v>
          </cell>
          <cell r="K1697">
            <v>9.0666666666666673E-3</v>
          </cell>
          <cell r="L1697" t="str">
            <v>Yes</v>
          </cell>
          <cell r="M1697"/>
          <cell r="N1697" t="str">
            <v>Yes</v>
          </cell>
          <cell r="O1697" t="str">
            <v>BB04408026044</v>
          </cell>
        </row>
        <row r="1698">
          <cell r="A1698" t="str">
            <v>SA2689</v>
          </cell>
          <cell r="B1698" t="str">
            <v>15NE-C/FR136</v>
          </cell>
          <cell r="C1698">
            <v>0</v>
          </cell>
          <cell r="D1698" t="str">
            <v>WS&amp;L</v>
          </cell>
          <cell r="E1698" t="str">
            <v>S</v>
          </cell>
          <cell r="F1698" t="str">
            <v>A</v>
          </cell>
          <cell r="G1698" t="str">
            <v>Stanley Prison</v>
          </cell>
          <cell r="H1698" t="str">
            <v>CSD</v>
          </cell>
          <cell r="I1698">
            <v>1</v>
          </cell>
          <cell r="J1698">
            <v>0</v>
          </cell>
          <cell r="K1698">
            <v>9.0666666666666673E-3</v>
          </cell>
          <cell r="L1698" t="str">
            <v>Yes</v>
          </cell>
          <cell r="M1698"/>
          <cell r="N1698" t="str">
            <v>No</v>
          </cell>
          <cell r="O1698" t="str">
            <v>BB01208003064</v>
          </cell>
        </row>
        <row r="1699">
          <cell r="A1699" t="str">
            <v>SA2691</v>
          </cell>
          <cell r="B1699" t="str">
            <v>15NE-C/FR148</v>
          </cell>
          <cell r="C1699">
            <v>0</v>
          </cell>
          <cell r="D1699" t="str">
            <v>WS&amp;L</v>
          </cell>
          <cell r="E1699" t="str">
            <v>S</v>
          </cell>
          <cell r="F1699" t="str">
            <v>A</v>
          </cell>
          <cell r="G1699" t="str">
            <v>St. Stephen's Beach</v>
          </cell>
          <cell r="H1699" t="str">
            <v>LCSD</v>
          </cell>
          <cell r="I1699">
            <v>1</v>
          </cell>
          <cell r="J1699">
            <v>0</v>
          </cell>
          <cell r="K1699">
            <v>9.0666666666666673E-3</v>
          </cell>
          <cell r="L1699" t="str">
            <v>Yes</v>
          </cell>
          <cell r="M1699"/>
          <cell r="N1699" t="str">
            <v>Yes</v>
          </cell>
          <cell r="O1699" t="str">
            <v>BB04408041004</v>
          </cell>
        </row>
        <row r="1700">
          <cell r="A1700" t="str">
            <v>SA2695</v>
          </cell>
          <cell r="B1700" t="str">
            <v>15NE-C/F24</v>
          </cell>
          <cell r="C1700">
            <v>0</v>
          </cell>
          <cell r="D1700" t="str">
            <v>WS&amp;L</v>
          </cell>
          <cell r="E1700" t="str">
            <v>S</v>
          </cell>
          <cell r="F1700" t="str">
            <v>A</v>
          </cell>
          <cell r="G1700" t="str">
            <v>Stanley Prison</v>
          </cell>
          <cell r="H1700" t="str">
            <v>CSD</v>
          </cell>
          <cell r="I1700">
            <v>1</v>
          </cell>
          <cell r="J1700">
            <v>0</v>
          </cell>
          <cell r="K1700">
            <v>9.0666666666666673E-3</v>
          </cell>
          <cell r="L1700" t="str">
            <v>Yes</v>
          </cell>
          <cell r="M1700"/>
          <cell r="N1700" t="str">
            <v>Yes</v>
          </cell>
          <cell r="O1700" t="str">
            <v>BB01208003029</v>
          </cell>
        </row>
        <row r="1701">
          <cell r="A1701" t="str">
            <v>SA2696</v>
          </cell>
          <cell r="B1701" t="str">
            <v>15NE-C/F25</v>
          </cell>
          <cell r="C1701">
            <v>0</v>
          </cell>
          <cell r="D1701" t="str">
            <v>WS&amp;L</v>
          </cell>
          <cell r="E1701" t="str">
            <v>S</v>
          </cell>
          <cell r="F1701" t="str">
            <v>A</v>
          </cell>
          <cell r="G1701" t="str">
            <v>Stanley Prison</v>
          </cell>
          <cell r="H1701" t="str">
            <v>CSD</v>
          </cell>
          <cell r="I1701">
            <v>1</v>
          </cell>
          <cell r="J1701">
            <v>0</v>
          </cell>
          <cell r="K1701">
            <v>9.0666666666666673E-3</v>
          </cell>
          <cell r="L1701" t="str">
            <v>Yes</v>
          </cell>
          <cell r="M1701"/>
          <cell r="N1701" t="str">
            <v>Yes</v>
          </cell>
          <cell r="O1701" t="str">
            <v>BB01208003012</v>
          </cell>
        </row>
        <row r="1702">
          <cell r="A1702" t="str">
            <v>SA2697</v>
          </cell>
          <cell r="B1702" t="str">
            <v>15NE-C/F42</v>
          </cell>
          <cell r="C1702">
            <v>0</v>
          </cell>
          <cell r="D1702" t="str">
            <v>WS&amp;L</v>
          </cell>
          <cell r="E1702" t="str">
            <v>S</v>
          </cell>
          <cell r="F1702" t="str">
            <v>A</v>
          </cell>
          <cell r="G1702" t="str">
            <v>Stanley Prison</v>
          </cell>
          <cell r="H1702" t="str">
            <v>CSD</v>
          </cell>
          <cell r="I1702">
            <v>1</v>
          </cell>
          <cell r="J1702">
            <v>0</v>
          </cell>
          <cell r="K1702">
            <v>9.0666666666666673E-3</v>
          </cell>
          <cell r="L1702" t="str">
            <v>Yes</v>
          </cell>
          <cell r="M1702"/>
          <cell r="N1702" t="str">
            <v>Yes</v>
          </cell>
          <cell r="O1702" t="str">
            <v>BB01208003014</v>
          </cell>
        </row>
        <row r="1703">
          <cell r="A1703" t="str">
            <v>SA2698</v>
          </cell>
          <cell r="B1703" t="str">
            <v>15NE-C/FR43</v>
          </cell>
          <cell r="C1703">
            <v>0</v>
          </cell>
          <cell r="D1703" t="str">
            <v>WS&amp;L</v>
          </cell>
          <cell r="E1703" t="str">
            <v>S</v>
          </cell>
          <cell r="F1703" t="str">
            <v>A</v>
          </cell>
          <cell r="G1703" t="str">
            <v>Stanley Prison</v>
          </cell>
          <cell r="H1703" t="str">
            <v>CSD</v>
          </cell>
          <cell r="I1703">
            <v>1</v>
          </cell>
          <cell r="J1703">
            <v>0</v>
          </cell>
          <cell r="K1703">
            <v>9.0666666666666673E-3</v>
          </cell>
          <cell r="L1703" t="str">
            <v>Yes</v>
          </cell>
          <cell r="M1703"/>
          <cell r="N1703" t="str">
            <v>Yes</v>
          </cell>
          <cell r="O1703" t="str">
            <v>BB01208003015</v>
          </cell>
        </row>
        <row r="1704">
          <cell r="A1704" t="str">
            <v>SA2700</v>
          </cell>
          <cell r="B1704" t="str">
            <v>15NE-C/FR46</v>
          </cell>
          <cell r="C1704" t="str">
            <v>1,2</v>
          </cell>
          <cell r="D1704" t="str">
            <v>WS&amp;L</v>
          </cell>
          <cell r="E1704" t="str">
            <v>S</v>
          </cell>
          <cell r="F1704" t="str">
            <v>A</v>
          </cell>
          <cell r="G1704" t="str">
            <v>Wong Ma Kok Road Playground</v>
          </cell>
          <cell r="H1704" t="str">
            <v>LCSD,HyD</v>
          </cell>
          <cell r="I1704">
            <v>1</v>
          </cell>
          <cell r="J1704">
            <v>0</v>
          </cell>
          <cell r="K1704">
            <v>9.0666666666666673E-3</v>
          </cell>
          <cell r="L1704" t="str">
            <v>Yes</v>
          </cell>
          <cell r="M1704"/>
          <cell r="N1704" t="str">
            <v>Yes</v>
          </cell>
          <cell r="O1704" t="str">
            <v>BB04408025002</v>
          </cell>
        </row>
        <row r="1705">
          <cell r="A1705" t="str">
            <v>SA2705</v>
          </cell>
          <cell r="B1705" t="str">
            <v>15NE-C/F61</v>
          </cell>
          <cell r="C1705">
            <v>0</v>
          </cell>
          <cell r="D1705" t="str">
            <v>WS&amp;L</v>
          </cell>
          <cell r="E1705" t="str">
            <v>S</v>
          </cell>
          <cell r="F1705" t="str">
            <v>A</v>
          </cell>
          <cell r="G1705" t="str">
            <v>Chung Hom Kok Beach &amp; Park Buildings</v>
          </cell>
          <cell r="H1705" t="str">
            <v>LCSD</v>
          </cell>
          <cell r="I1705">
            <v>3</v>
          </cell>
          <cell r="J1705">
            <v>0</v>
          </cell>
          <cell r="K1705">
            <v>9.0666666666666673E-3</v>
          </cell>
          <cell r="L1705" t="str">
            <v>Yes</v>
          </cell>
          <cell r="M1705"/>
          <cell r="N1705" t="str">
            <v>Yes</v>
          </cell>
          <cell r="O1705" t="str">
            <v>BB04408026006</v>
          </cell>
        </row>
        <row r="1706">
          <cell r="A1706" t="str">
            <v>SA2706</v>
          </cell>
          <cell r="B1706" t="str">
            <v>15NE-C/F66</v>
          </cell>
          <cell r="C1706">
            <v>0</v>
          </cell>
          <cell r="D1706" t="str">
            <v>WS&amp;L</v>
          </cell>
          <cell r="E1706" t="str">
            <v>S</v>
          </cell>
          <cell r="F1706" t="str">
            <v>A</v>
          </cell>
          <cell r="G1706" t="str">
            <v>Chung Hom Kok Beach &amp; Park Buildings</v>
          </cell>
          <cell r="H1706" t="str">
            <v>LCSD</v>
          </cell>
          <cell r="I1706">
            <v>3</v>
          </cell>
          <cell r="J1706">
            <v>0</v>
          </cell>
          <cell r="K1706">
            <v>9.0666666666666673E-3</v>
          </cell>
          <cell r="L1706" t="str">
            <v>Yes</v>
          </cell>
          <cell r="M1706"/>
          <cell r="N1706" t="str">
            <v>Yes</v>
          </cell>
          <cell r="O1706" t="str">
            <v>BB04408026005</v>
          </cell>
        </row>
        <row r="1707">
          <cell r="A1707" t="str">
            <v>SA2708</v>
          </cell>
          <cell r="B1707" t="str">
            <v>15NE-C/FR68</v>
          </cell>
          <cell r="C1707">
            <v>0</v>
          </cell>
          <cell r="D1707" t="str">
            <v>WS&amp;L</v>
          </cell>
          <cell r="E1707" t="str">
            <v>S</v>
          </cell>
          <cell r="F1707" t="str">
            <v>A</v>
          </cell>
          <cell r="G1707" t="str">
            <v>Wong Ma Kok Road Playground</v>
          </cell>
          <cell r="H1707" t="str">
            <v>LCSD</v>
          </cell>
          <cell r="I1707">
            <v>1</v>
          </cell>
          <cell r="J1707">
            <v>0</v>
          </cell>
          <cell r="K1707">
            <v>9.0666666666666673E-3</v>
          </cell>
          <cell r="L1707" t="str">
            <v>Yes</v>
          </cell>
          <cell r="M1707"/>
          <cell r="N1707" t="str">
            <v>Yes</v>
          </cell>
          <cell r="O1707" t="str">
            <v>BB04408025001</v>
          </cell>
        </row>
        <row r="1708">
          <cell r="A1708" t="str">
            <v>SA2715</v>
          </cell>
          <cell r="B1708" t="str">
            <v>15NE-C/F91</v>
          </cell>
          <cell r="C1708">
            <v>0</v>
          </cell>
          <cell r="D1708" t="str">
            <v>WS&amp;L</v>
          </cell>
          <cell r="E1708" t="str">
            <v>S</v>
          </cell>
          <cell r="F1708" t="str">
            <v>A</v>
          </cell>
          <cell r="G1708" t="str">
            <v>Chung Hom Kok Beach &amp; Park Buildings</v>
          </cell>
          <cell r="H1708" t="str">
            <v>LCSD</v>
          </cell>
          <cell r="I1708">
            <v>3</v>
          </cell>
          <cell r="J1708">
            <v>0</v>
          </cell>
          <cell r="K1708">
            <v>9.0666666666666673E-3</v>
          </cell>
          <cell r="L1708" t="str">
            <v>No</v>
          </cell>
          <cell r="M1708"/>
          <cell r="N1708" t="str">
            <v>Yes</v>
          </cell>
          <cell r="O1708" t="str">
            <v>BB04408026013</v>
          </cell>
        </row>
        <row r="1709">
          <cell r="A1709" t="str">
            <v>SA2718</v>
          </cell>
          <cell r="B1709" t="str">
            <v>15NE-C/F95</v>
          </cell>
          <cell r="C1709">
            <v>0</v>
          </cell>
          <cell r="D1709" t="str">
            <v>WS&amp;L</v>
          </cell>
          <cell r="E1709" t="str">
            <v>S</v>
          </cell>
          <cell r="F1709" t="str">
            <v>A</v>
          </cell>
          <cell r="G1709" t="str">
            <v>Stanley Prison</v>
          </cell>
          <cell r="H1709" t="str">
            <v>CSD</v>
          </cell>
          <cell r="I1709">
            <v>1</v>
          </cell>
          <cell r="J1709">
            <v>0</v>
          </cell>
          <cell r="K1709">
            <v>9.0666666666666673E-3</v>
          </cell>
          <cell r="L1709" t="str">
            <v>Yes</v>
          </cell>
          <cell r="M1709"/>
          <cell r="N1709" t="str">
            <v>Yes</v>
          </cell>
          <cell r="O1709" t="str">
            <v>BB01208003016</v>
          </cell>
        </row>
        <row r="1710">
          <cell r="A1710" t="str">
            <v>SA2725</v>
          </cell>
          <cell r="B1710" t="str">
            <v>15NE-C/R119</v>
          </cell>
          <cell r="C1710">
            <v>0</v>
          </cell>
          <cell r="D1710" t="str">
            <v>WS&amp;L</v>
          </cell>
          <cell r="E1710" t="str">
            <v>S</v>
          </cell>
          <cell r="F1710" t="str">
            <v>A</v>
          </cell>
          <cell r="G1710" t="str">
            <v>Stanley Prison</v>
          </cell>
          <cell r="H1710" t="str">
            <v>CSD</v>
          </cell>
          <cell r="I1710">
            <v>1</v>
          </cell>
          <cell r="J1710">
            <v>0</v>
          </cell>
          <cell r="K1710">
            <v>9.0666666666666673E-3</v>
          </cell>
          <cell r="L1710" t="str">
            <v>Yes</v>
          </cell>
          <cell r="M1710"/>
          <cell r="N1710" t="str">
            <v>No</v>
          </cell>
          <cell r="O1710" t="str">
            <v>BB01208003037</v>
          </cell>
        </row>
        <row r="1711">
          <cell r="A1711" t="str">
            <v>SA2727</v>
          </cell>
          <cell r="B1711" t="str">
            <v>15NE-C/R294</v>
          </cell>
          <cell r="C1711">
            <v>0</v>
          </cell>
          <cell r="D1711" t="str">
            <v>WS&amp;L</v>
          </cell>
          <cell r="E1711" t="str">
            <v>S</v>
          </cell>
          <cell r="F1711" t="str">
            <v>A</v>
          </cell>
          <cell r="G1711" t="str">
            <v>Stanley Prison</v>
          </cell>
          <cell r="H1711" t="str">
            <v>CSD</v>
          </cell>
          <cell r="I1711">
            <v>1</v>
          </cell>
          <cell r="J1711">
            <v>0</v>
          </cell>
          <cell r="K1711">
            <v>9.0666666666666673E-3</v>
          </cell>
          <cell r="L1711" t="str">
            <v>Yes</v>
          </cell>
          <cell r="M1711"/>
          <cell r="N1711" t="str">
            <v>No</v>
          </cell>
          <cell r="O1711" t="str">
            <v>BB01208003063</v>
          </cell>
        </row>
        <row r="1712">
          <cell r="A1712" t="str">
            <v>SA2733</v>
          </cell>
          <cell r="B1712" t="str">
            <v>15NE-D/C36</v>
          </cell>
          <cell r="C1712">
            <v>0</v>
          </cell>
          <cell r="D1712" t="str">
            <v>WS&amp;L</v>
          </cell>
          <cell r="E1712" t="str">
            <v>S</v>
          </cell>
          <cell r="F1712" t="str">
            <v>A</v>
          </cell>
          <cell r="G1712" t="str">
            <v>Cape D'Aguilar Transmitting Station</v>
          </cell>
          <cell r="H1712" t="str">
            <v>CAD</v>
          </cell>
          <cell r="I1712">
            <v>2</v>
          </cell>
          <cell r="J1712">
            <v>0</v>
          </cell>
          <cell r="K1712">
            <v>9.0666666666666673E-3</v>
          </cell>
          <cell r="L1712" t="str">
            <v>No</v>
          </cell>
          <cell r="M1712"/>
          <cell r="N1712" t="str">
            <v>Yes</v>
          </cell>
          <cell r="O1712" t="str">
            <v>BB00808059010</v>
          </cell>
        </row>
        <row r="1713">
          <cell r="A1713" t="str">
            <v>SA2734</v>
          </cell>
          <cell r="B1713" t="str">
            <v>15NE-D/C37</v>
          </cell>
          <cell r="C1713">
            <v>0</v>
          </cell>
          <cell r="D1713" t="str">
            <v>WS&amp;L</v>
          </cell>
          <cell r="E1713" t="str">
            <v>S</v>
          </cell>
          <cell r="F1713" t="str">
            <v>A</v>
          </cell>
          <cell r="G1713" t="str">
            <v>Cape D'Aguilar Transmitting Station</v>
          </cell>
          <cell r="H1713" t="str">
            <v>CAD</v>
          </cell>
          <cell r="I1713">
            <v>3</v>
          </cell>
          <cell r="J1713">
            <v>0</v>
          </cell>
          <cell r="K1713">
            <v>9.0666666666666673E-3</v>
          </cell>
          <cell r="L1713" t="str">
            <v>No</v>
          </cell>
          <cell r="M1713"/>
          <cell r="N1713" t="str">
            <v>Yes</v>
          </cell>
          <cell r="O1713" t="str">
            <v>BB00808059002</v>
          </cell>
        </row>
        <row r="1714">
          <cell r="A1714" t="str">
            <v>SA2735</v>
          </cell>
          <cell r="B1714" t="str">
            <v>15NE-D/C44</v>
          </cell>
          <cell r="C1714">
            <v>0</v>
          </cell>
          <cell r="D1714" t="str">
            <v>WS&amp;L</v>
          </cell>
          <cell r="E1714" t="str">
            <v>S</v>
          </cell>
          <cell r="F1714" t="str">
            <v>A</v>
          </cell>
          <cell r="G1714" t="str">
            <v>Cape D'Aguilar Transmitting Station</v>
          </cell>
          <cell r="H1714" t="str">
            <v>CAD</v>
          </cell>
          <cell r="I1714">
            <v>3</v>
          </cell>
          <cell r="J1714">
            <v>0</v>
          </cell>
          <cell r="K1714">
            <v>9.0666666666666673E-3</v>
          </cell>
          <cell r="L1714" t="str">
            <v>No</v>
          </cell>
          <cell r="M1714"/>
          <cell r="N1714" t="str">
            <v>Yes</v>
          </cell>
          <cell r="O1714" t="str">
            <v>BB00808059011</v>
          </cell>
        </row>
        <row r="1715">
          <cell r="A1715" t="str">
            <v>SA2737</v>
          </cell>
          <cell r="B1715" t="str">
            <v>15NE-D/C47</v>
          </cell>
          <cell r="C1715">
            <v>0</v>
          </cell>
          <cell r="D1715" t="str">
            <v>WS&amp;L</v>
          </cell>
          <cell r="E1715" t="str">
            <v>S</v>
          </cell>
          <cell r="F1715" t="str">
            <v>A</v>
          </cell>
          <cell r="G1715" t="str">
            <v>Cape D'Aguilar Transmitting Station</v>
          </cell>
          <cell r="H1715" t="str">
            <v>CAD</v>
          </cell>
          <cell r="I1715">
            <v>3</v>
          </cell>
          <cell r="J1715">
            <v>0</v>
          </cell>
          <cell r="K1715">
            <v>9.0666666666666673E-3</v>
          </cell>
          <cell r="L1715" t="str">
            <v>No</v>
          </cell>
          <cell r="M1715"/>
          <cell r="N1715" t="str">
            <v>Yes</v>
          </cell>
          <cell r="O1715" t="str">
            <v>BB00808059013</v>
          </cell>
        </row>
        <row r="1716">
          <cell r="A1716" t="str">
            <v>SA2742</v>
          </cell>
          <cell r="B1716" t="str">
            <v>15NE-D/C78</v>
          </cell>
          <cell r="C1716">
            <v>0</v>
          </cell>
          <cell r="D1716" t="str">
            <v>WS&amp;L</v>
          </cell>
          <cell r="E1716" t="str">
            <v>S</v>
          </cell>
          <cell r="F1716" t="str">
            <v>A</v>
          </cell>
          <cell r="G1716" t="str">
            <v>Cape D'Aguilar Transmitting Station</v>
          </cell>
          <cell r="H1716" t="str">
            <v>CAD</v>
          </cell>
          <cell r="I1716">
            <v>3</v>
          </cell>
          <cell r="J1716">
            <v>0</v>
          </cell>
          <cell r="K1716">
            <v>9.0666666666666673E-3</v>
          </cell>
          <cell r="L1716" t="str">
            <v>No</v>
          </cell>
          <cell r="M1716"/>
          <cell r="N1716" t="str">
            <v>Yes</v>
          </cell>
          <cell r="O1716" t="str">
            <v>BB00808059001</v>
          </cell>
        </row>
        <row r="1717">
          <cell r="A1717" t="str">
            <v>SA2744</v>
          </cell>
          <cell r="B1717" t="str">
            <v>15NE-D/FR7</v>
          </cell>
          <cell r="C1717">
            <v>0</v>
          </cell>
          <cell r="D1717" t="str">
            <v>WS&amp;L</v>
          </cell>
          <cell r="E1717" t="str">
            <v>S</v>
          </cell>
          <cell r="F1717" t="str">
            <v>A</v>
          </cell>
          <cell r="G1717" t="str">
            <v>Cape D'Aguilar Transmitting Station</v>
          </cell>
          <cell r="H1717" t="str">
            <v>CAD</v>
          </cell>
          <cell r="I1717">
            <v>2</v>
          </cell>
          <cell r="J1717">
            <v>0</v>
          </cell>
          <cell r="K1717">
            <v>9.0666666666666673E-3</v>
          </cell>
          <cell r="L1717" t="str">
            <v>No</v>
          </cell>
          <cell r="M1717"/>
          <cell r="N1717" t="str">
            <v>No</v>
          </cell>
          <cell r="O1717" t="str">
            <v>BB00808059027</v>
          </cell>
        </row>
        <row r="1718">
          <cell r="A1718" t="str">
            <v>SA2747</v>
          </cell>
          <cell r="B1718" t="str">
            <v>15NW-A/CR1</v>
          </cell>
          <cell r="C1718">
            <v>1</v>
          </cell>
          <cell r="D1718" t="str">
            <v>WS&amp;L</v>
          </cell>
          <cell r="E1718" t="str">
            <v>S</v>
          </cell>
          <cell r="F1718" t="str">
            <v>A</v>
          </cell>
          <cell r="G1718" t="str">
            <v>Ap Lei Chau Bridge Road Football Field</v>
          </cell>
          <cell r="H1718" t="str">
            <v>LCSD</v>
          </cell>
          <cell r="I1718">
            <v>2</v>
          </cell>
          <cell r="J1718">
            <v>0</v>
          </cell>
          <cell r="K1718">
            <v>9.0666666666666673E-3</v>
          </cell>
          <cell r="L1718" t="str">
            <v>No</v>
          </cell>
          <cell r="M1718" t="str">
            <v>Aberdeen_ApLeiChau</v>
          </cell>
          <cell r="N1718" t="str">
            <v>Yes</v>
          </cell>
          <cell r="O1718" t="str">
            <v>BK04408014002</v>
          </cell>
        </row>
        <row r="1719">
          <cell r="A1719" t="str">
            <v>SA2749</v>
          </cell>
          <cell r="B1719" t="str">
            <v>15NW-A/F24</v>
          </cell>
          <cell r="C1719">
            <v>0</v>
          </cell>
          <cell r="D1719" t="str">
            <v>WS&amp;L</v>
          </cell>
          <cell r="E1719" t="str">
            <v>S</v>
          </cell>
          <cell r="F1719" t="str">
            <v>A</v>
          </cell>
          <cell r="G1719" t="str">
            <v>Ap Lei Chau Bridge Road Football Field</v>
          </cell>
          <cell r="H1719" t="str">
            <v>LCSD</v>
          </cell>
          <cell r="I1719">
            <v>2</v>
          </cell>
          <cell r="J1719">
            <v>0</v>
          </cell>
          <cell r="K1719">
            <v>9.0666666666666673E-3</v>
          </cell>
          <cell r="L1719" t="str">
            <v>Yes</v>
          </cell>
          <cell r="M1719" t="str">
            <v>Aberdeen_ApLeiChau</v>
          </cell>
          <cell r="N1719" t="str">
            <v>Yes</v>
          </cell>
          <cell r="O1719" t="str">
            <v>BK04408033001</v>
          </cell>
        </row>
        <row r="1720">
          <cell r="A1720" t="str">
            <v>SA2750</v>
          </cell>
          <cell r="B1720" t="str">
            <v>15NW-A/R38</v>
          </cell>
          <cell r="C1720">
            <v>0</v>
          </cell>
          <cell r="D1720" t="str">
            <v>WS&amp;L</v>
          </cell>
          <cell r="E1720" t="str">
            <v>S</v>
          </cell>
          <cell r="F1720" t="str">
            <v>A</v>
          </cell>
          <cell r="G1720" t="str">
            <v>Ap Lei Chau Bridge Road Football Field</v>
          </cell>
          <cell r="H1720" t="str">
            <v>LCSD</v>
          </cell>
          <cell r="I1720">
            <v>2</v>
          </cell>
          <cell r="J1720">
            <v>0</v>
          </cell>
          <cell r="K1720">
            <v>9.0666666666666673E-3</v>
          </cell>
          <cell r="L1720" t="str">
            <v>No</v>
          </cell>
          <cell r="M1720" t="str">
            <v>Aberdeen_ApLeiChau</v>
          </cell>
          <cell r="N1720" t="str">
            <v>No</v>
          </cell>
          <cell r="O1720" t="str">
            <v>BK04408014001</v>
          </cell>
        </row>
        <row r="1721">
          <cell r="A1721" t="str">
            <v>SA2751</v>
          </cell>
          <cell r="B1721" t="str">
            <v>15NW-B/C108</v>
          </cell>
          <cell r="C1721">
            <v>0</v>
          </cell>
          <cell r="D1721" t="str">
            <v>WS&amp;L</v>
          </cell>
          <cell r="E1721" t="str">
            <v>S</v>
          </cell>
          <cell r="F1721" t="str">
            <v>A</v>
          </cell>
          <cell r="G1721" t="str">
            <v>Aberdeen Police Training School</v>
          </cell>
          <cell r="H1721" t="str">
            <v>HKPF</v>
          </cell>
          <cell r="I1721">
            <v>3</v>
          </cell>
          <cell r="J1721">
            <v>0</v>
          </cell>
          <cell r="K1721">
            <v>9.0666666666666673E-3</v>
          </cell>
          <cell r="L1721" t="str">
            <v>Yes</v>
          </cell>
          <cell r="M1721"/>
          <cell r="N1721" t="str">
            <v>Yes</v>
          </cell>
          <cell r="O1721" t="str">
            <v>BB03108004024</v>
          </cell>
        </row>
        <row r="1722">
          <cell r="A1722" t="str">
            <v>SA2752</v>
          </cell>
          <cell r="B1722" t="str">
            <v>15NW-B/C135</v>
          </cell>
          <cell r="C1722">
            <v>2</v>
          </cell>
          <cell r="D1722" t="str">
            <v>WS&amp;L</v>
          </cell>
          <cell r="E1722" t="str">
            <v>S</v>
          </cell>
          <cell r="F1722" t="str">
            <v>A</v>
          </cell>
          <cell r="G1722" t="str">
            <v>Hung Shing Street Rest Garden</v>
          </cell>
          <cell r="H1722" t="str">
            <v>LCSD</v>
          </cell>
          <cell r="I1722">
            <v>1</v>
          </cell>
          <cell r="J1722">
            <v>0</v>
          </cell>
          <cell r="K1722">
            <v>9.0666666666666673E-3</v>
          </cell>
          <cell r="L1722" t="str">
            <v>No</v>
          </cell>
          <cell r="M1722" t="str">
            <v>Aberdeen_ApLeiChau</v>
          </cell>
          <cell r="N1722" t="str">
            <v>Yes</v>
          </cell>
          <cell r="O1722" t="str">
            <v>BK04408028001</v>
          </cell>
        </row>
        <row r="1723">
          <cell r="A1723" t="str">
            <v>SA2753</v>
          </cell>
          <cell r="B1723" t="str">
            <v>15NW-B/C14</v>
          </cell>
          <cell r="C1723">
            <v>0</v>
          </cell>
          <cell r="D1723" t="str">
            <v>WS&amp;L</v>
          </cell>
          <cell r="E1723" t="str">
            <v>S</v>
          </cell>
          <cell r="F1723" t="str">
            <v>A</v>
          </cell>
          <cell r="G1723" t="str">
            <v>Aberdeen Police Training School</v>
          </cell>
          <cell r="H1723" t="str">
            <v>HKPF</v>
          </cell>
          <cell r="I1723">
            <v>2</v>
          </cell>
          <cell r="J1723">
            <v>0</v>
          </cell>
          <cell r="K1723">
            <v>9.0666666666666673E-3</v>
          </cell>
          <cell r="L1723" t="str">
            <v>Yes</v>
          </cell>
          <cell r="M1723"/>
          <cell r="N1723" t="str">
            <v>Yes</v>
          </cell>
          <cell r="O1723" t="str">
            <v>BB03108004001</v>
          </cell>
        </row>
        <row r="1724">
          <cell r="A1724" t="str">
            <v>SA2755</v>
          </cell>
          <cell r="B1724" t="str">
            <v>15NW-B/C164</v>
          </cell>
          <cell r="C1724">
            <v>0</v>
          </cell>
          <cell r="D1724" t="str">
            <v>WS&amp;L</v>
          </cell>
          <cell r="E1724" t="str">
            <v>S</v>
          </cell>
          <cell r="F1724" t="str">
            <v>A</v>
          </cell>
          <cell r="G1724" t="str">
            <v>Aberdeen Police Training School</v>
          </cell>
          <cell r="H1724" t="str">
            <v>HKPF</v>
          </cell>
          <cell r="I1724">
            <v>1</v>
          </cell>
          <cell r="J1724">
            <v>0</v>
          </cell>
          <cell r="K1724">
            <v>9.0666666666666673E-3</v>
          </cell>
          <cell r="L1724" t="str">
            <v>Yes</v>
          </cell>
          <cell r="M1724"/>
          <cell r="N1724" t="str">
            <v>Yes</v>
          </cell>
          <cell r="O1724" t="str">
            <v>BB03108004022</v>
          </cell>
        </row>
        <row r="1725">
          <cell r="A1725" t="str">
            <v>SA2756</v>
          </cell>
          <cell r="B1725" t="str">
            <v>15NW-B/C165</v>
          </cell>
          <cell r="C1725">
            <v>0</v>
          </cell>
          <cell r="D1725" t="str">
            <v>WS&amp;L</v>
          </cell>
          <cell r="E1725" t="str">
            <v>S</v>
          </cell>
          <cell r="F1725" t="str">
            <v>A</v>
          </cell>
          <cell r="G1725" t="str">
            <v>Aberdeen Police Training School</v>
          </cell>
          <cell r="H1725" t="str">
            <v>HKPF</v>
          </cell>
          <cell r="I1725">
            <v>1</v>
          </cell>
          <cell r="J1725">
            <v>0</v>
          </cell>
          <cell r="K1725">
            <v>9.0666666666666673E-3</v>
          </cell>
          <cell r="L1725" t="str">
            <v>No</v>
          </cell>
          <cell r="M1725"/>
          <cell r="N1725" t="str">
            <v>Yes</v>
          </cell>
          <cell r="O1725" t="str">
            <v>BB03108004029</v>
          </cell>
        </row>
        <row r="1726">
          <cell r="A1726" t="str">
            <v>SA2758</v>
          </cell>
          <cell r="B1726" t="str">
            <v>15NW-B/C168</v>
          </cell>
          <cell r="C1726">
            <v>0</v>
          </cell>
          <cell r="D1726" t="str">
            <v>WS&amp;L</v>
          </cell>
          <cell r="E1726" t="str">
            <v>S</v>
          </cell>
          <cell r="F1726" t="str">
            <v>A</v>
          </cell>
          <cell r="G1726" t="str">
            <v>Aberdeen Police Training School</v>
          </cell>
          <cell r="H1726" t="str">
            <v>HKPF</v>
          </cell>
          <cell r="I1726">
            <v>3</v>
          </cell>
          <cell r="J1726">
            <v>0</v>
          </cell>
          <cell r="K1726">
            <v>9.0666666666666673E-3</v>
          </cell>
          <cell r="L1726" t="str">
            <v>Yes</v>
          </cell>
          <cell r="M1726"/>
          <cell r="N1726" t="str">
            <v>Yes</v>
          </cell>
          <cell r="O1726" t="str">
            <v>BB03108004017</v>
          </cell>
        </row>
        <row r="1727">
          <cell r="A1727" t="str">
            <v>SA2759</v>
          </cell>
          <cell r="B1727" t="str">
            <v>15NW-B/C169</v>
          </cell>
          <cell r="C1727">
            <v>0</v>
          </cell>
          <cell r="D1727" t="str">
            <v>WS&amp;L</v>
          </cell>
          <cell r="E1727" t="str">
            <v>S</v>
          </cell>
          <cell r="F1727" t="str">
            <v>A</v>
          </cell>
          <cell r="G1727" t="str">
            <v>Aberdeen Police Training School</v>
          </cell>
          <cell r="H1727" t="str">
            <v>HKPF</v>
          </cell>
          <cell r="I1727">
            <v>3</v>
          </cell>
          <cell r="J1727">
            <v>0</v>
          </cell>
          <cell r="K1727">
            <v>9.0666666666666673E-3</v>
          </cell>
          <cell r="L1727" t="str">
            <v>No</v>
          </cell>
          <cell r="M1727"/>
          <cell r="N1727" t="str">
            <v>Yes</v>
          </cell>
          <cell r="O1727" t="str">
            <v>BB03108004032</v>
          </cell>
        </row>
        <row r="1728">
          <cell r="A1728" t="str">
            <v>SA2762</v>
          </cell>
          <cell r="B1728" t="str">
            <v>15NW-B/C24</v>
          </cell>
          <cell r="C1728">
            <v>0</v>
          </cell>
          <cell r="D1728" t="str">
            <v>WS&amp;L</v>
          </cell>
          <cell r="E1728" t="str">
            <v>S</v>
          </cell>
          <cell r="F1728" t="str">
            <v>A</v>
          </cell>
          <cell r="G1728" t="str">
            <v>Aberdeen Police Training School</v>
          </cell>
          <cell r="H1728" t="str">
            <v>HKPF</v>
          </cell>
          <cell r="I1728">
            <v>3</v>
          </cell>
          <cell r="J1728">
            <v>0</v>
          </cell>
          <cell r="K1728">
            <v>9.0666666666666673E-3</v>
          </cell>
          <cell r="L1728" t="str">
            <v>No</v>
          </cell>
          <cell r="M1728"/>
          <cell r="N1728" t="str">
            <v>Yes</v>
          </cell>
          <cell r="O1728" t="str">
            <v>BB03108004004</v>
          </cell>
        </row>
        <row r="1729">
          <cell r="A1729" t="str">
            <v>SA2766</v>
          </cell>
          <cell r="B1729" t="str">
            <v>15NW-B/C304</v>
          </cell>
          <cell r="C1729">
            <v>0</v>
          </cell>
          <cell r="D1729" t="str">
            <v>WS&amp;L</v>
          </cell>
          <cell r="E1729" t="str">
            <v>S</v>
          </cell>
          <cell r="F1729" t="str">
            <v>A</v>
          </cell>
          <cell r="G1729" t="str">
            <v>Aberdeen Police Training School</v>
          </cell>
          <cell r="H1729" t="str">
            <v>HKPF</v>
          </cell>
          <cell r="I1729">
            <v>1</v>
          </cell>
          <cell r="J1729">
            <v>0</v>
          </cell>
          <cell r="K1729">
            <v>9.0666666666666673E-3</v>
          </cell>
          <cell r="L1729" t="str">
            <v>Yes</v>
          </cell>
          <cell r="M1729"/>
          <cell r="N1729" t="str">
            <v>No</v>
          </cell>
          <cell r="O1729" t="str">
            <v>BB03108004018</v>
          </cell>
        </row>
        <row r="1730">
          <cell r="A1730" t="str">
            <v>SA2771</v>
          </cell>
          <cell r="B1730" t="str">
            <v>15NW-B/C355</v>
          </cell>
          <cell r="C1730">
            <v>0</v>
          </cell>
          <cell r="D1730" t="str">
            <v>WS&amp;L</v>
          </cell>
          <cell r="E1730" t="str">
            <v>S</v>
          </cell>
          <cell r="F1730" t="str">
            <v>A</v>
          </cell>
          <cell r="G1730" t="str">
            <v>Ap Lei Chau Park</v>
          </cell>
          <cell r="H1730" t="str">
            <v>LCSD</v>
          </cell>
          <cell r="I1730">
            <v>2</v>
          </cell>
          <cell r="J1730">
            <v>0</v>
          </cell>
          <cell r="K1730">
            <v>9.0666666666666673E-3</v>
          </cell>
          <cell r="L1730" t="str">
            <v>No</v>
          </cell>
          <cell r="M1730" t="str">
            <v>Aberdeen_ApLeiChau</v>
          </cell>
          <cell r="N1730" t="str">
            <v>Yes</v>
          </cell>
          <cell r="O1730" t="str">
            <v>BK04408020002</v>
          </cell>
        </row>
        <row r="1731">
          <cell r="A1731" t="str">
            <v>SA2772</v>
          </cell>
          <cell r="B1731" t="str">
            <v>15NW-B/C372</v>
          </cell>
          <cell r="C1731">
            <v>0</v>
          </cell>
          <cell r="D1731" t="str">
            <v>WS&amp;L</v>
          </cell>
          <cell r="E1731" t="str">
            <v>S</v>
          </cell>
          <cell r="F1731" t="str">
            <v>A</v>
          </cell>
          <cell r="G1731" t="str">
            <v>TWGH's Jockey Club Rehabilitation Complex</v>
          </cell>
          <cell r="H1731" t="str">
            <v>SWD</v>
          </cell>
          <cell r="I1731">
            <v>1</v>
          </cell>
          <cell r="J1731">
            <v>0</v>
          </cell>
          <cell r="K1731">
            <v>9.0666666666666673E-3</v>
          </cell>
          <cell r="L1731" t="str">
            <v>Yes</v>
          </cell>
          <cell r="M1731"/>
          <cell r="N1731" t="str">
            <v>Yes</v>
          </cell>
          <cell r="O1731" t="str">
            <v>BB05508017003</v>
          </cell>
        </row>
        <row r="1732">
          <cell r="A1732" t="str">
            <v>SA2774</v>
          </cell>
          <cell r="B1732" t="str">
            <v>15NW-B/C382</v>
          </cell>
          <cell r="C1732">
            <v>0</v>
          </cell>
          <cell r="D1732" t="str">
            <v>WS&amp;L</v>
          </cell>
          <cell r="E1732" t="str">
            <v>S</v>
          </cell>
          <cell r="F1732" t="str">
            <v>A</v>
          </cell>
          <cell r="G1732" t="str">
            <v>Aberdeen Police Training School</v>
          </cell>
          <cell r="H1732" t="str">
            <v>HKPF</v>
          </cell>
          <cell r="I1732">
            <v>3</v>
          </cell>
          <cell r="J1732">
            <v>0</v>
          </cell>
          <cell r="K1732">
            <v>9.0666666666666673E-3</v>
          </cell>
          <cell r="L1732" t="str">
            <v>No</v>
          </cell>
          <cell r="M1732"/>
          <cell r="N1732" t="str">
            <v>Yes</v>
          </cell>
          <cell r="O1732" t="str">
            <v>BB03108004038</v>
          </cell>
        </row>
        <row r="1733">
          <cell r="A1733" t="str">
            <v>SA2775</v>
          </cell>
          <cell r="B1733" t="str">
            <v>15NW-B/C395</v>
          </cell>
          <cell r="C1733">
            <v>0</v>
          </cell>
          <cell r="D1733" t="str">
            <v>WS&amp;L</v>
          </cell>
          <cell r="E1733" t="str">
            <v>S</v>
          </cell>
          <cell r="F1733" t="str">
            <v>A</v>
          </cell>
          <cell r="G1733" t="str">
            <v>Aberdeen Police Training School</v>
          </cell>
          <cell r="H1733" t="str">
            <v>HKPF</v>
          </cell>
          <cell r="I1733">
            <v>3</v>
          </cell>
          <cell r="J1733">
            <v>0</v>
          </cell>
          <cell r="K1733">
            <v>9.0666666666666673E-3</v>
          </cell>
          <cell r="L1733" t="str">
            <v>No</v>
          </cell>
          <cell r="M1733"/>
          <cell r="N1733" t="str">
            <v>Yes</v>
          </cell>
          <cell r="O1733" t="str">
            <v>BB03108004041</v>
          </cell>
        </row>
        <row r="1734">
          <cell r="A1734" t="str">
            <v>SA2777</v>
          </cell>
          <cell r="B1734" t="str">
            <v>15NW-B/C62</v>
          </cell>
          <cell r="C1734">
            <v>0</v>
          </cell>
          <cell r="D1734" t="str">
            <v>WS&amp;L</v>
          </cell>
          <cell r="E1734" t="str">
            <v>S</v>
          </cell>
          <cell r="F1734" t="str">
            <v>A</v>
          </cell>
          <cell r="G1734" t="str">
            <v>Aberdeen Police Training School</v>
          </cell>
          <cell r="H1734" t="str">
            <v>HKPF</v>
          </cell>
          <cell r="I1734">
            <v>1</v>
          </cell>
          <cell r="J1734">
            <v>0</v>
          </cell>
          <cell r="K1734">
            <v>9.0666666666666673E-3</v>
          </cell>
          <cell r="L1734" t="str">
            <v>Yes</v>
          </cell>
          <cell r="M1734"/>
          <cell r="N1734" t="str">
            <v>Yes</v>
          </cell>
          <cell r="O1734" t="str">
            <v>BB03108004006</v>
          </cell>
        </row>
        <row r="1735">
          <cell r="A1735" t="str">
            <v>SA2778</v>
          </cell>
          <cell r="B1735" t="str">
            <v>15NW-B/CR63</v>
          </cell>
          <cell r="C1735">
            <v>0</v>
          </cell>
          <cell r="D1735" t="str">
            <v>WS&amp;L</v>
          </cell>
          <cell r="E1735" t="str">
            <v>S</v>
          </cell>
          <cell r="F1735" t="str">
            <v>A</v>
          </cell>
          <cell r="G1735" t="str">
            <v>Aberdeen Police Training School</v>
          </cell>
          <cell r="H1735" t="str">
            <v>HKPF</v>
          </cell>
          <cell r="I1735">
            <v>1</v>
          </cell>
          <cell r="J1735">
            <v>0</v>
          </cell>
          <cell r="K1735">
            <v>9.0666666666666673E-3</v>
          </cell>
          <cell r="L1735" t="str">
            <v>No</v>
          </cell>
          <cell r="M1735"/>
          <cell r="N1735" t="str">
            <v>Yes</v>
          </cell>
          <cell r="O1735" t="str">
            <v>BB03108004007</v>
          </cell>
        </row>
        <row r="1736">
          <cell r="A1736" t="str">
            <v>SA2779</v>
          </cell>
          <cell r="B1736" t="str">
            <v>15NW-B/C64</v>
          </cell>
          <cell r="C1736">
            <v>0</v>
          </cell>
          <cell r="D1736" t="str">
            <v>WS&amp;L</v>
          </cell>
          <cell r="E1736" t="str">
            <v>S</v>
          </cell>
          <cell r="F1736" t="str">
            <v>A</v>
          </cell>
          <cell r="G1736" t="str">
            <v>Aberdeen Police Training School</v>
          </cell>
          <cell r="H1736" t="str">
            <v>HKPF</v>
          </cell>
          <cell r="I1736">
            <v>1</v>
          </cell>
          <cell r="J1736">
            <v>0</v>
          </cell>
          <cell r="K1736">
            <v>9.0666666666666673E-3</v>
          </cell>
          <cell r="L1736" t="str">
            <v>Yes</v>
          </cell>
          <cell r="M1736"/>
          <cell r="N1736" t="str">
            <v>Yes</v>
          </cell>
          <cell r="O1736" t="str">
            <v>BB03108004008</v>
          </cell>
        </row>
        <row r="1737">
          <cell r="A1737" t="str">
            <v>SA2781</v>
          </cell>
          <cell r="B1737" t="str">
            <v>15NW-B/C66</v>
          </cell>
          <cell r="C1737">
            <v>0</v>
          </cell>
          <cell r="D1737" t="str">
            <v>WS&amp;L</v>
          </cell>
          <cell r="E1737" t="str">
            <v>S</v>
          </cell>
          <cell r="F1737" t="str">
            <v>A</v>
          </cell>
          <cell r="G1737" t="str">
            <v>Aberdeen Police Training School</v>
          </cell>
          <cell r="H1737" t="str">
            <v>HKPF</v>
          </cell>
          <cell r="I1737">
            <v>2</v>
          </cell>
          <cell r="J1737">
            <v>0</v>
          </cell>
          <cell r="K1737">
            <v>9.0666666666666673E-3</v>
          </cell>
          <cell r="L1737" t="str">
            <v>No</v>
          </cell>
          <cell r="M1737"/>
          <cell r="N1737" t="str">
            <v>Yes</v>
          </cell>
          <cell r="O1737" t="str">
            <v>BB03108004010</v>
          </cell>
        </row>
        <row r="1738">
          <cell r="A1738" t="str">
            <v>SA2782</v>
          </cell>
          <cell r="B1738" t="str">
            <v>15NW-B/C96</v>
          </cell>
          <cell r="C1738">
            <v>0</v>
          </cell>
          <cell r="D1738" t="str">
            <v>WS&amp;L</v>
          </cell>
          <cell r="E1738" t="str">
            <v>S</v>
          </cell>
          <cell r="F1738" t="str">
            <v>A</v>
          </cell>
          <cell r="G1738" t="str">
            <v>Aberdeen Police Training School</v>
          </cell>
          <cell r="H1738" t="str">
            <v>HKPF</v>
          </cell>
          <cell r="I1738">
            <v>2</v>
          </cell>
          <cell r="J1738">
            <v>0</v>
          </cell>
          <cell r="K1738">
            <v>9.0666666666666673E-3</v>
          </cell>
          <cell r="L1738" t="str">
            <v>Yes</v>
          </cell>
          <cell r="M1738"/>
          <cell r="N1738" t="str">
            <v>Yes</v>
          </cell>
          <cell r="O1738" t="str">
            <v>BB03108004026</v>
          </cell>
        </row>
        <row r="1739">
          <cell r="A1739" t="str">
            <v>SA2783</v>
          </cell>
          <cell r="B1739" t="str">
            <v>15NW-B/F155</v>
          </cell>
          <cell r="C1739">
            <v>0</v>
          </cell>
          <cell r="D1739" t="str">
            <v>WS&amp;L</v>
          </cell>
          <cell r="E1739" t="str">
            <v>S</v>
          </cell>
          <cell r="F1739" t="str">
            <v>A</v>
          </cell>
          <cell r="G1739" t="str">
            <v>Aberdeen Police Training School</v>
          </cell>
          <cell r="H1739" t="str">
            <v>HKPF</v>
          </cell>
          <cell r="I1739">
            <v>1</v>
          </cell>
          <cell r="J1739">
            <v>0</v>
          </cell>
          <cell r="K1739">
            <v>9.0666666666666673E-3</v>
          </cell>
          <cell r="L1739" t="str">
            <v>Yes</v>
          </cell>
          <cell r="M1739"/>
          <cell r="N1739" t="str">
            <v>Yes</v>
          </cell>
          <cell r="O1739" t="str">
            <v>BB03108004036</v>
          </cell>
        </row>
        <row r="1740">
          <cell r="A1740" t="str">
            <v>SA2784</v>
          </cell>
          <cell r="B1740" t="str">
            <v>15NW-B/F157</v>
          </cell>
          <cell r="C1740">
            <v>0</v>
          </cell>
          <cell r="D1740" t="str">
            <v>WS&amp;L</v>
          </cell>
          <cell r="E1740" t="str">
            <v>S</v>
          </cell>
          <cell r="F1740" t="str">
            <v>A</v>
          </cell>
          <cell r="G1740" t="str">
            <v>Aberdeen Police Training School</v>
          </cell>
          <cell r="H1740" t="str">
            <v>HKPF</v>
          </cell>
          <cell r="I1740">
            <v>2</v>
          </cell>
          <cell r="J1740">
            <v>0</v>
          </cell>
          <cell r="K1740">
            <v>9.0666666666666673E-3</v>
          </cell>
          <cell r="L1740" t="str">
            <v>Yes</v>
          </cell>
          <cell r="M1740"/>
          <cell r="N1740" t="str">
            <v>Yes</v>
          </cell>
          <cell r="O1740" t="str">
            <v>BB03108004037</v>
          </cell>
        </row>
        <row r="1741">
          <cell r="A1741" t="str">
            <v>SA2785</v>
          </cell>
          <cell r="B1741" t="str">
            <v>15NW-B/F168</v>
          </cell>
          <cell r="C1741">
            <v>0</v>
          </cell>
          <cell r="D1741" t="str">
            <v>WS&amp;L</v>
          </cell>
          <cell r="E1741" t="str">
            <v>S</v>
          </cell>
          <cell r="F1741" t="str">
            <v>A</v>
          </cell>
          <cell r="G1741" t="str">
            <v>Aberdeen Police Training School</v>
          </cell>
          <cell r="H1741" t="str">
            <v>HKPF</v>
          </cell>
          <cell r="I1741">
            <v>2</v>
          </cell>
          <cell r="J1741">
            <v>0</v>
          </cell>
          <cell r="K1741">
            <v>9.0666666666666673E-3</v>
          </cell>
          <cell r="L1741" t="str">
            <v>No</v>
          </cell>
          <cell r="M1741"/>
          <cell r="N1741" t="str">
            <v>Yes</v>
          </cell>
          <cell r="O1741" t="str">
            <v>BB03108004020</v>
          </cell>
        </row>
        <row r="1742">
          <cell r="A1742" t="str">
            <v>SA2788</v>
          </cell>
          <cell r="B1742" t="str">
            <v>15NW-B/NS1</v>
          </cell>
          <cell r="C1742">
            <v>0</v>
          </cell>
          <cell r="D1742" t="str">
            <v>WS&amp;L</v>
          </cell>
          <cell r="E1742" t="str">
            <v>S</v>
          </cell>
          <cell r="F1742" t="str">
            <v>A</v>
          </cell>
          <cell r="G1742" t="str">
            <v>Mills &amp; Chung Path</v>
          </cell>
          <cell r="H1742" t="str">
            <v>LCSD</v>
          </cell>
          <cell r="I1742"/>
          <cell r="J1742">
            <v>0</v>
          </cell>
          <cell r="K1742">
            <v>9.0666666666666673E-3</v>
          </cell>
          <cell r="L1742" t="str">
            <v>No</v>
          </cell>
          <cell r="M1742"/>
          <cell r="N1742" t="str">
            <v>No</v>
          </cell>
          <cell r="O1742" t="str">
            <v>BB04408062001</v>
          </cell>
        </row>
        <row r="1743">
          <cell r="A1743" t="str">
            <v>SA2790</v>
          </cell>
          <cell r="B1743" t="str">
            <v>15NW-B/R4</v>
          </cell>
          <cell r="C1743">
            <v>0</v>
          </cell>
          <cell r="D1743" t="str">
            <v>WS&amp;L</v>
          </cell>
          <cell r="E1743" t="str">
            <v>S</v>
          </cell>
          <cell r="F1743" t="str">
            <v>A</v>
          </cell>
          <cell r="G1743" t="str">
            <v>Aberdeen Police Training School</v>
          </cell>
          <cell r="H1743" t="str">
            <v>HKPF</v>
          </cell>
          <cell r="I1743">
            <v>2</v>
          </cell>
          <cell r="J1743">
            <v>0</v>
          </cell>
          <cell r="K1743">
            <v>9.0666666666666673E-3</v>
          </cell>
          <cell r="L1743" t="str">
            <v>Yes</v>
          </cell>
          <cell r="M1743"/>
          <cell r="N1743" t="str">
            <v>No</v>
          </cell>
          <cell r="O1743" t="str">
            <v>BB03108004011</v>
          </cell>
        </row>
        <row r="1744">
          <cell r="A1744" t="str">
            <v>SA2796</v>
          </cell>
          <cell r="B1744" t="str">
            <v>16SW-B/C3</v>
          </cell>
          <cell r="C1744">
            <v>0</v>
          </cell>
          <cell r="D1744" t="str">
            <v>E</v>
          </cell>
          <cell r="E1744" t="str">
            <v>SKW&amp;Is-S</v>
          </cell>
          <cell r="F1744" t="str">
            <v>A</v>
          </cell>
          <cell r="G1744" t="str">
            <v>Waglan Island Lighthouse &amp; Quarters (Is-S)</v>
          </cell>
          <cell r="H1744" t="str">
            <v>MD</v>
          </cell>
          <cell r="I1744">
            <v>3</v>
          </cell>
          <cell r="J1744">
            <v>0</v>
          </cell>
          <cell r="K1744">
            <v>9.0666666666666673E-3</v>
          </cell>
          <cell r="L1744" t="str">
            <v>Yes</v>
          </cell>
          <cell r="M1744"/>
          <cell r="N1744" t="str">
            <v>Yes</v>
          </cell>
          <cell r="O1744" t="str">
            <v>DF04608004002</v>
          </cell>
        </row>
        <row r="1745">
          <cell r="A1745" t="str">
            <v>SA2798</v>
          </cell>
          <cell r="B1745" t="str">
            <v>16SW-B/C6</v>
          </cell>
          <cell r="C1745">
            <v>0</v>
          </cell>
          <cell r="D1745" t="str">
            <v>E</v>
          </cell>
          <cell r="E1745" t="str">
            <v>SKW&amp;Is-S</v>
          </cell>
          <cell r="F1745" t="str">
            <v>A</v>
          </cell>
          <cell r="G1745" t="str">
            <v>Waglan Island Lighthouse &amp; Quarters (Is-S)</v>
          </cell>
          <cell r="H1745" t="str">
            <v>MD</v>
          </cell>
          <cell r="I1745">
            <v>3</v>
          </cell>
          <cell r="J1745">
            <v>0</v>
          </cell>
          <cell r="K1745">
            <v>9.0666666666666673E-3</v>
          </cell>
          <cell r="L1745" t="str">
            <v>Yes</v>
          </cell>
          <cell r="M1745"/>
          <cell r="N1745" t="str">
            <v>No</v>
          </cell>
          <cell r="O1745" t="str">
            <v>DF04608050005</v>
          </cell>
        </row>
        <row r="1746">
          <cell r="A1746" t="str">
            <v>SA2799</v>
          </cell>
          <cell r="B1746" t="str">
            <v>16SW-B/C7</v>
          </cell>
          <cell r="C1746">
            <v>0</v>
          </cell>
          <cell r="D1746" t="str">
            <v>E</v>
          </cell>
          <cell r="E1746" t="str">
            <v>SKW&amp;Is-S</v>
          </cell>
          <cell r="F1746" t="str">
            <v>A</v>
          </cell>
          <cell r="G1746" t="str">
            <v>Waglan Island Lighthouse &amp; Quarters (Is-S)</v>
          </cell>
          <cell r="H1746" t="str">
            <v>MD</v>
          </cell>
          <cell r="I1746">
            <v>3</v>
          </cell>
          <cell r="J1746">
            <v>0</v>
          </cell>
          <cell r="K1746">
            <v>9.0666666666666673E-3</v>
          </cell>
          <cell r="L1746" t="str">
            <v>Yes</v>
          </cell>
          <cell r="M1746"/>
          <cell r="N1746" t="str">
            <v>No</v>
          </cell>
          <cell r="O1746" t="str">
            <v>DF04608050006</v>
          </cell>
        </row>
        <row r="1747">
          <cell r="A1747" t="str">
            <v>SA2800</v>
          </cell>
          <cell r="B1747" t="str">
            <v>16SW-B/CR8</v>
          </cell>
          <cell r="C1747">
            <v>0</v>
          </cell>
          <cell r="D1747" t="str">
            <v>E</v>
          </cell>
          <cell r="E1747" t="str">
            <v>SKW&amp;Is-S</v>
          </cell>
          <cell r="F1747" t="str">
            <v>A</v>
          </cell>
          <cell r="G1747" t="str">
            <v>Waglan Island Lighthouse &amp; Quarters (Is-S)</v>
          </cell>
          <cell r="H1747" t="str">
            <v>MD</v>
          </cell>
          <cell r="I1747">
            <v>3</v>
          </cell>
          <cell r="J1747">
            <v>0</v>
          </cell>
          <cell r="K1747">
            <v>9.0666666666666673E-3</v>
          </cell>
          <cell r="L1747" t="str">
            <v>Yes</v>
          </cell>
          <cell r="M1747"/>
          <cell r="N1747" t="str">
            <v>No</v>
          </cell>
          <cell r="O1747" t="str">
            <v>DF04608004003</v>
          </cell>
        </row>
        <row r="1748">
          <cell r="A1748" t="str">
            <v>SA2801</v>
          </cell>
          <cell r="B1748" t="str">
            <v>16SW-B/F5</v>
          </cell>
          <cell r="C1748">
            <v>0</v>
          </cell>
          <cell r="D1748" t="str">
            <v>E</v>
          </cell>
          <cell r="E1748" t="str">
            <v>SKW&amp;Is-S</v>
          </cell>
          <cell r="F1748" t="str">
            <v>A</v>
          </cell>
          <cell r="G1748" t="str">
            <v>Waglan Island Lighthouse &amp; Quarters (Is-S)</v>
          </cell>
          <cell r="H1748" t="str">
            <v>MD</v>
          </cell>
          <cell r="I1748">
            <v>3</v>
          </cell>
          <cell r="J1748">
            <v>0</v>
          </cell>
          <cell r="K1748">
            <v>9.0666666666666673E-3</v>
          </cell>
          <cell r="L1748" t="str">
            <v>No</v>
          </cell>
          <cell r="M1748"/>
          <cell r="N1748" t="str">
            <v>Yes</v>
          </cell>
          <cell r="O1748" t="str">
            <v>DF04608051001</v>
          </cell>
        </row>
        <row r="1749">
          <cell r="A1749" t="str">
            <v>SA2804</v>
          </cell>
          <cell r="B1749" t="str">
            <v>5SW-D/C1</v>
          </cell>
          <cell r="C1749">
            <v>0</v>
          </cell>
          <cell r="D1749" t="str">
            <v>E</v>
          </cell>
          <cell r="E1749" t="str">
            <v>SKW&amp;Is-S</v>
          </cell>
          <cell r="F1749" t="str">
            <v>A</v>
          </cell>
          <cell r="G1749" t="str">
            <v>Lung Kwu Chau DVOR/DME Station (Is-S)</v>
          </cell>
          <cell r="H1749" t="str">
            <v>CAD</v>
          </cell>
          <cell r="I1749">
            <v>3</v>
          </cell>
          <cell r="J1749">
            <v>0</v>
          </cell>
          <cell r="K1749">
            <v>9.0666666666666673E-3</v>
          </cell>
          <cell r="L1749" t="str">
            <v>No</v>
          </cell>
          <cell r="M1749"/>
          <cell r="N1749" t="str">
            <v>Yes</v>
          </cell>
          <cell r="O1749" t="str">
            <v>DF00808015001</v>
          </cell>
        </row>
        <row r="1750">
          <cell r="A1750" t="str">
            <v>SA2805</v>
          </cell>
          <cell r="B1750" t="str">
            <v>5SW-D/C2</v>
          </cell>
          <cell r="C1750">
            <v>0</v>
          </cell>
          <cell r="D1750" t="str">
            <v>E</v>
          </cell>
          <cell r="E1750" t="str">
            <v>SKW&amp;Is-S</v>
          </cell>
          <cell r="F1750" t="str">
            <v>A</v>
          </cell>
          <cell r="G1750" t="str">
            <v>Lung Kwu Chau DVOR/DME Station (Is-S)</v>
          </cell>
          <cell r="H1750" t="str">
            <v>CAD</v>
          </cell>
          <cell r="I1750">
            <v>3</v>
          </cell>
          <cell r="J1750">
            <v>0</v>
          </cell>
          <cell r="K1750">
            <v>9.0666666666666673E-3</v>
          </cell>
          <cell r="L1750" t="str">
            <v>No</v>
          </cell>
          <cell r="M1750"/>
          <cell r="N1750" t="str">
            <v>Yes</v>
          </cell>
          <cell r="O1750" t="str">
            <v>DF00808015002</v>
          </cell>
        </row>
        <row r="1751">
          <cell r="A1751" t="str">
            <v>SA2823</v>
          </cell>
          <cell r="B1751" t="str">
            <v>9NW-B/C2</v>
          </cell>
          <cell r="C1751">
            <v>0</v>
          </cell>
          <cell r="D1751" t="str">
            <v>E</v>
          </cell>
          <cell r="E1751" t="str">
            <v>SKW&amp;Is-S</v>
          </cell>
          <cell r="F1751" t="str">
            <v>A</v>
          </cell>
          <cell r="G1751" t="str">
            <v>Sha Chau Asr Station (Is-S)</v>
          </cell>
          <cell r="H1751" t="str">
            <v>CAD</v>
          </cell>
          <cell r="I1751">
            <v>3</v>
          </cell>
          <cell r="J1751">
            <v>0</v>
          </cell>
          <cell r="K1751">
            <v>9.0666666666666673E-3</v>
          </cell>
          <cell r="L1751" t="str">
            <v>No</v>
          </cell>
          <cell r="M1751"/>
          <cell r="N1751" t="str">
            <v>Yes</v>
          </cell>
          <cell r="O1751" t="str">
            <v>DF00808014008</v>
          </cell>
        </row>
        <row r="1752">
          <cell r="A1752" t="str">
            <v>SA2824</v>
          </cell>
          <cell r="B1752" t="str">
            <v>9NW-B/C3</v>
          </cell>
          <cell r="C1752">
            <v>0</v>
          </cell>
          <cell r="D1752" t="str">
            <v>E</v>
          </cell>
          <cell r="E1752" t="str">
            <v>SKW&amp;Is-S</v>
          </cell>
          <cell r="F1752" t="str">
            <v>A</v>
          </cell>
          <cell r="G1752" t="str">
            <v>Sha Chau Asr Station (Is-S)</v>
          </cell>
          <cell r="H1752" t="str">
            <v>CAD</v>
          </cell>
          <cell r="I1752">
            <v>3</v>
          </cell>
          <cell r="J1752">
            <v>0</v>
          </cell>
          <cell r="K1752">
            <v>9.0666666666666673E-3</v>
          </cell>
          <cell r="L1752" t="str">
            <v>No</v>
          </cell>
          <cell r="M1752"/>
          <cell r="N1752" t="str">
            <v>Yes</v>
          </cell>
          <cell r="O1752" t="str">
            <v>DF00808014006</v>
          </cell>
        </row>
        <row r="1753">
          <cell r="A1753" t="str">
            <v>SA2826</v>
          </cell>
          <cell r="B1753" t="str">
            <v>9NW-B/F2</v>
          </cell>
          <cell r="C1753">
            <v>0</v>
          </cell>
          <cell r="D1753" t="str">
            <v>E</v>
          </cell>
          <cell r="E1753" t="str">
            <v>SKW&amp;Is-S</v>
          </cell>
          <cell r="F1753" t="str">
            <v>A</v>
          </cell>
          <cell r="G1753" t="str">
            <v>Sha Chau Asr Station (Is-S)</v>
          </cell>
          <cell r="H1753" t="str">
            <v>CAD</v>
          </cell>
          <cell r="I1753">
            <v>3</v>
          </cell>
          <cell r="J1753">
            <v>0</v>
          </cell>
          <cell r="K1753">
            <v>9.0666666666666673E-3</v>
          </cell>
          <cell r="L1753" t="str">
            <v>No</v>
          </cell>
          <cell r="M1753"/>
          <cell r="N1753" t="str">
            <v>Yes</v>
          </cell>
          <cell r="O1753" t="str">
            <v>DF00808014002</v>
          </cell>
        </row>
        <row r="1754">
          <cell r="A1754" t="str">
            <v>SA2827</v>
          </cell>
          <cell r="B1754" t="str">
            <v>9NW-B/F3</v>
          </cell>
          <cell r="C1754">
            <v>0</v>
          </cell>
          <cell r="D1754" t="str">
            <v>E</v>
          </cell>
          <cell r="E1754" t="str">
            <v>SKW&amp;Is-S</v>
          </cell>
          <cell r="F1754" t="str">
            <v>A</v>
          </cell>
          <cell r="G1754" t="str">
            <v>Sha Chau Asr Station (Is-S)</v>
          </cell>
          <cell r="H1754" t="str">
            <v>CAD</v>
          </cell>
          <cell r="I1754">
            <v>3</v>
          </cell>
          <cell r="J1754">
            <v>0</v>
          </cell>
          <cell r="K1754">
            <v>9.0666666666666673E-3</v>
          </cell>
          <cell r="L1754" t="str">
            <v>No</v>
          </cell>
          <cell r="M1754"/>
          <cell r="N1754" t="str">
            <v>Yes</v>
          </cell>
          <cell r="O1754" t="str">
            <v>DF00808014004</v>
          </cell>
        </row>
        <row r="1755">
          <cell r="A1755" t="str">
            <v>SA2828</v>
          </cell>
          <cell r="B1755" t="str">
            <v>9NW-B/F4</v>
          </cell>
          <cell r="C1755">
            <v>0</v>
          </cell>
          <cell r="D1755" t="str">
            <v>E</v>
          </cell>
          <cell r="E1755" t="str">
            <v>SKW&amp;Is-S</v>
          </cell>
          <cell r="F1755" t="str">
            <v>A</v>
          </cell>
          <cell r="G1755" t="str">
            <v>Sha Chau Asr Station (Is-S)</v>
          </cell>
          <cell r="H1755" t="str">
            <v>CAD</v>
          </cell>
          <cell r="I1755">
            <v>3</v>
          </cell>
          <cell r="J1755">
            <v>0</v>
          </cell>
          <cell r="K1755">
            <v>9.0666666666666673E-3</v>
          </cell>
          <cell r="L1755" t="str">
            <v>No</v>
          </cell>
          <cell r="M1755"/>
          <cell r="N1755" t="str">
            <v>Yes</v>
          </cell>
          <cell r="O1755" t="str">
            <v>DF00808014005</v>
          </cell>
        </row>
        <row r="1756">
          <cell r="A1756" t="str">
            <v>SA2829</v>
          </cell>
          <cell r="B1756" t="str">
            <v>9NW-B/F5</v>
          </cell>
          <cell r="C1756">
            <v>0</v>
          </cell>
          <cell r="D1756" t="str">
            <v>E</v>
          </cell>
          <cell r="E1756" t="str">
            <v>SKW&amp;Is-S</v>
          </cell>
          <cell r="F1756" t="str">
            <v>A</v>
          </cell>
          <cell r="G1756" t="str">
            <v>Sha Chau Asr Station (Is-S)</v>
          </cell>
          <cell r="H1756" t="str">
            <v>CAD</v>
          </cell>
          <cell r="I1756">
            <v>3</v>
          </cell>
          <cell r="J1756">
            <v>0</v>
          </cell>
          <cell r="K1756">
            <v>9.0666666666666673E-3</v>
          </cell>
          <cell r="L1756" t="str">
            <v>No</v>
          </cell>
          <cell r="M1756"/>
          <cell r="N1756" t="str">
            <v>Yes</v>
          </cell>
          <cell r="O1756" t="str">
            <v>DF00808014007</v>
          </cell>
        </row>
        <row r="1757">
          <cell r="A1757" t="str">
            <v>SA3107</v>
          </cell>
          <cell r="B1757" t="str">
            <v>11SE-B/C626</v>
          </cell>
          <cell r="C1757">
            <v>1</v>
          </cell>
          <cell r="D1757" t="str">
            <v>E</v>
          </cell>
          <cell r="E1757" t="str">
            <v>SKW&amp;Is-S</v>
          </cell>
          <cell r="F1757" t="str">
            <v>A</v>
          </cell>
          <cell r="G1757" t="str">
            <v>Shaukeiwan Tsung Tsin School, A Kung Ngam Road (Skw)</v>
          </cell>
          <cell r="H1757" t="str">
            <v>EB</v>
          </cell>
          <cell r="I1757">
            <v>1</v>
          </cell>
          <cell r="J1757">
            <v>0</v>
          </cell>
          <cell r="K1757">
            <v>9.0666666666666673E-3</v>
          </cell>
          <cell r="L1757" t="str">
            <v>No</v>
          </cell>
          <cell r="M1757" t="str">
            <v>ShauKeiWan_SaiWanHo</v>
          </cell>
          <cell r="N1757" t="str">
            <v>No</v>
          </cell>
          <cell r="O1757" t="str">
            <v>DB07108049001</v>
          </cell>
        </row>
        <row r="1758">
          <cell r="A1758" t="str">
            <v>SA3109</v>
          </cell>
          <cell r="B1758" t="str">
            <v>11SE-B/F182</v>
          </cell>
          <cell r="C1758">
            <v>0</v>
          </cell>
          <cell r="D1758" t="str">
            <v>E</v>
          </cell>
          <cell r="E1758" t="str">
            <v>SKW&amp;Is-S</v>
          </cell>
          <cell r="F1758" t="str">
            <v>A</v>
          </cell>
          <cell r="G1758" t="str">
            <v>Shaukeiwan Tsung Tsin School, A Kung Ngam Road (Skw)</v>
          </cell>
          <cell r="H1758" t="str">
            <v>EB</v>
          </cell>
          <cell r="I1758">
            <v>1</v>
          </cell>
          <cell r="J1758">
            <v>0</v>
          </cell>
          <cell r="K1758">
            <v>9.0666666666666673E-3</v>
          </cell>
          <cell r="L1758" t="str">
            <v>No</v>
          </cell>
          <cell r="M1758" t="str">
            <v>ShauKeiWan_SaiWanHo</v>
          </cell>
          <cell r="N1758" t="str">
            <v>No</v>
          </cell>
          <cell r="O1758" t="str">
            <v>DB07108049002</v>
          </cell>
        </row>
        <row r="1759">
          <cell r="A1759" t="str">
            <v>SA3110</v>
          </cell>
          <cell r="B1759" t="str">
            <v>11SW-C/NS1</v>
          </cell>
          <cell r="C1759">
            <v>0</v>
          </cell>
          <cell r="D1759" t="str">
            <v>WS&amp;L</v>
          </cell>
          <cell r="E1759" t="str">
            <v>W</v>
          </cell>
          <cell r="F1759" t="str">
            <v>A</v>
          </cell>
          <cell r="G1759" t="str">
            <v>Bethanie, 139 Pokfulam Road</v>
          </cell>
          <cell r="H1759" t="str">
            <v>GPA</v>
          </cell>
          <cell r="I1759"/>
          <cell r="J1759">
            <v>0</v>
          </cell>
          <cell r="K1759">
            <v>9.0666666666666673E-3</v>
          </cell>
          <cell r="L1759" t="str">
            <v>No</v>
          </cell>
          <cell r="M1759"/>
          <cell r="N1759" t="str">
            <v>Yes</v>
          </cell>
          <cell r="O1759" t="str">
            <v>BJ02308034017</v>
          </cell>
        </row>
        <row r="1760">
          <cell r="A1760" t="str">
            <v>SA3201</v>
          </cell>
          <cell r="B1760" t="str">
            <v>11SE-A/F453</v>
          </cell>
          <cell r="C1760">
            <v>0</v>
          </cell>
          <cell r="D1760" t="str">
            <v>E</v>
          </cell>
          <cell r="E1760" t="str">
            <v>NP&amp;CB</v>
          </cell>
          <cell r="F1760" t="str">
            <v>A</v>
          </cell>
          <cell r="G1760" t="str">
            <v>Belilios Public School</v>
          </cell>
          <cell r="H1760" t="str">
            <v>EB</v>
          </cell>
          <cell r="I1760">
            <v>1</v>
          </cell>
          <cell r="J1760">
            <v>0</v>
          </cell>
          <cell r="K1760">
            <v>9.0666666666666673E-3</v>
          </cell>
          <cell r="L1760" t="str">
            <v>No</v>
          </cell>
          <cell r="M1760" t="str">
            <v>TinHau</v>
          </cell>
          <cell r="N1760" t="str">
            <v>No</v>
          </cell>
          <cell r="O1760" t="str">
            <v>DA07108006003</v>
          </cell>
        </row>
        <row r="1761">
          <cell r="A1761" t="str">
            <v>SA4004</v>
          </cell>
          <cell r="B1761" t="str">
            <v>11SW-B/R330</v>
          </cell>
          <cell r="C1761">
            <v>0</v>
          </cell>
          <cell r="D1761" t="str">
            <v>Heritage</v>
          </cell>
          <cell r="E1761" t="str">
            <v>Antiq</v>
          </cell>
          <cell r="F1761" t="str">
            <v>A</v>
          </cell>
          <cell r="G1761" t="str">
            <v>Mother's Choice, 5 Bowen Road (Wch)</v>
          </cell>
          <cell r="H1761" t="str">
            <v>GPA</v>
          </cell>
          <cell r="I1761">
            <v>1</v>
          </cell>
          <cell r="J1761">
            <v>0</v>
          </cell>
          <cell r="K1761">
            <v>9.0666666666666673E-3</v>
          </cell>
          <cell r="L1761" t="str">
            <v>Yes</v>
          </cell>
          <cell r="M1761" t="str">
            <v>Central_Admiralty</v>
          </cell>
          <cell r="N1761" t="str">
            <v>No</v>
          </cell>
          <cell r="O1761" t="str">
            <v>FH02308020001</v>
          </cell>
        </row>
        <row r="1762">
          <cell r="A1762" t="str">
            <v>SA4005</v>
          </cell>
          <cell r="B1762" t="str">
            <v>15NE-A/C750</v>
          </cell>
          <cell r="C1762">
            <v>1</v>
          </cell>
          <cell r="D1762" t="str">
            <v>WS&amp;L</v>
          </cell>
          <cell r="E1762" t="str">
            <v>S</v>
          </cell>
          <cell r="F1762" t="str">
            <v>A</v>
          </cell>
          <cell r="G1762" t="str">
            <v>Hair Pin Beach</v>
          </cell>
          <cell r="H1762" t="str">
            <v>LCSD</v>
          </cell>
          <cell r="I1762">
            <v>2</v>
          </cell>
          <cell r="J1762">
            <v>0</v>
          </cell>
          <cell r="K1762">
            <v>9.0666666666666673E-3</v>
          </cell>
          <cell r="L1762" t="str">
            <v>Yes</v>
          </cell>
          <cell r="M1762"/>
          <cell r="N1762" t="str">
            <v>Yes</v>
          </cell>
          <cell r="O1762" t="str">
            <v>BB04408047003</v>
          </cell>
        </row>
        <row r="1763">
          <cell r="A1763" t="str">
            <v>SA4006</v>
          </cell>
          <cell r="B1763" t="str">
            <v>15NE-D/C67</v>
          </cell>
          <cell r="C1763">
            <v>0</v>
          </cell>
          <cell r="D1763" t="str">
            <v>WS&amp;L</v>
          </cell>
          <cell r="E1763" t="str">
            <v>S</v>
          </cell>
          <cell r="F1763" t="str">
            <v>A</v>
          </cell>
          <cell r="G1763" t="str">
            <v>Cape D'Aguilar Transmitting Station</v>
          </cell>
          <cell r="H1763" t="str">
            <v>CAD</v>
          </cell>
          <cell r="I1763">
            <v>3</v>
          </cell>
          <cell r="J1763">
            <v>0</v>
          </cell>
          <cell r="K1763">
            <v>9.0666666666666673E-3</v>
          </cell>
          <cell r="L1763" t="str">
            <v>No</v>
          </cell>
          <cell r="M1763"/>
          <cell r="N1763" t="str">
            <v>Yes</v>
          </cell>
          <cell r="O1763" t="str">
            <v>BB00808059031</v>
          </cell>
        </row>
        <row r="1764">
          <cell r="A1764" t="str">
            <v>SA4101</v>
          </cell>
          <cell r="B1764" t="str">
            <v>11SE-A/C467</v>
          </cell>
          <cell r="C1764">
            <v>0</v>
          </cell>
          <cell r="D1764" t="str">
            <v>CP,ML&amp;Wch</v>
          </cell>
          <cell r="E1764" t="str">
            <v>Wch-S</v>
          </cell>
          <cell r="F1764" t="str">
            <v>A</v>
          </cell>
          <cell r="G1764" t="str">
            <v>Mount Butler High Frequency Radio Receiving Station</v>
          </cell>
          <cell r="H1764" t="str">
            <v>MD</v>
          </cell>
          <cell r="I1764">
            <v>3</v>
          </cell>
          <cell r="J1764">
            <v>0</v>
          </cell>
          <cell r="K1764">
            <v>9.0666666666666673E-3</v>
          </cell>
          <cell r="L1764" t="str">
            <v>No</v>
          </cell>
          <cell r="M1764"/>
          <cell r="N1764" t="str">
            <v>Yes</v>
          </cell>
          <cell r="O1764" t="str">
            <v>CC00808074013</v>
          </cell>
        </row>
        <row r="1765">
          <cell r="A1765" t="str">
            <v>SA4102</v>
          </cell>
          <cell r="B1765" t="str">
            <v>11SE-A/C468</v>
          </cell>
          <cell r="C1765">
            <v>0</v>
          </cell>
          <cell r="D1765" t="str">
            <v>CP,ML&amp;Wch</v>
          </cell>
          <cell r="E1765" t="str">
            <v>Wch-S</v>
          </cell>
          <cell r="F1765" t="str">
            <v>A</v>
          </cell>
          <cell r="G1765" t="str">
            <v>Mount Butler High Frequency Radio Receiving Station</v>
          </cell>
          <cell r="H1765" t="str">
            <v>MD</v>
          </cell>
          <cell r="I1765">
            <v>3</v>
          </cell>
          <cell r="J1765">
            <v>0</v>
          </cell>
          <cell r="K1765">
            <v>9.0666666666666673E-3</v>
          </cell>
          <cell r="L1765" t="str">
            <v>No</v>
          </cell>
          <cell r="M1765"/>
          <cell r="N1765" t="str">
            <v>Yes</v>
          </cell>
          <cell r="O1765" t="str">
            <v>CC00808074014</v>
          </cell>
        </row>
        <row r="1766">
          <cell r="A1766" t="str">
            <v>SA4104</v>
          </cell>
          <cell r="B1766" t="str">
            <v>11SE-A/C472</v>
          </cell>
          <cell r="C1766">
            <v>0</v>
          </cell>
          <cell r="D1766" t="str">
            <v>CP,ML&amp;Wch</v>
          </cell>
          <cell r="E1766" t="str">
            <v>Wch-S</v>
          </cell>
          <cell r="F1766" t="str">
            <v>A</v>
          </cell>
          <cell r="G1766" t="str">
            <v>Mount Butler High Frequency Radio Receiving Station</v>
          </cell>
          <cell r="H1766" t="str">
            <v>MD</v>
          </cell>
          <cell r="I1766">
            <v>3</v>
          </cell>
          <cell r="J1766">
            <v>0</v>
          </cell>
          <cell r="K1766">
            <v>9.0666666666666673E-3</v>
          </cell>
          <cell r="L1766" t="str">
            <v>Yes</v>
          </cell>
          <cell r="M1766"/>
          <cell r="N1766" t="str">
            <v>Yes</v>
          </cell>
          <cell r="O1766" t="str">
            <v>CC00808074016</v>
          </cell>
        </row>
        <row r="1767">
          <cell r="A1767" t="str">
            <v>SA4105</v>
          </cell>
          <cell r="B1767" t="str">
            <v>11SE-A/C473</v>
          </cell>
          <cell r="C1767">
            <v>0</v>
          </cell>
          <cell r="D1767" t="str">
            <v>CP,ML&amp;Wch</v>
          </cell>
          <cell r="E1767" t="str">
            <v>Wch-S</v>
          </cell>
          <cell r="F1767" t="str">
            <v>A</v>
          </cell>
          <cell r="G1767" t="str">
            <v>Mount Butler High Frequency Radio Receiving Station</v>
          </cell>
          <cell r="H1767" t="str">
            <v>MD</v>
          </cell>
          <cell r="I1767">
            <v>3</v>
          </cell>
          <cell r="J1767">
            <v>0</v>
          </cell>
          <cell r="K1767">
            <v>9.0666666666666673E-3</v>
          </cell>
          <cell r="L1767" t="str">
            <v>Yes</v>
          </cell>
          <cell r="M1767"/>
          <cell r="N1767" t="str">
            <v>Yes</v>
          </cell>
          <cell r="O1767" t="str">
            <v>CC00808074017</v>
          </cell>
        </row>
        <row r="1768">
          <cell r="A1768" t="str">
            <v>SA4106</v>
          </cell>
          <cell r="B1768" t="str">
            <v>11SE-A/C474</v>
          </cell>
          <cell r="C1768">
            <v>0</v>
          </cell>
          <cell r="D1768" t="str">
            <v>CP,ML&amp;Wch</v>
          </cell>
          <cell r="E1768" t="str">
            <v>Wch-S</v>
          </cell>
          <cell r="F1768" t="str">
            <v>A</v>
          </cell>
          <cell r="G1768" t="str">
            <v>Mount Butler High Frequency Radio Receiving Station</v>
          </cell>
          <cell r="H1768" t="str">
            <v>MD</v>
          </cell>
          <cell r="I1768">
            <v>3</v>
          </cell>
          <cell r="J1768">
            <v>0</v>
          </cell>
          <cell r="K1768">
            <v>9.0666666666666673E-3</v>
          </cell>
          <cell r="L1768" t="str">
            <v>No</v>
          </cell>
          <cell r="M1768"/>
          <cell r="N1768" t="str">
            <v>Yes</v>
          </cell>
          <cell r="O1768" t="str">
            <v>CC00808074018</v>
          </cell>
        </row>
        <row r="1769">
          <cell r="A1769" t="str">
            <v>SA4107</v>
          </cell>
          <cell r="B1769" t="str">
            <v>11SE-A/C475</v>
          </cell>
          <cell r="C1769">
            <v>0</v>
          </cell>
          <cell r="D1769" t="str">
            <v>CP,ML&amp;Wch</v>
          </cell>
          <cell r="E1769" t="str">
            <v>Wch-S</v>
          </cell>
          <cell r="F1769" t="str">
            <v>A</v>
          </cell>
          <cell r="G1769" t="str">
            <v>Mount Butler High Frequency Radio Receiving Station</v>
          </cell>
          <cell r="H1769" t="str">
            <v>MD</v>
          </cell>
          <cell r="I1769">
            <v>1</v>
          </cell>
          <cell r="J1769">
            <v>0</v>
          </cell>
          <cell r="K1769">
            <v>9.0666666666666673E-3</v>
          </cell>
          <cell r="L1769" t="str">
            <v>No</v>
          </cell>
          <cell r="M1769"/>
          <cell r="N1769" t="str">
            <v>No</v>
          </cell>
          <cell r="O1769" t="str">
            <v>CC00800874001</v>
          </cell>
        </row>
        <row r="1770">
          <cell r="A1770" t="str">
            <v>SA4108</v>
          </cell>
          <cell r="B1770" t="str">
            <v>11SE-A/C494</v>
          </cell>
          <cell r="C1770">
            <v>0</v>
          </cell>
          <cell r="D1770" t="str">
            <v>CP,ML&amp;Wch</v>
          </cell>
          <cell r="E1770" t="str">
            <v>Wch-S</v>
          </cell>
          <cell r="F1770" t="str">
            <v>A</v>
          </cell>
          <cell r="G1770" t="str">
            <v>Mount Butler High Frequency Radio Receiving Station</v>
          </cell>
          <cell r="H1770" t="str">
            <v>MD</v>
          </cell>
          <cell r="I1770">
            <v>3</v>
          </cell>
          <cell r="J1770">
            <v>0</v>
          </cell>
          <cell r="K1770">
            <v>9.0666666666666673E-3</v>
          </cell>
          <cell r="L1770" t="str">
            <v>No</v>
          </cell>
          <cell r="M1770"/>
          <cell r="N1770" t="str">
            <v>Yes</v>
          </cell>
          <cell r="O1770" t="str">
            <v>CC00808074010</v>
          </cell>
        </row>
        <row r="1771">
          <cell r="A1771" t="str">
            <v>SA4109</v>
          </cell>
          <cell r="B1771" t="str">
            <v>11SE-A/C559</v>
          </cell>
          <cell r="C1771">
            <v>0</v>
          </cell>
          <cell r="D1771" t="str">
            <v>CP,ML&amp;Wch</v>
          </cell>
          <cell r="E1771" t="str">
            <v>Wch-S</v>
          </cell>
          <cell r="F1771" t="str">
            <v>A</v>
          </cell>
          <cell r="G1771" t="str">
            <v>Mount Butler High Frequency Radio Receiving Station</v>
          </cell>
          <cell r="H1771" t="str">
            <v>MD</v>
          </cell>
          <cell r="I1771">
            <v>3</v>
          </cell>
          <cell r="J1771">
            <v>0</v>
          </cell>
          <cell r="K1771">
            <v>9.0666666666666673E-3</v>
          </cell>
          <cell r="L1771" t="str">
            <v>No</v>
          </cell>
          <cell r="M1771"/>
          <cell r="N1771" t="str">
            <v>Yes</v>
          </cell>
          <cell r="O1771" t="str">
            <v>CC00808074011</v>
          </cell>
        </row>
        <row r="1772">
          <cell r="A1772" t="str">
            <v>SA4111</v>
          </cell>
          <cell r="B1772" t="str">
            <v>11SE-A/F128</v>
          </cell>
          <cell r="C1772">
            <v>0</v>
          </cell>
          <cell r="D1772" t="str">
            <v>CP,ML&amp;Wch</v>
          </cell>
          <cell r="E1772" t="str">
            <v>Wch-S</v>
          </cell>
          <cell r="F1772" t="str">
            <v>A</v>
          </cell>
          <cell r="G1772" t="str">
            <v>Mount Butler High Frequency Radio Receiving Station</v>
          </cell>
          <cell r="H1772" t="str">
            <v>MD</v>
          </cell>
          <cell r="I1772">
            <v>3</v>
          </cell>
          <cell r="J1772">
            <v>0</v>
          </cell>
          <cell r="K1772">
            <v>9.0666666666666673E-3</v>
          </cell>
          <cell r="L1772" t="str">
            <v>Yes</v>
          </cell>
          <cell r="M1772"/>
          <cell r="N1772" t="str">
            <v>Yes</v>
          </cell>
          <cell r="O1772" t="str">
            <v>CC00808074003</v>
          </cell>
        </row>
        <row r="1773">
          <cell r="A1773" t="str">
            <v>SA4112</v>
          </cell>
          <cell r="B1773" t="str">
            <v>11SE-A/F129</v>
          </cell>
          <cell r="C1773">
            <v>0</v>
          </cell>
          <cell r="D1773" t="str">
            <v>CP,ML&amp;Wch</v>
          </cell>
          <cell r="E1773" t="str">
            <v>Wch-S</v>
          </cell>
          <cell r="F1773" t="str">
            <v>A</v>
          </cell>
          <cell r="G1773" t="str">
            <v>Mount Butler High Frequency Radio Receiving Station</v>
          </cell>
          <cell r="H1773" t="str">
            <v>MD</v>
          </cell>
          <cell r="I1773">
            <v>3</v>
          </cell>
          <cell r="J1773">
            <v>0</v>
          </cell>
          <cell r="K1773">
            <v>9.0666666666666673E-3</v>
          </cell>
          <cell r="L1773" t="str">
            <v>No</v>
          </cell>
          <cell r="M1773"/>
          <cell r="N1773" t="str">
            <v>Yes</v>
          </cell>
          <cell r="O1773" t="str">
            <v>CC00808074004</v>
          </cell>
        </row>
        <row r="1774">
          <cell r="A1774" t="str">
            <v>SA4113</v>
          </cell>
          <cell r="B1774" t="str">
            <v>11SE-A/F130</v>
          </cell>
          <cell r="C1774">
            <v>0</v>
          </cell>
          <cell r="D1774" t="str">
            <v>CP,ML&amp;Wch</v>
          </cell>
          <cell r="E1774" t="str">
            <v>Wch-S</v>
          </cell>
          <cell r="F1774" t="str">
            <v>A</v>
          </cell>
          <cell r="G1774" t="str">
            <v>Mount Butler High Frequency Radio Receiving Station</v>
          </cell>
          <cell r="H1774" t="str">
            <v>MD</v>
          </cell>
          <cell r="I1774">
            <v>3</v>
          </cell>
          <cell r="J1774">
            <v>0</v>
          </cell>
          <cell r="K1774">
            <v>9.0666666666666673E-3</v>
          </cell>
          <cell r="L1774" t="str">
            <v>No</v>
          </cell>
          <cell r="M1774"/>
          <cell r="N1774" t="str">
            <v>Yes</v>
          </cell>
          <cell r="O1774" t="str">
            <v>CC00808074005</v>
          </cell>
        </row>
        <row r="1775">
          <cell r="A1775" t="str">
            <v>SA4114</v>
          </cell>
          <cell r="B1775" t="str">
            <v>11SE-A/F131</v>
          </cell>
          <cell r="C1775">
            <v>0</v>
          </cell>
          <cell r="D1775" t="str">
            <v>CP,ML&amp;Wch</v>
          </cell>
          <cell r="E1775" t="str">
            <v>Wch-S</v>
          </cell>
          <cell r="F1775" t="str">
            <v>A</v>
          </cell>
          <cell r="G1775" t="str">
            <v>Mount Butler High Frequency Radio Receiving Station</v>
          </cell>
          <cell r="H1775" t="str">
            <v>MD</v>
          </cell>
          <cell r="I1775">
            <v>3</v>
          </cell>
          <cell r="J1775">
            <v>0</v>
          </cell>
          <cell r="K1775">
            <v>9.0666666666666673E-3</v>
          </cell>
          <cell r="L1775" t="str">
            <v>No</v>
          </cell>
          <cell r="M1775"/>
          <cell r="N1775" t="str">
            <v>Yes</v>
          </cell>
          <cell r="O1775" t="str">
            <v>CC00808074006</v>
          </cell>
        </row>
        <row r="1776">
          <cell r="A1776" t="str">
            <v>SA4304</v>
          </cell>
          <cell r="B1776" t="str">
            <v>11SE-D/C715</v>
          </cell>
          <cell r="C1776">
            <v>0</v>
          </cell>
          <cell r="D1776" t="str">
            <v>E</v>
          </cell>
          <cell r="E1776" t="str">
            <v>SKW&amp;Is-S</v>
          </cell>
          <cell r="F1776" t="str">
            <v>A</v>
          </cell>
          <cell r="G1776" t="str">
            <v>Lei Yue Mun Park (SKW)</v>
          </cell>
          <cell r="H1776" t="str">
            <v>LCSD</v>
          </cell>
          <cell r="I1776">
            <v>3</v>
          </cell>
          <cell r="J1776">
            <v>0</v>
          </cell>
          <cell r="K1776">
            <v>9.0666666666666673E-3</v>
          </cell>
          <cell r="L1776" t="str">
            <v>No</v>
          </cell>
          <cell r="M1776"/>
          <cell r="N1776" t="str">
            <v>Yes</v>
          </cell>
          <cell r="O1776" t="str">
            <v>DB04408016079</v>
          </cell>
        </row>
        <row r="1777">
          <cell r="A1777" t="str">
            <v>SA4402</v>
          </cell>
          <cell r="B1777" t="str">
            <v>11SW-C/R653</v>
          </cell>
          <cell r="C1777">
            <v>0</v>
          </cell>
          <cell r="D1777" t="str">
            <v>CP,ML&amp;Wch</v>
          </cell>
          <cell r="E1777" t="str">
            <v>PML</v>
          </cell>
          <cell r="F1777" t="str">
            <v>A</v>
          </cell>
          <cell r="G1777" t="str">
            <v>Peel Rise Rest Garden</v>
          </cell>
          <cell r="H1777" t="str">
            <v>LCSD</v>
          </cell>
          <cell r="I1777">
            <v>1</v>
          </cell>
          <cell r="J1777">
            <v>0</v>
          </cell>
          <cell r="K1777">
            <v>9.0666666666666673E-3</v>
          </cell>
          <cell r="L1777" t="str">
            <v>Yes</v>
          </cell>
          <cell r="M1777"/>
          <cell r="N1777" t="str">
            <v>Yes</v>
          </cell>
          <cell r="O1777" t="str">
            <v>AC04408062000</v>
          </cell>
        </row>
        <row r="1778">
          <cell r="A1778" t="str">
            <v>SA4711</v>
          </cell>
          <cell r="B1778" t="str">
            <v>11SE-D/FR87</v>
          </cell>
          <cell r="C1778">
            <v>0</v>
          </cell>
          <cell r="D1778" t="str">
            <v>E</v>
          </cell>
          <cell r="E1778" t="str">
            <v>CW</v>
          </cell>
          <cell r="F1778" t="str">
            <v>A</v>
          </cell>
          <cell r="G1778" t="str">
            <v>Science Museum and Hong Kong Film Archive</v>
          </cell>
          <cell r="H1778" t="str">
            <v>LCSD</v>
          </cell>
          <cell r="I1778">
            <v>2</v>
          </cell>
          <cell r="J1778">
            <v>0</v>
          </cell>
          <cell r="K1778">
            <v>9.0666666666666673E-3</v>
          </cell>
          <cell r="L1778" t="str">
            <v>No</v>
          </cell>
          <cell r="M1778"/>
          <cell r="N1778" t="str">
            <v>Yes</v>
          </cell>
          <cell r="O1778" t="str">
            <v>DD04408032001</v>
          </cell>
        </row>
        <row r="1779">
          <cell r="A1779" t="str">
            <v>SA4712</v>
          </cell>
          <cell r="B1779" t="str">
            <v>11SW-A/C532</v>
          </cell>
          <cell r="C1779">
            <v>2</v>
          </cell>
          <cell r="D1779" t="str">
            <v>WS&amp;L</v>
          </cell>
          <cell r="E1779" t="str">
            <v>W</v>
          </cell>
          <cell r="F1779" t="str">
            <v>A</v>
          </cell>
          <cell r="G1779" t="str">
            <v>Sai Ning Street Open Space</v>
          </cell>
          <cell r="H1779" t="str">
            <v>LCSD</v>
          </cell>
          <cell r="I1779">
            <v>1</v>
          </cell>
          <cell r="J1779">
            <v>0</v>
          </cell>
          <cell r="K1779">
            <v>9.0666666666666673E-3</v>
          </cell>
          <cell r="L1779" t="str">
            <v>No</v>
          </cell>
          <cell r="M1779" t="str">
            <v>SaiWan</v>
          </cell>
          <cell r="N1779" t="str">
            <v>Yes</v>
          </cell>
          <cell r="O1779" t="str">
            <v>BA04408054001</v>
          </cell>
        </row>
        <row r="1780">
          <cell r="A1780" t="str">
            <v>SA4713</v>
          </cell>
          <cell r="B1780" t="str">
            <v>11SW-A/FR139</v>
          </cell>
          <cell r="C1780">
            <v>0</v>
          </cell>
          <cell r="D1780" t="str">
            <v>WS&amp;L</v>
          </cell>
          <cell r="E1780" t="str">
            <v>W</v>
          </cell>
          <cell r="F1780" t="str">
            <v>A</v>
          </cell>
          <cell r="G1780" t="str">
            <v>Sai Ning Street Open Space</v>
          </cell>
          <cell r="H1780" t="str">
            <v>LCSD</v>
          </cell>
          <cell r="I1780">
            <v>1</v>
          </cell>
          <cell r="J1780">
            <v>0</v>
          </cell>
          <cell r="K1780">
            <v>9.0666666666666673E-3</v>
          </cell>
          <cell r="L1780" t="str">
            <v>No</v>
          </cell>
          <cell r="M1780" t="str">
            <v>SaiWan</v>
          </cell>
          <cell r="N1780" t="str">
            <v>Yes</v>
          </cell>
          <cell r="O1780" t="str">
            <v>BA04408054002</v>
          </cell>
        </row>
        <row r="1781">
          <cell r="A1781" t="str">
            <v>SA4714</v>
          </cell>
          <cell r="B1781" t="str">
            <v>11SW-B/CR191</v>
          </cell>
          <cell r="C1781">
            <v>1</v>
          </cell>
          <cell r="D1781" t="str">
            <v>Heritage</v>
          </cell>
          <cell r="E1781" t="str">
            <v>Antiq</v>
          </cell>
          <cell r="F1781" t="str">
            <v>A</v>
          </cell>
          <cell r="G1781" t="str">
            <v>Mother's Choice, 5 Borrett Road (Wch)</v>
          </cell>
          <cell r="H1781" t="str">
            <v>GPA</v>
          </cell>
          <cell r="I1781">
            <v>2</v>
          </cell>
          <cell r="J1781">
            <v>0</v>
          </cell>
          <cell r="K1781">
            <v>9.0666666666666673E-3</v>
          </cell>
          <cell r="L1781" t="str">
            <v>*</v>
          </cell>
          <cell r="M1781" t="str">
            <v>Central_Admiralty</v>
          </cell>
          <cell r="N1781" t="str">
            <v>Yes</v>
          </cell>
          <cell r="O1781"/>
        </row>
        <row r="1782">
          <cell r="A1782" t="str">
            <v>SA4715</v>
          </cell>
          <cell r="B1782" t="str">
            <v>11SW-C/C882</v>
          </cell>
          <cell r="C1782">
            <v>2</v>
          </cell>
          <cell r="D1782" t="str">
            <v>WS&amp;L</v>
          </cell>
          <cell r="E1782" t="str">
            <v>W</v>
          </cell>
          <cell r="F1782" t="str">
            <v>A</v>
          </cell>
          <cell r="G1782" t="str">
            <v>Bethanie, 139 Pokfulam Road</v>
          </cell>
          <cell r="H1782" t="str">
            <v>GPA</v>
          </cell>
          <cell r="I1782">
            <v>3</v>
          </cell>
          <cell r="J1782">
            <v>0</v>
          </cell>
          <cell r="K1782">
            <v>9.0666666666666673E-3</v>
          </cell>
          <cell r="L1782" t="str">
            <v>No</v>
          </cell>
          <cell r="M1782"/>
          <cell r="N1782" t="str">
            <v>Yes</v>
          </cell>
          <cell r="O1782" t="str">
            <v>BJ04408042001</v>
          </cell>
        </row>
        <row r="1783">
          <cell r="A1783" t="str">
            <v>SA4907</v>
          </cell>
          <cell r="B1783" t="str">
            <v>11SE-D/C719</v>
          </cell>
          <cell r="C1783">
            <v>0</v>
          </cell>
          <cell r="D1783" t="str">
            <v>E</v>
          </cell>
          <cell r="E1783" t="str">
            <v>CW</v>
          </cell>
          <cell r="F1783" t="str">
            <v>A</v>
          </cell>
          <cell r="G1783" t="str">
            <v>Cape Collinson Training Centre</v>
          </cell>
          <cell r="H1783" t="str">
            <v>CSD</v>
          </cell>
          <cell r="I1783">
            <v>1</v>
          </cell>
          <cell r="J1783">
            <v>0</v>
          </cell>
          <cell r="K1783">
            <v>9.0666666666666673E-3</v>
          </cell>
          <cell r="L1783" t="str">
            <v>Yes</v>
          </cell>
          <cell r="M1783"/>
          <cell r="N1783" t="str">
            <v>Yes</v>
          </cell>
          <cell r="O1783" t="str">
            <v>DD01208003027</v>
          </cell>
        </row>
        <row r="1784">
          <cell r="A1784" t="str">
            <v>SA4908</v>
          </cell>
          <cell r="B1784" t="str">
            <v>11SW-A/CR292</v>
          </cell>
          <cell r="C1784">
            <v>1</v>
          </cell>
          <cell r="D1784" t="str">
            <v>WS&amp;L</v>
          </cell>
          <cell r="E1784" t="str">
            <v>W</v>
          </cell>
          <cell r="F1784" t="str">
            <v>A</v>
          </cell>
          <cell r="G1784" t="str">
            <v>Chee Sing Kok Social Centre</v>
          </cell>
          <cell r="H1784" t="str">
            <v>GPA</v>
          </cell>
          <cell r="I1784">
            <v>2</v>
          </cell>
          <cell r="J1784">
            <v>0</v>
          </cell>
          <cell r="K1784">
            <v>9.0666666666666673E-3</v>
          </cell>
          <cell r="L1784" t="str">
            <v>No</v>
          </cell>
          <cell r="M1784"/>
          <cell r="N1784" t="str">
            <v>Yes</v>
          </cell>
          <cell r="O1784" t="str">
            <v>BA02308051004</v>
          </cell>
        </row>
        <row r="1785">
          <cell r="A1785" t="str">
            <v>SA4910</v>
          </cell>
          <cell r="B1785" t="str">
            <v>11SW-C/CR49</v>
          </cell>
          <cell r="C1785">
            <v>2</v>
          </cell>
          <cell r="D1785" t="str">
            <v>WS&amp;L</v>
          </cell>
          <cell r="E1785" t="str">
            <v>W</v>
          </cell>
          <cell r="F1785" t="str">
            <v>A</v>
          </cell>
          <cell r="G1785" t="str">
            <v>Kwong Yuet Tong Excel Foundation Primary School</v>
          </cell>
          <cell r="H1785" t="str">
            <v>EB</v>
          </cell>
          <cell r="I1785">
            <v>1</v>
          </cell>
          <cell r="J1785">
            <v>0</v>
          </cell>
          <cell r="K1785">
            <v>9.0666666666666673E-3</v>
          </cell>
          <cell r="L1785" t="str">
            <v>No</v>
          </cell>
          <cell r="M1785" t="str">
            <v>Pokfulam</v>
          </cell>
          <cell r="N1785" t="str">
            <v>Yes</v>
          </cell>
          <cell r="O1785" t="str">
            <v>BJ07108043001</v>
          </cell>
        </row>
        <row r="1786">
          <cell r="A1786" t="str">
            <v>SA5002</v>
          </cell>
          <cell r="B1786" t="str">
            <v>11SE-B/C69</v>
          </cell>
          <cell r="C1786">
            <v>0</v>
          </cell>
          <cell r="D1786" t="str">
            <v>E</v>
          </cell>
          <cell r="E1786" t="str">
            <v>SKW&amp;Is-S</v>
          </cell>
          <cell r="F1786" t="str">
            <v>A</v>
          </cell>
          <cell r="G1786" t="str">
            <v>Shaukeiwan Jockey Club Clinic (SKW)</v>
          </cell>
          <cell r="H1786" t="str">
            <v>DH</v>
          </cell>
          <cell r="I1786">
            <v>1</v>
          </cell>
          <cell r="J1786">
            <v>0</v>
          </cell>
          <cell r="K1786">
            <v>9.0666666666666673E-3</v>
          </cell>
          <cell r="L1786" t="str">
            <v>No</v>
          </cell>
          <cell r="M1786"/>
          <cell r="N1786" t="str">
            <v>Yes</v>
          </cell>
          <cell r="O1786" t="str">
            <v>DB02508014002</v>
          </cell>
        </row>
        <row r="1787">
          <cell r="A1787" t="str">
            <v>SA5003</v>
          </cell>
          <cell r="B1787" t="str">
            <v>11SE-C/C871</v>
          </cell>
          <cell r="C1787">
            <v>0</v>
          </cell>
          <cell r="D1787" t="str">
            <v>CP,ML&amp;Wch</v>
          </cell>
          <cell r="E1787" t="str">
            <v>Wch-S</v>
          </cell>
          <cell r="F1787" t="str">
            <v>A</v>
          </cell>
          <cell r="G1787" t="str">
            <v>Explosive Ordinance Disposal (EOD) Bureau at  Mount Butler Quarry Site</v>
          </cell>
          <cell r="H1787" t="str">
            <v>HKPF</v>
          </cell>
          <cell r="I1787">
            <v>3</v>
          </cell>
          <cell r="J1787">
            <v>0</v>
          </cell>
          <cell r="K1787">
            <v>9.0666666666666673E-3</v>
          </cell>
          <cell r="L1787" t="str">
            <v>No</v>
          </cell>
          <cell r="M1787"/>
          <cell r="N1787" t="str">
            <v>No</v>
          </cell>
          <cell r="O1787" t="str">
            <v>CC03108038025</v>
          </cell>
        </row>
        <row r="1788">
          <cell r="A1788" t="str">
            <v>SA5510</v>
          </cell>
          <cell r="B1788" t="str">
            <v>11SE-C/DT15</v>
          </cell>
          <cell r="C1788">
            <v>0</v>
          </cell>
          <cell r="D1788" t="str">
            <v>CP,ML&amp;Wch</v>
          </cell>
          <cell r="E1788" t="str">
            <v>Wch-S</v>
          </cell>
          <cell r="F1788" t="str">
            <v>A</v>
          </cell>
          <cell r="G1788" t="str">
            <v>Mount Butler Quarry Site</v>
          </cell>
          <cell r="H1788" t="str">
            <v>HKPF</v>
          </cell>
          <cell r="I1788">
            <v>3</v>
          </cell>
          <cell r="J1788">
            <v>0</v>
          </cell>
          <cell r="K1788">
            <v>9.0666666666666673E-3</v>
          </cell>
          <cell r="L1788" t="str">
            <v>No</v>
          </cell>
          <cell r="M1788"/>
          <cell r="N1788" t="str">
            <v>No</v>
          </cell>
          <cell r="O1788" t="str">
            <v>CC03108038026</v>
          </cell>
        </row>
        <row r="1789">
          <cell r="A1789" t="str">
            <v>SA5511</v>
          </cell>
          <cell r="B1789" t="str">
            <v>11SW-A/C346</v>
          </cell>
          <cell r="C1789">
            <v>0</v>
          </cell>
          <cell r="D1789" t="str">
            <v>CP,ML&amp;Wch</v>
          </cell>
          <cell r="E1789" t="str">
            <v>PML</v>
          </cell>
          <cell r="F1789" t="str">
            <v>A</v>
          </cell>
          <cell r="G1789" t="str">
            <v>Victoria Peak CAD Outstations</v>
          </cell>
          <cell r="H1789" t="str">
            <v>CAD</v>
          </cell>
          <cell r="I1789">
            <v>1</v>
          </cell>
          <cell r="J1789">
            <v>0</v>
          </cell>
          <cell r="K1789">
            <v>9.0666666666666673E-3</v>
          </cell>
          <cell r="L1789" t="str">
            <v>No</v>
          </cell>
          <cell r="M1789"/>
          <cell r="N1789" t="str">
            <v>Yes</v>
          </cell>
          <cell r="O1789" t="str">
            <v>AC00808105001</v>
          </cell>
        </row>
        <row r="1790">
          <cell r="A1790" t="str">
            <v>SA5516</v>
          </cell>
          <cell r="B1790" t="str">
            <v>15NE-C/F153</v>
          </cell>
          <cell r="C1790">
            <v>0</v>
          </cell>
          <cell r="D1790" t="str">
            <v>WS&amp;L</v>
          </cell>
          <cell r="E1790" t="str">
            <v>S</v>
          </cell>
          <cell r="F1790" t="str">
            <v>A</v>
          </cell>
          <cell r="G1790" t="str">
            <v>Correctional Services Staff Training Centre</v>
          </cell>
          <cell r="H1790" t="str">
            <v>CSD</v>
          </cell>
          <cell r="I1790">
            <v>3</v>
          </cell>
          <cell r="J1790">
            <v>0</v>
          </cell>
          <cell r="K1790">
            <v>9.0666666666666673E-3</v>
          </cell>
          <cell r="L1790" t="str">
            <v>No</v>
          </cell>
          <cell r="M1790"/>
          <cell r="N1790" t="str">
            <v>Yes</v>
          </cell>
          <cell r="O1790" t="str">
            <v>BB01208068001</v>
          </cell>
        </row>
        <row r="1791">
          <cell r="A1791" t="str">
            <v>SA6001</v>
          </cell>
          <cell r="B1791" t="str">
            <v>10SW-D/DT20</v>
          </cell>
          <cell r="C1791">
            <v>0</v>
          </cell>
          <cell r="D1791" t="str">
            <v>E</v>
          </cell>
          <cell r="E1791" t="str">
            <v>SKW&amp;Is-S</v>
          </cell>
          <cell r="F1791" t="str">
            <v>A</v>
          </cell>
          <cell r="G1791" t="str">
            <v>Hei Ling Chau Addiction Treatment Centre &amp; Hei Ling Chau Correctional Institution (Is-S)</v>
          </cell>
          <cell r="H1791" t="str">
            <v>CSD</v>
          </cell>
          <cell r="I1791">
            <v>3</v>
          </cell>
          <cell r="J1791">
            <v>0</v>
          </cell>
          <cell r="K1791">
            <v>9.0666666666666673E-3</v>
          </cell>
          <cell r="L1791" t="str">
            <v>*</v>
          </cell>
          <cell r="M1791"/>
          <cell r="N1791" t="str">
            <v>No</v>
          </cell>
          <cell r="O1791" t="str">
            <v>DF01208008183</v>
          </cell>
        </row>
        <row r="1792">
          <cell r="A1792" t="str">
            <v>SA6007</v>
          </cell>
          <cell r="B1792" t="str">
            <v>11SE-C/C875</v>
          </cell>
          <cell r="C1792">
            <v>0</v>
          </cell>
          <cell r="D1792" t="str">
            <v>CP,ML&amp;Wch</v>
          </cell>
          <cell r="E1792" t="str">
            <v>Wch-S</v>
          </cell>
          <cell r="F1792" t="str">
            <v>A</v>
          </cell>
          <cell r="G1792" t="str">
            <v>Mount Butler Quarry Site</v>
          </cell>
          <cell r="H1792" t="str">
            <v>HKPF</v>
          </cell>
          <cell r="I1792">
            <v>3</v>
          </cell>
          <cell r="J1792">
            <v>0</v>
          </cell>
          <cell r="K1792">
            <v>9.0666666666666673E-3</v>
          </cell>
          <cell r="L1792" t="str">
            <v>*</v>
          </cell>
          <cell r="M1792"/>
          <cell r="N1792" t="str">
            <v>Yes</v>
          </cell>
          <cell r="O1792" t="str">
            <v>CC03108038027</v>
          </cell>
        </row>
        <row r="1793">
          <cell r="A1793" t="str">
            <v>SA6009</v>
          </cell>
          <cell r="B1793" t="str">
            <v>11SE-C/F201</v>
          </cell>
          <cell r="C1793">
            <v>0</v>
          </cell>
          <cell r="D1793" t="str">
            <v>CP,ML&amp;Wch</v>
          </cell>
          <cell r="E1793" t="str">
            <v>Wch-S</v>
          </cell>
          <cell r="F1793" t="str">
            <v>A</v>
          </cell>
          <cell r="G1793" t="str">
            <v>Mount Butler Quarry Site</v>
          </cell>
          <cell r="H1793" t="str">
            <v>HKPF</v>
          </cell>
          <cell r="I1793">
            <v>3</v>
          </cell>
          <cell r="J1793">
            <v>0</v>
          </cell>
          <cell r="K1793">
            <v>9.0666666666666673E-3</v>
          </cell>
          <cell r="L1793" t="str">
            <v>*</v>
          </cell>
          <cell r="M1793"/>
          <cell r="N1793" t="str">
            <v>Yes</v>
          </cell>
          <cell r="O1793" t="str">
            <v>CC03108038029</v>
          </cell>
        </row>
        <row r="1794">
          <cell r="A1794" t="str">
            <v>SA6010</v>
          </cell>
          <cell r="B1794" t="str">
            <v>11SE-C/F202</v>
          </cell>
          <cell r="C1794">
            <v>0</v>
          </cell>
          <cell r="D1794" t="str">
            <v>CP,ML&amp;Wch</v>
          </cell>
          <cell r="E1794" t="str">
            <v>Wch-S</v>
          </cell>
          <cell r="F1794" t="str">
            <v>A</v>
          </cell>
          <cell r="G1794" t="str">
            <v>Mount Butler Quarry Site</v>
          </cell>
          <cell r="H1794" t="str">
            <v>HKPF</v>
          </cell>
          <cell r="I1794">
            <v>3</v>
          </cell>
          <cell r="J1794">
            <v>0</v>
          </cell>
          <cell r="K1794">
            <v>9.0666666666666673E-3</v>
          </cell>
          <cell r="L1794" t="str">
            <v>*</v>
          </cell>
          <cell r="M1794"/>
          <cell r="N1794" t="str">
            <v>Yes</v>
          </cell>
          <cell r="O1794" t="str">
            <v>CC03108038031</v>
          </cell>
        </row>
        <row r="1795">
          <cell r="A1795" t="str">
            <v>SA6011</v>
          </cell>
          <cell r="B1795" t="str">
            <v>11SE-C/F204</v>
          </cell>
          <cell r="C1795">
            <v>0</v>
          </cell>
          <cell r="D1795" t="str">
            <v>CP,ML&amp;Wch</v>
          </cell>
          <cell r="E1795" t="str">
            <v>Wch-S</v>
          </cell>
          <cell r="F1795" t="str">
            <v>A</v>
          </cell>
          <cell r="G1795" t="str">
            <v>Mount Butler Quarry Site</v>
          </cell>
          <cell r="H1795" t="str">
            <v>HKPF</v>
          </cell>
          <cell r="I1795">
            <v>3</v>
          </cell>
          <cell r="J1795">
            <v>0</v>
          </cell>
          <cell r="K1795">
            <v>9.0666666666666673E-3</v>
          </cell>
          <cell r="L1795" t="str">
            <v>*</v>
          </cell>
          <cell r="M1795"/>
          <cell r="N1795" t="str">
            <v>Yes</v>
          </cell>
          <cell r="O1795" t="str">
            <v>CC03108038032</v>
          </cell>
        </row>
        <row r="1796">
          <cell r="A1796" t="str">
            <v>SA6012</v>
          </cell>
          <cell r="B1796" t="str">
            <v>11SE-C/F205</v>
          </cell>
          <cell r="C1796">
            <v>0</v>
          </cell>
          <cell r="D1796" t="str">
            <v>CP,ML&amp;Wch</v>
          </cell>
          <cell r="E1796" t="str">
            <v>Wch-S</v>
          </cell>
          <cell r="F1796" t="str">
            <v>A</v>
          </cell>
          <cell r="G1796" t="str">
            <v>Mount Butler Quarry Site</v>
          </cell>
          <cell r="H1796" t="str">
            <v>HKPF</v>
          </cell>
          <cell r="I1796">
            <v>3</v>
          </cell>
          <cell r="J1796">
            <v>0</v>
          </cell>
          <cell r="K1796">
            <v>9.0666666666666673E-3</v>
          </cell>
          <cell r="L1796" t="str">
            <v>*</v>
          </cell>
          <cell r="M1796"/>
          <cell r="N1796" t="str">
            <v>Yes</v>
          </cell>
          <cell r="O1796" t="str">
            <v>CC03108038030</v>
          </cell>
        </row>
        <row r="1797">
          <cell r="A1797" t="str">
            <v>SA6016</v>
          </cell>
          <cell r="B1797" t="str">
            <v>11SW-C/R652</v>
          </cell>
          <cell r="C1797">
            <v>0</v>
          </cell>
          <cell r="D1797" t="str">
            <v>WS&amp;L</v>
          </cell>
          <cell r="E1797" t="str">
            <v>W</v>
          </cell>
          <cell r="F1797" t="str">
            <v>A</v>
          </cell>
          <cell r="G1797" t="str">
            <v>The 2nd Campus Of The HKAPA At Pokfulam Rd (Formerly Bethanie Building)</v>
          </cell>
          <cell r="H1797" t="str">
            <v>GPA</v>
          </cell>
          <cell r="I1797">
            <v>2</v>
          </cell>
          <cell r="J1797">
            <v>0</v>
          </cell>
          <cell r="K1797">
            <v>9.0666666666666673E-3</v>
          </cell>
          <cell r="L1797" t="str">
            <v>*</v>
          </cell>
          <cell r="M1797"/>
          <cell r="N1797" t="str">
            <v>No</v>
          </cell>
          <cell r="O1797" t="str">
            <v>BJ02308034018</v>
          </cell>
        </row>
        <row r="1798">
          <cell r="A1798" t="str">
            <v>SA6102</v>
          </cell>
          <cell r="B1798" t="str">
            <v>11SW-B/R379</v>
          </cell>
          <cell r="C1798">
            <v>3</v>
          </cell>
          <cell r="D1798" t="str">
            <v>Heritage</v>
          </cell>
          <cell r="E1798" t="str">
            <v>Antiq</v>
          </cell>
          <cell r="F1798" t="str">
            <v>A</v>
          </cell>
          <cell r="G1798" t="str">
            <v>28 Kennedy Road (CP&amp;ML)</v>
          </cell>
          <cell r="H1798" t="str">
            <v>CS' OFF</v>
          </cell>
          <cell r="I1798">
            <v>1</v>
          </cell>
          <cell r="J1798">
            <v>0</v>
          </cell>
          <cell r="K1798">
            <v>9.0666666666666673E-3</v>
          </cell>
          <cell r="L1798" t="str">
            <v>*</v>
          </cell>
          <cell r="M1798" t="str">
            <v>Central_Admiralty</v>
          </cell>
          <cell r="N1798" t="str">
            <v>No</v>
          </cell>
          <cell r="O1798" t="str">
            <v>FH02308009005</v>
          </cell>
        </row>
        <row r="1799">
          <cell r="A1799" t="str">
            <v>SA6103</v>
          </cell>
          <cell r="B1799" t="str">
            <v>11SW-D/FR71</v>
          </cell>
          <cell r="C1799">
            <v>2</v>
          </cell>
          <cell r="D1799" t="str">
            <v>CP,ML&amp;Wch</v>
          </cell>
          <cell r="E1799" t="str">
            <v>Wch-S</v>
          </cell>
          <cell r="F1799" t="str">
            <v>A</v>
          </cell>
          <cell r="G1799" t="str">
            <v>Hong Kong Cemetery</v>
          </cell>
          <cell r="H1799" t="str">
            <v>FEHD</v>
          </cell>
          <cell r="I1799">
            <v>2</v>
          </cell>
          <cell r="J1799">
            <v>0</v>
          </cell>
          <cell r="K1799">
            <v>9.0666666666666673E-3</v>
          </cell>
          <cell r="L1799" t="str">
            <v>Yes</v>
          </cell>
          <cell r="M1799"/>
          <cell r="N1799" t="str">
            <v>Yes</v>
          </cell>
          <cell r="O1799" t="str">
            <v>CC01908021014</v>
          </cell>
        </row>
        <row r="1800">
          <cell r="A1800" t="str">
            <v>SA6220</v>
          </cell>
          <cell r="B1800" t="str">
            <v>11SW-B/R596</v>
          </cell>
          <cell r="C1800">
            <v>0</v>
          </cell>
          <cell r="D1800" t="str">
            <v>CP,ML&amp;Wch</v>
          </cell>
          <cell r="E1800" t="str">
            <v>C-E</v>
          </cell>
          <cell r="F1800" t="str">
            <v>A</v>
          </cell>
          <cell r="G1800" t="str">
            <v>Monmount Park</v>
          </cell>
          <cell r="H1800" t="str">
            <v>LCSD</v>
          </cell>
          <cell r="I1800">
            <v>2</v>
          </cell>
          <cell r="J1800">
            <v>0</v>
          </cell>
          <cell r="K1800">
            <v>9.0666666666666673E-3</v>
          </cell>
          <cell r="L1800" t="str">
            <v>Yes</v>
          </cell>
          <cell r="M1800" t="str">
            <v>Central_Admiralty</v>
          </cell>
          <cell r="N1800" t="str">
            <v>No</v>
          </cell>
          <cell r="O1800" t="str">
            <v>AA04408016016</v>
          </cell>
        </row>
        <row r="1801">
          <cell r="A1801" t="str">
            <v>SA6223</v>
          </cell>
          <cell r="B1801" t="str">
            <v>11SW-C/CR906</v>
          </cell>
          <cell r="C1801">
            <v>2</v>
          </cell>
          <cell r="D1801" t="str">
            <v>WS&amp;L</v>
          </cell>
          <cell r="E1801" t="str">
            <v>W</v>
          </cell>
          <cell r="F1801" t="str">
            <v>A</v>
          </cell>
          <cell r="G1801" t="str">
            <v>Tin Wan Estate Playground</v>
          </cell>
          <cell r="H1801" t="str">
            <v>LCSD</v>
          </cell>
          <cell r="I1801">
            <v>2</v>
          </cell>
          <cell r="J1801">
            <v>0</v>
          </cell>
          <cell r="K1801">
            <v>9.0666666666666673E-3</v>
          </cell>
          <cell r="L1801" t="str">
            <v>Yes</v>
          </cell>
          <cell r="M1801"/>
          <cell r="N1801" t="str">
            <v>No</v>
          </cell>
          <cell r="O1801" t="str">
            <v>BJ04408046001</v>
          </cell>
        </row>
        <row r="1802">
          <cell r="A1802" t="str">
            <v>SA6224</v>
          </cell>
          <cell r="B1802" t="str">
            <v>11SW-C/FR341</v>
          </cell>
          <cell r="C1802">
            <v>2</v>
          </cell>
          <cell r="D1802" t="str">
            <v>WS&amp;L</v>
          </cell>
          <cell r="E1802" t="str">
            <v>W</v>
          </cell>
          <cell r="F1802" t="str">
            <v>A</v>
          </cell>
          <cell r="G1802" t="str">
            <v>Tin Wan Estate Playground</v>
          </cell>
          <cell r="H1802" t="str">
            <v>LCSD</v>
          </cell>
          <cell r="I1802">
            <v>2</v>
          </cell>
          <cell r="J1802">
            <v>0</v>
          </cell>
          <cell r="K1802">
            <v>9.0666666666666673E-3</v>
          </cell>
          <cell r="L1802" t="str">
            <v>Yes</v>
          </cell>
          <cell r="M1802"/>
          <cell r="N1802" t="str">
            <v>Yes</v>
          </cell>
          <cell r="O1802" t="str">
            <v>BJ04408046002</v>
          </cell>
        </row>
        <row r="1803">
          <cell r="A1803" t="str">
            <v>SA6402</v>
          </cell>
          <cell r="B1803" t="str">
            <v>11SE-C/C874</v>
          </cell>
          <cell r="C1803">
            <v>0</v>
          </cell>
          <cell r="D1803" t="str">
            <v>CP,ML&amp;Wch</v>
          </cell>
          <cell r="E1803" t="str">
            <v>Wch-S</v>
          </cell>
          <cell r="F1803" t="str">
            <v>A</v>
          </cell>
          <cell r="G1803" t="str">
            <v>Explosive Ordinance Disposal (EOD) Bureau at  Mount Butler Quarry Site</v>
          </cell>
          <cell r="H1803" t="str">
            <v>HKPF</v>
          </cell>
          <cell r="I1803">
            <v>3</v>
          </cell>
          <cell r="J1803">
            <v>0</v>
          </cell>
          <cell r="K1803">
            <v>9.0666666666666673E-3</v>
          </cell>
          <cell r="L1803" t="str">
            <v>Yes</v>
          </cell>
          <cell r="M1803"/>
          <cell r="N1803" t="str">
            <v>Yes</v>
          </cell>
          <cell r="O1803" t="str">
            <v>CC03108038036</v>
          </cell>
        </row>
        <row r="1804">
          <cell r="A1804" t="str">
            <v>SA6404</v>
          </cell>
          <cell r="B1804" t="str">
            <v>15NE-A/CR753</v>
          </cell>
          <cell r="C1804">
            <v>0</v>
          </cell>
          <cell r="D1804" t="str">
            <v>WS&amp;L</v>
          </cell>
          <cell r="E1804" t="str">
            <v>S</v>
          </cell>
          <cell r="F1804" t="str">
            <v>A</v>
          </cell>
          <cell r="G1804" t="str">
            <v>Turtle Cove Beach</v>
          </cell>
          <cell r="H1804" t="str">
            <v>LCSD</v>
          </cell>
          <cell r="I1804">
            <v>3</v>
          </cell>
          <cell r="J1804">
            <v>0</v>
          </cell>
          <cell r="K1804">
            <v>9.0666666666666673E-3</v>
          </cell>
          <cell r="L1804" t="str">
            <v>Yes</v>
          </cell>
          <cell r="M1804"/>
          <cell r="N1804" t="str">
            <v>Yes</v>
          </cell>
          <cell r="O1804" t="str">
            <v>BB04408071001</v>
          </cell>
        </row>
        <row r="1805">
          <cell r="A1805" t="str">
            <v>SA6406</v>
          </cell>
          <cell r="B1805" t="str">
            <v>15NW-A/C21</v>
          </cell>
          <cell r="C1805">
            <v>0</v>
          </cell>
          <cell r="D1805" t="str">
            <v>WS&amp;L</v>
          </cell>
          <cell r="E1805" t="str">
            <v>S</v>
          </cell>
          <cell r="F1805" t="str">
            <v>A</v>
          </cell>
          <cell r="G1805" t="str">
            <v>Ap Lei Chau Wind Tower Park</v>
          </cell>
          <cell r="H1805" t="str">
            <v>LCSD</v>
          </cell>
          <cell r="I1805">
            <v>2</v>
          </cell>
          <cell r="J1805">
            <v>0</v>
          </cell>
          <cell r="K1805">
            <v>9.0666666666666673E-3</v>
          </cell>
          <cell r="L1805" t="str">
            <v>Yes</v>
          </cell>
          <cell r="M1805" t="str">
            <v>Aberdeen_ApLeiChau</v>
          </cell>
          <cell r="N1805" t="str">
            <v>Yes</v>
          </cell>
          <cell r="O1805" t="str">
            <v>BK04408035002</v>
          </cell>
        </row>
        <row r="1806">
          <cell r="A1806" t="str">
            <v>SA6902</v>
          </cell>
          <cell r="B1806" t="str">
            <v>11SW-A/FR260</v>
          </cell>
          <cell r="C1806" t="str">
            <v>1,2</v>
          </cell>
          <cell r="D1806" t="str">
            <v>WS&amp;L</v>
          </cell>
          <cell r="E1806" t="str">
            <v>W</v>
          </cell>
          <cell r="F1806" t="str">
            <v>A</v>
          </cell>
          <cell r="G1806" t="str">
            <v>GPA venue at 410 Victoria Road</v>
          </cell>
          <cell r="H1806" t="str">
            <v>GPA,GPA</v>
          </cell>
          <cell r="I1806">
            <v>1</v>
          </cell>
          <cell r="J1806">
            <v>0</v>
          </cell>
          <cell r="K1806">
            <v>9.0666666666666673E-3</v>
          </cell>
          <cell r="L1806" t="str">
            <v>Yes</v>
          </cell>
          <cell r="M1806"/>
          <cell r="N1806" t="str">
            <v>Yes</v>
          </cell>
          <cell r="O1806" t="str">
            <v>BA02308052002</v>
          </cell>
        </row>
        <row r="1807">
          <cell r="A1807" t="str">
            <v>SA7603</v>
          </cell>
          <cell r="B1807" t="str">
            <v>11SW-A/R478</v>
          </cell>
          <cell r="C1807">
            <v>2</v>
          </cell>
          <cell r="D1807" t="str">
            <v>WS&amp;L</v>
          </cell>
          <cell r="E1807" t="str">
            <v>W</v>
          </cell>
          <cell r="F1807" t="str">
            <v>A</v>
          </cell>
          <cell r="G1807" t="str">
            <v>Eastern Street Methadone Centre Geotechnical Works</v>
          </cell>
          <cell r="H1807" t="str">
            <v>DH</v>
          </cell>
          <cell r="I1807">
            <v>1</v>
          </cell>
          <cell r="J1807">
            <v>0</v>
          </cell>
          <cell r="K1807">
            <v>9.0666666666666673E-3</v>
          </cell>
          <cell r="L1807" t="str">
            <v>Yes</v>
          </cell>
          <cell r="M1807" t="str">
            <v>SheungWan_SaiYingPun</v>
          </cell>
          <cell r="N1807" t="str">
            <v>No</v>
          </cell>
          <cell r="O1807" t="str">
            <v>BA02508015002</v>
          </cell>
        </row>
        <row r="1808">
          <cell r="A1808" t="str">
            <v>SA7918</v>
          </cell>
          <cell r="B1808" t="str">
            <v>11SW-C/NS12</v>
          </cell>
          <cell r="C1808">
            <v>2</v>
          </cell>
          <cell r="D1808" t="str">
            <v>WS&amp;L</v>
          </cell>
          <cell r="E1808" t="str">
            <v>W</v>
          </cell>
          <cell r="F1808" t="str">
            <v>A</v>
          </cell>
          <cell r="G1808" t="str">
            <v>The 2nd Campus Of The HKAPA At Pokfulam Rd (Formerly Bethanie Building)</v>
          </cell>
          <cell r="H1808" t="str">
            <v>GPA</v>
          </cell>
          <cell r="I1808"/>
          <cell r="J1808">
            <v>0</v>
          </cell>
          <cell r="K1808">
            <v>9.0666666666666673E-3</v>
          </cell>
          <cell r="L1808" t="str">
            <v>Yes</v>
          </cell>
          <cell r="M1808"/>
          <cell r="N1808" t="str">
            <v>Yes</v>
          </cell>
          <cell r="O1808" t="str">
            <v>BJ02308034019</v>
          </cell>
        </row>
        <row r="1809">
          <cell r="A1809" t="str">
            <v>SA8905</v>
          </cell>
          <cell r="B1809" t="str">
            <v>11SW-D/C1900</v>
          </cell>
          <cell r="C1809">
            <v>0</v>
          </cell>
          <cell r="D1809" t="str">
            <v>CP,ML&amp;Wch</v>
          </cell>
          <cell r="E1809" t="str">
            <v>Wch-S</v>
          </cell>
          <cell r="F1809" t="str">
            <v>A</v>
          </cell>
          <cell r="G1809" t="str">
            <v>(Aberdeen Country Park Adjoining Restricted Section of Middle Gap Rd?)</v>
          </cell>
          <cell r="H1809" t="str">
            <v>AFCD</v>
          </cell>
          <cell r="I1809">
            <v>3</v>
          </cell>
          <cell r="J1809">
            <v>0</v>
          </cell>
          <cell r="K1809">
            <v>9.0666666666666673E-3</v>
          </cell>
          <cell r="L1809" t="str">
            <v>*</v>
          </cell>
          <cell r="M1809"/>
          <cell r="N1809" t="str">
            <v>Yes</v>
          </cell>
          <cell r="O1809" t="str">
            <v>CC00108004001</v>
          </cell>
        </row>
        <row r="1810">
          <cell r="A1810" t="str">
            <v>SA9009</v>
          </cell>
          <cell r="B1810" t="str">
            <v>11SE-C/C194</v>
          </cell>
          <cell r="C1810">
            <v>0</v>
          </cell>
          <cell r="D1810" t="str">
            <v>WS&amp;L</v>
          </cell>
          <cell r="E1810" t="str">
            <v>S</v>
          </cell>
          <cell r="F1810" t="str">
            <v>A</v>
          </cell>
          <cell r="G1810" t="str">
            <v>AFCD Tai Tam Management Centre</v>
          </cell>
          <cell r="H1810" t="str">
            <v>AFCD</v>
          </cell>
          <cell r="I1810">
            <v>3</v>
          </cell>
          <cell r="J1810">
            <v>0</v>
          </cell>
          <cell r="K1810">
            <v>9.0666666666666673E-3</v>
          </cell>
          <cell r="L1810" t="str">
            <v>*</v>
          </cell>
          <cell r="M1810"/>
          <cell r="N1810" t="str">
            <v>Yes</v>
          </cell>
          <cell r="O1810" t="str">
            <v>BB00108065002</v>
          </cell>
        </row>
        <row r="1811">
          <cell r="A1811" t="str">
            <v>SA9010</v>
          </cell>
          <cell r="B1811" t="str">
            <v>11SE-C/C195</v>
          </cell>
          <cell r="C1811">
            <v>0</v>
          </cell>
          <cell r="D1811" t="str">
            <v>WS&amp;L</v>
          </cell>
          <cell r="E1811" t="str">
            <v>S</v>
          </cell>
          <cell r="F1811" t="str">
            <v>A</v>
          </cell>
          <cell r="G1811" t="str">
            <v>AFCD Tai Tam Management Centre</v>
          </cell>
          <cell r="H1811" t="str">
            <v>AFCD</v>
          </cell>
          <cell r="I1811">
            <v>3</v>
          </cell>
          <cell r="J1811">
            <v>0</v>
          </cell>
          <cell r="K1811">
            <v>9.0666666666666673E-3</v>
          </cell>
          <cell r="L1811" t="str">
            <v>*</v>
          </cell>
          <cell r="M1811"/>
          <cell r="N1811" t="str">
            <v>Yes</v>
          </cell>
          <cell r="O1811" t="str">
            <v>BB00108065003</v>
          </cell>
        </row>
        <row r="1812">
          <cell r="A1812" t="str">
            <v>SA9016</v>
          </cell>
          <cell r="B1812" t="str">
            <v>11SW-A/F271</v>
          </cell>
          <cell r="C1812">
            <v>2</v>
          </cell>
          <cell r="D1812" t="str">
            <v>CP,ML&amp;Wch</v>
          </cell>
          <cell r="E1812" t="str">
            <v>C-W</v>
          </cell>
          <cell r="F1812" t="str">
            <v>A</v>
          </cell>
          <cell r="G1812" t="str">
            <v>Wah Hing Lane Public Toilet</v>
          </cell>
          <cell r="H1812" t="str">
            <v>FEHD</v>
          </cell>
          <cell r="I1812">
            <v>1</v>
          </cell>
          <cell r="J1812">
            <v>0</v>
          </cell>
          <cell r="K1812">
            <v>9.0666666666666673E-3</v>
          </cell>
          <cell r="L1812" t="str">
            <v>*</v>
          </cell>
          <cell r="M1812" t="str">
            <v>SheungWan_SaiYingPun</v>
          </cell>
          <cell r="N1812" t="str">
            <v>Yes</v>
          </cell>
          <cell r="O1812" t="str">
            <v>AB01908018000</v>
          </cell>
        </row>
        <row r="1813">
          <cell r="A1813" t="str">
            <v>SA9019</v>
          </cell>
          <cell r="B1813" t="str">
            <v>11SW-B/C650</v>
          </cell>
          <cell r="C1813">
            <v>0</v>
          </cell>
          <cell r="D1813" t="str">
            <v>CP,ML&amp;Wch</v>
          </cell>
          <cell r="E1813" t="str">
            <v>PML</v>
          </cell>
          <cell r="F1813" t="str">
            <v>A</v>
          </cell>
          <cell r="G1813" t="str">
            <v>Hong Kong Zoological &amp; Botanical Gardens</v>
          </cell>
          <cell r="H1813" t="str">
            <v>LCSD</v>
          </cell>
          <cell r="I1813">
            <v>3</v>
          </cell>
          <cell r="J1813">
            <v>0</v>
          </cell>
          <cell r="K1813">
            <v>9.0666666666666673E-3</v>
          </cell>
          <cell r="L1813" t="str">
            <v>*</v>
          </cell>
          <cell r="M1813" t="str">
            <v>Central_Admiralty</v>
          </cell>
          <cell r="N1813" t="str">
            <v>Yes</v>
          </cell>
          <cell r="O1813" t="str">
            <v>AC04408053038</v>
          </cell>
        </row>
        <row r="1814">
          <cell r="A1814" t="str">
            <v>SA9020</v>
          </cell>
          <cell r="B1814" t="str">
            <v>11SW-B/C359</v>
          </cell>
          <cell r="C1814">
            <v>0</v>
          </cell>
          <cell r="D1814" t="str">
            <v>Heritage</v>
          </cell>
          <cell r="E1814" t="str">
            <v>Antiq</v>
          </cell>
          <cell r="F1814" t="str">
            <v>A</v>
          </cell>
          <cell r="G1814" t="str">
            <v>Mother's Choice, 5 Bowen Road (Wch)</v>
          </cell>
          <cell r="H1814" t="str">
            <v>GPA</v>
          </cell>
          <cell r="I1814">
            <v>1</v>
          </cell>
          <cell r="J1814">
            <v>0</v>
          </cell>
          <cell r="K1814">
            <v>9.0666666666666673E-3</v>
          </cell>
          <cell r="L1814" t="str">
            <v>*</v>
          </cell>
          <cell r="M1814" t="str">
            <v>Central_Admiralty</v>
          </cell>
          <cell r="N1814" t="str">
            <v>Yes</v>
          </cell>
          <cell r="O1814" t="str">
            <v>FH02308002011</v>
          </cell>
        </row>
        <row r="1815">
          <cell r="A1815" t="str">
            <v>SA9027</v>
          </cell>
          <cell r="B1815" t="str">
            <v>11SW-D/C58</v>
          </cell>
          <cell r="C1815">
            <v>0</v>
          </cell>
          <cell r="D1815" t="str">
            <v>WS&amp;L</v>
          </cell>
          <cell r="E1815" t="str">
            <v>S</v>
          </cell>
          <cell r="F1815" t="str">
            <v>A</v>
          </cell>
          <cell r="G1815" t="str">
            <v>St. Peter's Secondary School</v>
          </cell>
          <cell r="H1815" t="str">
            <v>EB</v>
          </cell>
          <cell r="I1815">
            <v>1</v>
          </cell>
          <cell r="J1815">
            <v>0</v>
          </cell>
          <cell r="K1815">
            <v>9.0666666666666673E-3</v>
          </cell>
          <cell r="L1815" t="str">
            <v>Yes</v>
          </cell>
          <cell r="M1815" t="str">
            <v>Aberdeen_ApLeiChau</v>
          </cell>
          <cell r="N1815" t="str">
            <v>Yes</v>
          </cell>
          <cell r="O1815" t="str">
            <v>BK07108004005</v>
          </cell>
        </row>
        <row r="1816">
          <cell r="A1816" t="str">
            <v>SA9028</v>
          </cell>
          <cell r="B1816" t="str">
            <v>11SW-D/CR2264</v>
          </cell>
          <cell r="C1816">
            <v>0</v>
          </cell>
          <cell r="D1816" t="str">
            <v>WS&amp;L</v>
          </cell>
          <cell r="E1816" t="str">
            <v>S</v>
          </cell>
          <cell r="F1816" t="str">
            <v>A</v>
          </cell>
          <cell r="G1816" t="str">
            <v>St. Peter's Secondary School</v>
          </cell>
          <cell r="H1816" t="str">
            <v>EB</v>
          </cell>
          <cell r="I1816">
            <v>1</v>
          </cell>
          <cell r="J1816">
            <v>0</v>
          </cell>
          <cell r="K1816">
            <v>9.0666666666666673E-3</v>
          </cell>
          <cell r="L1816" t="str">
            <v>Yes</v>
          </cell>
          <cell r="M1816" t="str">
            <v>Aberdeen_ApLeiChau</v>
          </cell>
          <cell r="N1816" t="str">
            <v>Yes</v>
          </cell>
          <cell r="O1816" t="str">
            <v>BK07108004007</v>
          </cell>
        </row>
        <row r="1817">
          <cell r="A1817" t="str">
            <v>SA9029</v>
          </cell>
          <cell r="B1817" t="str">
            <v>11SW-D/CR53</v>
          </cell>
          <cell r="C1817">
            <v>0</v>
          </cell>
          <cell r="D1817" t="str">
            <v>WS&amp;L</v>
          </cell>
          <cell r="E1817" t="str">
            <v>S</v>
          </cell>
          <cell r="F1817" t="str">
            <v>A</v>
          </cell>
          <cell r="G1817" t="str">
            <v>St. Peter's Secondary School</v>
          </cell>
          <cell r="H1817" t="str">
            <v>EB</v>
          </cell>
          <cell r="I1817">
            <v>1</v>
          </cell>
          <cell r="J1817">
            <v>0</v>
          </cell>
          <cell r="K1817">
            <v>9.0666666666666673E-3</v>
          </cell>
          <cell r="L1817" t="str">
            <v>Yes</v>
          </cell>
          <cell r="M1817" t="str">
            <v>Aberdeen_ApLeiChau</v>
          </cell>
          <cell r="N1817" t="str">
            <v>Yes</v>
          </cell>
          <cell r="O1817" t="str">
            <v>BK07108004006</v>
          </cell>
        </row>
        <row r="1818">
          <cell r="A1818" t="str">
            <v>SA9032</v>
          </cell>
          <cell r="B1818" t="str">
            <v>11SW-D/ND2</v>
          </cell>
          <cell r="C1818">
            <v>0</v>
          </cell>
          <cell r="D1818" t="str">
            <v>WS&amp;L</v>
          </cell>
          <cell r="E1818" t="str">
            <v>S</v>
          </cell>
          <cell r="F1818" t="str">
            <v>A</v>
          </cell>
          <cell r="G1818" t="str">
            <v>St. Peter's Secondary School</v>
          </cell>
          <cell r="H1818" t="str">
            <v>EB</v>
          </cell>
          <cell r="I1818"/>
          <cell r="J1818">
            <v>0</v>
          </cell>
          <cell r="K1818">
            <v>9.0666666666666673E-3</v>
          </cell>
          <cell r="L1818" t="str">
            <v>Yes</v>
          </cell>
          <cell r="M1818" t="str">
            <v>Aberdeen_ApLeiChau</v>
          </cell>
          <cell r="N1818" t="str">
            <v>No</v>
          </cell>
          <cell r="O1818" t="str">
            <v>BK07108004009</v>
          </cell>
        </row>
        <row r="1819">
          <cell r="A1819" t="str">
            <v>SA9033</v>
          </cell>
          <cell r="B1819" t="str">
            <v>11SW-D/R1284</v>
          </cell>
          <cell r="C1819">
            <v>0</v>
          </cell>
          <cell r="D1819" t="str">
            <v>WS&amp;L</v>
          </cell>
          <cell r="E1819" t="str">
            <v>S</v>
          </cell>
          <cell r="F1819" t="str">
            <v>A</v>
          </cell>
          <cell r="G1819" t="str">
            <v>St. Peter's Secondary School</v>
          </cell>
          <cell r="H1819" t="str">
            <v>EB</v>
          </cell>
          <cell r="I1819">
            <v>1</v>
          </cell>
          <cell r="J1819">
            <v>0</v>
          </cell>
          <cell r="K1819">
            <v>9.0666666666666673E-3</v>
          </cell>
          <cell r="L1819" t="str">
            <v>Yes</v>
          </cell>
          <cell r="M1819" t="str">
            <v>Aberdeen_ApLeiChau</v>
          </cell>
          <cell r="N1819" t="str">
            <v>No</v>
          </cell>
          <cell r="O1819" t="str">
            <v>BK07108004010</v>
          </cell>
        </row>
        <row r="1820">
          <cell r="A1820" t="str">
            <v>SA9034</v>
          </cell>
          <cell r="B1820" t="str">
            <v>11SW-D/R1285</v>
          </cell>
          <cell r="C1820">
            <v>0</v>
          </cell>
          <cell r="D1820" t="str">
            <v>WS&amp;L</v>
          </cell>
          <cell r="E1820" t="str">
            <v>S</v>
          </cell>
          <cell r="F1820" t="str">
            <v>A</v>
          </cell>
          <cell r="G1820" t="str">
            <v>St. Peter's Secondary School</v>
          </cell>
          <cell r="H1820" t="str">
            <v>EB</v>
          </cell>
          <cell r="I1820">
            <v>2</v>
          </cell>
          <cell r="J1820">
            <v>0</v>
          </cell>
          <cell r="K1820">
            <v>9.0666666666666673E-3</v>
          </cell>
          <cell r="L1820" t="str">
            <v>Yes</v>
          </cell>
          <cell r="M1820" t="str">
            <v>Aberdeen_ApLeiChau</v>
          </cell>
          <cell r="N1820" t="str">
            <v>Yes</v>
          </cell>
          <cell r="O1820" t="str">
            <v>BK07108004008</v>
          </cell>
        </row>
        <row r="1821">
          <cell r="A1821" t="str">
            <v>SA9035</v>
          </cell>
          <cell r="B1821" t="str">
            <v>11SW-D/R1286</v>
          </cell>
          <cell r="C1821">
            <v>0</v>
          </cell>
          <cell r="D1821" t="str">
            <v>WS&amp;L</v>
          </cell>
          <cell r="E1821" t="str">
            <v>S</v>
          </cell>
          <cell r="F1821" t="str">
            <v>A</v>
          </cell>
          <cell r="G1821" t="str">
            <v>St. Peter's Secondary School</v>
          </cell>
          <cell r="H1821" t="str">
            <v>EB</v>
          </cell>
          <cell r="I1821">
            <v>3</v>
          </cell>
          <cell r="J1821">
            <v>0</v>
          </cell>
          <cell r="K1821">
            <v>9.0666666666666673E-3</v>
          </cell>
          <cell r="L1821" t="str">
            <v>Yes</v>
          </cell>
          <cell r="M1821" t="str">
            <v>Aberdeen_ApLeiChau</v>
          </cell>
          <cell r="N1821" t="str">
            <v>Yes</v>
          </cell>
          <cell r="O1821" t="str">
            <v>BK07108004002</v>
          </cell>
        </row>
        <row r="1822">
          <cell r="A1822" t="str">
            <v>SA9110</v>
          </cell>
          <cell r="B1822" t="str">
            <v>15NE-D/F3</v>
          </cell>
          <cell r="C1822">
            <v>0</v>
          </cell>
          <cell r="D1822" t="str">
            <v>WS&amp;L</v>
          </cell>
          <cell r="E1822" t="str">
            <v>S</v>
          </cell>
          <cell r="F1822" t="str">
            <v>A</v>
          </cell>
          <cell r="G1822" t="str">
            <v>Cape D'Aguilar Transmitting Station</v>
          </cell>
          <cell r="H1822" t="str">
            <v>CAD</v>
          </cell>
          <cell r="I1822">
            <v>3</v>
          </cell>
          <cell r="J1822">
            <v>0</v>
          </cell>
          <cell r="K1822">
            <v>9.0666666666666673E-3</v>
          </cell>
          <cell r="L1822" t="str">
            <v>*</v>
          </cell>
          <cell r="M1822"/>
          <cell r="N1822" t="str">
            <v>Yes</v>
          </cell>
          <cell r="O1822" t="str">
            <v>BB00808059022</v>
          </cell>
        </row>
        <row r="1823">
          <cell r="A1823" t="str">
            <v>SA9402</v>
          </cell>
          <cell r="B1823" t="str">
            <v>11SE-B/C153</v>
          </cell>
          <cell r="C1823">
            <v>2</v>
          </cell>
          <cell r="D1823" t="str">
            <v>E</v>
          </cell>
          <cell r="E1823" t="str">
            <v>SKW&amp;Is-S</v>
          </cell>
          <cell r="F1823" t="str">
            <v>A</v>
          </cell>
          <cell r="G1823" t="str">
            <v>Carmel School Association ELSA High School (SKW)</v>
          </cell>
          <cell r="H1823" t="str">
            <v>EB</v>
          </cell>
          <cell r="I1823">
            <v>1</v>
          </cell>
          <cell r="J1823">
            <v>0</v>
          </cell>
          <cell r="K1823">
            <v>9.0666666666666673E-3</v>
          </cell>
          <cell r="L1823" t="str">
            <v>*</v>
          </cell>
          <cell r="M1823" t="str">
            <v>ShauKeiWan_SaiWanHo</v>
          </cell>
          <cell r="N1823" t="str">
            <v>No</v>
          </cell>
          <cell r="O1823" t="str">
            <v>DB07108054001</v>
          </cell>
        </row>
        <row r="1824">
          <cell r="A1824" t="str">
            <v>SA9403</v>
          </cell>
          <cell r="B1824" t="str">
            <v>11SW-A/R323</v>
          </cell>
          <cell r="C1824">
            <v>2</v>
          </cell>
          <cell r="D1824" t="str">
            <v>WS&amp;l</v>
          </cell>
          <cell r="E1824" t="str">
            <v>W</v>
          </cell>
          <cell r="F1824" t="str">
            <v>A</v>
          </cell>
          <cell r="G1824" t="str">
            <v>Forbes Street Temporary Playground</v>
          </cell>
          <cell r="H1824" t="str">
            <v>LCSD</v>
          </cell>
          <cell r="I1824">
            <v>1</v>
          </cell>
          <cell r="J1824">
            <v>0</v>
          </cell>
          <cell r="K1824">
            <v>9.0666666666666673E-3</v>
          </cell>
          <cell r="L1824" t="str">
            <v>*</v>
          </cell>
          <cell r="M1824" t="str">
            <v>SaiWan</v>
          </cell>
          <cell r="N1824" t="str">
            <v>No</v>
          </cell>
          <cell r="O1824" t="str">
            <v>BA04408023005</v>
          </cell>
        </row>
        <row r="1825">
          <cell r="A1825" t="str">
            <v>SA9502</v>
          </cell>
          <cell r="B1825" t="str">
            <v>10SW-D/ND1</v>
          </cell>
          <cell r="C1825">
            <v>0</v>
          </cell>
          <cell r="D1825" t="str">
            <v>E</v>
          </cell>
          <cell r="E1825" t="str">
            <v>SKW&amp;Is-S</v>
          </cell>
          <cell r="F1825" t="str">
            <v>A</v>
          </cell>
          <cell r="G1825" t="str">
            <v>Hei Ling Chau Addiction Treatment Centre &amp; Hei Ling Chau Correctional Institution (Is-S)</v>
          </cell>
          <cell r="H1825" t="str">
            <v>CSD</v>
          </cell>
          <cell r="I1825"/>
          <cell r="J1825">
            <v>0</v>
          </cell>
          <cell r="K1825">
            <v>9.0666666666666673E-3</v>
          </cell>
          <cell r="L1825" t="str">
            <v>*</v>
          </cell>
          <cell r="M1825"/>
          <cell r="N1825" t="str">
            <v>No</v>
          </cell>
          <cell r="O1825" t="str">
            <v>DF01208008186</v>
          </cell>
        </row>
        <row r="1826">
          <cell r="A1826" t="str">
            <v>SA9503</v>
          </cell>
          <cell r="B1826" t="str">
            <v>10SW-D/ND2</v>
          </cell>
          <cell r="C1826">
            <v>0</v>
          </cell>
          <cell r="D1826" t="str">
            <v>E</v>
          </cell>
          <cell r="E1826" t="str">
            <v>SKW&amp;Is-S</v>
          </cell>
          <cell r="F1826" t="str">
            <v>A</v>
          </cell>
          <cell r="G1826" t="str">
            <v>Hei Ling Chau Addiction Treatment Centre &amp; Hei Ling Chau Correctional Institution (Is-S)</v>
          </cell>
          <cell r="H1826" t="str">
            <v>CSD</v>
          </cell>
          <cell r="I1826"/>
          <cell r="J1826">
            <v>0</v>
          </cell>
          <cell r="K1826">
            <v>9.0666666666666673E-3</v>
          </cell>
          <cell r="L1826" t="str">
            <v>*</v>
          </cell>
          <cell r="M1826"/>
          <cell r="N1826" t="str">
            <v>No</v>
          </cell>
          <cell r="O1826" t="str">
            <v>DF01208008187</v>
          </cell>
        </row>
        <row r="1827">
          <cell r="A1827" t="str">
            <v>SA9504</v>
          </cell>
          <cell r="B1827" t="str">
            <v>10SW-D/ND3</v>
          </cell>
          <cell r="C1827">
            <v>0</v>
          </cell>
          <cell r="D1827" t="str">
            <v>E</v>
          </cell>
          <cell r="E1827" t="str">
            <v>SKW&amp;Is-S</v>
          </cell>
          <cell r="F1827" t="str">
            <v>A</v>
          </cell>
          <cell r="G1827" t="str">
            <v>Hei Ling Chau Addiction Treatment Centre &amp; Hei Ling Chau Correctional Institution (Is-S)</v>
          </cell>
          <cell r="H1827" t="str">
            <v>CSD</v>
          </cell>
          <cell r="I1827"/>
          <cell r="J1827">
            <v>0</v>
          </cell>
          <cell r="K1827">
            <v>9.0666666666666673E-3</v>
          </cell>
          <cell r="L1827" t="str">
            <v>*</v>
          </cell>
          <cell r="M1827"/>
          <cell r="N1827" t="str">
            <v>No</v>
          </cell>
          <cell r="O1827" t="str">
            <v>DF01208008188</v>
          </cell>
        </row>
        <row r="1828">
          <cell r="A1828" t="str">
            <v>SA9505</v>
          </cell>
          <cell r="B1828" t="str">
            <v>10SW-D/ND4</v>
          </cell>
          <cell r="C1828">
            <v>0</v>
          </cell>
          <cell r="D1828" t="str">
            <v>E</v>
          </cell>
          <cell r="E1828" t="str">
            <v>SKW&amp;Is-S</v>
          </cell>
          <cell r="F1828" t="str">
            <v>A</v>
          </cell>
          <cell r="G1828" t="str">
            <v>Hei Ling Chau Addiction Treatment Centre &amp; Hei Ling Chau Correctional Institution (Is-S)</v>
          </cell>
          <cell r="H1828" t="str">
            <v>CSD</v>
          </cell>
          <cell r="I1828"/>
          <cell r="J1828">
            <v>0</v>
          </cell>
          <cell r="K1828">
            <v>9.0666666666666673E-3</v>
          </cell>
          <cell r="L1828" t="str">
            <v>*</v>
          </cell>
          <cell r="M1828"/>
          <cell r="N1828" t="str">
            <v>No</v>
          </cell>
          <cell r="O1828" t="str">
            <v>DF01208008189</v>
          </cell>
        </row>
        <row r="1829">
          <cell r="A1829" t="str">
            <v>SA9506</v>
          </cell>
          <cell r="B1829" t="str">
            <v>10SW-D/ND5</v>
          </cell>
          <cell r="C1829">
            <v>0</v>
          </cell>
          <cell r="D1829" t="str">
            <v>E</v>
          </cell>
          <cell r="E1829" t="str">
            <v>SKW&amp;Is-S</v>
          </cell>
          <cell r="F1829" t="str">
            <v>A</v>
          </cell>
          <cell r="G1829" t="str">
            <v>Hei Ling Chau Addiction Treatment Centre &amp; Hei Ling Chau Correctional Institution (Is-S)</v>
          </cell>
          <cell r="H1829" t="str">
            <v>CSD</v>
          </cell>
          <cell r="I1829"/>
          <cell r="J1829">
            <v>0</v>
          </cell>
          <cell r="K1829">
            <v>9.0666666666666673E-3</v>
          </cell>
          <cell r="L1829" t="str">
            <v>*</v>
          </cell>
          <cell r="M1829"/>
          <cell r="N1829" t="str">
            <v>No</v>
          </cell>
          <cell r="O1829" t="str">
            <v>DF01208008190</v>
          </cell>
        </row>
        <row r="1830">
          <cell r="A1830" t="str">
            <v>SA11206</v>
          </cell>
          <cell r="B1830" t="str">
            <v>14NW-D/CR459</v>
          </cell>
          <cell r="C1830" t="str">
            <v>3,4</v>
          </cell>
          <cell r="D1830" t="str">
            <v>E</v>
          </cell>
          <cell r="E1830" t="str">
            <v>SKW&amp;Is-S</v>
          </cell>
          <cell r="F1830" t="str">
            <v>A</v>
          </cell>
          <cell r="G1830" t="str">
            <v>Round Table Third Village Playground, Cheung Chau (Is-S)</v>
          </cell>
          <cell r="H1830" t="str">
            <v>LandsD,LCSD</v>
          </cell>
          <cell r="I1830">
            <v>1</v>
          </cell>
          <cell r="J1830">
            <v>0</v>
          </cell>
          <cell r="K1830">
            <v>9.0666666666666673E-3</v>
          </cell>
          <cell r="L1830" t="str">
            <v>*</v>
          </cell>
          <cell r="M1830" t="str">
            <v>CheungChau</v>
          </cell>
          <cell r="N1830" t="str">
            <v>Yes</v>
          </cell>
          <cell r="O1830" t="str">
            <v>DF04408077001</v>
          </cell>
        </row>
        <row r="1831">
          <cell r="A1831" t="str">
            <v>SA11207</v>
          </cell>
          <cell r="B1831" t="str">
            <v>11SW-D/C2287</v>
          </cell>
          <cell r="C1831">
            <v>0</v>
          </cell>
          <cell r="D1831" t="str">
            <v>CP,ML&amp;Wch</v>
          </cell>
          <cell r="E1831" t="str">
            <v>Wch-S</v>
          </cell>
          <cell r="F1831" t="str">
            <v>A</v>
          </cell>
          <cell r="G1831" t="str">
            <v>Hong Kong Cemetery</v>
          </cell>
          <cell r="H1831" t="str">
            <v>FEHD</v>
          </cell>
          <cell r="I1831">
            <v>3</v>
          </cell>
          <cell r="J1831">
            <v>0</v>
          </cell>
          <cell r="K1831">
            <v>9.0666666666666673E-3</v>
          </cell>
          <cell r="L1831" t="str">
            <v>*</v>
          </cell>
          <cell r="M1831"/>
          <cell r="N1831" t="str">
            <v>Yes</v>
          </cell>
          <cell r="O1831" t="str">
            <v>CC01908021063</v>
          </cell>
        </row>
        <row r="1832">
          <cell r="A1832" t="str">
            <v>SA11403</v>
          </cell>
          <cell r="B1832" t="str">
            <v>11SW-A/R751</v>
          </cell>
          <cell r="C1832" t="str">
            <v>2,3</v>
          </cell>
          <cell r="D1832" t="str">
            <v>WS&amp;L</v>
          </cell>
          <cell r="E1832" t="str">
            <v>W</v>
          </cell>
          <cell r="F1832" t="str">
            <v>A</v>
          </cell>
          <cell r="G1832" t="str">
            <v>Shek Tong Tsui Municipal Services Building</v>
          </cell>
          <cell r="H1832" t="str">
            <v>LCSD,FEHD</v>
          </cell>
          <cell r="I1832">
            <v>1</v>
          </cell>
          <cell r="J1832">
            <v>0</v>
          </cell>
          <cell r="K1832">
            <v>9.0666666666666673E-3</v>
          </cell>
          <cell r="L1832" t="str">
            <v>*</v>
          </cell>
          <cell r="M1832" t="str">
            <v>SaiWan</v>
          </cell>
          <cell r="N1832" t="str">
            <v>Yes</v>
          </cell>
          <cell r="O1832" t="str">
            <v>BA04408058002,BA01908058001</v>
          </cell>
        </row>
        <row r="1833">
          <cell r="A1833" t="str">
            <v>SA11506</v>
          </cell>
          <cell r="B1833" t="str">
            <v>11SE-D/F234</v>
          </cell>
          <cell r="C1833">
            <v>0</v>
          </cell>
          <cell r="D1833" t="str">
            <v>E</v>
          </cell>
          <cell r="E1833" t="str">
            <v>CW</v>
          </cell>
          <cell r="F1833" t="str">
            <v>A</v>
          </cell>
          <cell r="G1833" t="str">
            <v>Cape Collinson Crematorium</v>
          </cell>
          <cell r="H1833" t="str">
            <v>FEHD</v>
          </cell>
          <cell r="I1833">
            <v>1</v>
          </cell>
          <cell r="J1833">
            <v>0</v>
          </cell>
          <cell r="K1833">
            <v>9.0666666666666673E-3</v>
          </cell>
          <cell r="L1833" t="str">
            <v>*</v>
          </cell>
          <cell r="M1833"/>
          <cell r="N1833" t="str">
            <v>Yes</v>
          </cell>
          <cell r="O1833" t="str">
            <v>DD01908013056</v>
          </cell>
        </row>
        <row r="1834">
          <cell r="A1834" t="str">
            <v>SA11507</v>
          </cell>
          <cell r="B1834" t="str">
            <v>11SE-D/F235</v>
          </cell>
          <cell r="C1834">
            <v>0</v>
          </cell>
          <cell r="D1834" t="str">
            <v>E</v>
          </cell>
          <cell r="E1834" t="str">
            <v>CW</v>
          </cell>
          <cell r="F1834" t="str">
            <v>A</v>
          </cell>
          <cell r="G1834" t="str">
            <v>Cape Collinson Crematorium</v>
          </cell>
          <cell r="H1834" t="str">
            <v>FEHD</v>
          </cell>
          <cell r="I1834">
            <v>3</v>
          </cell>
          <cell r="J1834">
            <v>0</v>
          </cell>
          <cell r="K1834">
            <v>9.0666666666666673E-3</v>
          </cell>
          <cell r="L1834" t="str">
            <v>*</v>
          </cell>
          <cell r="M1834"/>
          <cell r="N1834" t="str">
            <v>Yes</v>
          </cell>
          <cell r="O1834" t="str">
            <v>DD01908013057</v>
          </cell>
        </row>
        <row r="1835">
          <cell r="A1835" t="str">
            <v>SA11508</v>
          </cell>
          <cell r="B1835" t="str">
            <v>11SE-D/ND5</v>
          </cell>
          <cell r="C1835" t="str">
            <v>1,2</v>
          </cell>
          <cell r="D1835" t="str">
            <v>E</v>
          </cell>
          <cell r="E1835" t="str">
            <v>CW</v>
          </cell>
          <cell r="F1835" t="str">
            <v>A</v>
          </cell>
          <cell r="G1835" t="str">
            <v>Pamela Youde Nethersole Eastern Hospital Quarters</v>
          </cell>
          <cell r="H1835" t="str">
            <v>GPA,DH</v>
          </cell>
          <cell r="I1835"/>
          <cell r="J1835">
            <v>0</v>
          </cell>
          <cell r="K1835">
            <v>9.0666666666666673E-3</v>
          </cell>
          <cell r="L1835" t="str">
            <v>*</v>
          </cell>
          <cell r="M1835"/>
          <cell r="N1835" t="str">
            <v>No</v>
          </cell>
          <cell r="O1835" t="str">
            <v>DD02308010017</v>
          </cell>
        </row>
        <row r="1836">
          <cell r="A1836" t="str">
            <v>SA11801</v>
          </cell>
          <cell r="B1836" t="str">
            <v>11SE-D/ND6</v>
          </cell>
          <cell r="C1836">
            <v>0</v>
          </cell>
          <cell r="D1836" t="str">
            <v>E</v>
          </cell>
          <cell r="E1836" t="str">
            <v>CW</v>
          </cell>
          <cell r="F1836" t="str">
            <v>A</v>
          </cell>
          <cell r="G1836" t="str">
            <v>Pamela Youde Nethersole Eastern Hospital Quarters</v>
          </cell>
          <cell r="H1836" t="str">
            <v>GPA</v>
          </cell>
          <cell r="I1836"/>
          <cell r="J1836">
            <v>0</v>
          </cell>
          <cell r="K1836">
            <v>9.0666666666666673E-3</v>
          </cell>
          <cell r="L1836" t="str">
            <v>*</v>
          </cell>
          <cell r="M1836"/>
          <cell r="N1836" t="str">
            <v>No</v>
          </cell>
          <cell r="O1836" t="str">
            <v>DD02308010018</v>
          </cell>
        </row>
        <row r="1837">
          <cell r="A1837" t="str">
            <v>SA11802</v>
          </cell>
          <cell r="B1837" t="str">
            <v>11SE-D/ND7</v>
          </cell>
          <cell r="C1837">
            <v>0</v>
          </cell>
          <cell r="D1837" t="str">
            <v>E</v>
          </cell>
          <cell r="E1837" t="str">
            <v>CW</v>
          </cell>
          <cell r="F1837" t="str">
            <v>A</v>
          </cell>
          <cell r="G1837" t="str">
            <v>Pamela Youde Nethersole Eastern Hospital Quarters</v>
          </cell>
          <cell r="H1837" t="str">
            <v>GPA</v>
          </cell>
          <cell r="I1837"/>
          <cell r="J1837">
            <v>0</v>
          </cell>
          <cell r="K1837">
            <v>9.0666666666666673E-3</v>
          </cell>
          <cell r="L1837" t="str">
            <v>*</v>
          </cell>
          <cell r="M1837"/>
          <cell r="N1837" t="str">
            <v>No</v>
          </cell>
          <cell r="O1837" t="str">
            <v>DD02308010019</v>
          </cell>
        </row>
        <row r="1838">
          <cell r="A1838" t="str">
            <v>SA11803</v>
          </cell>
          <cell r="B1838" t="str">
            <v>11SE-D/ND8</v>
          </cell>
          <cell r="C1838">
            <v>0</v>
          </cell>
          <cell r="D1838" t="str">
            <v>E</v>
          </cell>
          <cell r="E1838" t="str">
            <v>CW</v>
          </cell>
          <cell r="F1838" t="str">
            <v>A</v>
          </cell>
          <cell r="G1838" t="str">
            <v>Pamela Youde Nethersole Eastern Hospital Quarters</v>
          </cell>
          <cell r="H1838" t="str">
            <v>GPA</v>
          </cell>
          <cell r="I1838"/>
          <cell r="J1838">
            <v>0</v>
          </cell>
          <cell r="K1838">
            <v>9.0666666666666673E-3</v>
          </cell>
          <cell r="L1838" t="str">
            <v>*</v>
          </cell>
          <cell r="M1838"/>
          <cell r="N1838" t="str">
            <v>No</v>
          </cell>
          <cell r="O1838" t="str">
            <v>DD02308010020</v>
          </cell>
        </row>
        <row r="1839">
          <cell r="A1839" t="str">
            <v>SA11804</v>
          </cell>
          <cell r="B1839" t="str">
            <v>11SE-D/ND9</v>
          </cell>
          <cell r="C1839">
            <v>0</v>
          </cell>
          <cell r="D1839" t="str">
            <v>E</v>
          </cell>
          <cell r="E1839" t="str">
            <v>CW</v>
          </cell>
          <cell r="F1839" t="str">
            <v>A</v>
          </cell>
          <cell r="G1839" t="str">
            <v>Pamela Youde Nethersole Eastern Hospital Quarters</v>
          </cell>
          <cell r="H1839" t="str">
            <v>GPA</v>
          </cell>
          <cell r="I1839"/>
          <cell r="J1839">
            <v>0</v>
          </cell>
          <cell r="K1839">
            <v>9.0666666666666673E-3</v>
          </cell>
          <cell r="L1839" t="str">
            <v>*</v>
          </cell>
          <cell r="M1839"/>
          <cell r="N1839" t="str">
            <v>No</v>
          </cell>
          <cell r="O1839" t="str">
            <v>DD02308010021</v>
          </cell>
        </row>
        <row r="1840">
          <cell r="A1840" t="str">
            <v>SA11805</v>
          </cell>
          <cell r="B1840" t="str">
            <v>11SE-D/ND10</v>
          </cell>
          <cell r="C1840">
            <v>0</v>
          </cell>
          <cell r="D1840" t="str">
            <v>E</v>
          </cell>
          <cell r="E1840" t="str">
            <v>CW</v>
          </cell>
          <cell r="F1840" t="str">
            <v>A</v>
          </cell>
          <cell r="G1840" t="str">
            <v>Pamela Youde Nethersole Eastern Hospital Quarters</v>
          </cell>
          <cell r="H1840" t="str">
            <v>GPA</v>
          </cell>
          <cell r="I1840"/>
          <cell r="J1840">
            <v>0</v>
          </cell>
          <cell r="K1840">
            <v>9.0666666666666673E-3</v>
          </cell>
          <cell r="L1840" t="str">
            <v>*</v>
          </cell>
          <cell r="M1840"/>
          <cell r="N1840" t="str">
            <v>No</v>
          </cell>
          <cell r="O1840" t="str">
            <v>DD02308010022</v>
          </cell>
        </row>
        <row r="1841">
          <cell r="A1841" t="str">
            <v>SA11808</v>
          </cell>
          <cell r="B1841" t="str">
            <v>11SW-D/CR2290</v>
          </cell>
          <cell r="C1841">
            <v>0</v>
          </cell>
          <cell r="D1841" t="str">
            <v>WS&amp;L</v>
          </cell>
          <cell r="E1841" t="str">
            <v>S</v>
          </cell>
          <cell r="F1841" t="str">
            <v>A</v>
          </cell>
          <cell r="G1841" t="str">
            <v>Aberdeen Fire Station Cum Ambulance Depot</v>
          </cell>
          <cell r="H1841" t="str">
            <v>FSD</v>
          </cell>
          <cell r="I1841">
            <v>1</v>
          </cell>
          <cell r="J1841">
            <v>0</v>
          </cell>
          <cell r="K1841">
            <v>9.0666666666666673E-3</v>
          </cell>
          <cell r="L1841" t="str">
            <v>*</v>
          </cell>
          <cell r="M1841" t="str">
            <v>DeepWaterBay_RepulseBay</v>
          </cell>
          <cell r="N1841" t="str">
            <v>No</v>
          </cell>
          <cell r="O1841" t="str">
            <v>BB01808018001</v>
          </cell>
        </row>
        <row r="1842">
          <cell r="A1842" t="str">
            <v>SA11809</v>
          </cell>
          <cell r="B1842" t="str">
            <v>11SE-B/C273</v>
          </cell>
          <cell r="C1842">
            <v>1</v>
          </cell>
          <cell r="D1842" t="str">
            <v>E</v>
          </cell>
          <cell r="E1842" t="str">
            <v>SKW&amp;Is-S</v>
          </cell>
          <cell r="F1842" t="str">
            <v>A</v>
          </cell>
          <cell r="G1842" t="str">
            <v>Hong Kong Museum of Coastal Defence(Skw)</v>
          </cell>
          <cell r="H1842" t="str">
            <v>LCSD</v>
          </cell>
          <cell r="I1842">
            <v>1</v>
          </cell>
          <cell r="J1842">
            <v>0</v>
          </cell>
          <cell r="K1842">
            <v>9.0666666666666673E-3</v>
          </cell>
          <cell r="L1842" t="str">
            <v>*</v>
          </cell>
          <cell r="M1842"/>
          <cell r="N1842" t="str">
            <v>Yes</v>
          </cell>
          <cell r="O1842" t="str">
            <v>DB04408033023</v>
          </cell>
        </row>
        <row r="1843">
          <cell r="A1843" t="str">
            <v>SA11813</v>
          </cell>
          <cell r="B1843" t="str">
            <v>11SW-C/R672</v>
          </cell>
          <cell r="C1843">
            <v>0</v>
          </cell>
          <cell r="D1843" t="str">
            <v>WS&amp;L</v>
          </cell>
          <cell r="E1843" t="str">
            <v>W</v>
          </cell>
          <cell r="F1843" t="str">
            <v>A</v>
          </cell>
          <cell r="G1843" t="str">
            <v>St. Paul's  College Primary School (Adjoining Pokfulam Road)</v>
          </cell>
          <cell r="H1843" t="str">
            <v>EDB</v>
          </cell>
          <cell r="I1843">
            <v>2</v>
          </cell>
          <cell r="J1843">
            <v>0</v>
          </cell>
          <cell r="K1843">
            <v>9.0666666666666673E-3</v>
          </cell>
          <cell r="L1843" t="str">
            <v>*</v>
          </cell>
          <cell r="M1843" t="str">
            <v>Pokfulam</v>
          </cell>
          <cell r="N1843" t="str">
            <v>No</v>
          </cell>
          <cell r="O1843" t="str">
            <v>BA07108030004</v>
          </cell>
        </row>
        <row r="1844">
          <cell r="A1844" t="str">
            <v>SA11814</v>
          </cell>
          <cell r="B1844" t="str">
            <v>11SW-C/R673</v>
          </cell>
          <cell r="C1844">
            <v>0</v>
          </cell>
          <cell r="D1844" t="str">
            <v>WS&amp;L</v>
          </cell>
          <cell r="E1844" t="str">
            <v>W</v>
          </cell>
          <cell r="F1844" t="str">
            <v>A</v>
          </cell>
          <cell r="G1844" t="str">
            <v>St. Paul's  College Primary School (Adjoining Pokfulam Road)</v>
          </cell>
          <cell r="H1844" t="str">
            <v>EDB</v>
          </cell>
          <cell r="I1844">
            <v>2</v>
          </cell>
          <cell r="J1844">
            <v>0</v>
          </cell>
          <cell r="K1844">
            <v>9.0666666666666673E-3</v>
          </cell>
          <cell r="L1844" t="str">
            <v>*</v>
          </cell>
          <cell r="M1844" t="str">
            <v>Pokfulam</v>
          </cell>
          <cell r="N1844" t="str">
            <v>No</v>
          </cell>
          <cell r="O1844" t="str">
            <v>BA07108030005</v>
          </cell>
        </row>
        <row r="1845">
          <cell r="A1845" t="str">
            <v>SA11907</v>
          </cell>
          <cell r="B1845" t="str">
            <v>11SE-A/R485</v>
          </cell>
          <cell r="C1845">
            <v>0</v>
          </cell>
          <cell r="D1845" t="str">
            <v>E</v>
          </cell>
          <cell r="E1845" t="str">
            <v>NP&amp;CB</v>
          </cell>
          <cell r="F1845" t="str">
            <v>A</v>
          </cell>
          <cell r="G1845" t="str">
            <v>Victoria Park</v>
          </cell>
          <cell r="H1845" t="str">
            <v>LCSD</v>
          </cell>
          <cell r="I1845">
            <v>2</v>
          </cell>
          <cell r="J1845">
            <v>0</v>
          </cell>
          <cell r="K1845">
            <v>9.0666666666666673E-3</v>
          </cell>
          <cell r="L1845" t="str">
            <v>*</v>
          </cell>
          <cell r="M1845" t="str">
            <v>TinHau</v>
          </cell>
          <cell r="N1845" t="str">
            <v>Yes</v>
          </cell>
          <cell r="O1845" t="str">
            <v>DA04408020008</v>
          </cell>
        </row>
        <row r="1846">
          <cell r="A1846" t="str">
            <v>SA11908</v>
          </cell>
          <cell r="B1846" t="str">
            <v>11SE-A/R486</v>
          </cell>
          <cell r="C1846">
            <v>0</v>
          </cell>
          <cell r="D1846" t="str">
            <v>E</v>
          </cell>
          <cell r="E1846" t="str">
            <v>NP&amp;CB</v>
          </cell>
          <cell r="F1846" t="str">
            <v>A</v>
          </cell>
          <cell r="G1846" t="str">
            <v>Victoria Park</v>
          </cell>
          <cell r="H1846" t="str">
            <v>LCSD</v>
          </cell>
          <cell r="I1846">
            <v>2</v>
          </cell>
          <cell r="J1846">
            <v>0</v>
          </cell>
          <cell r="K1846">
            <v>9.0666666666666673E-3</v>
          </cell>
          <cell r="L1846" t="str">
            <v>*</v>
          </cell>
          <cell r="M1846" t="str">
            <v>TinHau</v>
          </cell>
          <cell r="N1846" t="str">
            <v>Yes</v>
          </cell>
          <cell r="O1846" t="str">
            <v>DA04408020007</v>
          </cell>
        </row>
        <row r="1847">
          <cell r="A1847" t="str">
            <v>SA11909</v>
          </cell>
          <cell r="B1847" t="str">
            <v>11SW-A/ND31</v>
          </cell>
          <cell r="C1847">
            <v>0</v>
          </cell>
          <cell r="D1847" t="str">
            <v>CP,ML&amp;Wch</v>
          </cell>
          <cell r="E1847" t="str">
            <v>PML</v>
          </cell>
          <cell r="F1847" t="str">
            <v>A</v>
          </cell>
          <cell r="G1847" t="str">
            <v>Buxey Lodge</v>
          </cell>
          <cell r="H1847" t="str">
            <v>GPA</v>
          </cell>
          <cell r="I1847"/>
          <cell r="J1847">
            <v>0</v>
          </cell>
          <cell r="K1847">
            <v>9.0666666666666673E-3</v>
          </cell>
          <cell r="L1847" t="str">
            <v>*</v>
          </cell>
          <cell r="M1847"/>
          <cell r="N1847" t="str">
            <v>No</v>
          </cell>
          <cell r="O1847" t="str">
            <v>AC02308002009</v>
          </cell>
        </row>
        <row r="1848">
          <cell r="A1848" t="str">
            <v>SA11911</v>
          </cell>
          <cell r="B1848" t="str">
            <v>14NW-D/F113</v>
          </cell>
          <cell r="C1848">
            <v>0</v>
          </cell>
          <cell r="D1848" t="str">
            <v>E</v>
          </cell>
          <cell r="E1848" t="str">
            <v>SKW&amp;Is-S</v>
          </cell>
          <cell r="F1848" t="str">
            <v>A</v>
          </cell>
          <cell r="G1848" t="str">
            <v>Cheung Chau Government Secondary School (Is-S)</v>
          </cell>
          <cell r="H1848" t="str">
            <v>EDB</v>
          </cell>
          <cell r="I1848">
            <v>1</v>
          </cell>
          <cell r="J1848">
            <v>0</v>
          </cell>
          <cell r="K1848">
            <v>9.0666666666666673E-3</v>
          </cell>
          <cell r="L1848" t="str">
            <v>*</v>
          </cell>
          <cell r="M1848" t="str">
            <v>CheungChau</v>
          </cell>
          <cell r="N1848" t="str">
            <v>Yes</v>
          </cell>
          <cell r="O1848" t="str">
            <v>DF07108001005</v>
          </cell>
        </row>
        <row r="1849">
          <cell r="A1849" t="str">
            <v>SA12102</v>
          </cell>
          <cell r="B1849" t="str">
            <v>11SW-D/NS14</v>
          </cell>
          <cell r="C1849">
            <v>2</v>
          </cell>
          <cell r="D1849" t="str">
            <v>CP,ML&amp;Wch</v>
          </cell>
          <cell r="E1849" t="str">
            <v>Wch-S</v>
          </cell>
          <cell r="F1849" t="str">
            <v>A</v>
          </cell>
          <cell r="G1849" t="str">
            <v>(HAD venue at Bowen Road?)</v>
          </cell>
          <cell r="H1849" t="str">
            <v>HAD</v>
          </cell>
          <cell r="I1849"/>
          <cell r="J1849">
            <v>0</v>
          </cell>
          <cell r="K1849">
            <v>9.0666666666666673E-3</v>
          </cell>
          <cell r="L1849" t="str">
            <v>*</v>
          </cell>
          <cell r="M1849"/>
          <cell r="N1849" t="str">
            <v>No</v>
          </cell>
          <cell r="O1849" t="str">
            <v>CA02708006002</v>
          </cell>
        </row>
        <row r="1850">
          <cell r="A1850" t="str">
            <v>SA12103</v>
          </cell>
          <cell r="B1850" t="str">
            <v>11SW-D/CR478</v>
          </cell>
          <cell r="C1850">
            <v>2</v>
          </cell>
          <cell r="D1850" t="str">
            <v>CP,ML&amp;Wch</v>
          </cell>
          <cell r="E1850" t="str">
            <v>PML</v>
          </cell>
          <cell r="F1850" t="str">
            <v>A</v>
          </cell>
          <cell r="G1850" t="str">
            <v>Plantation Road Garden</v>
          </cell>
          <cell r="H1850" t="str">
            <v>LCSD</v>
          </cell>
          <cell r="I1850">
            <v>2</v>
          </cell>
          <cell r="J1850">
            <v>0</v>
          </cell>
          <cell r="K1850">
            <v>9.0666666666666673E-3</v>
          </cell>
          <cell r="L1850" t="str">
            <v>*</v>
          </cell>
          <cell r="M1850"/>
          <cell r="N1850" t="str">
            <v>No</v>
          </cell>
          <cell r="O1850" t="str">
            <v>AC04408080003</v>
          </cell>
        </row>
        <row r="1851">
          <cell r="A1851" t="str">
            <v>SA12701</v>
          </cell>
          <cell r="B1851" t="str">
            <v>11SW-C/F196</v>
          </cell>
          <cell r="C1851">
            <v>1</v>
          </cell>
          <cell r="D1851" t="str">
            <v>WS&amp;L</v>
          </cell>
          <cell r="E1851" t="str">
            <v>W</v>
          </cell>
          <cell r="F1851" t="str">
            <v>A</v>
          </cell>
          <cell r="G1851" t="str">
            <v>St. Paul's  College Primary School (Adjoining Pokfulam Road)</v>
          </cell>
          <cell r="H1851" t="str">
            <v>EDB</v>
          </cell>
          <cell r="I1851">
            <v>1</v>
          </cell>
          <cell r="J1851">
            <v>0</v>
          </cell>
          <cell r="K1851">
            <v>9.0666666666666673E-3</v>
          </cell>
          <cell r="L1851" t="str">
            <v>*</v>
          </cell>
          <cell r="M1851" t="str">
            <v>Pokfulam</v>
          </cell>
          <cell r="N1851" t="str">
            <v>Yes</v>
          </cell>
          <cell r="O1851" t="str">
            <v>BJ07108047003</v>
          </cell>
        </row>
        <row r="1852">
          <cell r="A1852" t="str">
            <v>SA12702</v>
          </cell>
          <cell r="B1852" t="str">
            <v>11SE-A/C277</v>
          </cell>
          <cell r="C1852">
            <v>2</v>
          </cell>
          <cell r="D1852" t="str">
            <v>E</v>
          </cell>
          <cell r="E1852" t="str">
            <v>NP&amp;CB</v>
          </cell>
          <cell r="F1852" t="str">
            <v>A</v>
          </cell>
          <cell r="G1852" t="str">
            <v>(District Maintenance Office at Tsat Tsz Mui Road?)</v>
          </cell>
          <cell r="H1852" t="str">
            <v>ArchSD</v>
          </cell>
          <cell r="I1852">
            <v>2</v>
          </cell>
          <cell r="J1852">
            <v>0</v>
          </cell>
          <cell r="K1852">
            <v>9.0666666666666673E-3</v>
          </cell>
          <cell r="L1852" t="str">
            <v>*</v>
          </cell>
          <cell r="M1852" t="str">
            <v>NorthPoint</v>
          </cell>
          <cell r="N1852" t="str">
            <v>Yes</v>
          </cell>
          <cell r="O1852" t="str">
            <v>DA07108055000</v>
          </cell>
        </row>
        <row r="1853">
          <cell r="A1853" t="str">
            <v>SA12902</v>
          </cell>
          <cell r="B1853" t="str">
            <v>11SE-A/CR717</v>
          </cell>
          <cell r="C1853">
            <v>0</v>
          </cell>
          <cell r="D1853" t="str">
            <v>E</v>
          </cell>
          <cell r="E1853" t="str">
            <v>NP&amp;CB</v>
          </cell>
          <cell r="F1853" t="str">
            <v>A</v>
          </cell>
          <cell r="G1853" t="str">
            <v>North Point Methodist Primary School &amp; Pun U Association Wah Yan Primary School</v>
          </cell>
          <cell r="H1853" t="str">
            <v>EDB</v>
          </cell>
          <cell r="I1853">
            <v>1</v>
          </cell>
          <cell r="J1853">
            <v>0</v>
          </cell>
          <cell r="K1853">
            <v>9.0666666666666673E-3</v>
          </cell>
          <cell r="L1853" t="str">
            <v>*</v>
          </cell>
          <cell r="M1853" t="str">
            <v>NorthPoint</v>
          </cell>
          <cell r="N1853" t="str">
            <v>No</v>
          </cell>
          <cell r="O1853" t="str">
            <v>DA07108004003</v>
          </cell>
        </row>
        <row r="1854">
          <cell r="A1854" t="str">
            <v>SA13502</v>
          </cell>
          <cell r="B1854" t="str">
            <v>14NE-B/F3</v>
          </cell>
          <cell r="C1854">
            <v>0</v>
          </cell>
          <cell r="D1854" t="str">
            <v>E</v>
          </cell>
          <cell r="E1854" t="str">
            <v>SKW&amp;Is-S</v>
          </cell>
          <cell r="F1854" t="str">
            <v>A</v>
          </cell>
          <cell r="G1854" t="str">
            <v>(Site for Yung Shue Wan Library cum Heritage and Cultural Showroom, Lamma Island?) (Is-S)</v>
          </cell>
          <cell r="H1854" t="str">
            <v>HAD</v>
          </cell>
          <cell r="I1854">
            <v>1</v>
          </cell>
          <cell r="J1854">
            <v>0</v>
          </cell>
          <cell r="K1854">
            <v>9.0666666666666673E-3</v>
          </cell>
          <cell r="L1854" t="str">
            <v>*</v>
          </cell>
          <cell r="M1854"/>
          <cell r="N1854" t="str">
            <v>Yes</v>
          </cell>
          <cell r="O1854" t="str">
            <v>DF02708078001</v>
          </cell>
        </row>
        <row r="1855">
          <cell r="A1855" t="str">
            <v>SA13901</v>
          </cell>
          <cell r="B1855" t="str">
            <v>10SW-D/ND10</v>
          </cell>
          <cell r="C1855">
            <v>0</v>
          </cell>
          <cell r="D1855" t="str">
            <v>E</v>
          </cell>
          <cell r="E1855" t="str">
            <v>SKW&amp;Is-S</v>
          </cell>
          <cell r="F1855" t="str">
            <v>A</v>
          </cell>
          <cell r="G1855" t="str">
            <v>Hei Ling Chau Addiction Treatment Centre &amp; Hei Ling Chau Correctional Institution (Is-S)</v>
          </cell>
          <cell r="H1855" t="str">
            <v>CSD</v>
          </cell>
          <cell r="I1855"/>
          <cell r="J1855">
            <v>0</v>
          </cell>
          <cell r="K1855">
            <v>9.0666666666666673E-3</v>
          </cell>
          <cell r="L1855" t="str">
            <v>*</v>
          </cell>
          <cell r="M1855"/>
          <cell r="N1855" t="str">
            <v>No</v>
          </cell>
          <cell r="O1855" t="str">
            <v>DF01208008195</v>
          </cell>
        </row>
        <row r="1856">
          <cell r="A1856" t="str">
            <v>SA13902</v>
          </cell>
          <cell r="B1856" t="str">
            <v>10SW-D/ND11</v>
          </cell>
          <cell r="C1856">
            <v>0</v>
          </cell>
          <cell r="D1856" t="str">
            <v>E</v>
          </cell>
          <cell r="E1856" t="str">
            <v>SKW&amp;Is-S</v>
          </cell>
          <cell r="F1856" t="str">
            <v>A</v>
          </cell>
          <cell r="G1856" t="str">
            <v>Hei Ling Chau Addiction Treatment Centre &amp; Hei Ling Chau Correctional Institution (Is-S)</v>
          </cell>
          <cell r="H1856" t="str">
            <v>CSD</v>
          </cell>
          <cell r="I1856"/>
          <cell r="J1856">
            <v>0</v>
          </cell>
          <cell r="K1856">
            <v>9.0666666666666673E-3</v>
          </cell>
          <cell r="L1856" t="str">
            <v>*</v>
          </cell>
          <cell r="M1856"/>
          <cell r="N1856" t="str">
            <v>No</v>
          </cell>
          <cell r="O1856" t="str">
            <v>DF01208008196</v>
          </cell>
        </row>
        <row r="1857">
          <cell r="A1857" t="str">
            <v>SA13903</v>
          </cell>
          <cell r="B1857" t="str">
            <v>10SW-D/ND12</v>
          </cell>
          <cell r="C1857">
            <v>0</v>
          </cell>
          <cell r="D1857" t="str">
            <v>E</v>
          </cell>
          <cell r="E1857" t="str">
            <v>SKW&amp;Is-S</v>
          </cell>
          <cell r="F1857" t="str">
            <v>A</v>
          </cell>
          <cell r="G1857" t="str">
            <v>Hei Ling Chau Addiction Treatment Centre &amp; Hei Ling Chau Correctional Institution (Is-S)</v>
          </cell>
          <cell r="H1857" t="str">
            <v>CSD</v>
          </cell>
          <cell r="I1857"/>
          <cell r="J1857">
            <v>0</v>
          </cell>
          <cell r="K1857">
            <v>9.0666666666666673E-3</v>
          </cell>
          <cell r="L1857" t="str">
            <v>*</v>
          </cell>
          <cell r="M1857"/>
          <cell r="N1857" t="str">
            <v>No</v>
          </cell>
          <cell r="O1857" t="str">
            <v>DF01208008197</v>
          </cell>
        </row>
        <row r="1858">
          <cell r="A1858" t="str">
            <v>SA13904</v>
          </cell>
          <cell r="B1858" t="str">
            <v>10SW-D/ND13</v>
          </cell>
          <cell r="C1858">
            <v>0</v>
          </cell>
          <cell r="D1858" t="str">
            <v>E</v>
          </cell>
          <cell r="E1858" t="str">
            <v>SKW&amp;Is-S</v>
          </cell>
          <cell r="F1858" t="str">
            <v>A</v>
          </cell>
          <cell r="G1858" t="str">
            <v>Hei Ling Chau Addiction Treatment Centre &amp; Hei Ling Chau Correctional Institution (Is-S)</v>
          </cell>
          <cell r="H1858" t="str">
            <v>CSD</v>
          </cell>
          <cell r="I1858"/>
          <cell r="J1858">
            <v>0</v>
          </cell>
          <cell r="K1858">
            <v>9.0666666666666673E-3</v>
          </cell>
          <cell r="L1858" t="str">
            <v>*</v>
          </cell>
          <cell r="M1858"/>
          <cell r="N1858" t="str">
            <v>No</v>
          </cell>
          <cell r="O1858" t="str">
            <v>DF01208008198</v>
          </cell>
        </row>
        <row r="1859">
          <cell r="A1859" t="str">
            <v>SA13905</v>
          </cell>
          <cell r="B1859" t="str">
            <v>10SW-D/ND14</v>
          </cell>
          <cell r="C1859">
            <v>0</v>
          </cell>
          <cell r="D1859" t="str">
            <v>E</v>
          </cell>
          <cell r="E1859" t="str">
            <v>SKW&amp;Is-S</v>
          </cell>
          <cell r="F1859" t="str">
            <v>A</v>
          </cell>
          <cell r="G1859" t="str">
            <v>Hei Ling Chau Addiction Treatment Centre &amp; Hei Ling Chau Correctional Institution (Is-S)</v>
          </cell>
          <cell r="H1859" t="str">
            <v>CSD</v>
          </cell>
          <cell r="I1859"/>
          <cell r="J1859">
            <v>0</v>
          </cell>
          <cell r="K1859">
            <v>9.0666666666666673E-3</v>
          </cell>
          <cell r="L1859" t="str">
            <v>*</v>
          </cell>
          <cell r="M1859"/>
          <cell r="N1859" t="str">
            <v>No</v>
          </cell>
          <cell r="O1859" t="str">
            <v>DF01208008199</v>
          </cell>
        </row>
        <row r="1860">
          <cell r="A1860" t="str">
            <v>SA13906</v>
          </cell>
          <cell r="B1860" t="str">
            <v>10SW-D/ND6</v>
          </cell>
          <cell r="C1860">
            <v>0</v>
          </cell>
          <cell r="D1860" t="str">
            <v>E</v>
          </cell>
          <cell r="E1860" t="str">
            <v>SKW&amp;Is-S</v>
          </cell>
          <cell r="F1860" t="str">
            <v>A</v>
          </cell>
          <cell r="G1860" t="str">
            <v>Hei Ling Chau Addiction Treatment Centre &amp; Hei Ling Chau Correctional Institution (Is-S)</v>
          </cell>
          <cell r="H1860" t="str">
            <v>CSD</v>
          </cell>
          <cell r="I1860"/>
          <cell r="J1860">
            <v>0</v>
          </cell>
          <cell r="K1860">
            <v>9.0666666666666673E-3</v>
          </cell>
          <cell r="L1860" t="str">
            <v>*</v>
          </cell>
          <cell r="M1860"/>
          <cell r="N1860" t="str">
            <v>No</v>
          </cell>
          <cell r="O1860" t="str">
            <v>DF01208008191</v>
          </cell>
        </row>
        <row r="1861">
          <cell r="A1861" t="str">
            <v>SA13907</v>
          </cell>
          <cell r="B1861" t="str">
            <v>10SW-D/ND7</v>
          </cell>
          <cell r="C1861">
            <v>0</v>
          </cell>
          <cell r="D1861" t="str">
            <v>E</v>
          </cell>
          <cell r="E1861" t="str">
            <v>SKW&amp;Is-S</v>
          </cell>
          <cell r="F1861" t="str">
            <v>A</v>
          </cell>
          <cell r="G1861" t="str">
            <v>Hei Ling Chau Addiction Treatment Centre &amp; Hei Ling Chau Correctional Institution (Is-S)</v>
          </cell>
          <cell r="H1861" t="str">
            <v>CSD</v>
          </cell>
          <cell r="I1861"/>
          <cell r="J1861">
            <v>0</v>
          </cell>
          <cell r="K1861">
            <v>9.0666666666666673E-3</v>
          </cell>
          <cell r="L1861" t="str">
            <v>*</v>
          </cell>
          <cell r="M1861"/>
          <cell r="N1861" t="str">
            <v>No</v>
          </cell>
          <cell r="O1861" t="str">
            <v>DF01208008192</v>
          </cell>
        </row>
        <row r="1862">
          <cell r="A1862" t="str">
            <v>SA13908</v>
          </cell>
          <cell r="B1862" t="str">
            <v>10SW-D/ND8</v>
          </cell>
          <cell r="C1862">
            <v>0</v>
          </cell>
          <cell r="D1862" t="str">
            <v>E</v>
          </cell>
          <cell r="E1862" t="str">
            <v>SKW&amp;Is-S</v>
          </cell>
          <cell r="F1862" t="str">
            <v>A</v>
          </cell>
          <cell r="G1862" t="str">
            <v>Hei Ling Chau Addiction Treatment Centre &amp; Hei Ling Chau Correctional Institution (Is-S)</v>
          </cell>
          <cell r="H1862" t="str">
            <v>CSD</v>
          </cell>
          <cell r="I1862"/>
          <cell r="J1862">
            <v>0</v>
          </cell>
          <cell r="K1862">
            <v>9.0666666666666673E-3</v>
          </cell>
          <cell r="L1862" t="str">
            <v>*</v>
          </cell>
          <cell r="M1862"/>
          <cell r="N1862" t="str">
            <v>No</v>
          </cell>
          <cell r="O1862" t="str">
            <v>DF01208008193</v>
          </cell>
        </row>
        <row r="1863">
          <cell r="A1863" t="str">
            <v>SA13909</v>
          </cell>
          <cell r="B1863" t="str">
            <v>10SW-D/ND9</v>
          </cell>
          <cell r="C1863">
            <v>0</v>
          </cell>
          <cell r="D1863" t="str">
            <v>E</v>
          </cell>
          <cell r="E1863" t="str">
            <v>SKW&amp;Is-S</v>
          </cell>
          <cell r="F1863" t="str">
            <v>A</v>
          </cell>
          <cell r="G1863" t="str">
            <v>Hei Ling Chau Addiction Treatment Centre &amp; Hei Ling Chau Correctional Institution (Is-S)</v>
          </cell>
          <cell r="H1863" t="str">
            <v>CSD</v>
          </cell>
          <cell r="I1863"/>
          <cell r="J1863">
            <v>0</v>
          </cell>
          <cell r="K1863">
            <v>9.0666666666666673E-3</v>
          </cell>
          <cell r="L1863" t="str">
            <v>*</v>
          </cell>
          <cell r="M1863"/>
          <cell r="N1863" t="str">
            <v>No</v>
          </cell>
          <cell r="O1863" t="str">
            <v>DF01208008194</v>
          </cell>
        </row>
        <row r="1864">
          <cell r="A1864" t="str">
            <v>SA13917</v>
          </cell>
          <cell r="B1864" t="str">
            <v>11SE-D/F239</v>
          </cell>
          <cell r="C1864">
            <v>0</v>
          </cell>
          <cell r="D1864" t="str">
            <v>E</v>
          </cell>
          <cell r="E1864" t="str">
            <v>CW</v>
          </cell>
          <cell r="F1864" t="str">
            <v>A</v>
          </cell>
          <cell r="G1864" t="str">
            <v>Cape Collinson Crematorium</v>
          </cell>
          <cell r="H1864" t="str">
            <v>FEHD</v>
          </cell>
          <cell r="I1864">
            <v>1</v>
          </cell>
          <cell r="J1864">
            <v>0</v>
          </cell>
          <cell r="K1864">
            <v>9.0666666666666673E-3</v>
          </cell>
          <cell r="L1864" t="str">
            <v>*</v>
          </cell>
          <cell r="M1864"/>
          <cell r="N1864" t="str">
            <v>Yes</v>
          </cell>
          <cell r="O1864" t="str">
            <v>DD01908013058</v>
          </cell>
        </row>
        <row r="1865">
          <cell r="A1865" t="str">
            <v>SA14301</v>
          </cell>
          <cell r="B1865" t="str">
            <v>10SW-D/C62</v>
          </cell>
          <cell r="C1865">
            <v>0</v>
          </cell>
          <cell r="D1865" t="str">
            <v>E</v>
          </cell>
          <cell r="E1865" t="str">
            <v>SKW&amp;Is-S</v>
          </cell>
          <cell r="F1865" t="str">
            <v>A</v>
          </cell>
          <cell r="G1865" t="str">
            <v>Hei Ling Chau Addiction Treatment Centre &amp; Hei Ling Chau Correctional Institution (Is-S)</v>
          </cell>
          <cell r="H1865" t="str">
            <v>CSD</v>
          </cell>
          <cell r="I1865">
            <v>1</v>
          </cell>
          <cell r="J1865">
            <v>0</v>
          </cell>
          <cell r="K1865">
            <v>9.0666666666666673E-3</v>
          </cell>
          <cell r="L1865" t="str">
            <v>*</v>
          </cell>
          <cell r="M1865"/>
          <cell r="N1865" t="str">
            <v>No</v>
          </cell>
          <cell r="O1865" t="str">
            <v>DF01208009005</v>
          </cell>
        </row>
        <row r="1866">
          <cell r="A1866" t="str">
            <v>SA14306</v>
          </cell>
          <cell r="B1866" t="str">
            <v>11SE-C/C889</v>
          </cell>
          <cell r="C1866">
            <v>0</v>
          </cell>
          <cell r="D1866" t="str">
            <v>CP,ML&amp;Wch</v>
          </cell>
          <cell r="E1866" t="str">
            <v>Wch-S</v>
          </cell>
          <cell r="F1866" t="str">
            <v>A</v>
          </cell>
          <cell r="G1866" t="str">
            <v>Tai Tam Reservoir Road Sitting Out Area</v>
          </cell>
          <cell r="H1866" t="str">
            <v>LCSD</v>
          </cell>
          <cell r="I1866">
            <v>3</v>
          </cell>
          <cell r="J1866">
            <v>0</v>
          </cell>
          <cell r="K1866">
            <v>9.0666666666666673E-3</v>
          </cell>
          <cell r="L1866" t="str">
            <v>*</v>
          </cell>
          <cell r="M1866"/>
          <cell r="N1866" t="str">
            <v>No</v>
          </cell>
          <cell r="O1866" t="str">
            <v>CC04408085001</v>
          </cell>
        </row>
        <row r="1867">
          <cell r="A1867" t="str">
            <v>SA14307</v>
          </cell>
          <cell r="B1867" t="str">
            <v>11SW-D/C2306</v>
          </cell>
          <cell r="C1867">
            <v>0</v>
          </cell>
          <cell r="D1867" t="str">
            <v>CP,ML&amp;Wch</v>
          </cell>
          <cell r="E1867" t="str">
            <v>Wch-S</v>
          </cell>
          <cell r="F1867" t="str">
            <v>A</v>
          </cell>
          <cell r="G1867" t="str">
            <v>Hong Kong Cemetery</v>
          </cell>
          <cell r="H1867" t="str">
            <v>FEHD</v>
          </cell>
          <cell r="I1867">
            <v>3</v>
          </cell>
          <cell r="J1867">
            <v>0</v>
          </cell>
          <cell r="K1867">
            <v>9.0666666666666673E-3</v>
          </cell>
          <cell r="L1867" t="str">
            <v>*</v>
          </cell>
          <cell r="M1867"/>
          <cell r="N1867" t="str">
            <v>Yes</v>
          </cell>
          <cell r="O1867" t="str">
            <v>CC01908021066</v>
          </cell>
        </row>
        <row r="1868">
          <cell r="A1868" t="str">
            <v>SA14504</v>
          </cell>
          <cell r="B1868" t="str">
            <v>11SW-A/C273</v>
          </cell>
          <cell r="C1868">
            <v>2</v>
          </cell>
          <cell r="D1868" t="str">
            <v>WS&amp;L</v>
          </cell>
          <cell r="E1868" t="str">
            <v>W</v>
          </cell>
          <cell r="F1868" t="str">
            <v>A</v>
          </cell>
          <cell r="G1868" t="str">
            <v>(Environmental Protection Department Waste Facilities Business Unit?)</v>
          </cell>
          <cell r="H1868" t="str">
            <v>EPD</v>
          </cell>
          <cell r="I1868">
            <v>2</v>
          </cell>
          <cell r="J1868">
            <v>0</v>
          </cell>
          <cell r="K1868">
            <v>9.0666666666666673E-3</v>
          </cell>
          <cell r="L1868" t="str">
            <v>*</v>
          </cell>
          <cell r="M1868"/>
          <cell r="N1868" t="str">
            <v>Yes</v>
          </cell>
          <cell r="O1868" t="str">
            <v>BJ01708049001</v>
          </cell>
        </row>
        <row r="1869">
          <cell r="A1869" t="str">
            <v>SA14505</v>
          </cell>
          <cell r="B1869" t="str">
            <v>11SE-C/FR67</v>
          </cell>
          <cell r="C1869">
            <v>2</v>
          </cell>
          <cell r="D1869" t="str">
            <v>WS&amp;L</v>
          </cell>
          <cell r="E1869" t="str">
            <v>S</v>
          </cell>
          <cell r="F1869" t="str">
            <v>A</v>
          </cell>
          <cell r="G1869" t="str">
            <v>(FEHD venue at GLA-THK 1653, Repulse Bay Road?)</v>
          </cell>
          <cell r="H1869" t="str">
            <v>FEHD</v>
          </cell>
          <cell r="I1869">
            <v>2</v>
          </cell>
          <cell r="J1869">
            <v>0</v>
          </cell>
          <cell r="K1869">
            <v>9.0666666666666673E-3</v>
          </cell>
          <cell r="L1869" t="str">
            <v>*</v>
          </cell>
          <cell r="M1869"/>
          <cell r="N1869" t="str">
            <v>Yes</v>
          </cell>
          <cell r="O1869" t="str">
            <v>BB01908073001</v>
          </cell>
        </row>
        <row r="1870">
          <cell r="A1870" t="str">
            <v>SA14506</v>
          </cell>
          <cell r="B1870" t="str">
            <v>11SE-A/C389</v>
          </cell>
          <cell r="C1870">
            <v>4</v>
          </cell>
          <cell r="D1870" t="str">
            <v>E</v>
          </cell>
          <cell r="E1870" t="str">
            <v>SKW&amp;Is-S</v>
          </cell>
          <cell r="F1870" t="str">
            <v>A</v>
          </cell>
          <cell r="G1870" t="str">
            <v>Yiu Hing Road Sitting-Out Area (SKW)</v>
          </cell>
          <cell r="H1870" t="str">
            <v>LCSD</v>
          </cell>
          <cell r="I1870">
            <v>1</v>
          </cell>
          <cell r="J1870">
            <v>0</v>
          </cell>
          <cell r="K1870">
            <v>9.0666666666666673E-3</v>
          </cell>
          <cell r="L1870" t="str">
            <v>*</v>
          </cell>
          <cell r="M1870"/>
          <cell r="N1870" t="str">
            <v>Yes</v>
          </cell>
          <cell r="O1870" t="str">
            <v>WZ04408002000</v>
          </cell>
        </row>
        <row r="1871">
          <cell r="A1871" t="str">
            <v>SA14602</v>
          </cell>
          <cell r="B1871" t="str">
            <v>11SE-C/C884</v>
          </cell>
          <cell r="C1871">
            <v>0</v>
          </cell>
          <cell r="D1871" t="str">
            <v>CP,ML&amp;Wch</v>
          </cell>
          <cell r="E1871" t="str">
            <v>Wch-S</v>
          </cell>
          <cell r="F1871" t="str">
            <v>A</v>
          </cell>
          <cell r="G1871" t="str">
            <v>Explosive Ordinance Disposal (EOD) Bureau at  Mount Butler Quarry Site</v>
          </cell>
          <cell r="H1871" t="str">
            <v>HKPF</v>
          </cell>
          <cell r="I1871">
            <v>3</v>
          </cell>
          <cell r="J1871">
            <v>0</v>
          </cell>
          <cell r="K1871">
            <v>9.0666666666666673E-3</v>
          </cell>
          <cell r="L1871" t="str">
            <v>*</v>
          </cell>
          <cell r="M1871"/>
          <cell r="N1871" t="str">
            <v>No</v>
          </cell>
          <cell r="O1871" t="str">
            <v>CC03108038037</v>
          </cell>
        </row>
        <row r="1872">
          <cell r="A1872" t="str">
            <v>SA14603</v>
          </cell>
          <cell r="B1872" t="str">
            <v>11SW-C/C1019</v>
          </cell>
          <cell r="C1872">
            <v>0</v>
          </cell>
          <cell r="D1872" t="str">
            <v>WS&amp;L</v>
          </cell>
          <cell r="E1872" t="str">
            <v>W</v>
          </cell>
          <cell r="F1872" t="str">
            <v>A</v>
          </cell>
          <cell r="G1872" t="str">
            <v>Bethanie, 139 Pokfulam Road</v>
          </cell>
          <cell r="H1872" t="str">
            <v>GPA</v>
          </cell>
          <cell r="I1872">
            <v>1</v>
          </cell>
          <cell r="J1872">
            <v>0</v>
          </cell>
          <cell r="K1872">
            <v>9.0666666666666673E-3</v>
          </cell>
          <cell r="L1872" t="str">
            <v>*</v>
          </cell>
          <cell r="M1872"/>
          <cell r="N1872" t="str">
            <v>Yes</v>
          </cell>
          <cell r="O1872" t="str">
            <v>BJ02308034021</v>
          </cell>
        </row>
        <row r="1873">
          <cell r="A1873" t="str">
            <v>SA14604</v>
          </cell>
          <cell r="B1873" t="str">
            <v>11SW-D/FR555</v>
          </cell>
          <cell r="C1873">
            <v>2</v>
          </cell>
          <cell r="D1873" t="str">
            <v>Heritage</v>
          </cell>
          <cell r="E1873" t="str">
            <v>Antiq</v>
          </cell>
          <cell r="F1873" t="str">
            <v>A</v>
          </cell>
          <cell r="G1873" t="str">
            <v>King Yin Lei (Wch)</v>
          </cell>
          <cell r="H1873" t="str">
            <v>DEVB</v>
          </cell>
          <cell r="I1873">
            <v>1</v>
          </cell>
          <cell r="J1873">
            <v>0</v>
          </cell>
          <cell r="K1873">
            <v>9.0666666666666673E-3</v>
          </cell>
          <cell r="L1873" t="str">
            <v>Yes</v>
          </cell>
          <cell r="M1873"/>
          <cell r="N1873" t="str">
            <v>Yes</v>
          </cell>
          <cell r="O1873"/>
        </row>
        <row r="1874">
          <cell r="A1874" t="str">
            <v>SA14801</v>
          </cell>
          <cell r="B1874" t="str">
            <v>11SE-B/C646</v>
          </cell>
          <cell r="C1874">
            <v>0</v>
          </cell>
          <cell r="D1874" t="str">
            <v>E</v>
          </cell>
          <cell r="E1874" t="str">
            <v>SKW&amp;Is-S</v>
          </cell>
          <cell r="F1874" t="str">
            <v>A</v>
          </cell>
          <cell r="G1874" t="str">
            <v>Lei Yue Mun Park (SKW)</v>
          </cell>
          <cell r="H1874" t="str">
            <v>LCSD</v>
          </cell>
          <cell r="I1874">
            <v>3</v>
          </cell>
          <cell r="J1874">
            <v>0</v>
          </cell>
          <cell r="K1874">
            <v>9.0666666666666673E-3</v>
          </cell>
          <cell r="L1874" t="str">
            <v>*</v>
          </cell>
          <cell r="M1874"/>
          <cell r="N1874" t="str">
            <v>Yes</v>
          </cell>
          <cell r="O1874" t="str">
            <v>DB04408016080</v>
          </cell>
        </row>
        <row r="1875">
          <cell r="A1875" t="str">
            <v>SA15002</v>
          </cell>
          <cell r="B1875" t="str">
            <v>15NE-A/FR175</v>
          </cell>
          <cell r="C1875">
            <v>0</v>
          </cell>
          <cell r="D1875" t="str">
            <v>WS&amp;L</v>
          </cell>
          <cell r="E1875" t="str">
            <v>S</v>
          </cell>
          <cell r="F1875" t="str">
            <v>A</v>
          </cell>
          <cell r="G1875" t="str">
            <v>(AFCD venue at GLA-HK 849, near Tai Tam Tuk Reservoir?)</v>
          </cell>
          <cell r="H1875" t="str">
            <v>AFCD</v>
          </cell>
          <cell r="I1875">
            <v>1</v>
          </cell>
          <cell r="J1875">
            <v>0</v>
          </cell>
          <cell r="K1875">
            <v>9.0666666666666673E-3</v>
          </cell>
          <cell r="L1875" t="str">
            <v>*</v>
          </cell>
          <cell r="M1875"/>
          <cell r="N1875" t="str">
            <v>Yes</v>
          </cell>
          <cell r="O1875" t="str">
            <v>BB00108074001</v>
          </cell>
        </row>
        <row r="1876">
          <cell r="A1876" t="str">
            <v>SA15003</v>
          </cell>
          <cell r="B1876" t="str">
            <v>11SE-D/C406</v>
          </cell>
          <cell r="C1876">
            <v>0</v>
          </cell>
          <cell r="D1876" t="str">
            <v>E</v>
          </cell>
          <cell r="E1876" t="str">
            <v>CW</v>
          </cell>
          <cell r="F1876" t="str">
            <v>A</v>
          </cell>
          <cell r="G1876" t="str">
            <v>Tai Tam Gap Correctional Institution</v>
          </cell>
          <cell r="H1876" t="str">
            <v>CSD</v>
          </cell>
          <cell r="I1876">
            <v>2</v>
          </cell>
          <cell r="J1876">
            <v>0</v>
          </cell>
          <cell r="K1876">
            <v>9.0666666666666673E-3</v>
          </cell>
          <cell r="L1876" t="str">
            <v>*</v>
          </cell>
          <cell r="M1876"/>
          <cell r="N1876" t="str">
            <v>Yes</v>
          </cell>
          <cell r="O1876" t="str">
            <v>DD01208001009</v>
          </cell>
        </row>
        <row r="1877">
          <cell r="A1877" t="str">
            <v>SA15601</v>
          </cell>
          <cell r="B1877" t="str">
            <v>11SW-A/R1226</v>
          </cell>
          <cell r="C1877">
            <v>0</v>
          </cell>
          <cell r="D1877" t="str">
            <v>CP,ML&amp;Wch</v>
          </cell>
          <cell r="E1877" t="str">
            <v>C-W</v>
          </cell>
          <cell r="F1877" t="str">
            <v>A</v>
          </cell>
          <cell r="G1877" t="str">
            <v>(Hong Kong News-Expo (Ex-Bridges Street Market)?)</v>
          </cell>
          <cell r="H1877" t="str">
            <v>DEVB</v>
          </cell>
          <cell r="I1877">
            <v>1</v>
          </cell>
          <cell r="J1877">
            <v>0</v>
          </cell>
          <cell r="K1877">
            <v>9.0666666666666673E-3</v>
          </cell>
          <cell r="L1877" t="str">
            <v>*</v>
          </cell>
          <cell r="M1877" t="str">
            <v>SheungWan_SaiYingPun</v>
          </cell>
          <cell r="N1877" t="str">
            <v>No</v>
          </cell>
          <cell r="O1877"/>
        </row>
        <row r="1878">
          <cell r="A1878" t="str">
            <v>SA15602</v>
          </cell>
          <cell r="B1878" t="str">
            <v>11SE-D/F214</v>
          </cell>
          <cell r="C1878">
            <v>3</v>
          </cell>
          <cell r="D1878" t="str">
            <v>E</v>
          </cell>
          <cell r="E1878" t="str">
            <v>CW</v>
          </cell>
          <cell r="F1878" t="str">
            <v>A</v>
          </cell>
          <cell r="G1878" t="str">
            <v>Chai Wan Police Station</v>
          </cell>
          <cell r="H1878" t="str">
            <v>HKPF</v>
          </cell>
          <cell r="I1878">
            <v>1</v>
          </cell>
          <cell r="J1878">
            <v>0</v>
          </cell>
          <cell r="K1878">
            <v>9.0666666666666673E-3</v>
          </cell>
          <cell r="L1878" t="str">
            <v>*</v>
          </cell>
          <cell r="M1878" t="str">
            <v>ChaiWan-West</v>
          </cell>
          <cell r="N1878" t="str">
            <v>Yes</v>
          </cell>
          <cell r="O1878" t="str">
            <v>DD03108006004</v>
          </cell>
        </row>
        <row r="1879">
          <cell r="A1879" t="str">
            <v>SA15801</v>
          </cell>
          <cell r="B1879" t="str">
            <v>11SW-D/F681</v>
          </cell>
          <cell r="C1879">
            <v>1</v>
          </cell>
          <cell r="D1879" t="str">
            <v>CP,ML&amp;Wch</v>
          </cell>
          <cell r="E1879" t="str">
            <v>Wch-S</v>
          </cell>
          <cell r="F1879" t="str">
            <v>A</v>
          </cell>
          <cell r="G1879" t="str">
            <v>Stubbs Road Children's Playground</v>
          </cell>
          <cell r="H1879" t="str">
            <v>LCSD</v>
          </cell>
          <cell r="I1879">
            <v>1</v>
          </cell>
          <cell r="J1879">
            <v>0</v>
          </cell>
          <cell r="K1879">
            <v>9.0666666666666673E-3</v>
          </cell>
          <cell r="L1879" t="str">
            <v>*</v>
          </cell>
          <cell r="M1879"/>
          <cell r="N1879" t="str">
            <v>Yes</v>
          </cell>
          <cell r="O1879" t="str">
            <v>CC04408086001</v>
          </cell>
        </row>
        <row r="1880">
          <cell r="A1880" t="str">
            <v>SA15802</v>
          </cell>
          <cell r="B1880" t="str">
            <v>15NE-B/F153</v>
          </cell>
          <cell r="C1880">
            <v>3</v>
          </cell>
          <cell r="D1880" t="str">
            <v>WS&amp;L</v>
          </cell>
          <cell r="E1880" t="str">
            <v>S</v>
          </cell>
          <cell r="F1880" t="str">
            <v>A</v>
          </cell>
          <cell r="G1880" t="str">
            <v>Rocky Bay, Shek O Wan</v>
          </cell>
          <cell r="H1880" t="str">
            <v>LCSD</v>
          </cell>
          <cell r="I1880">
            <v>2</v>
          </cell>
          <cell r="J1880">
            <v>0</v>
          </cell>
          <cell r="K1880">
            <v>9.0666666666666673E-3</v>
          </cell>
          <cell r="L1880" t="str">
            <v>*</v>
          </cell>
          <cell r="M1880"/>
          <cell r="N1880" t="str">
            <v>Yes</v>
          </cell>
          <cell r="O1880" t="str">
            <v>BB04408055001</v>
          </cell>
        </row>
        <row r="1881">
          <cell r="A1881" t="str">
            <v>SA16001</v>
          </cell>
          <cell r="B1881" t="str">
            <v>11SE-D/C400</v>
          </cell>
          <cell r="C1881">
            <v>1</v>
          </cell>
          <cell r="D1881" t="str">
            <v>E</v>
          </cell>
          <cell r="E1881" t="str">
            <v>CW</v>
          </cell>
          <cell r="F1881" t="str">
            <v>A</v>
          </cell>
          <cell r="G1881" t="str">
            <v>Tai Tam Gap Correctional Institution</v>
          </cell>
          <cell r="H1881" t="str">
            <v>CSD</v>
          </cell>
          <cell r="I1881">
            <v>2</v>
          </cell>
          <cell r="J1881">
            <v>0</v>
          </cell>
          <cell r="K1881">
            <v>9.0666666666666673E-3</v>
          </cell>
          <cell r="L1881" t="str">
            <v>*</v>
          </cell>
          <cell r="M1881"/>
          <cell r="N1881" t="str">
            <v>Yes</v>
          </cell>
          <cell r="O1881" t="str">
            <v>DD01208001026</v>
          </cell>
        </row>
        <row r="1882">
          <cell r="A1882" t="str">
            <v>SA16002</v>
          </cell>
          <cell r="B1882" t="str">
            <v>11SW-D/C2307</v>
          </cell>
          <cell r="C1882">
            <v>1</v>
          </cell>
          <cell r="D1882" t="str">
            <v>CP,ML&amp;Wch</v>
          </cell>
          <cell r="E1882" t="str">
            <v>PML</v>
          </cell>
          <cell r="F1882" t="str">
            <v>A</v>
          </cell>
          <cell r="G1882" t="str">
            <v>Guildford Road Roadside Planting Area</v>
          </cell>
          <cell r="H1882" t="str">
            <v>LCSD</v>
          </cell>
          <cell r="I1882">
            <v>3</v>
          </cell>
          <cell r="J1882">
            <v>0</v>
          </cell>
          <cell r="K1882">
            <v>9.0666666666666673E-3</v>
          </cell>
          <cell r="L1882" t="str">
            <v>*</v>
          </cell>
          <cell r="M1882"/>
          <cell r="N1882" t="str">
            <v>No</v>
          </cell>
          <cell r="O1882"/>
        </row>
        <row r="1883">
          <cell r="A1883" t="str">
            <v>SA16003</v>
          </cell>
          <cell r="B1883" t="str">
            <v>11SW-D/CR250</v>
          </cell>
          <cell r="C1883">
            <v>0</v>
          </cell>
          <cell r="D1883" t="str">
            <v>CP,ML&amp;Wch</v>
          </cell>
          <cell r="E1883" t="str">
            <v>PML</v>
          </cell>
          <cell r="F1883" t="str">
            <v>A</v>
          </cell>
          <cell r="G1883" t="str">
            <v>Peak Police Station</v>
          </cell>
          <cell r="H1883" t="str">
            <v>HKPF</v>
          </cell>
          <cell r="I1883">
            <v>1</v>
          </cell>
          <cell r="J1883">
            <v>0</v>
          </cell>
          <cell r="K1883">
            <v>9.0666666666666673E-3</v>
          </cell>
          <cell r="L1883" t="str">
            <v>*</v>
          </cell>
          <cell r="M1883"/>
          <cell r="N1883" t="str">
            <v>Yes</v>
          </cell>
          <cell r="O1883"/>
        </row>
        <row r="1884">
          <cell r="A1884" t="str">
            <v>SA16101</v>
          </cell>
          <cell r="B1884" t="str">
            <v>11SE-A/R312</v>
          </cell>
          <cell r="C1884">
            <v>0</v>
          </cell>
          <cell r="D1884" t="str">
            <v>E</v>
          </cell>
          <cell r="E1884" t="str">
            <v>NP&amp;CB</v>
          </cell>
          <cell r="F1884" t="str">
            <v>A</v>
          </cell>
          <cell r="G1884" t="str">
            <v>North Point Methodist Primary School &amp; Pun U Association Wah Yan Primary School</v>
          </cell>
          <cell r="H1884" t="str">
            <v>EDB</v>
          </cell>
          <cell r="I1884">
            <v>2</v>
          </cell>
          <cell r="J1884">
            <v>0</v>
          </cell>
          <cell r="K1884">
            <v>9.0666666666666673E-3</v>
          </cell>
          <cell r="L1884" t="str">
            <v>*</v>
          </cell>
          <cell r="M1884" t="str">
            <v>NorthPoint</v>
          </cell>
          <cell r="N1884" t="str">
            <v>No</v>
          </cell>
          <cell r="O1884" t="str">
            <v>DA03108004001</v>
          </cell>
        </row>
        <row r="1885">
          <cell r="A1885" t="str">
            <v>SA16401</v>
          </cell>
          <cell r="B1885" t="str">
            <v>15NW-B/ND16</v>
          </cell>
          <cell r="C1885">
            <v>0</v>
          </cell>
          <cell r="D1885" t="str">
            <v>WS&amp;L</v>
          </cell>
          <cell r="E1885" t="str">
            <v>S</v>
          </cell>
          <cell r="F1885" t="str">
            <v>A</v>
          </cell>
          <cell r="G1885" t="str">
            <v>(LCSD venue within GLA-THK 1538, Ap Lei Chau?)</v>
          </cell>
          <cell r="H1885" t="str">
            <v>LCSD</v>
          </cell>
          <cell r="I1885"/>
          <cell r="J1885">
            <v>0</v>
          </cell>
          <cell r="K1885">
            <v>9.0666666666666673E-3</v>
          </cell>
          <cell r="L1885" t="str">
            <v>*</v>
          </cell>
          <cell r="M1885" t="str">
            <v>Aberdeen_ApLeiChau</v>
          </cell>
          <cell r="N1885" t="str">
            <v>No</v>
          </cell>
          <cell r="O1885"/>
        </row>
        <row r="1886">
          <cell r="A1886" t="str">
            <v>SA16402</v>
          </cell>
          <cell r="B1886" t="str">
            <v>15NW-B/ND17</v>
          </cell>
          <cell r="C1886">
            <v>0</v>
          </cell>
          <cell r="D1886" t="str">
            <v>WS&amp;L</v>
          </cell>
          <cell r="E1886" t="str">
            <v>S</v>
          </cell>
          <cell r="F1886" t="str">
            <v>A</v>
          </cell>
          <cell r="G1886" t="str">
            <v>(LCSD venue within GLA-THK 1538, Ap Lei Chau?)</v>
          </cell>
          <cell r="H1886" t="str">
            <v>LCSD</v>
          </cell>
          <cell r="I1886"/>
          <cell r="J1886">
            <v>0</v>
          </cell>
          <cell r="K1886">
            <v>9.0666666666666673E-3</v>
          </cell>
          <cell r="L1886" t="str">
            <v>*</v>
          </cell>
          <cell r="M1886" t="str">
            <v>Aberdeen_ApLeiChau</v>
          </cell>
          <cell r="N1886" t="str">
            <v>No</v>
          </cell>
          <cell r="O1886"/>
        </row>
        <row r="1887">
          <cell r="A1887" t="str">
            <v>SA16601</v>
          </cell>
          <cell r="B1887" t="str">
            <v>11SW-C/R119</v>
          </cell>
          <cell r="C1887">
            <v>1</v>
          </cell>
          <cell r="D1887" t="str">
            <v>WS&amp;L</v>
          </cell>
          <cell r="E1887" t="str">
            <v>W</v>
          </cell>
          <cell r="F1887" t="str">
            <v>A</v>
          </cell>
          <cell r="G1887" t="str">
            <v>(The Pokfulam Farm, Old Dairy Farm Senior Staff Quarters?)</v>
          </cell>
          <cell r="H1887" t="str">
            <v>DEVB</v>
          </cell>
          <cell r="I1887">
            <v>3</v>
          </cell>
          <cell r="J1887">
            <v>0</v>
          </cell>
          <cell r="K1887">
            <v>9.0666666666666673E-3</v>
          </cell>
          <cell r="L1887" t="str">
            <v>*</v>
          </cell>
          <cell r="M1887" t="str">
            <v>Pokfulam</v>
          </cell>
          <cell r="N1887" t="str">
            <v>No</v>
          </cell>
          <cell r="O1887"/>
        </row>
        <row r="1888">
          <cell r="A1888" t="str">
            <v>SA17001</v>
          </cell>
          <cell r="B1888" t="str">
            <v>11SW-A/C1239</v>
          </cell>
          <cell r="C1888">
            <v>0</v>
          </cell>
          <cell r="D1888" t="str">
            <v>WS&amp;L</v>
          </cell>
          <cell r="E1888" t="str">
            <v>W</v>
          </cell>
          <cell r="F1888" t="str">
            <v>A</v>
          </cell>
          <cell r="G1888" t="str">
            <v>Chee Sing Kok Social Centre</v>
          </cell>
          <cell r="H1888" t="str">
            <v>GPA</v>
          </cell>
          <cell r="I1888">
            <v>1</v>
          </cell>
          <cell r="J1888">
            <v>0</v>
          </cell>
          <cell r="K1888">
            <v>9.0666666666666673E-3</v>
          </cell>
          <cell r="L1888" t="str">
            <v>*</v>
          </cell>
          <cell r="M1888"/>
          <cell r="N1888" t="str">
            <v>Yes</v>
          </cell>
          <cell r="O1888"/>
        </row>
        <row r="1889">
          <cell r="A1889" t="str">
            <v>SA0152</v>
          </cell>
          <cell r="B1889" t="str">
            <v>10SW-D/DT7</v>
          </cell>
          <cell r="C1889">
            <v>0</v>
          </cell>
          <cell r="D1889" t="str">
            <v>E</v>
          </cell>
          <cell r="E1889" t="str">
            <v>SKW&amp;Is-S</v>
          </cell>
          <cell r="F1889" t="str">
            <v>A</v>
          </cell>
          <cell r="G1889" t="str">
            <v>Hei Ling Chau Addiction Treatment Centre &amp; Hei Ling Chau Correctional Institution (Is-S)</v>
          </cell>
          <cell r="H1889" t="str">
            <v>CSD</v>
          </cell>
          <cell r="I1889">
            <v>3</v>
          </cell>
          <cell r="J1889">
            <v>-1</v>
          </cell>
          <cell r="K1889">
            <v>5.3333333333333336E-4</v>
          </cell>
          <cell r="L1889" t="str">
            <v>No</v>
          </cell>
          <cell r="M1889"/>
          <cell r="N1889" t="str">
            <v>Yes</v>
          </cell>
          <cell r="O1889" t="str">
            <v>DF01208008109</v>
          </cell>
        </row>
        <row r="1890">
          <cell r="A1890" t="str">
            <v>SA1483</v>
          </cell>
          <cell r="B1890" t="str">
            <v>11SE-D/DT16</v>
          </cell>
          <cell r="C1890">
            <v>0</v>
          </cell>
          <cell r="D1890" t="str">
            <v>E</v>
          </cell>
          <cell r="E1890" t="str">
            <v>CW</v>
          </cell>
          <cell r="F1890" t="str">
            <v>A</v>
          </cell>
          <cell r="G1890" t="str">
            <v>Leaping Dragon Paradise</v>
          </cell>
          <cell r="H1890" t="str">
            <v>HAD</v>
          </cell>
          <cell r="I1890">
            <v>2</v>
          </cell>
          <cell r="J1890">
            <v>-1</v>
          </cell>
          <cell r="K1890">
            <v>5.3333333333333336E-4</v>
          </cell>
          <cell r="L1890" t="str">
            <v>No</v>
          </cell>
          <cell r="M1890"/>
          <cell r="N1890" t="str">
            <v>Yes</v>
          </cell>
          <cell r="O1890" t="str">
            <v>DD02708027001</v>
          </cell>
        </row>
        <row r="1891">
          <cell r="A1891" t="str">
            <v>SA1602</v>
          </cell>
          <cell r="B1891" t="str">
            <v>11SW-A/DT7</v>
          </cell>
          <cell r="C1891">
            <v>0</v>
          </cell>
          <cell r="D1891" t="str">
            <v>WS&amp;L</v>
          </cell>
          <cell r="E1891" t="str">
            <v>W</v>
          </cell>
          <cell r="F1891" t="str">
            <v>A</v>
          </cell>
          <cell r="G1891" t="str">
            <v>St. Paul's College Primary School</v>
          </cell>
          <cell r="H1891" t="str">
            <v>EDB</v>
          </cell>
          <cell r="I1891">
            <v>1</v>
          </cell>
          <cell r="J1891">
            <v>-1</v>
          </cell>
          <cell r="K1891">
            <v>5.3333333333333336E-4</v>
          </cell>
          <cell r="L1891" t="str">
            <v>No</v>
          </cell>
          <cell r="M1891" t="str">
            <v>SaiWan</v>
          </cell>
          <cell r="N1891" t="str">
            <v>Yes</v>
          </cell>
          <cell r="O1891" t="str">
            <v>BA07108030001</v>
          </cell>
        </row>
        <row r="1892">
          <cell r="A1892" t="str">
            <v>SA2251</v>
          </cell>
          <cell r="B1892" t="str">
            <v>11SW-D/DT17</v>
          </cell>
          <cell r="C1892">
            <v>3</v>
          </cell>
          <cell r="D1892" t="str">
            <v>CP,ML&amp;Wch</v>
          </cell>
          <cell r="E1892" t="str">
            <v>Wch-S</v>
          </cell>
          <cell r="F1892" t="str">
            <v>A</v>
          </cell>
          <cell r="G1892" t="str">
            <v>Hong Kong Stadium</v>
          </cell>
          <cell r="H1892" t="str">
            <v>LCSD</v>
          </cell>
          <cell r="I1892">
            <v>1</v>
          </cell>
          <cell r="J1892">
            <v>-1</v>
          </cell>
          <cell r="K1892">
            <v>5.3333333333333336E-4</v>
          </cell>
          <cell r="L1892" t="str">
            <v>Yes</v>
          </cell>
          <cell r="M1892" t="str">
            <v>HappyValley</v>
          </cell>
          <cell r="N1892" t="str">
            <v>Yes</v>
          </cell>
          <cell r="O1892" t="str">
            <v>CC04408024012</v>
          </cell>
        </row>
        <row r="1893">
          <cell r="A1893" t="str">
            <v>SA2611</v>
          </cell>
          <cell r="B1893" t="str">
            <v>15NE-B/DT11</v>
          </cell>
          <cell r="C1893">
            <v>0</v>
          </cell>
          <cell r="D1893" t="str">
            <v>WS&amp;L</v>
          </cell>
          <cell r="E1893" t="str">
            <v>S</v>
          </cell>
          <cell r="F1893" t="str">
            <v>A</v>
          </cell>
          <cell r="G1893" t="str">
            <v>Tai Tam Tuk WSD Quarters</v>
          </cell>
          <cell r="H1893" t="str">
            <v>GPA</v>
          </cell>
          <cell r="I1893">
            <v>1</v>
          </cell>
          <cell r="J1893">
            <v>-1</v>
          </cell>
          <cell r="K1893">
            <v>5.3333333333333336E-4</v>
          </cell>
          <cell r="L1893" t="str">
            <v>Yes</v>
          </cell>
          <cell r="M1893"/>
          <cell r="N1893" t="str">
            <v>No</v>
          </cell>
          <cell r="O1893" t="str">
            <v>BB02308051001</v>
          </cell>
        </row>
        <row r="1894">
          <cell r="A1894" t="str">
            <v>SA5001</v>
          </cell>
          <cell r="B1894" t="str">
            <v>11SE-A/DT14</v>
          </cell>
          <cell r="C1894" t="str">
            <v>1,3</v>
          </cell>
          <cell r="D1894" t="str">
            <v>CP,ML&amp;Wch</v>
          </cell>
          <cell r="E1894" t="str">
            <v>Wch-S</v>
          </cell>
          <cell r="F1894" t="str">
            <v>A</v>
          </cell>
          <cell r="G1894" t="str">
            <v>Lin Fa Kung Garden</v>
          </cell>
          <cell r="H1894" t="str">
            <v>LCSD,HAD</v>
          </cell>
          <cell r="I1894">
            <v>1</v>
          </cell>
          <cell r="J1894">
            <v>-1</v>
          </cell>
          <cell r="K1894">
            <v>5.3333333333333336E-4</v>
          </cell>
          <cell r="L1894" t="str">
            <v>No</v>
          </cell>
          <cell r="M1894"/>
          <cell r="N1894" t="str">
            <v>Yes</v>
          </cell>
          <cell r="O1894" t="str">
            <v>CC04408076001</v>
          </cell>
        </row>
        <row r="1895">
          <cell r="A1895" t="str">
            <v>SA6013</v>
          </cell>
          <cell r="B1895" t="str">
            <v>11SE-D/DT35</v>
          </cell>
          <cell r="C1895">
            <v>0</v>
          </cell>
          <cell r="D1895" t="str">
            <v>E</v>
          </cell>
          <cell r="E1895" t="str">
            <v>CW</v>
          </cell>
          <cell r="F1895" t="str">
            <v>A</v>
          </cell>
          <cell r="G1895" t="str">
            <v>Chai Wan Swimming Pool &amp; Park</v>
          </cell>
          <cell r="H1895" t="str">
            <v>LCSD</v>
          </cell>
          <cell r="I1895">
            <v>2</v>
          </cell>
          <cell r="J1895">
            <v>-1</v>
          </cell>
          <cell r="K1895">
            <v>5.3333333333333336E-4</v>
          </cell>
          <cell r="L1895" t="str">
            <v>*</v>
          </cell>
          <cell r="M1895" t="str">
            <v>ChaiWan-West</v>
          </cell>
          <cell r="N1895" t="str">
            <v>Yes</v>
          </cell>
          <cell r="O1895" t="str">
            <v>DD04408015016</v>
          </cell>
        </row>
        <row r="1896">
          <cell r="A1896" t="str">
            <v>SA6014</v>
          </cell>
          <cell r="B1896" t="str">
            <v>11SE-D/DT45</v>
          </cell>
          <cell r="C1896">
            <v>0</v>
          </cell>
          <cell r="D1896" t="str">
            <v>E</v>
          </cell>
          <cell r="E1896" t="str">
            <v>CW</v>
          </cell>
          <cell r="F1896" t="str">
            <v>A</v>
          </cell>
          <cell r="G1896" t="str">
            <v>Chai Wan Swimming Pool &amp; Park</v>
          </cell>
          <cell r="H1896" t="str">
            <v>LCSD</v>
          </cell>
          <cell r="I1896">
            <v>2</v>
          </cell>
          <cell r="J1896">
            <v>-1</v>
          </cell>
          <cell r="K1896">
            <v>5.3333333333333336E-4</v>
          </cell>
          <cell r="L1896" t="str">
            <v>*</v>
          </cell>
          <cell r="M1896" t="str">
            <v>ChaiWan-West</v>
          </cell>
          <cell r="N1896" t="str">
            <v>Yes</v>
          </cell>
          <cell r="O1896" t="str">
            <v>DD04408015017</v>
          </cell>
        </row>
        <row r="1897">
          <cell r="A1897" t="str">
            <v>SA9001</v>
          </cell>
          <cell r="B1897" t="str">
            <v>11SE-B/DT19</v>
          </cell>
          <cell r="C1897">
            <v>2</v>
          </cell>
          <cell r="D1897" t="str">
            <v>E</v>
          </cell>
          <cell r="E1897" t="str">
            <v>SKW&amp;Is-S</v>
          </cell>
          <cell r="F1897" t="str">
            <v>A</v>
          </cell>
          <cell r="G1897" t="str">
            <v>(Chai Wan Road Children's Playground?) (Skw)</v>
          </cell>
          <cell r="H1897" t="str">
            <v>LCSD</v>
          </cell>
          <cell r="I1897">
            <v>1</v>
          </cell>
          <cell r="J1897">
            <v>-1</v>
          </cell>
          <cell r="K1897">
            <v>5.3333333333333336E-4</v>
          </cell>
          <cell r="L1897" t="str">
            <v>*</v>
          </cell>
          <cell r="M1897"/>
          <cell r="N1897" t="str">
            <v>Yes</v>
          </cell>
          <cell r="O1897" t="str">
            <v>DB04408052001</v>
          </cell>
        </row>
        <row r="1898">
          <cell r="A1898" t="str">
            <v>SA9008</v>
          </cell>
          <cell r="B1898" t="str">
            <v>11SW-D/DT93</v>
          </cell>
          <cell r="C1898">
            <v>0</v>
          </cell>
          <cell r="D1898" t="str">
            <v>CP,ML&amp;Wch</v>
          </cell>
          <cell r="E1898" t="str">
            <v>Wch-S</v>
          </cell>
          <cell r="F1898" t="str">
            <v>A</v>
          </cell>
          <cell r="G1898" t="str">
            <v>12-14 Middle Gap Road Government Quarter</v>
          </cell>
          <cell r="H1898" t="str">
            <v>GPA</v>
          </cell>
          <cell r="I1898">
            <v>3</v>
          </cell>
          <cell r="J1898">
            <v>-1</v>
          </cell>
          <cell r="K1898">
            <v>5.3333333333333336E-4</v>
          </cell>
          <cell r="L1898" t="str">
            <v>*</v>
          </cell>
          <cell r="M1898"/>
          <cell r="N1898" t="str">
            <v>Yes</v>
          </cell>
          <cell r="O1898" t="str">
            <v>CC02308004006</v>
          </cell>
        </row>
        <row r="1899">
          <cell r="A1899" t="str">
            <v>SA9030</v>
          </cell>
          <cell r="B1899" t="str">
            <v>11SW-D/DT12</v>
          </cell>
          <cell r="C1899">
            <v>2</v>
          </cell>
          <cell r="D1899" t="str">
            <v>WS&amp;L</v>
          </cell>
          <cell r="E1899" t="str">
            <v>S</v>
          </cell>
          <cell r="F1899" t="str">
            <v>A</v>
          </cell>
          <cell r="G1899" t="str">
            <v>St. Peter's Secondary School</v>
          </cell>
          <cell r="H1899" t="str">
            <v>EB</v>
          </cell>
          <cell r="I1899">
            <v>3</v>
          </cell>
          <cell r="J1899">
            <v>-1</v>
          </cell>
          <cell r="K1899">
            <v>5.3333333333333336E-4</v>
          </cell>
          <cell r="L1899" t="str">
            <v>*</v>
          </cell>
          <cell r="M1899" t="str">
            <v>Aberdeen_ApLeiChau</v>
          </cell>
          <cell r="N1899" t="str">
            <v>Yes</v>
          </cell>
          <cell r="O1899" t="str">
            <v>BK07108004004</v>
          </cell>
        </row>
        <row r="1900">
          <cell r="A1900" t="str">
            <v>SA9031</v>
          </cell>
          <cell r="B1900" t="str">
            <v>11SW-D/DT42</v>
          </cell>
          <cell r="C1900">
            <v>0</v>
          </cell>
          <cell r="D1900" t="str">
            <v>WS&amp;L</v>
          </cell>
          <cell r="E1900" t="str">
            <v>S</v>
          </cell>
          <cell r="F1900" t="str">
            <v>A</v>
          </cell>
          <cell r="G1900" t="str">
            <v>St. Peter's Secondary School</v>
          </cell>
          <cell r="H1900" t="str">
            <v>EB</v>
          </cell>
          <cell r="I1900">
            <v>1</v>
          </cell>
          <cell r="J1900">
            <v>-1</v>
          </cell>
          <cell r="K1900">
            <v>5.3333333333333336E-4</v>
          </cell>
          <cell r="L1900" t="str">
            <v>Yes</v>
          </cell>
          <cell r="M1900" t="str">
            <v>Aberdeen_ApLeiChau</v>
          </cell>
          <cell r="N1900" t="str">
            <v>Yes</v>
          </cell>
          <cell r="O1900" t="str">
            <v>BK07108004003</v>
          </cell>
        </row>
        <row r="1901">
          <cell r="A1901" t="str">
            <v>SA9036</v>
          </cell>
          <cell r="B1901" t="str">
            <v>11SE-A/DT19</v>
          </cell>
          <cell r="C1901">
            <v>4</v>
          </cell>
          <cell r="D1901" t="str">
            <v>CP,ML&amp;Wch</v>
          </cell>
          <cell r="E1901" t="str">
            <v>Wch-S</v>
          </cell>
          <cell r="F1901" t="str">
            <v>A</v>
          </cell>
          <cell r="G1901" t="str">
            <v>Tai Hang Drive Playground</v>
          </cell>
          <cell r="H1901" t="str">
            <v>LCSD</v>
          </cell>
          <cell r="I1901">
            <v>1</v>
          </cell>
          <cell r="J1901">
            <v>-1</v>
          </cell>
          <cell r="K1901">
            <v>5.3333333333333336E-4</v>
          </cell>
          <cell r="L1901" t="str">
            <v>*</v>
          </cell>
          <cell r="M1901"/>
          <cell r="N1901" t="str">
            <v>Yes</v>
          </cell>
          <cell r="O1901" t="str">
            <v>CC04408036005</v>
          </cell>
        </row>
        <row r="1902">
          <cell r="A1902" t="str">
            <v>SA9104</v>
          </cell>
          <cell r="B1902" t="str">
            <v>11SW-D/DT52</v>
          </cell>
          <cell r="C1902">
            <v>0</v>
          </cell>
          <cell r="D1902" t="str">
            <v>CP,ML&amp;Wch</v>
          </cell>
          <cell r="E1902" t="str">
            <v>PML</v>
          </cell>
          <cell r="F1902" t="str">
            <v>A</v>
          </cell>
          <cell r="G1902" t="str">
            <v>Chief Justice's Residence, 18 Gough Hill Road</v>
          </cell>
          <cell r="H1902" t="str">
            <v>JD</v>
          </cell>
          <cell r="I1902">
            <v>1</v>
          </cell>
          <cell r="J1902">
            <v>-1</v>
          </cell>
          <cell r="K1902">
            <v>5.3333333333333336E-4</v>
          </cell>
          <cell r="L1902" t="str">
            <v>*</v>
          </cell>
          <cell r="M1902"/>
          <cell r="N1902" t="str">
            <v>Yes</v>
          </cell>
          <cell r="O1902" t="str">
            <v>AC07308034009</v>
          </cell>
        </row>
        <row r="1903">
          <cell r="A1903" t="str">
            <v>SA9105</v>
          </cell>
          <cell r="B1903" t="str">
            <v>11SW-D/C2297</v>
          </cell>
          <cell r="C1903">
            <v>0</v>
          </cell>
          <cell r="D1903" t="str">
            <v>CP,ML&amp;Wch</v>
          </cell>
          <cell r="E1903" t="str">
            <v>PML</v>
          </cell>
          <cell r="F1903" t="str">
            <v>A</v>
          </cell>
          <cell r="G1903" t="str">
            <v>6 Lloyd Path</v>
          </cell>
          <cell r="H1903" t="str">
            <v>CSB</v>
          </cell>
          <cell r="I1903">
            <v>3</v>
          </cell>
          <cell r="J1903">
            <v>-1</v>
          </cell>
          <cell r="K1903">
            <v>5.3333333333333336E-4</v>
          </cell>
          <cell r="L1903" t="str">
            <v>*</v>
          </cell>
          <cell r="M1903"/>
          <cell r="N1903" t="str">
            <v>Yes</v>
          </cell>
          <cell r="O1903" t="str">
            <v>AC07108038007</v>
          </cell>
        </row>
        <row r="1904">
          <cell r="A1904" t="str">
            <v>SA9702</v>
          </cell>
          <cell r="B1904" t="str">
            <v>11SW-D/DT79</v>
          </cell>
          <cell r="C1904">
            <v>2</v>
          </cell>
          <cell r="D1904" t="str">
            <v>CP,ML&amp;Wch</v>
          </cell>
          <cell r="E1904" t="str">
            <v>Wch-N</v>
          </cell>
          <cell r="F1904" t="str">
            <v>A</v>
          </cell>
          <cell r="G1904" t="str">
            <v>Police Museum (Formerly Wanchai Gap Police Station)</v>
          </cell>
          <cell r="H1904" t="str">
            <v>HKPF</v>
          </cell>
          <cell r="I1904">
            <v>1</v>
          </cell>
          <cell r="J1904">
            <v>-1</v>
          </cell>
          <cell r="K1904">
            <v>5.3333333333333336E-4</v>
          </cell>
          <cell r="L1904" t="str">
            <v>*</v>
          </cell>
          <cell r="M1904"/>
          <cell r="N1904" t="str">
            <v>Yes</v>
          </cell>
          <cell r="O1904" t="str">
            <v>CA03108001005</v>
          </cell>
        </row>
      </sheetData>
      <sheetData sheetId="6">
        <row r="29">
          <cell r="A29" t="str">
            <v>SA0001</v>
          </cell>
          <cell r="B29" t="str">
            <v>10NW-A/C1</v>
          </cell>
          <cell r="C29">
            <v>0</v>
          </cell>
          <cell r="D29" t="str">
            <v>E</v>
          </cell>
          <cell r="E29" t="str">
            <v>SKW&amp;Is-S</v>
          </cell>
          <cell r="F29" t="str">
            <v>A</v>
          </cell>
          <cell r="G29" t="str">
            <v>Siu Mo To DVOR/DME Station (Is-S)</v>
          </cell>
          <cell r="H29" t="str">
            <v>CAD</v>
          </cell>
          <cell r="I29">
            <v>3</v>
          </cell>
          <cell r="J29" t="str">
            <v>No</v>
          </cell>
          <cell r="K29"/>
          <cell r="L29" t="str">
            <v>Yes</v>
          </cell>
          <cell r="M29" t="str">
            <v>DF00708068001</v>
          </cell>
        </row>
        <row r="30">
          <cell r="A30" t="str">
            <v>SA0008</v>
          </cell>
          <cell r="B30" t="str">
            <v>10SE-A/F3</v>
          </cell>
          <cell r="C30" t="str">
            <v>1,2</v>
          </cell>
          <cell r="D30" t="str">
            <v>E</v>
          </cell>
          <cell r="E30" t="str">
            <v>SKW&amp;Is-S</v>
          </cell>
          <cell r="F30" t="str">
            <v>A</v>
          </cell>
          <cell r="G30" t="str">
            <v>Peng Chau AM Transmission Site (Is-S)</v>
          </cell>
          <cell r="H30" t="str">
            <v>GPA,GPA</v>
          </cell>
          <cell r="I30">
            <v>3</v>
          </cell>
          <cell r="J30" t="str">
            <v>No</v>
          </cell>
          <cell r="K30"/>
          <cell r="L30" t="str">
            <v>Yes</v>
          </cell>
          <cell r="M30" t="str">
            <v>DF02308042003</v>
          </cell>
        </row>
        <row r="31">
          <cell r="A31" t="str">
            <v>SA0009</v>
          </cell>
          <cell r="B31" t="str">
            <v>10SE-A/F4</v>
          </cell>
          <cell r="C31">
            <v>0</v>
          </cell>
          <cell r="D31" t="str">
            <v>E</v>
          </cell>
          <cell r="E31" t="str">
            <v>SKW&amp;Is-S</v>
          </cell>
          <cell r="F31" t="str">
            <v>A</v>
          </cell>
          <cell r="G31" t="str">
            <v>Peng Chau AM Transmission Site (Is-S)</v>
          </cell>
          <cell r="H31" t="str">
            <v>GPA</v>
          </cell>
          <cell r="I31">
            <v>3</v>
          </cell>
          <cell r="J31" t="str">
            <v>No</v>
          </cell>
          <cell r="K31"/>
          <cell r="L31" t="str">
            <v>Yes</v>
          </cell>
          <cell r="M31" t="str">
            <v>DF04408042002</v>
          </cell>
        </row>
        <row r="32">
          <cell r="A32" t="str">
            <v>SA0010</v>
          </cell>
          <cell r="B32" t="str">
            <v>10SE-B/C1</v>
          </cell>
          <cell r="C32">
            <v>0</v>
          </cell>
          <cell r="D32" t="str">
            <v>E</v>
          </cell>
          <cell r="E32" t="str">
            <v>SKW&amp;Is-S</v>
          </cell>
          <cell r="F32" t="str">
            <v>A</v>
          </cell>
          <cell r="G32" t="str">
            <v>Green Island Police Recreation Centre (Is-S)</v>
          </cell>
          <cell r="H32" t="str">
            <v>GPA</v>
          </cell>
          <cell r="I32">
            <v>1</v>
          </cell>
          <cell r="J32" t="str">
            <v>Yes</v>
          </cell>
          <cell r="K32"/>
          <cell r="L32" t="str">
            <v>Yes</v>
          </cell>
          <cell r="M32" t="str">
            <v>DF03108053001</v>
          </cell>
        </row>
        <row r="33">
          <cell r="A33" t="str">
            <v>SA0011</v>
          </cell>
          <cell r="B33" t="str">
            <v>10SE-B/CR10</v>
          </cell>
          <cell r="C33">
            <v>0</v>
          </cell>
          <cell r="D33" t="str">
            <v>E</v>
          </cell>
          <cell r="E33" t="str">
            <v>SKW&amp;Is-S</v>
          </cell>
          <cell r="F33" t="str">
            <v>A</v>
          </cell>
          <cell r="G33" t="str">
            <v>Green Island Light Houses (Is-S)</v>
          </cell>
          <cell r="H33" t="str">
            <v>GPA</v>
          </cell>
          <cell r="I33">
            <v>1</v>
          </cell>
          <cell r="J33" t="str">
            <v>Yes</v>
          </cell>
          <cell r="K33"/>
          <cell r="L33" t="str">
            <v>Yes</v>
          </cell>
          <cell r="M33" t="str">
            <v>DF02308057004</v>
          </cell>
        </row>
        <row r="34">
          <cell r="A34" t="str">
            <v>SA0012</v>
          </cell>
          <cell r="B34" t="str">
            <v>10SE-B/C12</v>
          </cell>
          <cell r="C34">
            <v>0</v>
          </cell>
          <cell r="D34" t="str">
            <v>E</v>
          </cell>
          <cell r="E34" t="str">
            <v>SKW&amp;Is-S</v>
          </cell>
          <cell r="F34" t="str">
            <v>A</v>
          </cell>
          <cell r="G34" t="str">
            <v>Green Island Light Houses (Is-S)</v>
          </cell>
          <cell r="H34" t="str">
            <v>GPA</v>
          </cell>
          <cell r="I34">
            <v>3</v>
          </cell>
          <cell r="J34" t="str">
            <v>No</v>
          </cell>
          <cell r="K34"/>
          <cell r="L34" t="str">
            <v>Yes</v>
          </cell>
          <cell r="M34" t="str">
            <v>DF02308057001</v>
          </cell>
        </row>
        <row r="35">
          <cell r="A35" t="str">
            <v>SA0013</v>
          </cell>
          <cell r="B35" t="str">
            <v>10SE-B/C14</v>
          </cell>
          <cell r="C35">
            <v>0</v>
          </cell>
          <cell r="D35" t="str">
            <v>E</v>
          </cell>
          <cell r="E35" t="str">
            <v>SKW&amp;Is-S</v>
          </cell>
          <cell r="F35" t="str">
            <v>A</v>
          </cell>
          <cell r="G35" t="str">
            <v>Green Island Police Recreation Centre (Is-S)</v>
          </cell>
          <cell r="H35" t="str">
            <v>GPA</v>
          </cell>
          <cell r="I35">
            <v>2</v>
          </cell>
          <cell r="J35" t="str">
            <v>Yes</v>
          </cell>
          <cell r="K35"/>
          <cell r="L35" t="str">
            <v>Yes</v>
          </cell>
          <cell r="M35" t="str">
            <v>DF02308053002</v>
          </cell>
        </row>
        <row r="36">
          <cell r="A36" t="str">
            <v>SA0014</v>
          </cell>
          <cell r="B36" t="str">
            <v>10SE-B/CR2</v>
          </cell>
          <cell r="C36">
            <v>0</v>
          </cell>
          <cell r="D36" t="str">
            <v>E</v>
          </cell>
          <cell r="E36" t="str">
            <v>SKW&amp;Is-S</v>
          </cell>
          <cell r="F36" t="str">
            <v>A</v>
          </cell>
          <cell r="G36" t="str">
            <v>Green Island Reception Centre (Is-S)</v>
          </cell>
          <cell r="H36" t="str">
            <v>CSD</v>
          </cell>
          <cell r="I36">
            <v>3</v>
          </cell>
          <cell r="J36" t="str">
            <v>No</v>
          </cell>
          <cell r="K36"/>
          <cell r="L36" t="str">
            <v>No</v>
          </cell>
          <cell r="M36" t="str">
            <v>DF01208011004</v>
          </cell>
        </row>
        <row r="37">
          <cell r="A37" t="str">
            <v>SA0015</v>
          </cell>
          <cell r="B37" t="str">
            <v>10SE-B/C3</v>
          </cell>
          <cell r="C37">
            <v>0</v>
          </cell>
          <cell r="D37" t="str">
            <v>E</v>
          </cell>
          <cell r="E37" t="str">
            <v>SKW&amp;Is-S</v>
          </cell>
          <cell r="F37" t="str">
            <v>A</v>
          </cell>
          <cell r="G37" t="str">
            <v>Green Island Reception Centre (Is-S)</v>
          </cell>
          <cell r="H37" t="str">
            <v>CSD</v>
          </cell>
          <cell r="I37">
            <v>3</v>
          </cell>
          <cell r="J37" t="str">
            <v>No</v>
          </cell>
          <cell r="K37"/>
          <cell r="L37" t="str">
            <v>Yes</v>
          </cell>
          <cell r="M37" t="str">
            <v>DF01208011001</v>
          </cell>
        </row>
        <row r="38">
          <cell r="A38" t="str">
            <v>SA0016</v>
          </cell>
          <cell r="B38" t="str">
            <v>10SE-B/C4</v>
          </cell>
          <cell r="C38">
            <v>0</v>
          </cell>
          <cell r="D38" t="str">
            <v>E</v>
          </cell>
          <cell r="E38" t="str">
            <v>SKW&amp;Is-S</v>
          </cell>
          <cell r="F38" t="str">
            <v>A</v>
          </cell>
          <cell r="G38" t="str">
            <v>Green Island Reception Centre (Is-S)</v>
          </cell>
          <cell r="H38" t="str">
            <v>CSD</v>
          </cell>
          <cell r="I38">
            <v>3</v>
          </cell>
          <cell r="J38" t="str">
            <v>No</v>
          </cell>
          <cell r="K38"/>
          <cell r="L38" t="str">
            <v>Yes</v>
          </cell>
          <cell r="M38" t="str">
            <v>DF01208011002</v>
          </cell>
        </row>
        <row r="39">
          <cell r="A39" t="str">
            <v>SA0017</v>
          </cell>
          <cell r="B39" t="str">
            <v>10SE-B/C5</v>
          </cell>
          <cell r="C39">
            <v>0</v>
          </cell>
          <cell r="D39" t="str">
            <v>E</v>
          </cell>
          <cell r="E39" t="str">
            <v>SKW&amp;Is-S</v>
          </cell>
          <cell r="F39" t="str">
            <v>A</v>
          </cell>
          <cell r="G39" t="str">
            <v>Green Island Reception Centre (Is-S)</v>
          </cell>
          <cell r="H39" t="str">
            <v>CSD</v>
          </cell>
          <cell r="I39">
            <v>3</v>
          </cell>
          <cell r="J39" t="str">
            <v>No</v>
          </cell>
          <cell r="K39"/>
          <cell r="L39" t="str">
            <v>Yes</v>
          </cell>
          <cell r="M39" t="str">
            <v>DF01208011003</v>
          </cell>
        </row>
        <row r="40">
          <cell r="A40" t="str">
            <v>SA0018</v>
          </cell>
          <cell r="B40" t="str">
            <v>10SE-B/C6</v>
          </cell>
          <cell r="C40">
            <v>0</v>
          </cell>
          <cell r="D40" t="str">
            <v>E</v>
          </cell>
          <cell r="E40" t="str">
            <v>SKW&amp;Is-S</v>
          </cell>
          <cell r="F40" t="str">
            <v>A</v>
          </cell>
          <cell r="G40" t="str">
            <v>Green Island Reception Centre (Is-S)</v>
          </cell>
          <cell r="H40" t="str">
            <v>CSD</v>
          </cell>
          <cell r="I40">
            <v>3</v>
          </cell>
          <cell r="J40" t="str">
            <v>No</v>
          </cell>
          <cell r="K40"/>
          <cell r="L40" t="str">
            <v>Yes</v>
          </cell>
          <cell r="M40" t="str">
            <v>DF01208011006</v>
          </cell>
        </row>
        <row r="41">
          <cell r="A41" t="str">
            <v>SA0019</v>
          </cell>
          <cell r="B41" t="str">
            <v>10SE-B/C7</v>
          </cell>
          <cell r="C41">
            <v>0</v>
          </cell>
          <cell r="D41" t="str">
            <v>E</v>
          </cell>
          <cell r="E41" t="str">
            <v>SKW&amp;Is-S</v>
          </cell>
          <cell r="F41" t="str">
            <v>A</v>
          </cell>
          <cell r="G41" t="str">
            <v>Green Island Reception Centre (Is-S)</v>
          </cell>
          <cell r="H41" t="str">
            <v>CSD</v>
          </cell>
          <cell r="I41">
            <v>3</v>
          </cell>
          <cell r="J41" t="str">
            <v>No</v>
          </cell>
          <cell r="K41"/>
          <cell r="L41" t="str">
            <v>Yes</v>
          </cell>
          <cell r="M41" t="str">
            <v>DF01208011005</v>
          </cell>
        </row>
        <row r="42">
          <cell r="A42" t="str">
            <v>SA0020</v>
          </cell>
          <cell r="B42" t="str">
            <v>10SE-B/C8</v>
          </cell>
          <cell r="C42">
            <v>0</v>
          </cell>
          <cell r="D42" t="str">
            <v>E</v>
          </cell>
          <cell r="E42" t="str">
            <v>SKW&amp;Is-S</v>
          </cell>
          <cell r="F42" t="str">
            <v>A</v>
          </cell>
          <cell r="G42" t="str">
            <v>Marine Department Office (Is-S)</v>
          </cell>
          <cell r="H42" t="str">
            <v>MD</v>
          </cell>
          <cell r="I42">
            <v>2</v>
          </cell>
          <cell r="J42" t="str">
            <v>Yes</v>
          </cell>
          <cell r="K42"/>
          <cell r="L42" t="str">
            <v>Yes</v>
          </cell>
          <cell r="M42" t="str">
            <v>DF02308057002</v>
          </cell>
        </row>
        <row r="43">
          <cell r="A43" t="str">
            <v>SA0021</v>
          </cell>
          <cell r="B43" t="str">
            <v>10SE-B/C9</v>
          </cell>
          <cell r="C43">
            <v>0</v>
          </cell>
          <cell r="D43" t="str">
            <v>E</v>
          </cell>
          <cell r="E43" t="str">
            <v>SKW&amp;Is-S</v>
          </cell>
          <cell r="F43" t="str">
            <v>A</v>
          </cell>
          <cell r="G43" t="str">
            <v>Green Island Light Houses (Is-S)</v>
          </cell>
          <cell r="H43" t="str">
            <v>GPA</v>
          </cell>
          <cell r="I43">
            <v>1</v>
          </cell>
          <cell r="J43" t="str">
            <v>Yes</v>
          </cell>
          <cell r="K43"/>
          <cell r="L43" t="str">
            <v>No</v>
          </cell>
          <cell r="M43" t="str">
            <v>DF02308057003</v>
          </cell>
        </row>
        <row r="44">
          <cell r="A44" t="str">
            <v>SA0022</v>
          </cell>
          <cell r="B44" t="str">
            <v>10SE-B/F1</v>
          </cell>
          <cell r="C44">
            <v>0</v>
          </cell>
          <cell r="D44" t="str">
            <v>E</v>
          </cell>
          <cell r="E44" t="str">
            <v>SKW&amp;Is-S</v>
          </cell>
          <cell r="F44" t="str">
            <v>A</v>
          </cell>
          <cell r="G44" t="str">
            <v>Green Island Light Houses (Is-S)</v>
          </cell>
          <cell r="H44" t="str">
            <v>GPA</v>
          </cell>
          <cell r="I44">
            <v>1</v>
          </cell>
          <cell r="J44" t="str">
            <v>Yes</v>
          </cell>
          <cell r="K44"/>
          <cell r="L44" t="str">
            <v>Yes</v>
          </cell>
          <cell r="M44" t="str">
            <v>DF02308057005</v>
          </cell>
        </row>
        <row r="45">
          <cell r="A45" t="str">
            <v>SA0024</v>
          </cell>
          <cell r="B45" t="str">
            <v>10SE-B/F3</v>
          </cell>
          <cell r="C45">
            <v>0</v>
          </cell>
          <cell r="D45" t="str">
            <v>E</v>
          </cell>
          <cell r="E45" t="str">
            <v>SKW&amp;Is-S</v>
          </cell>
          <cell r="F45" t="str">
            <v>A</v>
          </cell>
          <cell r="G45" t="str">
            <v>Green Island Reception Centre (Is-S)</v>
          </cell>
          <cell r="H45" t="str">
            <v>CSD</v>
          </cell>
          <cell r="I45">
            <v>3</v>
          </cell>
          <cell r="J45" t="str">
            <v>No</v>
          </cell>
          <cell r="K45"/>
          <cell r="L45" t="str">
            <v>Yes</v>
          </cell>
          <cell r="M45" t="str">
            <v>DF01208011008</v>
          </cell>
        </row>
        <row r="46">
          <cell r="A46" t="str">
            <v>SA0025</v>
          </cell>
          <cell r="B46" t="str">
            <v>10SE-B/F4</v>
          </cell>
          <cell r="C46">
            <v>0</v>
          </cell>
          <cell r="D46" t="str">
            <v>E</v>
          </cell>
          <cell r="E46" t="str">
            <v>SKW&amp;Is-S</v>
          </cell>
          <cell r="F46" t="str">
            <v>A</v>
          </cell>
          <cell r="G46" t="str">
            <v>Green Island Reception Centre (Is-S)</v>
          </cell>
          <cell r="H46" t="str">
            <v>CSD</v>
          </cell>
          <cell r="I46">
            <v>3</v>
          </cell>
          <cell r="J46" t="str">
            <v>No</v>
          </cell>
          <cell r="K46"/>
          <cell r="L46" t="str">
            <v>No</v>
          </cell>
          <cell r="M46" t="str">
            <v>DF01208011009</v>
          </cell>
        </row>
        <row r="47">
          <cell r="A47" t="str">
            <v>SA0026</v>
          </cell>
          <cell r="B47" t="str">
            <v>10SE-B/R1</v>
          </cell>
          <cell r="C47">
            <v>0</v>
          </cell>
          <cell r="D47" t="str">
            <v>E</v>
          </cell>
          <cell r="E47" t="str">
            <v>SKW&amp;Is-S</v>
          </cell>
          <cell r="F47" t="str">
            <v>A</v>
          </cell>
          <cell r="G47" t="str">
            <v>Marine Department Office (Is-S)</v>
          </cell>
          <cell r="H47" t="str">
            <v>MD</v>
          </cell>
          <cell r="I47">
            <v>2</v>
          </cell>
          <cell r="J47" t="str">
            <v>No</v>
          </cell>
          <cell r="K47"/>
          <cell r="L47" t="str">
            <v>No</v>
          </cell>
          <cell r="M47" t="str">
            <v>DF02308057006</v>
          </cell>
        </row>
        <row r="48">
          <cell r="A48" t="str">
            <v>SA0027</v>
          </cell>
          <cell r="B48" t="str">
            <v>10SE-B/R2</v>
          </cell>
          <cell r="C48">
            <v>0</v>
          </cell>
          <cell r="D48" t="str">
            <v>E</v>
          </cell>
          <cell r="E48" t="str">
            <v>SKW&amp;Is-S</v>
          </cell>
          <cell r="F48" t="str">
            <v>A</v>
          </cell>
          <cell r="G48" t="str">
            <v>Green Island Light Houses (Is-S)</v>
          </cell>
          <cell r="H48" t="str">
            <v>GPA</v>
          </cell>
          <cell r="I48">
            <v>2</v>
          </cell>
          <cell r="J48" t="str">
            <v>No</v>
          </cell>
          <cell r="K48"/>
          <cell r="L48" t="str">
            <v>No</v>
          </cell>
          <cell r="M48" t="str">
            <v>DF02308057007</v>
          </cell>
        </row>
        <row r="49">
          <cell r="A49" t="str">
            <v>SA0030</v>
          </cell>
          <cell r="B49" t="str">
            <v>10SW-B/CR70</v>
          </cell>
          <cell r="C49">
            <v>0</v>
          </cell>
          <cell r="D49" t="str">
            <v>E</v>
          </cell>
          <cell r="E49" t="str">
            <v>SKW&amp;Is-S</v>
          </cell>
          <cell r="F49" t="str">
            <v>A</v>
          </cell>
          <cell r="G49" t="str">
            <v>Peng Chau Wing Lung Street Sitting Out Area (Is-S)</v>
          </cell>
          <cell r="H49" t="str">
            <v>LCSD</v>
          </cell>
          <cell r="I49">
            <v>1</v>
          </cell>
          <cell r="J49" t="str">
            <v>No</v>
          </cell>
          <cell r="K49"/>
          <cell r="L49" t="str">
            <v>Yes</v>
          </cell>
          <cell r="M49" t="str">
            <v>DF04408054001</v>
          </cell>
        </row>
        <row r="50">
          <cell r="A50" t="str">
            <v>SA0031</v>
          </cell>
          <cell r="B50" t="str">
            <v>10SW-B/FR1</v>
          </cell>
          <cell r="C50">
            <v>0</v>
          </cell>
          <cell r="D50" t="str">
            <v>E</v>
          </cell>
          <cell r="E50" t="str">
            <v>SKW&amp;Is-S</v>
          </cell>
          <cell r="F50" t="str">
            <v>A</v>
          </cell>
          <cell r="G50" t="str">
            <v>Peng Chau Mini Soccer Pitch (Is-S)</v>
          </cell>
          <cell r="H50" t="str">
            <v>LCSD</v>
          </cell>
          <cell r="I50">
            <v>1</v>
          </cell>
          <cell r="J50" t="str">
            <v>No</v>
          </cell>
          <cell r="K50"/>
          <cell r="L50" t="str">
            <v>Yes</v>
          </cell>
          <cell r="M50" t="str">
            <v>DF04408024003</v>
          </cell>
        </row>
        <row r="51">
          <cell r="A51" t="str">
            <v>SA0032</v>
          </cell>
          <cell r="B51" t="str">
            <v>10SW-B/F118</v>
          </cell>
          <cell r="C51">
            <v>2</v>
          </cell>
          <cell r="D51" t="str">
            <v>E</v>
          </cell>
          <cell r="E51" t="str">
            <v>SKW&amp;Is-S</v>
          </cell>
          <cell r="F51" t="str">
            <v>A</v>
          </cell>
          <cell r="G51" t="str">
            <v>Peng Chau Yue King Street Refuse Collection Point (Is-S)</v>
          </cell>
          <cell r="H51" t="str">
            <v>FEHD</v>
          </cell>
          <cell r="I51">
            <v>1</v>
          </cell>
          <cell r="J51" t="str">
            <v>Yes</v>
          </cell>
          <cell r="K51"/>
          <cell r="L51" t="str">
            <v>Yes</v>
          </cell>
          <cell r="M51" t="str">
            <v>DF01908071001</v>
          </cell>
        </row>
        <row r="52">
          <cell r="A52" t="str">
            <v>SA0034</v>
          </cell>
          <cell r="B52" t="str">
            <v>10SW-B/FR5</v>
          </cell>
          <cell r="C52">
            <v>0</v>
          </cell>
          <cell r="D52" t="str">
            <v>E</v>
          </cell>
          <cell r="E52" t="str">
            <v>SKW&amp;Is-S</v>
          </cell>
          <cell r="F52" t="str">
            <v>A</v>
          </cell>
          <cell r="G52" t="str">
            <v>Peng Chau Mini Soccer Pitch (Is-S)</v>
          </cell>
          <cell r="H52" t="str">
            <v>LCSD</v>
          </cell>
          <cell r="I52">
            <v>2</v>
          </cell>
          <cell r="J52" t="str">
            <v>No</v>
          </cell>
          <cell r="K52"/>
          <cell r="L52" t="str">
            <v>Yes</v>
          </cell>
          <cell r="M52" t="str">
            <v>DF04408024002</v>
          </cell>
        </row>
        <row r="53">
          <cell r="A53" t="str">
            <v>SA0035</v>
          </cell>
          <cell r="B53" t="str">
            <v>10SW-B/R70</v>
          </cell>
          <cell r="C53">
            <v>0</v>
          </cell>
          <cell r="D53" t="str">
            <v>E</v>
          </cell>
          <cell r="E53" t="str">
            <v>SKW&amp;Is-S</v>
          </cell>
          <cell r="F53" t="str">
            <v>A</v>
          </cell>
          <cell r="G53" t="str">
            <v>Peng Chau Kam Fa Temple Sitting Out Area (Is-S)</v>
          </cell>
          <cell r="H53" t="str">
            <v>LCSD</v>
          </cell>
          <cell r="I53">
            <v>1</v>
          </cell>
          <cell r="J53" t="str">
            <v>No</v>
          </cell>
          <cell r="K53"/>
          <cell r="L53" t="str">
            <v>No</v>
          </cell>
          <cell r="M53" t="str">
            <v>DF04408036001</v>
          </cell>
        </row>
        <row r="54">
          <cell r="A54" t="str">
            <v>SA0051</v>
          </cell>
          <cell r="B54" t="str">
            <v>10SW-D/C10</v>
          </cell>
          <cell r="C54">
            <v>0</v>
          </cell>
          <cell r="D54" t="str">
            <v>E</v>
          </cell>
          <cell r="E54" t="str">
            <v>SKW&amp;Is-S</v>
          </cell>
          <cell r="F54" t="str">
            <v>A</v>
          </cell>
          <cell r="G54" t="str">
            <v>Hei Ling Chau Addiction Treatment Centre &amp; Hei Ling Chau Correctional Institution (Is-S)</v>
          </cell>
          <cell r="H54" t="str">
            <v>CSD</v>
          </cell>
          <cell r="I54">
            <v>1</v>
          </cell>
          <cell r="J54" t="str">
            <v>Yes</v>
          </cell>
          <cell r="K54"/>
          <cell r="L54" t="str">
            <v>No</v>
          </cell>
          <cell r="M54" t="str">
            <v>DF01208008016</v>
          </cell>
        </row>
        <row r="55">
          <cell r="A55" t="str">
            <v>SA0052</v>
          </cell>
          <cell r="B55" t="str">
            <v>10SW-D/CR101</v>
          </cell>
          <cell r="C55">
            <v>0</v>
          </cell>
          <cell r="D55" t="str">
            <v>E</v>
          </cell>
          <cell r="E55" t="str">
            <v>SKW&amp;Is-S</v>
          </cell>
          <cell r="F55" t="str">
            <v>A</v>
          </cell>
          <cell r="G55" t="str">
            <v>Hei Ling Chau Addiction Treatment Centre &amp; Hei Ling Chau Correctional Institution (Is-S)</v>
          </cell>
          <cell r="H55" t="str">
            <v>CSD</v>
          </cell>
          <cell r="I55">
            <v>1</v>
          </cell>
          <cell r="J55" t="str">
            <v>No</v>
          </cell>
          <cell r="K55"/>
          <cell r="L55" t="str">
            <v>Yes</v>
          </cell>
          <cell r="M55" t="str">
            <v>DF01208008095</v>
          </cell>
        </row>
        <row r="56">
          <cell r="A56" t="str">
            <v>SA0053</v>
          </cell>
          <cell r="B56" t="str">
            <v>10SW-D/C102</v>
          </cell>
          <cell r="C56">
            <v>0</v>
          </cell>
          <cell r="D56" t="str">
            <v>E</v>
          </cell>
          <cell r="E56" t="str">
            <v>SKW&amp;Is-S</v>
          </cell>
          <cell r="F56" t="str">
            <v>A</v>
          </cell>
          <cell r="G56" t="str">
            <v>Hei Ling Chau Addiction Treatment Centre &amp; Hei Ling Chau Correctional Institution (Is-S)</v>
          </cell>
          <cell r="H56" t="str">
            <v>CSD</v>
          </cell>
          <cell r="I56">
            <v>1</v>
          </cell>
          <cell r="J56" t="str">
            <v>No</v>
          </cell>
          <cell r="K56"/>
          <cell r="L56" t="str">
            <v>Yes</v>
          </cell>
          <cell r="M56" t="str">
            <v>DF01208008096</v>
          </cell>
        </row>
        <row r="57">
          <cell r="A57" t="str">
            <v>SA0054</v>
          </cell>
          <cell r="B57" t="str">
            <v>10SW-D/C104</v>
          </cell>
          <cell r="C57">
            <v>0</v>
          </cell>
          <cell r="D57" t="str">
            <v>E</v>
          </cell>
          <cell r="E57" t="str">
            <v>SKW&amp;Is-S</v>
          </cell>
          <cell r="F57" t="str">
            <v>A</v>
          </cell>
          <cell r="G57" t="str">
            <v>Hei Ling Chau Addiction Treatment Centre &amp; Hei Ling Chau Correctional Institution (Is-S)</v>
          </cell>
          <cell r="H57" t="str">
            <v>CSD</v>
          </cell>
          <cell r="I57">
            <v>1</v>
          </cell>
          <cell r="J57" t="str">
            <v>No</v>
          </cell>
          <cell r="K57"/>
          <cell r="L57" t="str">
            <v>Yes</v>
          </cell>
          <cell r="M57" t="str">
            <v>DF01208008097</v>
          </cell>
        </row>
        <row r="58">
          <cell r="A58" t="str">
            <v>SA0055</v>
          </cell>
          <cell r="B58" t="str">
            <v>10SW-D/C106</v>
          </cell>
          <cell r="C58">
            <v>0</v>
          </cell>
          <cell r="D58" t="str">
            <v>E</v>
          </cell>
          <cell r="E58" t="str">
            <v>SKW&amp;Is-S</v>
          </cell>
          <cell r="F58" t="str">
            <v>A</v>
          </cell>
          <cell r="G58" t="str">
            <v>Hei Ling Chau Addiction Treatment Centre &amp; Hei Ling Chau Correctional Institution (Is-S)</v>
          </cell>
          <cell r="H58" t="str">
            <v>CSD</v>
          </cell>
          <cell r="I58">
            <v>1</v>
          </cell>
          <cell r="J58" t="str">
            <v>No</v>
          </cell>
          <cell r="K58"/>
          <cell r="L58" t="str">
            <v>Yes</v>
          </cell>
          <cell r="M58" t="str">
            <v>DF01208008098</v>
          </cell>
        </row>
        <row r="59">
          <cell r="A59" t="str">
            <v>SA0056</v>
          </cell>
          <cell r="B59" t="str">
            <v>10SW-D/C107</v>
          </cell>
          <cell r="C59">
            <v>0</v>
          </cell>
          <cell r="D59" t="str">
            <v>E</v>
          </cell>
          <cell r="E59" t="str">
            <v>SKW&amp;Is-S</v>
          </cell>
          <cell r="F59" t="str">
            <v>A</v>
          </cell>
          <cell r="G59" t="str">
            <v>Hei Ling Chau Addiction Treatment Centre &amp; Hei Ling Chau Correctional Institution (Is-S)</v>
          </cell>
          <cell r="H59" t="str">
            <v>CSD</v>
          </cell>
          <cell r="I59">
            <v>1</v>
          </cell>
          <cell r="J59" t="str">
            <v>No</v>
          </cell>
          <cell r="K59"/>
          <cell r="L59" t="str">
            <v>Yes</v>
          </cell>
          <cell r="M59" t="str">
            <v>DF01208008099</v>
          </cell>
        </row>
        <row r="60">
          <cell r="A60" t="str">
            <v>SA0057</v>
          </cell>
          <cell r="B60" t="str">
            <v>10SW-D/C108</v>
          </cell>
          <cell r="C60">
            <v>0</v>
          </cell>
          <cell r="D60" t="str">
            <v>E</v>
          </cell>
          <cell r="E60" t="str">
            <v>SKW&amp;Is-S</v>
          </cell>
          <cell r="F60" t="str">
            <v>A</v>
          </cell>
          <cell r="G60" t="str">
            <v>Hei Ling Chau Addiction Treatment Centre &amp; Hei Ling Chau Correctional Institution (Is-S)</v>
          </cell>
          <cell r="H60" t="str">
            <v>CSD</v>
          </cell>
          <cell r="I60">
            <v>3</v>
          </cell>
          <cell r="J60" t="str">
            <v>No</v>
          </cell>
          <cell r="K60"/>
          <cell r="L60" t="str">
            <v>Yes</v>
          </cell>
          <cell r="M60" t="str">
            <v>DF01208008100</v>
          </cell>
        </row>
        <row r="61">
          <cell r="A61" t="str">
            <v>SA0058</v>
          </cell>
          <cell r="B61" t="str">
            <v>10SW-D/C109</v>
          </cell>
          <cell r="C61">
            <v>0</v>
          </cell>
          <cell r="D61" t="str">
            <v>E</v>
          </cell>
          <cell r="E61" t="str">
            <v>SKW&amp;Is-S</v>
          </cell>
          <cell r="F61" t="str">
            <v>A</v>
          </cell>
          <cell r="G61" t="str">
            <v>Hei Ling Chau Addiction Treatment Centre &amp; Hei Ling Chau Correctional Institution (Is-S)</v>
          </cell>
          <cell r="H61" t="str">
            <v>CSD</v>
          </cell>
          <cell r="I61">
            <v>3</v>
          </cell>
          <cell r="J61" t="str">
            <v>No</v>
          </cell>
          <cell r="K61"/>
          <cell r="L61" t="str">
            <v>Yes</v>
          </cell>
          <cell r="M61" t="str">
            <v>DF01208008101</v>
          </cell>
        </row>
        <row r="62">
          <cell r="A62" t="str">
            <v>SA0059</v>
          </cell>
          <cell r="B62" t="str">
            <v>10SW-D/C11</v>
          </cell>
          <cell r="C62">
            <v>0</v>
          </cell>
          <cell r="D62" t="str">
            <v>E</v>
          </cell>
          <cell r="E62" t="str">
            <v>SKW&amp;Is-S</v>
          </cell>
          <cell r="F62" t="str">
            <v>A</v>
          </cell>
          <cell r="G62" t="str">
            <v>Hei Ling Chau Addiction Treatment Centre &amp; Hei Ling Chau Correctional Institution (Is-S)</v>
          </cell>
          <cell r="H62" t="str">
            <v>CSD</v>
          </cell>
          <cell r="I62">
            <v>1</v>
          </cell>
          <cell r="J62" t="str">
            <v>No</v>
          </cell>
          <cell r="K62"/>
          <cell r="L62" t="str">
            <v>No</v>
          </cell>
          <cell r="M62" t="str">
            <v>DF01208008017</v>
          </cell>
        </row>
        <row r="63">
          <cell r="A63" t="str">
            <v>SA0060</v>
          </cell>
          <cell r="B63" t="str">
            <v>10SW-D/C110</v>
          </cell>
          <cell r="C63">
            <v>0</v>
          </cell>
          <cell r="D63" t="str">
            <v>E</v>
          </cell>
          <cell r="E63" t="str">
            <v>SKW&amp;Is-S</v>
          </cell>
          <cell r="F63" t="str">
            <v>A</v>
          </cell>
          <cell r="G63" t="str">
            <v>Hei Ling Chau Addiction Treatment Centre &amp; Hei Ling Chau Correctional Institution (Is-S)</v>
          </cell>
          <cell r="H63" t="str">
            <v>CSD</v>
          </cell>
          <cell r="I63">
            <v>3</v>
          </cell>
          <cell r="J63" t="str">
            <v>No</v>
          </cell>
          <cell r="K63"/>
          <cell r="L63" t="str">
            <v>Yes</v>
          </cell>
          <cell r="M63" t="str">
            <v>DF01208008102</v>
          </cell>
        </row>
        <row r="64">
          <cell r="A64" t="str">
            <v>SA0061</v>
          </cell>
          <cell r="B64" t="str">
            <v>10SW-D/C111</v>
          </cell>
          <cell r="C64">
            <v>0</v>
          </cell>
          <cell r="D64" t="str">
            <v>E</v>
          </cell>
          <cell r="E64" t="str">
            <v>SKW&amp;Is-S</v>
          </cell>
          <cell r="F64" t="str">
            <v>A</v>
          </cell>
          <cell r="G64" t="str">
            <v>Hei Ling Chau Addiction Treatment Centre &amp; Hei Ling Chau Correctional Institution (Is-S)</v>
          </cell>
          <cell r="H64" t="str">
            <v>CSD</v>
          </cell>
          <cell r="I64">
            <v>3</v>
          </cell>
          <cell r="J64" t="str">
            <v>No</v>
          </cell>
          <cell r="K64"/>
          <cell r="L64" t="str">
            <v>Yes</v>
          </cell>
          <cell r="M64" t="str">
            <v>DF01208008103</v>
          </cell>
        </row>
        <row r="65">
          <cell r="A65" t="str">
            <v>SA0062</v>
          </cell>
          <cell r="B65" t="str">
            <v>10SW-D/C112</v>
          </cell>
          <cell r="C65">
            <v>0</v>
          </cell>
          <cell r="D65" t="str">
            <v>E</v>
          </cell>
          <cell r="E65" t="str">
            <v>SKW&amp;Is-S</v>
          </cell>
          <cell r="F65" t="str">
            <v>A</v>
          </cell>
          <cell r="G65" t="str">
            <v>Hei Ling Chau Addiction Treatment Centre &amp; Hei Ling Chau Correctional Institution (Is-S)</v>
          </cell>
          <cell r="H65" t="str">
            <v>CSD</v>
          </cell>
          <cell r="I65">
            <v>3</v>
          </cell>
          <cell r="J65" t="str">
            <v>No</v>
          </cell>
          <cell r="K65"/>
          <cell r="L65" t="str">
            <v>Yes</v>
          </cell>
          <cell r="M65" t="str">
            <v>DF01208008104</v>
          </cell>
        </row>
        <row r="66">
          <cell r="A66" t="str">
            <v>SA0063</v>
          </cell>
          <cell r="B66" t="str">
            <v>10SW-D/C113</v>
          </cell>
          <cell r="C66">
            <v>0</v>
          </cell>
          <cell r="D66" t="str">
            <v>E</v>
          </cell>
          <cell r="E66" t="str">
            <v>SKW&amp;Is-S</v>
          </cell>
          <cell r="F66" t="str">
            <v>A</v>
          </cell>
          <cell r="G66" t="str">
            <v>Hei Ling Chau Addiction Treatment Centre &amp; Hei Ling Chau Correctional Institution (Is-S)</v>
          </cell>
          <cell r="H66" t="str">
            <v>CSD</v>
          </cell>
          <cell r="I66">
            <v>3</v>
          </cell>
          <cell r="J66" t="str">
            <v>No</v>
          </cell>
          <cell r="K66"/>
          <cell r="L66" t="str">
            <v>No</v>
          </cell>
          <cell r="M66" t="str">
            <v>DF01208008105</v>
          </cell>
        </row>
        <row r="67">
          <cell r="A67" t="str">
            <v>SA0064</v>
          </cell>
          <cell r="B67" t="str">
            <v>10SW-D/C114</v>
          </cell>
          <cell r="C67">
            <v>0</v>
          </cell>
          <cell r="D67" t="str">
            <v>E</v>
          </cell>
          <cell r="E67" t="str">
            <v>SKW&amp;Is-S</v>
          </cell>
          <cell r="F67" t="str">
            <v>A</v>
          </cell>
          <cell r="G67" t="str">
            <v>Hei Ling Chau Addiction Treatment Centre &amp; Hei Ling Chau Correctional Institution (Is-S)</v>
          </cell>
          <cell r="H67" t="str">
            <v>CSD</v>
          </cell>
          <cell r="I67">
            <v>3</v>
          </cell>
          <cell r="J67" t="str">
            <v>No</v>
          </cell>
          <cell r="K67"/>
          <cell r="L67" t="str">
            <v>No</v>
          </cell>
          <cell r="M67" t="str">
            <v>DF01208008106</v>
          </cell>
        </row>
        <row r="68">
          <cell r="A68" t="str">
            <v>SA0065</v>
          </cell>
          <cell r="B68" t="str">
            <v>10SW-D/C115</v>
          </cell>
          <cell r="C68">
            <v>0</v>
          </cell>
          <cell r="D68" t="str">
            <v>E</v>
          </cell>
          <cell r="E68" t="str">
            <v>SKW&amp;Is-S</v>
          </cell>
          <cell r="F68" t="str">
            <v>A</v>
          </cell>
          <cell r="G68" t="str">
            <v>Hei Ling Chau Addiction Treatment Centre &amp; Hei Ling Chau Correctional Institution (Is-S)</v>
          </cell>
          <cell r="H68" t="str">
            <v>CSD</v>
          </cell>
          <cell r="I68">
            <v>3</v>
          </cell>
          <cell r="J68" t="str">
            <v>No</v>
          </cell>
          <cell r="K68"/>
          <cell r="L68" t="str">
            <v>Yes</v>
          </cell>
          <cell r="M68" t="str">
            <v>DF01208008107</v>
          </cell>
        </row>
        <row r="69">
          <cell r="A69" t="str">
            <v>SA0066</v>
          </cell>
          <cell r="B69" t="str">
            <v>10SW-D/C13</v>
          </cell>
          <cell r="C69">
            <v>0</v>
          </cell>
          <cell r="D69" t="str">
            <v>E</v>
          </cell>
          <cell r="E69" t="str">
            <v>SKW&amp;Is-S</v>
          </cell>
          <cell r="F69" t="str">
            <v>A</v>
          </cell>
          <cell r="G69" t="str">
            <v>Hei Ling Chau Addiction Treatment Centre &amp; Hei Ling Chau Correctional Institution (Is-S)</v>
          </cell>
          <cell r="H69" t="str">
            <v>CSD</v>
          </cell>
          <cell r="I69">
            <v>3</v>
          </cell>
          <cell r="J69" t="str">
            <v>No</v>
          </cell>
          <cell r="K69"/>
          <cell r="L69" t="str">
            <v>Yes</v>
          </cell>
          <cell r="M69" t="str">
            <v>DF01208008018</v>
          </cell>
        </row>
        <row r="70">
          <cell r="A70" t="str">
            <v>SA0067</v>
          </cell>
          <cell r="B70" t="str">
            <v>10SW-D/C133</v>
          </cell>
          <cell r="C70">
            <v>0</v>
          </cell>
          <cell r="D70" t="str">
            <v>E</v>
          </cell>
          <cell r="E70" t="str">
            <v>SKW&amp;Is-S</v>
          </cell>
          <cell r="F70" t="str">
            <v>A</v>
          </cell>
          <cell r="G70" t="str">
            <v>Hei Ling Chau Addiction Treatment Centre &amp; Hei Ling Chau Correctional Institution (Is-S)</v>
          </cell>
          <cell r="H70" t="str">
            <v>CSD</v>
          </cell>
          <cell r="I70">
            <v>1</v>
          </cell>
          <cell r="J70" t="str">
            <v>Yes</v>
          </cell>
          <cell r="K70"/>
          <cell r="L70" t="str">
            <v>Yes</v>
          </cell>
          <cell r="M70" t="str">
            <v>DF01208008108</v>
          </cell>
        </row>
        <row r="71">
          <cell r="A71" t="str">
            <v>SA0068</v>
          </cell>
          <cell r="B71" t="str">
            <v>10SW-D/C139</v>
          </cell>
          <cell r="C71">
            <v>0</v>
          </cell>
          <cell r="D71" t="str">
            <v>E</v>
          </cell>
          <cell r="E71" t="str">
            <v>SKW&amp;Is-S</v>
          </cell>
          <cell r="F71" t="str">
            <v>A</v>
          </cell>
          <cell r="G71" t="str">
            <v>Hei Ling Chau Addiction Treatment Centre &amp; Hei Ling Chau Correctional Institution (Is-S)</v>
          </cell>
          <cell r="H71" t="str">
            <v>CSD</v>
          </cell>
          <cell r="I71">
            <v>1</v>
          </cell>
          <cell r="J71" t="str">
            <v>No</v>
          </cell>
          <cell r="K71"/>
          <cell r="L71" t="str">
            <v>Yes</v>
          </cell>
          <cell r="M71" t="str">
            <v>DF01208008180</v>
          </cell>
        </row>
        <row r="72">
          <cell r="A72" t="str">
            <v>SA0069</v>
          </cell>
          <cell r="B72" t="str">
            <v>10SW-D/C14</v>
          </cell>
          <cell r="C72">
            <v>0</v>
          </cell>
          <cell r="D72" t="str">
            <v>E</v>
          </cell>
          <cell r="E72" t="str">
            <v>SKW&amp;Is-S</v>
          </cell>
          <cell r="F72" t="str">
            <v>A</v>
          </cell>
          <cell r="G72" t="str">
            <v>Hei Ling Chau Addiction Treatment Centre &amp; Hei Ling Chau Correctional Institution (Is-S)</v>
          </cell>
          <cell r="H72" t="str">
            <v>CSD</v>
          </cell>
          <cell r="I72">
            <v>3</v>
          </cell>
          <cell r="J72" t="str">
            <v>No</v>
          </cell>
          <cell r="K72"/>
          <cell r="L72" t="str">
            <v>Yes</v>
          </cell>
          <cell r="M72" t="str">
            <v>DF01208008019</v>
          </cell>
        </row>
        <row r="73">
          <cell r="A73" t="str">
            <v>SA0070</v>
          </cell>
          <cell r="B73" t="str">
            <v>10SW-D/C140</v>
          </cell>
          <cell r="C73">
            <v>0</v>
          </cell>
          <cell r="D73" t="str">
            <v>E</v>
          </cell>
          <cell r="E73" t="str">
            <v>SKW&amp;Is-S</v>
          </cell>
          <cell r="F73" t="str">
            <v>A</v>
          </cell>
          <cell r="G73" t="str">
            <v>Hei Ling Chau Addiction Treatment Centre &amp; Hei Ling Chau Correctional Institution (Is-S)</v>
          </cell>
          <cell r="H73" t="str">
            <v>CSD</v>
          </cell>
          <cell r="I73">
            <v>3</v>
          </cell>
          <cell r="J73" t="str">
            <v>No</v>
          </cell>
          <cell r="K73"/>
          <cell r="L73" t="str">
            <v>Yes</v>
          </cell>
          <cell r="M73" t="str">
            <v>DF01208008181</v>
          </cell>
        </row>
        <row r="74">
          <cell r="A74" t="str">
            <v>SA0071</v>
          </cell>
          <cell r="B74" t="str">
            <v>10SW-D/C15</v>
          </cell>
          <cell r="C74">
            <v>0</v>
          </cell>
          <cell r="D74" t="str">
            <v>E</v>
          </cell>
          <cell r="E74" t="str">
            <v>SKW&amp;Is-S</v>
          </cell>
          <cell r="F74" t="str">
            <v>A</v>
          </cell>
          <cell r="G74" t="str">
            <v>Hei Ling Chau Addiction Treatment Centre &amp; Hei Ling Chau Correctional Institution (Is-S)</v>
          </cell>
          <cell r="H74" t="str">
            <v>CSD</v>
          </cell>
          <cell r="I74">
            <v>3</v>
          </cell>
          <cell r="J74" t="str">
            <v>No</v>
          </cell>
          <cell r="K74"/>
          <cell r="L74" t="str">
            <v>Yes</v>
          </cell>
          <cell r="M74" t="str">
            <v>DF01208008020</v>
          </cell>
        </row>
        <row r="75">
          <cell r="A75" t="str">
            <v>SA0072</v>
          </cell>
          <cell r="B75" t="str">
            <v>10SW-D/C16</v>
          </cell>
          <cell r="C75">
            <v>0</v>
          </cell>
          <cell r="D75" t="str">
            <v>E</v>
          </cell>
          <cell r="E75" t="str">
            <v>SKW&amp;Is-S</v>
          </cell>
          <cell r="F75" t="str">
            <v>A</v>
          </cell>
          <cell r="G75" t="str">
            <v>Hei Ling Chau Addiction Treatment Centre &amp; Hei Ling Chau Correctional Institution (Is-S)</v>
          </cell>
          <cell r="H75" t="str">
            <v>CSD</v>
          </cell>
          <cell r="I75">
            <v>3</v>
          </cell>
          <cell r="J75" t="str">
            <v>No</v>
          </cell>
          <cell r="K75"/>
          <cell r="L75" t="str">
            <v>Yes</v>
          </cell>
          <cell r="M75" t="str">
            <v>DF01208008021</v>
          </cell>
        </row>
        <row r="76">
          <cell r="A76" t="str">
            <v>SA0073</v>
          </cell>
          <cell r="B76" t="str">
            <v>10SW-D/C17</v>
          </cell>
          <cell r="C76">
            <v>0</v>
          </cell>
          <cell r="D76" t="str">
            <v>E</v>
          </cell>
          <cell r="E76" t="str">
            <v>SKW&amp;Is-S</v>
          </cell>
          <cell r="F76" t="str">
            <v>A</v>
          </cell>
          <cell r="G76" t="str">
            <v>Hei Ling Chau Addiction Treatment Centre &amp; Hei Ling Chau Correctional Institution (Is-S)</v>
          </cell>
          <cell r="H76" t="str">
            <v>CSD</v>
          </cell>
          <cell r="I76">
            <v>3</v>
          </cell>
          <cell r="J76" t="str">
            <v>No</v>
          </cell>
          <cell r="K76"/>
          <cell r="L76" t="str">
            <v>No</v>
          </cell>
          <cell r="M76" t="str">
            <v>DF01208008022</v>
          </cell>
        </row>
        <row r="77">
          <cell r="A77" t="str">
            <v>SA0074</v>
          </cell>
          <cell r="B77" t="str">
            <v>10SW-D/C18</v>
          </cell>
          <cell r="C77">
            <v>0</v>
          </cell>
          <cell r="D77" t="str">
            <v>E</v>
          </cell>
          <cell r="E77" t="str">
            <v>SKW&amp;Is-S</v>
          </cell>
          <cell r="F77" t="str">
            <v>A</v>
          </cell>
          <cell r="G77" t="str">
            <v>Hei Ling Chau Addiction Treatment Centre &amp; Hei Ling Chau Correctional Institution (Is-S)</v>
          </cell>
          <cell r="H77" t="str">
            <v>CSD</v>
          </cell>
          <cell r="I77">
            <v>3</v>
          </cell>
          <cell r="J77" t="str">
            <v>No</v>
          </cell>
          <cell r="K77"/>
          <cell r="L77" t="str">
            <v>Yes</v>
          </cell>
          <cell r="M77" t="str">
            <v>DF01208008023</v>
          </cell>
        </row>
        <row r="78">
          <cell r="A78" t="str">
            <v>SA0075</v>
          </cell>
          <cell r="B78" t="str">
            <v>10SW-D/C19</v>
          </cell>
          <cell r="C78">
            <v>0</v>
          </cell>
          <cell r="D78" t="str">
            <v>E</v>
          </cell>
          <cell r="E78" t="str">
            <v>SKW&amp;Is-S</v>
          </cell>
          <cell r="F78" t="str">
            <v>A</v>
          </cell>
          <cell r="G78" t="str">
            <v>Hei Ling Chau Addiction Treatment Centre &amp; Hei Ling Chau Correctional Institution (Is-S)</v>
          </cell>
          <cell r="H78" t="str">
            <v>CSD</v>
          </cell>
          <cell r="I78">
            <v>3</v>
          </cell>
          <cell r="J78" t="str">
            <v>No</v>
          </cell>
          <cell r="K78"/>
          <cell r="L78" t="str">
            <v>Yes</v>
          </cell>
          <cell r="M78" t="str">
            <v>DF01208008024</v>
          </cell>
        </row>
        <row r="79">
          <cell r="A79" t="str">
            <v>SA0076</v>
          </cell>
          <cell r="B79" t="str">
            <v>10SW-D/C2</v>
          </cell>
          <cell r="C79">
            <v>0</v>
          </cell>
          <cell r="D79" t="str">
            <v>E</v>
          </cell>
          <cell r="E79" t="str">
            <v>SKW&amp;Is-S</v>
          </cell>
          <cell r="F79" t="str">
            <v>A</v>
          </cell>
          <cell r="G79" t="str">
            <v>Hei Ling Chau Addiction Treatment Centre &amp; Hei Ling Chau Correctional Institution (Is-S)</v>
          </cell>
          <cell r="H79" t="str">
            <v>CSD</v>
          </cell>
          <cell r="I79">
            <v>1</v>
          </cell>
          <cell r="J79" t="str">
            <v>Yes</v>
          </cell>
          <cell r="K79"/>
          <cell r="L79" t="str">
            <v>No</v>
          </cell>
          <cell r="M79" t="str">
            <v>DF01208008010</v>
          </cell>
        </row>
        <row r="80">
          <cell r="A80" t="str">
            <v>SA0077</v>
          </cell>
          <cell r="B80" t="str">
            <v>10SW-D/C20</v>
          </cell>
          <cell r="C80">
            <v>0</v>
          </cell>
          <cell r="D80" t="str">
            <v>E</v>
          </cell>
          <cell r="E80" t="str">
            <v>SKW&amp;Is-S</v>
          </cell>
          <cell r="F80" t="str">
            <v>A</v>
          </cell>
          <cell r="G80" t="str">
            <v>Hei Ling Chau Addiction Treatment Centre &amp; Hei Ling Chau Correctional Institution (Is-S)</v>
          </cell>
          <cell r="H80" t="str">
            <v>CSD</v>
          </cell>
          <cell r="I80">
            <v>3</v>
          </cell>
          <cell r="J80" t="str">
            <v>No</v>
          </cell>
          <cell r="K80"/>
          <cell r="L80" t="str">
            <v>Yes</v>
          </cell>
          <cell r="M80" t="str">
            <v>DF01208008025</v>
          </cell>
        </row>
        <row r="81">
          <cell r="A81" t="str">
            <v>SA0078</v>
          </cell>
          <cell r="B81" t="str">
            <v>10SW-D/C21</v>
          </cell>
          <cell r="C81">
            <v>0</v>
          </cell>
          <cell r="D81" t="str">
            <v>E</v>
          </cell>
          <cell r="E81" t="str">
            <v>SKW&amp;Is-S</v>
          </cell>
          <cell r="F81" t="str">
            <v>A</v>
          </cell>
          <cell r="G81" t="str">
            <v>Hei Ling Chau Addiction Treatment Centre &amp; Hei Ling Chau Correctional Institution (Is-S)</v>
          </cell>
          <cell r="H81" t="str">
            <v>CSD</v>
          </cell>
          <cell r="I81">
            <v>3</v>
          </cell>
          <cell r="J81" t="str">
            <v>No</v>
          </cell>
          <cell r="K81"/>
          <cell r="L81" t="str">
            <v>Yes</v>
          </cell>
          <cell r="M81" t="str">
            <v>DF01208008026</v>
          </cell>
        </row>
        <row r="82">
          <cell r="A82" t="str">
            <v>SA0079</v>
          </cell>
          <cell r="B82" t="str">
            <v>10SW-D/C22</v>
          </cell>
          <cell r="C82">
            <v>0</v>
          </cell>
          <cell r="D82" t="str">
            <v>E</v>
          </cell>
          <cell r="E82" t="str">
            <v>SKW&amp;Is-S</v>
          </cell>
          <cell r="F82" t="str">
            <v>A</v>
          </cell>
          <cell r="G82" t="str">
            <v>Hei Ling Chau Addiction Treatment Centre &amp; Hei Ling Chau Correctional Institution (Is-S)</v>
          </cell>
          <cell r="H82" t="str">
            <v>CSD</v>
          </cell>
          <cell r="I82">
            <v>3</v>
          </cell>
          <cell r="J82" t="str">
            <v>No</v>
          </cell>
          <cell r="K82"/>
          <cell r="L82" t="str">
            <v>No</v>
          </cell>
          <cell r="M82" t="str">
            <v>DF01208008027</v>
          </cell>
        </row>
        <row r="83">
          <cell r="A83" t="str">
            <v>SA0080</v>
          </cell>
          <cell r="B83" t="str">
            <v>10SW-D/C23</v>
          </cell>
          <cell r="C83">
            <v>0</v>
          </cell>
          <cell r="D83" t="str">
            <v>E</v>
          </cell>
          <cell r="E83" t="str">
            <v>SKW&amp;Is-S</v>
          </cell>
          <cell r="F83" t="str">
            <v>A</v>
          </cell>
          <cell r="G83" t="str">
            <v>Hei Ling Chau Addiction Treatment Centre &amp; Hei Ling Chau Correctional Institution (Is-S)</v>
          </cell>
          <cell r="H83" t="str">
            <v>CSD</v>
          </cell>
          <cell r="I83">
            <v>3</v>
          </cell>
          <cell r="J83" t="str">
            <v>No</v>
          </cell>
          <cell r="K83"/>
          <cell r="L83" t="str">
            <v>Yes</v>
          </cell>
          <cell r="M83" t="str">
            <v>DF01208008178</v>
          </cell>
        </row>
        <row r="84">
          <cell r="A84" t="str">
            <v>SA0081</v>
          </cell>
          <cell r="B84" t="str">
            <v>10SW-D/C24</v>
          </cell>
          <cell r="C84">
            <v>0</v>
          </cell>
          <cell r="D84" t="str">
            <v>E</v>
          </cell>
          <cell r="E84" t="str">
            <v>SKW&amp;Is-S</v>
          </cell>
          <cell r="F84" t="str">
            <v>A</v>
          </cell>
          <cell r="G84" t="str">
            <v>Hei Ling Chau Addiction Treatment Centre &amp; Hei Ling Chau Correctional Institution (Is-S)</v>
          </cell>
          <cell r="H84" t="str">
            <v>CSD</v>
          </cell>
          <cell r="I84">
            <v>1</v>
          </cell>
          <cell r="J84" t="str">
            <v>Yes</v>
          </cell>
          <cell r="K84"/>
          <cell r="L84" t="str">
            <v>Yes</v>
          </cell>
          <cell r="M84" t="str">
            <v>DF01208008179</v>
          </cell>
        </row>
        <row r="85">
          <cell r="A85" t="str">
            <v>SA0082</v>
          </cell>
          <cell r="B85" t="str">
            <v>10SW-D/C25</v>
          </cell>
          <cell r="C85">
            <v>0</v>
          </cell>
          <cell r="D85" t="str">
            <v>E</v>
          </cell>
          <cell r="E85" t="str">
            <v>SKW&amp;Is-S</v>
          </cell>
          <cell r="F85" t="str">
            <v>A</v>
          </cell>
          <cell r="G85" t="str">
            <v>Hei Ling Chau Addiction Treatment Centre &amp; Hei Ling Chau Correctional Institution (Is-S)</v>
          </cell>
          <cell r="H85" t="str">
            <v>CSD</v>
          </cell>
          <cell r="I85">
            <v>3</v>
          </cell>
          <cell r="J85" t="str">
            <v>No</v>
          </cell>
          <cell r="K85"/>
          <cell r="L85" t="str">
            <v>Yes</v>
          </cell>
          <cell r="M85" t="str">
            <v>DF01208008030</v>
          </cell>
        </row>
        <row r="86">
          <cell r="A86" t="str">
            <v>SA0083</v>
          </cell>
          <cell r="B86" t="str">
            <v>10SW-D/C26</v>
          </cell>
          <cell r="C86">
            <v>0</v>
          </cell>
          <cell r="D86" t="str">
            <v>E</v>
          </cell>
          <cell r="E86" t="str">
            <v>SKW&amp;Is-S</v>
          </cell>
          <cell r="F86" t="str">
            <v>A</v>
          </cell>
          <cell r="G86" t="str">
            <v>Hei Ling Chau Addiction Treatment Centre &amp; Hei Ling Chau Correctional Institution (Is-S)</v>
          </cell>
          <cell r="H86" t="str">
            <v>CSD</v>
          </cell>
          <cell r="I86">
            <v>1</v>
          </cell>
          <cell r="J86" t="str">
            <v>No</v>
          </cell>
          <cell r="K86"/>
          <cell r="L86" t="str">
            <v>Yes</v>
          </cell>
          <cell r="M86" t="str">
            <v>DF01208008031</v>
          </cell>
        </row>
        <row r="87">
          <cell r="A87" t="str">
            <v>SA0084</v>
          </cell>
          <cell r="B87" t="str">
            <v>10SW-D/C27</v>
          </cell>
          <cell r="C87">
            <v>0</v>
          </cell>
          <cell r="D87" t="str">
            <v>E</v>
          </cell>
          <cell r="E87" t="str">
            <v>SKW&amp;Is-S</v>
          </cell>
          <cell r="F87" t="str">
            <v>A</v>
          </cell>
          <cell r="G87" t="str">
            <v>Hei Ling Chau Addiction Treatment Centre &amp; Hei Ling Chau Correctional Institution (Is-S)</v>
          </cell>
          <cell r="H87" t="str">
            <v>CSD</v>
          </cell>
          <cell r="I87">
            <v>1</v>
          </cell>
          <cell r="J87" t="str">
            <v>Yes</v>
          </cell>
          <cell r="K87"/>
          <cell r="L87" t="str">
            <v>Yes</v>
          </cell>
          <cell r="M87" t="str">
            <v>DF01208008032</v>
          </cell>
        </row>
        <row r="88">
          <cell r="A88" t="str">
            <v>SA0085</v>
          </cell>
          <cell r="B88" t="str">
            <v>10SW-D/C28</v>
          </cell>
          <cell r="C88">
            <v>0</v>
          </cell>
          <cell r="D88" t="str">
            <v>E</v>
          </cell>
          <cell r="E88" t="str">
            <v>SKW&amp;Is-S</v>
          </cell>
          <cell r="F88" t="str">
            <v>A</v>
          </cell>
          <cell r="G88" t="str">
            <v>Hei Ling Chau Addiction Treatment Centre &amp; Hei Ling Chau Correctional Institution (Is-S)</v>
          </cell>
          <cell r="H88" t="str">
            <v>CSD</v>
          </cell>
          <cell r="I88">
            <v>1</v>
          </cell>
          <cell r="J88" t="str">
            <v>No</v>
          </cell>
          <cell r="K88"/>
          <cell r="L88" t="str">
            <v>Yes</v>
          </cell>
          <cell r="M88" t="str">
            <v>DF01208008033</v>
          </cell>
        </row>
        <row r="89">
          <cell r="A89" t="str">
            <v>SA0086</v>
          </cell>
          <cell r="B89" t="str">
            <v>10SW-D/C29</v>
          </cell>
          <cell r="C89">
            <v>0</v>
          </cell>
          <cell r="D89" t="str">
            <v>E</v>
          </cell>
          <cell r="E89" t="str">
            <v>SKW&amp;Is-S</v>
          </cell>
          <cell r="F89" t="str">
            <v>A</v>
          </cell>
          <cell r="G89" t="str">
            <v>Hei Ling Chau Addiction Treatment Centre &amp; Hei Ling Chau Correctional Institution (Is-S)</v>
          </cell>
          <cell r="H89" t="str">
            <v>CSD</v>
          </cell>
          <cell r="I89">
            <v>1</v>
          </cell>
          <cell r="J89" t="str">
            <v>No</v>
          </cell>
          <cell r="K89"/>
          <cell r="L89" t="str">
            <v>Yes</v>
          </cell>
          <cell r="M89" t="str">
            <v>DF01208008034</v>
          </cell>
        </row>
        <row r="90">
          <cell r="A90" t="str">
            <v>SA0087</v>
          </cell>
          <cell r="B90" t="str">
            <v>10SW-D/C30</v>
          </cell>
          <cell r="C90">
            <v>0</v>
          </cell>
          <cell r="D90" t="str">
            <v>E</v>
          </cell>
          <cell r="E90" t="str">
            <v>SKW&amp;Is-S</v>
          </cell>
          <cell r="F90" t="str">
            <v>A</v>
          </cell>
          <cell r="G90" t="str">
            <v>Hei Ling Chau Addiction Treatment Centre &amp; Hei Ling Chau Correctional Institution (Is-S)</v>
          </cell>
          <cell r="H90" t="str">
            <v>CSD</v>
          </cell>
          <cell r="I90">
            <v>1</v>
          </cell>
          <cell r="J90" t="str">
            <v>No</v>
          </cell>
          <cell r="K90"/>
          <cell r="L90" t="str">
            <v>Yes</v>
          </cell>
          <cell r="M90" t="str">
            <v>DF01208008035</v>
          </cell>
        </row>
        <row r="91">
          <cell r="A91" t="str">
            <v>SA0088</v>
          </cell>
          <cell r="B91" t="str">
            <v>10SW-D/C31</v>
          </cell>
          <cell r="C91">
            <v>0</v>
          </cell>
          <cell r="D91" t="str">
            <v>E</v>
          </cell>
          <cell r="E91" t="str">
            <v>SKW&amp;Is-S</v>
          </cell>
          <cell r="F91" t="str">
            <v>A</v>
          </cell>
          <cell r="G91" t="str">
            <v>Hei Ling Chau Addiction Treatment Centre &amp; Hei Ling Chau Correctional Institution (Is-S)</v>
          </cell>
          <cell r="H91" t="str">
            <v>CSD</v>
          </cell>
          <cell r="I91">
            <v>3</v>
          </cell>
          <cell r="J91" t="str">
            <v>No</v>
          </cell>
          <cell r="K91"/>
          <cell r="L91" t="str">
            <v>Yes</v>
          </cell>
          <cell r="M91" t="str">
            <v>DF01208008036</v>
          </cell>
        </row>
        <row r="92">
          <cell r="A92" t="str">
            <v>SA0089</v>
          </cell>
          <cell r="B92" t="str">
            <v>10SW-D/C32</v>
          </cell>
          <cell r="C92">
            <v>0</v>
          </cell>
          <cell r="D92" t="str">
            <v>E</v>
          </cell>
          <cell r="E92" t="str">
            <v>SKW&amp;Is-S</v>
          </cell>
          <cell r="F92" t="str">
            <v>A</v>
          </cell>
          <cell r="G92" t="str">
            <v>Hei Ling Chau Addiction Treatment Centre &amp; Hei Ling Chau Correctional Institution (Is-S)</v>
          </cell>
          <cell r="H92" t="str">
            <v>CSD</v>
          </cell>
          <cell r="I92">
            <v>3</v>
          </cell>
          <cell r="J92" t="str">
            <v>No</v>
          </cell>
          <cell r="K92"/>
          <cell r="L92" t="str">
            <v>Yes</v>
          </cell>
          <cell r="M92" t="str">
            <v>DF01208008037</v>
          </cell>
        </row>
        <row r="93">
          <cell r="A93" t="str">
            <v>SA0090</v>
          </cell>
          <cell r="B93" t="str">
            <v>10SW-D/C33</v>
          </cell>
          <cell r="C93">
            <v>0</v>
          </cell>
          <cell r="D93" t="str">
            <v>E</v>
          </cell>
          <cell r="E93" t="str">
            <v>SKW&amp;Is-S</v>
          </cell>
          <cell r="F93" t="str">
            <v>A</v>
          </cell>
          <cell r="G93" t="str">
            <v>Hei Ling Chau Addiction Treatment Centre &amp; Hei Ling Chau Correctional Institution (Is-S)</v>
          </cell>
          <cell r="H93" t="str">
            <v>CSD</v>
          </cell>
          <cell r="I93">
            <v>3</v>
          </cell>
          <cell r="J93" t="str">
            <v>No</v>
          </cell>
          <cell r="K93"/>
          <cell r="L93" t="str">
            <v>Yes</v>
          </cell>
          <cell r="M93" t="str">
            <v>DF01208008038</v>
          </cell>
        </row>
        <row r="94">
          <cell r="A94" t="str">
            <v>SA0091</v>
          </cell>
          <cell r="B94" t="str">
            <v>10SW-D/C34</v>
          </cell>
          <cell r="C94">
            <v>0</v>
          </cell>
          <cell r="D94" t="str">
            <v>E</v>
          </cell>
          <cell r="E94" t="str">
            <v>SKW&amp;Is-S</v>
          </cell>
          <cell r="F94" t="str">
            <v>A</v>
          </cell>
          <cell r="G94" t="str">
            <v>Hei Ling Chau Addiction Treatment Centre &amp; Hei Ling Chau Correctional Institution (Is-S)</v>
          </cell>
          <cell r="H94" t="str">
            <v>CSD</v>
          </cell>
          <cell r="I94">
            <v>3</v>
          </cell>
          <cell r="J94" t="str">
            <v>No</v>
          </cell>
          <cell r="K94"/>
          <cell r="L94" t="str">
            <v>Yes</v>
          </cell>
          <cell r="M94" t="str">
            <v>DF01208008039</v>
          </cell>
        </row>
        <row r="95">
          <cell r="A95" t="str">
            <v>SA0092</v>
          </cell>
          <cell r="B95" t="str">
            <v>10SW-D/C35</v>
          </cell>
          <cell r="C95">
            <v>0</v>
          </cell>
          <cell r="D95" t="str">
            <v>E</v>
          </cell>
          <cell r="E95" t="str">
            <v>SKW&amp;Is-S</v>
          </cell>
          <cell r="F95" t="str">
            <v>A</v>
          </cell>
          <cell r="G95" t="str">
            <v>Hei Ling Chau Addiction Treatment Centre &amp; Hei Ling Chau Correctional Institution (Is-S)</v>
          </cell>
          <cell r="H95" t="str">
            <v>CSD</v>
          </cell>
          <cell r="I95">
            <v>1</v>
          </cell>
          <cell r="J95" t="str">
            <v>No</v>
          </cell>
          <cell r="K95"/>
          <cell r="L95" t="str">
            <v>Yes</v>
          </cell>
          <cell r="M95" t="str">
            <v>DF01208008040</v>
          </cell>
        </row>
        <row r="96">
          <cell r="A96" t="str">
            <v>SA0093</v>
          </cell>
          <cell r="B96" t="str">
            <v>10SW-D/C36</v>
          </cell>
          <cell r="C96">
            <v>0</v>
          </cell>
          <cell r="D96" t="str">
            <v>E</v>
          </cell>
          <cell r="E96" t="str">
            <v>SKW&amp;Is-S</v>
          </cell>
          <cell r="F96" t="str">
            <v>A</v>
          </cell>
          <cell r="G96" t="str">
            <v>Hei Ling Chau Addiction Treatment Centre &amp; Hei Ling Chau Correctional Institution (Is-S)</v>
          </cell>
          <cell r="H96" t="str">
            <v>CSD</v>
          </cell>
          <cell r="I96">
            <v>1</v>
          </cell>
          <cell r="J96" t="str">
            <v>No</v>
          </cell>
          <cell r="K96"/>
          <cell r="L96" t="str">
            <v>Yes</v>
          </cell>
          <cell r="M96" t="str">
            <v>DF01208008041</v>
          </cell>
        </row>
        <row r="97">
          <cell r="A97" t="str">
            <v>SA0094</v>
          </cell>
          <cell r="B97" t="str">
            <v>10SW-D/CR37</v>
          </cell>
          <cell r="C97">
            <v>0</v>
          </cell>
          <cell r="D97" t="str">
            <v>E</v>
          </cell>
          <cell r="E97" t="str">
            <v>SKW&amp;Is-S</v>
          </cell>
          <cell r="F97" t="str">
            <v>A</v>
          </cell>
          <cell r="G97" t="str">
            <v>Hei Ling Chau Addiction Treatment Centre &amp; Hei Ling Chau Correctional Institution (Is-S)</v>
          </cell>
          <cell r="H97" t="str">
            <v>CSD</v>
          </cell>
          <cell r="I97">
            <v>1</v>
          </cell>
          <cell r="J97" t="str">
            <v>Yes</v>
          </cell>
          <cell r="K97"/>
          <cell r="L97" t="str">
            <v>Yes</v>
          </cell>
          <cell r="M97" t="str">
            <v>DF01208008042</v>
          </cell>
        </row>
        <row r="98">
          <cell r="A98" t="str">
            <v>SA0095</v>
          </cell>
          <cell r="B98" t="str">
            <v>10SW-D/C38</v>
          </cell>
          <cell r="C98">
            <v>0</v>
          </cell>
          <cell r="D98" t="str">
            <v>E</v>
          </cell>
          <cell r="E98" t="str">
            <v>SKW&amp;Is-S</v>
          </cell>
          <cell r="F98" t="str">
            <v>A</v>
          </cell>
          <cell r="G98" t="str">
            <v>Hei Ling Chau Addiction Treatment Centre &amp; Hei Ling Chau Correctional Institution (Is-S)</v>
          </cell>
          <cell r="H98" t="str">
            <v>CSD</v>
          </cell>
          <cell r="I98">
            <v>1</v>
          </cell>
          <cell r="J98" t="str">
            <v>No</v>
          </cell>
          <cell r="K98"/>
          <cell r="L98" t="str">
            <v>No</v>
          </cell>
          <cell r="M98" t="str">
            <v>DF01208008043</v>
          </cell>
        </row>
        <row r="99">
          <cell r="A99" t="str">
            <v>SA0096</v>
          </cell>
          <cell r="B99" t="str">
            <v>10SW-D/C39</v>
          </cell>
          <cell r="C99">
            <v>0</v>
          </cell>
          <cell r="D99" t="str">
            <v>E</v>
          </cell>
          <cell r="E99" t="str">
            <v>SKW&amp;Is-S</v>
          </cell>
          <cell r="F99" t="str">
            <v>A</v>
          </cell>
          <cell r="G99" t="str">
            <v>Hei Ling Chau Addiction Treatment Centre &amp; Hei Ling Chau Correctional Institution (Is-S)</v>
          </cell>
          <cell r="H99" t="str">
            <v>CSD</v>
          </cell>
          <cell r="I99">
            <v>1</v>
          </cell>
          <cell r="J99" t="str">
            <v>Yes</v>
          </cell>
          <cell r="K99"/>
          <cell r="L99" t="str">
            <v>Yes</v>
          </cell>
          <cell r="M99" t="str">
            <v>DF01208008044</v>
          </cell>
        </row>
        <row r="100">
          <cell r="A100" t="str">
            <v>SA0097</v>
          </cell>
          <cell r="B100" t="str">
            <v>10SW-D/C4</v>
          </cell>
          <cell r="C100">
            <v>0</v>
          </cell>
          <cell r="D100" t="str">
            <v>E</v>
          </cell>
          <cell r="E100" t="str">
            <v>SKW&amp;Is-S</v>
          </cell>
          <cell r="F100" t="str">
            <v>A</v>
          </cell>
          <cell r="G100" t="str">
            <v>Hei Ling Chau Addiction Treatment Centre &amp; Hei Ling Chau Correctional Institution (Is-S)</v>
          </cell>
          <cell r="H100" t="str">
            <v>CSD</v>
          </cell>
          <cell r="I100">
            <v>1</v>
          </cell>
          <cell r="J100" t="str">
            <v>No</v>
          </cell>
          <cell r="K100"/>
          <cell r="L100" t="str">
            <v>Yes</v>
          </cell>
          <cell r="M100" t="str">
            <v>DF01208008011</v>
          </cell>
        </row>
        <row r="101">
          <cell r="A101" t="str">
            <v>SA0098</v>
          </cell>
          <cell r="B101" t="str">
            <v>10SW-D/C40</v>
          </cell>
          <cell r="C101">
            <v>0</v>
          </cell>
          <cell r="D101" t="str">
            <v>E</v>
          </cell>
          <cell r="E101" t="str">
            <v>SKW&amp;Is-S</v>
          </cell>
          <cell r="F101" t="str">
            <v>A</v>
          </cell>
          <cell r="G101" t="str">
            <v>Hei Ling Chau Addiction Treatment Centre &amp; Hei Ling Chau Correctional Institution (Is-S)</v>
          </cell>
          <cell r="H101" t="str">
            <v>CSD</v>
          </cell>
          <cell r="I101">
            <v>2</v>
          </cell>
          <cell r="J101" t="str">
            <v>Yes</v>
          </cell>
          <cell r="K101"/>
          <cell r="L101" t="str">
            <v>Yes</v>
          </cell>
          <cell r="M101" t="str">
            <v>DF01208008045</v>
          </cell>
        </row>
        <row r="102">
          <cell r="A102" t="str">
            <v>SA0099</v>
          </cell>
          <cell r="B102" t="str">
            <v>10SW-D/C41</v>
          </cell>
          <cell r="C102">
            <v>0</v>
          </cell>
          <cell r="D102" t="str">
            <v>E</v>
          </cell>
          <cell r="E102" t="str">
            <v>SKW&amp;Is-S</v>
          </cell>
          <cell r="F102" t="str">
            <v>A</v>
          </cell>
          <cell r="G102" t="str">
            <v>Hei Ling Chau Addiction Treatment Centre &amp; Hei Ling Chau Correctional Institution (Is-S)</v>
          </cell>
          <cell r="H102" t="str">
            <v>CSD</v>
          </cell>
          <cell r="I102">
            <v>1</v>
          </cell>
          <cell r="J102" t="str">
            <v>No</v>
          </cell>
          <cell r="K102"/>
          <cell r="L102" t="str">
            <v>Yes</v>
          </cell>
          <cell r="M102" t="str">
            <v>DF01208008046</v>
          </cell>
        </row>
        <row r="103">
          <cell r="A103" t="str">
            <v>SA0100</v>
          </cell>
          <cell r="B103" t="str">
            <v>10SW-D/C42</v>
          </cell>
          <cell r="C103">
            <v>0</v>
          </cell>
          <cell r="D103" t="str">
            <v>E</v>
          </cell>
          <cell r="E103" t="str">
            <v>SKW&amp;Is-S</v>
          </cell>
          <cell r="F103" t="str">
            <v>A</v>
          </cell>
          <cell r="G103" t="str">
            <v>Hei Ling Chau Addiction Treatment Centre &amp; Hei Ling Chau Correctional Institution (Is-S)</v>
          </cell>
          <cell r="H103" t="str">
            <v>CSD</v>
          </cell>
          <cell r="I103">
            <v>3</v>
          </cell>
          <cell r="J103" t="str">
            <v>No</v>
          </cell>
          <cell r="K103"/>
          <cell r="L103" t="str">
            <v>No</v>
          </cell>
          <cell r="M103" t="str">
            <v>DF01208008047</v>
          </cell>
        </row>
        <row r="104">
          <cell r="A104" t="str">
            <v>SA0101</v>
          </cell>
          <cell r="B104" t="str">
            <v>10SW-D/C43</v>
          </cell>
          <cell r="C104">
            <v>0</v>
          </cell>
          <cell r="D104" t="str">
            <v>E</v>
          </cell>
          <cell r="E104" t="str">
            <v>SKW&amp;Is-S</v>
          </cell>
          <cell r="F104" t="str">
            <v>A</v>
          </cell>
          <cell r="G104" t="str">
            <v>Hei Ling Chau Addiction Treatment Centre &amp; Hei Ling Chau Correctional Institution (Is-S)</v>
          </cell>
          <cell r="H104" t="str">
            <v>CSD</v>
          </cell>
          <cell r="I104">
            <v>1</v>
          </cell>
          <cell r="J104" t="str">
            <v>No</v>
          </cell>
          <cell r="K104"/>
          <cell r="L104" t="str">
            <v>Yes</v>
          </cell>
          <cell r="M104" t="str">
            <v>DF01208008048</v>
          </cell>
        </row>
        <row r="105">
          <cell r="A105" t="str">
            <v>SA0102</v>
          </cell>
          <cell r="B105" t="str">
            <v>10SW-D/C44</v>
          </cell>
          <cell r="C105">
            <v>0</v>
          </cell>
          <cell r="D105" t="str">
            <v>E</v>
          </cell>
          <cell r="E105" t="str">
            <v>SKW&amp;Is-S</v>
          </cell>
          <cell r="F105" t="str">
            <v>A</v>
          </cell>
          <cell r="G105" t="str">
            <v>Hei Ling Chau Addiction Treatment Centre &amp; Hei Ling Chau Correctional Institution (Is-S)</v>
          </cell>
          <cell r="H105" t="str">
            <v>CSD</v>
          </cell>
          <cell r="I105">
            <v>2</v>
          </cell>
          <cell r="J105" t="str">
            <v>No</v>
          </cell>
          <cell r="K105"/>
          <cell r="L105" t="str">
            <v>Yes</v>
          </cell>
          <cell r="M105" t="str">
            <v>DF01208008049</v>
          </cell>
        </row>
        <row r="106">
          <cell r="A106" t="str">
            <v>SA0103</v>
          </cell>
          <cell r="B106" t="str">
            <v>10SW-D/C45</v>
          </cell>
          <cell r="C106">
            <v>0</v>
          </cell>
          <cell r="D106" t="str">
            <v>E</v>
          </cell>
          <cell r="E106" t="str">
            <v>SKW&amp;Is-S</v>
          </cell>
          <cell r="F106" t="str">
            <v>A</v>
          </cell>
          <cell r="G106" t="str">
            <v>Hei Ling Chau Addiction Treatment Centre &amp; Hei Ling Chau Correctional Institution (Is-S)</v>
          </cell>
          <cell r="H106" t="str">
            <v>CSD</v>
          </cell>
          <cell r="I106">
            <v>1</v>
          </cell>
          <cell r="J106" t="str">
            <v>Yes</v>
          </cell>
          <cell r="K106"/>
          <cell r="L106" t="str">
            <v>Yes</v>
          </cell>
          <cell r="M106" t="str">
            <v>DF01208008050</v>
          </cell>
        </row>
        <row r="107">
          <cell r="A107" t="str">
            <v>SA0104</v>
          </cell>
          <cell r="B107" t="str">
            <v>10SW-D/C46</v>
          </cell>
          <cell r="C107">
            <v>0</v>
          </cell>
          <cell r="D107" t="str">
            <v>E</v>
          </cell>
          <cell r="E107" t="str">
            <v>SKW&amp;Is-S</v>
          </cell>
          <cell r="F107" t="str">
            <v>A</v>
          </cell>
          <cell r="G107" t="str">
            <v>Hei Ling Chau Addiction Treatment Centre &amp; Hei Ling Chau Correctional Institution (Is-S)</v>
          </cell>
          <cell r="H107" t="str">
            <v>CSD</v>
          </cell>
          <cell r="I107">
            <v>1</v>
          </cell>
          <cell r="J107" t="str">
            <v>No</v>
          </cell>
          <cell r="K107"/>
          <cell r="L107" t="str">
            <v>Yes</v>
          </cell>
          <cell r="M107" t="str">
            <v>DF01208008051</v>
          </cell>
        </row>
        <row r="108">
          <cell r="A108" t="str">
            <v>SA0105</v>
          </cell>
          <cell r="B108" t="str">
            <v>10SW-D/C47</v>
          </cell>
          <cell r="C108">
            <v>0</v>
          </cell>
          <cell r="D108" t="str">
            <v>E</v>
          </cell>
          <cell r="E108" t="str">
            <v>SKW&amp;Is-S</v>
          </cell>
          <cell r="F108" t="str">
            <v>A</v>
          </cell>
          <cell r="G108" t="str">
            <v>Hei Ling Chau Addiction Treatment Centre &amp; Hei Ling Chau Correctional Institution (Is-S)</v>
          </cell>
          <cell r="H108" t="str">
            <v>CSD</v>
          </cell>
          <cell r="I108">
            <v>3</v>
          </cell>
          <cell r="J108" t="str">
            <v>No</v>
          </cell>
          <cell r="K108"/>
          <cell r="L108" t="str">
            <v>Yes</v>
          </cell>
          <cell r="M108" t="str">
            <v>DF01208008052</v>
          </cell>
        </row>
        <row r="109">
          <cell r="A109" t="str">
            <v>SA0106</v>
          </cell>
          <cell r="B109" t="str">
            <v>10SW-D/C48</v>
          </cell>
          <cell r="C109">
            <v>0</v>
          </cell>
          <cell r="D109" t="str">
            <v>E</v>
          </cell>
          <cell r="E109" t="str">
            <v>SKW&amp;Is-S</v>
          </cell>
          <cell r="F109" t="str">
            <v>A</v>
          </cell>
          <cell r="G109" t="str">
            <v>Hei Ling Chau Addiction Treatment Centre &amp; Hei Ling Chau Correctional Institution (Is-S)</v>
          </cell>
          <cell r="H109" t="str">
            <v>CSD</v>
          </cell>
          <cell r="I109">
            <v>3</v>
          </cell>
          <cell r="J109" t="str">
            <v>No</v>
          </cell>
          <cell r="K109"/>
          <cell r="L109" t="str">
            <v>No</v>
          </cell>
          <cell r="M109" t="str">
            <v>DF01208008053</v>
          </cell>
        </row>
        <row r="110">
          <cell r="A110" t="str">
            <v>SA0107</v>
          </cell>
          <cell r="B110" t="str">
            <v>10SW-D/C49</v>
          </cell>
          <cell r="C110">
            <v>0</v>
          </cell>
          <cell r="D110" t="str">
            <v>E</v>
          </cell>
          <cell r="E110" t="str">
            <v>SKW&amp;Is-S</v>
          </cell>
          <cell r="F110" t="str">
            <v>A</v>
          </cell>
          <cell r="G110" t="str">
            <v>Hei Ling Chau Addiction Treatment Centre &amp; Hei Ling Chau Correctional Institution (Is-S)</v>
          </cell>
          <cell r="H110" t="str">
            <v>CSD</v>
          </cell>
          <cell r="I110">
            <v>2</v>
          </cell>
          <cell r="J110" t="str">
            <v>Yes</v>
          </cell>
          <cell r="K110"/>
          <cell r="L110" t="str">
            <v>Yes</v>
          </cell>
          <cell r="M110" t="str">
            <v>DF01208008054</v>
          </cell>
        </row>
        <row r="111">
          <cell r="A111" t="str">
            <v>SA0108</v>
          </cell>
          <cell r="B111" t="str">
            <v>10SW-D/C5</v>
          </cell>
          <cell r="C111">
            <v>0</v>
          </cell>
          <cell r="D111" t="str">
            <v>E</v>
          </cell>
          <cell r="E111" t="str">
            <v>SKW&amp;Is-S</v>
          </cell>
          <cell r="F111" t="str">
            <v>A</v>
          </cell>
          <cell r="G111" t="str">
            <v>Hei Ling Chau Addiction Treatment Centre &amp; Hei Ling Chau Correctional Institution (Is-S)</v>
          </cell>
          <cell r="H111" t="str">
            <v>CSD</v>
          </cell>
          <cell r="I111">
            <v>1</v>
          </cell>
          <cell r="J111" t="str">
            <v>Yes</v>
          </cell>
          <cell r="K111"/>
          <cell r="L111" t="str">
            <v>Yes</v>
          </cell>
          <cell r="M111" t="str">
            <v>DF01208008012</v>
          </cell>
        </row>
        <row r="112">
          <cell r="A112" t="str">
            <v>SA0109</v>
          </cell>
          <cell r="B112" t="str">
            <v>10SW-D/C50</v>
          </cell>
          <cell r="C112">
            <v>0</v>
          </cell>
          <cell r="D112" t="str">
            <v>E</v>
          </cell>
          <cell r="E112" t="str">
            <v>SKW&amp;Is-S</v>
          </cell>
          <cell r="F112" t="str">
            <v>A</v>
          </cell>
          <cell r="G112" t="str">
            <v>Hei Ling Chau Addiction Treatment Centre &amp; Hei Ling Chau Correctional Institution (Is-S)</v>
          </cell>
          <cell r="H112" t="str">
            <v>CSD</v>
          </cell>
          <cell r="I112">
            <v>3</v>
          </cell>
          <cell r="J112" t="str">
            <v>No</v>
          </cell>
          <cell r="K112"/>
          <cell r="L112" t="str">
            <v>Yes</v>
          </cell>
          <cell r="M112" t="str">
            <v>DF01208008055</v>
          </cell>
        </row>
        <row r="113">
          <cell r="A113" t="str">
            <v>SA0110</v>
          </cell>
          <cell r="B113" t="str">
            <v>10SW-D/C51</v>
          </cell>
          <cell r="C113">
            <v>0</v>
          </cell>
          <cell r="D113" t="str">
            <v>E</v>
          </cell>
          <cell r="E113" t="str">
            <v>SKW&amp;Is-S</v>
          </cell>
          <cell r="F113" t="str">
            <v>A</v>
          </cell>
          <cell r="G113" t="str">
            <v>Hei Ling Chau Addiction Treatment Centre &amp; Hei Ling Chau Correctional Institution (Is-S)</v>
          </cell>
          <cell r="H113" t="str">
            <v>CSD</v>
          </cell>
          <cell r="I113">
            <v>1</v>
          </cell>
          <cell r="J113" t="str">
            <v>No</v>
          </cell>
          <cell r="K113"/>
          <cell r="L113" t="str">
            <v>Yes</v>
          </cell>
          <cell r="M113" t="str">
            <v>DF01208008056</v>
          </cell>
        </row>
        <row r="114">
          <cell r="A114" t="str">
            <v>SA0111</v>
          </cell>
          <cell r="B114" t="str">
            <v>10SW-D/CR52</v>
          </cell>
          <cell r="C114">
            <v>0</v>
          </cell>
          <cell r="D114" t="str">
            <v>E</v>
          </cell>
          <cell r="E114" t="str">
            <v>SKW&amp;Is-S</v>
          </cell>
          <cell r="F114" t="str">
            <v>A</v>
          </cell>
          <cell r="G114" t="str">
            <v>Hei Ling Chau Addiction Treatment Centre &amp; Hei Ling Chau Correctional Institution (Is-S)</v>
          </cell>
          <cell r="H114" t="str">
            <v>CSD</v>
          </cell>
          <cell r="I114">
            <v>1</v>
          </cell>
          <cell r="J114" t="str">
            <v>Yes</v>
          </cell>
          <cell r="K114"/>
          <cell r="L114" t="str">
            <v>No</v>
          </cell>
          <cell r="M114" t="str">
            <v>DF01208008057</v>
          </cell>
        </row>
        <row r="115">
          <cell r="A115" t="str">
            <v>SA0112</v>
          </cell>
          <cell r="B115" t="str">
            <v>10SW-D/C53</v>
          </cell>
          <cell r="C115">
            <v>0</v>
          </cell>
          <cell r="D115" t="str">
            <v>E</v>
          </cell>
          <cell r="E115" t="str">
            <v>SKW&amp;Is-S</v>
          </cell>
          <cell r="F115" t="str">
            <v>A</v>
          </cell>
          <cell r="G115" t="str">
            <v>Hei Ling Chau Addiction Treatment Centre &amp; Hei Ling Chau Correctional Institution (Is-S)</v>
          </cell>
          <cell r="H115" t="str">
            <v>CSD</v>
          </cell>
          <cell r="I115">
            <v>1</v>
          </cell>
          <cell r="J115" t="str">
            <v>No</v>
          </cell>
          <cell r="K115"/>
          <cell r="L115" t="str">
            <v>Yes</v>
          </cell>
          <cell r="M115" t="str">
            <v>DF01208008058</v>
          </cell>
        </row>
        <row r="116">
          <cell r="A116" t="str">
            <v>SA0113</v>
          </cell>
          <cell r="B116" t="str">
            <v>10SW-D/C54</v>
          </cell>
          <cell r="C116">
            <v>0</v>
          </cell>
          <cell r="D116" t="str">
            <v>E</v>
          </cell>
          <cell r="E116" t="str">
            <v>SKW&amp;Is-S</v>
          </cell>
          <cell r="F116" t="str">
            <v>A</v>
          </cell>
          <cell r="G116" t="str">
            <v>Hei Ling Chau Addiction Treatment Centre &amp; Hei Ling Chau Correctional Institution (Is-S)</v>
          </cell>
          <cell r="H116" t="str">
            <v>CSD</v>
          </cell>
          <cell r="I116">
            <v>2</v>
          </cell>
          <cell r="J116" t="str">
            <v>No</v>
          </cell>
          <cell r="K116"/>
          <cell r="L116" t="str">
            <v>Yes</v>
          </cell>
          <cell r="M116" t="str">
            <v>DF01208008059</v>
          </cell>
        </row>
        <row r="117">
          <cell r="A117" t="str">
            <v>SA0114</v>
          </cell>
          <cell r="B117" t="str">
            <v>10SW-D/C55</v>
          </cell>
          <cell r="C117">
            <v>0</v>
          </cell>
          <cell r="D117" t="str">
            <v>E</v>
          </cell>
          <cell r="E117" t="str">
            <v>SKW&amp;Is-S</v>
          </cell>
          <cell r="F117" t="str">
            <v>A</v>
          </cell>
          <cell r="G117" t="str">
            <v>Hei Ling Chau Addiction Treatment Centre &amp; Hei Ling Chau Correctional Institution (Is-S)</v>
          </cell>
          <cell r="H117" t="str">
            <v>CSD</v>
          </cell>
          <cell r="I117">
            <v>1</v>
          </cell>
          <cell r="J117" t="str">
            <v>No</v>
          </cell>
          <cell r="K117"/>
          <cell r="L117" t="str">
            <v>Yes</v>
          </cell>
          <cell r="M117" t="str">
            <v>DF01208008060</v>
          </cell>
        </row>
        <row r="118">
          <cell r="A118" t="str">
            <v>SA0115</v>
          </cell>
          <cell r="B118" t="str">
            <v>10SW-D/C56</v>
          </cell>
          <cell r="C118">
            <v>0</v>
          </cell>
          <cell r="D118" t="str">
            <v>E</v>
          </cell>
          <cell r="E118" t="str">
            <v>SKW&amp;Is-S</v>
          </cell>
          <cell r="F118" t="str">
            <v>A</v>
          </cell>
          <cell r="G118" t="str">
            <v>Hei Ling Chau Addiction Treatment Centre &amp; Hei Ling Chau Correctional Institution (Is-S)</v>
          </cell>
          <cell r="H118" t="str">
            <v>CSD</v>
          </cell>
          <cell r="I118">
            <v>1</v>
          </cell>
          <cell r="J118" t="str">
            <v>Yes</v>
          </cell>
          <cell r="K118"/>
          <cell r="L118" t="str">
            <v>Yes</v>
          </cell>
          <cell r="M118" t="str">
            <v>DF01208008061</v>
          </cell>
        </row>
        <row r="119">
          <cell r="A119" t="str">
            <v>SA0116</v>
          </cell>
          <cell r="B119" t="str">
            <v>10SW-D/C57</v>
          </cell>
          <cell r="C119">
            <v>0</v>
          </cell>
          <cell r="D119" t="str">
            <v>E</v>
          </cell>
          <cell r="E119" t="str">
            <v>SKW&amp;Is-S</v>
          </cell>
          <cell r="F119" t="str">
            <v>A</v>
          </cell>
          <cell r="G119" t="str">
            <v>Hei Ling Chau Addiction Treatment Centre &amp; Hei Ling Chau Correctional Institution (Is-S)</v>
          </cell>
          <cell r="H119" t="str">
            <v>CSD</v>
          </cell>
          <cell r="I119">
            <v>1</v>
          </cell>
          <cell r="J119" t="str">
            <v>No</v>
          </cell>
          <cell r="K119"/>
          <cell r="L119" t="str">
            <v>No</v>
          </cell>
          <cell r="M119" t="str">
            <v>DF01208008062</v>
          </cell>
        </row>
        <row r="120">
          <cell r="A120" t="str">
            <v>SA0117</v>
          </cell>
          <cell r="B120" t="str">
            <v>10SW-D/CR58</v>
          </cell>
          <cell r="C120">
            <v>0</v>
          </cell>
          <cell r="D120" t="str">
            <v>E</v>
          </cell>
          <cell r="E120" t="str">
            <v>SKW&amp;Is-S</v>
          </cell>
          <cell r="F120" t="str">
            <v>A</v>
          </cell>
          <cell r="G120" t="str">
            <v>Hei Ling Chau Addiction Treatment Centre &amp; Hei Ling Chau Correctional Institution (Is-S)</v>
          </cell>
          <cell r="H120" t="str">
            <v>CSD</v>
          </cell>
          <cell r="I120">
            <v>3</v>
          </cell>
          <cell r="J120" t="str">
            <v>No</v>
          </cell>
          <cell r="K120"/>
          <cell r="L120" t="str">
            <v>Yes</v>
          </cell>
          <cell r="M120" t="str">
            <v>DF01208008063</v>
          </cell>
        </row>
        <row r="121">
          <cell r="A121" t="str">
            <v>SA0118</v>
          </cell>
          <cell r="B121" t="str">
            <v>10SW-D/C6</v>
          </cell>
          <cell r="C121">
            <v>0</v>
          </cell>
          <cell r="D121" t="str">
            <v>E</v>
          </cell>
          <cell r="E121" t="str">
            <v>SKW&amp;Is-S</v>
          </cell>
          <cell r="F121" t="str">
            <v>A</v>
          </cell>
          <cell r="G121" t="str">
            <v>Hei Ling Chau Addiction Treatment Centre &amp; Hei Ling Chau Correctional Institution (Is-S)</v>
          </cell>
          <cell r="H121" t="str">
            <v>CSD</v>
          </cell>
          <cell r="I121">
            <v>1</v>
          </cell>
          <cell r="J121" t="str">
            <v>No</v>
          </cell>
          <cell r="K121"/>
          <cell r="L121" t="str">
            <v>Yes</v>
          </cell>
          <cell r="M121" t="str">
            <v>DF01208008013</v>
          </cell>
        </row>
        <row r="122">
          <cell r="A122" t="str">
            <v>SA0119</v>
          </cell>
          <cell r="B122" t="str">
            <v>10SW-D/C66</v>
          </cell>
          <cell r="C122">
            <v>0</v>
          </cell>
          <cell r="D122" t="str">
            <v>E</v>
          </cell>
          <cell r="E122" t="str">
            <v>SKW&amp;Is-S</v>
          </cell>
          <cell r="F122" t="str">
            <v>A</v>
          </cell>
          <cell r="G122" t="str">
            <v>Hei Ling Chau Addiction Treatment Centre &amp; Hei Ling Chau Correctional Institution (Is-S)</v>
          </cell>
          <cell r="H122" t="str">
            <v>CSD</v>
          </cell>
          <cell r="I122">
            <v>3</v>
          </cell>
          <cell r="J122" t="str">
            <v>No</v>
          </cell>
          <cell r="K122"/>
          <cell r="L122" t="str">
            <v>Yes</v>
          </cell>
          <cell r="M122" t="str">
            <v>DF01208008065</v>
          </cell>
        </row>
        <row r="123">
          <cell r="A123" t="str">
            <v>SA0120</v>
          </cell>
          <cell r="B123" t="str">
            <v>10SW-D/C67</v>
          </cell>
          <cell r="C123">
            <v>0</v>
          </cell>
          <cell r="D123" t="str">
            <v>E</v>
          </cell>
          <cell r="E123" t="str">
            <v>SKW&amp;Is-S</v>
          </cell>
          <cell r="F123" t="str">
            <v>A</v>
          </cell>
          <cell r="G123" t="str">
            <v>Hei Ling Chau Addiction Treatment Centre &amp; Hei Ling Chau Correctional Institution (Is-S)</v>
          </cell>
          <cell r="H123" t="str">
            <v>CSD</v>
          </cell>
          <cell r="I123">
            <v>3</v>
          </cell>
          <cell r="J123" t="str">
            <v>No</v>
          </cell>
          <cell r="K123"/>
          <cell r="L123" t="str">
            <v>Yes</v>
          </cell>
          <cell r="M123" t="str">
            <v>DF01208008066</v>
          </cell>
        </row>
        <row r="124">
          <cell r="A124" t="str">
            <v>SA0121</v>
          </cell>
          <cell r="B124" t="str">
            <v>10SW-D/C68</v>
          </cell>
          <cell r="C124">
            <v>0</v>
          </cell>
          <cell r="D124" t="str">
            <v>E</v>
          </cell>
          <cell r="E124" t="str">
            <v>SKW&amp;Is-S</v>
          </cell>
          <cell r="F124" t="str">
            <v>A</v>
          </cell>
          <cell r="G124" t="str">
            <v>Hei Ling Chau Addiction Treatment Centre &amp; Hei Ling Chau Correctional Institution (Is-S)</v>
          </cell>
          <cell r="H124" t="str">
            <v>CSD</v>
          </cell>
          <cell r="I124">
            <v>3</v>
          </cell>
          <cell r="J124" t="str">
            <v>No</v>
          </cell>
          <cell r="K124"/>
          <cell r="L124" t="str">
            <v>No</v>
          </cell>
          <cell r="M124" t="str">
            <v>DF01208008067</v>
          </cell>
        </row>
        <row r="125">
          <cell r="A125" t="str">
            <v>SA0122</v>
          </cell>
          <cell r="B125" t="str">
            <v>10SW-D/C69</v>
          </cell>
          <cell r="C125">
            <v>0</v>
          </cell>
          <cell r="D125" t="str">
            <v>E</v>
          </cell>
          <cell r="E125" t="str">
            <v>SKW&amp;Is-S</v>
          </cell>
          <cell r="F125" t="str">
            <v>A</v>
          </cell>
          <cell r="G125" t="str">
            <v>Hei Ling Chau Addiction Treatment Centre &amp; Hei Ling Chau Correctional Institution (Is-S)</v>
          </cell>
          <cell r="H125" t="str">
            <v>CSD</v>
          </cell>
          <cell r="I125">
            <v>3</v>
          </cell>
          <cell r="J125" t="str">
            <v>No</v>
          </cell>
          <cell r="K125"/>
          <cell r="L125" t="str">
            <v>No</v>
          </cell>
          <cell r="M125" t="str">
            <v>DF01208008068</v>
          </cell>
        </row>
        <row r="126">
          <cell r="A126" t="str">
            <v>SA0123</v>
          </cell>
          <cell r="B126" t="str">
            <v>10SW-D/CR7</v>
          </cell>
          <cell r="C126">
            <v>0</v>
          </cell>
          <cell r="D126" t="str">
            <v>E</v>
          </cell>
          <cell r="E126" t="str">
            <v>SKW&amp;Is-S</v>
          </cell>
          <cell r="F126" t="str">
            <v>A</v>
          </cell>
          <cell r="G126" t="str">
            <v>Hei Ling Chau Addiction Treatment Centre &amp; Hei Ling Chau Correctional Institution (Is-S)</v>
          </cell>
          <cell r="H126" t="str">
            <v>CSD</v>
          </cell>
          <cell r="I126">
            <v>1</v>
          </cell>
          <cell r="J126" t="str">
            <v>Yes</v>
          </cell>
          <cell r="K126"/>
          <cell r="L126" t="str">
            <v>Yes</v>
          </cell>
          <cell r="M126" t="str">
            <v>DF01208009000</v>
          </cell>
        </row>
        <row r="127">
          <cell r="A127" t="str">
            <v>SA0124</v>
          </cell>
          <cell r="B127" t="str">
            <v>10SW-D/C70</v>
          </cell>
          <cell r="C127">
            <v>0</v>
          </cell>
          <cell r="D127" t="str">
            <v>E</v>
          </cell>
          <cell r="E127" t="str">
            <v>SKW&amp;Is-S</v>
          </cell>
          <cell r="F127" t="str">
            <v>A</v>
          </cell>
          <cell r="G127" t="str">
            <v>Hei Ling Chau Addiction Treatment Centre &amp; Hei Ling Chau Correctional Institution (Is-S)</v>
          </cell>
          <cell r="H127" t="str">
            <v>CSD</v>
          </cell>
          <cell r="I127">
            <v>3</v>
          </cell>
          <cell r="J127" t="str">
            <v>No</v>
          </cell>
          <cell r="K127"/>
          <cell r="L127" t="str">
            <v>No</v>
          </cell>
          <cell r="M127" t="str">
            <v>DF01208008069</v>
          </cell>
        </row>
        <row r="128">
          <cell r="A128" t="str">
            <v>SA0125</v>
          </cell>
          <cell r="B128" t="str">
            <v>10SW-D/C71</v>
          </cell>
          <cell r="C128">
            <v>0</v>
          </cell>
          <cell r="D128" t="str">
            <v>E</v>
          </cell>
          <cell r="E128" t="str">
            <v>SKW&amp;Is-S</v>
          </cell>
          <cell r="F128" t="str">
            <v>A</v>
          </cell>
          <cell r="G128" t="str">
            <v>Hei Ling Chau Addiction Treatment Centre &amp; Hei Ling Chau Correctional Institution (Is-S)</v>
          </cell>
          <cell r="H128" t="str">
            <v>CSD</v>
          </cell>
          <cell r="I128">
            <v>3</v>
          </cell>
          <cell r="J128" t="str">
            <v>No</v>
          </cell>
          <cell r="K128"/>
          <cell r="L128" t="str">
            <v>No</v>
          </cell>
          <cell r="M128" t="str">
            <v>DF01208008070</v>
          </cell>
        </row>
        <row r="129">
          <cell r="A129" t="str">
            <v>SA0126</v>
          </cell>
          <cell r="B129" t="str">
            <v>10SW-D/C72</v>
          </cell>
          <cell r="C129">
            <v>0</v>
          </cell>
          <cell r="D129" t="str">
            <v>E</v>
          </cell>
          <cell r="E129" t="str">
            <v>SKW&amp;Is-S</v>
          </cell>
          <cell r="F129" t="str">
            <v>A</v>
          </cell>
          <cell r="G129" t="str">
            <v>Hei Ling Chau Addiction Treatment Centre &amp; Hei Ling Chau Correctional Institution (Is-S)</v>
          </cell>
          <cell r="H129" t="str">
            <v>CSD</v>
          </cell>
          <cell r="I129">
            <v>3</v>
          </cell>
          <cell r="J129" t="str">
            <v>No</v>
          </cell>
          <cell r="K129"/>
          <cell r="L129" t="str">
            <v>No</v>
          </cell>
          <cell r="M129" t="str">
            <v>DF01208008071</v>
          </cell>
        </row>
        <row r="130">
          <cell r="A130" t="str">
            <v>SA0127</v>
          </cell>
          <cell r="B130" t="str">
            <v>10SW-D/C73</v>
          </cell>
          <cell r="C130">
            <v>0</v>
          </cell>
          <cell r="D130" t="str">
            <v>E</v>
          </cell>
          <cell r="E130" t="str">
            <v>SKW&amp;Is-S</v>
          </cell>
          <cell r="F130" t="str">
            <v>A</v>
          </cell>
          <cell r="G130" t="str">
            <v>Hei Ling Chau Addiction Treatment Centre &amp; Hei Ling Chau Correctional Institution (Is-S)</v>
          </cell>
          <cell r="H130" t="str">
            <v>CSD</v>
          </cell>
          <cell r="I130">
            <v>3</v>
          </cell>
          <cell r="J130" t="str">
            <v>No</v>
          </cell>
          <cell r="K130"/>
          <cell r="L130" t="str">
            <v>No</v>
          </cell>
          <cell r="M130" t="str">
            <v>DF01208008072</v>
          </cell>
        </row>
        <row r="131">
          <cell r="A131" t="str">
            <v>SA0128</v>
          </cell>
          <cell r="B131" t="str">
            <v>10SW-D/C74</v>
          </cell>
          <cell r="C131">
            <v>0</v>
          </cell>
          <cell r="D131" t="str">
            <v>E</v>
          </cell>
          <cell r="E131" t="str">
            <v>SKW&amp;Is-S</v>
          </cell>
          <cell r="F131" t="str">
            <v>A</v>
          </cell>
          <cell r="G131" t="str">
            <v>Hei Ling Chau Addiction Treatment Centre &amp; Hei Ling Chau Correctional Institution (Is-S)</v>
          </cell>
          <cell r="H131" t="str">
            <v>CSD</v>
          </cell>
          <cell r="I131">
            <v>3</v>
          </cell>
          <cell r="J131" t="str">
            <v>No</v>
          </cell>
          <cell r="K131"/>
          <cell r="L131" t="str">
            <v>Yes</v>
          </cell>
          <cell r="M131" t="str">
            <v>DF01208008073</v>
          </cell>
        </row>
        <row r="132">
          <cell r="A132" t="str">
            <v>SA0129</v>
          </cell>
          <cell r="B132" t="str">
            <v>10SW-D/C75</v>
          </cell>
          <cell r="C132">
            <v>0</v>
          </cell>
          <cell r="D132" t="str">
            <v>E</v>
          </cell>
          <cell r="E132" t="str">
            <v>SKW&amp;Is-S</v>
          </cell>
          <cell r="F132" t="str">
            <v>A</v>
          </cell>
          <cell r="G132" t="str">
            <v>Hei Ling Chau Addiction Treatment Centre &amp; Hei Ling Chau Correctional Institution (Is-S)</v>
          </cell>
          <cell r="H132" t="str">
            <v>CSD</v>
          </cell>
          <cell r="I132">
            <v>3</v>
          </cell>
          <cell r="J132" t="str">
            <v>No</v>
          </cell>
          <cell r="K132"/>
          <cell r="L132" t="str">
            <v>No</v>
          </cell>
          <cell r="M132" t="str">
            <v>DF01208008074</v>
          </cell>
        </row>
        <row r="133">
          <cell r="A133" t="str">
            <v>SA0130</v>
          </cell>
          <cell r="B133" t="str">
            <v>10SW-D/C76</v>
          </cell>
          <cell r="C133">
            <v>0</v>
          </cell>
          <cell r="D133" t="str">
            <v>E</v>
          </cell>
          <cell r="E133" t="str">
            <v>SKW&amp;Is-S</v>
          </cell>
          <cell r="F133" t="str">
            <v>A</v>
          </cell>
          <cell r="G133" t="str">
            <v>Hei Ling Chau Addiction Treatment Centre &amp; Hei Ling Chau Correctional Institution (Is-S)</v>
          </cell>
          <cell r="H133" t="str">
            <v>CSD</v>
          </cell>
          <cell r="I133">
            <v>3</v>
          </cell>
          <cell r="J133" t="str">
            <v>No</v>
          </cell>
          <cell r="K133"/>
          <cell r="L133" t="str">
            <v>No</v>
          </cell>
          <cell r="M133" t="str">
            <v>DF01208008075</v>
          </cell>
        </row>
        <row r="134">
          <cell r="A134" t="str">
            <v>SA0131</v>
          </cell>
          <cell r="B134" t="str">
            <v>10SW-D/C77</v>
          </cell>
          <cell r="C134">
            <v>0</v>
          </cell>
          <cell r="D134" t="str">
            <v>E</v>
          </cell>
          <cell r="E134" t="str">
            <v>SKW&amp;Is-S</v>
          </cell>
          <cell r="F134" t="str">
            <v>A</v>
          </cell>
          <cell r="G134" t="str">
            <v>Hei Ling Chau Addiction Treatment Centre &amp; Hei Ling Chau Correctional Institution (Is-S)</v>
          </cell>
          <cell r="H134" t="str">
            <v>CSD</v>
          </cell>
          <cell r="I134">
            <v>3</v>
          </cell>
          <cell r="J134" t="str">
            <v>No</v>
          </cell>
          <cell r="K134"/>
          <cell r="L134" t="str">
            <v>Yes</v>
          </cell>
          <cell r="M134" t="str">
            <v>DF01208008076</v>
          </cell>
        </row>
        <row r="135">
          <cell r="A135" t="str">
            <v>SA0132</v>
          </cell>
          <cell r="B135" t="str">
            <v>10SW-D/C78</v>
          </cell>
          <cell r="C135">
            <v>0</v>
          </cell>
          <cell r="D135" t="str">
            <v>E</v>
          </cell>
          <cell r="E135" t="str">
            <v>SKW&amp;Is-S</v>
          </cell>
          <cell r="F135" t="str">
            <v>A</v>
          </cell>
          <cell r="G135" t="str">
            <v>Hei Ling Chau Addiction Treatment Centre &amp; Hei Ling Chau Correctional Institution (Is-S)</v>
          </cell>
          <cell r="H135" t="str">
            <v>CSD</v>
          </cell>
          <cell r="I135">
            <v>3</v>
          </cell>
          <cell r="J135" t="str">
            <v>No</v>
          </cell>
          <cell r="K135"/>
          <cell r="L135" t="str">
            <v>No</v>
          </cell>
          <cell r="M135" t="str">
            <v>DF01208008077</v>
          </cell>
        </row>
        <row r="136">
          <cell r="A136" t="str">
            <v>SA0133</v>
          </cell>
          <cell r="B136" t="str">
            <v>10SW-D/C8</v>
          </cell>
          <cell r="C136">
            <v>0</v>
          </cell>
          <cell r="D136" t="str">
            <v>E</v>
          </cell>
          <cell r="E136" t="str">
            <v>SKW&amp;Is-S</v>
          </cell>
          <cell r="F136" t="str">
            <v>A</v>
          </cell>
          <cell r="G136" t="str">
            <v>Hei Ling Chau Addiction Treatment Centre &amp; Hei Ling Chau Correctional Institution (Is-S)</v>
          </cell>
          <cell r="H136" t="str">
            <v>CSD</v>
          </cell>
          <cell r="I136">
            <v>1</v>
          </cell>
          <cell r="J136" t="str">
            <v>Yes</v>
          </cell>
          <cell r="K136"/>
          <cell r="L136" t="str">
            <v>Yes</v>
          </cell>
          <cell r="M136" t="str">
            <v>DF01208008014</v>
          </cell>
        </row>
        <row r="137">
          <cell r="A137" t="str">
            <v>SA0134</v>
          </cell>
          <cell r="B137" t="str">
            <v>10SW-D/C80</v>
          </cell>
          <cell r="C137">
            <v>0</v>
          </cell>
          <cell r="D137" t="str">
            <v>E</v>
          </cell>
          <cell r="E137" t="str">
            <v>SKW&amp;Is-S</v>
          </cell>
          <cell r="F137" t="str">
            <v>A</v>
          </cell>
          <cell r="G137" t="str">
            <v>Hei Ling Chau Addiction Treatment Centre &amp; Hei Ling Chau Correctional Institution (Is-S)</v>
          </cell>
          <cell r="H137" t="str">
            <v>CSD</v>
          </cell>
          <cell r="I137">
            <v>3</v>
          </cell>
          <cell r="J137" t="str">
            <v>No</v>
          </cell>
          <cell r="K137"/>
          <cell r="L137" t="str">
            <v>Yes</v>
          </cell>
          <cell r="M137" t="str">
            <v>DF01208008078</v>
          </cell>
        </row>
        <row r="138">
          <cell r="A138" t="str">
            <v>SA0135</v>
          </cell>
          <cell r="B138" t="str">
            <v>10SW-D/C81</v>
          </cell>
          <cell r="C138">
            <v>0</v>
          </cell>
          <cell r="D138" t="str">
            <v>E</v>
          </cell>
          <cell r="E138" t="str">
            <v>SKW&amp;Is-S</v>
          </cell>
          <cell r="F138" t="str">
            <v>A</v>
          </cell>
          <cell r="G138" t="str">
            <v>Hei Ling Chau Addiction Treatment Centre &amp; Hei Ling Chau Correctional Institution (Is-S)</v>
          </cell>
          <cell r="H138" t="str">
            <v>CSD</v>
          </cell>
          <cell r="I138">
            <v>3</v>
          </cell>
          <cell r="J138" t="str">
            <v>No</v>
          </cell>
          <cell r="K138"/>
          <cell r="L138" t="str">
            <v>No</v>
          </cell>
          <cell r="M138" t="str">
            <v>DF01208008079</v>
          </cell>
        </row>
        <row r="139">
          <cell r="A139" t="str">
            <v>SA0136</v>
          </cell>
          <cell r="B139" t="str">
            <v>10SW-D/C82</v>
          </cell>
          <cell r="C139">
            <v>0</v>
          </cell>
          <cell r="D139" t="str">
            <v>E</v>
          </cell>
          <cell r="E139" t="str">
            <v>SKW&amp;Is-S</v>
          </cell>
          <cell r="F139" t="str">
            <v>A</v>
          </cell>
          <cell r="G139" t="str">
            <v>Hei Ling Chau Addiction Treatment Centre &amp; Hei Ling Chau Correctional Institution (Is-S)</v>
          </cell>
          <cell r="H139" t="str">
            <v>CSD</v>
          </cell>
          <cell r="I139">
            <v>3</v>
          </cell>
          <cell r="J139" t="str">
            <v>No</v>
          </cell>
          <cell r="K139"/>
          <cell r="L139" t="str">
            <v>No</v>
          </cell>
          <cell r="M139" t="str">
            <v>DF01208008080</v>
          </cell>
        </row>
        <row r="140">
          <cell r="A140" t="str">
            <v>SA0137</v>
          </cell>
          <cell r="B140" t="str">
            <v>10SW-D/C83</v>
          </cell>
          <cell r="C140">
            <v>0</v>
          </cell>
          <cell r="D140" t="str">
            <v>E</v>
          </cell>
          <cell r="E140" t="str">
            <v>SKW&amp;Is-S</v>
          </cell>
          <cell r="F140" t="str">
            <v>A</v>
          </cell>
          <cell r="G140" t="str">
            <v>Hei Ling Chau Addiction Treatment Centre &amp; Hei Ling Chau Correctional Institution (Is-S)</v>
          </cell>
          <cell r="H140" t="str">
            <v>CSD</v>
          </cell>
          <cell r="I140">
            <v>3</v>
          </cell>
          <cell r="J140" t="str">
            <v>No</v>
          </cell>
          <cell r="K140"/>
          <cell r="L140" t="str">
            <v>No</v>
          </cell>
          <cell r="M140" t="str">
            <v>DF01208008081</v>
          </cell>
        </row>
        <row r="141">
          <cell r="A141" t="str">
            <v>SA0138</v>
          </cell>
          <cell r="B141" t="str">
            <v>10SW-D/C84</v>
          </cell>
          <cell r="C141">
            <v>0</v>
          </cell>
          <cell r="D141" t="str">
            <v>E</v>
          </cell>
          <cell r="E141" t="str">
            <v>SKW&amp;Is-S</v>
          </cell>
          <cell r="F141" t="str">
            <v>A</v>
          </cell>
          <cell r="G141" t="str">
            <v>Hei Ling Chau Addiction Treatment Centre &amp; Hei Ling Chau Correctional Institution (Is-S)</v>
          </cell>
          <cell r="H141" t="str">
            <v>CSD</v>
          </cell>
          <cell r="I141">
            <v>3</v>
          </cell>
          <cell r="J141" t="str">
            <v>No</v>
          </cell>
          <cell r="K141"/>
          <cell r="L141" t="str">
            <v>No</v>
          </cell>
          <cell r="M141" t="str">
            <v>DF01208008082</v>
          </cell>
        </row>
        <row r="142">
          <cell r="A142" t="str">
            <v>SA0139</v>
          </cell>
          <cell r="B142" t="str">
            <v>10SW-D/C85</v>
          </cell>
          <cell r="C142">
            <v>0</v>
          </cell>
          <cell r="D142" t="str">
            <v>E</v>
          </cell>
          <cell r="E142" t="str">
            <v>SKW&amp;Is-S</v>
          </cell>
          <cell r="F142" t="str">
            <v>A</v>
          </cell>
          <cell r="G142" t="str">
            <v>Hei Ling Chau Addiction Treatment Centre &amp; Hei Ling Chau Correctional Institution (Is-S)</v>
          </cell>
          <cell r="H142" t="str">
            <v>CSD</v>
          </cell>
          <cell r="I142">
            <v>3</v>
          </cell>
          <cell r="J142" t="str">
            <v>No</v>
          </cell>
          <cell r="K142"/>
          <cell r="L142" t="str">
            <v>Yes</v>
          </cell>
          <cell r="M142" t="str">
            <v>DF01208008083</v>
          </cell>
        </row>
        <row r="143">
          <cell r="A143" t="str">
            <v>SA0140</v>
          </cell>
          <cell r="B143" t="str">
            <v>10SW-D/C86</v>
          </cell>
          <cell r="C143">
            <v>0</v>
          </cell>
          <cell r="D143" t="str">
            <v>E</v>
          </cell>
          <cell r="E143" t="str">
            <v>SKW&amp;Is-S</v>
          </cell>
          <cell r="F143" t="str">
            <v>A</v>
          </cell>
          <cell r="G143" t="str">
            <v>Hei Ling Chau Addiction Treatment Centre &amp; Hei Ling Chau Correctional Institution (Is-S)</v>
          </cell>
          <cell r="H143" t="str">
            <v>CSD</v>
          </cell>
          <cell r="I143">
            <v>3</v>
          </cell>
          <cell r="J143" t="str">
            <v>No</v>
          </cell>
          <cell r="K143"/>
          <cell r="L143" t="str">
            <v>Yes</v>
          </cell>
          <cell r="M143" t="str">
            <v>DF01208008084</v>
          </cell>
        </row>
        <row r="144">
          <cell r="A144" t="str">
            <v>SA0141</v>
          </cell>
          <cell r="B144" t="str">
            <v>10SW-D/C88</v>
          </cell>
          <cell r="C144">
            <v>0</v>
          </cell>
          <cell r="D144" t="str">
            <v>E</v>
          </cell>
          <cell r="E144" t="str">
            <v>SKW&amp;Is-S</v>
          </cell>
          <cell r="F144" t="str">
            <v>A</v>
          </cell>
          <cell r="G144" t="str">
            <v>Hei Ling Chau Addiction Treatment Centre &amp; Hei Ling Chau Correctional Institution (Is-S)</v>
          </cell>
          <cell r="H144" t="str">
            <v>CSD</v>
          </cell>
          <cell r="I144">
            <v>3</v>
          </cell>
          <cell r="J144" t="str">
            <v>No</v>
          </cell>
          <cell r="K144"/>
          <cell r="L144" t="str">
            <v>Yes</v>
          </cell>
          <cell r="M144" t="str">
            <v>DF01208008085</v>
          </cell>
        </row>
        <row r="145">
          <cell r="A145" t="str">
            <v>SA0142</v>
          </cell>
          <cell r="B145" t="str">
            <v>10SW-D/C89</v>
          </cell>
          <cell r="C145">
            <v>0</v>
          </cell>
          <cell r="D145" t="str">
            <v>E</v>
          </cell>
          <cell r="E145" t="str">
            <v>SKW&amp;Is-S</v>
          </cell>
          <cell r="F145" t="str">
            <v>A</v>
          </cell>
          <cell r="G145" t="str">
            <v>Hei Ling Chau Addiction Treatment Centre &amp; Hei Ling Chau Correctional Institution (Is-S)</v>
          </cell>
          <cell r="H145" t="str">
            <v>CSD</v>
          </cell>
          <cell r="I145">
            <v>3</v>
          </cell>
          <cell r="J145" t="str">
            <v>No</v>
          </cell>
          <cell r="K145"/>
          <cell r="L145" t="str">
            <v>No</v>
          </cell>
          <cell r="M145" t="str">
            <v>DF01208008086</v>
          </cell>
        </row>
        <row r="146">
          <cell r="A146" t="str">
            <v>SA0143</v>
          </cell>
          <cell r="B146" t="str">
            <v>10SW-D/C9</v>
          </cell>
          <cell r="C146">
            <v>0</v>
          </cell>
          <cell r="D146" t="str">
            <v>E</v>
          </cell>
          <cell r="E146" t="str">
            <v>SKW&amp;Is-S</v>
          </cell>
          <cell r="F146" t="str">
            <v>A</v>
          </cell>
          <cell r="G146" t="str">
            <v>Hei Ling Chau Addiction Treatment Centre &amp; Hei Ling Chau Correctional Institution (Is-S)</v>
          </cell>
          <cell r="H146" t="str">
            <v>CSD</v>
          </cell>
          <cell r="I146">
            <v>1</v>
          </cell>
          <cell r="J146" t="str">
            <v>Yes</v>
          </cell>
          <cell r="K146"/>
          <cell r="L146" t="str">
            <v>Yes</v>
          </cell>
          <cell r="M146" t="str">
            <v>DF01208008015</v>
          </cell>
        </row>
        <row r="147">
          <cell r="A147" t="str">
            <v>SA0144</v>
          </cell>
          <cell r="B147" t="str">
            <v>10SW-D/C90</v>
          </cell>
          <cell r="C147">
            <v>0</v>
          </cell>
          <cell r="D147" t="str">
            <v>E</v>
          </cell>
          <cell r="E147" t="str">
            <v>SKW&amp;Is-S</v>
          </cell>
          <cell r="F147" t="str">
            <v>A</v>
          </cell>
          <cell r="G147" t="str">
            <v>Hei Ling Chau Addiction Treatment Centre &amp; Hei Ling Chau Correctional Institution (Is-S)</v>
          </cell>
          <cell r="H147" t="str">
            <v>CSD</v>
          </cell>
          <cell r="I147">
            <v>3</v>
          </cell>
          <cell r="J147" t="str">
            <v>No</v>
          </cell>
          <cell r="K147"/>
          <cell r="L147" t="str">
            <v>No</v>
          </cell>
          <cell r="M147" t="str">
            <v>DF01208008087</v>
          </cell>
        </row>
        <row r="148">
          <cell r="A148" t="str">
            <v>SA0145</v>
          </cell>
          <cell r="B148" t="str">
            <v>10SW-D/C93</v>
          </cell>
          <cell r="C148">
            <v>0</v>
          </cell>
          <cell r="D148" t="str">
            <v>E</v>
          </cell>
          <cell r="E148" t="str">
            <v>SKW&amp;Is-S</v>
          </cell>
          <cell r="F148" t="str">
            <v>A</v>
          </cell>
          <cell r="G148" t="str">
            <v>Hei Ling Chau Addiction Treatment Centre &amp; Hei Ling Chau Correctional Institution (Is-S)</v>
          </cell>
          <cell r="H148" t="str">
            <v>CSD</v>
          </cell>
          <cell r="I148">
            <v>3</v>
          </cell>
          <cell r="J148" t="str">
            <v>No</v>
          </cell>
          <cell r="K148"/>
          <cell r="L148" t="str">
            <v>No</v>
          </cell>
          <cell r="M148" t="str">
            <v>DF01208008088</v>
          </cell>
        </row>
        <row r="149">
          <cell r="A149" t="str">
            <v>SA0146</v>
          </cell>
          <cell r="B149" t="str">
            <v>10SW-D/C94</v>
          </cell>
          <cell r="C149">
            <v>0</v>
          </cell>
          <cell r="D149" t="str">
            <v>E</v>
          </cell>
          <cell r="E149" t="str">
            <v>SKW&amp;Is-S</v>
          </cell>
          <cell r="F149" t="str">
            <v>A</v>
          </cell>
          <cell r="G149" t="str">
            <v>Hei Ling Chau Addiction Treatment Centre &amp; Hei Ling Chau Correctional Institution (Is-S)</v>
          </cell>
          <cell r="H149" t="str">
            <v>CSD</v>
          </cell>
          <cell r="I149">
            <v>2</v>
          </cell>
          <cell r="J149" t="str">
            <v>No</v>
          </cell>
          <cell r="K149"/>
          <cell r="L149" t="str">
            <v>Yes</v>
          </cell>
          <cell r="M149" t="str">
            <v>DF01208008089</v>
          </cell>
        </row>
        <row r="150">
          <cell r="A150" t="str">
            <v>SA0147</v>
          </cell>
          <cell r="B150" t="str">
            <v>10SW-D/C95</v>
          </cell>
          <cell r="C150">
            <v>0</v>
          </cell>
          <cell r="D150" t="str">
            <v>E</v>
          </cell>
          <cell r="E150" t="str">
            <v>SKW&amp;Is-S</v>
          </cell>
          <cell r="F150" t="str">
            <v>A</v>
          </cell>
          <cell r="G150" t="str">
            <v>Hei Ling Chau Addiction Treatment Centre &amp; Hei Ling Chau Correctional Institution (Is-S)</v>
          </cell>
          <cell r="H150" t="str">
            <v>CSD</v>
          </cell>
          <cell r="I150">
            <v>2</v>
          </cell>
          <cell r="J150" t="str">
            <v>No</v>
          </cell>
          <cell r="K150"/>
          <cell r="L150" t="str">
            <v>No</v>
          </cell>
          <cell r="M150" t="str">
            <v>DF01208008090</v>
          </cell>
        </row>
        <row r="151">
          <cell r="A151" t="str">
            <v>SA0148</v>
          </cell>
          <cell r="B151" t="str">
            <v>10SW-D/C96</v>
          </cell>
          <cell r="C151">
            <v>0</v>
          </cell>
          <cell r="D151" t="str">
            <v>E</v>
          </cell>
          <cell r="E151" t="str">
            <v>SKW&amp;Is-S</v>
          </cell>
          <cell r="F151" t="str">
            <v>A</v>
          </cell>
          <cell r="G151" t="str">
            <v>Hei Ling Chau Addiction Treatment Centre &amp; Hei Ling Chau Correctional Institution (Is-S)</v>
          </cell>
          <cell r="H151" t="str">
            <v>CSD</v>
          </cell>
          <cell r="I151">
            <v>1</v>
          </cell>
          <cell r="J151" t="str">
            <v>No</v>
          </cell>
          <cell r="K151"/>
          <cell r="L151" t="str">
            <v>Yes</v>
          </cell>
          <cell r="M151" t="str">
            <v>DF01208008091</v>
          </cell>
        </row>
        <row r="152">
          <cell r="A152" t="str">
            <v>SA0149</v>
          </cell>
          <cell r="B152" t="str">
            <v>10SW-D/C97</v>
          </cell>
          <cell r="C152">
            <v>0</v>
          </cell>
          <cell r="D152" t="str">
            <v>E</v>
          </cell>
          <cell r="E152" t="str">
            <v>SKW&amp;Is-S</v>
          </cell>
          <cell r="F152" t="str">
            <v>A</v>
          </cell>
          <cell r="G152" t="str">
            <v>Hei Ling Chau Addiction Treatment Centre &amp; Hei Ling Chau Correctional Institution (Is-S)</v>
          </cell>
          <cell r="H152" t="str">
            <v>CSD</v>
          </cell>
          <cell r="I152">
            <v>1</v>
          </cell>
          <cell r="J152" t="str">
            <v>No</v>
          </cell>
          <cell r="K152"/>
          <cell r="L152" t="str">
            <v>Yes</v>
          </cell>
          <cell r="M152" t="str">
            <v>DF01208008092</v>
          </cell>
        </row>
        <row r="153">
          <cell r="A153" t="str">
            <v>SA0150</v>
          </cell>
          <cell r="B153" t="str">
            <v>10SW-D/C98</v>
          </cell>
          <cell r="C153">
            <v>0</v>
          </cell>
          <cell r="D153" t="str">
            <v>E</v>
          </cell>
          <cell r="E153" t="str">
            <v>SKW&amp;Is-S</v>
          </cell>
          <cell r="F153" t="str">
            <v>A</v>
          </cell>
          <cell r="G153" t="str">
            <v>Hei Ling Chau Addiction Treatment Centre &amp; Hei Ling Chau Correctional Institution (Is-S)</v>
          </cell>
          <cell r="H153" t="str">
            <v>CSD</v>
          </cell>
          <cell r="I153">
            <v>3</v>
          </cell>
          <cell r="J153" t="str">
            <v>No</v>
          </cell>
          <cell r="K153"/>
          <cell r="L153" t="str">
            <v>Yes</v>
          </cell>
          <cell r="M153" t="str">
            <v>DF01208008093</v>
          </cell>
        </row>
        <row r="154">
          <cell r="A154" t="str">
            <v>SA0151</v>
          </cell>
          <cell r="B154" t="str">
            <v>10SW-D/C99</v>
          </cell>
          <cell r="C154">
            <v>0</v>
          </cell>
          <cell r="D154" t="str">
            <v>E</v>
          </cell>
          <cell r="E154" t="str">
            <v>SKW&amp;Is-S</v>
          </cell>
          <cell r="F154" t="str">
            <v>A</v>
          </cell>
          <cell r="G154" t="str">
            <v>Hei Ling Chau Addiction Treatment Centre &amp; Hei Ling Chau Correctional Institution (Is-S)</v>
          </cell>
          <cell r="H154" t="str">
            <v>CSD</v>
          </cell>
          <cell r="I154">
            <v>1</v>
          </cell>
          <cell r="J154" t="str">
            <v>No</v>
          </cell>
          <cell r="K154"/>
          <cell r="L154" t="str">
            <v>Yes</v>
          </cell>
          <cell r="M154" t="str">
            <v>DF01208008094</v>
          </cell>
        </row>
        <row r="155">
          <cell r="A155" t="str">
            <v>SA0152</v>
          </cell>
          <cell r="B155" t="str">
            <v>10SW-D/DT7</v>
          </cell>
          <cell r="C155">
            <v>0</v>
          </cell>
          <cell r="D155" t="str">
            <v>E</v>
          </cell>
          <cell r="E155" t="str">
            <v>SKW&amp;Is-S</v>
          </cell>
          <cell r="F155" t="str">
            <v>A</v>
          </cell>
          <cell r="G155" t="str">
            <v>Hei Ling Chau Addiction Treatment Centre &amp; Hei Ling Chau Correctional Institution (Is-S)</v>
          </cell>
          <cell r="H155" t="str">
            <v>CSD</v>
          </cell>
          <cell r="I155">
            <v>3</v>
          </cell>
          <cell r="J155" t="str">
            <v>No</v>
          </cell>
          <cell r="K155"/>
          <cell r="L155" t="str">
            <v>Yes</v>
          </cell>
          <cell r="M155" t="str">
            <v>DF01208008109</v>
          </cell>
        </row>
        <row r="156">
          <cell r="A156" t="str">
            <v>SA0154</v>
          </cell>
          <cell r="B156" t="str">
            <v>10SW-D/F10</v>
          </cell>
          <cell r="C156">
            <v>0</v>
          </cell>
          <cell r="D156" t="str">
            <v>E</v>
          </cell>
          <cell r="E156" t="str">
            <v>SKW&amp;Is-S</v>
          </cell>
          <cell r="F156" t="str">
            <v>A</v>
          </cell>
          <cell r="G156" t="str">
            <v>Hei Ling Chau Addiction Treatment Centre &amp; Hei Ling Chau Correctional Institution (Is-S)</v>
          </cell>
          <cell r="H156" t="str">
            <v>CSD</v>
          </cell>
          <cell r="I156">
            <v>1</v>
          </cell>
          <cell r="J156" t="str">
            <v>No</v>
          </cell>
          <cell r="K156"/>
          <cell r="L156" t="str">
            <v>Yes</v>
          </cell>
          <cell r="M156" t="str">
            <v>DF01208008182</v>
          </cell>
        </row>
        <row r="157">
          <cell r="A157" t="str">
            <v>SA0155</v>
          </cell>
          <cell r="B157" t="str">
            <v>10SW-D/F11</v>
          </cell>
          <cell r="C157">
            <v>0</v>
          </cell>
          <cell r="D157" t="str">
            <v>E</v>
          </cell>
          <cell r="E157" t="str">
            <v>SKW&amp;Is-S</v>
          </cell>
          <cell r="F157" t="str">
            <v>A</v>
          </cell>
          <cell r="G157" t="str">
            <v>Hei Ling Chau Addiction Treatment Centre &amp; Hei Ling Chau Correctional Institution (Is-S)</v>
          </cell>
          <cell r="H157" t="str">
            <v>CSD</v>
          </cell>
          <cell r="I157">
            <v>1</v>
          </cell>
          <cell r="J157" t="str">
            <v>Yes</v>
          </cell>
          <cell r="K157"/>
          <cell r="L157" t="str">
            <v>Yes</v>
          </cell>
          <cell r="M157" t="str">
            <v>DF01208008114</v>
          </cell>
        </row>
        <row r="158">
          <cell r="A158" t="str">
            <v>SA0156</v>
          </cell>
          <cell r="B158" t="str">
            <v>10SW-D/F12</v>
          </cell>
          <cell r="C158">
            <v>0</v>
          </cell>
          <cell r="D158" t="str">
            <v>E</v>
          </cell>
          <cell r="E158" t="str">
            <v>SKW&amp;Is-S</v>
          </cell>
          <cell r="F158" t="str">
            <v>A</v>
          </cell>
          <cell r="G158" t="str">
            <v>Hei Ling Chau Addiction Treatment Centre &amp; Hei Ling Chau Correctional Institution (Is-S)</v>
          </cell>
          <cell r="H158" t="str">
            <v>CSD</v>
          </cell>
          <cell r="I158">
            <v>3</v>
          </cell>
          <cell r="J158" t="str">
            <v>No</v>
          </cell>
          <cell r="K158"/>
          <cell r="L158" t="str">
            <v>Yes</v>
          </cell>
          <cell r="M158" t="str">
            <v>DF01208008115</v>
          </cell>
        </row>
        <row r="159">
          <cell r="A159" t="str">
            <v>SA0157</v>
          </cell>
          <cell r="B159" t="str">
            <v>10SW-D/F13</v>
          </cell>
          <cell r="C159">
            <v>0</v>
          </cell>
          <cell r="D159" t="str">
            <v>E</v>
          </cell>
          <cell r="E159" t="str">
            <v>SKW&amp;Is-S</v>
          </cell>
          <cell r="F159" t="str">
            <v>A</v>
          </cell>
          <cell r="G159" t="str">
            <v>Hei Ling Chau Addiction Treatment Centre &amp; Hei Ling Chau Correctional Institution (Is-S)</v>
          </cell>
          <cell r="H159" t="str">
            <v>CSD</v>
          </cell>
          <cell r="I159">
            <v>1</v>
          </cell>
          <cell r="J159" t="str">
            <v>Yes</v>
          </cell>
          <cell r="K159"/>
          <cell r="L159" t="str">
            <v>Yes</v>
          </cell>
          <cell r="M159" t="str">
            <v>DF01208008116</v>
          </cell>
        </row>
        <row r="160">
          <cell r="A160" t="str">
            <v>SA0158</v>
          </cell>
          <cell r="B160" t="str">
            <v>10SW-D/F15</v>
          </cell>
          <cell r="C160">
            <v>0</v>
          </cell>
          <cell r="D160" t="str">
            <v>E</v>
          </cell>
          <cell r="E160" t="str">
            <v>SKW&amp;Is-S</v>
          </cell>
          <cell r="F160" t="str">
            <v>A</v>
          </cell>
          <cell r="G160" t="str">
            <v>Hei Ling Chau Addiction Treatment Centre &amp; Hei Ling Chau Correctional Institution (Is-S)</v>
          </cell>
          <cell r="H160" t="str">
            <v>CSD</v>
          </cell>
          <cell r="I160">
            <v>3</v>
          </cell>
          <cell r="J160" t="str">
            <v>No</v>
          </cell>
          <cell r="K160"/>
          <cell r="L160" t="str">
            <v>Yes</v>
          </cell>
          <cell r="M160" t="str">
            <v>DF01208008118</v>
          </cell>
        </row>
        <row r="161">
          <cell r="A161" t="str">
            <v>SA0159</v>
          </cell>
          <cell r="B161" t="str">
            <v>10SW-D/F16</v>
          </cell>
          <cell r="C161">
            <v>0</v>
          </cell>
          <cell r="D161" t="str">
            <v>E</v>
          </cell>
          <cell r="E161" t="str">
            <v>SKW&amp;Is-S</v>
          </cell>
          <cell r="F161" t="str">
            <v>A</v>
          </cell>
          <cell r="G161" t="str">
            <v>Hei Ling Chau Addiction Treatment Centre &amp; Hei Ling Chau Correctional Institution (Is-S)</v>
          </cell>
          <cell r="H161" t="str">
            <v>CSD</v>
          </cell>
          <cell r="I161">
            <v>1</v>
          </cell>
          <cell r="J161" t="str">
            <v>Yes</v>
          </cell>
          <cell r="K161"/>
          <cell r="L161" t="str">
            <v>Yes</v>
          </cell>
          <cell r="M161" t="str">
            <v>DF01208008119</v>
          </cell>
        </row>
        <row r="162">
          <cell r="A162" t="str">
            <v>SA0160</v>
          </cell>
          <cell r="B162" t="str">
            <v>10SW-D/FR17</v>
          </cell>
          <cell r="C162">
            <v>0</v>
          </cell>
          <cell r="D162" t="str">
            <v>E</v>
          </cell>
          <cell r="E162" t="str">
            <v>SKW&amp;Is-S</v>
          </cell>
          <cell r="F162" t="str">
            <v>A</v>
          </cell>
          <cell r="G162" t="str">
            <v>Hei Ling Chau Addiction Treatment Centre &amp; Hei Ling Chau Correctional Institution (Is-S)</v>
          </cell>
          <cell r="H162" t="str">
            <v>CSD</v>
          </cell>
          <cell r="I162">
            <v>2</v>
          </cell>
          <cell r="J162" t="str">
            <v>No</v>
          </cell>
          <cell r="K162"/>
          <cell r="L162" t="str">
            <v>Yes</v>
          </cell>
          <cell r="M162" t="str">
            <v>DF01208008120</v>
          </cell>
        </row>
        <row r="163">
          <cell r="A163" t="str">
            <v>SA0161</v>
          </cell>
          <cell r="B163" t="str">
            <v>10SW-D/F18</v>
          </cell>
          <cell r="C163">
            <v>0</v>
          </cell>
          <cell r="D163" t="str">
            <v>E</v>
          </cell>
          <cell r="E163" t="str">
            <v>SKW&amp;Is-S</v>
          </cell>
          <cell r="F163" t="str">
            <v>A</v>
          </cell>
          <cell r="G163" t="str">
            <v>Hei Ling Chau Addiction Treatment Centre &amp; Hei Ling Chau Correctional Institution (Is-S)</v>
          </cell>
          <cell r="H163" t="str">
            <v>CSD</v>
          </cell>
          <cell r="I163">
            <v>1</v>
          </cell>
          <cell r="J163" t="str">
            <v>Yes</v>
          </cell>
          <cell r="K163"/>
          <cell r="L163" t="str">
            <v>Yes</v>
          </cell>
          <cell r="M163" t="str">
            <v>DF01208008121</v>
          </cell>
        </row>
        <row r="164">
          <cell r="A164" t="str">
            <v>SA0162</v>
          </cell>
          <cell r="B164" t="str">
            <v>10SW-D/FR19</v>
          </cell>
          <cell r="C164">
            <v>0</v>
          </cell>
          <cell r="D164" t="str">
            <v>E</v>
          </cell>
          <cell r="E164" t="str">
            <v>SKW&amp;Is-S</v>
          </cell>
          <cell r="F164" t="str">
            <v>A</v>
          </cell>
          <cell r="G164" t="str">
            <v>Hei Ling Chau Addiction Treatment Centre &amp; Hei Ling Chau Correctional Institution (Is-S)</v>
          </cell>
          <cell r="H164" t="str">
            <v>CSD</v>
          </cell>
          <cell r="I164">
            <v>1</v>
          </cell>
          <cell r="J164" t="str">
            <v>Yes</v>
          </cell>
          <cell r="K164"/>
          <cell r="L164" t="str">
            <v>Yes</v>
          </cell>
          <cell r="M164" t="str">
            <v>DF01208008122</v>
          </cell>
        </row>
        <row r="165">
          <cell r="A165" t="str">
            <v>SA0163</v>
          </cell>
          <cell r="B165" t="str">
            <v>10SW-D/F20</v>
          </cell>
          <cell r="C165">
            <v>0</v>
          </cell>
          <cell r="D165" t="str">
            <v>E</v>
          </cell>
          <cell r="E165" t="str">
            <v>SKW&amp;Is-S</v>
          </cell>
          <cell r="F165" t="str">
            <v>A</v>
          </cell>
          <cell r="G165" t="str">
            <v>Hei Ling Chau Addiction Treatment Centre &amp; Hei Ling Chau Correctional Institution (Is-S)</v>
          </cell>
          <cell r="H165" t="str">
            <v>CSD</v>
          </cell>
          <cell r="I165">
            <v>1</v>
          </cell>
          <cell r="J165" t="str">
            <v>Yes</v>
          </cell>
          <cell r="K165"/>
          <cell r="L165" t="str">
            <v>Yes</v>
          </cell>
          <cell r="M165" t="str">
            <v>DF01208008123</v>
          </cell>
        </row>
        <row r="166">
          <cell r="A166" t="str">
            <v>SA0164</v>
          </cell>
          <cell r="B166" t="str">
            <v>10SW-D/F21</v>
          </cell>
          <cell r="C166">
            <v>0</v>
          </cell>
          <cell r="D166" t="str">
            <v>E</v>
          </cell>
          <cell r="E166" t="str">
            <v>SKW&amp;Is-S</v>
          </cell>
          <cell r="F166" t="str">
            <v>A</v>
          </cell>
          <cell r="G166" t="str">
            <v>Hei Ling Chau Addiction Treatment Centre &amp; Hei Ling Chau Correctional Institution (Is-S)</v>
          </cell>
          <cell r="H166" t="str">
            <v>CSD</v>
          </cell>
          <cell r="I166">
            <v>1</v>
          </cell>
          <cell r="J166" t="str">
            <v>No</v>
          </cell>
          <cell r="K166"/>
          <cell r="L166" t="str">
            <v>Yes</v>
          </cell>
          <cell r="M166" t="str">
            <v>DF01208008124</v>
          </cell>
        </row>
        <row r="167">
          <cell r="A167" t="str">
            <v>SA0165</v>
          </cell>
          <cell r="B167" t="str">
            <v>10SW-D/F22</v>
          </cell>
          <cell r="C167">
            <v>0</v>
          </cell>
          <cell r="D167" t="str">
            <v>E</v>
          </cell>
          <cell r="E167" t="str">
            <v>SKW&amp;Is-S</v>
          </cell>
          <cell r="F167" t="str">
            <v>A</v>
          </cell>
          <cell r="G167" t="str">
            <v>Hei Ling Chau Addiction Treatment Centre &amp; Hei Ling Chau Correctional Institution (Is-S)</v>
          </cell>
          <cell r="H167" t="str">
            <v>CSD</v>
          </cell>
          <cell r="I167">
            <v>2</v>
          </cell>
          <cell r="J167" t="str">
            <v>No</v>
          </cell>
          <cell r="K167"/>
          <cell r="L167" t="str">
            <v>Yes</v>
          </cell>
          <cell r="M167" t="str">
            <v>DF01208008125</v>
          </cell>
        </row>
        <row r="168">
          <cell r="A168" t="str">
            <v>SA0166</v>
          </cell>
          <cell r="B168" t="str">
            <v>10SW-D/FR23</v>
          </cell>
          <cell r="C168">
            <v>0</v>
          </cell>
          <cell r="D168" t="str">
            <v>E</v>
          </cell>
          <cell r="E168" t="str">
            <v>SKW&amp;Is-S</v>
          </cell>
          <cell r="F168" t="str">
            <v>A</v>
          </cell>
          <cell r="G168" t="str">
            <v>Hei Ling Chau Addiction Treatment Centre &amp; Hei Ling Chau Correctional Institution (Is-S)</v>
          </cell>
          <cell r="H168" t="str">
            <v>CSD</v>
          </cell>
          <cell r="I168">
            <v>1</v>
          </cell>
          <cell r="J168" t="str">
            <v>No</v>
          </cell>
          <cell r="K168"/>
          <cell r="L168" t="str">
            <v>Yes</v>
          </cell>
          <cell r="M168" t="str">
            <v>DF01208008126</v>
          </cell>
        </row>
        <row r="169">
          <cell r="A169" t="str">
            <v>SA0167</v>
          </cell>
          <cell r="B169" t="str">
            <v>10SW-D/F24</v>
          </cell>
          <cell r="C169">
            <v>0</v>
          </cell>
          <cell r="D169" t="str">
            <v>E</v>
          </cell>
          <cell r="E169" t="str">
            <v>SKW&amp;Is-S</v>
          </cell>
          <cell r="F169" t="str">
            <v>A</v>
          </cell>
          <cell r="G169" t="str">
            <v>Hei Ling Chau Addiction Treatment Centre &amp; Hei Ling Chau Correctional Institution (Is-S)</v>
          </cell>
          <cell r="H169" t="str">
            <v>CSD</v>
          </cell>
          <cell r="I169">
            <v>1</v>
          </cell>
          <cell r="J169" t="str">
            <v>No</v>
          </cell>
          <cell r="K169"/>
          <cell r="L169" t="str">
            <v>Yes</v>
          </cell>
          <cell r="M169" t="str">
            <v>DF01208008127</v>
          </cell>
        </row>
        <row r="170">
          <cell r="A170" t="str">
            <v>SA0168</v>
          </cell>
          <cell r="B170" t="str">
            <v>10SW-D/FR25</v>
          </cell>
          <cell r="C170">
            <v>0</v>
          </cell>
          <cell r="D170" t="str">
            <v>E</v>
          </cell>
          <cell r="E170" t="str">
            <v>SKW&amp;Is-S</v>
          </cell>
          <cell r="F170" t="str">
            <v>A</v>
          </cell>
          <cell r="G170" t="str">
            <v>Hei Ling Chau Addiction Treatment Centre &amp; Hei Ling Chau Correctional Institution (Is-S)</v>
          </cell>
          <cell r="H170" t="str">
            <v>CSD</v>
          </cell>
          <cell r="I170">
            <v>3</v>
          </cell>
          <cell r="J170" t="str">
            <v>No</v>
          </cell>
          <cell r="K170"/>
          <cell r="L170" t="str">
            <v>Yes</v>
          </cell>
          <cell r="M170" t="str">
            <v>DF01208008128</v>
          </cell>
        </row>
        <row r="171">
          <cell r="A171" t="str">
            <v>SA0169</v>
          </cell>
          <cell r="B171" t="str">
            <v>10SW-D/F26</v>
          </cell>
          <cell r="C171">
            <v>0</v>
          </cell>
          <cell r="D171" t="str">
            <v>E</v>
          </cell>
          <cell r="E171" t="str">
            <v>SKW&amp;Is-S</v>
          </cell>
          <cell r="F171" t="str">
            <v>A</v>
          </cell>
          <cell r="G171" t="str">
            <v>Hei Ling Chau Addiction Treatment Centre &amp; Hei Ling Chau Correctional Institution (Is-S)</v>
          </cell>
          <cell r="H171" t="str">
            <v>CSD</v>
          </cell>
          <cell r="I171">
            <v>3</v>
          </cell>
          <cell r="J171" t="str">
            <v>No</v>
          </cell>
          <cell r="K171"/>
          <cell r="L171" t="str">
            <v>Yes</v>
          </cell>
          <cell r="M171" t="str">
            <v>DF01208008129</v>
          </cell>
        </row>
        <row r="172">
          <cell r="A172" t="str">
            <v>SA0170</v>
          </cell>
          <cell r="B172" t="str">
            <v>10SW-D/F27</v>
          </cell>
          <cell r="C172">
            <v>0</v>
          </cell>
          <cell r="D172" t="str">
            <v>E</v>
          </cell>
          <cell r="E172" t="str">
            <v>SKW&amp;Is-S</v>
          </cell>
          <cell r="F172" t="str">
            <v>A</v>
          </cell>
          <cell r="G172" t="str">
            <v>Hei Ling Chau Addiction Treatment Centre &amp; Hei Ling Chau Correctional Institution (Is-S)</v>
          </cell>
          <cell r="H172" t="str">
            <v>CSD</v>
          </cell>
          <cell r="I172">
            <v>1</v>
          </cell>
          <cell r="J172" t="str">
            <v>Yes</v>
          </cell>
          <cell r="K172"/>
          <cell r="L172" t="str">
            <v>Yes</v>
          </cell>
          <cell r="M172" t="str">
            <v>DF01208008130</v>
          </cell>
        </row>
        <row r="173">
          <cell r="A173" t="str">
            <v>SA0171</v>
          </cell>
          <cell r="B173" t="str">
            <v>10SW-D/FR28</v>
          </cell>
          <cell r="C173">
            <v>0</v>
          </cell>
          <cell r="D173" t="str">
            <v>E</v>
          </cell>
          <cell r="E173" t="str">
            <v>SKW&amp;Is-S</v>
          </cell>
          <cell r="F173" t="str">
            <v>A</v>
          </cell>
          <cell r="G173" t="str">
            <v>Hei Ling Chau Addiction Treatment Centre &amp; Hei Ling Chau Correctional Institution (Is-S)</v>
          </cell>
          <cell r="H173" t="str">
            <v>CSD</v>
          </cell>
          <cell r="I173">
            <v>1</v>
          </cell>
          <cell r="J173" t="str">
            <v>Yes</v>
          </cell>
          <cell r="K173"/>
          <cell r="L173" t="str">
            <v>Yes</v>
          </cell>
          <cell r="M173" t="str">
            <v>DF01208008131</v>
          </cell>
        </row>
        <row r="174">
          <cell r="A174" t="str">
            <v>SA0172</v>
          </cell>
          <cell r="B174" t="str">
            <v>10SW-D/F29</v>
          </cell>
          <cell r="C174">
            <v>0</v>
          </cell>
          <cell r="D174" t="str">
            <v>E</v>
          </cell>
          <cell r="E174" t="str">
            <v>SKW&amp;Is-S</v>
          </cell>
          <cell r="F174" t="str">
            <v>A</v>
          </cell>
          <cell r="G174" t="str">
            <v>Hei Ling Chau Addiction Treatment Centre &amp; Hei Ling Chau Correctional Institution (Is-S)</v>
          </cell>
          <cell r="H174" t="str">
            <v>CSD</v>
          </cell>
          <cell r="I174">
            <v>3</v>
          </cell>
          <cell r="J174" t="str">
            <v>No</v>
          </cell>
          <cell r="K174"/>
          <cell r="L174" t="str">
            <v>Yes</v>
          </cell>
          <cell r="M174" t="str">
            <v>DF01208008132</v>
          </cell>
        </row>
        <row r="175">
          <cell r="A175" t="str">
            <v>SA0173</v>
          </cell>
          <cell r="B175" t="str">
            <v>10SW-D/F3</v>
          </cell>
          <cell r="C175">
            <v>0</v>
          </cell>
          <cell r="D175" t="str">
            <v>E</v>
          </cell>
          <cell r="E175" t="str">
            <v>SKW&amp;Is-S</v>
          </cell>
          <cell r="F175" t="str">
            <v>A</v>
          </cell>
          <cell r="G175" t="str">
            <v>Hei Ling Chau Addiction Treatment Centre &amp; Hei Ling Chau Correctional Institution (Is-S)</v>
          </cell>
          <cell r="H175" t="str">
            <v>CSD</v>
          </cell>
          <cell r="I175">
            <v>2</v>
          </cell>
          <cell r="J175" t="str">
            <v>No</v>
          </cell>
          <cell r="K175"/>
          <cell r="L175" t="str">
            <v>Yes</v>
          </cell>
          <cell r="M175" t="str">
            <v>DF01208008111</v>
          </cell>
        </row>
        <row r="176">
          <cell r="A176" t="str">
            <v>SA0174</v>
          </cell>
          <cell r="B176" t="str">
            <v>10SW-D/F30</v>
          </cell>
          <cell r="C176">
            <v>0</v>
          </cell>
          <cell r="D176" t="str">
            <v>E</v>
          </cell>
          <cell r="E176" t="str">
            <v>SKW&amp;Is-S</v>
          </cell>
          <cell r="F176" t="str">
            <v>A</v>
          </cell>
          <cell r="G176" t="str">
            <v>Hei Ling Chau Addiction Treatment Centre &amp; Hei Ling Chau Correctional Institution (Is-S)</v>
          </cell>
          <cell r="H176" t="str">
            <v>CSD</v>
          </cell>
          <cell r="I176">
            <v>2</v>
          </cell>
          <cell r="J176" t="str">
            <v>Yes</v>
          </cell>
          <cell r="K176"/>
          <cell r="L176" t="str">
            <v>Yes</v>
          </cell>
          <cell r="M176" t="str">
            <v>DF01208008133</v>
          </cell>
        </row>
        <row r="177">
          <cell r="A177" t="str">
            <v>SA0175</v>
          </cell>
          <cell r="B177" t="str">
            <v>10SW-D/FR31</v>
          </cell>
          <cell r="C177">
            <v>0</v>
          </cell>
          <cell r="D177" t="str">
            <v>E</v>
          </cell>
          <cell r="E177" t="str">
            <v>SKW&amp;Is-S</v>
          </cell>
          <cell r="F177" t="str">
            <v>A</v>
          </cell>
          <cell r="G177" t="str">
            <v>Hei Ling Chau Addiction Treatment Centre &amp; Hei Ling Chau Correctional Institution (Is-S)</v>
          </cell>
          <cell r="H177" t="str">
            <v>CSD</v>
          </cell>
          <cell r="I177">
            <v>3</v>
          </cell>
          <cell r="J177" t="str">
            <v>No</v>
          </cell>
          <cell r="K177"/>
          <cell r="L177" t="str">
            <v>Yes</v>
          </cell>
          <cell r="M177" t="str">
            <v>DF01208008134</v>
          </cell>
        </row>
        <row r="178">
          <cell r="A178" t="str">
            <v>SA0176</v>
          </cell>
          <cell r="B178" t="str">
            <v>10SW-D/F32</v>
          </cell>
          <cell r="C178">
            <v>0</v>
          </cell>
          <cell r="D178" t="str">
            <v>E</v>
          </cell>
          <cell r="E178" t="str">
            <v>SKW&amp;Is-S</v>
          </cell>
          <cell r="F178" t="str">
            <v>A</v>
          </cell>
          <cell r="G178" t="str">
            <v>Hei Ling Chau Addiction Treatment Centre &amp; Hei Ling Chau Correctional Institution (Is-S)</v>
          </cell>
          <cell r="H178" t="str">
            <v>CSD</v>
          </cell>
          <cell r="I178">
            <v>2</v>
          </cell>
          <cell r="J178" t="str">
            <v>No</v>
          </cell>
          <cell r="K178"/>
          <cell r="L178" t="str">
            <v>Yes</v>
          </cell>
          <cell r="M178" t="str">
            <v>DF01208008135</v>
          </cell>
        </row>
        <row r="179">
          <cell r="A179" t="str">
            <v>SA0177</v>
          </cell>
          <cell r="B179" t="str">
            <v>10SW-D/F34</v>
          </cell>
          <cell r="C179">
            <v>0</v>
          </cell>
          <cell r="D179" t="str">
            <v>E</v>
          </cell>
          <cell r="E179" t="str">
            <v>SKW&amp;Is-S</v>
          </cell>
          <cell r="F179" t="str">
            <v>A</v>
          </cell>
          <cell r="G179" t="str">
            <v>Hei Ling Chau Addiction Treatment Centre &amp; Hei Ling Chau Correctional Institution (Is-S)</v>
          </cell>
          <cell r="H179" t="str">
            <v>CSD</v>
          </cell>
          <cell r="I179">
            <v>3</v>
          </cell>
          <cell r="J179" t="str">
            <v>No</v>
          </cell>
          <cell r="K179"/>
          <cell r="L179" t="str">
            <v>Yes</v>
          </cell>
          <cell r="M179" t="str">
            <v>DF01208008136</v>
          </cell>
        </row>
        <row r="180">
          <cell r="A180" t="str">
            <v>SA0178</v>
          </cell>
          <cell r="B180" t="str">
            <v>10SW-D/F35</v>
          </cell>
          <cell r="C180">
            <v>0</v>
          </cell>
          <cell r="D180" t="str">
            <v>E</v>
          </cell>
          <cell r="E180" t="str">
            <v>SKW&amp;Is-S</v>
          </cell>
          <cell r="F180" t="str">
            <v>A</v>
          </cell>
          <cell r="G180" t="str">
            <v>Hei Ling Chau Addiction Treatment Centre &amp; Hei Ling Chau Correctional Institution (Is-S)</v>
          </cell>
          <cell r="H180" t="str">
            <v>CSD</v>
          </cell>
          <cell r="I180">
            <v>3</v>
          </cell>
          <cell r="J180" t="str">
            <v>No</v>
          </cell>
          <cell r="K180"/>
          <cell r="L180" t="str">
            <v>Yes</v>
          </cell>
          <cell r="M180" t="str">
            <v>DF01208008137</v>
          </cell>
        </row>
        <row r="181">
          <cell r="A181" t="str">
            <v>SA0179</v>
          </cell>
          <cell r="B181" t="str">
            <v>10SW-D/F36</v>
          </cell>
          <cell r="C181">
            <v>0</v>
          </cell>
          <cell r="D181" t="str">
            <v>E</v>
          </cell>
          <cell r="E181" t="str">
            <v>SKW&amp;Is-S</v>
          </cell>
          <cell r="F181" t="str">
            <v>A</v>
          </cell>
          <cell r="G181" t="str">
            <v>Hei Ling Chau Addiction Treatment Centre &amp; Hei Ling Chau Correctional Institution (Is-S)</v>
          </cell>
          <cell r="H181" t="str">
            <v>CSD</v>
          </cell>
          <cell r="I181">
            <v>2</v>
          </cell>
          <cell r="J181" t="str">
            <v>No</v>
          </cell>
          <cell r="K181"/>
          <cell r="L181" t="str">
            <v>Yes</v>
          </cell>
          <cell r="M181" t="str">
            <v>DF01208008138</v>
          </cell>
        </row>
        <row r="182">
          <cell r="A182" t="str">
            <v>SA0180</v>
          </cell>
          <cell r="B182" t="str">
            <v>10SW-D/F37</v>
          </cell>
          <cell r="C182">
            <v>0</v>
          </cell>
          <cell r="D182" t="str">
            <v>E</v>
          </cell>
          <cell r="E182" t="str">
            <v>SKW&amp;Is-S</v>
          </cell>
          <cell r="F182" t="str">
            <v>A</v>
          </cell>
          <cell r="G182" t="str">
            <v>Hei Ling Chau Addiction Treatment Centre &amp; Hei Ling Chau Correctional Institution (Is-S)</v>
          </cell>
          <cell r="H182" t="str">
            <v>CSD</v>
          </cell>
          <cell r="I182">
            <v>3</v>
          </cell>
          <cell r="J182" t="str">
            <v>No</v>
          </cell>
          <cell r="K182"/>
          <cell r="L182" t="str">
            <v>Yes</v>
          </cell>
          <cell r="M182" t="str">
            <v>DF01208008139</v>
          </cell>
        </row>
        <row r="183">
          <cell r="A183" t="str">
            <v>SA0181</v>
          </cell>
          <cell r="B183" t="str">
            <v>10SW-D/FR38</v>
          </cell>
          <cell r="C183">
            <v>0</v>
          </cell>
          <cell r="D183" t="str">
            <v>E</v>
          </cell>
          <cell r="E183" t="str">
            <v>SKW&amp;Is-S</v>
          </cell>
          <cell r="F183" t="str">
            <v>A</v>
          </cell>
          <cell r="G183" t="str">
            <v>Hei Ling Chau Addiction Treatment Centre &amp; Hei Ling Chau Correctional Institution (Is-S)</v>
          </cell>
          <cell r="H183" t="str">
            <v>CSD</v>
          </cell>
          <cell r="I183">
            <v>3</v>
          </cell>
          <cell r="J183" t="str">
            <v>No</v>
          </cell>
          <cell r="K183"/>
          <cell r="L183" t="str">
            <v>Yes</v>
          </cell>
          <cell r="M183" t="str">
            <v>DF01208008140</v>
          </cell>
        </row>
        <row r="184">
          <cell r="A184" t="str">
            <v>SA0182</v>
          </cell>
          <cell r="B184" t="str">
            <v>10SW-D/F39</v>
          </cell>
          <cell r="C184">
            <v>0</v>
          </cell>
          <cell r="D184" t="str">
            <v>E</v>
          </cell>
          <cell r="E184" t="str">
            <v>SKW&amp;Is-S</v>
          </cell>
          <cell r="F184" t="str">
            <v>A</v>
          </cell>
          <cell r="G184" t="str">
            <v>Hei Ling Chau Addiction Treatment Centre &amp; Hei Ling Chau Correctional Institution (Is-S)</v>
          </cell>
          <cell r="H184" t="str">
            <v>CSD</v>
          </cell>
          <cell r="I184">
            <v>3</v>
          </cell>
          <cell r="J184" t="str">
            <v>No</v>
          </cell>
          <cell r="K184"/>
          <cell r="L184" t="str">
            <v>Yes</v>
          </cell>
          <cell r="M184" t="str">
            <v>DF01208008141</v>
          </cell>
        </row>
        <row r="185">
          <cell r="A185" t="str">
            <v>SA0183</v>
          </cell>
          <cell r="B185" t="str">
            <v>10SW-D/F40</v>
          </cell>
          <cell r="C185">
            <v>0</v>
          </cell>
          <cell r="D185" t="str">
            <v>E</v>
          </cell>
          <cell r="E185" t="str">
            <v>SKW&amp;Is-S</v>
          </cell>
          <cell r="F185" t="str">
            <v>A</v>
          </cell>
          <cell r="G185" t="str">
            <v>Hei Ling Chau Addiction Treatment Centre &amp; Hei Ling Chau Correctional Institution (Is-S)</v>
          </cell>
          <cell r="H185" t="str">
            <v>CSD</v>
          </cell>
          <cell r="I185">
            <v>3</v>
          </cell>
          <cell r="J185" t="str">
            <v>No</v>
          </cell>
          <cell r="K185"/>
          <cell r="L185" t="str">
            <v>Yes</v>
          </cell>
          <cell r="M185" t="str">
            <v>DF01208008142</v>
          </cell>
        </row>
        <row r="186">
          <cell r="A186" t="str">
            <v>SA0184</v>
          </cell>
          <cell r="B186" t="str">
            <v>10SW-D/F41</v>
          </cell>
          <cell r="C186">
            <v>0</v>
          </cell>
          <cell r="D186" t="str">
            <v>E</v>
          </cell>
          <cell r="E186" t="str">
            <v>SKW&amp;Is-S</v>
          </cell>
          <cell r="F186" t="str">
            <v>A</v>
          </cell>
          <cell r="G186" t="str">
            <v>Hei Ling Chau Addiction Treatment Centre &amp; Hei Ling Chau Correctional Institution (Is-S)</v>
          </cell>
          <cell r="H186" t="str">
            <v>CSD</v>
          </cell>
          <cell r="I186">
            <v>3</v>
          </cell>
          <cell r="J186" t="str">
            <v>No</v>
          </cell>
          <cell r="K186"/>
          <cell r="L186" t="str">
            <v>Yes</v>
          </cell>
          <cell r="M186" t="str">
            <v>DF01208008143</v>
          </cell>
        </row>
        <row r="187">
          <cell r="A187" t="str">
            <v>SA0185</v>
          </cell>
          <cell r="B187" t="str">
            <v>10SW-D/F42</v>
          </cell>
          <cell r="C187">
            <v>0</v>
          </cell>
          <cell r="D187" t="str">
            <v>E</v>
          </cell>
          <cell r="E187" t="str">
            <v>SKW&amp;Is-S</v>
          </cell>
          <cell r="F187" t="str">
            <v>A</v>
          </cell>
          <cell r="G187" t="str">
            <v>Hei Ling Chau Addiction Treatment Centre &amp; Hei Ling Chau Correctional Institution (Is-S)</v>
          </cell>
          <cell r="H187" t="str">
            <v>CSD</v>
          </cell>
          <cell r="I187">
            <v>3</v>
          </cell>
          <cell r="J187" t="str">
            <v>No</v>
          </cell>
          <cell r="K187"/>
          <cell r="L187" t="str">
            <v>Yes</v>
          </cell>
          <cell r="M187" t="str">
            <v>DF01208008144</v>
          </cell>
        </row>
        <row r="188">
          <cell r="A188" t="str">
            <v>SA0186</v>
          </cell>
          <cell r="B188" t="str">
            <v>10SW-D/F43</v>
          </cell>
          <cell r="C188">
            <v>0</v>
          </cell>
          <cell r="D188" t="str">
            <v>E</v>
          </cell>
          <cell r="E188" t="str">
            <v>SKW&amp;Is-S</v>
          </cell>
          <cell r="F188" t="str">
            <v>A</v>
          </cell>
          <cell r="G188" t="str">
            <v>Hei Ling Chau Addiction Treatment Centre &amp; Hei Ling Chau Correctional Institution (Is-S)</v>
          </cell>
          <cell r="H188" t="str">
            <v>CSD</v>
          </cell>
          <cell r="I188">
            <v>3</v>
          </cell>
          <cell r="J188" t="str">
            <v>No</v>
          </cell>
          <cell r="K188"/>
          <cell r="L188" t="str">
            <v>Yes</v>
          </cell>
          <cell r="M188" t="str">
            <v>DF01208008145</v>
          </cell>
        </row>
        <row r="189">
          <cell r="A189" t="str">
            <v>SA0187</v>
          </cell>
          <cell r="B189" t="str">
            <v>10SW-D/F44</v>
          </cell>
          <cell r="C189">
            <v>0</v>
          </cell>
          <cell r="D189" t="str">
            <v>E</v>
          </cell>
          <cell r="E189" t="str">
            <v>SKW&amp;Is-S</v>
          </cell>
          <cell r="F189" t="str">
            <v>A</v>
          </cell>
          <cell r="G189" t="str">
            <v>Hei Ling Chau Addiction Treatment Centre &amp; Hei Ling Chau Correctional Institution (Is-S)</v>
          </cell>
          <cell r="H189" t="str">
            <v>CSD</v>
          </cell>
          <cell r="I189">
            <v>3</v>
          </cell>
          <cell r="J189" t="str">
            <v>No</v>
          </cell>
          <cell r="K189"/>
          <cell r="L189" t="str">
            <v>Yes</v>
          </cell>
          <cell r="M189" t="str">
            <v>DF01208008146</v>
          </cell>
        </row>
        <row r="190">
          <cell r="A190" t="str">
            <v>SA0188</v>
          </cell>
          <cell r="B190" t="str">
            <v>10SW-D/F45</v>
          </cell>
          <cell r="C190">
            <v>0</v>
          </cell>
          <cell r="D190" t="str">
            <v>E</v>
          </cell>
          <cell r="E190" t="str">
            <v>SKW&amp;Is-S</v>
          </cell>
          <cell r="F190" t="str">
            <v>A</v>
          </cell>
          <cell r="G190" t="str">
            <v>Hei Ling Chau Addiction Treatment Centre &amp; Hei Ling Chau Correctional Institution (Is-S)</v>
          </cell>
          <cell r="H190" t="str">
            <v>CSD</v>
          </cell>
          <cell r="I190">
            <v>3</v>
          </cell>
          <cell r="J190" t="str">
            <v>No</v>
          </cell>
          <cell r="K190"/>
          <cell r="L190" t="str">
            <v>Yes</v>
          </cell>
          <cell r="M190" t="str">
            <v>DF01208008147</v>
          </cell>
        </row>
        <row r="191">
          <cell r="A191" t="str">
            <v>SA0189</v>
          </cell>
          <cell r="B191" t="str">
            <v>10SW-D/F46</v>
          </cell>
          <cell r="C191">
            <v>0</v>
          </cell>
          <cell r="D191" t="str">
            <v>E</v>
          </cell>
          <cell r="E191" t="str">
            <v>SKW&amp;Is-S</v>
          </cell>
          <cell r="F191" t="str">
            <v>A</v>
          </cell>
          <cell r="G191" t="str">
            <v>Hei Ling Chau Addiction Treatment Centre &amp; Hei Ling Chau Correctional Institution (Is-S)</v>
          </cell>
          <cell r="H191" t="str">
            <v>CSD</v>
          </cell>
          <cell r="I191">
            <v>3</v>
          </cell>
          <cell r="J191" t="str">
            <v>No</v>
          </cell>
          <cell r="K191"/>
          <cell r="L191" t="str">
            <v>Yes</v>
          </cell>
          <cell r="M191" t="str">
            <v>DF01208008148</v>
          </cell>
        </row>
        <row r="192">
          <cell r="A192" t="str">
            <v>SA0190</v>
          </cell>
          <cell r="B192" t="str">
            <v>10SW-D/F47</v>
          </cell>
          <cell r="C192">
            <v>0</v>
          </cell>
          <cell r="D192" t="str">
            <v>E</v>
          </cell>
          <cell r="E192" t="str">
            <v>SKW&amp;Is-S</v>
          </cell>
          <cell r="F192" t="str">
            <v>A</v>
          </cell>
          <cell r="G192" t="str">
            <v>Hei Ling Chau Addiction Treatment Centre &amp; Hei Ling Chau Correctional Institution (Is-S)</v>
          </cell>
          <cell r="H192" t="str">
            <v>CSD</v>
          </cell>
          <cell r="I192">
            <v>3</v>
          </cell>
          <cell r="J192" t="str">
            <v>No</v>
          </cell>
          <cell r="K192"/>
          <cell r="L192" t="str">
            <v>Yes</v>
          </cell>
          <cell r="M192" t="str">
            <v>DF01208008149</v>
          </cell>
        </row>
        <row r="193">
          <cell r="A193" t="str">
            <v>SA0191</v>
          </cell>
          <cell r="B193" t="str">
            <v>10SW-D/FR48</v>
          </cell>
          <cell r="C193">
            <v>0</v>
          </cell>
          <cell r="D193" t="str">
            <v>E</v>
          </cell>
          <cell r="E193" t="str">
            <v>SKW&amp;Is-S</v>
          </cell>
          <cell r="F193" t="str">
            <v>A</v>
          </cell>
          <cell r="G193" t="str">
            <v>Hei Ling Chau Addiction Treatment Centre &amp; Hei Ling Chau Correctional Institution (Is-S)</v>
          </cell>
          <cell r="H193" t="str">
            <v>CSD</v>
          </cell>
          <cell r="I193">
            <v>3</v>
          </cell>
          <cell r="J193" t="str">
            <v>No</v>
          </cell>
          <cell r="K193"/>
          <cell r="L193" t="str">
            <v>Yes</v>
          </cell>
          <cell r="M193" t="str">
            <v>DF01208008150</v>
          </cell>
        </row>
        <row r="194">
          <cell r="A194" t="str">
            <v>SA0192</v>
          </cell>
          <cell r="B194" t="str">
            <v>10SW-D/F49</v>
          </cell>
          <cell r="C194">
            <v>0</v>
          </cell>
          <cell r="D194" t="str">
            <v>E</v>
          </cell>
          <cell r="E194" t="str">
            <v>SKW&amp;Is-S</v>
          </cell>
          <cell r="F194" t="str">
            <v>A</v>
          </cell>
          <cell r="G194" t="str">
            <v>Hei Ling Chau Addiction Treatment Centre &amp; Hei Ling Chau Correctional Institution (Is-S)</v>
          </cell>
          <cell r="H194" t="str">
            <v>CSD</v>
          </cell>
          <cell r="I194">
            <v>3</v>
          </cell>
          <cell r="J194" t="str">
            <v>No</v>
          </cell>
          <cell r="K194"/>
          <cell r="L194" t="str">
            <v>Yes</v>
          </cell>
          <cell r="M194" t="str">
            <v>DF01208008151</v>
          </cell>
        </row>
        <row r="195">
          <cell r="A195" t="str">
            <v>SA0193</v>
          </cell>
          <cell r="B195" t="str">
            <v>10SW-D/F50</v>
          </cell>
          <cell r="C195">
            <v>0</v>
          </cell>
          <cell r="D195" t="str">
            <v>E</v>
          </cell>
          <cell r="E195" t="str">
            <v>SKW&amp;Is-S</v>
          </cell>
          <cell r="F195" t="str">
            <v>A</v>
          </cell>
          <cell r="G195" t="str">
            <v>Hei Ling Chau Addiction Treatment Centre &amp; Hei Ling Chau Correctional Institution (Is-S)</v>
          </cell>
          <cell r="H195" t="str">
            <v>CSD</v>
          </cell>
          <cell r="I195">
            <v>3</v>
          </cell>
          <cell r="J195" t="str">
            <v>No</v>
          </cell>
          <cell r="K195"/>
          <cell r="L195" t="str">
            <v>Yes</v>
          </cell>
          <cell r="M195" t="str">
            <v>DF01208008152</v>
          </cell>
        </row>
        <row r="196">
          <cell r="A196" t="str">
            <v>SA0194</v>
          </cell>
          <cell r="B196" t="str">
            <v>10SW-D/F51</v>
          </cell>
          <cell r="C196">
            <v>0</v>
          </cell>
          <cell r="D196" t="str">
            <v>E</v>
          </cell>
          <cell r="E196" t="str">
            <v>SKW&amp;Is-S</v>
          </cell>
          <cell r="F196" t="str">
            <v>A</v>
          </cell>
          <cell r="G196" t="str">
            <v>Hei Ling Chau Addiction Treatment Centre &amp; Hei Ling Chau Correctional Institution (Is-S)</v>
          </cell>
          <cell r="H196" t="str">
            <v>CSD</v>
          </cell>
          <cell r="I196">
            <v>3</v>
          </cell>
          <cell r="J196" t="str">
            <v>No</v>
          </cell>
          <cell r="K196"/>
          <cell r="L196" t="str">
            <v>Yes</v>
          </cell>
          <cell r="M196" t="str">
            <v>DF01208008153</v>
          </cell>
        </row>
        <row r="197">
          <cell r="A197" t="str">
            <v>SA0195</v>
          </cell>
          <cell r="B197" t="str">
            <v>10SW-D/F52</v>
          </cell>
          <cell r="C197">
            <v>0</v>
          </cell>
          <cell r="D197" t="str">
            <v>E</v>
          </cell>
          <cell r="E197" t="str">
            <v>SKW&amp;Is-S</v>
          </cell>
          <cell r="F197" t="str">
            <v>A</v>
          </cell>
          <cell r="G197" t="str">
            <v>Hei Ling Chau Addiction Treatment Centre &amp; Hei Ling Chau Correctional Institution (Is-S)</v>
          </cell>
          <cell r="H197" t="str">
            <v>CSD</v>
          </cell>
          <cell r="I197">
            <v>3</v>
          </cell>
          <cell r="J197" t="str">
            <v>No</v>
          </cell>
          <cell r="K197"/>
          <cell r="L197" t="str">
            <v>Yes</v>
          </cell>
          <cell r="M197" t="str">
            <v>DF01208008154</v>
          </cell>
        </row>
        <row r="198">
          <cell r="A198" t="str">
            <v>SA0196</v>
          </cell>
          <cell r="B198" t="str">
            <v>10SW-D/F53</v>
          </cell>
          <cell r="C198">
            <v>0</v>
          </cell>
          <cell r="D198" t="str">
            <v>E</v>
          </cell>
          <cell r="E198" t="str">
            <v>SKW&amp;Is-S</v>
          </cell>
          <cell r="F198" t="str">
            <v>A</v>
          </cell>
          <cell r="G198" t="str">
            <v>Hei Ling Chau Addiction Treatment Centre &amp; Hei Ling Chau Correctional Institution (Is-S)</v>
          </cell>
          <cell r="H198" t="str">
            <v>CSD</v>
          </cell>
          <cell r="I198">
            <v>3</v>
          </cell>
          <cell r="J198" t="str">
            <v>No</v>
          </cell>
          <cell r="K198"/>
          <cell r="L198" t="str">
            <v>Yes</v>
          </cell>
          <cell r="M198" t="str">
            <v>DF01208008155</v>
          </cell>
        </row>
        <row r="199">
          <cell r="A199" t="str">
            <v>SA0197</v>
          </cell>
          <cell r="B199" t="str">
            <v>10SW-D/F54</v>
          </cell>
          <cell r="C199">
            <v>0</v>
          </cell>
          <cell r="D199" t="str">
            <v>E</v>
          </cell>
          <cell r="E199" t="str">
            <v>SKW&amp;Is-S</v>
          </cell>
          <cell r="F199" t="str">
            <v>A</v>
          </cell>
          <cell r="G199" t="str">
            <v>Hei Ling Chau Addiction Treatment Centre &amp; Hei Ling Chau Correctional Institution (Is-S)</v>
          </cell>
          <cell r="H199" t="str">
            <v>CSD</v>
          </cell>
          <cell r="I199">
            <v>3</v>
          </cell>
          <cell r="J199" t="str">
            <v>No</v>
          </cell>
          <cell r="K199"/>
          <cell r="L199" t="str">
            <v>Yes</v>
          </cell>
          <cell r="M199" t="str">
            <v>DF01208008156</v>
          </cell>
        </row>
        <row r="200">
          <cell r="A200" t="str">
            <v>SA0198</v>
          </cell>
          <cell r="B200" t="str">
            <v>10SW-D/F55</v>
          </cell>
          <cell r="C200">
            <v>0</v>
          </cell>
          <cell r="D200" t="str">
            <v>E</v>
          </cell>
          <cell r="E200" t="str">
            <v>SKW&amp;Is-S</v>
          </cell>
          <cell r="F200" t="str">
            <v>A</v>
          </cell>
          <cell r="G200" t="str">
            <v>Hei Ling Chau Addiction Treatment Centre &amp; Hei Ling Chau Correctional Institution (Is-S)</v>
          </cell>
          <cell r="H200" t="str">
            <v>CSD</v>
          </cell>
          <cell r="I200">
            <v>1</v>
          </cell>
          <cell r="J200" t="str">
            <v>No</v>
          </cell>
          <cell r="K200"/>
          <cell r="L200" t="str">
            <v>Yes</v>
          </cell>
          <cell r="M200" t="str">
            <v>DF01208008157</v>
          </cell>
        </row>
        <row r="201">
          <cell r="A201" t="str">
            <v>SA0199</v>
          </cell>
          <cell r="B201" t="str">
            <v>10SW-D/F56</v>
          </cell>
          <cell r="C201">
            <v>0</v>
          </cell>
          <cell r="D201" t="str">
            <v>E</v>
          </cell>
          <cell r="E201" t="str">
            <v>SKW&amp;Is-S</v>
          </cell>
          <cell r="F201" t="str">
            <v>A</v>
          </cell>
          <cell r="G201" t="str">
            <v>Hei Ling Chau Addiction Treatment Centre &amp; Hei Ling Chau Correctional Institution (Is-S)</v>
          </cell>
          <cell r="H201" t="str">
            <v>CSD</v>
          </cell>
          <cell r="I201">
            <v>3</v>
          </cell>
          <cell r="J201" t="str">
            <v>No</v>
          </cell>
          <cell r="K201"/>
          <cell r="L201" t="str">
            <v>Yes</v>
          </cell>
          <cell r="M201" t="str">
            <v>DF01208008158</v>
          </cell>
        </row>
        <row r="202">
          <cell r="A202" t="str">
            <v>SA0200</v>
          </cell>
          <cell r="B202" t="str">
            <v>10SW-D/F57</v>
          </cell>
          <cell r="C202">
            <v>0</v>
          </cell>
          <cell r="D202" t="str">
            <v>E</v>
          </cell>
          <cell r="E202" t="str">
            <v>SKW&amp;Is-S</v>
          </cell>
          <cell r="F202" t="str">
            <v>A</v>
          </cell>
          <cell r="G202" t="str">
            <v>Hei Ling Chau Addiction Treatment Centre &amp; Hei Ling Chau Correctional Institution (Is-S)</v>
          </cell>
          <cell r="H202" t="str">
            <v>CSD</v>
          </cell>
          <cell r="I202">
            <v>1</v>
          </cell>
          <cell r="J202" t="str">
            <v>No</v>
          </cell>
          <cell r="K202"/>
          <cell r="L202" t="str">
            <v>Yes</v>
          </cell>
          <cell r="M202" t="str">
            <v>DF01208008159</v>
          </cell>
        </row>
        <row r="203">
          <cell r="A203" t="str">
            <v>SA0201</v>
          </cell>
          <cell r="B203" t="str">
            <v>10SW-D/F58</v>
          </cell>
          <cell r="C203">
            <v>0</v>
          </cell>
          <cell r="D203" t="str">
            <v>E</v>
          </cell>
          <cell r="E203" t="str">
            <v>SKW&amp;Is-S</v>
          </cell>
          <cell r="F203" t="str">
            <v>A</v>
          </cell>
          <cell r="G203" t="str">
            <v>Hei Ling Chau Addiction Treatment Centre &amp; Hei Ling Chau Correctional Institution (Is-S)</v>
          </cell>
          <cell r="H203" t="str">
            <v>CSD</v>
          </cell>
          <cell r="I203">
            <v>3</v>
          </cell>
          <cell r="J203" t="str">
            <v>No</v>
          </cell>
          <cell r="K203"/>
          <cell r="L203" t="str">
            <v>Yes</v>
          </cell>
          <cell r="M203" t="str">
            <v>DF01208008160</v>
          </cell>
        </row>
        <row r="204">
          <cell r="A204" t="str">
            <v>SA0202</v>
          </cell>
          <cell r="B204" t="str">
            <v>10SW-D/F59</v>
          </cell>
          <cell r="C204">
            <v>0</v>
          </cell>
          <cell r="D204" t="str">
            <v>E</v>
          </cell>
          <cell r="E204" t="str">
            <v>SKW&amp;Is-S</v>
          </cell>
          <cell r="F204" t="str">
            <v>A</v>
          </cell>
          <cell r="G204" t="str">
            <v>Hei Ling Chau Addiction Treatment Centre &amp; Hei Ling Chau Correctional Institution (Is-S)</v>
          </cell>
          <cell r="H204" t="str">
            <v>CSD</v>
          </cell>
          <cell r="I204">
            <v>3</v>
          </cell>
          <cell r="J204" t="str">
            <v>No</v>
          </cell>
          <cell r="K204"/>
          <cell r="L204" t="str">
            <v>Yes</v>
          </cell>
          <cell r="M204" t="str">
            <v>DF01208008161</v>
          </cell>
        </row>
        <row r="205">
          <cell r="A205" t="str">
            <v>SA0203</v>
          </cell>
          <cell r="B205" t="str">
            <v>10SW-D/F60</v>
          </cell>
          <cell r="C205">
            <v>0</v>
          </cell>
          <cell r="D205" t="str">
            <v>E</v>
          </cell>
          <cell r="E205" t="str">
            <v>SKW&amp;Is-S</v>
          </cell>
          <cell r="F205" t="str">
            <v>A</v>
          </cell>
          <cell r="G205" t="str">
            <v>Hei Ling Chau Addiction Treatment Centre &amp; Hei Ling Chau Correctional Institution (Is-S)</v>
          </cell>
          <cell r="H205" t="str">
            <v>CSD</v>
          </cell>
          <cell r="I205">
            <v>3</v>
          </cell>
          <cell r="J205" t="str">
            <v>No</v>
          </cell>
          <cell r="K205"/>
          <cell r="L205" t="str">
            <v>Yes</v>
          </cell>
          <cell r="M205" t="str">
            <v>DF01208008162</v>
          </cell>
        </row>
        <row r="206">
          <cell r="A206" t="str">
            <v>SA0204</v>
          </cell>
          <cell r="B206" t="str">
            <v>10SW-D/F61</v>
          </cell>
          <cell r="C206">
            <v>0</v>
          </cell>
          <cell r="D206" t="str">
            <v>E</v>
          </cell>
          <cell r="E206" t="str">
            <v>SKW&amp;Is-S</v>
          </cell>
          <cell r="F206" t="str">
            <v>A</v>
          </cell>
          <cell r="G206" t="str">
            <v>Hei Ling Chau Addiction Treatment Centre &amp; Hei Ling Chau Correctional Institution (Is-S)</v>
          </cell>
          <cell r="H206" t="str">
            <v>CSD</v>
          </cell>
          <cell r="I206">
            <v>3</v>
          </cell>
          <cell r="J206" t="str">
            <v>No</v>
          </cell>
          <cell r="K206"/>
          <cell r="L206" t="str">
            <v>Yes</v>
          </cell>
          <cell r="M206" t="str">
            <v>DF01208008163</v>
          </cell>
        </row>
        <row r="207">
          <cell r="A207" t="str">
            <v>SA0205</v>
          </cell>
          <cell r="B207" t="str">
            <v>10SW-D/F62</v>
          </cell>
          <cell r="C207">
            <v>0</v>
          </cell>
          <cell r="D207" t="str">
            <v>E</v>
          </cell>
          <cell r="E207" t="str">
            <v>SKW&amp;Is-S</v>
          </cell>
          <cell r="F207" t="str">
            <v>A</v>
          </cell>
          <cell r="G207" t="str">
            <v>Hei Ling Chau Addiction Treatment Centre &amp; Hei Ling Chau Correctional Institution (Is-S)</v>
          </cell>
          <cell r="H207" t="str">
            <v>CSD</v>
          </cell>
          <cell r="I207">
            <v>3</v>
          </cell>
          <cell r="J207" t="str">
            <v>No</v>
          </cell>
          <cell r="K207"/>
          <cell r="L207" t="str">
            <v>Yes</v>
          </cell>
          <cell r="M207" t="str">
            <v>DF01208008164</v>
          </cell>
        </row>
        <row r="208">
          <cell r="A208" t="str">
            <v>SA0206</v>
          </cell>
          <cell r="B208" t="str">
            <v>10SW-D/F63</v>
          </cell>
          <cell r="C208">
            <v>0</v>
          </cell>
          <cell r="D208" t="str">
            <v>E</v>
          </cell>
          <cell r="E208" t="str">
            <v>SKW&amp;Is-S</v>
          </cell>
          <cell r="F208" t="str">
            <v>A</v>
          </cell>
          <cell r="G208" t="str">
            <v>Hei Ling Chau Addiction Treatment Centre &amp; Hei Ling Chau Correctional Institution (Is-S)</v>
          </cell>
          <cell r="H208" t="str">
            <v>CSD</v>
          </cell>
          <cell r="I208">
            <v>3</v>
          </cell>
          <cell r="J208" t="str">
            <v>No</v>
          </cell>
          <cell r="K208"/>
          <cell r="L208" t="str">
            <v>Yes</v>
          </cell>
          <cell r="M208" t="str">
            <v>DF01208008165</v>
          </cell>
        </row>
        <row r="209">
          <cell r="A209" t="str">
            <v>SA0207</v>
          </cell>
          <cell r="B209" t="str">
            <v>10SW-D/FR64</v>
          </cell>
          <cell r="C209">
            <v>0</v>
          </cell>
          <cell r="D209" t="str">
            <v>E</v>
          </cell>
          <cell r="E209" t="str">
            <v>SKW&amp;Is-S</v>
          </cell>
          <cell r="F209" t="str">
            <v>A</v>
          </cell>
          <cell r="G209" t="str">
            <v>Hei Ling Chau Addiction Treatment Centre &amp; Hei Ling Chau Correctional Institution (Is-S)</v>
          </cell>
          <cell r="H209" t="str">
            <v>CSD</v>
          </cell>
          <cell r="I209">
            <v>3</v>
          </cell>
          <cell r="J209" t="str">
            <v>No</v>
          </cell>
          <cell r="K209"/>
          <cell r="L209" t="str">
            <v>Yes</v>
          </cell>
          <cell r="M209" t="str">
            <v>DF01208008166</v>
          </cell>
        </row>
        <row r="210">
          <cell r="A210" t="str">
            <v>SA0208</v>
          </cell>
          <cell r="B210" t="str">
            <v>10SW-D/F65</v>
          </cell>
          <cell r="C210">
            <v>0</v>
          </cell>
          <cell r="D210" t="str">
            <v>E</v>
          </cell>
          <cell r="E210" t="str">
            <v>SKW&amp;Is-S</v>
          </cell>
          <cell r="F210" t="str">
            <v>A</v>
          </cell>
          <cell r="G210" t="str">
            <v>Hei Ling Chau Addiction Treatment Centre &amp; Hei Ling Chau Correctional Institution (Is-S)</v>
          </cell>
          <cell r="H210" t="str">
            <v>CSD</v>
          </cell>
          <cell r="I210">
            <v>1</v>
          </cell>
          <cell r="J210" t="str">
            <v>Yes</v>
          </cell>
          <cell r="K210"/>
          <cell r="L210" t="str">
            <v>Yes</v>
          </cell>
          <cell r="M210" t="str">
            <v>DF01208008167</v>
          </cell>
        </row>
        <row r="211">
          <cell r="A211" t="str">
            <v>SA0209</v>
          </cell>
          <cell r="B211" t="str">
            <v>10SW-D/FR66</v>
          </cell>
          <cell r="C211">
            <v>0</v>
          </cell>
          <cell r="D211" t="str">
            <v>E</v>
          </cell>
          <cell r="E211" t="str">
            <v>SKW&amp;Is-S</v>
          </cell>
          <cell r="F211" t="str">
            <v>A</v>
          </cell>
          <cell r="G211" t="str">
            <v>Hei Ling Chau Addiction Treatment Centre &amp; Hei Ling Chau Correctional Institution (Is-S)</v>
          </cell>
          <cell r="H211" t="str">
            <v>CSD</v>
          </cell>
          <cell r="I211">
            <v>2</v>
          </cell>
          <cell r="J211" t="str">
            <v>Yes</v>
          </cell>
          <cell r="K211"/>
          <cell r="L211" t="str">
            <v>Yes</v>
          </cell>
          <cell r="M211" t="str">
            <v>DF01208008168</v>
          </cell>
        </row>
        <row r="212">
          <cell r="A212" t="str">
            <v>SA0210</v>
          </cell>
          <cell r="B212" t="str">
            <v>10SW-D/FR8</v>
          </cell>
          <cell r="C212">
            <v>0</v>
          </cell>
          <cell r="D212" t="str">
            <v>E</v>
          </cell>
          <cell r="E212" t="str">
            <v>SKW&amp;Is-S</v>
          </cell>
          <cell r="F212" t="str">
            <v>A</v>
          </cell>
          <cell r="G212" t="str">
            <v>Hei Ling Chau Addiction Treatment Centre &amp; Hei Ling Chau Correctional Institution (Is-S)</v>
          </cell>
          <cell r="H212" t="str">
            <v>CSD</v>
          </cell>
          <cell r="I212">
            <v>3</v>
          </cell>
          <cell r="J212" t="str">
            <v>No</v>
          </cell>
          <cell r="K212"/>
          <cell r="L212" t="str">
            <v>Yes</v>
          </cell>
          <cell r="M212" t="str">
            <v>DF01208008112</v>
          </cell>
        </row>
        <row r="213">
          <cell r="A213" t="str">
            <v>SA0211</v>
          </cell>
          <cell r="B213" t="str">
            <v>10SW-D/F81</v>
          </cell>
          <cell r="C213">
            <v>0</v>
          </cell>
          <cell r="D213" t="str">
            <v>E</v>
          </cell>
          <cell r="E213" t="str">
            <v>SKW&amp;Is-S</v>
          </cell>
          <cell r="F213" t="str">
            <v>A</v>
          </cell>
          <cell r="G213" t="str">
            <v>Hei Ling Chau Addiction Treatment Centre &amp; Hei Ling Chau Correctional Institution (Is-S)</v>
          </cell>
          <cell r="H213" t="str">
            <v>CSD</v>
          </cell>
          <cell r="I213">
            <v>1</v>
          </cell>
          <cell r="J213" t="str">
            <v>No</v>
          </cell>
          <cell r="K213"/>
          <cell r="L213" t="str">
            <v>No</v>
          </cell>
          <cell r="M213" t="str">
            <v>DF01208009001</v>
          </cell>
        </row>
        <row r="214">
          <cell r="A214" t="str">
            <v>SA0212</v>
          </cell>
          <cell r="B214" t="str">
            <v>10SW-D/F9</v>
          </cell>
          <cell r="C214">
            <v>0</v>
          </cell>
          <cell r="D214" t="str">
            <v>E</v>
          </cell>
          <cell r="E214" t="str">
            <v>SKW&amp;Is-S</v>
          </cell>
          <cell r="F214" t="str">
            <v>A</v>
          </cell>
          <cell r="G214" t="str">
            <v>Hei Ling Chau Addiction Treatment Centre &amp; Hei Ling Chau Correctional Institution (Is-S)</v>
          </cell>
          <cell r="H214" t="str">
            <v>CSD</v>
          </cell>
          <cell r="I214">
            <v>1</v>
          </cell>
          <cell r="J214" t="str">
            <v>Yes</v>
          </cell>
          <cell r="K214"/>
          <cell r="L214" t="str">
            <v>Yes</v>
          </cell>
          <cell r="M214" t="str">
            <v>DF01208008113</v>
          </cell>
        </row>
        <row r="215">
          <cell r="A215" t="str">
            <v>SA0213</v>
          </cell>
          <cell r="B215" t="str">
            <v>10SW-D/R10</v>
          </cell>
          <cell r="C215">
            <v>0</v>
          </cell>
          <cell r="D215" t="str">
            <v>E</v>
          </cell>
          <cell r="E215" t="str">
            <v>SKW&amp;Is-S</v>
          </cell>
          <cell r="F215" t="str">
            <v>A</v>
          </cell>
          <cell r="G215" t="str">
            <v>Hei Ling Chau Addiction Treatment Centre &amp; Hei Ling Chau Correctional Institution (Is-S)</v>
          </cell>
          <cell r="H215" t="str">
            <v>CSD</v>
          </cell>
          <cell r="I215">
            <v>3</v>
          </cell>
          <cell r="J215" t="str">
            <v>No</v>
          </cell>
          <cell r="K215"/>
          <cell r="L215" t="str">
            <v>No</v>
          </cell>
          <cell r="M215" t="str">
            <v>DF01208008176</v>
          </cell>
        </row>
        <row r="216">
          <cell r="A216" t="str">
            <v>SA0214</v>
          </cell>
          <cell r="B216" t="str">
            <v>10SW-D/R12</v>
          </cell>
          <cell r="C216">
            <v>0</v>
          </cell>
          <cell r="D216" t="str">
            <v>E</v>
          </cell>
          <cell r="E216" t="str">
            <v>SKW&amp;Is-S</v>
          </cell>
          <cell r="F216" t="str">
            <v>A</v>
          </cell>
          <cell r="G216" t="str">
            <v>Hei Ling Chau Addiction Treatment Centre &amp; Hei Ling Chau Correctional Institution (Is-S)</v>
          </cell>
          <cell r="H216" t="str">
            <v>CSD</v>
          </cell>
          <cell r="I216">
            <v>2</v>
          </cell>
          <cell r="J216" t="str">
            <v>Yes</v>
          </cell>
          <cell r="K216"/>
          <cell r="L216" t="str">
            <v>No</v>
          </cell>
          <cell r="M216" t="str">
            <v>DF01208008177</v>
          </cell>
        </row>
        <row r="217">
          <cell r="A217" t="str">
            <v>SA0215</v>
          </cell>
          <cell r="B217" t="str">
            <v>10SW-D/CR142</v>
          </cell>
          <cell r="C217">
            <v>0</v>
          </cell>
          <cell r="D217" t="str">
            <v>E</v>
          </cell>
          <cell r="E217" t="str">
            <v>SKW&amp;Is-S</v>
          </cell>
          <cell r="F217" t="str">
            <v>A</v>
          </cell>
          <cell r="G217" t="str">
            <v>Hei Ling Chau Addiction Treatment Centre &amp; Hei Ling Chau Correctional Institution (Is-S)</v>
          </cell>
          <cell r="H217" t="str">
            <v>CSD</v>
          </cell>
          <cell r="I217">
            <v>2</v>
          </cell>
          <cell r="J217" t="str">
            <v>Yes</v>
          </cell>
          <cell r="K217"/>
          <cell r="L217" t="str">
            <v>Yes</v>
          </cell>
          <cell r="M217" t="str">
            <v>DF01208008170</v>
          </cell>
        </row>
        <row r="218">
          <cell r="A218" t="str">
            <v>SA0216</v>
          </cell>
          <cell r="B218" t="str">
            <v>10SW-D/R3</v>
          </cell>
          <cell r="C218">
            <v>0</v>
          </cell>
          <cell r="D218" t="str">
            <v>E</v>
          </cell>
          <cell r="E218" t="str">
            <v>SKW&amp;Is-S</v>
          </cell>
          <cell r="F218" t="str">
            <v>A</v>
          </cell>
          <cell r="G218" t="str">
            <v>Hei Ling Chau Addiction Treatment Centre &amp; Hei Ling Chau Correctional Institution (Is-S)</v>
          </cell>
          <cell r="H218" t="str">
            <v>CSD</v>
          </cell>
          <cell r="I218">
            <v>1</v>
          </cell>
          <cell r="J218" t="str">
            <v>Yes</v>
          </cell>
          <cell r="K218"/>
          <cell r="L218" t="str">
            <v>No</v>
          </cell>
          <cell r="M218" t="str">
            <v>DF01208008171</v>
          </cell>
        </row>
        <row r="219">
          <cell r="A219" t="str">
            <v>SA0217</v>
          </cell>
          <cell r="B219" t="str">
            <v>10SW-D/R4</v>
          </cell>
          <cell r="C219">
            <v>0</v>
          </cell>
          <cell r="D219" t="str">
            <v>E</v>
          </cell>
          <cell r="E219" t="str">
            <v>SKW&amp;Is-S</v>
          </cell>
          <cell r="F219" t="str">
            <v>A</v>
          </cell>
          <cell r="G219" t="str">
            <v>Hei Ling Chau Addiction Treatment Centre &amp; Hei Ling Chau Correctional Institution (Is-S)</v>
          </cell>
          <cell r="H219" t="str">
            <v>CSD</v>
          </cell>
          <cell r="I219">
            <v>1</v>
          </cell>
          <cell r="J219" t="str">
            <v>No</v>
          </cell>
          <cell r="K219"/>
          <cell r="L219" t="str">
            <v>No</v>
          </cell>
          <cell r="M219" t="str">
            <v>DF01208008172</v>
          </cell>
        </row>
        <row r="220">
          <cell r="A220" t="str">
            <v>SA0218</v>
          </cell>
          <cell r="B220" t="str">
            <v>10SW-D/R6</v>
          </cell>
          <cell r="C220">
            <v>0</v>
          </cell>
          <cell r="D220" t="str">
            <v>E</v>
          </cell>
          <cell r="E220" t="str">
            <v>SKW&amp;Is-S</v>
          </cell>
          <cell r="F220" t="str">
            <v>A</v>
          </cell>
          <cell r="G220" t="str">
            <v>Hei Ling Chau Addiction Treatment Centre &amp; Hei Ling Chau Correctional Institution (Is-S)</v>
          </cell>
          <cell r="H220" t="str">
            <v>CSD</v>
          </cell>
          <cell r="I220">
            <v>1</v>
          </cell>
          <cell r="J220" t="str">
            <v>No</v>
          </cell>
          <cell r="K220"/>
          <cell r="L220" t="str">
            <v>No</v>
          </cell>
          <cell r="M220" t="str">
            <v>DF01208008173</v>
          </cell>
        </row>
        <row r="221">
          <cell r="A221" t="str">
            <v>SA0219</v>
          </cell>
          <cell r="B221" t="str">
            <v>10SW-D/R7</v>
          </cell>
          <cell r="C221">
            <v>0</v>
          </cell>
          <cell r="D221" t="str">
            <v>E</v>
          </cell>
          <cell r="E221" t="str">
            <v>SKW&amp;Is-S</v>
          </cell>
          <cell r="F221" t="str">
            <v>A</v>
          </cell>
          <cell r="G221" t="str">
            <v>Hei Ling Chau Addiction Treatment Centre &amp; Hei Ling Chau Correctional Institution (Is-S)</v>
          </cell>
          <cell r="H221" t="str">
            <v>CSD</v>
          </cell>
          <cell r="I221">
            <v>3</v>
          </cell>
          <cell r="J221" t="str">
            <v>No</v>
          </cell>
          <cell r="K221"/>
          <cell r="L221" t="str">
            <v>No</v>
          </cell>
          <cell r="M221" t="str">
            <v>DF01208008174</v>
          </cell>
        </row>
        <row r="222">
          <cell r="A222" t="str">
            <v>SA0220</v>
          </cell>
          <cell r="B222" t="str">
            <v>10SW-D/R9</v>
          </cell>
          <cell r="C222">
            <v>0</v>
          </cell>
          <cell r="D222" t="str">
            <v>E</v>
          </cell>
          <cell r="E222" t="str">
            <v>SKW&amp;Is-S</v>
          </cell>
          <cell r="F222" t="str">
            <v>A</v>
          </cell>
          <cell r="G222" t="str">
            <v>Hei Ling Chau Addiction Treatment Centre &amp; Hei Ling Chau Correctional Institution (Is-S)</v>
          </cell>
          <cell r="H222" t="str">
            <v>CSD</v>
          </cell>
          <cell r="I222">
            <v>2</v>
          </cell>
          <cell r="J222" t="str">
            <v>Yes</v>
          </cell>
          <cell r="K222"/>
          <cell r="L222" t="str">
            <v>Yes</v>
          </cell>
          <cell r="M222" t="str">
            <v>DF01208008175</v>
          </cell>
        </row>
        <row r="223">
          <cell r="A223" t="str">
            <v>SA1007</v>
          </cell>
          <cell r="B223" t="str">
            <v>11SE-A/C1</v>
          </cell>
          <cell r="C223" t="str">
            <v>1,2</v>
          </cell>
          <cell r="D223" t="str">
            <v>E</v>
          </cell>
          <cell r="E223" t="str">
            <v>SKW&amp;Is-S</v>
          </cell>
          <cell r="F223" t="str">
            <v>A</v>
          </cell>
          <cell r="G223" t="str">
            <v>Sai Wan Ho Fire Station And Ambulance Depot (SKW)</v>
          </cell>
          <cell r="H223" t="str">
            <v>FSD,Lands D</v>
          </cell>
          <cell r="I223">
            <v>1</v>
          </cell>
          <cell r="J223" t="str">
            <v>No</v>
          </cell>
          <cell r="K223"/>
          <cell r="L223" t="str">
            <v>Yes</v>
          </cell>
          <cell r="M223" t="str">
            <v>DB01808006002</v>
          </cell>
        </row>
        <row r="224">
          <cell r="A224" t="str">
            <v>SA1008</v>
          </cell>
          <cell r="B224" t="str">
            <v>11SE-A/CR100</v>
          </cell>
          <cell r="C224">
            <v>1</v>
          </cell>
          <cell r="D224" t="str">
            <v>E</v>
          </cell>
          <cell r="E224" t="str">
            <v>NP&amp;CB</v>
          </cell>
          <cell r="F224" t="str">
            <v>A</v>
          </cell>
          <cell r="G224" t="str">
            <v>Pui Chi Boys' Home</v>
          </cell>
          <cell r="H224" t="str">
            <v>HAB</v>
          </cell>
          <cell r="I224">
            <v>1</v>
          </cell>
          <cell r="J224" t="str">
            <v>Yes</v>
          </cell>
          <cell r="K224"/>
          <cell r="L224" t="str">
            <v>Yes</v>
          </cell>
          <cell r="M224" t="str">
            <v>DA05508005007</v>
          </cell>
        </row>
        <row r="225">
          <cell r="A225" t="str">
            <v>SA1009</v>
          </cell>
          <cell r="B225" t="str">
            <v>11SE-A/C104</v>
          </cell>
          <cell r="C225">
            <v>1</v>
          </cell>
          <cell r="D225" t="str">
            <v>CP,ML&amp;Wch</v>
          </cell>
          <cell r="E225" t="str">
            <v>Wch-S</v>
          </cell>
          <cell r="F225" t="str">
            <v>A</v>
          </cell>
          <cell r="G225" t="str">
            <v>Hotung Secondary School</v>
          </cell>
          <cell r="H225" t="str">
            <v>EB</v>
          </cell>
          <cell r="I225">
            <v>1</v>
          </cell>
          <cell r="J225" t="str">
            <v>Yes</v>
          </cell>
          <cell r="K225" t="str">
            <v>HappyValley</v>
          </cell>
          <cell r="L225" t="str">
            <v>Yes</v>
          </cell>
          <cell r="M225" t="str">
            <v>CC07108011003</v>
          </cell>
        </row>
        <row r="226">
          <cell r="A226" t="str">
            <v>SA1010</v>
          </cell>
          <cell r="B226" t="str">
            <v>11SE-A/C126</v>
          </cell>
          <cell r="C226">
            <v>2</v>
          </cell>
          <cell r="D226" t="str">
            <v>CP,ML&amp;Wch</v>
          </cell>
          <cell r="E226" t="str">
            <v>Wch-S</v>
          </cell>
          <cell r="F226" t="str">
            <v>A</v>
          </cell>
          <cell r="G226" t="str">
            <v>Sir Ellis Kadoorie Primary School</v>
          </cell>
          <cell r="H226" t="str">
            <v>EB</v>
          </cell>
          <cell r="I226">
            <v>1</v>
          </cell>
          <cell r="J226" t="str">
            <v>Yes</v>
          </cell>
          <cell r="K226" t="str">
            <v>HappyValley</v>
          </cell>
          <cell r="L226" t="str">
            <v>Yes</v>
          </cell>
          <cell r="M226" t="str">
            <v>CC07108007001</v>
          </cell>
        </row>
        <row r="227">
          <cell r="A227" t="str">
            <v>SA1011</v>
          </cell>
          <cell r="B227" t="str">
            <v>11SE-A/C136</v>
          </cell>
          <cell r="C227">
            <v>0</v>
          </cell>
          <cell r="D227" t="str">
            <v>CP,ML&amp;Wch</v>
          </cell>
          <cell r="E227" t="str">
            <v>Wch-S</v>
          </cell>
          <cell r="F227" t="str">
            <v>A</v>
          </cell>
          <cell r="G227" t="str">
            <v>Sir Ellis Kadoorie Primary School</v>
          </cell>
          <cell r="H227" t="str">
            <v>EB</v>
          </cell>
          <cell r="I227">
            <v>1</v>
          </cell>
          <cell r="J227" t="str">
            <v>No</v>
          </cell>
          <cell r="K227" t="str">
            <v>HappyValley</v>
          </cell>
          <cell r="L227" t="str">
            <v>Yes</v>
          </cell>
          <cell r="M227" t="str">
            <v>CC07108007006</v>
          </cell>
        </row>
        <row r="228">
          <cell r="A228" t="str">
            <v>SA1012</v>
          </cell>
          <cell r="B228" t="str">
            <v>11SE-A/CR146</v>
          </cell>
          <cell r="C228">
            <v>0</v>
          </cell>
          <cell r="D228" t="str">
            <v>CP,ML&amp;Wch</v>
          </cell>
          <cell r="E228" t="str">
            <v>Wch-S</v>
          </cell>
          <cell r="F228" t="str">
            <v>A</v>
          </cell>
          <cell r="G228" t="str">
            <v>Hong Kong Stadium</v>
          </cell>
          <cell r="H228" t="str">
            <v>LCSD</v>
          </cell>
          <cell r="I228">
            <v>1</v>
          </cell>
          <cell r="J228" t="str">
            <v>Yes</v>
          </cell>
          <cell r="K228" t="str">
            <v>HappyValley</v>
          </cell>
          <cell r="L228" t="str">
            <v>Yes</v>
          </cell>
          <cell r="M228" t="str">
            <v>CC04408024014</v>
          </cell>
        </row>
        <row r="229">
          <cell r="A229" t="str">
            <v>SA1013</v>
          </cell>
          <cell r="B229" t="str">
            <v>11SE-A/C190</v>
          </cell>
          <cell r="C229">
            <v>2</v>
          </cell>
          <cell r="D229" t="str">
            <v>E</v>
          </cell>
          <cell r="E229" t="str">
            <v>SKW&amp;Is-S</v>
          </cell>
          <cell r="F229" t="str">
            <v>A</v>
          </cell>
          <cell r="G229" t="str">
            <v>Taikoo Primary School (SKW)</v>
          </cell>
          <cell r="H229" t="str">
            <v>EB</v>
          </cell>
          <cell r="I229">
            <v>1</v>
          </cell>
          <cell r="J229" t="str">
            <v>No</v>
          </cell>
          <cell r="K229" t="str">
            <v>ShauKeiWan_SaiWanHo</v>
          </cell>
          <cell r="L229" t="str">
            <v>Yes</v>
          </cell>
          <cell r="M229" t="str">
            <v>DB07108045002</v>
          </cell>
        </row>
        <row r="230">
          <cell r="A230" t="str">
            <v>SA1014</v>
          </cell>
          <cell r="B230" t="str">
            <v>11SE-A/C193</v>
          </cell>
          <cell r="C230">
            <v>0</v>
          </cell>
          <cell r="D230" t="str">
            <v>E</v>
          </cell>
          <cell r="E230" t="str">
            <v>NP&amp;CB</v>
          </cell>
          <cell r="F230" t="str">
            <v>A</v>
          </cell>
          <cell r="G230" t="str">
            <v>Choi Sai Woo Park</v>
          </cell>
          <cell r="H230" t="str">
            <v>LCSD</v>
          </cell>
          <cell r="I230">
            <v>2</v>
          </cell>
          <cell r="J230" t="str">
            <v>Yes</v>
          </cell>
          <cell r="K230" t="str">
            <v>TinHau</v>
          </cell>
          <cell r="L230" t="str">
            <v>Yes</v>
          </cell>
          <cell r="M230" t="str">
            <v>DA04408014001</v>
          </cell>
        </row>
        <row r="231">
          <cell r="A231" t="str">
            <v>SA1015</v>
          </cell>
          <cell r="B231" t="str">
            <v>11SE-A/C197</v>
          </cell>
          <cell r="C231">
            <v>1</v>
          </cell>
          <cell r="D231" t="str">
            <v>E</v>
          </cell>
          <cell r="E231" t="str">
            <v>NP&amp;CB</v>
          </cell>
          <cell r="F231" t="str">
            <v>A</v>
          </cell>
          <cell r="G231" t="str">
            <v>Choi Sai Woo Park</v>
          </cell>
          <cell r="H231" t="str">
            <v>LCSD</v>
          </cell>
          <cell r="I231">
            <v>2</v>
          </cell>
          <cell r="J231" t="str">
            <v>No</v>
          </cell>
          <cell r="K231" t="str">
            <v>TinHau</v>
          </cell>
          <cell r="L231" t="str">
            <v>Yes</v>
          </cell>
          <cell r="M231" t="str">
            <v>DA04408014002</v>
          </cell>
        </row>
        <row r="232">
          <cell r="A232" t="str">
            <v>SA1016</v>
          </cell>
          <cell r="B232" t="str">
            <v>11SE-A/C2</v>
          </cell>
          <cell r="C232">
            <v>1</v>
          </cell>
          <cell r="D232" t="str">
            <v>E</v>
          </cell>
          <cell r="E232" t="str">
            <v>SKW&amp;Is-S</v>
          </cell>
          <cell r="F232" t="str">
            <v>A</v>
          </cell>
          <cell r="G232" t="str">
            <v>Sai Wan Ho Fire Station And Ambulance Depot (SKW)</v>
          </cell>
          <cell r="H232" t="str">
            <v>FSD</v>
          </cell>
          <cell r="I232">
            <v>1</v>
          </cell>
          <cell r="J232" t="str">
            <v>No</v>
          </cell>
          <cell r="K232"/>
          <cell r="L232" t="str">
            <v>Yes</v>
          </cell>
          <cell r="M232" t="str">
            <v>DB01808006005</v>
          </cell>
        </row>
        <row r="233">
          <cell r="A233" t="str">
            <v>SA1017</v>
          </cell>
          <cell r="B233" t="str">
            <v>11SE-A/C218</v>
          </cell>
          <cell r="C233">
            <v>2</v>
          </cell>
          <cell r="D233" t="str">
            <v>E</v>
          </cell>
          <cell r="E233" t="str">
            <v>NP&amp;CB</v>
          </cell>
          <cell r="F233" t="str">
            <v>A</v>
          </cell>
          <cell r="G233" t="str">
            <v>Clementi Secondary School</v>
          </cell>
          <cell r="H233" t="str">
            <v>EB</v>
          </cell>
          <cell r="I233">
            <v>1</v>
          </cell>
          <cell r="J233" t="str">
            <v>Yes</v>
          </cell>
          <cell r="K233" t="str">
            <v>TinHau</v>
          </cell>
          <cell r="L233" t="str">
            <v>Yes</v>
          </cell>
          <cell r="M233" t="str">
            <v>DA07108002002</v>
          </cell>
        </row>
        <row r="234">
          <cell r="A234" t="str">
            <v>SA1018</v>
          </cell>
          <cell r="B234" t="str">
            <v>11SE-A/C220</v>
          </cell>
          <cell r="C234">
            <v>1</v>
          </cell>
          <cell r="D234" t="str">
            <v>E</v>
          </cell>
          <cell r="E234" t="str">
            <v>NP&amp;CB</v>
          </cell>
          <cell r="F234" t="str">
            <v>A</v>
          </cell>
          <cell r="G234" t="str">
            <v>Fortress Hill Playground</v>
          </cell>
          <cell r="H234" t="str">
            <v>LCSD</v>
          </cell>
          <cell r="I234">
            <v>1</v>
          </cell>
          <cell r="J234" t="str">
            <v>Yes</v>
          </cell>
          <cell r="K234" t="str">
            <v>NorthPoint</v>
          </cell>
          <cell r="L234" t="str">
            <v>Yes</v>
          </cell>
          <cell r="M234" t="str">
            <v>DA04408012001</v>
          </cell>
        </row>
        <row r="235">
          <cell r="A235" t="str">
            <v>SA1019</v>
          </cell>
          <cell r="B235" t="str">
            <v>11SE-A/C229</v>
          </cell>
          <cell r="C235">
            <v>2</v>
          </cell>
          <cell r="D235" t="str">
            <v>E</v>
          </cell>
          <cell r="E235" t="str">
            <v>NP&amp;CB</v>
          </cell>
          <cell r="F235" t="str">
            <v>A</v>
          </cell>
          <cell r="G235" t="str">
            <v>North Point Methodist Primary School &amp; Pun U Association Wah Yan Primary School</v>
          </cell>
          <cell r="H235" t="str">
            <v>EDB</v>
          </cell>
          <cell r="I235">
            <v>2</v>
          </cell>
          <cell r="J235" t="str">
            <v>*</v>
          </cell>
          <cell r="K235" t="str">
            <v>NorthPoint</v>
          </cell>
          <cell r="L235" t="str">
            <v>Yes</v>
          </cell>
          <cell r="M235" t="str">
            <v>DA07108004002</v>
          </cell>
        </row>
        <row r="236">
          <cell r="A236" t="str">
            <v>SA1020</v>
          </cell>
          <cell r="B236" t="str">
            <v>11SE-A/C260</v>
          </cell>
          <cell r="C236">
            <v>1</v>
          </cell>
          <cell r="D236" t="str">
            <v>E</v>
          </cell>
          <cell r="E236" t="str">
            <v>NP&amp;CB</v>
          </cell>
          <cell r="F236" t="str">
            <v>A</v>
          </cell>
          <cell r="G236" t="str">
            <v>Choi Sai Woo Park</v>
          </cell>
          <cell r="H236" t="str">
            <v>LCSD</v>
          </cell>
          <cell r="I236">
            <v>1</v>
          </cell>
          <cell r="J236" t="str">
            <v>No</v>
          </cell>
          <cell r="K236"/>
          <cell r="L236" t="str">
            <v>Yes</v>
          </cell>
          <cell r="M236" t="str">
            <v>DA04408014010</v>
          </cell>
        </row>
        <row r="237">
          <cell r="A237" t="str">
            <v>SA1021</v>
          </cell>
          <cell r="B237" t="str">
            <v>11SE-A/CR275</v>
          </cell>
          <cell r="C237">
            <v>0</v>
          </cell>
          <cell r="D237" t="str">
            <v>CP,ML&amp;Wch</v>
          </cell>
          <cell r="E237" t="str">
            <v>Wch-S</v>
          </cell>
          <cell r="F237" t="str">
            <v>A</v>
          </cell>
          <cell r="G237" t="str">
            <v>Hotung Secondary School</v>
          </cell>
          <cell r="H237" t="str">
            <v>EB</v>
          </cell>
          <cell r="I237">
            <v>1</v>
          </cell>
          <cell r="J237" t="str">
            <v>Yes</v>
          </cell>
          <cell r="K237" t="str">
            <v>HappyValley</v>
          </cell>
          <cell r="L237" t="str">
            <v>Yes</v>
          </cell>
          <cell r="M237" t="str">
            <v>CC07108011001</v>
          </cell>
        </row>
        <row r="238">
          <cell r="A238" t="str">
            <v>SA1022</v>
          </cell>
          <cell r="B238" t="str">
            <v>11SE-A/CR279</v>
          </cell>
          <cell r="C238">
            <v>2</v>
          </cell>
          <cell r="D238" t="str">
            <v>E</v>
          </cell>
          <cell r="E238" t="str">
            <v>NP&amp;CB</v>
          </cell>
          <cell r="F238" t="str">
            <v>A</v>
          </cell>
          <cell r="G238" t="str">
            <v>Fortress Hill Playground</v>
          </cell>
          <cell r="H238" t="str">
            <v>LCSD</v>
          </cell>
          <cell r="I238">
            <v>1</v>
          </cell>
          <cell r="J238" t="str">
            <v>No</v>
          </cell>
          <cell r="K238" t="str">
            <v>NorthPoint</v>
          </cell>
          <cell r="L238" t="str">
            <v>Yes</v>
          </cell>
          <cell r="M238" t="str">
            <v>DA04408012002</v>
          </cell>
        </row>
        <row r="239">
          <cell r="A239" t="str">
            <v>SA1023</v>
          </cell>
          <cell r="B239" t="str">
            <v>11SE-A/C288</v>
          </cell>
          <cell r="C239">
            <v>0</v>
          </cell>
          <cell r="D239" t="str">
            <v>E</v>
          </cell>
          <cell r="E239" t="str">
            <v>NP&amp;CB</v>
          </cell>
          <cell r="F239" t="str">
            <v>A</v>
          </cell>
          <cell r="G239" t="str">
            <v>Choi Sai Woo Park</v>
          </cell>
          <cell r="H239" t="str">
            <v>LCSD</v>
          </cell>
          <cell r="I239">
            <v>2</v>
          </cell>
          <cell r="J239" t="str">
            <v>No</v>
          </cell>
          <cell r="K239" t="str">
            <v>TinHau</v>
          </cell>
          <cell r="L239" t="str">
            <v>Yes</v>
          </cell>
          <cell r="M239" t="str">
            <v>DA04408014011</v>
          </cell>
        </row>
        <row r="240">
          <cell r="A240" t="str">
            <v>SA1024</v>
          </cell>
          <cell r="B240" t="str">
            <v>11SE-A/CR289</v>
          </cell>
          <cell r="C240">
            <v>2</v>
          </cell>
          <cell r="D240" t="str">
            <v>CP,ML&amp;Wch</v>
          </cell>
          <cell r="E240" t="str">
            <v>Wch-S</v>
          </cell>
          <cell r="F240" t="str">
            <v>A</v>
          </cell>
          <cell r="G240" t="str">
            <v>Hotung Secondary School</v>
          </cell>
          <cell r="H240" t="str">
            <v>EB</v>
          </cell>
          <cell r="I240">
            <v>2</v>
          </cell>
          <cell r="J240" t="str">
            <v>Yes</v>
          </cell>
          <cell r="K240" t="str">
            <v>HappyValley</v>
          </cell>
          <cell r="L240" t="str">
            <v>Yes</v>
          </cell>
          <cell r="M240" t="str">
            <v>CC07108011006</v>
          </cell>
        </row>
        <row r="241">
          <cell r="A241" t="str">
            <v>SA1025</v>
          </cell>
          <cell r="B241" t="str">
            <v>11SE-A/C295</v>
          </cell>
          <cell r="C241">
            <v>1</v>
          </cell>
          <cell r="D241" t="str">
            <v>E</v>
          </cell>
          <cell r="E241" t="str">
            <v>SKW&amp;Is-S</v>
          </cell>
          <cell r="F241" t="str">
            <v>A</v>
          </cell>
          <cell r="G241" t="str">
            <v>Quarry Bay Reservoir Garden (SKW)</v>
          </cell>
          <cell r="H241" t="str">
            <v>LCSD</v>
          </cell>
          <cell r="I241">
            <v>2</v>
          </cell>
          <cell r="J241" t="str">
            <v>Yes</v>
          </cell>
          <cell r="K241" t="str">
            <v>ShauKeiWan_SaiWanHo</v>
          </cell>
          <cell r="L241" t="str">
            <v>Yes</v>
          </cell>
          <cell r="M241" t="str">
            <v>DB04408019001</v>
          </cell>
        </row>
        <row r="242">
          <cell r="A242" t="str">
            <v>SA1026</v>
          </cell>
          <cell r="B242" t="str">
            <v>11SE-A/C312</v>
          </cell>
          <cell r="C242">
            <v>0</v>
          </cell>
          <cell r="D242" t="str">
            <v>E</v>
          </cell>
          <cell r="E242" t="str">
            <v>SKW&amp;Is-S</v>
          </cell>
          <cell r="F242" t="str">
            <v>A</v>
          </cell>
          <cell r="G242" t="str">
            <v>Taikoo Primary School (SKW)</v>
          </cell>
          <cell r="H242" t="str">
            <v>EB</v>
          </cell>
          <cell r="I242">
            <v>1</v>
          </cell>
          <cell r="J242" t="str">
            <v>No</v>
          </cell>
          <cell r="K242" t="str">
            <v>ShauKeiWan_SaiWanHo</v>
          </cell>
          <cell r="L242" t="str">
            <v>No</v>
          </cell>
          <cell r="M242" t="str">
            <v>DB07108045003</v>
          </cell>
        </row>
        <row r="243">
          <cell r="A243" t="str">
            <v>SA1027</v>
          </cell>
          <cell r="B243" t="str">
            <v>11SE-A/CR327</v>
          </cell>
          <cell r="C243">
            <v>1</v>
          </cell>
          <cell r="D243" t="str">
            <v>E</v>
          </cell>
          <cell r="E243" t="str">
            <v>SKW&amp;Is-S</v>
          </cell>
          <cell r="F243" t="str">
            <v>A</v>
          </cell>
          <cell r="G243" t="str">
            <v>Quarry Bay Municipal Services Building (SKW)</v>
          </cell>
          <cell r="H243" t="str">
            <v>FEHD</v>
          </cell>
          <cell r="I243">
            <v>1</v>
          </cell>
          <cell r="J243" t="str">
            <v>Yes</v>
          </cell>
          <cell r="K243"/>
          <cell r="L243" t="str">
            <v>Yes</v>
          </cell>
          <cell r="M243" t="str">
            <v>DB01908015001</v>
          </cell>
        </row>
        <row r="244">
          <cell r="A244" t="str">
            <v>SA1028</v>
          </cell>
          <cell r="B244" t="str">
            <v>11SE-A/C331</v>
          </cell>
          <cell r="C244" t="str">
            <v>1,2</v>
          </cell>
          <cell r="D244" t="str">
            <v>E</v>
          </cell>
          <cell r="E244" t="str">
            <v>NP&amp;CB</v>
          </cell>
          <cell r="F244" t="str">
            <v>A</v>
          </cell>
          <cell r="G244" t="str">
            <v>Tin Hau Temple Road Garden No.1 &amp; 2</v>
          </cell>
          <cell r="H244" t="str">
            <v>HyD,LCSD</v>
          </cell>
          <cell r="I244">
            <v>1</v>
          </cell>
          <cell r="J244" t="str">
            <v>No</v>
          </cell>
          <cell r="K244" t="str">
            <v>TinHau</v>
          </cell>
          <cell r="L244" t="str">
            <v>Yes</v>
          </cell>
          <cell r="M244" t="str">
            <v>DA04408017001</v>
          </cell>
        </row>
        <row r="245">
          <cell r="A245" t="str">
            <v>SA1029</v>
          </cell>
          <cell r="B245" t="str">
            <v>11SE-A/C341</v>
          </cell>
          <cell r="C245">
            <v>0</v>
          </cell>
          <cell r="D245" t="str">
            <v>E</v>
          </cell>
          <cell r="E245" t="str">
            <v>NP&amp;CB</v>
          </cell>
          <cell r="F245" t="str">
            <v>A</v>
          </cell>
          <cell r="G245" t="str">
            <v>Tai Tam Country Park Quarry Bay Management Centre</v>
          </cell>
          <cell r="H245" t="str">
            <v>AFCD</v>
          </cell>
          <cell r="I245">
            <v>1</v>
          </cell>
          <cell r="J245" t="str">
            <v>No</v>
          </cell>
          <cell r="K245"/>
          <cell r="L245" t="str">
            <v>Yes</v>
          </cell>
          <cell r="M245" t="str">
            <v>DA00108037002</v>
          </cell>
        </row>
        <row r="246">
          <cell r="A246" t="str">
            <v>SA1030</v>
          </cell>
          <cell r="B246" t="str">
            <v>11SE-A/C388</v>
          </cell>
          <cell r="C246" t="str">
            <v>1,2</v>
          </cell>
          <cell r="D246" t="str">
            <v>E</v>
          </cell>
          <cell r="E246" t="str">
            <v>NP&amp;CB</v>
          </cell>
          <cell r="F246" t="str">
            <v>A</v>
          </cell>
          <cell r="G246" t="str">
            <v>Tin Hau Temple Road Garden No.1 &amp; 2</v>
          </cell>
          <cell r="H246" t="str">
            <v>LCSD,HyD</v>
          </cell>
          <cell r="I246">
            <v>3</v>
          </cell>
          <cell r="J246" t="str">
            <v>No</v>
          </cell>
          <cell r="K246" t="str">
            <v>NorthPoint</v>
          </cell>
          <cell r="L246" t="str">
            <v>Yes</v>
          </cell>
          <cell r="M246" t="str">
            <v>DA04408025002</v>
          </cell>
        </row>
        <row r="247">
          <cell r="A247" t="str">
            <v>SA1031</v>
          </cell>
          <cell r="B247" t="str">
            <v>11SE-A/CR395</v>
          </cell>
          <cell r="C247">
            <v>0</v>
          </cell>
          <cell r="D247" t="str">
            <v>CP,ML&amp;Wch</v>
          </cell>
          <cell r="E247" t="str">
            <v>Wch-S</v>
          </cell>
          <cell r="F247" t="str">
            <v>A</v>
          </cell>
          <cell r="G247" t="str">
            <v>Tai Hang Drive Playground</v>
          </cell>
          <cell r="H247" t="str">
            <v>LCSD</v>
          </cell>
          <cell r="I247">
            <v>1</v>
          </cell>
          <cell r="J247" t="str">
            <v>Yes</v>
          </cell>
          <cell r="K247"/>
          <cell r="L247" t="str">
            <v>Yes</v>
          </cell>
          <cell r="M247" t="str">
            <v>CC04408036001</v>
          </cell>
        </row>
        <row r="248">
          <cell r="A248" t="str">
            <v>SA1032</v>
          </cell>
          <cell r="B248" t="str">
            <v>11SE-A/C416</v>
          </cell>
          <cell r="C248">
            <v>0</v>
          </cell>
          <cell r="D248" t="str">
            <v>CP,ML&amp;Wch</v>
          </cell>
          <cell r="E248" t="str">
            <v>Wch-S</v>
          </cell>
          <cell r="F248" t="str">
            <v>A</v>
          </cell>
          <cell r="G248" t="str">
            <v>Sir Ellis Kadoorie Primary School</v>
          </cell>
          <cell r="H248" t="str">
            <v>EB</v>
          </cell>
          <cell r="I248">
            <v>1</v>
          </cell>
          <cell r="J248" t="str">
            <v>No</v>
          </cell>
          <cell r="K248" t="str">
            <v>HappyValley</v>
          </cell>
          <cell r="L248" t="str">
            <v>Yes</v>
          </cell>
          <cell r="M248" t="str">
            <v>CC07108007002</v>
          </cell>
        </row>
        <row r="249">
          <cell r="A249" t="str">
            <v>SA1033</v>
          </cell>
          <cell r="B249" t="str">
            <v>11SE-A/C417</v>
          </cell>
          <cell r="C249">
            <v>0</v>
          </cell>
          <cell r="D249" t="str">
            <v>CP,ML&amp;Wch</v>
          </cell>
          <cell r="E249" t="str">
            <v>Wch-S</v>
          </cell>
          <cell r="F249" t="str">
            <v>A</v>
          </cell>
          <cell r="G249" t="str">
            <v>Sir Ellis Kadoorie Primary School</v>
          </cell>
          <cell r="H249" t="str">
            <v>EB</v>
          </cell>
          <cell r="I249">
            <v>3</v>
          </cell>
          <cell r="J249" t="str">
            <v>No</v>
          </cell>
          <cell r="K249" t="str">
            <v>HappyValley</v>
          </cell>
          <cell r="L249" t="str">
            <v>Yes</v>
          </cell>
          <cell r="M249" t="str">
            <v>CC07108007003</v>
          </cell>
        </row>
        <row r="250">
          <cell r="A250" t="str">
            <v>SA1034</v>
          </cell>
          <cell r="B250" t="str">
            <v>11SE-A/CR418</v>
          </cell>
          <cell r="C250" t="str">
            <v>2,3</v>
          </cell>
          <cell r="D250" t="str">
            <v>CP,ML&amp;Wch</v>
          </cell>
          <cell r="E250" t="str">
            <v>Wch-S</v>
          </cell>
          <cell r="F250" t="str">
            <v>A</v>
          </cell>
          <cell r="G250" t="str">
            <v>Sir Ellis Kadoorie Primary School</v>
          </cell>
          <cell r="H250" t="str">
            <v>EB,HyD</v>
          </cell>
          <cell r="I250">
            <v>2</v>
          </cell>
          <cell r="J250" t="str">
            <v>Yes</v>
          </cell>
          <cell r="K250" t="str">
            <v>HappyValley</v>
          </cell>
          <cell r="L250" t="str">
            <v>Yes</v>
          </cell>
          <cell r="M250" t="str">
            <v>CC07108007004</v>
          </cell>
        </row>
        <row r="251">
          <cell r="A251" t="str">
            <v>SA1035</v>
          </cell>
          <cell r="B251" t="str">
            <v>11SE-A/C448</v>
          </cell>
          <cell r="C251" t="str">
            <v>1,2</v>
          </cell>
          <cell r="D251" t="str">
            <v>E</v>
          </cell>
          <cell r="E251" t="str">
            <v>SKW&amp;Is-S</v>
          </cell>
          <cell r="F251" t="str">
            <v>A</v>
          </cell>
          <cell r="G251" t="str">
            <v>Sai Wan Ho Fire Station And Ambulance Depot (SKW)</v>
          </cell>
          <cell r="H251" t="str">
            <v>WSD,FSD</v>
          </cell>
          <cell r="I251">
            <v>3</v>
          </cell>
          <cell r="J251" t="str">
            <v>No</v>
          </cell>
          <cell r="K251"/>
          <cell r="L251" t="str">
            <v>Yes</v>
          </cell>
          <cell r="M251" t="str">
            <v>DB01808006004</v>
          </cell>
        </row>
        <row r="252">
          <cell r="A252" t="str">
            <v>SA1036</v>
          </cell>
          <cell r="B252" t="str">
            <v>11SE-A/C451</v>
          </cell>
          <cell r="C252">
            <v>0</v>
          </cell>
          <cell r="D252" t="str">
            <v>E</v>
          </cell>
          <cell r="E252" t="str">
            <v>SKW&amp;Is-S</v>
          </cell>
          <cell r="F252" t="str">
            <v>A</v>
          </cell>
          <cell r="G252" t="str">
            <v>Shaukeiwan Police Station (SKW)</v>
          </cell>
          <cell r="H252" t="str">
            <v>HKPF</v>
          </cell>
          <cell r="I252">
            <v>2</v>
          </cell>
          <cell r="J252" t="str">
            <v>Yes</v>
          </cell>
          <cell r="K252" t="str">
            <v>ShauKeiWan_SaiWanHo</v>
          </cell>
          <cell r="L252" t="str">
            <v>Yes</v>
          </cell>
          <cell r="M252" t="str">
            <v>DB03108001002</v>
          </cell>
        </row>
        <row r="253">
          <cell r="A253" t="str">
            <v>SA1037</v>
          </cell>
          <cell r="B253" t="str">
            <v>11SE-A/C452</v>
          </cell>
          <cell r="C253">
            <v>0</v>
          </cell>
          <cell r="D253" t="str">
            <v>E</v>
          </cell>
          <cell r="E253" t="str">
            <v>SKW&amp;Is-S</v>
          </cell>
          <cell r="F253" t="str">
            <v>A</v>
          </cell>
          <cell r="G253" t="str">
            <v>Sai Wan Ho Fire Station And Ambulance Depot (SKW)</v>
          </cell>
          <cell r="H253" t="str">
            <v>FSD</v>
          </cell>
          <cell r="I253">
            <v>1</v>
          </cell>
          <cell r="J253" t="str">
            <v>Yes</v>
          </cell>
          <cell r="K253"/>
          <cell r="L253" t="str">
            <v>Yes</v>
          </cell>
          <cell r="M253" t="str">
            <v>DB01808006001</v>
          </cell>
        </row>
        <row r="254">
          <cell r="A254" t="str">
            <v>SA1038</v>
          </cell>
          <cell r="B254" t="str">
            <v>11SE-A/C524</v>
          </cell>
          <cell r="C254">
            <v>0</v>
          </cell>
          <cell r="D254" t="str">
            <v>E</v>
          </cell>
          <cell r="E254" t="str">
            <v>NP&amp;CB</v>
          </cell>
          <cell r="F254" t="str">
            <v>A</v>
          </cell>
          <cell r="G254" t="str">
            <v>Pak Fuk Road Playground</v>
          </cell>
          <cell r="H254" t="str">
            <v>LCSD</v>
          </cell>
          <cell r="I254">
            <v>1</v>
          </cell>
          <cell r="J254" t="str">
            <v>No</v>
          </cell>
          <cell r="K254" t="str">
            <v>NorthPoint</v>
          </cell>
          <cell r="L254" t="str">
            <v>Yes</v>
          </cell>
          <cell r="M254" t="str">
            <v>DA04408010005</v>
          </cell>
        </row>
        <row r="255">
          <cell r="A255" t="str">
            <v>SA1039</v>
          </cell>
          <cell r="B255" t="str">
            <v>11SE-A/C556</v>
          </cell>
          <cell r="C255">
            <v>0</v>
          </cell>
          <cell r="D255" t="str">
            <v>E</v>
          </cell>
          <cell r="E255" t="str">
            <v>NP&amp;CB</v>
          </cell>
          <cell r="F255" t="str">
            <v>A</v>
          </cell>
          <cell r="G255" t="str">
            <v>Comfort Terrace Rest Garden</v>
          </cell>
          <cell r="H255" t="str">
            <v>LCSD</v>
          </cell>
          <cell r="I255">
            <v>1</v>
          </cell>
          <cell r="J255" t="str">
            <v>Yes</v>
          </cell>
          <cell r="K255" t="str">
            <v>TinHau</v>
          </cell>
          <cell r="L255" t="str">
            <v>Yes</v>
          </cell>
          <cell r="M255" t="str">
            <v>DA04408019001</v>
          </cell>
        </row>
        <row r="256">
          <cell r="A256" t="str">
            <v>SA1040</v>
          </cell>
          <cell r="B256" t="str">
            <v>11SE-A/C60</v>
          </cell>
          <cell r="C256">
            <v>1</v>
          </cell>
          <cell r="D256" t="str">
            <v>E</v>
          </cell>
          <cell r="E256" t="str">
            <v>NP&amp;CB</v>
          </cell>
          <cell r="F256" t="str">
            <v>A</v>
          </cell>
          <cell r="G256" t="str">
            <v>(GLA-THK1598) Wai Tsui Crescent Community Garden</v>
          </cell>
          <cell r="H256" t="str">
            <v>LCSD</v>
          </cell>
          <cell r="I256">
            <v>2</v>
          </cell>
          <cell r="J256" t="str">
            <v>Yes</v>
          </cell>
          <cell r="K256"/>
          <cell r="L256" t="str">
            <v>Yes</v>
          </cell>
          <cell r="M256" t="str">
            <v>DA04408045001</v>
          </cell>
        </row>
        <row r="257">
          <cell r="A257" t="str">
            <v>SA1041</v>
          </cell>
          <cell r="B257" t="str">
            <v>11SE-A/C64</v>
          </cell>
          <cell r="C257">
            <v>1</v>
          </cell>
          <cell r="D257" t="str">
            <v>E</v>
          </cell>
          <cell r="E257" t="str">
            <v>NP&amp;CB</v>
          </cell>
          <cell r="F257" t="str">
            <v>A</v>
          </cell>
          <cell r="G257" t="str">
            <v>(GLA-THK1598) Wai Tsui Crescent Community Garden</v>
          </cell>
          <cell r="H257" t="str">
            <v>LCSD</v>
          </cell>
          <cell r="I257">
            <v>1</v>
          </cell>
          <cell r="J257" t="str">
            <v>No</v>
          </cell>
          <cell r="K257"/>
          <cell r="L257" t="str">
            <v>Yes</v>
          </cell>
          <cell r="M257" t="str">
            <v>DA04408045002</v>
          </cell>
        </row>
        <row r="258">
          <cell r="A258" t="str">
            <v>SA1042</v>
          </cell>
          <cell r="B258" t="str">
            <v>11SE-A/C646</v>
          </cell>
          <cell r="C258">
            <v>0</v>
          </cell>
          <cell r="D258" t="str">
            <v>E</v>
          </cell>
          <cell r="E258" t="str">
            <v>NP&amp;CB</v>
          </cell>
          <cell r="F258" t="str">
            <v>A</v>
          </cell>
          <cell r="G258" t="str">
            <v>Healthy Village Playground</v>
          </cell>
          <cell r="H258" t="str">
            <v>LCSD</v>
          </cell>
          <cell r="I258">
            <v>2</v>
          </cell>
          <cell r="J258" t="str">
            <v>Yes</v>
          </cell>
          <cell r="K258" t="str">
            <v>NorthPoint</v>
          </cell>
          <cell r="L258" t="str">
            <v>Yes</v>
          </cell>
          <cell r="M258" t="str">
            <v>DA04408016001</v>
          </cell>
        </row>
        <row r="259">
          <cell r="A259" t="str">
            <v>SA1045</v>
          </cell>
          <cell r="B259" t="str">
            <v>11SE-A/C724</v>
          </cell>
          <cell r="C259">
            <v>0</v>
          </cell>
          <cell r="D259" t="str">
            <v>E</v>
          </cell>
          <cell r="E259" t="str">
            <v>NP&amp;CB</v>
          </cell>
          <cell r="F259" t="str">
            <v>A</v>
          </cell>
          <cell r="G259" t="str">
            <v>North Point Government Primary School</v>
          </cell>
          <cell r="H259" t="str">
            <v>EB</v>
          </cell>
          <cell r="I259">
            <v>1</v>
          </cell>
          <cell r="J259" t="str">
            <v>No</v>
          </cell>
          <cell r="K259" t="str">
            <v>NorthPoint</v>
          </cell>
          <cell r="L259" t="str">
            <v>Yes</v>
          </cell>
          <cell r="M259" t="str">
            <v>DA07108003000</v>
          </cell>
        </row>
        <row r="260">
          <cell r="A260" t="str">
            <v>SA1046</v>
          </cell>
          <cell r="B260" t="str">
            <v>11SE-A/CR756</v>
          </cell>
          <cell r="C260">
            <v>1</v>
          </cell>
          <cell r="D260" t="str">
            <v>CP,ML&amp;Wch</v>
          </cell>
          <cell r="E260" t="str">
            <v>Wch-S</v>
          </cell>
          <cell r="F260" t="str">
            <v>A</v>
          </cell>
          <cell r="G260" t="str">
            <v>Hotung Secondary School</v>
          </cell>
          <cell r="H260" t="str">
            <v>EB</v>
          </cell>
          <cell r="I260">
            <v>2</v>
          </cell>
          <cell r="J260" t="str">
            <v>Yes</v>
          </cell>
          <cell r="K260" t="str">
            <v>HappyValley</v>
          </cell>
          <cell r="L260" t="str">
            <v>Yes</v>
          </cell>
          <cell r="M260" t="str">
            <v>CC07108011004</v>
          </cell>
        </row>
        <row r="261">
          <cell r="A261" t="str">
            <v>SA1047</v>
          </cell>
          <cell r="B261" t="str">
            <v>11SE-A/CR761</v>
          </cell>
          <cell r="C261">
            <v>0</v>
          </cell>
          <cell r="D261" t="str">
            <v>E</v>
          </cell>
          <cell r="E261" t="str">
            <v>NP&amp;CB</v>
          </cell>
          <cell r="F261" t="str">
            <v>A</v>
          </cell>
          <cell r="G261" t="str">
            <v>Choi Sai Woo Park</v>
          </cell>
          <cell r="H261" t="str">
            <v>LCSD</v>
          </cell>
          <cell r="I261">
            <v>2</v>
          </cell>
          <cell r="J261" t="str">
            <v>Yes</v>
          </cell>
          <cell r="K261" t="str">
            <v>TinHau</v>
          </cell>
          <cell r="L261" t="str">
            <v>Yes</v>
          </cell>
          <cell r="M261" t="str">
            <v>DA04408014004</v>
          </cell>
        </row>
        <row r="262">
          <cell r="A262" t="str">
            <v>SA1048</v>
          </cell>
          <cell r="B262" t="str">
            <v>11SE-A/C78</v>
          </cell>
          <cell r="C262">
            <v>0</v>
          </cell>
          <cell r="D262" t="str">
            <v>E</v>
          </cell>
          <cell r="E262" t="str">
            <v>NP&amp;CB</v>
          </cell>
          <cell r="F262" t="str">
            <v>A</v>
          </cell>
          <cell r="G262" t="str">
            <v>Pui Chi Boys' Home</v>
          </cell>
          <cell r="H262" t="str">
            <v>HAB</v>
          </cell>
          <cell r="I262">
            <v>1</v>
          </cell>
          <cell r="J262" t="str">
            <v>Yes</v>
          </cell>
          <cell r="K262"/>
          <cell r="L262" t="str">
            <v>Yes</v>
          </cell>
          <cell r="M262" t="str">
            <v>DA07108005004</v>
          </cell>
        </row>
        <row r="263">
          <cell r="A263" t="str">
            <v>SA1049</v>
          </cell>
          <cell r="B263" t="str">
            <v>11SE-A/CR820</v>
          </cell>
          <cell r="C263">
            <v>0</v>
          </cell>
          <cell r="D263" t="str">
            <v>CP,ML&amp;Wch</v>
          </cell>
          <cell r="E263" t="str">
            <v>Wch-S</v>
          </cell>
          <cell r="F263" t="str">
            <v>A</v>
          </cell>
          <cell r="G263" t="str">
            <v>Hong Kong Stadium</v>
          </cell>
          <cell r="H263" t="str">
            <v>LCSD</v>
          </cell>
          <cell r="I263">
            <v>1</v>
          </cell>
          <cell r="J263" t="str">
            <v>Yes</v>
          </cell>
          <cell r="K263" t="str">
            <v>HappyValley</v>
          </cell>
          <cell r="L263" t="str">
            <v>Yes</v>
          </cell>
          <cell r="M263" t="str">
            <v>CC04408024001</v>
          </cell>
        </row>
        <row r="264">
          <cell r="A264" t="str">
            <v>SA1050</v>
          </cell>
          <cell r="B264" t="str">
            <v>11SE-A/C83</v>
          </cell>
          <cell r="C264">
            <v>0</v>
          </cell>
          <cell r="D264" t="str">
            <v>E</v>
          </cell>
          <cell r="E264" t="str">
            <v>NP&amp;CB</v>
          </cell>
          <cell r="F264" t="str">
            <v>A</v>
          </cell>
          <cell r="G264" t="str">
            <v>North Point Government Primary School</v>
          </cell>
          <cell r="H264" t="str">
            <v>EB</v>
          </cell>
          <cell r="I264">
            <v>1</v>
          </cell>
          <cell r="J264" t="str">
            <v>No</v>
          </cell>
          <cell r="K264" t="str">
            <v>NorthPoint</v>
          </cell>
          <cell r="L264" t="str">
            <v>Yes</v>
          </cell>
          <cell r="M264" t="str">
            <v>DA07108003001</v>
          </cell>
        </row>
        <row r="265">
          <cell r="A265" t="str">
            <v>SA1051</v>
          </cell>
          <cell r="B265" t="str">
            <v>11SE-A/CR830</v>
          </cell>
          <cell r="C265">
            <v>0</v>
          </cell>
          <cell r="D265" t="str">
            <v>E</v>
          </cell>
          <cell r="E265" t="str">
            <v>NP&amp;CB</v>
          </cell>
          <cell r="F265" t="str">
            <v>A</v>
          </cell>
          <cell r="G265" t="str">
            <v>Choi Sai Woo Park</v>
          </cell>
          <cell r="H265" t="str">
            <v>LCSD</v>
          </cell>
          <cell r="I265">
            <v>1</v>
          </cell>
          <cell r="J265" t="str">
            <v>Yes</v>
          </cell>
          <cell r="K265" t="str">
            <v>TinHau</v>
          </cell>
          <cell r="L265" t="str">
            <v>Yes</v>
          </cell>
          <cell r="M265" t="str">
            <v>DA04408014003</v>
          </cell>
        </row>
        <row r="266">
          <cell r="A266" t="str">
            <v>SA1052</v>
          </cell>
          <cell r="B266" t="str">
            <v>11SE-A/C841</v>
          </cell>
          <cell r="C266">
            <v>1</v>
          </cell>
          <cell r="D266" t="str">
            <v>CP,ML&amp;Wch</v>
          </cell>
          <cell r="E266" t="str">
            <v>Wch-S</v>
          </cell>
          <cell r="F266" t="str">
            <v>A</v>
          </cell>
          <cell r="G266" t="str">
            <v>Lin Fa Kung Garden</v>
          </cell>
          <cell r="H266" t="str">
            <v>LCSD</v>
          </cell>
          <cell r="I266">
            <v>1</v>
          </cell>
          <cell r="J266" t="str">
            <v>No</v>
          </cell>
          <cell r="K266"/>
          <cell r="L266" t="str">
            <v>Yes</v>
          </cell>
          <cell r="M266" t="str">
            <v>CC04408060001</v>
          </cell>
        </row>
        <row r="267">
          <cell r="A267" t="str">
            <v>SA1053</v>
          </cell>
          <cell r="B267" t="str">
            <v>11SE-A/C842</v>
          </cell>
          <cell r="C267" t="str">
            <v>1,2</v>
          </cell>
          <cell r="D267" t="str">
            <v>E</v>
          </cell>
          <cell r="E267" t="str">
            <v>NP&amp;CB</v>
          </cell>
          <cell r="F267" t="str">
            <v>A</v>
          </cell>
          <cell r="G267" t="str">
            <v>Pak Fuk Road Playground</v>
          </cell>
          <cell r="H267" t="str">
            <v>LCSD,HKPF</v>
          </cell>
          <cell r="I267">
            <v>2</v>
          </cell>
          <cell r="J267" t="str">
            <v>Yes</v>
          </cell>
          <cell r="K267" t="str">
            <v>NorthPoint</v>
          </cell>
          <cell r="L267" t="str">
            <v>Yes</v>
          </cell>
          <cell r="M267" t="str">
            <v>DA04408010003</v>
          </cell>
        </row>
        <row r="268">
          <cell r="A268" t="str">
            <v>SA1055</v>
          </cell>
          <cell r="B268" t="str">
            <v>11SE-A/C849</v>
          </cell>
          <cell r="C268">
            <v>2</v>
          </cell>
          <cell r="D268" t="str">
            <v>E</v>
          </cell>
          <cell r="E268" t="str">
            <v>SKW&amp;Is-S</v>
          </cell>
          <cell r="F268" t="str">
            <v>A</v>
          </cell>
          <cell r="G268" t="str">
            <v>(GLA-THK1207) HK Chinese Women's Club Hjoe Tjo Yoeng Primary School (SKW)</v>
          </cell>
          <cell r="H268" t="str">
            <v>EB</v>
          </cell>
          <cell r="I268">
            <v>1</v>
          </cell>
          <cell r="J268" t="str">
            <v>No</v>
          </cell>
          <cell r="K268" t="str">
            <v>ShauKeiWan_SaiWanHo</v>
          </cell>
          <cell r="L268" t="str">
            <v>Yes</v>
          </cell>
          <cell r="M268" t="str">
            <v>DB07108028002</v>
          </cell>
        </row>
        <row r="269">
          <cell r="A269" t="str">
            <v>SA1056</v>
          </cell>
          <cell r="B269" t="str">
            <v>11SE-A/C856</v>
          </cell>
          <cell r="C269">
            <v>0</v>
          </cell>
          <cell r="D269" t="str">
            <v>E</v>
          </cell>
          <cell r="E269" t="str">
            <v>SKW&amp;Is-S</v>
          </cell>
          <cell r="F269" t="str">
            <v>A</v>
          </cell>
          <cell r="G269" t="str">
            <v>Taikoo Primary School (SKW)</v>
          </cell>
          <cell r="H269" t="str">
            <v>EB</v>
          </cell>
          <cell r="I269">
            <v>1</v>
          </cell>
          <cell r="J269" t="str">
            <v>No</v>
          </cell>
          <cell r="K269" t="str">
            <v>ShauKeiWan_SaiWanHo</v>
          </cell>
          <cell r="L269" t="str">
            <v>No</v>
          </cell>
          <cell r="M269" t="str">
            <v>DB07108045001</v>
          </cell>
        </row>
        <row r="270">
          <cell r="A270" t="str">
            <v>SA1057</v>
          </cell>
          <cell r="B270" t="str">
            <v>11SE-A/C868</v>
          </cell>
          <cell r="C270">
            <v>0</v>
          </cell>
          <cell r="D270" t="str">
            <v>CP,ML&amp;Wch</v>
          </cell>
          <cell r="E270" t="str">
            <v>Wch-S</v>
          </cell>
          <cell r="F270" t="str">
            <v>A</v>
          </cell>
          <cell r="G270" t="str">
            <v>Lin Fa Kung Garden</v>
          </cell>
          <cell r="H270" t="str">
            <v>LCSD</v>
          </cell>
          <cell r="I270">
            <v>2</v>
          </cell>
          <cell r="J270" t="str">
            <v>Yes</v>
          </cell>
          <cell r="K270"/>
          <cell r="L270" t="str">
            <v>Yes</v>
          </cell>
          <cell r="M270" t="str">
            <v>CC04408052002</v>
          </cell>
        </row>
        <row r="271">
          <cell r="A271" t="str">
            <v>SA1058</v>
          </cell>
          <cell r="B271" t="str">
            <v>11SE-A/CR874</v>
          </cell>
          <cell r="C271">
            <v>0</v>
          </cell>
          <cell r="D271" t="str">
            <v>E</v>
          </cell>
          <cell r="E271" t="str">
            <v>NP&amp;CB</v>
          </cell>
          <cell r="F271" t="str">
            <v>A</v>
          </cell>
          <cell r="G271" t="str">
            <v>Marymount Primary School</v>
          </cell>
          <cell r="H271" t="str">
            <v>EB</v>
          </cell>
          <cell r="I271">
            <v>1</v>
          </cell>
          <cell r="J271" t="str">
            <v>Yes</v>
          </cell>
          <cell r="K271" t="str">
            <v>TinHau</v>
          </cell>
          <cell r="L271" t="str">
            <v>No</v>
          </cell>
          <cell r="M271" t="str">
            <v>DA07108043001</v>
          </cell>
        </row>
        <row r="272">
          <cell r="A272" t="str">
            <v>SA1059</v>
          </cell>
          <cell r="B272" t="str">
            <v>11SE-A/C880</v>
          </cell>
          <cell r="C272">
            <v>2</v>
          </cell>
          <cell r="D272" t="str">
            <v>CP,ML&amp;Wch</v>
          </cell>
          <cell r="E272" t="str">
            <v>Wch-S</v>
          </cell>
          <cell r="F272" t="str">
            <v>A</v>
          </cell>
          <cell r="G272" t="str">
            <v>Ka Ning Path Rest Garden</v>
          </cell>
          <cell r="H272" t="str">
            <v>LCSD</v>
          </cell>
          <cell r="I272">
            <v>1</v>
          </cell>
          <cell r="J272" t="str">
            <v>No</v>
          </cell>
          <cell r="K272" t="str">
            <v>HappyValley</v>
          </cell>
          <cell r="L272" t="str">
            <v>Yes</v>
          </cell>
          <cell r="M272" t="str">
            <v>CC04408057002</v>
          </cell>
        </row>
        <row r="273">
          <cell r="A273" t="str">
            <v>SA1060</v>
          </cell>
          <cell r="B273" t="str">
            <v>11SE-A/C881</v>
          </cell>
          <cell r="C273">
            <v>0</v>
          </cell>
          <cell r="D273" t="str">
            <v>E</v>
          </cell>
          <cell r="E273" t="str">
            <v>NP&amp;CB</v>
          </cell>
          <cell r="F273" t="str">
            <v>A</v>
          </cell>
          <cell r="G273" t="str">
            <v>(GLA-THK1598) Wai Tsui Crescent Community Garden</v>
          </cell>
          <cell r="H273" t="str">
            <v>LCSD</v>
          </cell>
          <cell r="I273">
            <v>2</v>
          </cell>
          <cell r="J273" t="str">
            <v>No</v>
          </cell>
          <cell r="K273"/>
          <cell r="L273" t="str">
            <v>Yes</v>
          </cell>
          <cell r="M273" t="str">
            <v>DA04408049001</v>
          </cell>
        </row>
        <row r="274">
          <cell r="A274" t="str">
            <v>SA1061</v>
          </cell>
          <cell r="B274" t="str">
            <v>11SE-A/CR901</v>
          </cell>
          <cell r="C274">
            <v>0</v>
          </cell>
          <cell r="D274" t="str">
            <v>E</v>
          </cell>
          <cell r="E274" t="str">
            <v>NP&amp;CB</v>
          </cell>
          <cell r="F274" t="str">
            <v>A</v>
          </cell>
          <cell r="G274" t="str">
            <v>Braemar Hill Fire Station Cum Ambulance Depot</v>
          </cell>
          <cell r="H274" t="str">
            <v>FSD</v>
          </cell>
          <cell r="I274">
            <v>1</v>
          </cell>
          <cell r="J274" t="str">
            <v>Yes</v>
          </cell>
          <cell r="K274" t="str">
            <v>TinHau</v>
          </cell>
          <cell r="L274" t="str">
            <v>Yes</v>
          </cell>
          <cell r="M274" t="str">
            <v>DA01808039002</v>
          </cell>
        </row>
        <row r="275">
          <cell r="A275" t="str">
            <v>SA1062</v>
          </cell>
          <cell r="B275" t="str">
            <v>11SE-A/FR103</v>
          </cell>
          <cell r="C275">
            <v>0</v>
          </cell>
          <cell r="D275" t="str">
            <v>CP,ML&amp;Wch</v>
          </cell>
          <cell r="E275" t="str">
            <v>Wch-S</v>
          </cell>
          <cell r="F275" t="str">
            <v>A</v>
          </cell>
          <cell r="G275" t="str">
            <v>Tai Hang Road Rest Garden</v>
          </cell>
          <cell r="H275" t="str">
            <v>LCSD</v>
          </cell>
          <cell r="I275">
            <v>3</v>
          </cell>
          <cell r="J275" t="str">
            <v>No</v>
          </cell>
          <cell r="K275"/>
          <cell r="L275" t="str">
            <v>Yes</v>
          </cell>
          <cell r="M275" t="str">
            <v>CC04408050002</v>
          </cell>
        </row>
        <row r="276">
          <cell r="A276" t="str">
            <v>SA1063</v>
          </cell>
          <cell r="B276" t="str">
            <v>11SE-A/F104</v>
          </cell>
          <cell r="C276">
            <v>0</v>
          </cell>
          <cell r="D276" t="str">
            <v>CP,ML&amp;Wch</v>
          </cell>
          <cell r="E276" t="str">
            <v>Wch-S</v>
          </cell>
          <cell r="F276" t="str">
            <v>A</v>
          </cell>
          <cell r="G276" t="str">
            <v>Tai Hang Drive Playground</v>
          </cell>
          <cell r="H276" t="str">
            <v>LCSD</v>
          </cell>
          <cell r="I276">
            <v>1</v>
          </cell>
          <cell r="J276" t="str">
            <v>Yes</v>
          </cell>
          <cell r="K276"/>
          <cell r="L276" t="str">
            <v>Yes</v>
          </cell>
          <cell r="M276" t="str">
            <v>CC04408036002</v>
          </cell>
        </row>
        <row r="277">
          <cell r="A277" t="str">
            <v>SA1064</v>
          </cell>
          <cell r="B277" t="str">
            <v>11SE-A/FR108</v>
          </cell>
          <cell r="C277">
            <v>0</v>
          </cell>
          <cell r="D277" t="str">
            <v>CP,ML&amp;Wch</v>
          </cell>
          <cell r="E277" t="str">
            <v>Wch-S</v>
          </cell>
          <cell r="F277" t="str">
            <v>A</v>
          </cell>
          <cell r="G277" t="str">
            <v>Ka Ning Path Rest Garden</v>
          </cell>
          <cell r="H277" t="str">
            <v>LCSD</v>
          </cell>
          <cell r="I277">
            <v>3</v>
          </cell>
          <cell r="J277" t="str">
            <v>No</v>
          </cell>
          <cell r="K277" t="str">
            <v>HappyValley</v>
          </cell>
          <cell r="L277" t="str">
            <v>Yes</v>
          </cell>
          <cell r="M277" t="str">
            <v>CC04408048002</v>
          </cell>
        </row>
        <row r="278">
          <cell r="A278" t="str">
            <v>SA1065</v>
          </cell>
          <cell r="B278" t="str">
            <v>11SE-A/FR113</v>
          </cell>
          <cell r="C278">
            <v>1</v>
          </cell>
          <cell r="D278" t="str">
            <v>CP,ML&amp;Wch</v>
          </cell>
          <cell r="E278" t="str">
            <v>Wch-S</v>
          </cell>
          <cell r="F278" t="str">
            <v>A</v>
          </cell>
          <cell r="G278" t="str">
            <v>Hotung Secondary School</v>
          </cell>
          <cell r="H278" t="str">
            <v>EB</v>
          </cell>
          <cell r="I278">
            <v>1</v>
          </cell>
          <cell r="J278" t="str">
            <v>Yes</v>
          </cell>
          <cell r="K278" t="str">
            <v>HappyValley</v>
          </cell>
          <cell r="L278" t="str">
            <v>Yes</v>
          </cell>
          <cell r="M278" t="str">
            <v>CC07108011002</v>
          </cell>
        </row>
        <row r="279">
          <cell r="A279" t="str">
            <v>SA1066</v>
          </cell>
          <cell r="B279" t="str">
            <v>11SE-A/F115</v>
          </cell>
          <cell r="C279">
            <v>0</v>
          </cell>
          <cell r="D279" t="str">
            <v>CP,ML&amp;Wch</v>
          </cell>
          <cell r="E279" t="str">
            <v>Wch-S</v>
          </cell>
          <cell r="F279" t="str">
            <v>A</v>
          </cell>
          <cell r="G279" t="str">
            <v>Ka Ning Path Rest Garden</v>
          </cell>
          <cell r="H279" t="str">
            <v>LCSD</v>
          </cell>
          <cell r="I279">
            <v>3</v>
          </cell>
          <cell r="J279" t="str">
            <v>No</v>
          </cell>
          <cell r="K279" t="str">
            <v>HappyValley</v>
          </cell>
          <cell r="L279" t="str">
            <v>Yes</v>
          </cell>
          <cell r="M279" t="str">
            <v>CC04408048001</v>
          </cell>
        </row>
        <row r="280">
          <cell r="A280" t="str">
            <v>SA1067</v>
          </cell>
          <cell r="B280" t="str">
            <v>11SE-A/FR117</v>
          </cell>
          <cell r="C280">
            <v>0</v>
          </cell>
          <cell r="D280" t="str">
            <v>CP,ML&amp;Wch</v>
          </cell>
          <cell r="E280" t="str">
            <v>Wch-S</v>
          </cell>
          <cell r="F280" t="str">
            <v>A</v>
          </cell>
          <cell r="G280" t="str">
            <v>Tai Hang Drive Playground</v>
          </cell>
          <cell r="H280" t="str">
            <v>LCSD</v>
          </cell>
          <cell r="I280">
            <v>1</v>
          </cell>
          <cell r="J280" t="str">
            <v>Yes</v>
          </cell>
          <cell r="K280"/>
          <cell r="L280" t="str">
            <v>Yes</v>
          </cell>
          <cell r="M280" t="str">
            <v>CC04408036004</v>
          </cell>
        </row>
        <row r="281">
          <cell r="A281" t="str">
            <v>SA1068</v>
          </cell>
          <cell r="B281" t="str">
            <v>11SE-A/F118</v>
          </cell>
          <cell r="C281">
            <v>0</v>
          </cell>
          <cell r="D281" t="str">
            <v>CP,ML&amp;Wch</v>
          </cell>
          <cell r="E281" t="str">
            <v>Wch-S</v>
          </cell>
          <cell r="F281" t="str">
            <v>A</v>
          </cell>
          <cell r="G281" t="str">
            <v>Tai Hang Road Rest Garden</v>
          </cell>
          <cell r="H281" t="str">
            <v>LCSD</v>
          </cell>
          <cell r="I281">
            <v>2</v>
          </cell>
          <cell r="J281" t="str">
            <v>Yes</v>
          </cell>
          <cell r="K281"/>
          <cell r="L281" t="str">
            <v>Yes</v>
          </cell>
          <cell r="M281" t="str">
            <v>CC04408050001</v>
          </cell>
        </row>
        <row r="282">
          <cell r="A282" t="str">
            <v>SA1069</v>
          </cell>
          <cell r="B282" t="str">
            <v>11SE-A/F155</v>
          </cell>
          <cell r="C282">
            <v>0</v>
          </cell>
          <cell r="D282" t="str">
            <v>E</v>
          </cell>
          <cell r="E282" t="str">
            <v>NP&amp;CB</v>
          </cell>
          <cell r="F282" t="str">
            <v>A</v>
          </cell>
          <cell r="G282" t="str">
            <v>Tin Hau Temple Road Garden No.3</v>
          </cell>
          <cell r="H282" t="str">
            <v>LCSD</v>
          </cell>
          <cell r="I282">
            <v>2</v>
          </cell>
          <cell r="J282" t="str">
            <v>Yes</v>
          </cell>
          <cell r="K282" t="str">
            <v>TinHau</v>
          </cell>
          <cell r="L282" t="str">
            <v>Yes</v>
          </cell>
          <cell r="M282" t="str">
            <v>DA04408021001</v>
          </cell>
        </row>
        <row r="283">
          <cell r="A283" t="str">
            <v>SA1070</v>
          </cell>
          <cell r="B283" t="str">
            <v>11SE-A/FR156</v>
          </cell>
          <cell r="C283">
            <v>0</v>
          </cell>
          <cell r="D283" t="str">
            <v>E</v>
          </cell>
          <cell r="E283" t="str">
            <v>NP&amp;CB</v>
          </cell>
          <cell r="F283" t="str">
            <v>A</v>
          </cell>
          <cell r="G283" t="str">
            <v>Tin Hau Temple Road Garden No.3</v>
          </cell>
          <cell r="H283" t="str">
            <v>LCSD</v>
          </cell>
          <cell r="I283">
            <v>2</v>
          </cell>
          <cell r="J283" t="str">
            <v>Yes</v>
          </cell>
          <cell r="K283" t="str">
            <v>TinHau</v>
          </cell>
          <cell r="L283" t="str">
            <v>Yes</v>
          </cell>
          <cell r="M283" t="str">
            <v>DA04408029001</v>
          </cell>
        </row>
        <row r="284">
          <cell r="A284" t="str">
            <v>SA1071</v>
          </cell>
          <cell r="B284" t="str">
            <v>11SE-A/F190</v>
          </cell>
          <cell r="C284">
            <v>1</v>
          </cell>
          <cell r="D284" t="str">
            <v>E</v>
          </cell>
          <cell r="E284" t="str">
            <v>NP&amp;CB</v>
          </cell>
          <cell r="F284" t="str">
            <v>A</v>
          </cell>
          <cell r="G284" t="str">
            <v>Choi Sai Woo Park</v>
          </cell>
          <cell r="H284" t="str">
            <v>LCSD</v>
          </cell>
          <cell r="I284">
            <v>3</v>
          </cell>
          <cell r="J284" t="str">
            <v>Yes</v>
          </cell>
          <cell r="K284"/>
          <cell r="L284" t="str">
            <v>Yes</v>
          </cell>
          <cell r="M284" t="str">
            <v>DA04408014008</v>
          </cell>
        </row>
        <row r="285">
          <cell r="A285" t="str">
            <v>SA1072</v>
          </cell>
          <cell r="B285" t="str">
            <v>11SE-A/F216</v>
          </cell>
          <cell r="C285">
            <v>0</v>
          </cell>
          <cell r="D285" t="str">
            <v>E</v>
          </cell>
          <cell r="E285" t="str">
            <v>NP&amp;CB</v>
          </cell>
          <cell r="F285" t="str">
            <v>A</v>
          </cell>
          <cell r="G285" t="str">
            <v>Fortress Hill Playground</v>
          </cell>
          <cell r="H285" t="str">
            <v>LCSD</v>
          </cell>
          <cell r="I285">
            <v>1</v>
          </cell>
          <cell r="J285" t="str">
            <v>Yes</v>
          </cell>
          <cell r="K285" t="str">
            <v>NorthPoint</v>
          </cell>
          <cell r="L285" t="str">
            <v>Yes</v>
          </cell>
          <cell r="M285" t="str">
            <v>DA04408028001</v>
          </cell>
        </row>
        <row r="286">
          <cell r="A286" t="str">
            <v>SA1073</v>
          </cell>
          <cell r="B286" t="str">
            <v>11SE-A/FR23</v>
          </cell>
          <cell r="C286" t="str">
            <v>0,0</v>
          </cell>
          <cell r="D286" t="str">
            <v>E</v>
          </cell>
          <cell r="E286" t="str">
            <v>SKW&amp;Is-S</v>
          </cell>
          <cell r="F286" t="str">
            <v>A</v>
          </cell>
          <cell r="G286" t="str">
            <v>Quarry Bay Municipal Services Building (SKW)</v>
          </cell>
          <cell r="H286" t="str">
            <v>FEHD,LCSD</v>
          </cell>
          <cell r="I286">
            <v>1</v>
          </cell>
          <cell r="J286" t="str">
            <v>Yes</v>
          </cell>
          <cell r="K286"/>
          <cell r="L286" t="str">
            <v>Yes</v>
          </cell>
          <cell r="M286" t="str">
            <v>DB04408015002</v>
          </cell>
        </row>
        <row r="287">
          <cell r="A287" t="str">
            <v>SA1074</v>
          </cell>
          <cell r="B287" t="str">
            <v>11SE-A/FR235</v>
          </cell>
          <cell r="C287">
            <v>0</v>
          </cell>
          <cell r="D287" t="str">
            <v>E</v>
          </cell>
          <cell r="E287" t="str">
            <v>NP&amp;CB</v>
          </cell>
          <cell r="F287" t="str">
            <v>A</v>
          </cell>
          <cell r="G287" t="str">
            <v>Tin Hau Temple Road Garden No.1 &amp; 2</v>
          </cell>
          <cell r="H287" t="str">
            <v>LCSD</v>
          </cell>
          <cell r="I287">
            <v>3</v>
          </cell>
          <cell r="J287" t="str">
            <v>Yes</v>
          </cell>
          <cell r="K287" t="str">
            <v>TinHau</v>
          </cell>
          <cell r="L287" t="str">
            <v>Yes</v>
          </cell>
          <cell r="M287" t="str">
            <v>DA04408025003</v>
          </cell>
        </row>
        <row r="288">
          <cell r="A288" t="str">
            <v>SA1075</v>
          </cell>
          <cell r="B288" t="str">
            <v>11SE-A/FR236</v>
          </cell>
          <cell r="C288">
            <v>0</v>
          </cell>
          <cell r="D288" t="str">
            <v>E</v>
          </cell>
          <cell r="E288" t="str">
            <v>NP&amp;CB</v>
          </cell>
          <cell r="F288" t="str">
            <v>A</v>
          </cell>
          <cell r="G288" t="str">
            <v>Pui Chi Boys' Home</v>
          </cell>
          <cell r="H288" t="str">
            <v>HAB</v>
          </cell>
          <cell r="I288">
            <v>1</v>
          </cell>
          <cell r="J288" t="str">
            <v>Yes</v>
          </cell>
          <cell r="K288"/>
          <cell r="L288" t="str">
            <v>Yes</v>
          </cell>
          <cell r="M288" t="str">
            <v>DA05508005006</v>
          </cell>
        </row>
        <row r="289">
          <cell r="A289" t="str">
            <v>SA1076</v>
          </cell>
          <cell r="B289" t="str">
            <v>11SE-A/FR36</v>
          </cell>
          <cell r="C289">
            <v>0</v>
          </cell>
          <cell r="D289" t="str">
            <v>E</v>
          </cell>
          <cell r="E289" t="str">
            <v>NP&amp;CB</v>
          </cell>
          <cell r="F289" t="str">
            <v>A</v>
          </cell>
          <cell r="G289" t="str">
            <v>Fortress Hill Road / Tin Hau Temple Road Rest Garden</v>
          </cell>
          <cell r="H289" t="str">
            <v>LCSD</v>
          </cell>
          <cell r="I289">
            <v>2</v>
          </cell>
          <cell r="J289" t="str">
            <v>Yes</v>
          </cell>
          <cell r="K289" t="str">
            <v>TinHau</v>
          </cell>
          <cell r="L289" t="str">
            <v>Yes</v>
          </cell>
          <cell r="M289" t="str">
            <v>DA04408025001</v>
          </cell>
        </row>
        <row r="290">
          <cell r="A290" t="str">
            <v>SA1077</v>
          </cell>
          <cell r="B290" t="str">
            <v>11SE-A/FR38</v>
          </cell>
          <cell r="C290">
            <v>0</v>
          </cell>
          <cell r="D290" t="str">
            <v>E</v>
          </cell>
          <cell r="E290" t="str">
            <v>NP&amp;CB</v>
          </cell>
          <cell r="F290" t="str">
            <v>A</v>
          </cell>
          <cell r="G290" t="str">
            <v>Belilios Public School</v>
          </cell>
          <cell r="H290" t="str">
            <v>EB</v>
          </cell>
          <cell r="I290">
            <v>1</v>
          </cell>
          <cell r="J290" t="str">
            <v>Yes</v>
          </cell>
          <cell r="K290" t="str">
            <v>TinHau</v>
          </cell>
          <cell r="L290" t="str">
            <v>Yes</v>
          </cell>
          <cell r="M290" t="str">
            <v>DA07108006001</v>
          </cell>
        </row>
        <row r="291">
          <cell r="A291" t="str">
            <v>SA1078</v>
          </cell>
          <cell r="B291" t="str">
            <v>11SE-A/F40</v>
          </cell>
          <cell r="C291">
            <v>0</v>
          </cell>
          <cell r="D291" t="str">
            <v>E</v>
          </cell>
          <cell r="E291" t="str">
            <v>NP&amp;CB</v>
          </cell>
          <cell r="F291" t="str">
            <v>A</v>
          </cell>
          <cell r="G291" t="str">
            <v>Victoria Park</v>
          </cell>
          <cell r="H291" t="str">
            <v>LCSD</v>
          </cell>
          <cell r="I291">
            <v>2</v>
          </cell>
          <cell r="J291" t="str">
            <v>Yes</v>
          </cell>
          <cell r="K291" t="str">
            <v>TinHau</v>
          </cell>
          <cell r="L291" t="str">
            <v>Yes</v>
          </cell>
          <cell r="M291" t="str">
            <v>DA04408020001</v>
          </cell>
        </row>
        <row r="292">
          <cell r="A292" t="str">
            <v>SA1079</v>
          </cell>
          <cell r="B292" t="str">
            <v>11SE-A/F417</v>
          </cell>
          <cell r="C292">
            <v>0</v>
          </cell>
          <cell r="D292" t="str">
            <v>CP,ML&amp;Wch</v>
          </cell>
          <cell r="E292" t="str">
            <v>Wch-S</v>
          </cell>
          <cell r="F292" t="str">
            <v>A</v>
          </cell>
          <cell r="G292" t="str">
            <v>So Kon Po Recreation Ground</v>
          </cell>
          <cell r="H292" t="str">
            <v>LCSD</v>
          </cell>
          <cell r="I292">
            <v>2</v>
          </cell>
          <cell r="J292" t="str">
            <v>Yes</v>
          </cell>
          <cell r="K292" t="str">
            <v>HappyValley</v>
          </cell>
          <cell r="L292" t="str">
            <v>Yes</v>
          </cell>
          <cell r="M292" t="str">
            <v>CC04408026001</v>
          </cell>
        </row>
        <row r="293">
          <cell r="A293" t="str">
            <v>SA1080</v>
          </cell>
          <cell r="B293" t="str">
            <v>11SE-A/F422</v>
          </cell>
          <cell r="C293">
            <v>0</v>
          </cell>
          <cell r="D293" t="str">
            <v>E</v>
          </cell>
          <cell r="E293" t="str">
            <v>SKW&amp;Is-S</v>
          </cell>
          <cell r="F293" t="str">
            <v>A</v>
          </cell>
          <cell r="G293" t="str">
            <v>(GLA-THK1207) HK Chinese Women's Club Hjoe Tjo Yoeng Primary School (SKW)</v>
          </cell>
          <cell r="H293" t="str">
            <v>EB</v>
          </cell>
          <cell r="I293">
            <v>2</v>
          </cell>
          <cell r="J293" t="str">
            <v>Yes</v>
          </cell>
          <cell r="K293" t="str">
            <v>ShauKeiWan_SaiWanHo</v>
          </cell>
          <cell r="L293" t="str">
            <v>Yes</v>
          </cell>
          <cell r="M293" t="str">
            <v>DB07108035001</v>
          </cell>
        </row>
        <row r="294">
          <cell r="A294" t="str">
            <v>SA1081</v>
          </cell>
          <cell r="B294" t="str">
            <v>11SE-A/FR427</v>
          </cell>
          <cell r="C294">
            <v>0</v>
          </cell>
          <cell r="D294" t="str">
            <v>E</v>
          </cell>
          <cell r="E294" t="str">
            <v>NP&amp;CB</v>
          </cell>
          <cell r="F294" t="str">
            <v>A</v>
          </cell>
          <cell r="G294" t="str">
            <v>Choi Sai Woo Park</v>
          </cell>
          <cell r="H294" t="str">
            <v>LCSD</v>
          </cell>
          <cell r="I294">
            <v>1</v>
          </cell>
          <cell r="J294" t="str">
            <v>No</v>
          </cell>
          <cell r="K294" t="str">
            <v>TinHau</v>
          </cell>
          <cell r="L294" t="str">
            <v>Yes</v>
          </cell>
          <cell r="M294" t="str">
            <v>DA04408014015</v>
          </cell>
        </row>
        <row r="295">
          <cell r="A295" t="str">
            <v>SA1082</v>
          </cell>
          <cell r="B295" t="str">
            <v>11SE-A/FR428</v>
          </cell>
          <cell r="C295">
            <v>0</v>
          </cell>
          <cell r="D295" t="str">
            <v>E</v>
          </cell>
          <cell r="E295" t="str">
            <v>NP&amp;CB</v>
          </cell>
          <cell r="F295" t="str">
            <v>A</v>
          </cell>
          <cell r="G295" t="str">
            <v>Choi Sai Woo Park</v>
          </cell>
          <cell r="H295" t="str">
            <v>LCSD</v>
          </cell>
          <cell r="I295">
            <v>1</v>
          </cell>
          <cell r="J295" t="str">
            <v>Yes</v>
          </cell>
          <cell r="K295" t="str">
            <v>TinHau</v>
          </cell>
          <cell r="L295" t="str">
            <v>Yes</v>
          </cell>
          <cell r="M295" t="str">
            <v>DA04408014016</v>
          </cell>
        </row>
        <row r="296">
          <cell r="A296" t="str">
            <v>SA1083</v>
          </cell>
          <cell r="B296" t="str">
            <v>11SE-A/FR429</v>
          </cell>
          <cell r="C296">
            <v>1</v>
          </cell>
          <cell r="D296" t="str">
            <v>CP,ML&amp;Wch</v>
          </cell>
          <cell r="E296" t="str">
            <v>Wch-S</v>
          </cell>
          <cell r="F296" t="str">
            <v>A</v>
          </cell>
          <cell r="G296" t="str">
            <v>Tai Hang Drive Sitting Out Area</v>
          </cell>
          <cell r="H296" t="str">
            <v>LCSD</v>
          </cell>
          <cell r="I296">
            <v>2</v>
          </cell>
          <cell r="J296" t="str">
            <v>Yes</v>
          </cell>
          <cell r="K296"/>
          <cell r="L296" t="str">
            <v>Yes</v>
          </cell>
          <cell r="M296" t="str">
            <v>CC04408041001</v>
          </cell>
        </row>
        <row r="297">
          <cell r="A297" t="str">
            <v>SA1084</v>
          </cell>
          <cell r="B297" t="str">
            <v>11SE-A/FR43</v>
          </cell>
          <cell r="C297">
            <v>0</v>
          </cell>
          <cell r="D297" t="str">
            <v>E</v>
          </cell>
          <cell r="E297" t="str">
            <v>NP&amp;CB</v>
          </cell>
          <cell r="F297" t="str">
            <v>A</v>
          </cell>
          <cell r="G297" t="str">
            <v>Healthy Village Playground</v>
          </cell>
          <cell r="H297" t="str">
            <v>LCSD</v>
          </cell>
          <cell r="I297">
            <v>2</v>
          </cell>
          <cell r="J297" t="str">
            <v>Yes</v>
          </cell>
          <cell r="K297" t="str">
            <v>NorthPoint</v>
          </cell>
          <cell r="L297" t="str">
            <v>Yes</v>
          </cell>
          <cell r="M297" t="str">
            <v>DA04408016002</v>
          </cell>
        </row>
        <row r="298">
          <cell r="A298" t="str">
            <v>SA1086</v>
          </cell>
          <cell r="B298" t="str">
            <v>11SE-A/F435</v>
          </cell>
          <cell r="C298">
            <v>0</v>
          </cell>
          <cell r="D298" t="str">
            <v>E</v>
          </cell>
          <cell r="E298" t="str">
            <v>NP&amp;CB</v>
          </cell>
          <cell r="F298" t="str">
            <v>A</v>
          </cell>
          <cell r="G298" t="str">
            <v>Woodside, Mount Parker Road</v>
          </cell>
          <cell r="H298" t="str">
            <v>AFCD</v>
          </cell>
          <cell r="I298">
            <v>1</v>
          </cell>
          <cell r="J298" t="str">
            <v>Yes</v>
          </cell>
          <cell r="K298"/>
          <cell r="L298" t="str">
            <v>Yes</v>
          </cell>
          <cell r="M298" t="str">
            <v>DA00108042001</v>
          </cell>
        </row>
        <row r="299">
          <cell r="A299" t="str">
            <v>SA1087</v>
          </cell>
          <cell r="B299" t="str">
            <v>11SE-A/FR436</v>
          </cell>
          <cell r="C299">
            <v>0</v>
          </cell>
          <cell r="D299" t="str">
            <v>CP,ML&amp;Wch</v>
          </cell>
          <cell r="E299" t="str">
            <v>Wch-S</v>
          </cell>
          <cell r="F299" t="str">
            <v>A</v>
          </cell>
          <cell r="G299" t="str">
            <v>Hotung Secondary School</v>
          </cell>
          <cell r="H299" t="str">
            <v>EB</v>
          </cell>
          <cell r="I299">
            <v>1</v>
          </cell>
          <cell r="J299" t="str">
            <v>No</v>
          </cell>
          <cell r="K299" t="str">
            <v>HappyValley</v>
          </cell>
          <cell r="L299" t="str">
            <v>Yes</v>
          </cell>
          <cell r="M299" t="str">
            <v>CC07108011007</v>
          </cell>
        </row>
        <row r="300">
          <cell r="A300" t="str">
            <v>SA1088</v>
          </cell>
          <cell r="B300" t="str">
            <v>11SE-A/FR437</v>
          </cell>
          <cell r="C300" t="str">
            <v>1,2</v>
          </cell>
          <cell r="D300" t="str">
            <v>CP,ML&amp;Wch</v>
          </cell>
          <cell r="E300" t="str">
            <v>Wch-S</v>
          </cell>
          <cell r="F300" t="str">
            <v>A</v>
          </cell>
          <cell r="G300" t="str">
            <v>Eastern Hospital Road Sitting Out Area</v>
          </cell>
          <cell r="H300" t="str">
            <v>LCSD,HyD</v>
          </cell>
          <cell r="I300">
            <v>2</v>
          </cell>
          <cell r="J300" t="str">
            <v>Yes</v>
          </cell>
          <cell r="K300" t="str">
            <v>HappyValley</v>
          </cell>
          <cell r="L300" t="str">
            <v>Yes</v>
          </cell>
          <cell r="M300" t="str">
            <v>CC04408047002</v>
          </cell>
        </row>
        <row r="301">
          <cell r="A301" t="str">
            <v>SA1089</v>
          </cell>
          <cell r="B301" t="str">
            <v>11SE-A/F441</v>
          </cell>
          <cell r="C301">
            <v>0</v>
          </cell>
          <cell r="D301" t="str">
            <v>E</v>
          </cell>
          <cell r="E301" t="str">
            <v>NP&amp;CB</v>
          </cell>
          <cell r="F301" t="str">
            <v>A</v>
          </cell>
          <cell r="G301" t="str">
            <v>Braemar Hill Road Playground</v>
          </cell>
          <cell r="H301" t="str">
            <v>LCSD</v>
          </cell>
          <cell r="I301">
            <v>2</v>
          </cell>
          <cell r="J301" t="str">
            <v>Yes</v>
          </cell>
          <cell r="K301"/>
          <cell r="L301" t="str">
            <v>Yes</v>
          </cell>
          <cell r="M301" t="str">
            <v>DA04408047001</v>
          </cell>
        </row>
        <row r="302">
          <cell r="A302" t="str">
            <v>SA1090</v>
          </cell>
          <cell r="B302" t="str">
            <v>11SE-A/FR442</v>
          </cell>
          <cell r="C302">
            <v>2</v>
          </cell>
          <cell r="D302" t="str">
            <v>E</v>
          </cell>
          <cell r="E302" t="str">
            <v>NP&amp;CB</v>
          </cell>
          <cell r="F302" t="str">
            <v>A</v>
          </cell>
          <cell r="G302" t="str">
            <v>(GLA-HK1010) St. Michael's Primary School</v>
          </cell>
          <cell r="H302" t="str">
            <v>EB</v>
          </cell>
          <cell r="I302">
            <v>1</v>
          </cell>
          <cell r="J302" t="str">
            <v>Yes</v>
          </cell>
          <cell r="K302" t="str">
            <v>TinHau</v>
          </cell>
          <cell r="L302" t="str">
            <v>Yes</v>
          </cell>
          <cell r="M302" t="str">
            <v>DA07108050001</v>
          </cell>
        </row>
        <row r="303">
          <cell r="A303" t="str">
            <v>SA1091</v>
          </cell>
          <cell r="B303" t="str">
            <v>11SE-A/F54</v>
          </cell>
          <cell r="C303">
            <v>0</v>
          </cell>
          <cell r="D303" t="str">
            <v>E</v>
          </cell>
          <cell r="E303" t="str">
            <v>NP&amp;CB</v>
          </cell>
          <cell r="F303" t="str">
            <v>A</v>
          </cell>
          <cell r="G303" t="str">
            <v>Tin Hau Temple Road Park</v>
          </cell>
          <cell r="H303" t="str">
            <v>LCSD</v>
          </cell>
          <cell r="I303">
            <v>2</v>
          </cell>
          <cell r="J303" t="str">
            <v>Yes</v>
          </cell>
          <cell r="K303" t="str">
            <v>TinHau</v>
          </cell>
          <cell r="L303" t="str">
            <v>Yes</v>
          </cell>
          <cell r="M303" t="str">
            <v>DA04408024001</v>
          </cell>
        </row>
        <row r="304">
          <cell r="A304" t="str">
            <v>SA1092</v>
          </cell>
          <cell r="B304" t="str">
            <v>11SE-A/F57</v>
          </cell>
          <cell r="C304">
            <v>0</v>
          </cell>
          <cell r="D304" t="str">
            <v>CP,ML&amp;Wch</v>
          </cell>
          <cell r="E304" t="str">
            <v>Wch-S</v>
          </cell>
          <cell r="F304" t="str">
            <v>A</v>
          </cell>
          <cell r="G304" t="str">
            <v>Ka Ning Path Rest Garden</v>
          </cell>
          <cell r="H304" t="str">
            <v>LCSD</v>
          </cell>
          <cell r="I304">
            <v>1</v>
          </cell>
          <cell r="J304" t="str">
            <v>Yes</v>
          </cell>
          <cell r="K304" t="str">
            <v>HappyValley</v>
          </cell>
          <cell r="L304" t="str">
            <v>Yes</v>
          </cell>
          <cell r="M304" t="str">
            <v>CC04408057001</v>
          </cell>
        </row>
        <row r="305">
          <cell r="A305" t="str">
            <v>SA1093</v>
          </cell>
          <cell r="B305" t="str">
            <v>11SE-A/FR64</v>
          </cell>
          <cell r="C305">
            <v>2</v>
          </cell>
          <cell r="D305" t="str">
            <v>E</v>
          </cell>
          <cell r="E305" t="str">
            <v>NP&amp;CB</v>
          </cell>
          <cell r="F305" t="str">
            <v>A</v>
          </cell>
          <cell r="G305" t="str">
            <v>Marymount Primary School</v>
          </cell>
          <cell r="H305" t="str">
            <v>EB</v>
          </cell>
          <cell r="I305">
            <v>1</v>
          </cell>
          <cell r="J305" t="str">
            <v>Yes</v>
          </cell>
          <cell r="K305" t="str">
            <v>TinHau</v>
          </cell>
          <cell r="L305" t="str">
            <v>Yes</v>
          </cell>
          <cell r="M305" t="str">
            <v>DA07108040001</v>
          </cell>
        </row>
        <row r="306">
          <cell r="A306" t="str">
            <v>SA1094</v>
          </cell>
          <cell r="B306" t="str">
            <v>11SE-A/FR70</v>
          </cell>
          <cell r="C306">
            <v>0</v>
          </cell>
          <cell r="D306" t="str">
            <v>E</v>
          </cell>
          <cell r="E306" t="str">
            <v>NP&amp;CB</v>
          </cell>
          <cell r="F306" t="str">
            <v>A</v>
          </cell>
          <cell r="G306" t="str">
            <v>Choi Sai Woo Park</v>
          </cell>
          <cell r="H306" t="str">
            <v>LCSD</v>
          </cell>
          <cell r="I306">
            <v>1</v>
          </cell>
          <cell r="J306" t="str">
            <v>No</v>
          </cell>
          <cell r="K306" t="str">
            <v>TinHau</v>
          </cell>
          <cell r="L306" t="str">
            <v>Yes</v>
          </cell>
          <cell r="M306" t="str">
            <v>DA04408014012</v>
          </cell>
        </row>
        <row r="307">
          <cell r="A307" t="str">
            <v>SA1095</v>
          </cell>
          <cell r="B307" t="str">
            <v>11SE-A/F78</v>
          </cell>
          <cell r="C307">
            <v>0</v>
          </cell>
          <cell r="D307" t="str">
            <v>E</v>
          </cell>
          <cell r="E307" t="str">
            <v>NP&amp;CB</v>
          </cell>
          <cell r="F307" t="str">
            <v>A</v>
          </cell>
          <cell r="G307" t="str">
            <v>Tai Tam Country Park Quarry Bay Management Centre</v>
          </cell>
          <cell r="H307" t="str">
            <v>AFCD</v>
          </cell>
          <cell r="I307">
            <v>2</v>
          </cell>
          <cell r="J307" t="str">
            <v>No</v>
          </cell>
          <cell r="K307"/>
          <cell r="L307" t="str">
            <v>Yes</v>
          </cell>
          <cell r="M307" t="str">
            <v>DB02308031001</v>
          </cell>
        </row>
        <row r="308">
          <cell r="A308" t="str">
            <v>SA1096</v>
          </cell>
          <cell r="B308" t="str">
            <v>11SE-A/FR79</v>
          </cell>
          <cell r="C308">
            <v>0</v>
          </cell>
          <cell r="D308" t="str">
            <v>E</v>
          </cell>
          <cell r="E308" t="str">
            <v>NP&amp;CB</v>
          </cell>
          <cell r="F308" t="str">
            <v>A</v>
          </cell>
          <cell r="G308" t="str">
            <v>Tai Tam Country Park Quarry Bay Management Centre</v>
          </cell>
          <cell r="H308" t="str">
            <v>AFCD</v>
          </cell>
          <cell r="I308">
            <v>3</v>
          </cell>
          <cell r="J308" t="str">
            <v>Yes</v>
          </cell>
          <cell r="K308"/>
          <cell r="L308" t="str">
            <v>Yes</v>
          </cell>
          <cell r="M308" t="str">
            <v>DA00108037003</v>
          </cell>
        </row>
        <row r="309">
          <cell r="A309" t="str">
            <v>SA1097</v>
          </cell>
          <cell r="B309" t="str">
            <v>11SE-A/F85</v>
          </cell>
          <cell r="C309">
            <v>0</v>
          </cell>
          <cell r="D309" t="str">
            <v>E</v>
          </cell>
          <cell r="E309" t="str">
            <v>NP&amp;CB</v>
          </cell>
          <cell r="F309" t="str">
            <v>A</v>
          </cell>
          <cell r="G309" t="str">
            <v>Choi Sai Woo Park</v>
          </cell>
          <cell r="H309" t="str">
            <v>LCSD</v>
          </cell>
          <cell r="I309">
            <v>1</v>
          </cell>
          <cell r="J309" t="str">
            <v>Yes</v>
          </cell>
          <cell r="K309" t="str">
            <v>TinHau</v>
          </cell>
          <cell r="L309" t="str">
            <v>Yes</v>
          </cell>
          <cell r="M309" t="str">
            <v>DA04408014005</v>
          </cell>
        </row>
        <row r="310">
          <cell r="A310" t="str">
            <v>SA1098</v>
          </cell>
          <cell r="B310" t="str">
            <v>11SE-A/F88</v>
          </cell>
          <cell r="C310">
            <v>0</v>
          </cell>
          <cell r="D310" t="str">
            <v>E</v>
          </cell>
          <cell r="E310" t="str">
            <v>NP&amp;CB</v>
          </cell>
          <cell r="F310" t="str">
            <v>A</v>
          </cell>
          <cell r="G310" t="str">
            <v>Choi Sai Woo Park</v>
          </cell>
          <cell r="H310" t="str">
            <v>LCSD</v>
          </cell>
          <cell r="I310">
            <v>2</v>
          </cell>
          <cell r="J310" t="str">
            <v>No</v>
          </cell>
          <cell r="K310" t="str">
            <v>TinHau</v>
          </cell>
          <cell r="L310" t="str">
            <v>Yes</v>
          </cell>
          <cell r="M310" t="str">
            <v>DA04408014006</v>
          </cell>
        </row>
        <row r="311">
          <cell r="A311" t="str">
            <v>SA1099</v>
          </cell>
          <cell r="B311" t="str">
            <v>11SE-A/F90</v>
          </cell>
          <cell r="C311">
            <v>0</v>
          </cell>
          <cell r="D311" t="str">
            <v>E</v>
          </cell>
          <cell r="E311" t="str">
            <v>NP&amp;CB</v>
          </cell>
          <cell r="F311" t="str">
            <v>A</v>
          </cell>
          <cell r="G311" t="str">
            <v>Choi Sai Woo Park</v>
          </cell>
          <cell r="H311" t="str">
            <v>LCSD</v>
          </cell>
          <cell r="I311">
            <v>1</v>
          </cell>
          <cell r="J311" t="str">
            <v>Yes</v>
          </cell>
          <cell r="K311" t="str">
            <v>TinHau</v>
          </cell>
          <cell r="L311" t="str">
            <v>Yes</v>
          </cell>
          <cell r="M311" t="str">
            <v>DA04408014007</v>
          </cell>
        </row>
        <row r="312">
          <cell r="A312" t="str">
            <v>SA1100</v>
          </cell>
          <cell r="B312" t="str">
            <v>11SE-A/F92</v>
          </cell>
          <cell r="C312" t="str">
            <v>1,2</v>
          </cell>
          <cell r="D312" t="str">
            <v>E</v>
          </cell>
          <cell r="E312" t="str">
            <v>NP&amp;CB</v>
          </cell>
          <cell r="F312" t="str">
            <v>A</v>
          </cell>
          <cell r="G312" t="str">
            <v>Tin Hau Temple Road Garden No.1 &amp; 2</v>
          </cell>
          <cell r="H312" t="str">
            <v>LCSD,HyD</v>
          </cell>
          <cell r="I312">
            <v>1</v>
          </cell>
          <cell r="J312" t="str">
            <v>Yes</v>
          </cell>
          <cell r="K312" t="str">
            <v>TinHau</v>
          </cell>
          <cell r="L312" t="str">
            <v>Yes</v>
          </cell>
          <cell r="M312" t="str">
            <v>DA04408025004</v>
          </cell>
        </row>
        <row r="313">
          <cell r="A313" t="str">
            <v>SA1102</v>
          </cell>
          <cell r="B313" t="str">
            <v>11SE-A/R132</v>
          </cell>
          <cell r="C313" t="str">
            <v>1,2</v>
          </cell>
          <cell r="D313" t="str">
            <v>CP,ML&amp;Wch</v>
          </cell>
          <cell r="E313" t="str">
            <v>Wch-S</v>
          </cell>
          <cell r="F313" t="str">
            <v>A</v>
          </cell>
          <cell r="G313" t="str">
            <v>(GLA-HK194) Public Toilet Near Ling Fa Kung Garden</v>
          </cell>
          <cell r="H313" t="str">
            <v>HyD,FEHD</v>
          </cell>
          <cell r="I313">
            <v>1</v>
          </cell>
          <cell r="J313" t="str">
            <v>Yes</v>
          </cell>
          <cell r="K313"/>
          <cell r="L313" t="str">
            <v>Yes</v>
          </cell>
          <cell r="M313" t="str">
            <v>CC02308033001</v>
          </cell>
        </row>
        <row r="314">
          <cell r="A314" t="str">
            <v>SA1103</v>
          </cell>
          <cell r="B314" t="str">
            <v>11SE-A/R140</v>
          </cell>
          <cell r="C314">
            <v>0</v>
          </cell>
          <cell r="D314" t="str">
            <v>E</v>
          </cell>
          <cell r="E314" t="str">
            <v>NP&amp;CB</v>
          </cell>
          <cell r="F314" t="str">
            <v>A</v>
          </cell>
          <cell r="G314" t="str">
            <v>Choi Sai Woo Park</v>
          </cell>
          <cell r="H314" t="str">
            <v>LCSD</v>
          </cell>
          <cell r="I314">
            <v>1</v>
          </cell>
          <cell r="J314" t="str">
            <v>No</v>
          </cell>
          <cell r="K314" t="str">
            <v>TinHau</v>
          </cell>
          <cell r="L314" t="str">
            <v>Yes</v>
          </cell>
          <cell r="M314" t="str">
            <v>DA04408014014</v>
          </cell>
        </row>
        <row r="315">
          <cell r="A315" t="str">
            <v>SA1105</v>
          </cell>
          <cell r="B315" t="str">
            <v>11SE-A/R17</v>
          </cell>
          <cell r="C315">
            <v>0</v>
          </cell>
          <cell r="D315" t="str">
            <v>CP,ML&amp;Wch</v>
          </cell>
          <cell r="E315" t="str">
            <v>Wch-S</v>
          </cell>
          <cell r="F315" t="str">
            <v>A</v>
          </cell>
          <cell r="G315" t="str">
            <v>Haw Par Mansion</v>
          </cell>
          <cell r="H315" t="str">
            <v>LCSD</v>
          </cell>
          <cell r="I315">
            <v>2</v>
          </cell>
          <cell r="J315" t="str">
            <v>No</v>
          </cell>
          <cell r="K315"/>
          <cell r="L315" t="str">
            <v>No</v>
          </cell>
          <cell r="M315" t="str">
            <v>CC04408062002</v>
          </cell>
        </row>
        <row r="316">
          <cell r="A316" t="str">
            <v>SA1106</v>
          </cell>
          <cell r="B316" t="str">
            <v>11SE-A/R209</v>
          </cell>
          <cell r="C316">
            <v>0</v>
          </cell>
          <cell r="D316" t="str">
            <v>CP,ML&amp;Wch</v>
          </cell>
          <cell r="E316" t="str">
            <v>Wch-S</v>
          </cell>
          <cell r="F316" t="str">
            <v>A</v>
          </cell>
          <cell r="G316" t="str">
            <v>Hotung Secondary School</v>
          </cell>
          <cell r="H316" t="str">
            <v>EB</v>
          </cell>
          <cell r="I316">
            <v>1</v>
          </cell>
          <cell r="J316" t="str">
            <v>Yes</v>
          </cell>
          <cell r="K316" t="str">
            <v>HappyValley</v>
          </cell>
          <cell r="L316" t="str">
            <v>No</v>
          </cell>
          <cell r="M316" t="str">
            <v>CC07108049002</v>
          </cell>
        </row>
        <row r="317">
          <cell r="A317" t="str">
            <v>SA1110</v>
          </cell>
          <cell r="B317" t="str">
            <v>11SE-A/R252</v>
          </cell>
          <cell r="C317">
            <v>0</v>
          </cell>
          <cell r="D317" t="str">
            <v>E</v>
          </cell>
          <cell r="E317" t="str">
            <v>NP&amp;CB</v>
          </cell>
          <cell r="F317" t="str">
            <v>A</v>
          </cell>
          <cell r="G317" t="str">
            <v>Pui Chi Boys' Home</v>
          </cell>
          <cell r="H317" t="str">
            <v>GPA</v>
          </cell>
          <cell r="I317">
            <v>1</v>
          </cell>
          <cell r="J317" t="str">
            <v>Yes</v>
          </cell>
          <cell r="K317"/>
          <cell r="L317" t="str">
            <v>Yes</v>
          </cell>
          <cell r="M317" t="str">
            <v>DA05508005002</v>
          </cell>
        </row>
        <row r="318">
          <cell r="A318" t="str">
            <v>SA1111</v>
          </cell>
          <cell r="B318" t="str">
            <v>11SE-A/R271</v>
          </cell>
          <cell r="C318">
            <v>0</v>
          </cell>
          <cell r="D318" t="str">
            <v>E</v>
          </cell>
          <cell r="E318" t="str">
            <v>NP&amp;CB</v>
          </cell>
          <cell r="F318" t="str">
            <v>A</v>
          </cell>
          <cell r="G318" t="str">
            <v>Tin Hau Temple Road Garden No.3</v>
          </cell>
          <cell r="H318" t="str">
            <v>LCSD</v>
          </cell>
          <cell r="I318">
            <v>2</v>
          </cell>
          <cell r="J318" t="str">
            <v>No</v>
          </cell>
          <cell r="K318" t="str">
            <v>TinHau</v>
          </cell>
          <cell r="L318" t="str">
            <v>No</v>
          </cell>
          <cell r="M318" t="str">
            <v>DA04408021002</v>
          </cell>
        </row>
        <row r="319">
          <cell r="A319" t="str">
            <v>SA1112</v>
          </cell>
          <cell r="B319" t="str">
            <v>11SE-A/R272</v>
          </cell>
          <cell r="C319">
            <v>0</v>
          </cell>
          <cell r="D319" t="str">
            <v>E</v>
          </cell>
          <cell r="E319" t="str">
            <v>NP&amp;CB</v>
          </cell>
          <cell r="F319" t="str">
            <v>A</v>
          </cell>
          <cell r="G319" t="str">
            <v>Belilios Public School</v>
          </cell>
          <cell r="H319" t="str">
            <v>EB</v>
          </cell>
          <cell r="I319">
            <v>1</v>
          </cell>
          <cell r="J319" t="str">
            <v>No</v>
          </cell>
          <cell r="K319" t="str">
            <v>TinHau</v>
          </cell>
          <cell r="L319" t="str">
            <v>Yes</v>
          </cell>
          <cell r="M319" t="str">
            <v>DA07108006002</v>
          </cell>
        </row>
        <row r="320">
          <cell r="A320" t="str">
            <v>SA1113</v>
          </cell>
          <cell r="B320" t="str">
            <v>11SE-A/R276</v>
          </cell>
          <cell r="C320">
            <v>0</v>
          </cell>
          <cell r="D320" t="str">
            <v>E</v>
          </cell>
          <cell r="E320" t="str">
            <v>NP&amp;CB</v>
          </cell>
          <cell r="F320" t="str">
            <v>A</v>
          </cell>
          <cell r="G320" t="str">
            <v>Clementi Secondary School</v>
          </cell>
          <cell r="H320" t="str">
            <v>EB</v>
          </cell>
          <cell r="I320">
            <v>1</v>
          </cell>
          <cell r="J320" t="str">
            <v>Yes</v>
          </cell>
          <cell r="K320" t="str">
            <v>TinHau</v>
          </cell>
          <cell r="L320" t="str">
            <v>No</v>
          </cell>
          <cell r="M320" t="str">
            <v>DA07108002001</v>
          </cell>
        </row>
        <row r="321">
          <cell r="A321" t="str">
            <v>SA1114</v>
          </cell>
          <cell r="B321" t="str">
            <v>11SE-A/R279</v>
          </cell>
          <cell r="C321">
            <v>0</v>
          </cell>
          <cell r="D321" t="str">
            <v>E</v>
          </cell>
          <cell r="E321" t="str">
            <v>NP&amp;CB</v>
          </cell>
          <cell r="F321" t="str">
            <v>A</v>
          </cell>
          <cell r="G321" t="str">
            <v>Marymount Primary School</v>
          </cell>
          <cell r="H321" t="str">
            <v>EB</v>
          </cell>
          <cell r="I321">
            <v>1</v>
          </cell>
          <cell r="J321" t="str">
            <v>No</v>
          </cell>
          <cell r="K321" t="str">
            <v>TinHau</v>
          </cell>
          <cell r="L321" t="str">
            <v>No</v>
          </cell>
          <cell r="M321" t="str">
            <v>DA07108043002</v>
          </cell>
        </row>
        <row r="322">
          <cell r="A322" t="str">
            <v>SA1115</v>
          </cell>
          <cell r="B322" t="str">
            <v>11SE-A/R284</v>
          </cell>
          <cell r="C322">
            <v>2</v>
          </cell>
          <cell r="D322" t="str">
            <v>E</v>
          </cell>
          <cell r="E322" t="str">
            <v>NP&amp;CB</v>
          </cell>
          <cell r="F322" t="str">
            <v>A</v>
          </cell>
          <cell r="G322" t="str">
            <v>Tin Hau Temple Road Public Garden</v>
          </cell>
          <cell r="H322" t="str">
            <v>LCSD</v>
          </cell>
          <cell r="I322">
            <v>2</v>
          </cell>
          <cell r="J322" t="str">
            <v>Yes</v>
          </cell>
          <cell r="K322" t="str">
            <v>TinHau</v>
          </cell>
          <cell r="L322" t="str">
            <v>Yes</v>
          </cell>
          <cell r="M322" t="str">
            <v>DA04408026001</v>
          </cell>
        </row>
        <row r="323">
          <cell r="A323" t="str">
            <v>SA1116</v>
          </cell>
          <cell r="B323" t="str">
            <v>11SE-A/R31</v>
          </cell>
          <cell r="C323">
            <v>0</v>
          </cell>
          <cell r="D323" t="str">
            <v>CP,ML&amp;Wch</v>
          </cell>
          <cell r="E323" t="str">
            <v>Wch-S</v>
          </cell>
          <cell r="F323" t="str">
            <v>A</v>
          </cell>
          <cell r="G323" t="str">
            <v>Tai Hang Drive Playground</v>
          </cell>
          <cell r="H323" t="str">
            <v>LCSD</v>
          </cell>
          <cell r="I323">
            <v>1</v>
          </cell>
          <cell r="J323" t="str">
            <v>Yes</v>
          </cell>
          <cell r="K323"/>
          <cell r="L323" t="str">
            <v>No</v>
          </cell>
          <cell r="M323" t="str">
            <v>CC04408036003</v>
          </cell>
        </row>
        <row r="324">
          <cell r="A324" t="str">
            <v>SA1118</v>
          </cell>
          <cell r="B324" t="str">
            <v>11SE-A/R37</v>
          </cell>
          <cell r="C324">
            <v>0</v>
          </cell>
          <cell r="D324" t="str">
            <v>CP,ML&amp;Wch</v>
          </cell>
          <cell r="E324" t="str">
            <v>Wch-S</v>
          </cell>
          <cell r="F324" t="str">
            <v>A</v>
          </cell>
          <cell r="G324" t="str">
            <v>Hotung Secondary School</v>
          </cell>
          <cell r="H324" t="str">
            <v>EB</v>
          </cell>
          <cell r="I324">
            <v>2</v>
          </cell>
          <cell r="J324" t="str">
            <v>Yes</v>
          </cell>
          <cell r="K324" t="str">
            <v>HappyValley</v>
          </cell>
          <cell r="L324" t="str">
            <v>No</v>
          </cell>
          <cell r="M324" t="str">
            <v>CC07108049001</v>
          </cell>
        </row>
        <row r="325">
          <cell r="A325" t="str">
            <v>SA1119</v>
          </cell>
          <cell r="B325" t="str">
            <v>11SE-A/R39</v>
          </cell>
          <cell r="C325">
            <v>0</v>
          </cell>
          <cell r="D325" t="str">
            <v>CP,ML&amp;Wch</v>
          </cell>
          <cell r="E325" t="str">
            <v>Wch-S</v>
          </cell>
          <cell r="F325" t="str">
            <v>A</v>
          </cell>
          <cell r="G325" t="str">
            <v>Sir Ellis Kadoorie Primary School</v>
          </cell>
          <cell r="H325" t="str">
            <v>EB</v>
          </cell>
          <cell r="I325">
            <v>1</v>
          </cell>
          <cell r="J325" t="str">
            <v>Yes</v>
          </cell>
          <cell r="K325" t="str">
            <v>HappyValley</v>
          </cell>
          <cell r="L325" t="str">
            <v>No</v>
          </cell>
          <cell r="M325" t="str">
            <v>CC07108007005</v>
          </cell>
        </row>
        <row r="326">
          <cell r="A326" t="str">
            <v>SA1120</v>
          </cell>
          <cell r="B326" t="str">
            <v>11SE-A/R410</v>
          </cell>
          <cell r="C326">
            <v>0</v>
          </cell>
          <cell r="D326" t="str">
            <v>E</v>
          </cell>
          <cell r="E326" t="str">
            <v>NP&amp;CB</v>
          </cell>
          <cell r="F326" t="str">
            <v>A</v>
          </cell>
          <cell r="G326" t="str">
            <v>Healthy Village Playground</v>
          </cell>
          <cell r="H326" t="str">
            <v>LCSD</v>
          </cell>
          <cell r="I326">
            <v>1</v>
          </cell>
          <cell r="J326" t="str">
            <v>No</v>
          </cell>
          <cell r="K326" t="str">
            <v>NorthPoint</v>
          </cell>
          <cell r="L326" t="str">
            <v>No</v>
          </cell>
          <cell r="M326" t="str">
            <v>DA04408016003</v>
          </cell>
        </row>
        <row r="327">
          <cell r="A327" t="str">
            <v>SA1121</v>
          </cell>
          <cell r="B327" t="str">
            <v>11SE-A/R413</v>
          </cell>
          <cell r="C327" t="str">
            <v>0,0</v>
          </cell>
          <cell r="D327" t="str">
            <v>E</v>
          </cell>
          <cell r="E327" t="str">
            <v>SKW&amp;Is-S</v>
          </cell>
          <cell r="F327" t="str">
            <v>A</v>
          </cell>
          <cell r="G327" t="str">
            <v>Quarry Bay Municipal Services Building (SKW)</v>
          </cell>
          <cell r="H327" t="str">
            <v>FEHD,LCSD</v>
          </cell>
          <cell r="I327">
            <v>1</v>
          </cell>
          <cell r="J327" t="str">
            <v>Yes</v>
          </cell>
          <cell r="K327"/>
          <cell r="L327" t="str">
            <v>No</v>
          </cell>
          <cell r="M327" t="str">
            <v>DB01908021000</v>
          </cell>
        </row>
        <row r="328">
          <cell r="A328" t="str">
            <v>SA1122</v>
          </cell>
          <cell r="B328" t="str">
            <v>11SE-A/R423</v>
          </cell>
          <cell r="C328">
            <v>0</v>
          </cell>
          <cell r="D328" t="str">
            <v>CP,ML&amp;Wch</v>
          </cell>
          <cell r="E328" t="str">
            <v>Wch-S</v>
          </cell>
          <cell r="F328" t="str">
            <v>A</v>
          </cell>
          <cell r="G328" t="str">
            <v>Hong Kong Stadium</v>
          </cell>
          <cell r="H328" t="str">
            <v>LCSD</v>
          </cell>
          <cell r="I328">
            <v>3</v>
          </cell>
          <cell r="J328" t="str">
            <v>No</v>
          </cell>
          <cell r="K328" t="str">
            <v>HappyValley</v>
          </cell>
          <cell r="L328" t="str">
            <v>No</v>
          </cell>
          <cell r="M328" t="str">
            <v>CC04408024002</v>
          </cell>
        </row>
        <row r="329">
          <cell r="A329" t="str">
            <v>SA1123</v>
          </cell>
          <cell r="B329" t="str">
            <v>11SE-A/R424</v>
          </cell>
          <cell r="C329">
            <v>0</v>
          </cell>
          <cell r="D329" t="str">
            <v>CP,ML&amp;Wch</v>
          </cell>
          <cell r="E329" t="str">
            <v>Wch-S</v>
          </cell>
          <cell r="F329" t="str">
            <v>A</v>
          </cell>
          <cell r="G329" t="str">
            <v>Hong Kong Stadium</v>
          </cell>
          <cell r="H329" t="str">
            <v>LCSD</v>
          </cell>
          <cell r="I329">
            <v>3</v>
          </cell>
          <cell r="J329" t="str">
            <v>No</v>
          </cell>
          <cell r="K329" t="str">
            <v>HappyValley</v>
          </cell>
          <cell r="L329" t="str">
            <v>No</v>
          </cell>
          <cell r="M329" t="str">
            <v>CC04408024003</v>
          </cell>
        </row>
        <row r="330">
          <cell r="A330" t="str">
            <v>SA1124</v>
          </cell>
          <cell r="B330" t="str">
            <v>11SE-A/R438</v>
          </cell>
          <cell r="C330">
            <v>2</v>
          </cell>
          <cell r="D330" t="str">
            <v>E</v>
          </cell>
          <cell r="E330" t="str">
            <v>NP&amp;CB</v>
          </cell>
          <cell r="F330" t="str">
            <v>A</v>
          </cell>
          <cell r="G330" t="str">
            <v>Tanner Road Police Quarters</v>
          </cell>
          <cell r="H330" t="str">
            <v>LCSD</v>
          </cell>
          <cell r="I330">
            <v>2</v>
          </cell>
          <cell r="J330" t="str">
            <v>Yes</v>
          </cell>
          <cell r="K330" t="str">
            <v>NorthPoint</v>
          </cell>
          <cell r="L330" t="str">
            <v>Yes</v>
          </cell>
          <cell r="M330" t="str">
            <v>DA03108004006</v>
          </cell>
        </row>
        <row r="331">
          <cell r="A331" t="str">
            <v>SA1125</v>
          </cell>
          <cell r="B331" t="str">
            <v>11SE-A/R446</v>
          </cell>
          <cell r="C331">
            <v>0</v>
          </cell>
          <cell r="D331" t="str">
            <v>E</v>
          </cell>
          <cell r="E331" t="str">
            <v>NP&amp;CB</v>
          </cell>
          <cell r="F331" t="str">
            <v>A</v>
          </cell>
          <cell r="G331" t="str">
            <v>Fortress Hill Road / Tin Hau Temple Road Rest Garden</v>
          </cell>
          <cell r="H331" t="str">
            <v>LCSD</v>
          </cell>
          <cell r="I331">
            <v>2</v>
          </cell>
          <cell r="J331" t="str">
            <v>No</v>
          </cell>
          <cell r="K331" t="str">
            <v>TinHau</v>
          </cell>
          <cell r="L331" t="str">
            <v>No</v>
          </cell>
          <cell r="M331" t="str">
            <v>DA04408051001</v>
          </cell>
        </row>
        <row r="332">
          <cell r="A332" t="str">
            <v>SA1126</v>
          </cell>
          <cell r="B332" t="str">
            <v>11SE-A/R449</v>
          </cell>
          <cell r="C332">
            <v>0</v>
          </cell>
          <cell r="D332" t="str">
            <v>E</v>
          </cell>
          <cell r="E332" t="str">
            <v>NP&amp;CB</v>
          </cell>
          <cell r="F332" t="str">
            <v>A</v>
          </cell>
          <cell r="G332" t="str">
            <v>(GLA-THK803)</v>
          </cell>
          <cell r="H332" t="str">
            <v>LCSD</v>
          </cell>
          <cell r="I332">
            <v>3</v>
          </cell>
          <cell r="J332" t="str">
            <v>No</v>
          </cell>
          <cell r="K332"/>
          <cell r="L332" t="str">
            <v>No</v>
          </cell>
          <cell r="M332" t="str">
            <v>DA02708044001</v>
          </cell>
        </row>
        <row r="333">
          <cell r="A333" t="str">
            <v>SA1127</v>
          </cell>
          <cell r="B333" t="str">
            <v>11SE-A/R453</v>
          </cell>
          <cell r="C333">
            <v>0</v>
          </cell>
          <cell r="D333" t="str">
            <v>E</v>
          </cell>
          <cell r="E333" t="str">
            <v>NP&amp;CB</v>
          </cell>
          <cell r="F333" t="str">
            <v>A</v>
          </cell>
          <cell r="G333" t="str">
            <v>Anne Black Health Centre</v>
          </cell>
          <cell r="H333" t="str">
            <v>DH</v>
          </cell>
          <cell r="I333">
            <v>1</v>
          </cell>
          <cell r="J333" t="str">
            <v>Yes</v>
          </cell>
          <cell r="K333" t="str">
            <v>NorthPoint</v>
          </cell>
          <cell r="L333" t="str">
            <v>No</v>
          </cell>
          <cell r="M333" t="str">
            <v>DA02508048001</v>
          </cell>
        </row>
        <row r="334">
          <cell r="A334" t="str">
            <v>SA1128</v>
          </cell>
          <cell r="B334" t="str">
            <v>11SE-A/R473</v>
          </cell>
          <cell r="C334">
            <v>0</v>
          </cell>
          <cell r="D334" t="str">
            <v>E</v>
          </cell>
          <cell r="E334" t="str">
            <v>NP&amp;CB</v>
          </cell>
          <cell r="F334" t="str">
            <v>A</v>
          </cell>
          <cell r="G334" t="str">
            <v>Braemar Hill Fire Station Cum Ambulance Depot</v>
          </cell>
          <cell r="H334" t="str">
            <v>FSD</v>
          </cell>
          <cell r="I334">
            <v>1</v>
          </cell>
          <cell r="J334" t="str">
            <v>Yes</v>
          </cell>
          <cell r="K334" t="str">
            <v>TinHau</v>
          </cell>
          <cell r="L334" t="str">
            <v>No</v>
          </cell>
          <cell r="M334" t="str">
            <v>DA01808039003</v>
          </cell>
        </row>
        <row r="335">
          <cell r="A335" t="str">
            <v>SA1129</v>
          </cell>
          <cell r="B335" t="str">
            <v>11SE-A/R73</v>
          </cell>
          <cell r="C335">
            <v>0</v>
          </cell>
          <cell r="D335" t="str">
            <v>E</v>
          </cell>
          <cell r="E335" t="str">
            <v>NP&amp;CB</v>
          </cell>
          <cell r="F335" t="str">
            <v>A</v>
          </cell>
          <cell r="G335" t="str">
            <v>Fortress Hill Road / Tin Hau Temple Road Rest Garden</v>
          </cell>
          <cell r="H335" t="str">
            <v>LCSD</v>
          </cell>
          <cell r="I335">
            <v>2</v>
          </cell>
          <cell r="J335" t="str">
            <v>Yes</v>
          </cell>
          <cell r="K335" t="str">
            <v>TinHau</v>
          </cell>
          <cell r="L335" t="str">
            <v>No</v>
          </cell>
          <cell r="M335" t="str">
            <v>DA04408024002</v>
          </cell>
        </row>
        <row r="336">
          <cell r="A336" t="str">
            <v>SA1130</v>
          </cell>
          <cell r="B336" t="str">
            <v>11SE-A/R84</v>
          </cell>
          <cell r="C336">
            <v>0</v>
          </cell>
          <cell r="D336" t="str">
            <v>E</v>
          </cell>
          <cell r="E336" t="str">
            <v>NP&amp;CB</v>
          </cell>
          <cell r="F336" t="str">
            <v>A</v>
          </cell>
          <cell r="G336" t="str">
            <v>Pui Chi Boys' Home</v>
          </cell>
          <cell r="H336" t="str">
            <v>GPA</v>
          </cell>
          <cell r="I336">
            <v>1</v>
          </cell>
          <cell r="J336" t="str">
            <v>Yes</v>
          </cell>
          <cell r="K336"/>
          <cell r="L336" t="str">
            <v>No</v>
          </cell>
          <cell r="M336" t="str">
            <v>DA05508005003</v>
          </cell>
        </row>
        <row r="337">
          <cell r="A337" t="str">
            <v>SA1132</v>
          </cell>
          <cell r="B337" t="str">
            <v>11SE-B/C127</v>
          </cell>
          <cell r="C337" t="str">
            <v>1,2</v>
          </cell>
          <cell r="D337" t="str">
            <v>E</v>
          </cell>
          <cell r="E337" t="str">
            <v>SKW&amp;Is-S</v>
          </cell>
          <cell r="F337" t="str">
            <v>A</v>
          </cell>
          <cell r="G337" t="str">
            <v>Basel Road Playground (SKW)</v>
          </cell>
          <cell r="H337" t="str">
            <v>LCSD,LCSD</v>
          </cell>
          <cell r="I337">
            <v>1</v>
          </cell>
          <cell r="J337" t="str">
            <v>Yes</v>
          </cell>
          <cell r="K337" t="str">
            <v>ShauKeiWan_SaiWanHo</v>
          </cell>
          <cell r="L337" t="str">
            <v>Yes</v>
          </cell>
          <cell r="M337" t="str">
            <v>DB04408018005</v>
          </cell>
        </row>
        <row r="338">
          <cell r="A338" t="str">
            <v>SA1133</v>
          </cell>
          <cell r="B338" t="str">
            <v>11SE-B/CR128</v>
          </cell>
          <cell r="C338">
            <v>0</v>
          </cell>
          <cell r="D338" t="str">
            <v>E</v>
          </cell>
          <cell r="E338" t="str">
            <v>SKW&amp;Is-S</v>
          </cell>
          <cell r="F338" t="str">
            <v>A</v>
          </cell>
          <cell r="G338" t="str">
            <v>Lei Yue Mun Park (SKW)</v>
          </cell>
          <cell r="H338" t="str">
            <v>LCSD</v>
          </cell>
          <cell r="I338">
            <v>3</v>
          </cell>
          <cell r="J338" t="str">
            <v>No</v>
          </cell>
          <cell r="K338"/>
          <cell r="L338" t="str">
            <v>Yes</v>
          </cell>
          <cell r="M338" t="str">
            <v>DB04408016008</v>
          </cell>
        </row>
        <row r="339">
          <cell r="A339" t="str">
            <v>SA1134</v>
          </cell>
          <cell r="B339" t="str">
            <v>11SE-B/C129</v>
          </cell>
          <cell r="C339">
            <v>0</v>
          </cell>
          <cell r="D339" t="str">
            <v>E</v>
          </cell>
          <cell r="E339" t="str">
            <v>SKW&amp;Is-S</v>
          </cell>
          <cell r="F339" t="str">
            <v>A</v>
          </cell>
          <cell r="G339" t="str">
            <v>Lei Yue Mun Park (SKW)</v>
          </cell>
          <cell r="H339" t="str">
            <v>LCSD</v>
          </cell>
          <cell r="I339">
            <v>3</v>
          </cell>
          <cell r="J339" t="str">
            <v>No</v>
          </cell>
          <cell r="K339"/>
          <cell r="L339" t="str">
            <v>No</v>
          </cell>
          <cell r="M339" t="str">
            <v>DB04408016009</v>
          </cell>
        </row>
        <row r="340">
          <cell r="A340" t="str">
            <v>SA1135</v>
          </cell>
          <cell r="B340" t="str">
            <v>11SE-B/CR130</v>
          </cell>
          <cell r="C340">
            <v>0</v>
          </cell>
          <cell r="D340" t="str">
            <v>E</v>
          </cell>
          <cell r="E340" t="str">
            <v>SKW&amp;Is-S</v>
          </cell>
          <cell r="F340" t="str">
            <v>A</v>
          </cell>
          <cell r="G340" t="str">
            <v>Lei Yue Mun Park (SKW)</v>
          </cell>
          <cell r="H340" t="str">
            <v>LCSD</v>
          </cell>
          <cell r="I340">
            <v>1</v>
          </cell>
          <cell r="J340" t="str">
            <v>Yes</v>
          </cell>
          <cell r="K340"/>
          <cell r="L340" t="str">
            <v>Yes</v>
          </cell>
          <cell r="M340" t="str">
            <v>DB04408016010</v>
          </cell>
        </row>
        <row r="341">
          <cell r="A341" t="str">
            <v>SA1136</v>
          </cell>
          <cell r="B341" t="str">
            <v>11SE-B/C131</v>
          </cell>
          <cell r="C341">
            <v>0</v>
          </cell>
          <cell r="D341" t="str">
            <v>E</v>
          </cell>
          <cell r="E341" t="str">
            <v>SKW&amp;Is-S</v>
          </cell>
          <cell r="F341" t="str">
            <v>A</v>
          </cell>
          <cell r="G341" t="str">
            <v>Lei Yue Mun Park (SKW)</v>
          </cell>
          <cell r="H341" t="str">
            <v>LCSD</v>
          </cell>
          <cell r="I341">
            <v>3</v>
          </cell>
          <cell r="J341" t="str">
            <v>Yes</v>
          </cell>
          <cell r="K341"/>
          <cell r="L341" t="str">
            <v>Yes</v>
          </cell>
          <cell r="M341" t="str">
            <v>DB04408016001</v>
          </cell>
        </row>
        <row r="342">
          <cell r="A342" t="str">
            <v>SA1137</v>
          </cell>
          <cell r="B342" t="str">
            <v>11SE-B/C132</v>
          </cell>
          <cell r="C342">
            <v>0</v>
          </cell>
          <cell r="D342" t="str">
            <v>E</v>
          </cell>
          <cell r="E342" t="str">
            <v>SKW&amp;Is-S</v>
          </cell>
          <cell r="F342" t="str">
            <v>A</v>
          </cell>
          <cell r="G342" t="str">
            <v>Lei Yue Mun Park (SKW)</v>
          </cell>
          <cell r="H342" t="str">
            <v>LCSD</v>
          </cell>
          <cell r="I342">
            <v>1</v>
          </cell>
          <cell r="J342" t="str">
            <v>Yes</v>
          </cell>
          <cell r="K342"/>
          <cell r="L342" t="str">
            <v>No</v>
          </cell>
          <cell r="M342" t="str">
            <v>DB04408016002</v>
          </cell>
        </row>
        <row r="343">
          <cell r="A343" t="str">
            <v>SA1138</v>
          </cell>
          <cell r="B343" t="str">
            <v>11SE-B/C133</v>
          </cell>
          <cell r="C343">
            <v>0</v>
          </cell>
          <cell r="D343" t="str">
            <v>E</v>
          </cell>
          <cell r="E343" t="str">
            <v>SKW&amp;Is-S</v>
          </cell>
          <cell r="F343" t="str">
            <v>A</v>
          </cell>
          <cell r="G343" t="str">
            <v>Lei Yue Mun Park (SKW)</v>
          </cell>
          <cell r="H343" t="str">
            <v>LCSD</v>
          </cell>
          <cell r="I343">
            <v>1</v>
          </cell>
          <cell r="J343" t="str">
            <v>Yes</v>
          </cell>
          <cell r="K343"/>
          <cell r="L343" t="str">
            <v>Yes</v>
          </cell>
          <cell r="M343" t="str">
            <v>DB04408016011</v>
          </cell>
        </row>
        <row r="344">
          <cell r="A344" t="str">
            <v>SA1139</v>
          </cell>
          <cell r="B344" t="str">
            <v>11SE-B/C134</v>
          </cell>
          <cell r="C344">
            <v>0</v>
          </cell>
          <cell r="D344" t="str">
            <v>E</v>
          </cell>
          <cell r="E344" t="str">
            <v>SKW&amp;Is-S</v>
          </cell>
          <cell r="F344" t="str">
            <v>A</v>
          </cell>
          <cell r="G344" t="str">
            <v>Lei Yue Mun Park (SKW)</v>
          </cell>
          <cell r="H344" t="str">
            <v>LCSD</v>
          </cell>
          <cell r="I344">
            <v>1</v>
          </cell>
          <cell r="J344" t="str">
            <v>Yes</v>
          </cell>
          <cell r="K344"/>
          <cell r="L344" t="str">
            <v>No</v>
          </cell>
          <cell r="M344" t="str">
            <v>DB04408016003</v>
          </cell>
        </row>
        <row r="345">
          <cell r="A345" t="str">
            <v>SA1140</v>
          </cell>
          <cell r="B345" t="str">
            <v>11SE-B/CR135</v>
          </cell>
          <cell r="C345">
            <v>0</v>
          </cell>
          <cell r="D345" t="str">
            <v>E</v>
          </cell>
          <cell r="E345" t="str">
            <v>SKW&amp;Is-S</v>
          </cell>
          <cell r="F345" t="str">
            <v>A</v>
          </cell>
          <cell r="G345" t="str">
            <v>Lei Yue Mun Park (SKW)</v>
          </cell>
          <cell r="H345" t="str">
            <v>LCSD</v>
          </cell>
          <cell r="I345">
            <v>1</v>
          </cell>
          <cell r="J345" t="str">
            <v>Yes</v>
          </cell>
          <cell r="K345"/>
          <cell r="L345" t="str">
            <v>Yes</v>
          </cell>
          <cell r="M345" t="str">
            <v>DB04408016073</v>
          </cell>
        </row>
        <row r="346">
          <cell r="A346" t="str">
            <v>SA1141</v>
          </cell>
          <cell r="B346" t="str">
            <v>11SE-B/C136</v>
          </cell>
          <cell r="C346">
            <v>0</v>
          </cell>
          <cell r="D346" t="str">
            <v>E</v>
          </cell>
          <cell r="E346" t="str">
            <v>SKW&amp;Is-S</v>
          </cell>
          <cell r="F346" t="str">
            <v>A</v>
          </cell>
          <cell r="G346" t="str">
            <v>Lei Yue Mun Park (SKW)</v>
          </cell>
          <cell r="H346" t="str">
            <v>LCSD</v>
          </cell>
          <cell r="I346">
            <v>1</v>
          </cell>
          <cell r="J346" t="str">
            <v>No</v>
          </cell>
          <cell r="K346"/>
          <cell r="L346" t="str">
            <v>No</v>
          </cell>
          <cell r="M346" t="str">
            <v>DB04408016012</v>
          </cell>
        </row>
        <row r="347">
          <cell r="A347" t="str">
            <v>SA1142</v>
          </cell>
          <cell r="B347" t="str">
            <v>11SE-B/C137</v>
          </cell>
          <cell r="C347">
            <v>0</v>
          </cell>
          <cell r="D347" t="str">
            <v>E</v>
          </cell>
          <cell r="E347" t="str">
            <v>SKW&amp;Is-S</v>
          </cell>
          <cell r="F347" t="str">
            <v>A</v>
          </cell>
          <cell r="G347" t="str">
            <v>Lei Yue Mun Park (SKW)</v>
          </cell>
          <cell r="H347" t="str">
            <v>LCSD</v>
          </cell>
          <cell r="I347">
            <v>1</v>
          </cell>
          <cell r="J347" t="str">
            <v>Yes</v>
          </cell>
          <cell r="K347"/>
          <cell r="L347" t="str">
            <v>Yes</v>
          </cell>
          <cell r="M347" t="str">
            <v>DB04408016013</v>
          </cell>
        </row>
        <row r="348">
          <cell r="A348" t="str">
            <v>SA1143</v>
          </cell>
          <cell r="B348" t="str">
            <v>11SE-B/C138</v>
          </cell>
          <cell r="C348">
            <v>0</v>
          </cell>
          <cell r="D348" t="str">
            <v>E</v>
          </cell>
          <cell r="E348" t="str">
            <v>SKW&amp;Is-S</v>
          </cell>
          <cell r="F348" t="str">
            <v>A</v>
          </cell>
          <cell r="G348" t="str">
            <v>Lei Yue Mun Park (SKW)</v>
          </cell>
          <cell r="H348" t="str">
            <v>LCSD</v>
          </cell>
          <cell r="I348">
            <v>3</v>
          </cell>
          <cell r="J348" t="str">
            <v>No</v>
          </cell>
          <cell r="K348"/>
          <cell r="L348" t="str">
            <v>Yes</v>
          </cell>
          <cell r="M348" t="str">
            <v>DB04408016014</v>
          </cell>
        </row>
        <row r="349">
          <cell r="A349" t="str">
            <v>SA1144</v>
          </cell>
          <cell r="B349" t="str">
            <v>11SE-B/C139</v>
          </cell>
          <cell r="C349">
            <v>0</v>
          </cell>
          <cell r="D349" t="str">
            <v>E</v>
          </cell>
          <cell r="E349" t="str">
            <v>SKW&amp;Is-S</v>
          </cell>
          <cell r="F349" t="str">
            <v>A</v>
          </cell>
          <cell r="G349" t="str">
            <v>Lei Yue Mun Park (SKW)</v>
          </cell>
          <cell r="H349" t="str">
            <v>LCSD</v>
          </cell>
          <cell r="I349">
            <v>3</v>
          </cell>
          <cell r="J349" t="str">
            <v>No</v>
          </cell>
          <cell r="K349"/>
          <cell r="L349" t="str">
            <v>Yes</v>
          </cell>
          <cell r="M349" t="str">
            <v>DB04408016015</v>
          </cell>
        </row>
        <row r="350">
          <cell r="A350" t="str">
            <v>SA1145</v>
          </cell>
          <cell r="B350" t="str">
            <v>11SE-B/C140</v>
          </cell>
          <cell r="C350">
            <v>0</v>
          </cell>
          <cell r="D350" t="str">
            <v>E</v>
          </cell>
          <cell r="E350" t="str">
            <v>SKW&amp;Is-S</v>
          </cell>
          <cell r="F350" t="str">
            <v>A</v>
          </cell>
          <cell r="G350" t="str">
            <v>Lei Yue Mun Park (SKW)</v>
          </cell>
          <cell r="H350" t="str">
            <v>LCSD</v>
          </cell>
          <cell r="I350">
            <v>3</v>
          </cell>
          <cell r="J350" t="str">
            <v>Yes</v>
          </cell>
          <cell r="K350"/>
          <cell r="L350" t="str">
            <v>Yes</v>
          </cell>
          <cell r="M350" t="str">
            <v>DB04408016016</v>
          </cell>
        </row>
        <row r="351">
          <cell r="A351" t="str">
            <v>SA1146</v>
          </cell>
          <cell r="B351" t="str">
            <v>11SE-B/CR141</v>
          </cell>
          <cell r="C351">
            <v>0</v>
          </cell>
          <cell r="D351" t="str">
            <v>E</v>
          </cell>
          <cell r="E351" t="str">
            <v>SKW&amp;Is-S</v>
          </cell>
          <cell r="F351" t="str">
            <v>A</v>
          </cell>
          <cell r="G351" t="str">
            <v>Lei Yue Mun Park (SKW)</v>
          </cell>
          <cell r="H351" t="str">
            <v>LCSD</v>
          </cell>
          <cell r="I351">
            <v>1</v>
          </cell>
          <cell r="J351" t="str">
            <v>Yes</v>
          </cell>
          <cell r="K351"/>
          <cell r="L351" t="str">
            <v>Yes</v>
          </cell>
          <cell r="M351" t="str">
            <v>DB04408016017</v>
          </cell>
        </row>
        <row r="352">
          <cell r="A352" t="str">
            <v>SA1147</v>
          </cell>
          <cell r="B352" t="str">
            <v>11SE-B/C142</v>
          </cell>
          <cell r="C352">
            <v>0</v>
          </cell>
          <cell r="D352" t="str">
            <v>E</v>
          </cell>
          <cell r="E352" t="str">
            <v>SKW&amp;Is-S</v>
          </cell>
          <cell r="F352" t="str">
            <v>A</v>
          </cell>
          <cell r="G352" t="str">
            <v>Lei Yue Mun Park (SKW)</v>
          </cell>
          <cell r="H352" t="str">
            <v>LCSD</v>
          </cell>
          <cell r="I352">
            <v>1</v>
          </cell>
          <cell r="J352" t="str">
            <v>No</v>
          </cell>
          <cell r="K352"/>
          <cell r="L352" t="str">
            <v>Yes</v>
          </cell>
          <cell r="M352" t="str">
            <v>DB04408016018</v>
          </cell>
        </row>
        <row r="353">
          <cell r="A353" t="str">
            <v>SA1148</v>
          </cell>
          <cell r="B353" t="str">
            <v>11SE-B/C143</v>
          </cell>
          <cell r="C353">
            <v>0</v>
          </cell>
          <cell r="D353" t="str">
            <v>E</v>
          </cell>
          <cell r="E353" t="str">
            <v>SKW&amp;Is-S</v>
          </cell>
          <cell r="F353" t="str">
            <v>A</v>
          </cell>
          <cell r="G353" t="str">
            <v>Lei Yue Mun Park (SKW)</v>
          </cell>
          <cell r="H353" t="str">
            <v>LCSD</v>
          </cell>
          <cell r="I353">
            <v>1</v>
          </cell>
          <cell r="J353" t="str">
            <v>No</v>
          </cell>
          <cell r="K353"/>
          <cell r="L353" t="str">
            <v>Yes</v>
          </cell>
          <cell r="M353" t="str">
            <v>DB04408016019</v>
          </cell>
        </row>
        <row r="354">
          <cell r="A354" t="str">
            <v>SA1149</v>
          </cell>
          <cell r="B354" t="str">
            <v>11SE-B/C144</v>
          </cell>
          <cell r="C354">
            <v>0</v>
          </cell>
          <cell r="D354" t="str">
            <v>E</v>
          </cell>
          <cell r="E354" t="str">
            <v>SKW&amp;Is-S</v>
          </cell>
          <cell r="F354" t="str">
            <v>A</v>
          </cell>
          <cell r="G354" t="str">
            <v>Lei Yue Mun Park (SKW)</v>
          </cell>
          <cell r="H354" t="str">
            <v>LCSD</v>
          </cell>
          <cell r="I354">
            <v>2</v>
          </cell>
          <cell r="J354" t="str">
            <v>No</v>
          </cell>
          <cell r="K354"/>
          <cell r="L354" t="str">
            <v>Yes</v>
          </cell>
          <cell r="M354" t="str">
            <v>DB04408016020</v>
          </cell>
        </row>
        <row r="355">
          <cell r="A355" t="str">
            <v>SA1150</v>
          </cell>
          <cell r="B355" t="str">
            <v>11SE-B/C145</v>
          </cell>
          <cell r="C355">
            <v>0</v>
          </cell>
          <cell r="D355" t="str">
            <v>E</v>
          </cell>
          <cell r="E355" t="str">
            <v>SKW&amp;Is-S</v>
          </cell>
          <cell r="F355" t="str">
            <v>A</v>
          </cell>
          <cell r="G355" t="str">
            <v>Lei Yue Mun Park (SKW)</v>
          </cell>
          <cell r="H355" t="str">
            <v>LCSD</v>
          </cell>
          <cell r="I355">
            <v>2</v>
          </cell>
          <cell r="J355" t="str">
            <v>No</v>
          </cell>
          <cell r="K355"/>
          <cell r="L355" t="str">
            <v>Yes</v>
          </cell>
          <cell r="M355" t="str">
            <v>DB04408016021</v>
          </cell>
        </row>
        <row r="356">
          <cell r="A356" t="str">
            <v>SA1151</v>
          </cell>
          <cell r="B356" t="str">
            <v>11SE-B/C146</v>
          </cell>
          <cell r="C356">
            <v>0</v>
          </cell>
          <cell r="D356" t="str">
            <v>E</v>
          </cell>
          <cell r="E356" t="str">
            <v>SKW&amp;Is-S</v>
          </cell>
          <cell r="F356" t="str">
            <v>A</v>
          </cell>
          <cell r="G356" t="str">
            <v>Lei Yue Mun Park (SKW)</v>
          </cell>
          <cell r="H356" t="str">
            <v>LCSD</v>
          </cell>
          <cell r="I356">
            <v>3</v>
          </cell>
          <cell r="J356" t="str">
            <v>No</v>
          </cell>
          <cell r="K356"/>
          <cell r="L356" t="str">
            <v>No</v>
          </cell>
          <cell r="M356" t="str">
            <v>DB04408016022</v>
          </cell>
        </row>
        <row r="357">
          <cell r="A357" t="str">
            <v>SA1152</v>
          </cell>
          <cell r="B357" t="str">
            <v>11SE-B/C147</v>
          </cell>
          <cell r="C357">
            <v>0</v>
          </cell>
          <cell r="D357" t="str">
            <v>E</v>
          </cell>
          <cell r="E357" t="str">
            <v>SKW&amp;Is-S</v>
          </cell>
          <cell r="F357" t="str">
            <v>A</v>
          </cell>
          <cell r="G357" t="str">
            <v>Lei Yue Mun Park (SKW)</v>
          </cell>
          <cell r="H357" t="str">
            <v>LCSD</v>
          </cell>
          <cell r="I357">
            <v>2</v>
          </cell>
          <cell r="J357" t="str">
            <v>No</v>
          </cell>
          <cell r="K357"/>
          <cell r="L357" t="str">
            <v>Yes</v>
          </cell>
          <cell r="M357" t="str">
            <v>DB04408016023</v>
          </cell>
        </row>
        <row r="358">
          <cell r="A358" t="str">
            <v>SA1153</v>
          </cell>
          <cell r="B358" t="str">
            <v>11SE-B/C148</v>
          </cell>
          <cell r="C358">
            <v>0</v>
          </cell>
          <cell r="D358" t="str">
            <v>E</v>
          </cell>
          <cell r="E358" t="str">
            <v>SKW&amp;Is-S</v>
          </cell>
          <cell r="F358" t="str">
            <v>A</v>
          </cell>
          <cell r="G358" t="str">
            <v>Lei Yue Mun Park (SKW)</v>
          </cell>
          <cell r="H358" t="str">
            <v>LCSD</v>
          </cell>
          <cell r="I358">
            <v>1</v>
          </cell>
          <cell r="J358" t="str">
            <v>No</v>
          </cell>
          <cell r="K358"/>
          <cell r="L358" t="str">
            <v>Yes</v>
          </cell>
          <cell r="M358" t="str">
            <v>DB04408016024</v>
          </cell>
        </row>
        <row r="359">
          <cell r="A359" t="str">
            <v>SA1154</v>
          </cell>
          <cell r="B359" t="str">
            <v>11SE-B/CR149</v>
          </cell>
          <cell r="C359">
            <v>0</v>
          </cell>
          <cell r="D359" t="str">
            <v>E</v>
          </cell>
          <cell r="E359" t="str">
            <v>SKW&amp;Is-S</v>
          </cell>
          <cell r="F359" t="str">
            <v>A</v>
          </cell>
          <cell r="G359" t="str">
            <v>Lei Yue Mun Park (SKW)</v>
          </cell>
          <cell r="H359" t="str">
            <v>LCSD</v>
          </cell>
          <cell r="I359">
            <v>1</v>
          </cell>
          <cell r="J359" t="str">
            <v>Yes</v>
          </cell>
          <cell r="K359"/>
          <cell r="L359" t="str">
            <v>Yes</v>
          </cell>
          <cell r="M359" t="str">
            <v>DB04408016025</v>
          </cell>
        </row>
        <row r="360">
          <cell r="A360" t="str">
            <v>SA1155</v>
          </cell>
          <cell r="B360" t="str">
            <v>11SE-B/C154</v>
          </cell>
          <cell r="C360">
            <v>0</v>
          </cell>
          <cell r="D360" t="str">
            <v>E</v>
          </cell>
          <cell r="E360" t="str">
            <v>SKW&amp;Is-S</v>
          </cell>
          <cell r="F360" t="str">
            <v>A</v>
          </cell>
          <cell r="G360" t="str">
            <v>Basel Road Playground (SKW)</v>
          </cell>
          <cell r="H360" t="str">
            <v>LCSD</v>
          </cell>
          <cell r="I360">
            <v>2</v>
          </cell>
          <cell r="J360" t="str">
            <v>No</v>
          </cell>
          <cell r="K360" t="str">
            <v>ShauKeiWan_SaiWanHo</v>
          </cell>
          <cell r="L360" t="str">
            <v>Yes</v>
          </cell>
          <cell r="M360" t="str">
            <v>DB04408018001</v>
          </cell>
        </row>
        <row r="361">
          <cell r="A361" t="str">
            <v>SA1156</v>
          </cell>
          <cell r="B361" t="str">
            <v>11SE-B/C157</v>
          </cell>
          <cell r="C361">
            <v>0</v>
          </cell>
          <cell r="D361" t="str">
            <v>E</v>
          </cell>
          <cell r="E361" t="str">
            <v>SKW&amp;Is-S</v>
          </cell>
          <cell r="F361" t="str">
            <v>A</v>
          </cell>
          <cell r="G361" t="str">
            <v>Basel Road Playground (SKW)</v>
          </cell>
          <cell r="H361" t="str">
            <v>LCSD</v>
          </cell>
          <cell r="I361">
            <v>2</v>
          </cell>
          <cell r="J361" t="str">
            <v>Yes</v>
          </cell>
          <cell r="K361"/>
          <cell r="L361" t="str">
            <v>Yes</v>
          </cell>
          <cell r="M361" t="str">
            <v>DB04408018002</v>
          </cell>
        </row>
        <row r="362">
          <cell r="A362" t="str">
            <v>SA1157</v>
          </cell>
          <cell r="B362" t="str">
            <v>11SE-B/C158</v>
          </cell>
          <cell r="C362">
            <v>0</v>
          </cell>
          <cell r="D362" t="str">
            <v>E</v>
          </cell>
          <cell r="E362" t="str">
            <v>SKW&amp;Is-S</v>
          </cell>
          <cell r="F362" t="str">
            <v>A</v>
          </cell>
          <cell r="G362" t="str">
            <v>Basel Road Playground (SKW)</v>
          </cell>
          <cell r="H362" t="str">
            <v>LCSD</v>
          </cell>
          <cell r="I362">
            <v>1</v>
          </cell>
          <cell r="J362" t="str">
            <v>No</v>
          </cell>
          <cell r="K362"/>
          <cell r="L362" t="str">
            <v>Yes</v>
          </cell>
          <cell r="M362" t="str">
            <v>DB04408018003</v>
          </cell>
        </row>
        <row r="363">
          <cell r="A363" t="str">
            <v>SA1158</v>
          </cell>
          <cell r="B363" t="str">
            <v>11SE-B/C159</v>
          </cell>
          <cell r="C363">
            <v>0</v>
          </cell>
          <cell r="D363" t="str">
            <v>E</v>
          </cell>
          <cell r="E363" t="str">
            <v>SKW&amp;Is-S</v>
          </cell>
          <cell r="F363" t="str">
            <v>A</v>
          </cell>
          <cell r="G363" t="str">
            <v>Shaukeiwan Government Primary School (Skw)</v>
          </cell>
          <cell r="H363" t="str">
            <v>EB</v>
          </cell>
          <cell r="I363">
            <v>1</v>
          </cell>
          <cell r="J363" t="str">
            <v>Yes</v>
          </cell>
          <cell r="K363" t="str">
            <v>ShauKeiWan_SaiWanHo</v>
          </cell>
          <cell r="L363" t="str">
            <v>No</v>
          </cell>
          <cell r="M363" t="str">
            <v>DB07108003002</v>
          </cell>
        </row>
        <row r="364">
          <cell r="A364" t="str">
            <v>SA1164</v>
          </cell>
          <cell r="B364" t="str">
            <v>11SE-B/C195</v>
          </cell>
          <cell r="C364">
            <v>0</v>
          </cell>
          <cell r="D364" t="str">
            <v>E</v>
          </cell>
          <cell r="E364" t="str">
            <v>SKW&amp;Is-S</v>
          </cell>
          <cell r="F364" t="str">
            <v>A</v>
          </cell>
          <cell r="G364" t="str">
            <v>Basel Road Playground (SKW)</v>
          </cell>
          <cell r="H364" t="str">
            <v>LCSD</v>
          </cell>
          <cell r="I364">
            <v>2</v>
          </cell>
          <cell r="J364" t="str">
            <v>No</v>
          </cell>
          <cell r="K364" t="str">
            <v>ShauKeiWan_SaiWanHo</v>
          </cell>
          <cell r="L364" t="str">
            <v>Yes</v>
          </cell>
          <cell r="M364" t="str">
            <v>DB04408018004</v>
          </cell>
        </row>
        <row r="365">
          <cell r="A365" t="str">
            <v>SA1167</v>
          </cell>
          <cell r="B365" t="str">
            <v>11SE-B/C232</v>
          </cell>
          <cell r="C365">
            <v>0</v>
          </cell>
          <cell r="D365" t="str">
            <v>E</v>
          </cell>
          <cell r="E365" t="str">
            <v>SKW&amp;Is-S</v>
          </cell>
          <cell r="F365" t="str">
            <v>A</v>
          </cell>
          <cell r="G365" t="str">
            <v>Lei Yue Mun Park (SKW)</v>
          </cell>
          <cell r="H365" t="str">
            <v>LCSD</v>
          </cell>
          <cell r="I365">
            <v>3</v>
          </cell>
          <cell r="J365" t="str">
            <v>No</v>
          </cell>
          <cell r="K365"/>
          <cell r="L365" t="str">
            <v>Yes</v>
          </cell>
          <cell r="M365" t="str">
            <v>DB04408016077</v>
          </cell>
        </row>
        <row r="366">
          <cell r="A366" t="str">
            <v>SA1168</v>
          </cell>
          <cell r="B366" t="str">
            <v>11SE-B/C251</v>
          </cell>
          <cell r="C366">
            <v>0</v>
          </cell>
          <cell r="D366" t="str">
            <v>E</v>
          </cell>
          <cell r="E366" t="str">
            <v>SKW&amp;Is-S</v>
          </cell>
          <cell r="F366" t="str">
            <v>A</v>
          </cell>
          <cell r="G366" t="str">
            <v>Lei Yue Mun Park (SKW)</v>
          </cell>
          <cell r="H366" t="str">
            <v>LCSD</v>
          </cell>
          <cell r="I366">
            <v>3</v>
          </cell>
          <cell r="J366" t="str">
            <v>No</v>
          </cell>
          <cell r="K366"/>
          <cell r="L366" t="str">
            <v>Yes</v>
          </cell>
          <cell r="M366" t="str">
            <v>DB04408016026</v>
          </cell>
        </row>
        <row r="367">
          <cell r="A367" t="str">
            <v>SA1169</v>
          </cell>
          <cell r="B367" t="str">
            <v>11SE-B/C253</v>
          </cell>
          <cell r="C367">
            <v>0</v>
          </cell>
          <cell r="D367" t="str">
            <v>E</v>
          </cell>
          <cell r="E367" t="str">
            <v>SKW&amp;Is-S</v>
          </cell>
          <cell r="F367" t="str">
            <v>A</v>
          </cell>
          <cell r="G367" t="str">
            <v>Hong Kong Museum Of Coastal Defence (Skw)</v>
          </cell>
          <cell r="H367" t="str">
            <v>LCSD</v>
          </cell>
          <cell r="I367">
            <v>3</v>
          </cell>
          <cell r="J367" t="str">
            <v>No</v>
          </cell>
          <cell r="K367"/>
          <cell r="L367" t="str">
            <v>Yes</v>
          </cell>
          <cell r="M367" t="str">
            <v>DB04408033001</v>
          </cell>
        </row>
        <row r="368">
          <cell r="A368" t="str">
            <v>SA1172</v>
          </cell>
          <cell r="B368" t="str">
            <v>11SE-B/CR270</v>
          </cell>
          <cell r="C368">
            <v>0</v>
          </cell>
          <cell r="D368" t="str">
            <v>E</v>
          </cell>
          <cell r="E368" t="str">
            <v>SKW&amp;Is-S</v>
          </cell>
          <cell r="F368" t="str">
            <v>A</v>
          </cell>
          <cell r="G368" t="str">
            <v>Hong Kong Museum Of Coastal Defence (Skw)</v>
          </cell>
          <cell r="H368" t="str">
            <v>LCSD</v>
          </cell>
          <cell r="I368">
            <v>1</v>
          </cell>
          <cell r="J368" t="str">
            <v>No</v>
          </cell>
          <cell r="K368"/>
          <cell r="L368" t="str">
            <v>Yes</v>
          </cell>
          <cell r="M368" t="str">
            <v>DB04408033007</v>
          </cell>
        </row>
        <row r="369">
          <cell r="A369" t="str">
            <v>SA1173</v>
          </cell>
          <cell r="B369" t="str">
            <v>11SE-B/C271</v>
          </cell>
          <cell r="C369">
            <v>0</v>
          </cell>
          <cell r="D369" t="str">
            <v>E</v>
          </cell>
          <cell r="E369" t="str">
            <v>SKW&amp;Is-S</v>
          </cell>
          <cell r="F369" t="str">
            <v>A</v>
          </cell>
          <cell r="G369" t="str">
            <v>Hong Kong Museum Of Coastal Defence (Skw)</v>
          </cell>
          <cell r="H369" t="str">
            <v>LCSD</v>
          </cell>
          <cell r="I369">
            <v>2</v>
          </cell>
          <cell r="J369" t="str">
            <v>No</v>
          </cell>
          <cell r="K369"/>
          <cell r="L369" t="str">
            <v>Yes</v>
          </cell>
          <cell r="M369" t="str">
            <v>DB04408033008</v>
          </cell>
        </row>
        <row r="370">
          <cell r="A370" t="str">
            <v>SA1174</v>
          </cell>
          <cell r="B370" t="str">
            <v>11SE-B/CR272</v>
          </cell>
          <cell r="C370">
            <v>0</v>
          </cell>
          <cell r="D370" t="str">
            <v>E</v>
          </cell>
          <cell r="E370" t="str">
            <v>SKW&amp;Is-S</v>
          </cell>
          <cell r="F370" t="str">
            <v>A</v>
          </cell>
          <cell r="G370" t="str">
            <v>Hong Kong Museum Of Coastal Defence (Skw)</v>
          </cell>
          <cell r="H370" t="str">
            <v>LCSD</v>
          </cell>
          <cell r="I370">
            <v>2</v>
          </cell>
          <cell r="J370" t="str">
            <v>No</v>
          </cell>
          <cell r="K370"/>
          <cell r="L370" t="str">
            <v>Yes</v>
          </cell>
          <cell r="M370" t="str">
            <v>DB04408033009</v>
          </cell>
        </row>
        <row r="371">
          <cell r="A371" t="str">
            <v>SA1175</v>
          </cell>
          <cell r="B371" t="str">
            <v>11SE-B/CR277</v>
          </cell>
          <cell r="C371">
            <v>0</v>
          </cell>
          <cell r="D371" t="str">
            <v>E</v>
          </cell>
          <cell r="E371" t="str">
            <v>SKW&amp;Is-S</v>
          </cell>
          <cell r="F371" t="str">
            <v>A</v>
          </cell>
          <cell r="G371" t="str">
            <v>Hong Kong Museum Of Coastal Defence (Skw)</v>
          </cell>
          <cell r="H371" t="str">
            <v>LCSD</v>
          </cell>
          <cell r="I371">
            <v>2</v>
          </cell>
          <cell r="J371" t="str">
            <v>No</v>
          </cell>
          <cell r="K371"/>
          <cell r="L371" t="str">
            <v>Yes</v>
          </cell>
          <cell r="M371" t="str">
            <v>DB04408033011</v>
          </cell>
        </row>
        <row r="372">
          <cell r="A372" t="str">
            <v>SA1176</v>
          </cell>
          <cell r="B372" t="str">
            <v>11SE-B/CR278</v>
          </cell>
          <cell r="C372">
            <v>0</v>
          </cell>
          <cell r="D372" t="str">
            <v>E</v>
          </cell>
          <cell r="E372" t="str">
            <v>SKW&amp;Is-S</v>
          </cell>
          <cell r="F372" t="str">
            <v>A</v>
          </cell>
          <cell r="G372" t="str">
            <v>Hong Kong Museum Of Coastal Defence (Skw)</v>
          </cell>
          <cell r="H372" t="str">
            <v>LCSD</v>
          </cell>
          <cell r="I372">
            <v>2</v>
          </cell>
          <cell r="J372" t="str">
            <v>No</v>
          </cell>
          <cell r="K372"/>
          <cell r="L372" t="str">
            <v>Yes</v>
          </cell>
          <cell r="M372" t="str">
            <v>DB04408033012</v>
          </cell>
        </row>
        <row r="373">
          <cell r="A373" t="str">
            <v>SA1177</v>
          </cell>
          <cell r="B373" t="str">
            <v>11SE-B/CR281</v>
          </cell>
          <cell r="C373">
            <v>0</v>
          </cell>
          <cell r="D373" t="str">
            <v>E</v>
          </cell>
          <cell r="E373" t="str">
            <v>SKW&amp;Is-S</v>
          </cell>
          <cell r="F373" t="str">
            <v>A</v>
          </cell>
          <cell r="G373" t="str">
            <v>Hong Kong Museum Of Coastal Defence (Skw)</v>
          </cell>
          <cell r="H373" t="str">
            <v>LCSD</v>
          </cell>
          <cell r="I373">
            <v>2</v>
          </cell>
          <cell r="J373" t="str">
            <v>No</v>
          </cell>
          <cell r="K373"/>
          <cell r="L373" t="str">
            <v>Yes</v>
          </cell>
          <cell r="M373" t="str">
            <v>DB04408033014</v>
          </cell>
        </row>
        <row r="374">
          <cell r="A374" t="str">
            <v>SA1178</v>
          </cell>
          <cell r="B374" t="str">
            <v>11SE-B/C282</v>
          </cell>
          <cell r="C374">
            <v>0</v>
          </cell>
          <cell r="D374" t="str">
            <v>E</v>
          </cell>
          <cell r="E374" t="str">
            <v>SKW&amp;Is-S</v>
          </cell>
          <cell r="F374" t="str">
            <v>A</v>
          </cell>
          <cell r="G374" t="str">
            <v>Hong Kong Museum Of Coastal Defence (Skw)</v>
          </cell>
          <cell r="H374" t="str">
            <v>LCSD</v>
          </cell>
          <cell r="I374">
            <v>2</v>
          </cell>
          <cell r="J374" t="str">
            <v>No</v>
          </cell>
          <cell r="K374"/>
          <cell r="L374" t="str">
            <v>Yes</v>
          </cell>
          <cell r="M374" t="str">
            <v>DB04408033015</v>
          </cell>
        </row>
        <row r="375">
          <cell r="A375" t="str">
            <v>SA1179</v>
          </cell>
          <cell r="B375" t="str">
            <v>11SE-B/CR283</v>
          </cell>
          <cell r="C375">
            <v>0</v>
          </cell>
          <cell r="D375" t="str">
            <v>E</v>
          </cell>
          <cell r="E375" t="str">
            <v>SKW&amp;Is-S</v>
          </cell>
          <cell r="F375" t="str">
            <v>A</v>
          </cell>
          <cell r="G375" t="str">
            <v>Hong Kong Museum Of Coastal Defence (Skw)</v>
          </cell>
          <cell r="H375" t="str">
            <v>LCSD</v>
          </cell>
          <cell r="I375">
            <v>1</v>
          </cell>
          <cell r="J375" t="str">
            <v>No</v>
          </cell>
          <cell r="K375"/>
          <cell r="L375" t="str">
            <v>Yes</v>
          </cell>
          <cell r="M375" t="str">
            <v>DB04408033016</v>
          </cell>
        </row>
        <row r="376">
          <cell r="A376" t="str">
            <v>SA1180</v>
          </cell>
          <cell r="B376" t="str">
            <v>11SE-B/CR286</v>
          </cell>
          <cell r="C376">
            <v>0</v>
          </cell>
          <cell r="D376" t="str">
            <v>E</v>
          </cell>
          <cell r="E376" t="str">
            <v>SKW&amp;Is-S</v>
          </cell>
          <cell r="F376" t="str">
            <v>A</v>
          </cell>
          <cell r="G376" t="str">
            <v>Hong Kong Museum Of Coastal Defence (Skw)</v>
          </cell>
          <cell r="H376" t="str">
            <v>LCSD</v>
          </cell>
          <cell r="I376">
            <v>2</v>
          </cell>
          <cell r="J376" t="str">
            <v>No</v>
          </cell>
          <cell r="K376"/>
          <cell r="L376" t="str">
            <v>Yes</v>
          </cell>
          <cell r="M376" t="str">
            <v>DB04408033019</v>
          </cell>
        </row>
        <row r="377">
          <cell r="A377" t="str">
            <v>SA1181</v>
          </cell>
          <cell r="B377" t="str">
            <v>11SE-B/C289</v>
          </cell>
          <cell r="C377">
            <v>0</v>
          </cell>
          <cell r="D377" t="str">
            <v>E</v>
          </cell>
          <cell r="E377" t="str">
            <v>SKW&amp;Is-S</v>
          </cell>
          <cell r="F377" t="str">
            <v>A</v>
          </cell>
          <cell r="G377" t="str">
            <v>Lei Yue Mun Park (SKW)</v>
          </cell>
          <cell r="H377" t="str">
            <v>LCSD</v>
          </cell>
          <cell r="I377">
            <v>3</v>
          </cell>
          <cell r="J377" t="str">
            <v>No</v>
          </cell>
          <cell r="K377"/>
          <cell r="L377" t="str">
            <v>Yes</v>
          </cell>
          <cell r="M377" t="str">
            <v>DB04408016027</v>
          </cell>
        </row>
        <row r="378">
          <cell r="A378" t="str">
            <v>SA1182</v>
          </cell>
          <cell r="B378" t="str">
            <v>11SE-B/C290</v>
          </cell>
          <cell r="C378">
            <v>0</v>
          </cell>
          <cell r="D378" t="str">
            <v>E</v>
          </cell>
          <cell r="E378" t="str">
            <v>SKW&amp;Is-S</v>
          </cell>
          <cell r="F378" t="str">
            <v>A</v>
          </cell>
          <cell r="G378" t="str">
            <v>Lei Yue Mun Park (SKW)</v>
          </cell>
          <cell r="H378" t="str">
            <v>LCSD</v>
          </cell>
          <cell r="I378">
            <v>2</v>
          </cell>
          <cell r="J378" t="str">
            <v>No</v>
          </cell>
          <cell r="K378"/>
          <cell r="L378" t="str">
            <v>Yes</v>
          </cell>
          <cell r="M378" t="str">
            <v>DB04408016028</v>
          </cell>
        </row>
        <row r="379">
          <cell r="A379" t="str">
            <v>SA1183</v>
          </cell>
          <cell r="B379" t="str">
            <v>11SE-B/C291</v>
          </cell>
          <cell r="C379">
            <v>0</v>
          </cell>
          <cell r="D379" t="str">
            <v>E</v>
          </cell>
          <cell r="E379" t="str">
            <v>SKW&amp;Is-S</v>
          </cell>
          <cell r="F379" t="str">
            <v>A</v>
          </cell>
          <cell r="G379" t="str">
            <v>Lei Yue Mun Park (SKW)</v>
          </cell>
          <cell r="H379" t="str">
            <v>LCSD</v>
          </cell>
          <cell r="I379">
            <v>2</v>
          </cell>
          <cell r="J379" t="str">
            <v>No</v>
          </cell>
          <cell r="K379"/>
          <cell r="L379" t="str">
            <v>Yes</v>
          </cell>
          <cell r="M379" t="str">
            <v>DB04408016029</v>
          </cell>
        </row>
        <row r="380">
          <cell r="A380" t="str">
            <v>SA1184</v>
          </cell>
          <cell r="B380" t="str">
            <v>11SE-B/CR307</v>
          </cell>
          <cell r="C380" t="str">
            <v>1,2</v>
          </cell>
          <cell r="D380" t="str">
            <v>E</v>
          </cell>
          <cell r="E380" t="str">
            <v>SKW&amp;Is-S</v>
          </cell>
          <cell r="F380" t="str">
            <v>A</v>
          </cell>
          <cell r="G380" t="str">
            <v>Shaukeiwan Jockey Club Clinic (SKW)</v>
          </cell>
          <cell r="H380" t="str">
            <v>Lands D, DH</v>
          </cell>
          <cell r="I380">
            <v>1</v>
          </cell>
          <cell r="J380" t="str">
            <v>Yes</v>
          </cell>
          <cell r="K380"/>
          <cell r="L380" t="str">
            <v>Yes</v>
          </cell>
          <cell r="M380" t="str">
            <v>DB02508014003</v>
          </cell>
        </row>
        <row r="381">
          <cell r="A381" t="str">
            <v>SA1185</v>
          </cell>
          <cell r="B381" t="str">
            <v>11SE-B/C314</v>
          </cell>
          <cell r="C381">
            <v>3</v>
          </cell>
          <cell r="D381" t="str">
            <v>E</v>
          </cell>
          <cell r="E381" t="str">
            <v>SKW&amp;Is-S</v>
          </cell>
          <cell r="F381" t="str">
            <v>A</v>
          </cell>
          <cell r="G381" t="str">
            <v>Hong Kong Museum Of Coastal Defence (Skw)</v>
          </cell>
          <cell r="H381" t="str">
            <v>LCSD</v>
          </cell>
          <cell r="I381">
            <v>1</v>
          </cell>
          <cell r="J381" t="str">
            <v>No</v>
          </cell>
          <cell r="K381"/>
          <cell r="L381" t="str">
            <v>Yes</v>
          </cell>
          <cell r="M381" t="str">
            <v>DD04408036001</v>
          </cell>
        </row>
        <row r="382">
          <cell r="A382" t="str">
            <v>SA1186</v>
          </cell>
          <cell r="B382" t="str">
            <v>11SE-B/C318</v>
          </cell>
          <cell r="C382">
            <v>0</v>
          </cell>
          <cell r="D382" t="str">
            <v>E</v>
          </cell>
          <cell r="E382" t="str">
            <v>SKW&amp;Is-S</v>
          </cell>
          <cell r="F382" t="str">
            <v>A</v>
          </cell>
          <cell r="G382" t="str">
            <v>Lei Yue Mun Park (SKW)</v>
          </cell>
          <cell r="H382" t="str">
            <v>LCSD</v>
          </cell>
          <cell r="I382">
            <v>3</v>
          </cell>
          <cell r="J382" t="str">
            <v>Yes</v>
          </cell>
          <cell r="K382"/>
          <cell r="L382" t="str">
            <v>Yes</v>
          </cell>
          <cell r="M382" t="str">
            <v>DB04408016074</v>
          </cell>
        </row>
        <row r="383">
          <cell r="A383" t="str">
            <v>SA1187</v>
          </cell>
          <cell r="B383" t="str">
            <v>11SE-B/C319</v>
          </cell>
          <cell r="C383">
            <v>0</v>
          </cell>
          <cell r="D383" t="str">
            <v>E</v>
          </cell>
          <cell r="E383" t="str">
            <v>SKW&amp;Is-S</v>
          </cell>
          <cell r="F383" t="str">
            <v>A</v>
          </cell>
          <cell r="G383" t="str">
            <v>Lei Yue Mun Park (SKW)</v>
          </cell>
          <cell r="H383" t="str">
            <v>LCSD</v>
          </cell>
          <cell r="I383">
            <v>2</v>
          </cell>
          <cell r="J383" t="str">
            <v>No</v>
          </cell>
          <cell r="K383"/>
          <cell r="L383" t="str">
            <v>Yes</v>
          </cell>
          <cell r="M383" t="str">
            <v>DB04408016031</v>
          </cell>
        </row>
        <row r="384">
          <cell r="A384" t="str">
            <v>SA1188</v>
          </cell>
          <cell r="B384" t="str">
            <v>11SE-B/C322</v>
          </cell>
          <cell r="C384">
            <v>0</v>
          </cell>
          <cell r="D384" t="str">
            <v>E</v>
          </cell>
          <cell r="E384" t="str">
            <v>SKW&amp;Is-S</v>
          </cell>
          <cell r="F384" t="str">
            <v>A</v>
          </cell>
          <cell r="G384" t="str">
            <v>Lei Yue Mun Park (SKW)</v>
          </cell>
          <cell r="H384" t="str">
            <v>LCSD</v>
          </cell>
          <cell r="I384">
            <v>2</v>
          </cell>
          <cell r="J384" t="str">
            <v>No</v>
          </cell>
          <cell r="K384"/>
          <cell r="L384" t="str">
            <v>Yes</v>
          </cell>
          <cell r="M384" t="str">
            <v>DB04408016032</v>
          </cell>
        </row>
        <row r="385">
          <cell r="A385" t="str">
            <v>SA1189</v>
          </cell>
          <cell r="B385" t="str">
            <v>11SE-B/C323</v>
          </cell>
          <cell r="C385">
            <v>0</v>
          </cell>
          <cell r="D385" t="str">
            <v>E</v>
          </cell>
          <cell r="E385" t="str">
            <v>SKW&amp;Is-S</v>
          </cell>
          <cell r="F385" t="str">
            <v>A</v>
          </cell>
          <cell r="G385" t="str">
            <v>Lei Yue Mun Park (SKW)</v>
          </cell>
          <cell r="H385" t="str">
            <v>LCSD</v>
          </cell>
          <cell r="I385">
            <v>1</v>
          </cell>
          <cell r="J385" t="str">
            <v>Yes</v>
          </cell>
          <cell r="K385"/>
          <cell r="L385" t="str">
            <v>No</v>
          </cell>
          <cell r="M385" t="str">
            <v>DB04408016033</v>
          </cell>
        </row>
        <row r="386">
          <cell r="A386" t="str">
            <v>SA1190</v>
          </cell>
          <cell r="B386" t="str">
            <v>11SE-B/C324</v>
          </cell>
          <cell r="C386">
            <v>0</v>
          </cell>
          <cell r="D386" t="str">
            <v>E</v>
          </cell>
          <cell r="E386" t="str">
            <v>SKW&amp;Is-S</v>
          </cell>
          <cell r="F386" t="str">
            <v>A</v>
          </cell>
          <cell r="G386" t="str">
            <v>Lei Yue Mun Park (SKW)</v>
          </cell>
          <cell r="H386" t="str">
            <v>LCSD</v>
          </cell>
          <cell r="I386">
            <v>1</v>
          </cell>
          <cell r="J386" t="str">
            <v>Yes</v>
          </cell>
          <cell r="K386"/>
          <cell r="L386" t="str">
            <v>Yes</v>
          </cell>
          <cell r="M386" t="str">
            <v>DB04408016034</v>
          </cell>
        </row>
        <row r="387">
          <cell r="A387" t="str">
            <v>SA1191</v>
          </cell>
          <cell r="B387" t="str">
            <v>11SE-B/C325</v>
          </cell>
          <cell r="C387">
            <v>0</v>
          </cell>
          <cell r="D387" t="str">
            <v>E</v>
          </cell>
          <cell r="E387" t="str">
            <v>SKW&amp;Is-S</v>
          </cell>
          <cell r="F387" t="str">
            <v>A</v>
          </cell>
          <cell r="G387" t="str">
            <v>Lei Yue Mun Park (SKW)</v>
          </cell>
          <cell r="H387" t="str">
            <v>LCSD</v>
          </cell>
          <cell r="I387">
            <v>1</v>
          </cell>
          <cell r="J387" t="str">
            <v>No</v>
          </cell>
          <cell r="K387"/>
          <cell r="L387" t="str">
            <v>Yes</v>
          </cell>
          <cell r="M387" t="str">
            <v>DB04408016035</v>
          </cell>
        </row>
        <row r="388">
          <cell r="A388" t="str">
            <v>SA1192</v>
          </cell>
          <cell r="B388" t="str">
            <v>11SE-B/C326</v>
          </cell>
          <cell r="C388">
            <v>0</v>
          </cell>
          <cell r="D388" t="str">
            <v>E</v>
          </cell>
          <cell r="E388" t="str">
            <v>SKW&amp;Is-S</v>
          </cell>
          <cell r="F388" t="str">
            <v>A</v>
          </cell>
          <cell r="G388" t="str">
            <v>Lei Yue Mun Park (SKW)</v>
          </cell>
          <cell r="H388" t="str">
            <v>LCSD</v>
          </cell>
          <cell r="I388">
            <v>1</v>
          </cell>
          <cell r="J388" t="str">
            <v>Yes</v>
          </cell>
          <cell r="K388"/>
          <cell r="L388" t="str">
            <v>Yes</v>
          </cell>
          <cell r="M388" t="str">
            <v>DB04408016036</v>
          </cell>
        </row>
        <row r="389">
          <cell r="A389" t="str">
            <v>SA1193</v>
          </cell>
          <cell r="B389" t="str">
            <v>11SE-B/C327</v>
          </cell>
          <cell r="C389">
            <v>0</v>
          </cell>
          <cell r="D389" t="str">
            <v>E</v>
          </cell>
          <cell r="E389" t="str">
            <v>SKW&amp;Is-S</v>
          </cell>
          <cell r="F389" t="str">
            <v>A</v>
          </cell>
          <cell r="G389" t="str">
            <v>Lei Yue Mun Park (SKW)</v>
          </cell>
          <cell r="H389" t="str">
            <v>LCSD</v>
          </cell>
          <cell r="I389">
            <v>3</v>
          </cell>
          <cell r="J389" t="str">
            <v>No</v>
          </cell>
          <cell r="K389"/>
          <cell r="L389" t="str">
            <v>Yes</v>
          </cell>
          <cell r="M389" t="str">
            <v>DB04408016037</v>
          </cell>
        </row>
        <row r="390">
          <cell r="A390" t="str">
            <v>SA1194</v>
          </cell>
          <cell r="B390" t="str">
            <v>11SE-B/CR374</v>
          </cell>
          <cell r="C390">
            <v>0</v>
          </cell>
          <cell r="D390" t="str">
            <v>E</v>
          </cell>
          <cell r="E390" t="str">
            <v>SKW&amp;Is-S</v>
          </cell>
          <cell r="F390" t="str">
            <v>A</v>
          </cell>
          <cell r="G390" t="str">
            <v>Lei Yue Mun Park (SKW)</v>
          </cell>
          <cell r="H390" t="str">
            <v>LCSD</v>
          </cell>
          <cell r="I390">
            <v>2</v>
          </cell>
          <cell r="J390" t="str">
            <v>No</v>
          </cell>
          <cell r="K390"/>
          <cell r="L390" t="str">
            <v>Yes</v>
          </cell>
          <cell r="M390" t="str">
            <v>DB04408016038</v>
          </cell>
        </row>
        <row r="391">
          <cell r="A391" t="str">
            <v>SA1195</v>
          </cell>
          <cell r="B391" t="str">
            <v>11SE-B/C388</v>
          </cell>
          <cell r="C391">
            <v>0</v>
          </cell>
          <cell r="D391" t="str">
            <v>E</v>
          </cell>
          <cell r="E391" t="str">
            <v>SKW&amp;Is-S</v>
          </cell>
          <cell r="F391" t="str">
            <v>A</v>
          </cell>
          <cell r="G391" t="str">
            <v>Lei Yue Mun Park (SKW)</v>
          </cell>
          <cell r="H391" t="str">
            <v>LCSD</v>
          </cell>
          <cell r="I391">
            <v>3</v>
          </cell>
          <cell r="J391" t="str">
            <v>No</v>
          </cell>
          <cell r="K391"/>
          <cell r="L391" t="str">
            <v>Yes</v>
          </cell>
          <cell r="M391" t="str">
            <v>DB04408016039</v>
          </cell>
        </row>
        <row r="392">
          <cell r="A392" t="str">
            <v>SA1196</v>
          </cell>
          <cell r="B392" t="str">
            <v>11SE-B/C389</v>
          </cell>
          <cell r="C392">
            <v>0</v>
          </cell>
          <cell r="D392" t="str">
            <v>E</v>
          </cell>
          <cell r="E392" t="str">
            <v>SKW&amp;Is-S</v>
          </cell>
          <cell r="F392" t="str">
            <v>A</v>
          </cell>
          <cell r="G392" t="str">
            <v>Lei Yue Mun Park (SKW)</v>
          </cell>
          <cell r="H392" t="str">
            <v>LCSD</v>
          </cell>
          <cell r="I392">
            <v>3</v>
          </cell>
          <cell r="J392" t="str">
            <v>No</v>
          </cell>
          <cell r="K392"/>
          <cell r="L392" t="str">
            <v>Yes</v>
          </cell>
          <cell r="M392" t="str">
            <v>DB04408016040</v>
          </cell>
        </row>
        <row r="393">
          <cell r="A393" t="str">
            <v>SA1197</v>
          </cell>
          <cell r="B393" t="str">
            <v>11SE-B/C390</v>
          </cell>
          <cell r="C393">
            <v>0</v>
          </cell>
          <cell r="D393" t="str">
            <v>E</v>
          </cell>
          <cell r="E393" t="str">
            <v>SKW&amp;Is-S</v>
          </cell>
          <cell r="F393" t="str">
            <v>A</v>
          </cell>
          <cell r="G393" t="str">
            <v>Lei Yue Mun Park (SKW)</v>
          </cell>
          <cell r="H393" t="str">
            <v>LCSD</v>
          </cell>
          <cell r="I393">
            <v>3</v>
          </cell>
          <cell r="J393" t="str">
            <v>No</v>
          </cell>
          <cell r="K393"/>
          <cell r="L393" t="str">
            <v>Yes</v>
          </cell>
          <cell r="M393" t="str">
            <v>DB04408016041</v>
          </cell>
        </row>
        <row r="394">
          <cell r="A394" t="str">
            <v>SA1198</v>
          </cell>
          <cell r="B394" t="str">
            <v>11SE-B/C391</v>
          </cell>
          <cell r="C394">
            <v>0</v>
          </cell>
          <cell r="D394" t="str">
            <v>E</v>
          </cell>
          <cell r="E394" t="str">
            <v>SKW&amp;Is-S</v>
          </cell>
          <cell r="F394" t="str">
            <v>A</v>
          </cell>
          <cell r="G394" t="str">
            <v>Lei Yue Mun Park (SKW)</v>
          </cell>
          <cell r="H394" t="str">
            <v>LCSD</v>
          </cell>
          <cell r="I394">
            <v>3</v>
          </cell>
          <cell r="J394" t="str">
            <v>No</v>
          </cell>
          <cell r="K394"/>
          <cell r="L394" t="str">
            <v>Yes</v>
          </cell>
          <cell r="M394" t="str">
            <v>DB04408016042</v>
          </cell>
        </row>
        <row r="395">
          <cell r="A395" t="str">
            <v>SA1199</v>
          </cell>
          <cell r="B395" t="str">
            <v>11SE-B/C392</v>
          </cell>
          <cell r="C395">
            <v>0</v>
          </cell>
          <cell r="D395" t="str">
            <v>E</v>
          </cell>
          <cell r="E395" t="str">
            <v>SKW&amp;Is-S</v>
          </cell>
          <cell r="F395" t="str">
            <v>A</v>
          </cell>
          <cell r="G395" t="str">
            <v>Hong Kong Museum Of Coastal Defence (Skw)</v>
          </cell>
          <cell r="H395" t="str">
            <v>LCSD</v>
          </cell>
          <cell r="I395">
            <v>3</v>
          </cell>
          <cell r="J395" t="str">
            <v>No</v>
          </cell>
          <cell r="K395"/>
          <cell r="L395" t="str">
            <v>Yes</v>
          </cell>
          <cell r="M395" t="str">
            <v>DB04408033002</v>
          </cell>
        </row>
        <row r="396">
          <cell r="A396" t="str">
            <v>SA1200</v>
          </cell>
          <cell r="B396" t="str">
            <v>11SE-B/C409</v>
          </cell>
          <cell r="C396">
            <v>0</v>
          </cell>
          <cell r="D396" t="str">
            <v>E</v>
          </cell>
          <cell r="E396" t="str">
            <v>SKW&amp;Is-S</v>
          </cell>
          <cell r="F396" t="str">
            <v>A</v>
          </cell>
          <cell r="G396" t="str">
            <v>Lei Yue Mun Park (SKW)</v>
          </cell>
          <cell r="H396" t="str">
            <v>LCSD</v>
          </cell>
          <cell r="I396">
            <v>1</v>
          </cell>
          <cell r="J396" t="str">
            <v>No</v>
          </cell>
          <cell r="K396"/>
          <cell r="L396" t="str">
            <v>Yes</v>
          </cell>
          <cell r="M396" t="str">
            <v>DB04408016043</v>
          </cell>
        </row>
        <row r="397">
          <cell r="A397" t="str">
            <v>SA1201</v>
          </cell>
          <cell r="B397" t="str">
            <v>11SE-B/C410</v>
          </cell>
          <cell r="C397">
            <v>0</v>
          </cell>
          <cell r="D397" t="str">
            <v>E</v>
          </cell>
          <cell r="E397" t="str">
            <v>SKW&amp;Is-S</v>
          </cell>
          <cell r="F397" t="str">
            <v>A</v>
          </cell>
          <cell r="G397" t="str">
            <v>Lei Yue Mun Park (SKW)</v>
          </cell>
          <cell r="H397" t="str">
            <v>LCSD</v>
          </cell>
          <cell r="I397">
            <v>3</v>
          </cell>
          <cell r="J397" t="str">
            <v>No</v>
          </cell>
          <cell r="K397"/>
          <cell r="L397" t="str">
            <v>No</v>
          </cell>
          <cell r="M397" t="str">
            <v>DB04408016044</v>
          </cell>
        </row>
        <row r="398">
          <cell r="A398" t="str">
            <v>SA1211</v>
          </cell>
          <cell r="B398" t="str">
            <v>11SE-B/CR563</v>
          </cell>
          <cell r="C398">
            <v>0</v>
          </cell>
          <cell r="D398" t="str">
            <v>E</v>
          </cell>
          <cell r="E398" t="str">
            <v>SKW&amp;Is-S</v>
          </cell>
          <cell r="F398" t="str">
            <v>A</v>
          </cell>
          <cell r="G398" t="str">
            <v>Hong Kong Museum Of Coastal Defence (Skw)</v>
          </cell>
          <cell r="H398" t="str">
            <v>LCSD</v>
          </cell>
          <cell r="I398">
            <v>1</v>
          </cell>
          <cell r="J398" t="str">
            <v>No</v>
          </cell>
          <cell r="K398"/>
          <cell r="L398" t="str">
            <v>Yes</v>
          </cell>
          <cell r="M398" t="str">
            <v>DB04408033006</v>
          </cell>
        </row>
        <row r="399">
          <cell r="A399" t="str">
            <v>SA1212</v>
          </cell>
          <cell r="B399" t="str">
            <v>11SE-B/C564</v>
          </cell>
          <cell r="C399">
            <v>0</v>
          </cell>
          <cell r="D399" t="str">
            <v>E</v>
          </cell>
          <cell r="E399" t="str">
            <v>SKW&amp;Is-S</v>
          </cell>
          <cell r="F399" t="str">
            <v>A</v>
          </cell>
          <cell r="G399" t="str">
            <v>Hong Kong Museum Of Coastal Defence (Skw)</v>
          </cell>
          <cell r="H399" t="str">
            <v>LCSD</v>
          </cell>
          <cell r="I399">
            <v>2</v>
          </cell>
          <cell r="J399" t="str">
            <v>No</v>
          </cell>
          <cell r="K399"/>
          <cell r="L399" t="str">
            <v>Yes</v>
          </cell>
          <cell r="M399" t="str">
            <v>DB04408042004</v>
          </cell>
        </row>
        <row r="400">
          <cell r="A400" t="str">
            <v>SA1213</v>
          </cell>
          <cell r="B400" t="str">
            <v>11SE-B/C565</v>
          </cell>
          <cell r="C400">
            <v>0</v>
          </cell>
          <cell r="D400" t="str">
            <v>E</v>
          </cell>
          <cell r="E400" t="str">
            <v>SKW&amp;Is-S</v>
          </cell>
          <cell r="F400" t="str">
            <v>A</v>
          </cell>
          <cell r="G400" t="str">
            <v>Hong Kong Museum Of Coastal Defence (Skw)</v>
          </cell>
          <cell r="H400" t="str">
            <v>LCSD</v>
          </cell>
          <cell r="I400">
            <v>3</v>
          </cell>
          <cell r="J400" t="str">
            <v>No</v>
          </cell>
          <cell r="K400"/>
          <cell r="L400" t="str">
            <v>Yes</v>
          </cell>
          <cell r="M400" t="str">
            <v>DB04408033021</v>
          </cell>
        </row>
        <row r="401">
          <cell r="A401" t="str">
            <v>SA1214</v>
          </cell>
          <cell r="B401" t="str">
            <v>11SE-B/C566</v>
          </cell>
          <cell r="C401">
            <v>0</v>
          </cell>
          <cell r="D401" t="str">
            <v>E</v>
          </cell>
          <cell r="E401" t="str">
            <v>SKW&amp;Is-S</v>
          </cell>
          <cell r="F401" t="str">
            <v>A</v>
          </cell>
          <cell r="G401" t="str">
            <v>Hong Kong Museum Of Coastal Defence (Skw)</v>
          </cell>
          <cell r="H401" t="str">
            <v>LCSD</v>
          </cell>
          <cell r="I401">
            <v>3</v>
          </cell>
          <cell r="J401" t="str">
            <v>No</v>
          </cell>
          <cell r="K401"/>
          <cell r="L401" t="str">
            <v>Yes</v>
          </cell>
          <cell r="M401" t="str">
            <v>DB04408042005</v>
          </cell>
        </row>
        <row r="402">
          <cell r="A402" t="str">
            <v>SA1215</v>
          </cell>
          <cell r="B402" t="str">
            <v>11SE-B/C567</v>
          </cell>
          <cell r="C402">
            <v>0</v>
          </cell>
          <cell r="D402" t="str">
            <v>E</v>
          </cell>
          <cell r="E402" t="str">
            <v>SKW&amp;Is-S</v>
          </cell>
          <cell r="F402" t="str">
            <v>A</v>
          </cell>
          <cell r="G402" t="str">
            <v>Hong Kong Museum Of Coastal Defence (Skw)</v>
          </cell>
          <cell r="H402" t="str">
            <v>LCSD</v>
          </cell>
          <cell r="I402">
            <v>3</v>
          </cell>
          <cell r="J402" t="str">
            <v>No</v>
          </cell>
          <cell r="K402"/>
          <cell r="L402" t="str">
            <v>Yes</v>
          </cell>
          <cell r="M402" t="str">
            <v>DB04408042003</v>
          </cell>
        </row>
        <row r="403">
          <cell r="A403" t="str">
            <v>SA1216</v>
          </cell>
          <cell r="B403" t="str">
            <v>11SE-B/CR568</v>
          </cell>
          <cell r="C403">
            <v>0</v>
          </cell>
          <cell r="D403" t="str">
            <v>E</v>
          </cell>
          <cell r="E403" t="str">
            <v>SKW&amp;Is-S</v>
          </cell>
          <cell r="F403" t="str">
            <v>A</v>
          </cell>
          <cell r="G403" t="str">
            <v>Hong Kong Museum Of Coastal Defence (Skw)</v>
          </cell>
          <cell r="H403" t="str">
            <v>LCSD</v>
          </cell>
          <cell r="I403">
            <v>3</v>
          </cell>
          <cell r="J403" t="str">
            <v>No</v>
          </cell>
          <cell r="K403"/>
          <cell r="L403" t="str">
            <v>Yes</v>
          </cell>
          <cell r="M403" t="str">
            <v>DB04408042002</v>
          </cell>
        </row>
        <row r="404">
          <cell r="A404" t="str">
            <v>SA1217</v>
          </cell>
          <cell r="B404" t="str">
            <v>11SE-B/C593</v>
          </cell>
          <cell r="C404">
            <v>0</v>
          </cell>
          <cell r="D404" t="str">
            <v>E</v>
          </cell>
          <cell r="E404" t="str">
            <v>SKW&amp;Is-S</v>
          </cell>
          <cell r="F404" t="str">
            <v>A</v>
          </cell>
          <cell r="G404" t="str">
            <v>Hong Kong Museum Of Coastal Defence (Skw)</v>
          </cell>
          <cell r="H404" t="str">
            <v>LCSD</v>
          </cell>
          <cell r="I404">
            <v>2</v>
          </cell>
          <cell r="J404" t="str">
            <v>No</v>
          </cell>
          <cell r="K404"/>
          <cell r="L404" t="str">
            <v>Yes</v>
          </cell>
          <cell r="M404" t="str">
            <v>DB04408033010</v>
          </cell>
        </row>
        <row r="405">
          <cell r="A405" t="str">
            <v>SA1218</v>
          </cell>
          <cell r="B405" t="str">
            <v>11SE-B/C594</v>
          </cell>
          <cell r="C405">
            <v>0</v>
          </cell>
          <cell r="D405" t="str">
            <v>E</v>
          </cell>
          <cell r="E405" t="str">
            <v>SKW&amp;Is-S</v>
          </cell>
          <cell r="F405" t="str">
            <v>A</v>
          </cell>
          <cell r="G405" t="str">
            <v>Hong Kong Museum Of Coastal Defence (Skw)</v>
          </cell>
          <cell r="H405" t="str">
            <v>LCSD</v>
          </cell>
          <cell r="I405">
            <v>1</v>
          </cell>
          <cell r="J405" t="str">
            <v>No</v>
          </cell>
          <cell r="K405"/>
          <cell r="L405" t="str">
            <v>Yes</v>
          </cell>
          <cell r="M405" t="str">
            <v>DB04408033013</v>
          </cell>
        </row>
        <row r="406">
          <cell r="A406" t="str">
            <v>SA1219</v>
          </cell>
          <cell r="B406" t="str">
            <v>11SE-B/C596</v>
          </cell>
          <cell r="C406">
            <v>0</v>
          </cell>
          <cell r="D406" t="str">
            <v>E</v>
          </cell>
          <cell r="E406" t="str">
            <v>SKW&amp;Is-S</v>
          </cell>
          <cell r="F406" t="str">
            <v>A</v>
          </cell>
          <cell r="G406" t="str">
            <v>Lei Yue Mun Park (SKW)</v>
          </cell>
          <cell r="H406" t="str">
            <v>LCSD</v>
          </cell>
          <cell r="I406">
            <v>3</v>
          </cell>
          <cell r="J406" t="str">
            <v>No</v>
          </cell>
          <cell r="K406"/>
          <cell r="L406" t="str">
            <v>No</v>
          </cell>
          <cell r="M406" t="str">
            <v>DB04408016075</v>
          </cell>
        </row>
        <row r="407">
          <cell r="A407" t="str">
            <v>SA1221</v>
          </cell>
          <cell r="B407" t="str">
            <v>11SE-B/CR609</v>
          </cell>
          <cell r="C407">
            <v>0</v>
          </cell>
          <cell r="D407" t="str">
            <v>E</v>
          </cell>
          <cell r="E407" t="str">
            <v>SKW&amp;Is-S</v>
          </cell>
          <cell r="F407" t="str">
            <v>A</v>
          </cell>
          <cell r="G407" t="str">
            <v>Hong Kong Museum Of Coastal Defence (Skw)</v>
          </cell>
          <cell r="H407" t="str">
            <v>LCSD</v>
          </cell>
          <cell r="I407">
            <v>3</v>
          </cell>
          <cell r="J407" t="str">
            <v>No</v>
          </cell>
          <cell r="K407"/>
          <cell r="L407" t="str">
            <v>Yes</v>
          </cell>
          <cell r="M407" t="str">
            <v>DB04408047001</v>
          </cell>
        </row>
        <row r="408">
          <cell r="A408" t="str">
            <v>SA1222</v>
          </cell>
          <cell r="B408" t="str">
            <v>11SE-B/C68</v>
          </cell>
          <cell r="C408">
            <v>1</v>
          </cell>
          <cell r="D408" t="str">
            <v>E</v>
          </cell>
          <cell r="E408" t="str">
            <v>SKW&amp;Is-S</v>
          </cell>
          <cell r="F408" t="str">
            <v>A</v>
          </cell>
          <cell r="G408" t="str">
            <v>Shaukeiwan Jockey Club Clinic (SKW)</v>
          </cell>
          <cell r="H408" t="str">
            <v>DH</v>
          </cell>
          <cell r="I408">
            <v>1</v>
          </cell>
          <cell r="J408" t="str">
            <v>Yes</v>
          </cell>
          <cell r="K408"/>
          <cell r="L408" t="str">
            <v>Yes</v>
          </cell>
          <cell r="M408" t="str">
            <v>DB02508014001</v>
          </cell>
        </row>
        <row r="409">
          <cell r="A409" t="str">
            <v>SA1224</v>
          </cell>
          <cell r="B409" t="str">
            <v>11SE-B/C71</v>
          </cell>
          <cell r="C409">
            <v>0</v>
          </cell>
          <cell r="D409" t="str">
            <v>E</v>
          </cell>
          <cell r="E409" t="str">
            <v>SKW&amp;Is-S</v>
          </cell>
          <cell r="F409" t="str">
            <v>A</v>
          </cell>
          <cell r="G409" t="str">
            <v>Lei Yue Mun Park (SKW)</v>
          </cell>
          <cell r="H409" t="str">
            <v>LCSD</v>
          </cell>
          <cell r="I409">
            <v>2</v>
          </cell>
          <cell r="J409" t="str">
            <v>No</v>
          </cell>
          <cell r="K409"/>
          <cell r="L409" t="str">
            <v>Yes</v>
          </cell>
          <cell r="M409" t="str">
            <v>DB04408016006</v>
          </cell>
        </row>
        <row r="410">
          <cell r="A410" t="str">
            <v>SA1225</v>
          </cell>
          <cell r="B410" t="str">
            <v>11SE-B/C72</v>
          </cell>
          <cell r="C410">
            <v>0</v>
          </cell>
          <cell r="D410" t="str">
            <v>E</v>
          </cell>
          <cell r="E410" t="str">
            <v>SKW&amp;Is-S</v>
          </cell>
          <cell r="F410" t="str">
            <v>A</v>
          </cell>
          <cell r="G410" t="str">
            <v>Lei Yue Mun Park (SKW)</v>
          </cell>
          <cell r="H410" t="str">
            <v>LCSD</v>
          </cell>
          <cell r="I410">
            <v>2</v>
          </cell>
          <cell r="J410" t="str">
            <v>No</v>
          </cell>
          <cell r="K410"/>
          <cell r="L410" t="str">
            <v>Yes</v>
          </cell>
          <cell r="M410" t="str">
            <v>DB04408016007</v>
          </cell>
        </row>
        <row r="411">
          <cell r="A411" t="str">
            <v>SA1228</v>
          </cell>
          <cell r="B411" t="str">
            <v>11SE-B/FR110</v>
          </cell>
          <cell r="C411">
            <v>0</v>
          </cell>
          <cell r="D411" t="str">
            <v>E</v>
          </cell>
          <cell r="E411" t="str">
            <v>SKW&amp;Is-S</v>
          </cell>
          <cell r="F411" t="str">
            <v>A</v>
          </cell>
          <cell r="G411" t="str">
            <v>Lei Yue Mun Park (SKW)</v>
          </cell>
          <cell r="H411" t="str">
            <v>LCSD</v>
          </cell>
          <cell r="I411">
            <v>1</v>
          </cell>
          <cell r="J411" t="str">
            <v>Yes</v>
          </cell>
          <cell r="K411"/>
          <cell r="L411" t="str">
            <v>Yes</v>
          </cell>
          <cell r="M411" t="str">
            <v>DB04408016054</v>
          </cell>
        </row>
        <row r="412">
          <cell r="A412" t="str">
            <v>SA1229</v>
          </cell>
          <cell r="B412" t="str">
            <v>11SE-B/F112</v>
          </cell>
          <cell r="C412">
            <v>0</v>
          </cell>
          <cell r="D412" t="str">
            <v>E</v>
          </cell>
          <cell r="E412" t="str">
            <v>SKW&amp;Is-S</v>
          </cell>
          <cell r="F412" t="str">
            <v>A</v>
          </cell>
          <cell r="G412" t="str">
            <v>Lei Yue Mun Park (SKW)</v>
          </cell>
          <cell r="H412" t="str">
            <v>LCSD</v>
          </cell>
          <cell r="I412">
            <v>3</v>
          </cell>
          <cell r="J412" t="str">
            <v>No</v>
          </cell>
          <cell r="K412"/>
          <cell r="L412" t="str">
            <v>Yes</v>
          </cell>
          <cell r="M412" t="str">
            <v>DB04408016049</v>
          </cell>
        </row>
        <row r="413">
          <cell r="A413" t="str">
            <v>SA1230</v>
          </cell>
          <cell r="B413" t="str">
            <v>11SE-B/F117</v>
          </cell>
          <cell r="C413">
            <v>0</v>
          </cell>
          <cell r="D413" t="str">
            <v>E</v>
          </cell>
          <cell r="E413" t="str">
            <v>SKW&amp;Is-S</v>
          </cell>
          <cell r="F413" t="str">
            <v>A</v>
          </cell>
          <cell r="G413" t="str">
            <v>Lei Yue Mun Park (SKW)</v>
          </cell>
          <cell r="H413" t="str">
            <v>LCSD</v>
          </cell>
          <cell r="I413">
            <v>2</v>
          </cell>
          <cell r="J413" t="str">
            <v>Yes</v>
          </cell>
          <cell r="K413"/>
          <cell r="L413" t="str">
            <v>Yes</v>
          </cell>
          <cell r="M413" t="str">
            <v>DB04408016050</v>
          </cell>
        </row>
        <row r="414">
          <cell r="A414" t="str">
            <v>SA1231</v>
          </cell>
          <cell r="B414" t="str">
            <v>11SE-B/F143</v>
          </cell>
          <cell r="C414">
            <v>0</v>
          </cell>
          <cell r="D414" t="str">
            <v>E</v>
          </cell>
          <cell r="E414" t="str">
            <v>SKW&amp;Is-S</v>
          </cell>
          <cell r="F414" t="str">
            <v>A</v>
          </cell>
          <cell r="G414" t="str">
            <v>Hong Kong Museum Of Coastal Defence (Skw)</v>
          </cell>
          <cell r="H414" t="str">
            <v>LCSD</v>
          </cell>
          <cell r="I414">
            <v>3</v>
          </cell>
          <cell r="J414" t="str">
            <v>No</v>
          </cell>
          <cell r="K414"/>
          <cell r="L414" t="str">
            <v>Yes</v>
          </cell>
          <cell r="M414" t="str">
            <v>DB04408042001</v>
          </cell>
        </row>
        <row r="415">
          <cell r="A415" t="str">
            <v>SA1233</v>
          </cell>
          <cell r="B415" t="str">
            <v>11SE-B/F154</v>
          </cell>
          <cell r="C415">
            <v>0</v>
          </cell>
          <cell r="D415" t="str">
            <v>E</v>
          </cell>
          <cell r="E415" t="str">
            <v>SKW&amp;Is-S</v>
          </cell>
          <cell r="F415" t="str">
            <v>A</v>
          </cell>
          <cell r="G415" t="str">
            <v>Lei Yue Mun Park (SKW)</v>
          </cell>
          <cell r="H415" t="str">
            <v>LCSD</v>
          </cell>
          <cell r="I415">
            <v>1</v>
          </cell>
          <cell r="J415" t="str">
            <v>Yes</v>
          </cell>
          <cell r="K415"/>
          <cell r="L415" t="str">
            <v>Yes</v>
          </cell>
          <cell r="M415" t="str">
            <v>DB07108044001</v>
          </cell>
        </row>
        <row r="416">
          <cell r="A416" t="str">
            <v>SA1235</v>
          </cell>
          <cell r="B416" t="str">
            <v>11SE-B/F24</v>
          </cell>
          <cell r="C416">
            <v>0</v>
          </cell>
          <cell r="D416" t="str">
            <v>E</v>
          </cell>
          <cell r="E416" t="str">
            <v>SKW&amp;Is-S</v>
          </cell>
          <cell r="F416" t="str">
            <v>A</v>
          </cell>
          <cell r="G416" t="str">
            <v>Lei Yue Mun Park (SKW)</v>
          </cell>
          <cell r="H416" t="str">
            <v>LCSD</v>
          </cell>
          <cell r="I416">
            <v>3</v>
          </cell>
          <cell r="J416" t="str">
            <v>Yes</v>
          </cell>
          <cell r="K416"/>
          <cell r="L416" t="str">
            <v>Yes</v>
          </cell>
          <cell r="M416" t="str">
            <v>DB04408016046</v>
          </cell>
        </row>
        <row r="417">
          <cell r="A417" t="str">
            <v>SA1236</v>
          </cell>
          <cell r="B417" t="str">
            <v>11SE-B/FR25</v>
          </cell>
          <cell r="C417">
            <v>0</v>
          </cell>
          <cell r="D417" t="str">
            <v>E</v>
          </cell>
          <cell r="E417" t="str">
            <v>SKW&amp;Is-S</v>
          </cell>
          <cell r="F417" t="str">
            <v>A</v>
          </cell>
          <cell r="G417" t="str">
            <v>Lei Yue Mun Park (SKW)</v>
          </cell>
          <cell r="H417" t="str">
            <v>LCSD</v>
          </cell>
          <cell r="I417">
            <v>1</v>
          </cell>
          <cell r="J417" t="str">
            <v>Yes</v>
          </cell>
          <cell r="K417"/>
          <cell r="L417" t="str">
            <v>Yes</v>
          </cell>
          <cell r="M417" t="str">
            <v>DB04408016051</v>
          </cell>
        </row>
        <row r="418">
          <cell r="A418" t="str">
            <v>SA1237</v>
          </cell>
          <cell r="B418" t="str">
            <v>11SE-B/FR26</v>
          </cell>
          <cell r="C418">
            <v>0</v>
          </cell>
          <cell r="D418" t="str">
            <v>E</v>
          </cell>
          <cell r="E418" t="str">
            <v>SKW&amp;Is-S</v>
          </cell>
          <cell r="F418" t="str">
            <v>A</v>
          </cell>
          <cell r="G418" t="str">
            <v>Lei Yue Mun Park (SKW)</v>
          </cell>
          <cell r="H418" t="str">
            <v>LCSD</v>
          </cell>
          <cell r="I418">
            <v>1</v>
          </cell>
          <cell r="J418" t="str">
            <v>Yes</v>
          </cell>
          <cell r="K418"/>
          <cell r="L418" t="str">
            <v>Yes</v>
          </cell>
          <cell r="M418" t="str">
            <v>DB04408016047</v>
          </cell>
        </row>
        <row r="419">
          <cell r="A419" t="str">
            <v>SA1238</v>
          </cell>
          <cell r="B419" t="str">
            <v>11SE-B/F27</v>
          </cell>
          <cell r="C419">
            <v>0</v>
          </cell>
          <cell r="D419" t="str">
            <v>E</v>
          </cell>
          <cell r="E419" t="str">
            <v>SKW&amp;Is-S</v>
          </cell>
          <cell r="F419" t="str">
            <v>A</v>
          </cell>
          <cell r="G419" t="str">
            <v>Hong Kong Museum Of Coastal Defence (Skw)</v>
          </cell>
          <cell r="H419" t="str">
            <v>LCSD</v>
          </cell>
          <cell r="I419">
            <v>2</v>
          </cell>
          <cell r="J419" t="str">
            <v>No</v>
          </cell>
          <cell r="K419"/>
          <cell r="L419" t="str">
            <v>Yes</v>
          </cell>
          <cell r="M419" t="str">
            <v>DB04408033004</v>
          </cell>
        </row>
        <row r="420">
          <cell r="A420" t="str">
            <v>SA1239</v>
          </cell>
          <cell r="B420" t="str">
            <v>11SE-B/FR28</v>
          </cell>
          <cell r="C420">
            <v>0</v>
          </cell>
          <cell r="D420" t="str">
            <v>E</v>
          </cell>
          <cell r="E420" t="str">
            <v>SKW&amp;Is-S</v>
          </cell>
          <cell r="F420" t="str">
            <v>A</v>
          </cell>
          <cell r="G420" t="str">
            <v>Lei Yue Mun Park (SKW)</v>
          </cell>
          <cell r="H420" t="str">
            <v>LCSD</v>
          </cell>
          <cell r="I420">
            <v>1</v>
          </cell>
          <cell r="J420" t="str">
            <v>Yes</v>
          </cell>
          <cell r="K420"/>
          <cell r="L420" t="str">
            <v>Yes</v>
          </cell>
          <cell r="M420" t="str">
            <v>DB04408016052</v>
          </cell>
        </row>
        <row r="421">
          <cell r="A421" t="str">
            <v>SA1240</v>
          </cell>
          <cell r="B421" t="str">
            <v>11SE-B/FR29</v>
          </cell>
          <cell r="C421">
            <v>0</v>
          </cell>
          <cell r="D421" t="str">
            <v>E</v>
          </cell>
          <cell r="E421" t="str">
            <v>SKW&amp;Is-S</v>
          </cell>
          <cell r="F421" t="str">
            <v>A</v>
          </cell>
          <cell r="G421" t="str">
            <v>Hong Kong Museum Of Coastal Defence (Skw)</v>
          </cell>
          <cell r="H421" t="str">
            <v>LCSD</v>
          </cell>
          <cell r="I421">
            <v>1</v>
          </cell>
          <cell r="J421" t="str">
            <v>Yes</v>
          </cell>
          <cell r="K421"/>
          <cell r="L421" t="str">
            <v>Yes</v>
          </cell>
          <cell r="M421" t="str">
            <v>DB04408033005</v>
          </cell>
        </row>
        <row r="422">
          <cell r="A422" t="str">
            <v>SA1243</v>
          </cell>
          <cell r="B422" t="str">
            <v>11SE-B/F61</v>
          </cell>
          <cell r="C422">
            <v>0</v>
          </cell>
          <cell r="D422" t="str">
            <v>E</v>
          </cell>
          <cell r="E422" t="str">
            <v>SKW&amp;Is-S</v>
          </cell>
          <cell r="F422" t="str">
            <v>A</v>
          </cell>
          <cell r="G422" t="str">
            <v>Hong Kong Museum Of Coastal Defence (Skw)</v>
          </cell>
          <cell r="H422" t="str">
            <v>LCSD</v>
          </cell>
          <cell r="I422">
            <v>3</v>
          </cell>
          <cell r="J422" t="str">
            <v>Yes</v>
          </cell>
          <cell r="K422"/>
          <cell r="L422" t="str">
            <v>Yes</v>
          </cell>
          <cell r="M422" t="str">
            <v>DB04408033018</v>
          </cell>
        </row>
        <row r="423">
          <cell r="A423" t="str">
            <v>SA1244</v>
          </cell>
          <cell r="B423" t="str">
            <v>11SE-B/FR62</v>
          </cell>
          <cell r="C423">
            <v>0</v>
          </cell>
          <cell r="D423" t="str">
            <v>E</v>
          </cell>
          <cell r="E423" t="str">
            <v>SKW&amp;Is-S</v>
          </cell>
          <cell r="F423" t="str">
            <v>A</v>
          </cell>
          <cell r="G423" t="str">
            <v>Hong Kong Museum Of Coastal Defence (Skw)</v>
          </cell>
          <cell r="H423" t="str">
            <v>LCSD</v>
          </cell>
          <cell r="I423">
            <v>2</v>
          </cell>
          <cell r="J423" t="str">
            <v>Yes</v>
          </cell>
          <cell r="K423"/>
          <cell r="L423" t="str">
            <v>Yes</v>
          </cell>
          <cell r="M423" t="str">
            <v>DB04408033017</v>
          </cell>
        </row>
        <row r="424">
          <cell r="A424" t="str">
            <v>SA1245</v>
          </cell>
          <cell r="B424" t="str">
            <v>11SE-B/F69</v>
          </cell>
          <cell r="C424">
            <v>0</v>
          </cell>
          <cell r="D424" t="str">
            <v>E</v>
          </cell>
          <cell r="E424" t="str">
            <v>SKW&amp;Is-S</v>
          </cell>
          <cell r="F424" t="str">
            <v>A</v>
          </cell>
          <cell r="G424" t="str">
            <v>Lei Yue Mun Park (SKW)</v>
          </cell>
          <cell r="H424" t="str">
            <v>LCSD</v>
          </cell>
          <cell r="I424">
            <v>1</v>
          </cell>
          <cell r="J424" t="str">
            <v>Yes</v>
          </cell>
          <cell r="K424"/>
          <cell r="L424" t="str">
            <v>Yes</v>
          </cell>
          <cell r="M424" t="str">
            <v>DB04408016048</v>
          </cell>
        </row>
        <row r="425">
          <cell r="A425" t="str">
            <v>SA1246</v>
          </cell>
          <cell r="B425" t="str">
            <v>11SE-B/F70</v>
          </cell>
          <cell r="C425">
            <v>0</v>
          </cell>
          <cell r="D425" t="str">
            <v>E</v>
          </cell>
          <cell r="E425" t="str">
            <v>SKW&amp;Is-S</v>
          </cell>
          <cell r="F425" t="str">
            <v>A</v>
          </cell>
          <cell r="G425" t="str">
            <v>Lei Yue Mun Park (SKW)</v>
          </cell>
          <cell r="H425" t="str">
            <v>LCSD</v>
          </cell>
          <cell r="I425">
            <v>1</v>
          </cell>
          <cell r="J425" t="str">
            <v>No</v>
          </cell>
          <cell r="K425"/>
          <cell r="L425" t="str">
            <v>Yes</v>
          </cell>
          <cell r="M425" t="str">
            <v>DB04408016053</v>
          </cell>
        </row>
        <row r="426">
          <cell r="A426" t="str">
            <v>SA1247</v>
          </cell>
          <cell r="B426" t="str">
            <v>11SE-B/F77</v>
          </cell>
          <cell r="C426">
            <v>0</v>
          </cell>
          <cell r="D426" t="str">
            <v>E</v>
          </cell>
          <cell r="E426" t="str">
            <v>SKW&amp;Is-S</v>
          </cell>
          <cell r="F426" t="str">
            <v>A</v>
          </cell>
          <cell r="G426" t="str">
            <v>Lei Yue Mun Park (SKW)</v>
          </cell>
          <cell r="H426" t="str">
            <v>LCSD</v>
          </cell>
          <cell r="I426">
            <v>3</v>
          </cell>
          <cell r="J426" t="str">
            <v>Yes</v>
          </cell>
          <cell r="K426"/>
          <cell r="L426" t="str">
            <v>Yes</v>
          </cell>
          <cell r="M426" t="str">
            <v>DB04408016076</v>
          </cell>
        </row>
        <row r="427">
          <cell r="A427" t="str">
            <v>SA1250</v>
          </cell>
          <cell r="B427" t="str">
            <v>11SE-B/R200</v>
          </cell>
          <cell r="C427">
            <v>0</v>
          </cell>
          <cell r="D427" t="str">
            <v>E</v>
          </cell>
          <cell r="E427" t="str">
            <v>SKW&amp;Is-S</v>
          </cell>
          <cell r="F427" t="str">
            <v>A</v>
          </cell>
          <cell r="G427" t="str">
            <v>Hong Kong Museum Of Coastal Defence (Skw)</v>
          </cell>
          <cell r="H427" t="str">
            <v>LCSD</v>
          </cell>
          <cell r="I427">
            <v>1</v>
          </cell>
          <cell r="J427" t="str">
            <v>Yes</v>
          </cell>
          <cell r="K427"/>
          <cell r="L427" t="str">
            <v>Yes</v>
          </cell>
          <cell r="M427" t="str">
            <v>DB04408033020</v>
          </cell>
        </row>
        <row r="428">
          <cell r="A428" t="str">
            <v>SA1251</v>
          </cell>
          <cell r="B428" t="str">
            <v>11SE-B/R24</v>
          </cell>
          <cell r="C428">
            <v>0</v>
          </cell>
          <cell r="D428" t="str">
            <v>E</v>
          </cell>
          <cell r="E428" t="str">
            <v>SKW&amp;Is-S</v>
          </cell>
          <cell r="F428" t="str">
            <v>A</v>
          </cell>
          <cell r="G428" t="str">
            <v>Lei Yue Mun Park (SKW)</v>
          </cell>
          <cell r="H428" t="str">
            <v>LCSD</v>
          </cell>
          <cell r="I428">
            <v>2</v>
          </cell>
          <cell r="J428" t="str">
            <v>Yes</v>
          </cell>
          <cell r="K428"/>
          <cell r="L428" t="str">
            <v>No</v>
          </cell>
          <cell r="M428" t="str">
            <v>DB04408016069</v>
          </cell>
        </row>
        <row r="429">
          <cell r="A429" t="str">
            <v>SA1252</v>
          </cell>
          <cell r="B429" t="str">
            <v>11SE-B/R25</v>
          </cell>
          <cell r="C429">
            <v>0</v>
          </cell>
          <cell r="D429" t="str">
            <v>E</v>
          </cell>
          <cell r="E429" t="str">
            <v>SKW&amp;Is-S</v>
          </cell>
          <cell r="F429" t="str">
            <v>A</v>
          </cell>
          <cell r="G429" t="str">
            <v>Lei Yue Mun Park (SKW)</v>
          </cell>
          <cell r="H429" t="str">
            <v>LCSD</v>
          </cell>
          <cell r="I429">
            <v>1</v>
          </cell>
          <cell r="J429" t="str">
            <v>Yes</v>
          </cell>
          <cell r="K429"/>
          <cell r="L429" t="str">
            <v>No</v>
          </cell>
          <cell r="M429" t="str">
            <v>DB04408016055</v>
          </cell>
        </row>
        <row r="430">
          <cell r="A430" t="str">
            <v>SA1253</v>
          </cell>
          <cell r="B430" t="str">
            <v>11SE-B/R26</v>
          </cell>
          <cell r="C430">
            <v>0</v>
          </cell>
          <cell r="D430" t="str">
            <v>E</v>
          </cell>
          <cell r="E430" t="str">
            <v>SKW&amp;Is-S</v>
          </cell>
          <cell r="F430" t="str">
            <v>A</v>
          </cell>
          <cell r="G430" t="str">
            <v>Lei Yue Mun Park (SKW)</v>
          </cell>
          <cell r="H430" t="str">
            <v>LCSD</v>
          </cell>
          <cell r="I430">
            <v>1</v>
          </cell>
          <cell r="J430" t="str">
            <v>Yes</v>
          </cell>
          <cell r="K430"/>
          <cell r="L430" t="str">
            <v>No</v>
          </cell>
          <cell r="M430" t="str">
            <v>DB04408016056</v>
          </cell>
        </row>
        <row r="431">
          <cell r="A431" t="str">
            <v>SA1254</v>
          </cell>
          <cell r="B431" t="str">
            <v>11SE-B/R27</v>
          </cell>
          <cell r="C431">
            <v>0</v>
          </cell>
          <cell r="D431" t="str">
            <v>E</v>
          </cell>
          <cell r="E431" t="str">
            <v>SKW&amp;Is-S</v>
          </cell>
          <cell r="F431" t="str">
            <v>A</v>
          </cell>
          <cell r="G431" t="str">
            <v>Lei Yue Mun Park (SKW)</v>
          </cell>
          <cell r="H431" t="str">
            <v>LCSD</v>
          </cell>
          <cell r="I431">
            <v>2</v>
          </cell>
          <cell r="J431" t="str">
            <v>Yes</v>
          </cell>
          <cell r="K431"/>
          <cell r="L431" t="str">
            <v>No</v>
          </cell>
          <cell r="M431" t="str">
            <v>DB04408016057</v>
          </cell>
        </row>
        <row r="432">
          <cell r="A432" t="str">
            <v>SA1259</v>
          </cell>
          <cell r="B432" t="str">
            <v>11SE-B/R51</v>
          </cell>
          <cell r="C432">
            <v>0</v>
          </cell>
          <cell r="D432" t="str">
            <v>E</v>
          </cell>
          <cell r="E432" t="str">
            <v>SKW&amp;Is-S</v>
          </cell>
          <cell r="F432" t="str">
            <v>A</v>
          </cell>
          <cell r="G432" t="str">
            <v>Shaukeiwan Government Primary School (Skw)</v>
          </cell>
          <cell r="H432" t="str">
            <v>EB</v>
          </cell>
          <cell r="I432">
            <v>1</v>
          </cell>
          <cell r="J432" t="str">
            <v>No</v>
          </cell>
          <cell r="K432" t="str">
            <v>ShauKeiWan_SaiWanHo</v>
          </cell>
          <cell r="L432" t="str">
            <v>No</v>
          </cell>
          <cell r="M432" t="str">
            <v>DB07108003003</v>
          </cell>
        </row>
        <row r="433">
          <cell r="A433" t="str">
            <v>SA1260</v>
          </cell>
          <cell r="B433" t="str">
            <v>11SE-B/R58</v>
          </cell>
          <cell r="C433">
            <v>0</v>
          </cell>
          <cell r="D433" t="str">
            <v>E</v>
          </cell>
          <cell r="E433" t="str">
            <v>SKW&amp;Is-S</v>
          </cell>
          <cell r="F433" t="str">
            <v>A</v>
          </cell>
          <cell r="G433" t="str">
            <v>Lei Yue Mun Park (SKW)</v>
          </cell>
          <cell r="H433" t="str">
            <v>LCSD</v>
          </cell>
          <cell r="I433">
            <v>3</v>
          </cell>
          <cell r="J433" t="str">
            <v>No</v>
          </cell>
          <cell r="K433"/>
          <cell r="L433" t="str">
            <v>Yes</v>
          </cell>
          <cell r="M433" t="str">
            <v>DB04408016058</v>
          </cell>
        </row>
        <row r="434">
          <cell r="A434" t="str">
            <v>SA1261</v>
          </cell>
          <cell r="B434" t="str">
            <v>11SE-C/CR133</v>
          </cell>
          <cell r="C434">
            <v>0</v>
          </cell>
          <cell r="D434" t="str">
            <v>CP,ML&amp;Wch</v>
          </cell>
          <cell r="E434" t="str">
            <v>Wch-S</v>
          </cell>
          <cell r="F434" t="str">
            <v>A</v>
          </cell>
          <cell r="G434" t="str">
            <v>111 Mount Butler Road Government Quarters</v>
          </cell>
          <cell r="H434" t="str">
            <v>GPA</v>
          </cell>
          <cell r="I434">
            <v>2</v>
          </cell>
          <cell r="J434" t="str">
            <v>Yes</v>
          </cell>
          <cell r="K434"/>
          <cell r="L434" t="str">
            <v>Yes</v>
          </cell>
          <cell r="M434" t="str">
            <v>CC02308008008</v>
          </cell>
        </row>
        <row r="435">
          <cell r="A435" t="str">
            <v>SA1262</v>
          </cell>
          <cell r="B435" t="str">
            <v>11SE-C/C138</v>
          </cell>
          <cell r="C435">
            <v>0</v>
          </cell>
          <cell r="D435" t="str">
            <v>CP,ML&amp;Wch</v>
          </cell>
          <cell r="E435" t="str">
            <v>Wch-S</v>
          </cell>
          <cell r="F435" t="str">
            <v>A</v>
          </cell>
          <cell r="G435" t="str">
            <v>Mount Butler Quarry Staff Quarters</v>
          </cell>
          <cell r="H435" t="str">
            <v>HKPF</v>
          </cell>
          <cell r="I435">
            <v>1</v>
          </cell>
          <cell r="J435" t="str">
            <v>No</v>
          </cell>
          <cell r="K435"/>
          <cell r="L435" t="str">
            <v>Yes</v>
          </cell>
          <cell r="M435" t="str">
            <v>CC03108009001</v>
          </cell>
        </row>
        <row r="436">
          <cell r="A436" t="str">
            <v>SA1263</v>
          </cell>
          <cell r="B436" t="str">
            <v>11SE-C/C139</v>
          </cell>
          <cell r="C436">
            <v>0</v>
          </cell>
          <cell r="D436" t="str">
            <v>CP,ML&amp;Wch</v>
          </cell>
          <cell r="E436" t="str">
            <v>Wch-S</v>
          </cell>
          <cell r="F436" t="str">
            <v>A</v>
          </cell>
          <cell r="G436" t="str">
            <v>Mount Butler Quarry Staff Quarters</v>
          </cell>
          <cell r="H436" t="str">
            <v>HKPF</v>
          </cell>
          <cell r="I436">
            <v>1</v>
          </cell>
          <cell r="J436" t="str">
            <v>No</v>
          </cell>
          <cell r="K436"/>
          <cell r="L436" t="str">
            <v>Yes</v>
          </cell>
          <cell r="M436" t="str">
            <v>CC03108009002</v>
          </cell>
        </row>
        <row r="437">
          <cell r="A437" t="str">
            <v>SA1264</v>
          </cell>
          <cell r="B437" t="str">
            <v>11SE-C/C140</v>
          </cell>
          <cell r="C437">
            <v>0</v>
          </cell>
          <cell r="D437" t="str">
            <v>CP,ML&amp;Wch</v>
          </cell>
          <cell r="E437" t="str">
            <v>Wch-S</v>
          </cell>
          <cell r="F437" t="str">
            <v>A</v>
          </cell>
          <cell r="G437" t="str">
            <v>Mount Butler Quarry Site</v>
          </cell>
          <cell r="H437" t="str">
            <v>HKPF</v>
          </cell>
          <cell r="I437">
            <v>3</v>
          </cell>
          <cell r="J437" t="str">
            <v>No</v>
          </cell>
          <cell r="K437"/>
          <cell r="L437" t="str">
            <v>No</v>
          </cell>
          <cell r="M437" t="str">
            <v>CC03108009003</v>
          </cell>
        </row>
        <row r="438">
          <cell r="A438" t="str">
            <v>SA1265</v>
          </cell>
          <cell r="B438" t="str">
            <v>11SE-C/C141</v>
          </cell>
          <cell r="C438">
            <v>0</v>
          </cell>
          <cell r="D438" t="str">
            <v>CP,ML&amp;Wch</v>
          </cell>
          <cell r="E438" t="str">
            <v>Wch-S</v>
          </cell>
          <cell r="F438" t="str">
            <v>A</v>
          </cell>
          <cell r="G438" t="str">
            <v>Mount Butler Quarry Site</v>
          </cell>
          <cell r="H438" t="str">
            <v>HKPF</v>
          </cell>
          <cell r="I438">
            <v>3</v>
          </cell>
          <cell r="J438" t="str">
            <v>No</v>
          </cell>
          <cell r="K438"/>
          <cell r="L438" t="str">
            <v>Yes</v>
          </cell>
          <cell r="M438" t="str">
            <v>CC03108009004</v>
          </cell>
        </row>
        <row r="439">
          <cell r="A439" t="str">
            <v>SA1266</v>
          </cell>
          <cell r="B439" t="str">
            <v>11SE-C/C142</v>
          </cell>
          <cell r="C439">
            <v>0</v>
          </cell>
          <cell r="D439" t="str">
            <v>CP,ML&amp;Wch</v>
          </cell>
          <cell r="E439" t="str">
            <v>Wch-S</v>
          </cell>
          <cell r="F439" t="str">
            <v>A</v>
          </cell>
          <cell r="G439" t="str">
            <v>Mount Butler Quarry Site</v>
          </cell>
          <cell r="H439" t="str">
            <v>HKPF</v>
          </cell>
          <cell r="I439">
            <v>1</v>
          </cell>
          <cell r="J439" t="str">
            <v>No</v>
          </cell>
          <cell r="K439"/>
          <cell r="L439" t="str">
            <v>Yes</v>
          </cell>
          <cell r="M439" t="str">
            <v>CC03108009005</v>
          </cell>
        </row>
        <row r="440">
          <cell r="A440" t="str">
            <v>SA1267</v>
          </cell>
          <cell r="B440" t="str">
            <v>11SE-C/CR157</v>
          </cell>
          <cell r="C440">
            <v>0</v>
          </cell>
          <cell r="D440" t="str">
            <v>CP,ML&amp;Wch</v>
          </cell>
          <cell r="E440" t="str">
            <v>Wch-S</v>
          </cell>
          <cell r="F440" t="str">
            <v>A</v>
          </cell>
          <cell r="G440" t="str">
            <v>111 Mount Butler Road Government Quarters</v>
          </cell>
          <cell r="H440" t="str">
            <v>GPA</v>
          </cell>
          <cell r="I440">
            <v>2</v>
          </cell>
          <cell r="J440" t="str">
            <v>Yes</v>
          </cell>
          <cell r="K440"/>
          <cell r="L440" t="str">
            <v>Yes</v>
          </cell>
          <cell r="M440" t="str">
            <v>CC02308008010</v>
          </cell>
        </row>
        <row r="441">
          <cell r="A441" t="str">
            <v>SA1268</v>
          </cell>
          <cell r="B441" t="str">
            <v>11SE-C/C160</v>
          </cell>
          <cell r="C441">
            <v>0</v>
          </cell>
          <cell r="D441" t="str">
            <v>CP,ML&amp;Wch</v>
          </cell>
          <cell r="E441" t="str">
            <v>Wch-S</v>
          </cell>
          <cell r="F441" t="str">
            <v>A</v>
          </cell>
          <cell r="G441" t="str">
            <v>Mount Butler Quarry Site</v>
          </cell>
          <cell r="H441" t="str">
            <v>HKPF</v>
          </cell>
          <cell r="I441">
            <v>3</v>
          </cell>
          <cell r="J441" t="str">
            <v>Yes</v>
          </cell>
          <cell r="K441"/>
          <cell r="L441" t="str">
            <v>Yes</v>
          </cell>
          <cell r="M441" t="str">
            <v>CC03108009006</v>
          </cell>
        </row>
        <row r="442">
          <cell r="A442" t="str">
            <v>SA1269</v>
          </cell>
          <cell r="B442" t="str">
            <v>11SE-C/C161</v>
          </cell>
          <cell r="C442">
            <v>0</v>
          </cell>
          <cell r="D442" t="str">
            <v>E</v>
          </cell>
          <cell r="E442" t="str">
            <v>NP&amp;CB</v>
          </cell>
          <cell r="F442" t="str">
            <v>A</v>
          </cell>
          <cell r="G442" t="str">
            <v>Mount Parker RSR Station &amp; Radio Transmitting Station</v>
          </cell>
          <cell r="H442" t="str">
            <v>CAD</v>
          </cell>
          <cell r="I442">
            <v>3</v>
          </cell>
          <cell r="J442" t="str">
            <v>No</v>
          </cell>
          <cell r="K442"/>
          <cell r="L442" t="str">
            <v>Yes</v>
          </cell>
          <cell r="M442" t="str">
            <v>DA00808032001</v>
          </cell>
        </row>
        <row r="443">
          <cell r="A443" t="str">
            <v>SA1270</v>
          </cell>
          <cell r="B443" t="str">
            <v>11SE-C/C174</v>
          </cell>
          <cell r="C443">
            <v>1</v>
          </cell>
          <cell r="D443" t="str">
            <v>CP,ML&amp;Wch</v>
          </cell>
          <cell r="E443" t="str">
            <v>Wch-S</v>
          </cell>
          <cell r="F443" t="str">
            <v>A</v>
          </cell>
          <cell r="G443" t="str">
            <v>135 Tai Hang Road Quarters</v>
          </cell>
          <cell r="H443" t="str">
            <v>GPA</v>
          </cell>
          <cell r="I443">
            <v>1</v>
          </cell>
          <cell r="J443" t="str">
            <v>No</v>
          </cell>
          <cell r="K443"/>
          <cell r="L443" t="str">
            <v>Yes</v>
          </cell>
          <cell r="M443" t="str">
            <v>CC02308017001</v>
          </cell>
        </row>
        <row r="444">
          <cell r="A444" t="str">
            <v>SA1271</v>
          </cell>
          <cell r="B444" t="str">
            <v>11SE-C/CR192</v>
          </cell>
          <cell r="C444">
            <v>0</v>
          </cell>
          <cell r="D444" t="str">
            <v>CP,ML&amp;Wch</v>
          </cell>
          <cell r="E444" t="str">
            <v>Wch-S</v>
          </cell>
          <cell r="F444" t="str">
            <v>A</v>
          </cell>
          <cell r="G444" t="str">
            <v>Aurizon, 60-62 Moorsom Road</v>
          </cell>
          <cell r="H444" t="str">
            <v>GPA</v>
          </cell>
          <cell r="I444">
            <v>1</v>
          </cell>
          <cell r="J444" t="str">
            <v>Yes</v>
          </cell>
          <cell r="K444"/>
          <cell r="L444" t="str">
            <v>Yes</v>
          </cell>
          <cell r="M444" t="str">
            <v>CC02308014003</v>
          </cell>
        </row>
        <row r="445">
          <cell r="A445" t="str">
            <v>SA1272</v>
          </cell>
          <cell r="B445" t="str">
            <v>11SE-C/CR28</v>
          </cell>
          <cell r="C445">
            <v>0</v>
          </cell>
          <cell r="D445" t="str">
            <v>CP,ML&amp;Wch</v>
          </cell>
          <cell r="E445" t="str">
            <v>Wch-S</v>
          </cell>
          <cell r="F445" t="str">
            <v>A</v>
          </cell>
          <cell r="G445" t="str">
            <v>Hong Kong Stadium</v>
          </cell>
          <cell r="H445" t="str">
            <v>LCSD</v>
          </cell>
          <cell r="I445">
            <v>1</v>
          </cell>
          <cell r="J445" t="str">
            <v>Yes</v>
          </cell>
          <cell r="K445" t="str">
            <v>HappyValley</v>
          </cell>
          <cell r="L445" t="str">
            <v>Yes</v>
          </cell>
          <cell r="M445" t="str">
            <v>CC04408024005</v>
          </cell>
        </row>
        <row r="446">
          <cell r="A446" t="str">
            <v>SA1273</v>
          </cell>
          <cell r="B446" t="str">
            <v>11SE-C/CR29</v>
          </cell>
          <cell r="C446">
            <v>0</v>
          </cell>
          <cell r="D446" t="str">
            <v>CP,ML&amp;Wch</v>
          </cell>
          <cell r="E446" t="str">
            <v>Wch-S</v>
          </cell>
          <cell r="F446" t="str">
            <v>A</v>
          </cell>
          <cell r="G446" t="str">
            <v>Hong Kong Stadium</v>
          </cell>
          <cell r="H446" t="str">
            <v>LCSD</v>
          </cell>
          <cell r="I446">
            <v>1</v>
          </cell>
          <cell r="J446" t="str">
            <v>No</v>
          </cell>
          <cell r="K446" t="str">
            <v>HappyValley</v>
          </cell>
          <cell r="L446" t="str">
            <v>Yes</v>
          </cell>
          <cell r="M446" t="str">
            <v>CC04408024006</v>
          </cell>
        </row>
        <row r="447">
          <cell r="A447" t="str">
            <v>SA1274</v>
          </cell>
          <cell r="B447" t="str">
            <v>11SE-C/CR30</v>
          </cell>
          <cell r="C447">
            <v>0</v>
          </cell>
          <cell r="D447" t="str">
            <v>CP,ML&amp;Wch</v>
          </cell>
          <cell r="E447" t="str">
            <v>Wch-S</v>
          </cell>
          <cell r="F447" t="str">
            <v>A</v>
          </cell>
          <cell r="G447" t="str">
            <v>Hong Kong Stadium</v>
          </cell>
          <cell r="H447" t="str">
            <v>LCSD</v>
          </cell>
          <cell r="I447">
            <v>1</v>
          </cell>
          <cell r="J447" t="str">
            <v>Yes</v>
          </cell>
          <cell r="K447" t="str">
            <v>HappyValley</v>
          </cell>
          <cell r="L447" t="str">
            <v>Yes</v>
          </cell>
          <cell r="M447" t="str">
            <v>CC04408024007</v>
          </cell>
        </row>
        <row r="448">
          <cell r="A448" t="str">
            <v>SA1275</v>
          </cell>
          <cell r="B448" t="str">
            <v>11SE-C/C356</v>
          </cell>
          <cell r="C448">
            <v>0</v>
          </cell>
          <cell r="D448" t="str">
            <v>E</v>
          </cell>
          <cell r="E448" t="str">
            <v>NP&amp;CB</v>
          </cell>
          <cell r="F448" t="str">
            <v>A</v>
          </cell>
          <cell r="G448" t="str">
            <v>Mount Parker RSR Station &amp; Radio Transmitting Station</v>
          </cell>
          <cell r="H448" t="str">
            <v>CAD</v>
          </cell>
          <cell r="I448">
            <v>3</v>
          </cell>
          <cell r="J448" t="str">
            <v>No</v>
          </cell>
          <cell r="K448"/>
          <cell r="L448" t="str">
            <v>Yes</v>
          </cell>
          <cell r="M448" t="str">
            <v>DA00808032010</v>
          </cell>
        </row>
        <row r="449">
          <cell r="A449" t="str">
            <v>SA1276</v>
          </cell>
          <cell r="B449" t="str">
            <v>11SE-C/C357</v>
          </cell>
          <cell r="C449">
            <v>0</v>
          </cell>
          <cell r="D449" t="str">
            <v>E</v>
          </cell>
          <cell r="E449" t="str">
            <v>NP&amp;CB</v>
          </cell>
          <cell r="F449" t="str">
            <v>A</v>
          </cell>
          <cell r="G449" t="str">
            <v>Mount Parker RSR Station &amp; Radio Transmitting Station</v>
          </cell>
          <cell r="H449" t="str">
            <v>CAD</v>
          </cell>
          <cell r="I449">
            <v>3</v>
          </cell>
          <cell r="J449" t="str">
            <v>No</v>
          </cell>
          <cell r="K449"/>
          <cell r="L449" t="str">
            <v>Yes</v>
          </cell>
          <cell r="M449" t="str">
            <v>DA00808032011</v>
          </cell>
        </row>
        <row r="450">
          <cell r="A450" t="str">
            <v>SA1277</v>
          </cell>
          <cell r="B450" t="str">
            <v>11SE-C/C358</v>
          </cell>
          <cell r="C450">
            <v>0</v>
          </cell>
          <cell r="D450" t="str">
            <v>E</v>
          </cell>
          <cell r="E450" t="str">
            <v>NP&amp;CB</v>
          </cell>
          <cell r="F450" t="str">
            <v>A</v>
          </cell>
          <cell r="G450" t="str">
            <v>Mount Parker RSR Station &amp; Radio Transmitting Station</v>
          </cell>
          <cell r="H450" t="str">
            <v>CAD</v>
          </cell>
          <cell r="I450">
            <v>3</v>
          </cell>
          <cell r="J450" t="str">
            <v>No</v>
          </cell>
          <cell r="K450"/>
          <cell r="L450" t="str">
            <v>Yes</v>
          </cell>
          <cell r="M450" t="str">
            <v>DA00808032002</v>
          </cell>
        </row>
        <row r="451">
          <cell r="A451" t="str">
            <v>SA1278</v>
          </cell>
          <cell r="B451" t="str">
            <v>11SE-C/C359</v>
          </cell>
          <cell r="C451">
            <v>0</v>
          </cell>
          <cell r="D451" t="str">
            <v>E</v>
          </cell>
          <cell r="E451" t="str">
            <v>NP&amp;CB</v>
          </cell>
          <cell r="F451" t="str">
            <v>A</v>
          </cell>
          <cell r="G451" t="str">
            <v>Mount Parker RSR Station &amp; Radio Transmitting Station</v>
          </cell>
          <cell r="H451" t="str">
            <v>CAD</v>
          </cell>
          <cell r="I451">
            <v>3</v>
          </cell>
          <cell r="J451" t="str">
            <v>No</v>
          </cell>
          <cell r="K451"/>
          <cell r="L451" t="str">
            <v>Yes</v>
          </cell>
          <cell r="M451" t="str">
            <v>DA00808032003</v>
          </cell>
        </row>
        <row r="452">
          <cell r="A452" t="str">
            <v>SA1279</v>
          </cell>
          <cell r="B452" t="str">
            <v>11SE-C/C360</v>
          </cell>
          <cell r="C452">
            <v>0</v>
          </cell>
          <cell r="D452" t="str">
            <v>E</v>
          </cell>
          <cell r="E452" t="str">
            <v>NP&amp;CB</v>
          </cell>
          <cell r="F452" t="str">
            <v>A</v>
          </cell>
          <cell r="G452" t="str">
            <v>Mount Parker RSR Station &amp; Radio Transmitting Station</v>
          </cell>
          <cell r="H452" t="str">
            <v>CAD</v>
          </cell>
          <cell r="I452">
            <v>2</v>
          </cell>
          <cell r="J452" t="str">
            <v>Yes</v>
          </cell>
          <cell r="K452"/>
          <cell r="L452" t="str">
            <v>Yes</v>
          </cell>
          <cell r="M452" t="str">
            <v>DA00808032008</v>
          </cell>
        </row>
        <row r="453">
          <cell r="A453" t="str">
            <v>SA1280</v>
          </cell>
          <cell r="B453" t="str">
            <v>11SE-C/C361</v>
          </cell>
          <cell r="C453">
            <v>0</v>
          </cell>
          <cell r="D453" t="str">
            <v>E</v>
          </cell>
          <cell r="E453" t="str">
            <v>NP&amp;CB</v>
          </cell>
          <cell r="F453" t="str">
            <v>A</v>
          </cell>
          <cell r="G453" t="str">
            <v>Mount Parker RSR Station &amp; Radio Transmitting Station</v>
          </cell>
          <cell r="H453" t="str">
            <v>CAD</v>
          </cell>
          <cell r="I453">
            <v>3</v>
          </cell>
          <cell r="J453" t="str">
            <v>No</v>
          </cell>
          <cell r="K453"/>
          <cell r="L453" t="str">
            <v>Yes</v>
          </cell>
          <cell r="M453" t="str">
            <v>DA00808032005</v>
          </cell>
        </row>
        <row r="454">
          <cell r="A454" t="str">
            <v>SA1281</v>
          </cell>
          <cell r="B454" t="str">
            <v>11SE-C/C362</v>
          </cell>
          <cell r="C454">
            <v>0</v>
          </cell>
          <cell r="D454" t="str">
            <v>E</v>
          </cell>
          <cell r="E454" t="str">
            <v>NP&amp;CB</v>
          </cell>
          <cell r="F454" t="str">
            <v>A</v>
          </cell>
          <cell r="G454" t="str">
            <v>Mount Parker RSR Station &amp; Radio Transmitting Station</v>
          </cell>
          <cell r="H454" t="str">
            <v>CAD</v>
          </cell>
          <cell r="I454">
            <v>3</v>
          </cell>
          <cell r="J454" t="str">
            <v>No</v>
          </cell>
          <cell r="K454"/>
          <cell r="L454" t="str">
            <v>Yes</v>
          </cell>
          <cell r="M454" t="str">
            <v>DA00808032012</v>
          </cell>
        </row>
        <row r="455">
          <cell r="A455" t="str">
            <v>SA1282</v>
          </cell>
          <cell r="B455" t="str">
            <v>11SE-C/C363</v>
          </cell>
          <cell r="C455">
            <v>0</v>
          </cell>
          <cell r="D455" t="str">
            <v>E</v>
          </cell>
          <cell r="E455" t="str">
            <v>NP&amp;CB</v>
          </cell>
          <cell r="F455" t="str">
            <v>A</v>
          </cell>
          <cell r="G455" t="str">
            <v>Mount Parker RSR Station &amp; Radio Transmitting Station</v>
          </cell>
          <cell r="H455" t="str">
            <v>CAD</v>
          </cell>
          <cell r="I455">
            <v>3</v>
          </cell>
          <cell r="J455" t="str">
            <v>No</v>
          </cell>
          <cell r="K455"/>
          <cell r="L455" t="str">
            <v>Yes</v>
          </cell>
          <cell r="M455" t="str">
            <v>DA00808032013</v>
          </cell>
        </row>
        <row r="456">
          <cell r="A456" t="str">
            <v>SA1283</v>
          </cell>
          <cell r="B456" t="str">
            <v>11SE-C/C364</v>
          </cell>
          <cell r="C456">
            <v>0</v>
          </cell>
          <cell r="D456" t="str">
            <v>E</v>
          </cell>
          <cell r="E456" t="str">
            <v>NP&amp;CB</v>
          </cell>
          <cell r="F456" t="str">
            <v>A</v>
          </cell>
          <cell r="G456" t="str">
            <v>Mount Parker RSR Station &amp; Radio Transmitting Station</v>
          </cell>
          <cell r="H456" t="str">
            <v>CAD</v>
          </cell>
          <cell r="I456">
            <v>2</v>
          </cell>
          <cell r="J456" t="str">
            <v>No</v>
          </cell>
          <cell r="K456"/>
          <cell r="L456" t="str">
            <v>No</v>
          </cell>
          <cell r="M456" t="str">
            <v>DA05908035003</v>
          </cell>
        </row>
        <row r="457">
          <cell r="A457" t="str">
            <v>SA1284</v>
          </cell>
          <cell r="B457" t="str">
            <v>11SE-C/CR398</v>
          </cell>
          <cell r="C457">
            <v>0</v>
          </cell>
          <cell r="D457" t="str">
            <v>CP,ML&amp;Wch</v>
          </cell>
          <cell r="E457" t="str">
            <v>Wch-S</v>
          </cell>
          <cell r="F457" t="str">
            <v>A</v>
          </cell>
          <cell r="G457" t="str">
            <v>Blue Pool Road Playground</v>
          </cell>
          <cell r="H457" t="str">
            <v>LCSD</v>
          </cell>
          <cell r="I457">
            <v>2</v>
          </cell>
          <cell r="J457" t="str">
            <v>Yes</v>
          </cell>
          <cell r="K457" t="str">
            <v>HappyValley</v>
          </cell>
          <cell r="L457" t="str">
            <v>Yes</v>
          </cell>
          <cell r="M457" t="str">
            <v>CC04408051003</v>
          </cell>
        </row>
        <row r="458">
          <cell r="A458" t="str">
            <v>SA1285</v>
          </cell>
          <cell r="B458" t="str">
            <v>11SE-C/C400</v>
          </cell>
          <cell r="C458">
            <v>0</v>
          </cell>
          <cell r="D458" t="str">
            <v>CP,ML&amp;Wch</v>
          </cell>
          <cell r="E458" t="str">
            <v>Wch-S</v>
          </cell>
          <cell r="F458" t="str">
            <v>A</v>
          </cell>
          <cell r="G458" t="str">
            <v>Blue Pool Road Playground</v>
          </cell>
          <cell r="H458" t="str">
            <v>LCSD</v>
          </cell>
          <cell r="I458">
            <v>1</v>
          </cell>
          <cell r="J458" t="str">
            <v>Yes</v>
          </cell>
          <cell r="K458" t="str">
            <v>HappyValley</v>
          </cell>
          <cell r="L458" t="str">
            <v>Yes</v>
          </cell>
          <cell r="M458" t="str">
            <v>CC04408051001</v>
          </cell>
        </row>
        <row r="459">
          <cell r="A459" t="str">
            <v>SA1286</v>
          </cell>
          <cell r="B459" t="str">
            <v>11SE-C/C434</v>
          </cell>
          <cell r="C459">
            <v>0</v>
          </cell>
          <cell r="D459" t="str">
            <v>CP,ML&amp;Wch</v>
          </cell>
          <cell r="E459" t="str">
            <v>Wch-S</v>
          </cell>
          <cell r="F459" t="str">
            <v>A</v>
          </cell>
          <cell r="G459" t="str">
            <v>111 Mount Butler Road Government Quarters</v>
          </cell>
          <cell r="H459" t="str">
            <v>GPA</v>
          </cell>
          <cell r="I459">
            <v>3</v>
          </cell>
          <cell r="J459" t="str">
            <v>No</v>
          </cell>
          <cell r="K459"/>
          <cell r="L459" t="str">
            <v>Yes</v>
          </cell>
          <cell r="M459" t="str">
            <v>CC02308008001</v>
          </cell>
        </row>
        <row r="460">
          <cell r="A460" t="str">
            <v>SA1287</v>
          </cell>
          <cell r="B460" t="str">
            <v>11SE-C/C436</v>
          </cell>
          <cell r="C460">
            <v>0</v>
          </cell>
          <cell r="D460" t="str">
            <v>CP,ML&amp;Wch</v>
          </cell>
          <cell r="E460" t="str">
            <v>Wch-S</v>
          </cell>
          <cell r="F460" t="str">
            <v>A</v>
          </cell>
          <cell r="G460" t="str">
            <v>111 Mount Butler Road Government Quarters</v>
          </cell>
          <cell r="H460" t="str">
            <v>GPA</v>
          </cell>
          <cell r="I460">
            <v>1</v>
          </cell>
          <cell r="J460" t="str">
            <v>No</v>
          </cell>
          <cell r="K460"/>
          <cell r="L460" t="str">
            <v>Yes</v>
          </cell>
          <cell r="M460" t="str">
            <v>CC02308008002</v>
          </cell>
        </row>
        <row r="461">
          <cell r="A461" t="str">
            <v>SA1288</v>
          </cell>
          <cell r="B461" t="str">
            <v>11SE-C/C437</v>
          </cell>
          <cell r="C461">
            <v>0</v>
          </cell>
          <cell r="D461" t="str">
            <v>CP,ML&amp;Wch</v>
          </cell>
          <cell r="E461" t="str">
            <v>Wch-S</v>
          </cell>
          <cell r="F461" t="str">
            <v>A</v>
          </cell>
          <cell r="G461" t="str">
            <v>111 Mount Butler Road Government Quarters</v>
          </cell>
          <cell r="H461" t="str">
            <v>GPA</v>
          </cell>
          <cell r="I461">
            <v>3</v>
          </cell>
          <cell r="J461" t="str">
            <v>No</v>
          </cell>
          <cell r="K461"/>
          <cell r="L461" t="str">
            <v>Yes</v>
          </cell>
          <cell r="M461" t="str">
            <v>CC02308008003</v>
          </cell>
        </row>
        <row r="462">
          <cell r="A462" t="str">
            <v>SA1290</v>
          </cell>
          <cell r="B462" t="str">
            <v>11SE-C/C446</v>
          </cell>
          <cell r="C462">
            <v>0</v>
          </cell>
          <cell r="D462" t="str">
            <v>CP,ML&amp;Wch</v>
          </cell>
          <cell r="E462" t="str">
            <v>Wch-S</v>
          </cell>
          <cell r="F462" t="str">
            <v>A</v>
          </cell>
          <cell r="G462" t="str">
            <v>Aurizon, 60-62 Moorsom Road</v>
          </cell>
          <cell r="H462" t="str">
            <v>GPA</v>
          </cell>
          <cell r="I462">
            <v>1</v>
          </cell>
          <cell r="J462" t="str">
            <v>No</v>
          </cell>
          <cell r="K462"/>
          <cell r="L462" t="str">
            <v>Yes</v>
          </cell>
          <cell r="M462" t="str">
            <v>CC02308014001</v>
          </cell>
        </row>
        <row r="463">
          <cell r="A463" t="str">
            <v>SA1291</v>
          </cell>
          <cell r="B463" t="str">
            <v>11SE-C/C453</v>
          </cell>
          <cell r="C463" t="str">
            <v>1,2</v>
          </cell>
          <cell r="D463" t="str">
            <v>CP,ML&amp;Wch</v>
          </cell>
          <cell r="E463" t="str">
            <v>Wch-S</v>
          </cell>
          <cell r="F463" t="str">
            <v>A</v>
          </cell>
          <cell r="G463" t="str">
            <v>Aurora, 61 Moorsom Road</v>
          </cell>
          <cell r="H463" t="str">
            <v>GPA,HyD</v>
          </cell>
          <cell r="I463">
            <v>1</v>
          </cell>
          <cell r="J463" t="str">
            <v>Yes</v>
          </cell>
          <cell r="K463"/>
          <cell r="L463" t="str">
            <v>Yes</v>
          </cell>
          <cell r="M463" t="str">
            <v>CC02308019001</v>
          </cell>
        </row>
        <row r="464">
          <cell r="A464" t="str">
            <v>SA1292</v>
          </cell>
          <cell r="B464" t="str">
            <v>11SE-C/CR473</v>
          </cell>
          <cell r="C464">
            <v>0</v>
          </cell>
          <cell r="D464" t="str">
            <v>CP,ML&amp;Wch</v>
          </cell>
          <cell r="E464" t="str">
            <v>Wch-S</v>
          </cell>
          <cell r="F464" t="str">
            <v>A</v>
          </cell>
          <cell r="G464" t="str">
            <v>Hong Kong Stadium</v>
          </cell>
          <cell r="H464" t="str">
            <v>LCSD</v>
          </cell>
          <cell r="I464">
            <v>3</v>
          </cell>
          <cell r="J464" t="str">
            <v>No</v>
          </cell>
          <cell r="K464" t="str">
            <v>HappyValley</v>
          </cell>
          <cell r="L464" t="str">
            <v>Yes</v>
          </cell>
          <cell r="M464" t="str">
            <v>CC04408024008</v>
          </cell>
        </row>
        <row r="465">
          <cell r="A465" t="str">
            <v>SA1293</v>
          </cell>
          <cell r="B465" t="str">
            <v>11SE-C/C494</v>
          </cell>
          <cell r="C465">
            <v>0</v>
          </cell>
          <cell r="D465" t="str">
            <v>CP,ML&amp;Wch</v>
          </cell>
          <cell r="E465" t="str">
            <v>Wch-S</v>
          </cell>
          <cell r="F465" t="str">
            <v>A</v>
          </cell>
          <cell r="G465" t="str">
            <v>Aurora, 61 Moorsom Road</v>
          </cell>
          <cell r="H465" t="str">
            <v>GPA</v>
          </cell>
          <cell r="I465">
            <v>1</v>
          </cell>
          <cell r="J465" t="str">
            <v>Yes</v>
          </cell>
          <cell r="K465"/>
          <cell r="L465" t="str">
            <v>Yes</v>
          </cell>
          <cell r="M465" t="str">
            <v>CC02308014002</v>
          </cell>
        </row>
        <row r="466">
          <cell r="A466" t="str">
            <v>SA1294</v>
          </cell>
          <cell r="B466" t="str">
            <v>11SE-C/C531</v>
          </cell>
          <cell r="C466">
            <v>0</v>
          </cell>
          <cell r="D466" t="str">
            <v>E</v>
          </cell>
          <cell r="E466" t="str">
            <v>NP&amp;CB</v>
          </cell>
          <cell r="F466" t="str">
            <v>A</v>
          </cell>
          <cell r="G466" t="str">
            <v>Mount Parker RSR Station &amp; Radio Transmitting Station</v>
          </cell>
          <cell r="H466" t="str">
            <v>CAD</v>
          </cell>
          <cell r="I466">
            <v>3</v>
          </cell>
          <cell r="J466" t="str">
            <v>No</v>
          </cell>
          <cell r="K466"/>
          <cell r="L466" t="str">
            <v>Yes</v>
          </cell>
          <cell r="M466" t="str">
            <v>DA00808032004</v>
          </cell>
        </row>
        <row r="467">
          <cell r="A467" t="str">
            <v>SA1295</v>
          </cell>
          <cell r="B467" t="str">
            <v>11SE-C/C591</v>
          </cell>
          <cell r="C467">
            <v>0</v>
          </cell>
          <cell r="D467" t="str">
            <v>CP,ML&amp;Wch</v>
          </cell>
          <cell r="E467" t="str">
            <v>Wch-S</v>
          </cell>
          <cell r="F467" t="str">
            <v>A</v>
          </cell>
          <cell r="G467" t="str">
            <v>Mount Butler Quarry Site</v>
          </cell>
          <cell r="H467" t="str">
            <v>HKPF</v>
          </cell>
          <cell r="I467">
            <v>3</v>
          </cell>
          <cell r="J467" t="str">
            <v>No</v>
          </cell>
          <cell r="K467"/>
          <cell r="L467" t="str">
            <v>Yes</v>
          </cell>
          <cell r="M467" t="str">
            <v>CC03108038007</v>
          </cell>
        </row>
        <row r="468">
          <cell r="A468" t="str">
            <v>SA1296</v>
          </cell>
          <cell r="B468" t="str">
            <v>11SE-C/CR594</v>
          </cell>
          <cell r="C468">
            <v>0</v>
          </cell>
          <cell r="D468" t="str">
            <v>CP,ML&amp;Wch</v>
          </cell>
          <cell r="E468" t="str">
            <v>Wch-S</v>
          </cell>
          <cell r="F468" t="str">
            <v>A</v>
          </cell>
          <cell r="G468" t="str">
            <v>Mount Butler Quarry Site</v>
          </cell>
          <cell r="H468" t="str">
            <v>HKPF</v>
          </cell>
          <cell r="I468">
            <v>3</v>
          </cell>
          <cell r="J468" t="str">
            <v>No</v>
          </cell>
          <cell r="K468"/>
          <cell r="L468" t="str">
            <v>Yes</v>
          </cell>
          <cell r="M468" t="str">
            <v>CC03108038016</v>
          </cell>
        </row>
        <row r="469">
          <cell r="A469" t="str">
            <v>SA1297</v>
          </cell>
          <cell r="B469" t="str">
            <v>11SE-C/C595</v>
          </cell>
          <cell r="C469">
            <v>0</v>
          </cell>
          <cell r="D469" t="str">
            <v>CP,ML&amp;Wch</v>
          </cell>
          <cell r="E469" t="str">
            <v>Wch-S</v>
          </cell>
          <cell r="F469" t="str">
            <v>A</v>
          </cell>
          <cell r="G469" t="str">
            <v>Mount Butler Quarry Site</v>
          </cell>
          <cell r="H469" t="str">
            <v>HKPF</v>
          </cell>
          <cell r="I469">
            <v>3</v>
          </cell>
          <cell r="J469" t="str">
            <v>No</v>
          </cell>
          <cell r="K469"/>
          <cell r="L469" t="str">
            <v>Yes</v>
          </cell>
          <cell r="M469" t="str">
            <v>CC03108038008</v>
          </cell>
        </row>
        <row r="470">
          <cell r="A470" t="str">
            <v>SA1298</v>
          </cell>
          <cell r="B470" t="str">
            <v>11SE-C/C596</v>
          </cell>
          <cell r="C470">
            <v>0</v>
          </cell>
          <cell r="D470" t="str">
            <v>CP,ML&amp;Wch</v>
          </cell>
          <cell r="E470" t="str">
            <v>Wch-S</v>
          </cell>
          <cell r="F470" t="str">
            <v>A</v>
          </cell>
          <cell r="G470" t="str">
            <v>Mount Butler Quarry Site</v>
          </cell>
          <cell r="H470" t="str">
            <v>HKPF</v>
          </cell>
          <cell r="I470">
            <v>1</v>
          </cell>
          <cell r="J470" t="str">
            <v>No</v>
          </cell>
          <cell r="K470"/>
          <cell r="L470" t="str">
            <v>Yes</v>
          </cell>
          <cell r="M470" t="str">
            <v>CC03108038009</v>
          </cell>
        </row>
        <row r="471">
          <cell r="A471" t="str">
            <v>SA1299</v>
          </cell>
          <cell r="B471" t="str">
            <v>11SE-C/C597</v>
          </cell>
          <cell r="C471">
            <v>0</v>
          </cell>
          <cell r="D471" t="str">
            <v>CP,ML&amp;Wch</v>
          </cell>
          <cell r="E471" t="str">
            <v>Wch-S</v>
          </cell>
          <cell r="F471" t="str">
            <v>A</v>
          </cell>
          <cell r="G471" t="str">
            <v>Mount Butler Quarry Site</v>
          </cell>
          <cell r="H471" t="str">
            <v>HKPF</v>
          </cell>
          <cell r="I471">
            <v>2</v>
          </cell>
          <cell r="J471" t="str">
            <v>No</v>
          </cell>
          <cell r="K471"/>
          <cell r="L471" t="str">
            <v>Yes</v>
          </cell>
          <cell r="M471" t="str">
            <v>CC03108038010</v>
          </cell>
        </row>
        <row r="472">
          <cell r="A472" t="str">
            <v>SA1300</v>
          </cell>
          <cell r="B472" t="str">
            <v>11SE-C/C598</v>
          </cell>
          <cell r="C472">
            <v>0</v>
          </cell>
          <cell r="D472" t="str">
            <v>CP,ML&amp;Wch</v>
          </cell>
          <cell r="E472" t="str">
            <v>Wch-S</v>
          </cell>
          <cell r="F472" t="str">
            <v>A</v>
          </cell>
          <cell r="G472" t="str">
            <v>Mount Butler Quarry Site</v>
          </cell>
          <cell r="H472" t="str">
            <v>HKPF</v>
          </cell>
          <cell r="I472">
            <v>3</v>
          </cell>
          <cell r="J472" t="str">
            <v>No</v>
          </cell>
          <cell r="K472"/>
          <cell r="L472" t="str">
            <v>Yes</v>
          </cell>
          <cell r="M472" t="str">
            <v>CC03108038011</v>
          </cell>
        </row>
        <row r="473">
          <cell r="A473" t="str">
            <v>SA1301</v>
          </cell>
          <cell r="B473" t="str">
            <v>11SE-C/CR599</v>
          </cell>
          <cell r="C473">
            <v>0</v>
          </cell>
          <cell r="D473" t="str">
            <v>CP,ML&amp;Wch</v>
          </cell>
          <cell r="E473" t="str">
            <v>Wch-S</v>
          </cell>
          <cell r="F473" t="str">
            <v>A</v>
          </cell>
          <cell r="G473" t="str">
            <v>Mount Butler Quarry Site</v>
          </cell>
          <cell r="H473" t="str">
            <v>HKPF</v>
          </cell>
          <cell r="I473">
            <v>3</v>
          </cell>
          <cell r="J473" t="str">
            <v>No</v>
          </cell>
          <cell r="K473"/>
          <cell r="L473" t="str">
            <v>Yes</v>
          </cell>
          <cell r="M473" t="str">
            <v>CC03108038017</v>
          </cell>
        </row>
        <row r="474">
          <cell r="A474" t="str">
            <v>SA1302</v>
          </cell>
          <cell r="B474" t="str">
            <v>11SE-C/C603</v>
          </cell>
          <cell r="C474">
            <v>0</v>
          </cell>
          <cell r="D474" t="str">
            <v>CP,ML&amp;Wch</v>
          </cell>
          <cell r="E474" t="str">
            <v>Wch-S</v>
          </cell>
          <cell r="F474" t="str">
            <v>A</v>
          </cell>
          <cell r="G474" t="str">
            <v>Mount Butler Quarry Site</v>
          </cell>
          <cell r="H474" t="str">
            <v>HKPF</v>
          </cell>
          <cell r="I474">
            <v>3</v>
          </cell>
          <cell r="J474" t="str">
            <v>No</v>
          </cell>
          <cell r="K474"/>
          <cell r="L474" t="str">
            <v>Yes</v>
          </cell>
          <cell r="M474" t="str">
            <v>CC03108038012</v>
          </cell>
        </row>
        <row r="475">
          <cell r="A475" t="str">
            <v>SA1303</v>
          </cell>
          <cell r="B475" t="str">
            <v>11SE-C/C604</v>
          </cell>
          <cell r="C475">
            <v>0</v>
          </cell>
          <cell r="D475" t="str">
            <v>CP,ML&amp;Wch</v>
          </cell>
          <cell r="E475" t="str">
            <v>Wch-S</v>
          </cell>
          <cell r="F475" t="str">
            <v>A</v>
          </cell>
          <cell r="G475" t="str">
            <v>Mount Butler Quarry Site</v>
          </cell>
          <cell r="H475" t="str">
            <v>HKPF</v>
          </cell>
          <cell r="I475">
            <v>3</v>
          </cell>
          <cell r="J475" t="str">
            <v>No</v>
          </cell>
          <cell r="K475"/>
          <cell r="L475" t="str">
            <v>Yes</v>
          </cell>
          <cell r="M475" t="str">
            <v>CC03108038013</v>
          </cell>
        </row>
        <row r="476">
          <cell r="A476" t="str">
            <v>SA1304</v>
          </cell>
          <cell r="B476" t="str">
            <v>11SE-C/C608</v>
          </cell>
          <cell r="C476">
            <v>0</v>
          </cell>
          <cell r="D476" t="str">
            <v>CP,ML&amp;Wch</v>
          </cell>
          <cell r="E476" t="str">
            <v>Wch-S</v>
          </cell>
          <cell r="F476" t="str">
            <v>A</v>
          </cell>
          <cell r="G476" t="str">
            <v>Mount Butler Quarry Site</v>
          </cell>
          <cell r="H476" t="str">
            <v>HKPF</v>
          </cell>
          <cell r="I476">
            <v>3</v>
          </cell>
          <cell r="J476" t="str">
            <v>No</v>
          </cell>
          <cell r="K476"/>
          <cell r="L476" t="str">
            <v>Yes</v>
          </cell>
          <cell r="M476" t="str">
            <v>CC03108009007</v>
          </cell>
        </row>
        <row r="477">
          <cell r="A477" t="str">
            <v>SA1305</v>
          </cell>
          <cell r="B477" t="str">
            <v>11SE-C/CR609</v>
          </cell>
          <cell r="C477" t="str">
            <v>1,2</v>
          </cell>
          <cell r="D477" t="str">
            <v>CP,ML&amp;Wch</v>
          </cell>
          <cell r="E477" t="str">
            <v>Wch-S</v>
          </cell>
          <cell r="F477" t="str">
            <v>A</v>
          </cell>
          <cell r="G477" t="str">
            <v>Mount Butler Firing Range</v>
          </cell>
          <cell r="H477" t="str">
            <v>HKPF,HKPF</v>
          </cell>
          <cell r="I477">
            <v>1</v>
          </cell>
          <cell r="J477" t="str">
            <v>No</v>
          </cell>
          <cell r="K477"/>
          <cell r="L477" t="str">
            <v>Yes</v>
          </cell>
          <cell r="M477" t="str">
            <v>CC03108055001</v>
          </cell>
        </row>
        <row r="478">
          <cell r="A478" t="str">
            <v>SA1306</v>
          </cell>
          <cell r="B478" t="str">
            <v>11SE-C/CR610</v>
          </cell>
          <cell r="C478">
            <v>0</v>
          </cell>
          <cell r="D478" t="str">
            <v>CP,ML&amp;Wch</v>
          </cell>
          <cell r="E478" t="str">
            <v>Wch-S</v>
          </cell>
          <cell r="F478" t="str">
            <v>A</v>
          </cell>
          <cell r="G478" t="str">
            <v>Mount Butler Firing Range</v>
          </cell>
          <cell r="H478" t="str">
            <v>HKPF</v>
          </cell>
          <cell r="I478">
            <v>1</v>
          </cell>
          <cell r="J478" t="str">
            <v>No</v>
          </cell>
          <cell r="K478"/>
          <cell r="L478" t="str">
            <v>Yes</v>
          </cell>
          <cell r="M478" t="str">
            <v>CC03108055002</v>
          </cell>
        </row>
        <row r="479">
          <cell r="A479" t="str">
            <v>SA1307</v>
          </cell>
          <cell r="B479" t="str">
            <v>11SE-C/C612</v>
          </cell>
          <cell r="C479">
            <v>0</v>
          </cell>
          <cell r="D479" t="str">
            <v>CP,ML&amp;Wch</v>
          </cell>
          <cell r="E479" t="str">
            <v>Wch-S</v>
          </cell>
          <cell r="F479" t="str">
            <v>A</v>
          </cell>
          <cell r="G479" t="str">
            <v>Mount Butler Quarry Site</v>
          </cell>
          <cell r="H479" t="str">
            <v>HKPF</v>
          </cell>
          <cell r="I479">
            <v>3</v>
          </cell>
          <cell r="J479" t="str">
            <v>No</v>
          </cell>
          <cell r="K479"/>
          <cell r="L479" t="str">
            <v>Yes</v>
          </cell>
          <cell r="M479" t="str">
            <v>CC03108038014</v>
          </cell>
        </row>
        <row r="480">
          <cell r="A480" t="str">
            <v>SA1308</v>
          </cell>
          <cell r="B480" t="str">
            <v>11SE-C/C614</v>
          </cell>
          <cell r="C480">
            <v>0</v>
          </cell>
          <cell r="D480" t="str">
            <v>CP,ML&amp;Wch</v>
          </cell>
          <cell r="E480" t="str">
            <v>Wch-S</v>
          </cell>
          <cell r="F480" t="str">
            <v>A</v>
          </cell>
          <cell r="G480" t="str">
            <v>Mount Butler Quarry Site</v>
          </cell>
          <cell r="H480" t="str">
            <v>HKPF</v>
          </cell>
          <cell r="I480">
            <v>2</v>
          </cell>
          <cell r="J480" t="str">
            <v>No</v>
          </cell>
          <cell r="K480"/>
          <cell r="L480" t="str">
            <v>No</v>
          </cell>
          <cell r="M480" t="str">
            <v>CC03108038015</v>
          </cell>
        </row>
        <row r="481">
          <cell r="A481" t="str">
            <v>SA1309</v>
          </cell>
          <cell r="B481" t="str">
            <v>11SE-C/C615</v>
          </cell>
          <cell r="C481">
            <v>0</v>
          </cell>
          <cell r="D481" t="str">
            <v>CP,ML&amp;Wch</v>
          </cell>
          <cell r="E481" t="str">
            <v>Wch-S</v>
          </cell>
          <cell r="F481" t="str">
            <v>A</v>
          </cell>
          <cell r="G481" t="str">
            <v>Mount Butler Firing Range</v>
          </cell>
          <cell r="H481" t="str">
            <v>HKPF</v>
          </cell>
          <cell r="I481">
            <v>2</v>
          </cell>
          <cell r="J481" t="str">
            <v>No</v>
          </cell>
          <cell r="K481"/>
          <cell r="L481" t="str">
            <v>Yes</v>
          </cell>
          <cell r="M481" t="str">
            <v>CC03108055003</v>
          </cell>
        </row>
        <row r="482">
          <cell r="A482" t="str">
            <v>SA1310</v>
          </cell>
          <cell r="B482" t="str">
            <v>11SE-C/CR616</v>
          </cell>
          <cell r="C482">
            <v>0</v>
          </cell>
          <cell r="D482" t="str">
            <v>CP,ML&amp;Wch</v>
          </cell>
          <cell r="E482" t="str">
            <v>Wch-S</v>
          </cell>
          <cell r="F482" t="str">
            <v>A</v>
          </cell>
          <cell r="G482" t="str">
            <v>111 Mount Butler Road Government Quarters</v>
          </cell>
          <cell r="H482" t="str">
            <v>GPA</v>
          </cell>
          <cell r="I482">
            <v>1</v>
          </cell>
          <cell r="J482" t="str">
            <v>Yes</v>
          </cell>
          <cell r="K482"/>
          <cell r="L482" t="str">
            <v>Yes</v>
          </cell>
          <cell r="M482" t="str">
            <v>CC02308008011</v>
          </cell>
        </row>
        <row r="483">
          <cell r="A483" t="str">
            <v>SA1311</v>
          </cell>
          <cell r="B483" t="str">
            <v>11SE-C/CR620</v>
          </cell>
          <cell r="C483">
            <v>0</v>
          </cell>
          <cell r="D483" t="str">
            <v>CP,ML&amp;Wch</v>
          </cell>
          <cell r="E483" t="str">
            <v>Wch-S</v>
          </cell>
          <cell r="F483" t="str">
            <v>A</v>
          </cell>
          <cell r="G483" t="str">
            <v>Mount Butler Firing Range</v>
          </cell>
          <cell r="H483" t="str">
            <v>HKPF</v>
          </cell>
          <cell r="I483">
            <v>2</v>
          </cell>
          <cell r="J483" t="str">
            <v>No</v>
          </cell>
          <cell r="K483"/>
          <cell r="L483" t="str">
            <v>Yes</v>
          </cell>
          <cell r="M483" t="str">
            <v>CC03108055004</v>
          </cell>
        </row>
        <row r="484">
          <cell r="A484" t="str">
            <v>SA1312</v>
          </cell>
          <cell r="B484" t="str">
            <v>11SE-C/C640</v>
          </cell>
          <cell r="C484">
            <v>0</v>
          </cell>
          <cell r="D484" t="str">
            <v>CP,ML&amp;Wch</v>
          </cell>
          <cell r="E484" t="str">
            <v>Wch-S</v>
          </cell>
          <cell r="F484" t="str">
            <v>A</v>
          </cell>
          <cell r="G484" t="str">
            <v>Mount Butler Quarry Site</v>
          </cell>
          <cell r="H484" t="str">
            <v>HKPF</v>
          </cell>
          <cell r="I484">
            <v>3</v>
          </cell>
          <cell r="J484" t="str">
            <v>No</v>
          </cell>
          <cell r="K484"/>
          <cell r="L484" t="str">
            <v>Yes</v>
          </cell>
          <cell r="M484" t="str">
            <v>CC03108038001</v>
          </cell>
        </row>
        <row r="485">
          <cell r="A485" t="str">
            <v>SA1313</v>
          </cell>
          <cell r="B485" t="str">
            <v>11SE-C/C641</v>
          </cell>
          <cell r="C485">
            <v>0</v>
          </cell>
          <cell r="D485" t="str">
            <v>CP,ML&amp;Wch</v>
          </cell>
          <cell r="E485" t="str">
            <v>Wch-S</v>
          </cell>
          <cell r="F485" t="str">
            <v>A</v>
          </cell>
          <cell r="G485" t="str">
            <v>Mount Butler Quarry Site</v>
          </cell>
          <cell r="H485" t="str">
            <v>HKPF</v>
          </cell>
          <cell r="I485">
            <v>3</v>
          </cell>
          <cell r="J485" t="str">
            <v>No</v>
          </cell>
          <cell r="K485"/>
          <cell r="L485" t="str">
            <v>Yes</v>
          </cell>
          <cell r="M485" t="str">
            <v>CC03108038002</v>
          </cell>
        </row>
        <row r="486">
          <cell r="A486" t="str">
            <v>SA1314</v>
          </cell>
          <cell r="B486" t="str">
            <v>11SE-C/C642</v>
          </cell>
          <cell r="C486">
            <v>0</v>
          </cell>
          <cell r="D486" t="str">
            <v>CP,ML&amp;Wch</v>
          </cell>
          <cell r="E486" t="str">
            <v>Wch-S</v>
          </cell>
          <cell r="F486" t="str">
            <v>A</v>
          </cell>
          <cell r="G486" t="str">
            <v>Mount Butler Quarry Site</v>
          </cell>
          <cell r="H486" t="str">
            <v>HKPF</v>
          </cell>
          <cell r="I486">
            <v>3</v>
          </cell>
          <cell r="J486" t="str">
            <v>No</v>
          </cell>
          <cell r="K486"/>
          <cell r="L486" t="str">
            <v>Yes</v>
          </cell>
          <cell r="M486" t="str">
            <v>CC03108038004</v>
          </cell>
        </row>
        <row r="487">
          <cell r="A487" t="str">
            <v>SA1315</v>
          </cell>
          <cell r="B487" t="str">
            <v>11SE-C/C643</v>
          </cell>
          <cell r="C487">
            <v>0</v>
          </cell>
          <cell r="D487" t="str">
            <v>CP,ML&amp;Wch</v>
          </cell>
          <cell r="E487" t="str">
            <v>Wch-S</v>
          </cell>
          <cell r="F487" t="str">
            <v>A</v>
          </cell>
          <cell r="G487" t="str">
            <v>Mount Butler Quarry Site</v>
          </cell>
          <cell r="H487" t="str">
            <v>HKPF</v>
          </cell>
          <cell r="I487">
            <v>3</v>
          </cell>
          <cell r="J487" t="str">
            <v>No</v>
          </cell>
          <cell r="K487"/>
          <cell r="L487" t="str">
            <v>Yes</v>
          </cell>
          <cell r="M487" t="str">
            <v>CC03108038005</v>
          </cell>
        </row>
        <row r="488">
          <cell r="A488" t="str">
            <v>SA1316</v>
          </cell>
          <cell r="B488" t="str">
            <v>11SE-C/C644</v>
          </cell>
          <cell r="C488">
            <v>0</v>
          </cell>
          <cell r="D488" t="str">
            <v>CP,ML&amp;Wch</v>
          </cell>
          <cell r="E488" t="str">
            <v>Wch-S</v>
          </cell>
          <cell r="F488" t="str">
            <v>A</v>
          </cell>
          <cell r="G488" t="str">
            <v>Mount Butler Quarry Site</v>
          </cell>
          <cell r="H488" t="str">
            <v>HKPF</v>
          </cell>
          <cell r="I488">
            <v>3</v>
          </cell>
          <cell r="J488" t="str">
            <v>No</v>
          </cell>
          <cell r="K488"/>
          <cell r="L488" t="str">
            <v>Yes</v>
          </cell>
          <cell r="M488" t="str">
            <v>CC03108038006</v>
          </cell>
        </row>
        <row r="489">
          <cell r="A489" t="str">
            <v>SA1317</v>
          </cell>
          <cell r="B489" t="str">
            <v>11SE-C/C730</v>
          </cell>
          <cell r="C489">
            <v>2</v>
          </cell>
          <cell r="D489" t="str">
            <v>CP,ML&amp;Wch</v>
          </cell>
          <cell r="E489" t="str">
            <v>Wch-S</v>
          </cell>
          <cell r="F489" t="str">
            <v>A</v>
          </cell>
          <cell r="G489" t="str">
            <v>Deep Water Bay Road Open Space</v>
          </cell>
          <cell r="H489" t="str">
            <v>LCSD</v>
          </cell>
          <cell r="I489">
            <v>3</v>
          </cell>
          <cell r="J489" t="str">
            <v>No</v>
          </cell>
          <cell r="K489"/>
          <cell r="L489" t="str">
            <v>Yes</v>
          </cell>
          <cell r="M489" t="str">
            <v>CC04408065001</v>
          </cell>
        </row>
        <row r="490">
          <cell r="A490" t="str">
            <v>SA1318</v>
          </cell>
          <cell r="B490" t="str">
            <v>11SE-C/C734</v>
          </cell>
          <cell r="C490">
            <v>0</v>
          </cell>
          <cell r="D490" t="str">
            <v>CP,ML&amp;Wch</v>
          </cell>
          <cell r="E490" t="str">
            <v>Wch-S</v>
          </cell>
          <cell r="F490" t="str">
            <v>A</v>
          </cell>
          <cell r="G490" t="str">
            <v>Tai Tam Reservoir Road Sitting Out Area</v>
          </cell>
          <cell r="H490" t="str">
            <v>LCSD</v>
          </cell>
          <cell r="I490">
            <v>2</v>
          </cell>
          <cell r="J490" t="str">
            <v>Yes</v>
          </cell>
          <cell r="K490"/>
          <cell r="L490" t="str">
            <v>Yes</v>
          </cell>
          <cell r="M490" t="str">
            <v>CC04408042002</v>
          </cell>
        </row>
        <row r="491">
          <cell r="A491" t="str">
            <v>SA1319</v>
          </cell>
          <cell r="B491" t="str">
            <v>11SE-C/C735</v>
          </cell>
          <cell r="C491">
            <v>0</v>
          </cell>
          <cell r="D491" t="str">
            <v>CP,ML&amp;Wch</v>
          </cell>
          <cell r="E491" t="str">
            <v>Wch-S</v>
          </cell>
          <cell r="F491" t="str">
            <v>A</v>
          </cell>
          <cell r="G491" t="str">
            <v>Tai Tam Reservoir Road Sitting Out Area</v>
          </cell>
          <cell r="H491" t="str">
            <v>LCSD</v>
          </cell>
          <cell r="I491">
            <v>3</v>
          </cell>
          <cell r="J491" t="str">
            <v>No</v>
          </cell>
          <cell r="K491"/>
          <cell r="L491" t="str">
            <v>Yes</v>
          </cell>
          <cell r="M491" t="str">
            <v>CC04408042003</v>
          </cell>
        </row>
        <row r="492">
          <cell r="A492" t="str">
            <v>SA1320</v>
          </cell>
          <cell r="B492" t="str">
            <v>11SE-C/C740</v>
          </cell>
          <cell r="C492">
            <v>0</v>
          </cell>
          <cell r="D492" t="str">
            <v>WS&amp;L</v>
          </cell>
          <cell r="E492" t="str">
            <v>S</v>
          </cell>
          <cell r="F492" t="str">
            <v>A</v>
          </cell>
          <cell r="G492" t="str">
            <v>Wong Nai Chung Reservoir Park</v>
          </cell>
          <cell r="H492" t="str">
            <v>LCSD</v>
          </cell>
          <cell r="I492">
            <v>2</v>
          </cell>
          <cell r="J492" t="str">
            <v>Yes</v>
          </cell>
          <cell r="K492"/>
          <cell r="L492" t="str">
            <v>Yes</v>
          </cell>
          <cell r="M492" t="str">
            <v>BB04408032002</v>
          </cell>
        </row>
        <row r="493">
          <cell r="A493" t="str">
            <v>SA1321</v>
          </cell>
          <cell r="B493" t="str">
            <v>11SE-C/C754</v>
          </cell>
          <cell r="C493">
            <v>0</v>
          </cell>
          <cell r="D493" t="str">
            <v>CP,ML&amp;Wch</v>
          </cell>
          <cell r="E493" t="str">
            <v>Wch-S</v>
          </cell>
          <cell r="F493" t="str">
            <v>A</v>
          </cell>
          <cell r="G493" t="str">
            <v>Tai Tam Reservoir Road Sitting Out Area</v>
          </cell>
          <cell r="H493" t="str">
            <v>LCSD</v>
          </cell>
          <cell r="I493">
            <v>3</v>
          </cell>
          <cell r="J493" t="str">
            <v>No</v>
          </cell>
          <cell r="K493"/>
          <cell r="L493" t="str">
            <v>Yes</v>
          </cell>
          <cell r="M493" t="str">
            <v>CC04408042004</v>
          </cell>
        </row>
        <row r="494">
          <cell r="A494" t="str">
            <v>SA1322</v>
          </cell>
          <cell r="B494" t="str">
            <v>11SE-C/C798</v>
          </cell>
          <cell r="C494">
            <v>0</v>
          </cell>
          <cell r="D494" t="str">
            <v>CP,ML&amp;Wch</v>
          </cell>
          <cell r="E494" t="str">
            <v>Wch-S</v>
          </cell>
          <cell r="F494" t="str">
            <v>A</v>
          </cell>
          <cell r="G494" t="str">
            <v>Mount Butler Quarry Site</v>
          </cell>
          <cell r="H494" t="str">
            <v>HKPF</v>
          </cell>
          <cell r="I494">
            <v>3</v>
          </cell>
          <cell r="J494" t="str">
            <v>No</v>
          </cell>
          <cell r="K494"/>
          <cell r="L494" t="str">
            <v>Yes</v>
          </cell>
          <cell r="M494" t="str">
            <v>CC03108009008</v>
          </cell>
        </row>
        <row r="495">
          <cell r="A495" t="str">
            <v>SA1323</v>
          </cell>
          <cell r="B495" t="str">
            <v>11SE-C/C801</v>
          </cell>
          <cell r="C495">
            <v>0</v>
          </cell>
          <cell r="D495" t="str">
            <v>CP,ML&amp;Wch</v>
          </cell>
          <cell r="E495" t="str">
            <v>Wch-S</v>
          </cell>
          <cell r="F495" t="str">
            <v>A</v>
          </cell>
          <cell r="G495" t="str">
            <v>Mount Butler Quarry Site</v>
          </cell>
          <cell r="H495" t="str">
            <v>HKPF</v>
          </cell>
          <cell r="I495">
            <v>3</v>
          </cell>
          <cell r="J495" t="str">
            <v>No</v>
          </cell>
          <cell r="K495"/>
          <cell r="L495" t="str">
            <v>Yes</v>
          </cell>
          <cell r="M495" t="str">
            <v>CC03108038003</v>
          </cell>
        </row>
        <row r="496">
          <cell r="A496" t="str">
            <v>SA1324</v>
          </cell>
          <cell r="B496" t="str">
            <v>11SE-C/C805</v>
          </cell>
          <cell r="C496">
            <v>0</v>
          </cell>
          <cell r="D496" t="str">
            <v>CP,ML&amp;Wch</v>
          </cell>
          <cell r="E496" t="str">
            <v>Wch-S</v>
          </cell>
          <cell r="F496" t="str">
            <v>A</v>
          </cell>
          <cell r="G496" t="str">
            <v>Chun Fai Road / Moorsom Road Sitting Out Area</v>
          </cell>
          <cell r="H496" t="str">
            <v>LCSD</v>
          </cell>
          <cell r="I496">
            <v>3</v>
          </cell>
          <cell r="J496" t="str">
            <v>No</v>
          </cell>
          <cell r="K496"/>
          <cell r="L496" t="str">
            <v>No</v>
          </cell>
          <cell r="M496" t="str">
            <v>CC04408028001</v>
          </cell>
        </row>
        <row r="497">
          <cell r="A497" t="str">
            <v>SA1325</v>
          </cell>
          <cell r="B497" t="str">
            <v>11SE-C/C806</v>
          </cell>
          <cell r="C497">
            <v>2</v>
          </cell>
          <cell r="D497" t="str">
            <v>CP,ML&amp;Wch</v>
          </cell>
          <cell r="E497" t="str">
            <v>Wch-S</v>
          </cell>
          <cell r="F497" t="str">
            <v>A</v>
          </cell>
          <cell r="G497" t="str">
            <v>Chun Fai Road / Moorsom Road Sitting Out Area</v>
          </cell>
          <cell r="H497" t="str">
            <v>LCSD</v>
          </cell>
          <cell r="I497">
            <v>1</v>
          </cell>
          <cell r="J497" t="str">
            <v>No</v>
          </cell>
          <cell r="K497"/>
          <cell r="L497" t="str">
            <v>No</v>
          </cell>
          <cell r="M497" t="str">
            <v>CC02308028002</v>
          </cell>
        </row>
        <row r="498">
          <cell r="A498" t="str">
            <v>SA1326</v>
          </cell>
          <cell r="B498" t="str">
            <v>11SE-C/C831</v>
          </cell>
          <cell r="C498">
            <v>0</v>
          </cell>
          <cell r="D498" t="str">
            <v>E</v>
          </cell>
          <cell r="E498" t="str">
            <v>NP&amp;CB</v>
          </cell>
          <cell r="F498" t="str">
            <v>A</v>
          </cell>
          <cell r="G498" t="str">
            <v>Tai Tam Country Park Quarry Gap Public Toilet</v>
          </cell>
          <cell r="H498" t="str">
            <v>AFCD</v>
          </cell>
          <cell r="I498">
            <v>1</v>
          </cell>
          <cell r="J498" t="str">
            <v>Yes</v>
          </cell>
          <cell r="K498"/>
          <cell r="L498" t="str">
            <v>Yes</v>
          </cell>
          <cell r="M498" t="str">
            <v>DA00108052001</v>
          </cell>
        </row>
        <row r="499">
          <cell r="A499" t="str">
            <v>SA1327</v>
          </cell>
          <cell r="B499" t="str">
            <v>11SE-C/C835</v>
          </cell>
          <cell r="C499">
            <v>0</v>
          </cell>
          <cell r="D499" t="str">
            <v>CP,ML&amp;Wch</v>
          </cell>
          <cell r="E499" t="str">
            <v>Wch-S</v>
          </cell>
          <cell r="F499" t="str">
            <v>A</v>
          </cell>
          <cell r="G499" t="str">
            <v>Mount Butler Quarry Site</v>
          </cell>
          <cell r="H499" t="str">
            <v>HKPF</v>
          </cell>
          <cell r="I499">
            <v>3</v>
          </cell>
          <cell r="J499" t="str">
            <v>No</v>
          </cell>
          <cell r="K499"/>
          <cell r="L499" t="str">
            <v>Yes</v>
          </cell>
          <cell r="M499" t="str">
            <v>CC03108038021</v>
          </cell>
        </row>
        <row r="500">
          <cell r="A500" t="str">
            <v>SA1328</v>
          </cell>
          <cell r="B500" t="str">
            <v>11SE-C/C836</v>
          </cell>
          <cell r="C500">
            <v>0</v>
          </cell>
          <cell r="D500" t="str">
            <v>E</v>
          </cell>
          <cell r="E500" t="str">
            <v>NP&amp;CB</v>
          </cell>
          <cell r="F500" t="str">
            <v>A</v>
          </cell>
          <cell r="G500" t="str">
            <v>Mount Parker RSR Station &amp; Radio Transmitting Station</v>
          </cell>
          <cell r="H500" t="str">
            <v>CAD</v>
          </cell>
          <cell r="I500">
            <v>1</v>
          </cell>
          <cell r="J500" t="str">
            <v>Yes</v>
          </cell>
          <cell r="K500"/>
          <cell r="L500" t="str">
            <v>Yes</v>
          </cell>
          <cell r="M500" t="str">
            <v>DA00808032016</v>
          </cell>
        </row>
        <row r="501">
          <cell r="A501" t="str">
            <v>SA1329</v>
          </cell>
          <cell r="B501" t="str">
            <v>11SE-C/C838</v>
          </cell>
          <cell r="C501">
            <v>0</v>
          </cell>
          <cell r="D501" t="str">
            <v>CP,ML&amp;Wch</v>
          </cell>
          <cell r="E501" t="str">
            <v>Wch-S</v>
          </cell>
          <cell r="F501" t="str">
            <v>A</v>
          </cell>
          <cell r="G501" t="str">
            <v>Mount Butler Firing Range</v>
          </cell>
          <cell r="H501" t="str">
            <v>HKPF</v>
          </cell>
          <cell r="I501">
            <v>3</v>
          </cell>
          <cell r="J501" t="str">
            <v>No</v>
          </cell>
          <cell r="K501"/>
          <cell r="L501" t="str">
            <v>Yes</v>
          </cell>
          <cell r="M501" t="str">
            <v>CC03108055005</v>
          </cell>
        </row>
        <row r="502">
          <cell r="A502" t="str">
            <v>SA1330</v>
          </cell>
          <cell r="B502" t="str">
            <v>11SE-C/C855</v>
          </cell>
          <cell r="C502">
            <v>0</v>
          </cell>
          <cell r="D502" t="str">
            <v>CP,ML&amp;Wch</v>
          </cell>
          <cell r="E502" t="str">
            <v>Wch-S</v>
          </cell>
          <cell r="F502" t="str">
            <v>A</v>
          </cell>
          <cell r="G502" t="str">
            <v>Mount Butler Quarry Site</v>
          </cell>
          <cell r="H502" t="str">
            <v>HKPF</v>
          </cell>
          <cell r="I502">
            <v>3</v>
          </cell>
          <cell r="J502" t="str">
            <v>No</v>
          </cell>
          <cell r="K502"/>
          <cell r="L502" t="str">
            <v>Yes</v>
          </cell>
          <cell r="M502" t="str">
            <v>CC03108038024</v>
          </cell>
        </row>
        <row r="503">
          <cell r="A503" t="str">
            <v>SA1331</v>
          </cell>
          <cell r="B503" t="str">
            <v>11SE-C/C87</v>
          </cell>
          <cell r="C503" t="str">
            <v>1,2</v>
          </cell>
          <cell r="D503" t="str">
            <v>CP,ML&amp;Wch</v>
          </cell>
          <cell r="E503" t="str">
            <v>Wch-S</v>
          </cell>
          <cell r="F503" t="str">
            <v>A</v>
          </cell>
          <cell r="G503" t="str">
            <v>Perkins Road Amenity Plot</v>
          </cell>
          <cell r="H503" t="str">
            <v>HyD,LCSD</v>
          </cell>
          <cell r="I503">
            <v>1</v>
          </cell>
          <cell r="J503" t="str">
            <v>Yes</v>
          </cell>
          <cell r="K503"/>
          <cell r="L503" t="str">
            <v>Yes</v>
          </cell>
          <cell r="M503" t="str">
            <v>CC04408039001</v>
          </cell>
        </row>
        <row r="504">
          <cell r="A504" t="str">
            <v>SA1332</v>
          </cell>
          <cell r="B504" t="str">
            <v>11SE-C/C91</v>
          </cell>
          <cell r="C504">
            <v>0</v>
          </cell>
          <cell r="D504" t="str">
            <v>WS&amp;L</v>
          </cell>
          <cell r="E504" t="str">
            <v>S</v>
          </cell>
          <cell r="F504" t="str">
            <v>A</v>
          </cell>
          <cell r="G504" t="str">
            <v>Wong Nai Chung Reservoir Park Fitness Trail</v>
          </cell>
          <cell r="H504" t="str">
            <v>LCSD</v>
          </cell>
          <cell r="I504">
            <v>1</v>
          </cell>
          <cell r="J504" t="str">
            <v>Yes</v>
          </cell>
          <cell r="K504"/>
          <cell r="L504" t="str">
            <v>Yes</v>
          </cell>
          <cell r="M504" t="str">
            <v>BB04408033001</v>
          </cell>
        </row>
        <row r="505">
          <cell r="A505" t="str">
            <v>SA1333</v>
          </cell>
          <cell r="B505" t="str">
            <v>11SE-C/C98</v>
          </cell>
          <cell r="C505">
            <v>0</v>
          </cell>
          <cell r="D505" t="str">
            <v>WS&amp;L</v>
          </cell>
          <cell r="E505" t="str">
            <v>S</v>
          </cell>
          <cell r="F505" t="str">
            <v>A</v>
          </cell>
          <cell r="G505" t="str">
            <v>Tai Tam Country Park Barbecue Area Site 2 Public Toilet</v>
          </cell>
          <cell r="H505" t="str">
            <v>AFCD</v>
          </cell>
          <cell r="I505">
            <v>3</v>
          </cell>
          <cell r="J505" t="str">
            <v>No</v>
          </cell>
          <cell r="K505"/>
          <cell r="L505" t="str">
            <v>Yes</v>
          </cell>
          <cell r="M505" t="str">
            <v>BB00108065001</v>
          </cell>
        </row>
        <row r="506">
          <cell r="A506" t="str">
            <v>SA1335</v>
          </cell>
          <cell r="B506" t="str">
            <v>11SE-C/F1</v>
          </cell>
          <cell r="C506">
            <v>0</v>
          </cell>
          <cell r="D506" t="str">
            <v>CP,ML&amp;Wch</v>
          </cell>
          <cell r="E506" t="str">
            <v>Wch-S</v>
          </cell>
          <cell r="F506" t="str">
            <v>A</v>
          </cell>
          <cell r="G506" t="str">
            <v>Hong Kong Tennis Centre</v>
          </cell>
          <cell r="H506" t="str">
            <v>LCSD</v>
          </cell>
          <cell r="I506">
            <v>1</v>
          </cell>
          <cell r="J506" t="str">
            <v>No</v>
          </cell>
          <cell r="K506"/>
          <cell r="L506" t="str">
            <v>Yes</v>
          </cell>
          <cell r="M506" t="str">
            <v>CC04408025001</v>
          </cell>
        </row>
        <row r="507">
          <cell r="A507" t="str">
            <v>SA1336</v>
          </cell>
          <cell r="B507" t="str">
            <v>11SE-C/F10</v>
          </cell>
          <cell r="C507">
            <v>0</v>
          </cell>
          <cell r="D507" t="str">
            <v>CP,ML&amp;Wch</v>
          </cell>
          <cell r="E507" t="str">
            <v>Wch-S</v>
          </cell>
          <cell r="F507" t="str">
            <v>A</v>
          </cell>
          <cell r="G507" t="str">
            <v>Mount Butler Quarry Site</v>
          </cell>
          <cell r="H507" t="str">
            <v>HKPF</v>
          </cell>
          <cell r="I507">
            <v>3</v>
          </cell>
          <cell r="J507" t="str">
            <v>No</v>
          </cell>
          <cell r="K507"/>
          <cell r="L507" t="str">
            <v>Yes</v>
          </cell>
          <cell r="M507" t="str">
            <v>CC03108009009</v>
          </cell>
        </row>
        <row r="508">
          <cell r="A508" t="str">
            <v>SA1337</v>
          </cell>
          <cell r="B508" t="str">
            <v>11SE-C/F102</v>
          </cell>
          <cell r="C508">
            <v>0</v>
          </cell>
          <cell r="D508" t="str">
            <v>E</v>
          </cell>
          <cell r="E508" t="str">
            <v>NP&amp;CB</v>
          </cell>
          <cell r="F508" t="str">
            <v>A</v>
          </cell>
          <cell r="G508" t="str">
            <v>Mount Parker RSR Station &amp; Radio Transmitting Station</v>
          </cell>
          <cell r="H508" t="str">
            <v>CAD</v>
          </cell>
          <cell r="I508">
            <v>3</v>
          </cell>
          <cell r="J508" t="str">
            <v>No</v>
          </cell>
          <cell r="K508"/>
          <cell r="L508" t="str">
            <v>Yes</v>
          </cell>
          <cell r="M508" t="str">
            <v>DA00808035001</v>
          </cell>
        </row>
        <row r="509">
          <cell r="A509" t="str">
            <v>SA1338</v>
          </cell>
          <cell r="B509" t="str">
            <v>11SE-C/F124</v>
          </cell>
          <cell r="C509">
            <v>0</v>
          </cell>
          <cell r="D509" t="str">
            <v>CP,ML&amp;Wch</v>
          </cell>
          <cell r="E509" t="str">
            <v>Wch-S</v>
          </cell>
          <cell r="F509" t="str">
            <v>A</v>
          </cell>
          <cell r="G509" t="str">
            <v>Mount Butler Quarry Site</v>
          </cell>
          <cell r="H509" t="str">
            <v>HKPF</v>
          </cell>
          <cell r="I509">
            <v>3</v>
          </cell>
          <cell r="J509" t="str">
            <v>No</v>
          </cell>
          <cell r="K509"/>
          <cell r="L509" t="str">
            <v>Yes</v>
          </cell>
          <cell r="M509" t="str">
            <v>CC03108038018</v>
          </cell>
        </row>
        <row r="510">
          <cell r="A510" t="str">
            <v>SA1339</v>
          </cell>
          <cell r="B510" t="str">
            <v>11SE-C/FR125</v>
          </cell>
          <cell r="C510">
            <v>0</v>
          </cell>
          <cell r="D510" t="str">
            <v>CP,ML&amp;Wch</v>
          </cell>
          <cell r="E510" t="str">
            <v>Wch-S</v>
          </cell>
          <cell r="F510" t="str">
            <v>A</v>
          </cell>
          <cell r="G510" t="str">
            <v>Mount Butler Quarry Site</v>
          </cell>
          <cell r="H510" t="str">
            <v>HKPF</v>
          </cell>
          <cell r="I510">
            <v>3</v>
          </cell>
          <cell r="J510" t="str">
            <v>No</v>
          </cell>
          <cell r="K510"/>
          <cell r="L510" t="str">
            <v>Yes</v>
          </cell>
          <cell r="M510" t="str">
            <v>CC03108009010</v>
          </cell>
        </row>
        <row r="511">
          <cell r="A511" t="str">
            <v>SA1340</v>
          </cell>
          <cell r="B511" t="str">
            <v>11SE-C/F144</v>
          </cell>
          <cell r="C511">
            <v>0</v>
          </cell>
          <cell r="D511" t="str">
            <v>WS&amp;L</v>
          </cell>
          <cell r="E511" t="str">
            <v>S</v>
          </cell>
          <cell r="F511" t="str">
            <v>A</v>
          </cell>
          <cell r="G511" t="str">
            <v>(GLA-THK416) Deep Water Bay Road</v>
          </cell>
          <cell r="H511" t="str">
            <v>LCSD</v>
          </cell>
          <cell r="I511">
            <v>3</v>
          </cell>
          <cell r="J511" t="str">
            <v>No</v>
          </cell>
          <cell r="K511"/>
          <cell r="L511" t="str">
            <v>Yes</v>
          </cell>
          <cell r="M511" t="str">
            <v>BB04408043001</v>
          </cell>
        </row>
        <row r="512">
          <cell r="A512" t="str">
            <v>SA1341</v>
          </cell>
          <cell r="B512" t="str">
            <v>11SE-C/F174</v>
          </cell>
          <cell r="C512">
            <v>0</v>
          </cell>
          <cell r="D512" t="str">
            <v>CP,ML&amp;Wch</v>
          </cell>
          <cell r="E512" t="str">
            <v>Wch-S</v>
          </cell>
          <cell r="F512" t="str">
            <v>A</v>
          </cell>
          <cell r="G512" t="str">
            <v>Perkins Road Sitting Out Area</v>
          </cell>
          <cell r="H512" t="str">
            <v>LCSD</v>
          </cell>
          <cell r="I512">
            <v>2</v>
          </cell>
          <cell r="J512" t="str">
            <v>No</v>
          </cell>
          <cell r="K512"/>
          <cell r="L512" t="str">
            <v>Yes</v>
          </cell>
          <cell r="M512" t="str">
            <v>CC04408070001</v>
          </cell>
        </row>
        <row r="513">
          <cell r="A513" t="str">
            <v>SA1342</v>
          </cell>
          <cell r="B513" t="str">
            <v>11SE-C/F175</v>
          </cell>
          <cell r="C513">
            <v>0</v>
          </cell>
          <cell r="D513" t="str">
            <v>CP,ML&amp;Wch</v>
          </cell>
          <cell r="E513" t="str">
            <v>Wch-S</v>
          </cell>
          <cell r="F513" t="str">
            <v>A</v>
          </cell>
          <cell r="G513" t="str">
            <v>Mount Butler Quarry Site</v>
          </cell>
          <cell r="H513" t="str">
            <v>HKPF</v>
          </cell>
          <cell r="I513">
            <v>1</v>
          </cell>
          <cell r="J513" t="str">
            <v>No</v>
          </cell>
          <cell r="K513"/>
          <cell r="L513" t="str">
            <v>Yes</v>
          </cell>
          <cell r="M513" t="str">
            <v>CC03108038022</v>
          </cell>
        </row>
        <row r="514">
          <cell r="A514" t="str">
            <v>SA1344</v>
          </cell>
          <cell r="B514" t="str">
            <v>11SE-C/FR196</v>
          </cell>
          <cell r="C514">
            <v>0</v>
          </cell>
          <cell r="D514" t="str">
            <v>WS&amp;L</v>
          </cell>
          <cell r="E514" t="str">
            <v>S</v>
          </cell>
          <cell r="F514" t="str">
            <v>A</v>
          </cell>
          <cell r="G514" t="str">
            <v>Wong Nai Chung Reservoir Park Fitness Trail</v>
          </cell>
          <cell r="H514" t="str">
            <v>LCSD</v>
          </cell>
          <cell r="I514">
            <v>2</v>
          </cell>
          <cell r="J514" t="str">
            <v>Yes</v>
          </cell>
          <cell r="K514"/>
          <cell r="L514" t="str">
            <v>Yes</v>
          </cell>
          <cell r="M514" t="str">
            <v>BB04408032003</v>
          </cell>
        </row>
        <row r="515">
          <cell r="A515" t="str">
            <v>SA1345</v>
          </cell>
          <cell r="B515" t="str">
            <v>11SE-C/FR2</v>
          </cell>
          <cell r="C515">
            <v>0</v>
          </cell>
          <cell r="D515" t="str">
            <v>CP,ML&amp;Wch</v>
          </cell>
          <cell r="E515" t="str">
            <v>Wch-S</v>
          </cell>
          <cell r="F515" t="str">
            <v>A</v>
          </cell>
          <cell r="G515" t="str">
            <v>Hong Kong Tennis Centre</v>
          </cell>
          <cell r="H515" t="str">
            <v>LCSD</v>
          </cell>
          <cell r="I515">
            <v>1</v>
          </cell>
          <cell r="J515" t="str">
            <v>Yes</v>
          </cell>
          <cell r="K515"/>
          <cell r="L515" t="str">
            <v>Yes</v>
          </cell>
          <cell r="M515" t="str">
            <v>CC04408025005</v>
          </cell>
        </row>
        <row r="516">
          <cell r="A516" t="str">
            <v>SA1346</v>
          </cell>
          <cell r="B516" t="str">
            <v>11SE-C/FR3</v>
          </cell>
          <cell r="C516">
            <v>0</v>
          </cell>
          <cell r="D516" t="str">
            <v>CP,ML&amp;Wch</v>
          </cell>
          <cell r="E516" t="str">
            <v>Wch-S</v>
          </cell>
          <cell r="F516" t="str">
            <v>A</v>
          </cell>
          <cell r="G516" t="str">
            <v>Hong Kong Tennis Centre</v>
          </cell>
          <cell r="H516" t="str">
            <v>LCSD</v>
          </cell>
          <cell r="I516">
            <v>1</v>
          </cell>
          <cell r="J516" t="str">
            <v>Yes</v>
          </cell>
          <cell r="K516"/>
          <cell r="L516" t="str">
            <v>Yes</v>
          </cell>
          <cell r="M516" t="str">
            <v>CC04408025006</v>
          </cell>
        </row>
        <row r="517">
          <cell r="A517" t="str">
            <v>SA1347</v>
          </cell>
          <cell r="B517" t="str">
            <v>11SE-C/F38</v>
          </cell>
          <cell r="C517">
            <v>0</v>
          </cell>
          <cell r="D517" t="str">
            <v>E</v>
          </cell>
          <cell r="E517" t="str">
            <v>NP&amp;CB</v>
          </cell>
          <cell r="F517" t="str">
            <v>A</v>
          </cell>
          <cell r="G517" t="str">
            <v>(Mount Parker Road)</v>
          </cell>
          <cell r="H517" t="str">
            <v>Arch SD</v>
          </cell>
          <cell r="I517">
            <v>1</v>
          </cell>
          <cell r="J517" t="str">
            <v>No</v>
          </cell>
          <cell r="K517"/>
          <cell r="L517" t="str">
            <v>Yes</v>
          </cell>
          <cell r="M517" t="str">
            <v>DA02308046001</v>
          </cell>
        </row>
        <row r="518">
          <cell r="A518" t="str">
            <v>SA1348</v>
          </cell>
          <cell r="B518" t="str">
            <v>11SE-C/F47</v>
          </cell>
          <cell r="C518">
            <v>0</v>
          </cell>
          <cell r="D518" t="str">
            <v>CP,ML&amp;Wch</v>
          </cell>
          <cell r="E518" t="str">
            <v>Wch-S</v>
          </cell>
          <cell r="F518" t="str">
            <v>A</v>
          </cell>
          <cell r="G518" t="str">
            <v>111 Mount Butler Road Government Quarters</v>
          </cell>
          <cell r="H518" t="str">
            <v>GPA</v>
          </cell>
          <cell r="I518">
            <v>2</v>
          </cell>
          <cell r="J518" t="str">
            <v>No</v>
          </cell>
          <cell r="K518"/>
          <cell r="L518" t="str">
            <v>Yes</v>
          </cell>
          <cell r="M518" t="str">
            <v>CC02308008005</v>
          </cell>
        </row>
        <row r="519">
          <cell r="A519" t="str">
            <v>SA1349</v>
          </cell>
          <cell r="B519" t="str">
            <v>11SE-C/F48</v>
          </cell>
          <cell r="C519">
            <v>0</v>
          </cell>
          <cell r="D519" t="str">
            <v>CP,ML&amp;Wch</v>
          </cell>
          <cell r="E519" t="str">
            <v>Wch-S</v>
          </cell>
          <cell r="F519" t="str">
            <v>A</v>
          </cell>
          <cell r="G519" t="str">
            <v>111 Mount Butler Road Government Quarters</v>
          </cell>
          <cell r="H519" t="str">
            <v>GPA</v>
          </cell>
          <cell r="I519">
            <v>1</v>
          </cell>
          <cell r="J519" t="str">
            <v>Yes</v>
          </cell>
          <cell r="K519"/>
          <cell r="L519" t="str">
            <v>Yes</v>
          </cell>
          <cell r="M519" t="str">
            <v>CC02308008006</v>
          </cell>
        </row>
        <row r="520">
          <cell r="A520" t="str">
            <v>SA1350</v>
          </cell>
          <cell r="B520" t="str">
            <v>11SE-C/F7</v>
          </cell>
          <cell r="C520">
            <v>0</v>
          </cell>
          <cell r="D520" t="str">
            <v>CP,ML&amp;Wch</v>
          </cell>
          <cell r="E520" t="str">
            <v>Wch-S</v>
          </cell>
          <cell r="F520" t="str">
            <v>A</v>
          </cell>
          <cell r="G520" t="str">
            <v>Tai Hang Road Children's Playground</v>
          </cell>
          <cell r="H520" t="str">
            <v>LCSD</v>
          </cell>
          <cell r="I520">
            <v>2</v>
          </cell>
          <cell r="J520" t="str">
            <v>Yes</v>
          </cell>
          <cell r="K520"/>
          <cell r="L520" t="str">
            <v>Yes</v>
          </cell>
          <cell r="M520" t="str">
            <v>CC04408023001</v>
          </cell>
        </row>
        <row r="521">
          <cell r="A521" t="str">
            <v>SA1351</v>
          </cell>
          <cell r="B521" t="str">
            <v>11SE-C/F76</v>
          </cell>
          <cell r="C521">
            <v>0</v>
          </cell>
          <cell r="D521" t="str">
            <v>E</v>
          </cell>
          <cell r="E521" t="str">
            <v>NP&amp;CB</v>
          </cell>
          <cell r="F521" t="str">
            <v>A</v>
          </cell>
          <cell r="G521" t="str">
            <v>Mount Parker RSR Station &amp; Radio Transmitting Station</v>
          </cell>
          <cell r="H521" t="str">
            <v>CAD</v>
          </cell>
          <cell r="I521">
            <v>3</v>
          </cell>
          <cell r="J521" t="str">
            <v>No</v>
          </cell>
          <cell r="K521"/>
          <cell r="L521" t="str">
            <v>Yes</v>
          </cell>
          <cell r="M521" t="str">
            <v>DA00808032007</v>
          </cell>
        </row>
        <row r="522">
          <cell r="A522" t="str">
            <v>SA1352</v>
          </cell>
          <cell r="B522" t="str">
            <v>11SE-C/F77</v>
          </cell>
          <cell r="C522">
            <v>0</v>
          </cell>
          <cell r="D522" t="str">
            <v>E</v>
          </cell>
          <cell r="E522" t="str">
            <v>NP&amp;CB</v>
          </cell>
          <cell r="F522" t="str">
            <v>A</v>
          </cell>
          <cell r="G522" t="str">
            <v>Mount Parker RSR Station &amp; Radio Transmitting Station</v>
          </cell>
          <cell r="H522" t="str">
            <v>CAD</v>
          </cell>
          <cell r="I522">
            <v>3</v>
          </cell>
          <cell r="J522" t="str">
            <v>No</v>
          </cell>
          <cell r="K522"/>
          <cell r="L522" t="str">
            <v>Yes</v>
          </cell>
          <cell r="M522" t="str">
            <v>DA00808032006</v>
          </cell>
        </row>
        <row r="523">
          <cell r="A523" t="str">
            <v>SA1353</v>
          </cell>
          <cell r="B523" t="str">
            <v>11SE-C/F82</v>
          </cell>
          <cell r="C523">
            <v>0</v>
          </cell>
          <cell r="D523" t="str">
            <v>CP,ML&amp;Wch</v>
          </cell>
          <cell r="E523" t="str">
            <v>Wch-S</v>
          </cell>
          <cell r="F523" t="str">
            <v>A</v>
          </cell>
          <cell r="G523" t="str">
            <v>Hong Kong Tennis Centre</v>
          </cell>
          <cell r="H523" t="str">
            <v>LCSD</v>
          </cell>
          <cell r="I523">
            <v>1</v>
          </cell>
          <cell r="J523" t="str">
            <v>Yes</v>
          </cell>
          <cell r="K523"/>
          <cell r="L523" t="str">
            <v>No</v>
          </cell>
          <cell r="M523" t="str">
            <v>CC04408025002</v>
          </cell>
        </row>
        <row r="524">
          <cell r="A524" t="str">
            <v>SA1354</v>
          </cell>
          <cell r="B524" t="str">
            <v>11SE-C/F83</v>
          </cell>
          <cell r="C524">
            <v>0</v>
          </cell>
          <cell r="D524" t="str">
            <v>CP,ML&amp;Wch</v>
          </cell>
          <cell r="E524" t="str">
            <v>Wch-S</v>
          </cell>
          <cell r="F524" t="str">
            <v>A</v>
          </cell>
          <cell r="G524" t="str">
            <v>Hong Kong Tennis Centre</v>
          </cell>
          <cell r="H524" t="str">
            <v>LCSD</v>
          </cell>
          <cell r="I524">
            <v>1</v>
          </cell>
          <cell r="J524" t="str">
            <v>Yes</v>
          </cell>
          <cell r="K524"/>
          <cell r="L524" t="str">
            <v>Yes</v>
          </cell>
          <cell r="M524" t="str">
            <v>CC04408025003</v>
          </cell>
        </row>
        <row r="525">
          <cell r="A525" t="str">
            <v>SA1355</v>
          </cell>
          <cell r="B525" t="str">
            <v>11SE-C/FR9</v>
          </cell>
          <cell r="C525">
            <v>0</v>
          </cell>
          <cell r="D525" t="str">
            <v>CP,ML&amp;Wch</v>
          </cell>
          <cell r="E525" t="str">
            <v>Wch-S</v>
          </cell>
          <cell r="F525" t="str">
            <v>A</v>
          </cell>
          <cell r="G525" t="str">
            <v>Mount Butler Quarry Staff Quarters</v>
          </cell>
          <cell r="H525" t="str">
            <v>HKPF</v>
          </cell>
          <cell r="I525">
            <v>1</v>
          </cell>
          <cell r="J525" t="str">
            <v>No</v>
          </cell>
          <cell r="K525"/>
          <cell r="L525" t="str">
            <v>Yes</v>
          </cell>
          <cell r="M525" t="str">
            <v>CC03108009011</v>
          </cell>
        </row>
        <row r="526">
          <cell r="A526" t="str">
            <v>SA1356</v>
          </cell>
          <cell r="B526" t="str">
            <v>11SE-C/F90</v>
          </cell>
          <cell r="C526">
            <v>0</v>
          </cell>
          <cell r="D526" t="str">
            <v>CP,ML&amp;Wch</v>
          </cell>
          <cell r="E526" t="str">
            <v>Wch-S</v>
          </cell>
          <cell r="F526" t="str">
            <v>A</v>
          </cell>
          <cell r="G526" t="str">
            <v>Hong Kong Tennis Centre</v>
          </cell>
          <cell r="H526" t="str">
            <v>LCSD</v>
          </cell>
          <cell r="I526">
            <v>3</v>
          </cell>
          <cell r="J526" t="str">
            <v>No</v>
          </cell>
          <cell r="K526"/>
          <cell r="L526" t="str">
            <v>No</v>
          </cell>
          <cell r="M526" t="str">
            <v>CC04408025004</v>
          </cell>
        </row>
        <row r="527">
          <cell r="A527" t="str">
            <v>SA1357</v>
          </cell>
          <cell r="B527" t="str">
            <v>11SE-C/F98</v>
          </cell>
          <cell r="C527">
            <v>0</v>
          </cell>
          <cell r="D527" t="str">
            <v>CP,ML&amp;Wch</v>
          </cell>
          <cell r="E527" t="str">
            <v>Wch-S</v>
          </cell>
          <cell r="F527" t="str">
            <v>A</v>
          </cell>
          <cell r="G527" t="str">
            <v>111 Mount Butler Road Government Quarters</v>
          </cell>
          <cell r="H527" t="str">
            <v>GPA</v>
          </cell>
          <cell r="I527">
            <v>2</v>
          </cell>
          <cell r="J527" t="str">
            <v>Yes</v>
          </cell>
          <cell r="K527"/>
          <cell r="L527" t="str">
            <v>Yes</v>
          </cell>
          <cell r="M527" t="str">
            <v>CC02308008007</v>
          </cell>
        </row>
        <row r="528">
          <cell r="A528" t="str">
            <v>SA1358</v>
          </cell>
          <cell r="B528" t="str">
            <v>11SE-C/F99</v>
          </cell>
          <cell r="C528">
            <v>0</v>
          </cell>
          <cell r="D528" t="str">
            <v>CP,ML&amp;Wch</v>
          </cell>
          <cell r="E528" t="str">
            <v>Wch-S</v>
          </cell>
          <cell r="F528" t="str">
            <v>A</v>
          </cell>
          <cell r="G528" t="str">
            <v>Aurizon, 60-62 Moorsom Road</v>
          </cell>
          <cell r="H528" t="str">
            <v>GPA</v>
          </cell>
          <cell r="I528">
            <v>3</v>
          </cell>
          <cell r="J528" t="str">
            <v>No</v>
          </cell>
          <cell r="K528"/>
          <cell r="L528" t="str">
            <v>Yes</v>
          </cell>
          <cell r="M528" t="str">
            <v>CC02308014004</v>
          </cell>
        </row>
        <row r="529">
          <cell r="A529" t="str">
            <v>SA1359</v>
          </cell>
          <cell r="B529" t="str">
            <v>11SE-C/R149</v>
          </cell>
          <cell r="C529">
            <v>0</v>
          </cell>
          <cell r="D529" t="str">
            <v>CP,ML&amp;Wch</v>
          </cell>
          <cell r="E529" t="str">
            <v>Wch-S</v>
          </cell>
          <cell r="F529" t="str">
            <v>A</v>
          </cell>
          <cell r="G529" t="str">
            <v>111 Mount Butler Road Government Quarters</v>
          </cell>
          <cell r="H529" t="str">
            <v>GPA</v>
          </cell>
          <cell r="I529">
            <v>1</v>
          </cell>
          <cell r="J529" t="str">
            <v>Yes</v>
          </cell>
          <cell r="K529"/>
          <cell r="L529" t="str">
            <v>No</v>
          </cell>
          <cell r="M529" t="str">
            <v>CC02308008009</v>
          </cell>
        </row>
        <row r="530">
          <cell r="A530" t="str">
            <v>SA1360</v>
          </cell>
          <cell r="B530" t="str">
            <v>11SE-C/R152</v>
          </cell>
          <cell r="C530">
            <v>0</v>
          </cell>
          <cell r="D530" t="str">
            <v>CP,ML&amp;Wch</v>
          </cell>
          <cell r="E530" t="str">
            <v>Wch-S</v>
          </cell>
          <cell r="F530" t="str">
            <v>A</v>
          </cell>
          <cell r="G530" t="str">
            <v>Aurora, 61 Moorsom Road</v>
          </cell>
          <cell r="H530" t="str">
            <v>GPA</v>
          </cell>
          <cell r="I530">
            <v>1</v>
          </cell>
          <cell r="J530" t="str">
            <v>Yes</v>
          </cell>
          <cell r="K530"/>
          <cell r="L530" t="str">
            <v>No</v>
          </cell>
          <cell r="M530" t="str">
            <v>CC02308014005</v>
          </cell>
        </row>
        <row r="531">
          <cell r="A531" t="str">
            <v>SA1361</v>
          </cell>
          <cell r="B531" t="str">
            <v>11SE-C/R153</v>
          </cell>
          <cell r="C531">
            <v>0</v>
          </cell>
          <cell r="D531" t="str">
            <v>CP,ML&amp;Wch</v>
          </cell>
          <cell r="E531" t="str">
            <v>Wch-S</v>
          </cell>
          <cell r="F531" t="str">
            <v>A</v>
          </cell>
          <cell r="G531" t="str">
            <v>135 Tai Hang Road Quarters</v>
          </cell>
          <cell r="H531" t="str">
            <v>GPA</v>
          </cell>
          <cell r="I531">
            <v>1</v>
          </cell>
          <cell r="J531" t="str">
            <v>No</v>
          </cell>
          <cell r="K531"/>
          <cell r="L531" t="str">
            <v>No</v>
          </cell>
          <cell r="M531" t="str">
            <v>CC02308017002</v>
          </cell>
        </row>
        <row r="532">
          <cell r="A532" t="str">
            <v>SA1362</v>
          </cell>
          <cell r="B532" t="str">
            <v>11SE-C/R154</v>
          </cell>
          <cell r="C532">
            <v>0</v>
          </cell>
          <cell r="D532" t="str">
            <v>CP,ML&amp;Wch</v>
          </cell>
          <cell r="E532" t="str">
            <v>Wch-S</v>
          </cell>
          <cell r="F532" t="str">
            <v>A</v>
          </cell>
          <cell r="G532" t="str">
            <v>135 Tai Hang Road Quarters</v>
          </cell>
          <cell r="H532" t="str">
            <v>GPA</v>
          </cell>
          <cell r="I532">
            <v>1</v>
          </cell>
          <cell r="J532" t="str">
            <v>No</v>
          </cell>
          <cell r="K532"/>
          <cell r="L532" t="str">
            <v>No</v>
          </cell>
          <cell r="M532" t="str">
            <v>CC02308017003</v>
          </cell>
        </row>
        <row r="533">
          <cell r="A533" t="str">
            <v>SA1363</v>
          </cell>
          <cell r="B533" t="str">
            <v>11SE-C/R230</v>
          </cell>
          <cell r="C533">
            <v>0</v>
          </cell>
          <cell r="D533" t="str">
            <v>CP,ML&amp;Wch</v>
          </cell>
          <cell r="E533" t="str">
            <v>Wch-S</v>
          </cell>
          <cell r="F533" t="str">
            <v>A</v>
          </cell>
          <cell r="G533" t="str">
            <v>Mount Butler Quarry Site</v>
          </cell>
          <cell r="H533" t="str">
            <v>HKPF</v>
          </cell>
          <cell r="I533">
            <v>1</v>
          </cell>
          <cell r="J533" t="str">
            <v>No</v>
          </cell>
          <cell r="K533"/>
          <cell r="L533" t="str">
            <v>No</v>
          </cell>
          <cell r="M533" t="str">
            <v>CC03108038019</v>
          </cell>
        </row>
        <row r="534">
          <cell r="A534" t="str">
            <v>SA1364</v>
          </cell>
          <cell r="B534" t="str">
            <v>11SE-C/R256</v>
          </cell>
          <cell r="C534">
            <v>0</v>
          </cell>
          <cell r="D534" t="str">
            <v>CP,ML&amp;Wch</v>
          </cell>
          <cell r="E534" t="str">
            <v>Wch-S</v>
          </cell>
          <cell r="F534" t="str">
            <v>A</v>
          </cell>
          <cell r="G534" t="str">
            <v>Aurizon, 60-62 Moorsom Road</v>
          </cell>
          <cell r="H534" t="str">
            <v>GPA</v>
          </cell>
          <cell r="I534">
            <v>1</v>
          </cell>
          <cell r="J534" t="str">
            <v>No</v>
          </cell>
          <cell r="K534"/>
          <cell r="L534" t="str">
            <v>Yes</v>
          </cell>
          <cell r="M534" t="str">
            <v>CC02308014013</v>
          </cell>
        </row>
        <row r="535">
          <cell r="A535" t="str">
            <v>SA1365</v>
          </cell>
          <cell r="B535" t="str">
            <v>11SE-C/R262</v>
          </cell>
          <cell r="C535">
            <v>0</v>
          </cell>
          <cell r="D535" t="str">
            <v>CP,ML&amp;Wch</v>
          </cell>
          <cell r="E535" t="str">
            <v>Wch-S</v>
          </cell>
          <cell r="F535" t="str">
            <v>A</v>
          </cell>
          <cell r="G535" t="str">
            <v>Tai Tam Reservoir Road Sitting Out Area</v>
          </cell>
          <cell r="H535" t="str">
            <v>LCSD</v>
          </cell>
          <cell r="I535">
            <v>2</v>
          </cell>
          <cell r="J535" t="str">
            <v>Yes</v>
          </cell>
          <cell r="K535"/>
          <cell r="L535" t="str">
            <v>No</v>
          </cell>
          <cell r="M535" t="str">
            <v>BB04408038005</v>
          </cell>
        </row>
        <row r="536">
          <cell r="A536" t="str">
            <v>SA1366</v>
          </cell>
          <cell r="B536" t="str">
            <v>11SE-C/R263</v>
          </cell>
          <cell r="C536">
            <v>0</v>
          </cell>
          <cell r="D536" t="str">
            <v>CP,ML&amp;Wch</v>
          </cell>
          <cell r="E536" t="str">
            <v>Wch-S</v>
          </cell>
          <cell r="F536" t="str">
            <v>A</v>
          </cell>
          <cell r="G536" t="str">
            <v>Chun Fai Road / Moorsom Road Sitting Out Area</v>
          </cell>
          <cell r="H536" t="str">
            <v>LCSD</v>
          </cell>
          <cell r="I536">
            <v>2</v>
          </cell>
          <cell r="J536" t="str">
            <v>Yes</v>
          </cell>
          <cell r="K536"/>
          <cell r="L536" t="str">
            <v>No</v>
          </cell>
          <cell r="M536" t="str">
            <v>CC04408028003</v>
          </cell>
        </row>
        <row r="537">
          <cell r="A537" t="str">
            <v>SA1367</v>
          </cell>
          <cell r="B537" t="str">
            <v>11SE-C/R275</v>
          </cell>
          <cell r="C537">
            <v>0</v>
          </cell>
          <cell r="D537" t="str">
            <v>CP,ML&amp;Wch</v>
          </cell>
          <cell r="E537" t="str">
            <v>Wch-S</v>
          </cell>
          <cell r="F537" t="str">
            <v>A</v>
          </cell>
          <cell r="G537" t="str">
            <v>Tai Tam Reservoir Road Sitting Out Area</v>
          </cell>
          <cell r="H537" t="str">
            <v>LCSD</v>
          </cell>
          <cell r="I537">
            <v>2</v>
          </cell>
          <cell r="J537" t="str">
            <v>Yes</v>
          </cell>
          <cell r="K537"/>
          <cell r="L537" t="str">
            <v>No</v>
          </cell>
          <cell r="M537" t="str">
            <v>CC04408042005</v>
          </cell>
        </row>
        <row r="538">
          <cell r="A538" t="str">
            <v>SA1368</v>
          </cell>
          <cell r="B538" t="str">
            <v>11SE-C/R6</v>
          </cell>
          <cell r="C538">
            <v>0</v>
          </cell>
          <cell r="D538" t="str">
            <v>CP,ML&amp;Wch</v>
          </cell>
          <cell r="E538" t="str">
            <v>Wch-S</v>
          </cell>
          <cell r="F538" t="str">
            <v>A</v>
          </cell>
          <cell r="G538" t="str">
            <v>Deep Water Bay Road Open Space</v>
          </cell>
          <cell r="H538" t="str">
            <v>LCSD</v>
          </cell>
          <cell r="I538">
            <v>1</v>
          </cell>
          <cell r="J538" t="str">
            <v>Yes</v>
          </cell>
          <cell r="K538"/>
          <cell r="L538" t="str">
            <v>No</v>
          </cell>
          <cell r="M538" t="str">
            <v>CC04408066001</v>
          </cell>
        </row>
        <row r="539">
          <cell r="A539" t="str">
            <v>SA1369</v>
          </cell>
          <cell r="B539" t="str">
            <v>11SE-D/C11</v>
          </cell>
          <cell r="C539">
            <v>0</v>
          </cell>
          <cell r="D539" t="str">
            <v>E</v>
          </cell>
          <cell r="E539" t="str">
            <v>CW</v>
          </cell>
          <cell r="F539" t="str">
            <v>A</v>
          </cell>
          <cell r="G539" t="str">
            <v>Hing Wah Community Hall</v>
          </cell>
          <cell r="H539" t="str">
            <v>HAD</v>
          </cell>
          <cell r="I539">
            <v>1</v>
          </cell>
          <cell r="J539" t="str">
            <v>Yes</v>
          </cell>
          <cell r="K539" t="str">
            <v>ChaiWan-West</v>
          </cell>
          <cell r="L539" t="str">
            <v>No</v>
          </cell>
          <cell r="M539" t="str">
            <v>DD02708002002</v>
          </cell>
        </row>
        <row r="540">
          <cell r="A540" t="str">
            <v>SA1370</v>
          </cell>
          <cell r="B540" t="str">
            <v>11SE-D/C112</v>
          </cell>
          <cell r="C540">
            <v>0</v>
          </cell>
          <cell r="D540" t="str">
            <v>E</v>
          </cell>
          <cell r="E540" t="str">
            <v>CW</v>
          </cell>
          <cell r="F540" t="str">
            <v>A</v>
          </cell>
          <cell r="G540" t="str">
            <v>Tai Tam Gap Correctional Institution</v>
          </cell>
          <cell r="H540" t="str">
            <v>CSD</v>
          </cell>
          <cell r="I540">
            <v>1</v>
          </cell>
          <cell r="J540" t="str">
            <v>No</v>
          </cell>
          <cell r="K540"/>
          <cell r="L540" t="str">
            <v>Yes</v>
          </cell>
          <cell r="M540" t="str">
            <v>DD01208001025</v>
          </cell>
        </row>
        <row r="541">
          <cell r="A541" t="str">
            <v>SA1371</v>
          </cell>
          <cell r="B541" t="str">
            <v>11SE-D/C113</v>
          </cell>
          <cell r="C541">
            <v>0</v>
          </cell>
          <cell r="D541" t="str">
            <v>E</v>
          </cell>
          <cell r="E541" t="str">
            <v>CW</v>
          </cell>
          <cell r="F541" t="str">
            <v>A</v>
          </cell>
          <cell r="G541" t="str">
            <v>Tai Tam Gap Correctional Institution</v>
          </cell>
          <cell r="H541" t="str">
            <v>CSD</v>
          </cell>
          <cell r="I541">
            <v>3</v>
          </cell>
          <cell r="J541" t="str">
            <v>No</v>
          </cell>
          <cell r="K541"/>
          <cell r="L541" t="str">
            <v>Yes</v>
          </cell>
          <cell r="M541" t="str">
            <v>DD01208001002</v>
          </cell>
        </row>
        <row r="542">
          <cell r="A542" t="str">
            <v>SA1372</v>
          </cell>
          <cell r="B542" t="str">
            <v>11SE-D/C114</v>
          </cell>
          <cell r="C542">
            <v>0</v>
          </cell>
          <cell r="D542" t="str">
            <v>E</v>
          </cell>
          <cell r="E542" t="str">
            <v>CW</v>
          </cell>
          <cell r="F542" t="str">
            <v>A</v>
          </cell>
          <cell r="G542" t="str">
            <v>Cape Collinson Crematorium</v>
          </cell>
          <cell r="H542" t="str">
            <v>FEHD</v>
          </cell>
          <cell r="I542">
            <v>2</v>
          </cell>
          <cell r="J542" t="str">
            <v>Yes</v>
          </cell>
          <cell r="K542"/>
          <cell r="L542" t="str">
            <v>Yes</v>
          </cell>
          <cell r="M542" t="str">
            <v>DD01908013010</v>
          </cell>
        </row>
        <row r="543">
          <cell r="A543" t="str">
            <v>SA1373</v>
          </cell>
          <cell r="B543" t="str">
            <v>11SE-D/C116</v>
          </cell>
          <cell r="C543">
            <v>0</v>
          </cell>
          <cell r="D543" t="str">
            <v>E</v>
          </cell>
          <cell r="E543" t="str">
            <v>CW</v>
          </cell>
          <cell r="F543" t="str">
            <v>A</v>
          </cell>
          <cell r="G543" t="str">
            <v>Cape Collinson Crematorium</v>
          </cell>
          <cell r="H543" t="str">
            <v>FEHD</v>
          </cell>
          <cell r="I543">
            <v>2</v>
          </cell>
          <cell r="J543" t="str">
            <v>No</v>
          </cell>
          <cell r="K543"/>
          <cell r="L543" t="str">
            <v>Yes</v>
          </cell>
          <cell r="M543" t="str">
            <v>DD01908013012</v>
          </cell>
        </row>
        <row r="544">
          <cell r="A544" t="str">
            <v>SA1374</v>
          </cell>
          <cell r="B544" t="str">
            <v>11SE-D/CR118</v>
          </cell>
          <cell r="C544">
            <v>0</v>
          </cell>
          <cell r="D544" t="str">
            <v>E</v>
          </cell>
          <cell r="E544" t="str">
            <v>CW</v>
          </cell>
          <cell r="F544" t="str">
            <v>A</v>
          </cell>
          <cell r="G544" t="str">
            <v>Cape Collinson Crematorium</v>
          </cell>
          <cell r="H544" t="str">
            <v>FEHD</v>
          </cell>
          <cell r="I544">
            <v>1</v>
          </cell>
          <cell r="J544" t="str">
            <v>No</v>
          </cell>
          <cell r="K544"/>
          <cell r="L544" t="str">
            <v>Yes</v>
          </cell>
          <cell r="M544" t="str">
            <v>DD01908013014</v>
          </cell>
        </row>
        <row r="545">
          <cell r="A545" t="str">
            <v>SA1375</v>
          </cell>
          <cell r="B545" t="str">
            <v>11SE-D/C120</v>
          </cell>
          <cell r="C545">
            <v>0</v>
          </cell>
          <cell r="D545" t="str">
            <v>E</v>
          </cell>
          <cell r="E545" t="str">
            <v>CW</v>
          </cell>
          <cell r="F545" t="str">
            <v>A</v>
          </cell>
          <cell r="G545" t="str">
            <v>Cape Collinson Crematorium</v>
          </cell>
          <cell r="H545" t="str">
            <v>FEHD</v>
          </cell>
          <cell r="I545">
            <v>3</v>
          </cell>
          <cell r="J545" t="str">
            <v>Yes</v>
          </cell>
          <cell r="K545"/>
          <cell r="L545" t="str">
            <v>Yes</v>
          </cell>
          <cell r="M545" t="str">
            <v>DD01908013016</v>
          </cell>
        </row>
        <row r="546">
          <cell r="A546" t="str">
            <v>SA1376</v>
          </cell>
          <cell r="B546" t="str">
            <v>11SE-D/C131</v>
          </cell>
          <cell r="C546">
            <v>0</v>
          </cell>
          <cell r="D546" t="str">
            <v>E</v>
          </cell>
          <cell r="E546" t="str">
            <v>CW</v>
          </cell>
          <cell r="F546" t="str">
            <v>A</v>
          </cell>
          <cell r="G546" t="str">
            <v>Tai Tam Gap Correctional Institution</v>
          </cell>
          <cell r="H546" t="str">
            <v>CSD</v>
          </cell>
          <cell r="I546">
            <v>1</v>
          </cell>
          <cell r="J546" t="str">
            <v>Yes</v>
          </cell>
          <cell r="K546"/>
          <cell r="L546" t="str">
            <v>No</v>
          </cell>
          <cell r="M546" t="str">
            <v>DD01208001021</v>
          </cell>
        </row>
        <row r="547">
          <cell r="A547" t="str">
            <v>SA1377</v>
          </cell>
          <cell r="B547" t="str">
            <v>11SE-D/C152</v>
          </cell>
          <cell r="C547">
            <v>0</v>
          </cell>
          <cell r="D547" t="str">
            <v>E</v>
          </cell>
          <cell r="E547" t="str">
            <v>CW</v>
          </cell>
          <cell r="F547" t="str">
            <v>A</v>
          </cell>
          <cell r="G547" t="str">
            <v>Cape Collinson Training Centre</v>
          </cell>
          <cell r="H547" t="str">
            <v>CSD</v>
          </cell>
          <cell r="I547">
            <v>3</v>
          </cell>
          <cell r="J547" t="str">
            <v>Yes</v>
          </cell>
          <cell r="K547"/>
          <cell r="L547" t="str">
            <v>Yes</v>
          </cell>
          <cell r="M547" t="str">
            <v>DD01208003019</v>
          </cell>
        </row>
        <row r="548">
          <cell r="A548" t="str">
            <v>SA1378</v>
          </cell>
          <cell r="B548" t="str">
            <v>11SE-D/CR153</v>
          </cell>
          <cell r="C548">
            <v>0</v>
          </cell>
          <cell r="D548" t="str">
            <v>E</v>
          </cell>
          <cell r="E548" t="str">
            <v>CW</v>
          </cell>
          <cell r="F548" t="str">
            <v>A</v>
          </cell>
          <cell r="G548" t="str">
            <v>Tai Tam Gap Correctional Institution</v>
          </cell>
          <cell r="H548" t="str">
            <v>CSD</v>
          </cell>
          <cell r="I548">
            <v>1</v>
          </cell>
          <cell r="J548" t="str">
            <v>Yes</v>
          </cell>
          <cell r="K548"/>
          <cell r="L548" t="str">
            <v>No</v>
          </cell>
          <cell r="M548" t="str">
            <v>DD01208001001</v>
          </cell>
        </row>
        <row r="549">
          <cell r="A549" t="str">
            <v>SA1379</v>
          </cell>
          <cell r="B549" t="str">
            <v>11SE-D/C154</v>
          </cell>
          <cell r="C549">
            <v>0</v>
          </cell>
          <cell r="D549" t="str">
            <v>E</v>
          </cell>
          <cell r="E549" t="str">
            <v>CW</v>
          </cell>
          <cell r="F549" t="str">
            <v>A</v>
          </cell>
          <cell r="G549" t="str">
            <v>Tai Tam Gap Correctional Institution</v>
          </cell>
          <cell r="H549" t="str">
            <v>CSD</v>
          </cell>
          <cell r="I549">
            <v>1</v>
          </cell>
          <cell r="J549" t="str">
            <v>Yes</v>
          </cell>
          <cell r="K549"/>
          <cell r="L549" t="str">
            <v>Yes</v>
          </cell>
          <cell r="M549" t="str">
            <v>DD01208001022</v>
          </cell>
        </row>
        <row r="550">
          <cell r="A550" t="str">
            <v>SA1380</v>
          </cell>
          <cell r="B550" t="str">
            <v>11SE-D/C155</v>
          </cell>
          <cell r="C550">
            <v>0</v>
          </cell>
          <cell r="D550" t="str">
            <v>E</v>
          </cell>
          <cell r="E550" t="str">
            <v>CW</v>
          </cell>
          <cell r="F550" t="str">
            <v>A</v>
          </cell>
          <cell r="G550" t="str">
            <v>Tai Tam Gap Correctional Institution</v>
          </cell>
          <cell r="H550" t="str">
            <v>CSD</v>
          </cell>
          <cell r="I550">
            <v>1</v>
          </cell>
          <cell r="J550" t="str">
            <v>Yes</v>
          </cell>
          <cell r="K550"/>
          <cell r="L550" t="str">
            <v>Yes</v>
          </cell>
          <cell r="M550" t="str">
            <v>DD01208001023</v>
          </cell>
        </row>
        <row r="551">
          <cell r="A551" t="str">
            <v>SA1381</v>
          </cell>
          <cell r="B551" t="str">
            <v>11SE-D/C156</v>
          </cell>
          <cell r="C551">
            <v>0</v>
          </cell>
          <cell r="D551" t="str">
            <v>E</v>
          </cell>
          <cell r="E551" t="str">
            <v>CW</v>
          </cell>
          <cell r="F551" t="str">
            <v>A</v>
          </cell>
          <cell r="G551" t="str">
            <v>Tai Tam Gap Correctional Institution</v>
          </cell>
          <cell r="H551" t="str">
            <v>CSD</v>
          </cell>
          <cell r="I551">
            <v>1</v>
          </cell>
          <cell r="J551" t="str">
            <v>No</v>
          </cell>
          <cell r="K551"/>
          <cell r="L551" t="str">
            <v>No</v>
          </cell>
          <cell r="M551" t="str">
            <v>DD01208001024</v>
          </cell>
        </row>
        <row r="552">
          <cell r="A552" t="str">
            <v>SA1382</v>
          </cell>
          <cell r="B552" t="str">
            <v>11SE-D/C158</v>
          </cell>
          <cell r="C552">
            <v>0</v>
          </cell>
          <cell r="D552" t="str">
            <v>E</v>
          </cell>
          <cell r="E552" t="str">
            <v>CW</v>
          </cell>
          <cell r="F552" t="str">
            <v>A</v>
          </cell>
          <cell r="G552" t="str">
            <v>Cape Collinson Training Centre</v>
          </cell>
          <cell r="H552" t="str">
            <v>CSD</v>
          </cell>
          <cell r="I552">
            <v>1</v>
          </cell>
          <cell r="J552" t="str">
            <v>No</v>
          </cell>
          <cell r="K552"/>
          <cell r="L552" t="str">
            <v>No</v>
          </cell>
          <cell r="M552" t="str">
            <v>DD01208003001</v>
          </cell>
        </row>
        <row r="553">
          <cell r="A553" t="str">
            <v>SA1383</v>
          </cell>
          <cell r="B553" t="str">
            <v>11SE-D/C159</v>
          </cell>
          <cell r="C553">
            <v>0</v>
          </cell>
          <cell r="D553" t="str">
            <v>E</v>
          </cell>
          <cell r="E553" t="str">
            <v>CW</v>
          </cell>
          <cell r="F553" t="str">
            <v>A</v>
          </cell>
          <cell r="G553" t="str">
            <v>Chai Wan Swimming Pool &amp; Park</v>
          </cell>
          <cell r="H553" t="str">
            <v>LCSD</v>
          </cell>
          <cell r="I553">
            <v>2</v>
          </cell>
          <cell r="J553" t="str">
            <v>Yes</v>
          </cell>
          <cell r="K553" t="str">
            <v>ChaiWan-West</v>
          </cell>
          <cell r="L553" t="str">
            <v>Yes</v>
          </cell>
          <cell r="M553" t="str">
            <v>DD04408015001</v>
          </cell>
        </row>
        <row r="554">
          <cell r="A554" t="str">
            <v>SA1384</v>
          </cell>
          <cell r="B554" t="str">
            <v>11SE-D/C160</v>
          </cell>
          <cell r="C554">
            <v>0</v>
          </cell>
          <cell r="D554" t="str">
            <v>E</v>
          </cell>
          <cell r="E554" t="str">
            <v>CW</v>
          </cell>
          <cell r="F554" t="str">
            <v>A</v>
          </cell>
          <cell r="G554" t="str">
            <v>Chai Wan Swimming Pool &amp; Park</v>
          </cell>
          <cell r="H554" t="str">
            <v>LCSD</v>
          </cell>
          <cell r="I554">
            <v>2</v>
          </cell>
          <cell r="J554" t="str">
            <v>No</v>
          </cell>
          <cell r="K554" t="str">
            <v>ChaiWan-West</v>
          </cell>
          <cell r="L554" t="str">
            <v>Yes</v>
          </cell>
          <cell r="M554" t="str">
            <v>DD04408015011</v>
          </cell>
        </row>
        <row r="555">
          <cell r="A555" t="str">
            <v>SA1385</v>
          </cell>
          <cell r="B555" t="str">
            <v>11SE-D/C161</v>
          </cell>
          <cell r="C555">
            <v>0</v>
          </cell>
          <cell r="D555" t="str">
            <v>E</v>
          </cell>
          <cell r="E555" t="str">
            <v>CW</v>
          </cell>
          <cell r="F555" t="str">
            <v>A</v>
          </cell>
          <cell r="G555" t="str">
            <v>Chai Wan Swimming Pool &amp; Park</v>
          </cell>
          <cell r="H555" t="str">
            <v>LCSD</v>
          </cell>
          <cell r="I555">
            <v>2</v>
          </cell>
          <cell r="J555" t="str">
            <v>Yes</v>
          </cell>
          <cell r="K555" t="str">
            <v>ChaiWan-West</v>
          </cell>
          <cell r="L555" t="str">
            <v>Yes</v>
          </cell>
          <cell r="M555" t="str">
            <v>DD04408015002</v>
          </cell>
        </row>
        <row r="556">
          <cell r="A556" t="str">
            <v>SA1386</v>
          </cell>
          <cell r="B556" t="str">
            <v>11SE-D/C164</v>
          </cell>
          <cell r="C556">
            <v>0</v>
          </cell>
          <cell r="D556" t="str">
            <v>E</v>
          </cell>
          <cell r="E556" t="str">
            <v>CW</v>
          </cell>
          <cell r="F556" t="str">
            <v>A</v>
          </cell>
          <cell r="G556" t="str">
            <v>Cape Collinson Crematorium</v>
          </cell>
          <cell r="H556" t="str">
            <v>FEHD</v>
          </cell>
          <cell r="I556">
            <v>3</v>
          </cell>
          <cell r="J556" t="str">
            <v>No</v>
          </cell>
          <cell r="K556"/>
          <cell r="L556" t="str">
            <v>Yes</v>
          </cell>
          <cell r="M556" t="str">
            <v>DD01908013051</v>
          </cell>
        </row>
        <row r="557">
          <cell r="A557" t="str">
            <v>SA1387</v>
          </cell>
          <cell r="B557" t="str">
            <v>11SE-D/C165</v>
          </cell>
          <cell r="C557">
            <v>0</v>
          </cell>
          <cell r="D557" t="str">
            <v>E</v>
          </cell>
          <cell r="E557" t="str">
            <v>CW</v>
          </cell>
          <cell r="F557" t="str">
            <v>A</v>
          </cell>
          <cell r="G557" t="str">
            <v>Cape Collinson Crematorium</v>
          </cell>
          <cell r="H557" t="str">
            <v>FEHD</v>
          </cell>
          <cell r="I557">
            <v>3</v>
          </cell>
          <cell r="J557" t="str">
            <v>No</v>
          </cell>
          <cell r="K557"/>
          <cell r="L557" t="str">
            <v>Yes</v>
          </cell>
          <cell r="M557" t="str">
            <v>DD01908013021</v>
          </cell>
        </row>
        <row r="558">
          <cell r="A558" t="str">
            <v>SA1388</v>
          </cell>
          <cell r="B558" t="str">
            <v>11SE-D/C166</v>
          </cell>
          <cell r="C558">
            <v>0</v>
          </cell>
          <cell r="D558" t="str">
            <v>E</v>
          </cell>
          <cell r="E558" t="str">
            <v>CW</v>
          </cell>
          <cell r="F558" t="str">
            <v>A</v>
          </cell>
          <cell r="G558" t="str">
            <v>Cape Collinson Crematorium</v>
          </cell>
          <cell r="H558" t="str">
            <v>FEHD</v>
          </cell>
          <cell r="I558">
            <v>3</v>
          </cell>
          <cell r="J558" t="str">
            <v>No</v>
          </cell>
          <cell r="K558"/>
          <cell r="L558" t="str">
            <v>Yes</v>
          </cell>
          <cell r="M558" t="str">
            <v>DD01908013049</v>
          </cell>
        </row>
        <row r="559">
          <cell r="A559" t="str">
            <v>SA1389</v>
          </cell>
          <cell r="B559" t="str">
            <v>11SE-D/C177</v>
          </cell>
          <cell r="C559">
            <v>0</v>
          </cell>
          <cell r="D559" t="str">
            <v>E</v>
          </cell>
          <cell r="E559" t="str">
            <v>SKW&amp;Is-S</v>
          </cell>
          <cell r="F559" t="str">
            <v>A</v>
          </cell>
          <cell r="G559" t="str">
            <v>Lei Yue Mun Park (SKW)</v>
          </cell>
          <cell r="H559" t="str">
            <v>LCSD</v>
          </cell>
          <cell r="I559">
            <v>3</v>
          </cell>
          <cell r="J559" t="str">
            <v>No</v>
          </cell>
          <cell r="K559"/>
          <cell r="L559" t="str">
            <v>Yes</v>
          </cell>
          <cell r="M559" t="str">
            <v>DB04408016070</v>
          </cell>
        </row>
        <row r="560">
          <cell r="A560" t="str">
            <v>SA1390</v>
          </cell>
          <cell r="B560" t="str">
            <v>11SE-D/CR178</v>
          </cell>
          <cell r="C560">
            <v>0</v>
          </cell>
          <cell r="D560" t="str">
            <v>E</v>
          </cell>
          <cell r="E560" t="str">
            <v>SKW&amp;Is-S</v>
          </cell>
          <cell r="F560" t="str">
            <v>A</v>
          </cell>
          <cell r="G560" t="str">
            <v>Lei Yue Mun Park (SKW)</v>
          </cell>
          <cell r="H560" t="str">
            <v>LCSD</v>
          </cell>
          <cell r="I560">
            <v>2</v>
          </cell>
          <cell r="J560" t="str">
            <v>No</v>
          </cell>
          <cell r="K560"/>
          <cell r="L560" t="str">
            <v>Yes</v>
          </cell>
          <cell r="M560" t="str">
            <v>DB04408016059</v>
          </cell>
        </row>
        <row r="561">
          <cell r="A561" t="str">
            <v>SA1391</v>
          </cell>
          <cell r="B561" t="str">
            <v>11SE-D/CR179</v>
          </cell>
          <cell r="C561">
            <v>0</v>
          </cell>
          <cell r="D561" t="str">
            <v>E</v>
          </cell>
          <cell r="E561" t="str">
            <v>SKW&amp;Is-S</v>
          </cell>
          <cell r="F561" t="str">
            <v>A</v>
          </cell>
          <cell r="G561" t="str">
            <v>Lei Yue Mun Park (SKW)</v>
          </cell>
          <cell r="H561" t="str">
            <v>LCSD</v>
          </cell>
          <cell r="I561">
            <v>2</v>
          </cell>
          <cell r="J561" t="str">
            <v>Yes</v>
          </cell>
          <cell r="K561"/>
          <cell r="L561" t="str">
            <v>Yes</v>
          </cell>
          <cell r="M561" t="str">
            <v>DB04408016071</v>
          </cell>
        </row>
        <row r="562">
          <cell r="A562" t="str">
            <v>SA1392</v>
          </cell>
          <cell r="B562" t="str">
            <v>11SE-D/CR183</v>
          </cell>
          <cell r="C562" t="str">
            <v>1,3</v>
          </cell>
          <cell r="D562" t="str">
            <v>E</v>
          </cell>
          <cell r="E562" t="str">
            <v>CW</v>
          </cell>
          <cell r="F562" t="str">
            <v>A</v>
          </cell>
          <cell r="G562" t="str">
            <v>Siu Sai Wan Promenade And Central Park</v>
          </cell>
          <cell r="H562" t="str">
            <v>LCSD,Lands D</v>
          </cell>
          <cell r="I562">
            <v>2</v>
          </cell>
          <cell r="J562" t="str">
            <v>Yes</v>
          </cell>
          <cell r="K562" t="str">
            <v>ChaiWan-West</v>
          </cell>
          <cell r="L562" t="str">
            <v>Yes</v>
          </cell>
          <cell r="M562" t="str">
            <v>DD04408023001</v>
          </cell>
        </row>
        <row r="563">
          <cell r="A563" t="str">
            <v>SA1393</v>
          </cell>
          <cell r="B563" t="str">
            <v>11SE-D/C185</v>
          </cell>
          <cell r="C563">
            <v>0</v>
          </cell>
          <cell r="D563" t="str">
            <v>E</v>
          </cell>
          <cell r="E563" t="str">
            <v>CW</v>
          </cell>
          <cell r="F563" t="str">
            <v>A</v>
          </cell>
          <cell r="G563" t="str">
            <v>Cape Collinson Crematorium</v>
          </cell>
          <cell r="H563" t="str">
            <v>FEHD</v>
          </cell>
          <cell r="I563">
            <v>2</v>
          </cell>
          <cell r="J563" t="str">
            <v>No</v>
          </cell>
          <cell r="K563"/>
          <cell r="L563" t="str">
            <v>Yes</v>
          </cell>
          <cell r="M563" t="str">
            <v>DD01908013024</v>
          </cell>
        </row>
        <row r="564">
          <cell r="A564" t="str">
            <v>SA1394</v>
          </cell>
          <cell r="B564" t="str">
            <v>11SE-D/C2</v>
          </cell>
          <cell r="C564">
            <v>0</v>
          </cell>
          <cell r="D564" t="str">
            <v>E</v>
          </cell>
          <cell r="E564" t="str">
            <v>CW</v>
          </cell>
          <cell r="F564" t="str">
            <v>A</v>
          </cell>
          <cell r="G564" t="str">
            <v>Shaukeiwan Fire Station</v>
          </cell>
          <cell r="H564" t="str">
            <v>FSD</v>
          </cell>
          <cell r="I564">
            <v>1</v>
          </cell>
          <cell r="J564" t="str">
            <v>Yes</v>
          </cell>
          <cell r="K564"/>
          <cell r="L564" t="str">
            <v>Yes</v>
          </cell>
          <cell r="M564" t="str">
            <v>DD01808024001</v>
          </cell>
        </row>
        <row r="565">
          <cell r="A565" t="str">
            <v>SA1395</v>
          </cell>
          <cell r="B565" t="str">
            <v>11SE-D/C206</v>
          </cell>
          <cell r="C565">
            <v>0</v>
          </cell>
          <cell r="D565" t="str">
            <v>E</v>
          </cell>
          <cell r="E565" t="str">
            <v>CW</v>
          </cell>
          <cell r="F565" t="str">
            <v>A</v>
          </cell>
          <cell r="G565" t="str">
            <v>Cape Collinson Training Centre</v>
          </cell>
          <cell r="H565" t="str">
            <v>CSD</v>
          </cell>
          <cell r="I565">
            <v>3</v>
          </cell>
          <cell r="J565" t="str">
            <v>No</v>
          </cell>
          <cell r="K565"/>
          <cell r="L565" t="str">
            <v>Yes</v>
          </cell>
          <cell r="M565" t="str">
            <v>DD01208003018</v>
          </cell>
        </row>
        <row r="566">
          <cell r="A566" t="str">
            <v>SA1396</v>
          </cell>
          <cell r="B566" t="str">
            <v>11SE-D/C209</v>
          </cell>
          <cell r="C566">
            <v>0</v>
          </cell>
          <cell r="D566" t="str">
            <v>E</v>
          </cell>
          <cell r="E566" t="str">
            <v>CW</v>
          </cell>
          <cell r="F566" t="str">
            <v>A</v>
          </cell>
          <cell r="G566" t="str">
            <v>Cape Collinson Training Centre</v>
          </cell>
          <cell r="H566" t="str">
            <v>CSD</v>
          </cell>
          <cell r="I566">
            <v>3</v>
          </cell>
          <cell r="J566" t="str">
            <v>No</v>
          </cell>
          <cell r="K566"/>
          <cell r="L566" t="str">
            <v>Yes</v>
          </cell>
          <cell r="M566" t="str">
            <v>DD01208003014</v>
          </cell>
        </row>
        <row r="567">
          <cell r="A567" t="str">
            <v>SA1397</v>
          </cell>
          <cell r="B567" t="str">
            <v>11SE-D/C210</v>
          </cell>
          <cell r="C567">
            <v>0</v>
          </cell>
          <cell r="D567" t="str">
            <v>E</v>
          </cell>
          <cell r="E567" t="str">
            <v>CW</v>
          </cell>
          <cell r="F567" t="str">
            <v>A</v>
          </cell>
          <cell r="G567" t="str">
            <v>Cape Collinson Training Centre</v>
          </cell>
          <cell r="H567" t="str">
            <v>CSD</v>
          </cell>
          <cell r="I567">
            <v>2</v>
          </cell>
          <cell r="J567" t="str">
            <v>No</v>
          </cell>
          <cell r="K567"/>
          <cell r="L567" t="str">
            <v>Yes</v>
          </cell>
          <cell r="M567" t="str">
            <v>DD01208003015</v>
          </cell>
        </row>
        <row r="568">
          <cell r="A568" t="str">
            <v>SA1398</v>
          </cell>
          <cell r="B568" t="str">
            <v>11SE-D/CR22</v>
          </cell>
          <cell r="C568">
            <v>0</v>
          </cell>
          <cell r="D568" t="str">
            <v>E</v>
          </cell>
          <cell r="E568" t="str">
            <v>CW</v>
          </cell>
          <cell r="F568" t="str">
            <v>A</v>
          </cell>
          <cell r="G568" t="str">
            <v>Chai Wan Swimming Pool &amp; Park</v>
          </cell>
          <cell r="H568" t="str">
            <v>LCSD</v>
          </cell>
          <cell r="I568">
            <v>1</v>
          </cell>
          <cell r="J568" t="str">
            <v>Yes</v>
          </cell>
          <cell r="K568" t="str">
            <v>ChaiWan-West</v>
          </cell>
          <cell r="L568" t="str">
            <v>Yes</v>
          </cell>
          <cell r="M568" t="str">
            <v>DD04408015009</v>
          </cell>
        </row>
        <row r="569">
          <cell r="A569" t="str">
            <v>SA1399</v>
          </cell>
          <cell r="B569" t="str">
            <v>11SE-D/C228</v>
          </cell>
          <cell r="C569">
            <v>0</v>
          </cell>
          <cell r="D569" t="str">
            <v>E</v>
          </cell>
          <cell r="E569" t="str">
            <v>CW</v>
          </cell>
          <cell r="F569" t="str">
            <v>A</v>
          </cell>
          <cell r="G569" t="str">
            <v>Cape Collinson Crematorium</v>
          </cell>
          <cell r="H569" t="str">
            <v>FEHD</v>
          </cell>
          <cell r="I569">
            <v>3</v>
          </cell>
          <cell r="J569" t="str">
            <v>No</v>
          </cell>
          <cell r="K569"/>
          <cell r="L569" t="str">
            <v>Yes</v>
          </cell>
          <cell r="M569" t="str">
            <v>DD01908013043</v>
          </cell>
        </row>
        <row r="570">
          <cell r="A570" t="str">
            <v>SA1400</v>
          </cell>
          <cell r="B570" t="str">
            <v>11SE-D/C229</v>
          </cell>
          <cell r="C570">
            <v>0</v>
          </cell>
          <cell r="D570" t="str">
            <v>E</v>
          </cell>
          <cell r="E570" t="str">
            <v>CW</v>
          </cell>
          <cell r="F570" t="str">
            <v>A</v>
          </cell>
          <cell r="G570" t="str">
            <v>Cape Collinson Crematorium</v>
          </cell>
          <cell r="H570" t="str">
            <v>FEHD</v>
          </cell>
          <cell r="I570">
            <v>3</v>
          </cell>
          <cell r="J570" t="str">
            <v>No</v>
          </cell>
          <cell r="K570"/>
          <cell r="L570" t="str">
            <v>Yes</v>
          </cell>
          <cell r="M570" t="str">
            <v>DD01908013025</v>
          </cell>
        </row>
        <row r="571">
          <cell r="A571" t="str">
            <v>SA1401</v>
          </cell>
          <cell r="B571" t="str">
            <v>11SE-D/C230</v>
          </cell>
          <cell r="C571">
            <v>0</v>
          </cell>
          <cell r="D571" t="str">
            <v>E</v>
          </cell>
          <cell r="E571" t="str">
            <v>CW</v>
          </cell>
          <cell r="F571" t="str">
            <v>A</v>
          </cell>
          <cell r="G571" t="str">
            <v>Cape Collinson Crematorium</v>
          </cell>
          <cell r="H571" t="str">
            <v>FEHD</v>
          </cell>
          <cell r="I571">
            <v>2</v>
          </cell>
          <cell r="J571" t="str">
            <v>No</v>
          </cell>
          <cell r="K571"/>
          <cell r="L571" t="str">
            <v>Yes</v>
          </cell>
          <cell r="M571" t="str">
            <v>DD01908013026</v>
          </cell>
        </row>
        <row r="572">
          <cell r="A572" t="str">
            <v>SA1402</v>
          </cell>
          <cell r="B572" t="str">
            <v>11SE-D/C231</v>
          </cell>
          <cell r="C572">
            <v>0</v>
          </cell>
          <cell r="D572" t="str">
            <v>E</v>
          </cell>
          <cell r="E572" t="str">
            <v>CW</v>
          </cell>
          <cell r="F572" t="str">
            <v>A</v>
          </cell>
          <cell r="G572" t="str">
            <v>Cape Collinson Crematorium</v>
          </cell>
          <cell r="H572" t="str">
            <v>FEHD</v>
          </cell>
          <cell r="I572">
            <v>2</v>
          </cell>
          <cell r="J572" t="str">
            <v>No</v>
          </cell>
          <cell r="K572"/>
          <cell r="L572" t="str">
            <v>Yes</v>
          </cell>
          <cell r="M572" t="str">
            <v>DD01908013046</v>
          </cell>
        </row>
        <row r="573">
          <cell r="A573" t="str">
            <v>SA1403</v>
          </cell>
          <cell r="B573" t="str">
            <v>11SE-D/C234</v>
          </cell>
          <cell r="C573">
            <v>0</v>
          </cell>
          <cell r="D573" t="str">
            <v>E</v>
          </cell>
          <cell r="E573" t="str">
            <v>CW</v>
          </cell>
          <cell r="F573" t="str">
            <v>A</v>
          </cell>
          <cell r="G573" t="str">
            <v>Cape Collinson Crematorium</v>
          </cell>
          <cell r="H573" t="str">
            <v>FEHD</v>
          </cell>
          <cell r="I573">
            <v>2</v>
          </cell>
          <cell r="J573" t="str">
            <v>No</v>
          </cell>
          <cell r="K573"/>
          <cell r="L573" t="str">
            <v>Yes</v>
          </cell>
          <cell r="M573" t="str">
            <v>DD01908013041</v>
          </cell>
        </row>
        <row r="574">
          <cell r="A574" t="str">
            <v>SA1404</v>
          </cell>
          <cell r="B574" t="str">
            <v>11SE-D/C235</v>
          </cell>
          <cell r="C574">
            <v>0</v>
          </cell>
          <cell r="D574" t="str">
            <v>E</v>
          </cell>
          <cell r="E574" t="str">
            <v>CW</v>
          </cell>
          <cell r="F574" t="str">
            <v>A</v>
          </cell>
          <cell r="G574" t="str">
            <v>Cape Collinson Crematorium</v>
          </cell>
          <cell r="H574" t="str">
            <v>FEHD</v>
          </cell>
          <cell r="I574">
            <v>3</v>
          </cell>
          <cell r="J574" t="str">
            <v>No</v>
          </cell>
          <cell r="K574"/>
          <cell r="L574" t="str">
            <v>Yes</v>
          </cell>
          <cell r="M574" t="str">
            <v>DD01908013042</v>
          </cell>
        </row>
        <row r="575">
          <cell r="A575" t="str">
            <v>SA1405</v>
          </cell>
          <cell r="B575" t="str">
            <v>11SE-D/C236</v>
          </cell>
          <cell r="C575">
            <v>0</v>
          </cell>
          <cell r="D575" t="str">
            <v>E</v>
          </cell>
          <cell r="E575" t="str">
            <v>CW</v>
          </cell>
          <cell r="F575" t="str">
            <v>A</v>
          </cell>
          <cell r="G575" t="str">
            <v>Cape Collinson Crematorium</v>
          </cell>
          <cell r="H575" t="str">
            <v>FEHD</v>
          </cell>
          <cell r="I575">
            <v>2</v>
          </cell>
          <cell r="J575" t="str">
            <v>No</v>
          </cell>
          <cell r="K575"/>
          <cell r="L575" t="str">
            <v>Yes</v>
          </cell>
          <cell r="M575" t="str">
            <v>DD01908013030</v>
          </cell>
        </row>
        <row r="576">
          <cell r="A576" t="str">
            <v>SA1406</v>
          </cell>
          <cell r="B576" t="str">
            <v>11SE-D/C283</v>
          </cell>
          <cell r="C576">
            <v>0</v>
          </cell>
          <cell r="D576" t="str">
            <v>E</v>
          </cell>
          <cell r="E576" t="str">
            <v>CW</v>
          </cell>
          <cell r="F576" t="str">
            <v>A</v>
          </cell>
          <cell r="G576" t="str">
            <v>Shaukeiwan Fire Station</v>
          </cell>
          <cell r="H576" t="str">
            <v>FSD</v>
          </cell>
          <cell r="I576">
            <v>1</v>
          </cell>
          <cell r="J576" t="str">
            <v>No</v>
          </cell>
          <cell r="K576"/>
          <cell r="L576" t="str">
            <v>Yes</v>
          </cell>
          <cell r="M576" t="str">
            <v>DD01808024003</v>
          </cell>
        </row>
        <row r="577">
          <cell r="A577" t="str">
            <v>SA1407</v>
          </cell>
          <cell r="B577" t="str">
            <v>11SE-D/C285</v>
          </cell>
          <cell r="C577">
            <v>0</v>
          </cell>
          <cell r="D577" t="str">
            <v>E</v>
          </cell>
          <cell r="E577" t="str">
            <v>CW</v>
          </cell>
          <cell r="F577" t="str">
            <v>A</v>
          </cell>
          <cell r="G577" t="str">
            <v>Shaukeiwan Fire Station</v>
          </cell>
          <cell r="H577" t="str">
            <v>FSD</v>
          </cell>
          <cell r="I577">
            <v>1</v>
          </cell>
          <cell r="J577" t="str">
            <v>No</v>
          </cell>
          <cell r="K577"/>
          <cell r="L577" t="str">
            <v>Yes</v>
          </cell>
          <cell r="M577" t="str">
            <v>DD01808024004</v>
          </cell>
        </row>
        <row r="578">
          <cell r="A578" t="str">
            <v>SA1408</v>
          </cell>
          <cell r="B578" t="str">
            <v>11SE-D/C288</v>
          </cell>
          <cell r="C578">
            <v>0</v>
          </cell>
          <cell r="D578" t="str">
            <v>E</v>
          </cell>
          <cell r="E578" t="str">
            <v>CW</v>
          </cell>
          <cell r="F578" t="str">
            <v>A</v>
          </cell>
          <cell r="G578" t="str">
            <v>Cape Collinson Training Centre</v>
          </cell>
          <cell r="H578" t="str">
            <v>CSD</v>
          </cell>
          <cell r="I578">
            <v>3</v>
          </cell>
          <cell r="J578" t="str">
            <v>No</v>
          </cell>
          <cell r="K578"/>
          <cell r="L578" t="str">
            <v>Yes</v>
          </cell>
          <cell r="M578" t="str">
            <v>DD01208003002</v>
          </cell>
        </row>
        <row r="579">
          <cell r="A579" t="str">
            <v>SA1409</v>
          </cell>
          <cell r="B579" t="str">
            <v>11SE-D/C289</v>
          </cell>
          <cell r="C579">
            <v>0</v>
          </cell>
          <cell r="D579" t="str">
            <v>E</v>
          </cell>
          <cell r="E579" t="str">
            <v>CW</v>
          </cell>
          <cell r="F579" t="str">
            <v>A</v>
          </cell>
          <cell r="G579" t="str">
            <v>Cape Collinson Training Centre</v>
          </cell>
          <cell r="H579" t="str">
            <v>CSD</v>
          </cell>
          <cell r="I579">
            <v>1</v>
          </cell>
          <cell r="J579" t="str">
            <v>Yes</v>
          </cell>
          <cell r="K579"/>
          <cell r="L579" t="str">
            <v>Yes</v>
          </cell>
          <cell r="M579" t="str">
            <v>DD01208003003</v>
          </cell>
        </row>
        <row r="580">
          <cell r="A580" t="str">
            <v>SA1410</v>
          </cell>
          <cell r="B580" t="str">
            <v>11SE-D/C290</v>
          </cell>
          <cell r="C580">
            <v>0</v>
          </cell>
          <cell r="D580" t="str">
            <v>E</v>
          </cell>
          <cell r="E580" t="str">
            <v>CW</v>
          </cell>
          <cell r="F580" t="str">
            <v>A</v>
          </cell>
          <cell r="G580" t="str">
            <v>Cape Collinson Training Centre</v>
          </cell>
          <cell r="H580" t="str">
            <v>CSD</v>
          </cell>
          <cell r="I580">
            <v>2</v>
          </cell>
          <cell r="J580" t="str">
            <v>No</v>
          </cell>
          <cell r="K580"/>
          <cell r="L580" t="str">
            <v>Yes</v>
          </cell>
          <cell r="M580" t="str">
            <v>DD01208003004</v>
          </cell>
        </row>
        <row r="581">
          <cell r="A581" t="str">
            <v>SA1411</v>
          </cell>
          <cell r="B581" t="str">
            <v>11SE-D/C291</v>
          </cell>
          <cell r="C581">
            <v>0</v>
          </cell>
          <cell r="D581" t="str">
            <v>E</v>
          </cell>
          <cell r="E581" t="str">
            <v>CW</v>
          </cell>
          <cell r="F581" t="str">
            <v>A</v>
          </cell>
          <cell r="G581" t="str">
            <v>Cape Collinson Training Centre</v>
          </cell>
          <cell r="H581" t="str">
            <v>CSD</v>
          </cell>
          <cell r="I581">
            <v>3</v>
          </cell>
          <cell r="J581" t="str">
            <v>No</v>
          </cell>
          <cell r="K581"/>
          <cell r="L581" t="str">
            <v>No</v>
          </cell>
          <cell r="M581" t="str">
            <v>DD01208003005</v>
          </cell>
        </row>
        <row r="582">
          <cell r="A582" t="str">
            <v>SA1412</v>
          </cell>
          <cell r="B582" t="str">
            <v>11SE-D/C292</v>
          </cell>
          <cell r="C582">
            <v>0</v>
          </cell>
          <cell r="D582" t="str">
            <v>E</v>
          </cell>
          <cell r="E582" t="str">
            <v>CW</v>
          </cell>
          <cell r="F582" t="str">
            <v>A</v>
          </cell>
          <cell r="G582" t="str">
            <v>Cape Collinson Training Centre</v>
          </cell>
          <cell r="H582" t="str">
            <v>CSD</v>
          </cell>
          <cell r="I582">
            <v>1</v>
          </cell>
          <cell r="J582" t="str">
            <v>Yes</v>
          </cell>
          <cell r="K582"/>
          <cell r="L582" t="str">
            <v>No</v>
          </cell>
          <cell r="M582" t="str">
            <v>DD01208003006</v>
          </cell>
        </row>
        <row r="583">
          <cell r="A583" t="str">
            <v>SA1413</v>
          </cell>
          <cell r="B583" t="str">
            <v>11SE-D/C293</v>
          </cell>
          <cell r="C583">
            <v>0</v>
          </cell>
          <cell r="D583" t="str">
            <v>E</v>
          </cell>
          <cell r="E583" t="str">
            <v>CW</v>
          </cell>
          <cell r="F583" t="str">
            <v>A</v>
          </cell>
          <cell r="G583" t="str">
            <v>Cape Collinson Training Centre</v>
          </cell>
          <cell r="H583" t="str">
            <v>CSD</v>
          </cell>
          <cell r="I583">
            <v>1</v>
          </cell>
          <cell r="J583" t="str">
            <v>Yes</v>
          </cell>
          <cell r="K583"/>
          <cell r="L583" t="str">
            <v>No</v>
          </cell>
          <cell r="M583" t="str">
            <v>DD01208003007</v>
          </cell>
        </row>
        <row r="584">
          <cell r="A584" t="str">
            <v>SA1414</v>
          </cell>
          <cell r="B584" t="str">
            <v>11SE-D/C306</v>
          </cell>
          <cell r="C584">
            <v>0</v>
          </cell>
          <cell r="D584" t="str">
            <v>E</v>
          </cell>
          <cell r="E584" t="str">
            <v>CW</v>
          </cell>
          <cell r="F584" t="str">
            <v>A</v>
          </cell>
          <cell r="G584" t="str">
            <v>Siu Sai Wan Promenade And Central Park</v>
          </cell>
          <cell r="H584" t="str">
            <v>LCSD</v>
          </cell>
          <cell r="I584">
            <v>2</v>
          </cell>
          <cell r="J584" t="str">
            <v>No</v>
          </cell>
          <cell r="K584" t="str">
            <v>ChaiWan-West</v>
          </cell>
          <cell r="L584" t="str">
            <v>Yes</v>
          </cell>
          <cell r="M584" t="str">
            <v>DD04408023002</v>
          </cell>
        </row>
        <row r="585">
          <cell r="A585" t="str">
            <v>SA1415</v>
          </cell>
          <cell r="B585" t="str">
            <v>11SE-D/C313</v>
          </cell>
          <cell r="C585">
            <v>0</v>
          </cell>
          <cell r="D585" t="str">
            <v>E</v>
          </cell>
          <cell r="E585" t="str">
            <v>NP&amp;CB</v>
          </cell>
          <cell r="F585" t="str">
            <v>A</v>
          </cell>
          <cell r="G585" t="str">
            <v>ICAC Accommodation At Tai Tam Road</v>
          </cell>
          <cell r="H585" t="str">
            <v>ICAC</v>
          </cell>
          <cell r="I585">
            <v>3</v>
          </cell>
          <cell r="J585" t="str">
            <v>No</v>
          </cell>
          <cell r="K585"/>
          <cell r="L585" t="str">
            <v>Yes</v>
          </cell>
          <cell r="M585" t="str">
            <v>DD07208035001</v>
          </cell>
        </row>
        <row r="586">
          <cell r="A586" t="str">
            <v>SA1416</v>
          </cell>
          <cell r="B586" t="str">
            <v>11SE-D/C328</v>
          </cell>
          <cell r="C586">
            <v>0</v>
          </cell>
          <cell r="D586" t="str">
            <v>E</v>
          </cell>
          <cell r="E586" t="str">
            <v>CW</v>
          </cell>
          <cell r="F586" t="str">
            <v>A</v>
          </cell>
          <cell r="G586" t="str">
            <v>Cape Collinson Crematorium</v>
          </cell>
          <cell r="H586" t="str">
            <v>FEHD</v>
          </cell>
          <cell r="I586">
            <v>3</v>
          </cell>
          <cell r="J586" t="str">
            <v>No</v>
          </cell>
          <cell r="K586"/>
          <cell r="L586" t="str">
            <v>Yes</v>
          </cell>
          <cell r="M586" t="str">
            <v>DD01908013032</v>
          </cell>
        </row>
        <row r="587">
          <cell r="A587" t="str">
            <v>SA1417</v>
          </cell>
          <cell r="B587" t="str">
            <v>11SE-D/C330</v>
          </cell>
          <cell r="C587">
            <v>3</v>
          </cell>
          <cell r="D587" t="str">
            <v>E</v>
          </cell>
          <cell r="E587" t="str">
            <v>CW</v>
          </cell>
          <cell r="F587" t="str">
            <v>A</v>
          </cell>
          <cell r="G587" t="str">
            <v>Cape Collinson Crematorium</v>
          </cell>
          <cell r="H587" t="str">
            <v>FEHD</v>
          </cell>
          <cell r="I587">
            <v>1</v>
          </cell>
          <cell r="J587" t="str">
            <v>No</v>
          </cell>
          <cell r="K587"/>
          <cell r="L587" t="str">
            <v>Yes</v>
          </cell>
          <cell r="M587" t="str">
            <v>DD01908013033</v>
          </cell>
        </row>
        <row r="588">
          <cell r="A588" t="str">
            <v>SA1418</v>
          </cell>
          <cell r="B588" t="str">
            <v>11SE-D/C34</v>
          </cell>
          <cell r="C588">
            <v>1</v>
          </cell>
          <cell r="D588" t="str">
            <v>E</v>
          </cell>
          <cell r="E588" t="str">
            <v>CW</v>
          </cell>
          <cell r="F588" t="str">
            <v>A</v>
          </cell>
          <cell r="G588" t="str">
            <v>Hing Wah Community Hall</v>
          </cell>
          <cell r="H588" t="str">
            <v>HAD</v>
          </cell>
          <cell r="I588">
            <v>1</v>
          </cell>
          <cell r="J588" t="str">
            <v>Yes</v>
          </cell>
          <cell r="K588" t="str">
            <v>ChaiWan-West</v>
          </cell>
          <cell r="L588" t="str">
            <v>Yes</v>
          </cell>
          <cell r="M588" t="str">
            <v>DD02708002001</v>
          </cell>
        </row>
        <row r="589">
          <cell r="A589" t="str">
            <v>SA1419</v>
          </cell>
          <cell r="B589" t="str">
            <v>11SE-D/C348</v>
          </cell>
          <cell r="C589" t="str">
            <v>1,2</v>
          </cell>
          <cell r="D589" t="str">
            <v>E</v>
          </cell>
          <cell r="E589" t="str">
            <v>CW</v>
          </cell>
          <cell r="F589" t="str">
            <v>A</v>
          </cell>
          <cell r="G589" t="str">
            <v>Tai Tam Gap Correctional Institution</v>
          </cell>
          <cell r="H589" t="str">
            <v>CSD,WSD</v>
          </cell>
          <cell r="I589">
            <v>1</v>
          </cell>
          <cell r="J589" t="str">
            <v>Yes</v>
          </cell>
          <cell r="K589"/>
          <cell r="L589" t="str">
            <v>Yes</v>
          </cell>
          <cell r="M589" t="str">
            <v>DD01208001018</v>
          </cell>
        </row>
        <row r="590">
          <cell r="A590" t="str">
            <v>SA1420</v>
          </cell>
          <cell r="B590" t="str">
            <v>11SE-D/C370</v>
          </cell>
          <cell r="C590">
            <v>0</v>
          </cell>
          <cell r="D590" t="str">
            <v>E</v>
          </cell>
          <cell r="E590" t="str">
            <v>SKW&amp;Is-S</v>
          </cell>
          <cell r="F590" t="str">
            <v>A</v>
          </cell>
          <cell r="G590" t="str">
            <v>Lei Yue Mun Park (SKW)</v>
          </cell>
          <cell r="H590" t="str">
            <v>LCSD</v>
          </cell>
          <cell r="I590">
            <v>3</v>
          </cell>
          <cell r="J590" t="str">
            <v>No</v>
          </cell>
          <cell r="K590"/>
          <cell r="L590" t="str">
            <v>Yes</v>
          </cell>
          <cell r="M590" t="str">
            <v>DB04408016060</v>
          </cell>
        </row>
        <row r="591">
          <cell r="A591" t="str">
            <v>SA1421</v>
          </cell>
          <cell r="B591" t="str">
            <v>11SE-D/C371</v>
          </cell>
          <cell r="C591">
            <v>0</v>
          </cell>
          <cell r="D591" t="str">
            <v>E</v>
          </cell>
          <cell r="E591" t="str">
            <v>SKW&amp;Is-S</v>
          </cell>
          <cell r="F591" t="str">
            <v>A</v>
          </cell>
          <cell r="G591" t="str">
            <v>Lei Yue Mun Park (SKW)</v>
          </cell>
          <cell r="H591" t="str">
            <v>LCSD</v>
          </cell>
          <cell r="I591">
            <v>3</v>
          </cell>
          <cell r="J591" t="str">
            <v>No</v>
          </cell>
          <cell r="K591"/>
          <cell r="L591" t="str">
            <v>Yes</v>
          </cell>
          <cell r="M591" t="str">
            <v>DB04408016061</v>
          </cell>
        </row>
        <row r="592">
          <cell r="A592" t="str">
            <v>SA1422</v>
          </cell>
          <cell r="B592" t="str">
            <v>11SE-D/C372</v>
          </cell>
          <cell r="C592">
            <v>0</v>
          </cell>
          <cell r="D592" t="str">
            <v>E</v>
          </cell>
          <cell r="E592" t="str">
            <v>SKW&amp;Is-S</v>
          </cell>
          <cell r="F592" t="str">
            <v>A</v>
          </cell>
          <cell r="G592" t="str">
            <v>Lei Yue Mun Park (SKW)</v>
          </cell>
          <cell r="H592" t="str">
            <v>LCSD</v>
          </cell>
          <cell r="I592">
            <v>3</v>
          </cell>
          <cell r="J592" t="str">
            <v>No</v>
          </cell>
          <cell r="K592"/>
          <cell r="L592" t="str">
            <v>Yes</v>
          </cell>
          <cell r="M592" t="str">
            <v>DB04408016062</v>
          </cell>
        </row>
        <row r="593">
          <cell r="A593" t="str">
            <v>SA1423</v>
          </cell>
          <cell r="B593" t="str">
            <v>11SE-D/C373</v>
          </cell>
          <cell r="C593">
            <v>0</v>
          </cell>
          <cell r="D593" t="str">
            <v>E</v>
          </cell>
          <cell r="E593" t="str">
            <v>SKW&amp;Is-S</v>
          </cell>
          <cell r="F593" t="str">
            <v>A</v>
          </cell>
          <cell r="G593" t="str">
            <v>Lei Yue Mun Park (SKW)</v>
          </cell>
          <cell r="H593" t="str">
            <v>LCSD</v>
          </cell>
          <cell r="I593">
            <v>3</v>
          </cell>
          <cell r="J593" t="str">
            <v>No</v>
          </cell>
          <cell r="K593"/>
          <cell r="L593" t="str">
            <v>Yes</v>
          </cell>
          <cell r="M593" t="str">
            <v>DB04408016063</v>
          </cell>
        </row>
        <row r="594">
          <cell r="A594" t="str">
            <v>SA1424</v>
          </cell>
          <cell r="B594" t="str">
            <v>11SE-D/C374</v>
          </cell>
          <cell r="C594">
            <v>0</v>
          </cell>
          <cell r="D594" t="str">
            <v>E</v>
          </cell>
          <cell r="E594" t="str">
            <v>SKW&amp;Is-S</v>
          </cell>
          <cell r="F594" t="str">
            <v>A</v>
          </cell>
          <cell r="G594" t="str">
            <v>Lei Yue Mun Park (SKW)</v>
          </cell>
          <cell r="H594" t="str">
            <v>LCSD</v>
          </cell>
          <cell r="I594">
            <v>3</v>
          </cell>
          <cell r="J594" t="str">
            <v>No</v>
          </cell>
          <cell r="K594"/>
          <cell r="L594" t="str">
            <v>Yes</v>
          </cell>
          <cell r="M594" t="str">
            <v>DB04408016064</v>
          </cell>
        </row>
        <row r="595">
          <cell r="A595" t="str">
            <v>SA1425</v>
          </cell>
          <cell r="B595" t="str">
            <v>11SE-D/C381</v>
          </cell>
          <cell r="C595">
            <v>0</v>
          </cell>
          <cell r="D595" t="str">
            <v>E</v>
          </cell>
          <cell r="E595" t="str">
            <v>CW</v>
          </cell>
          <cell r="F595" t="str">
            <v>A</v>
          </cell>
          <cell r="G595" t="str">
            <v>Pamela Youde Nethersole Eastern Hospital Quarters Blocks E, F &amp; G</v>
          </cell>
          <cell r="H595" t="str">
            <v>GPA</v>
          </cell>
          <cell r="I595">
            <v>1</v>
          </cell>
          <cell r="J595" t="str">
            <v>Yes</v>
          </cell>
          <cell r="K595" t="str">
            <v>ChaiWan-West</v>
          </cell>
          <cell r="L595" t="str">
            <v>Yes</v>
          </cell>
          <cell r="M595" t="str">
            <v>DD02308010016</v>
          </cell>
        </row>
        <row r="596">
          <cell r="A596" t="str">
            <v>SA1426</v>
          </cell>
          <cell r="B596" t="str">
            <v>11SE-D/C382</v>
          </cell>
          <cell r="C596">
            <v>1</v>
          </cell>
          <cell r="D596" t="str">
            <v>E</v>
          </cell>
          <cell r="E596" t="str">
            <v>CW</v>
          </cell>
          <cell r="F596" t="str">
            <v>A</v>
          </cell>
          <cell r="G596" t="str">
            <v>Pamela Youde Nethersole Eastern Hospital Quarters Blocks E, F &amp; G</v>
          </cell>
          <cell r="H596" t="str">
            <v>GPA</v>
          </cell>
          <cell r="I596">
            <v>1</v>
          </cell>
          <cell r="J596" t="str">
            <v>No</v>
          </cell>
          <cell r="K596" t="str">
            <v>ChaiWan-West</v>
          </cell>
          <cell r="L596" t="str">
            <v>Yes</v>
          </cell>
          <cell r="M596" t="str">
            <v>DD08308010005</v>
          </cell>
        </row>
        <row r="597">
          <cell r="A597" t="str">
            <v>SA1427</v>
          </cell>
          <cell r="B597" t="str">
            <v>11SE-D/C385</v>
          </cell>
          <cell r="C597">
            <v>0</v>
          </cell>
          <cell r="D597" t="str">
            <v>E</v>
          </cell>
          <cell r="E597" t="str">
            <v>SKW&amp;Is-S</v>
          </cell>
          <cell r="F597" t="str">
            <v>A</v>
          </cell>
          <cell r="G597" t="str">
            <v>Lei Yue Mun Park (SKW)</v>
          </cell>
          <cell r="H597" t="str">
            <v>LCSD</v>
          </cell>
          <cell r="I597">
            <v>3</v>
          </cell>
          <cell r="J597" t="str">
            <v>No</v>
          </cell>
          <cell r="K597"/>
          <cell r="L597" t="str">
            <v>Yes</v>
          </cell>
          <cell r="M597" t="str">
            <v>DB04408016072</v>
          </cell>
        </row>
        <row r="598">
          <cell r="A598" t="str">
            <v>SA1428</v>
          </cell>
          <cell r="B598" t="str">
            <v>11SE-D/C389</v>
          </cell>
          <cell r="C598">
            <v>0</v>
          </cell>
          <cell r="D598" t="str">
            <v>E</v>
          </cell>
          <cell r="E598" t="str">
            <v>CW</v>
          </cell>
          <cell r="F598" t="str">
            <v>A</v>
          </cell>
          <cell r="G598" t="str">
            <v>Cape Collinson Crematorium</v>
          </cell>
          <cell r="H598" t="str">
            <v>FEHD</v>
          </cell>
          <cell r="I598">
            <v>2</v>
          </cell>
          <cell r="J598" t="str">
            <v>No</v>
          </cell>
          <cell r="K598"/>
          <cell r="L598" t="str">
            <v>Yes</v>
          </cell>
          <cell r="M598" t="str">
            <v>DD01908013047</v>
          </cell>
        </row>
        <row r="599">
          <cell r="A599" t="str">
            <v>SA1429</v>
          </cell>
          <cell r="B599" t="str">
            <v>11SE-D/C393</v>
          </cell>
          <cell r="C599">
            <v>0</v>
          </cell>
          <cell r="D599" t="str">
            <v>E</v>
          </cell>
          <cell r="E599" t="str">
            <v>CW</v>
          </cell>
          <cell r="F599" t="str">
            <v>A</v>
          </cell>
          <cell r="G599" t="str">
            <v>Tai Tam Gap Correctional Institution</v>
          </cell>
          <cell r="H599" t="str">
            <v>CSD</v>
          </cell>
          <cell r="I599">
            <v>2</v>
          </cell>
          <cell r="J599" t="str">
            <v>No</v>
          </cell>
          <cell r="K599"/>
          <cell r="L599" t="str">
            <v>Yes</v>
          </cell>
          <cell r="M599" t="str">
            <v>DD01208001003</v>
          </cell>
        </row>
        <row r="600">
          <cell r="A600" t="str">
            <v>SA1430</v>
          </cell>
          <cell r="B600" t="str">
            <v>11SE-D/C394</v>
          </cell>
          <cell r="C600">
            <v>0</v>
          </cell>
          <cell r="D600" t="str">
            <v>E</v>
          </cell>
          <cell r="E600" t="str">
            <v>CW</v>
          </cell>
          <cell r="F600" t="str">
            <v>A</v>
          </cell>
          <cell r="G600" t="str">
            <v>Tai Tam Gap Correctional Institution</v>
          </cell>
          <cell r="H600" t="str">
            <v>CSD</v>
          </cell>
          <cell r="I600">
            <v>3</v>
          </cell>
          <cell r="J600" t="str">
            <v>No</v>
          </cell>
          <cell r="K600"/>
          <cell r="L600" t="str">
            <v>No</v>
          </cell>
          <cell r="M600" t="str">
            <v>DD01208001004</v>
          </cell>
        </row>
        <row r="601">
          <cell r="A601" t="str">
            <v>SA1431</v>
          </cell>
          <cell r="B601" t="str">
            <v>11SE-D/C395</v>
          </cell>
          <cell r="C601">
            <v>0</v>
          </cell>
          <cell r="D601" t="str">
            <v>E</v>
          </cell>
          <cell r="E601" t="str">
            <v>CW</v>
          </cell>
          <cell r="F601" t="str">
            <v>A</v>
          </cell>
          <cell r="G601" t="str">
            <v>Tai Tam Gap Correctional Institution</v>
          </cell>
          <cell r="H601" t="str">
            <v>CSD</v>
          </cell>
          <cell r="I601">
            <v>1</v>
          </cell>
          <cell r="J601" t="str">
            <v>No</v>
          </cell>
          <cell r="K601"/>
          <cell r="L601" t="str">
            <v>No</v>
          </cell>
          <cell r="M601" t="str">
            <v>DD01208001005</v>
          </cell>
        </row>
        <row r="602">
          <cell r="A602" t="str">
            <v>SA1432</v>
          </cell>
          <cell r="B602" t="str">
            <v>11SE-D/C396</v>
          </cell>
          <cell r="C602">
            <v>0</v>
          </cell>
          <cell r="D602" t="str">
            <v>E</v>
          </cell>
          <cell r="E602" t="str">
            <v>CW</v>
          </cell>
          <cell r="F602" t="str">
            <v>A</v>
          </cell>
          <cell r="G602" t="str">
            <v>Tai Tam Gap Correctional Institution</v>
          </cell>
          <cell r="H602" t="str">
            <v>CSD</v>
          </cell>
          <cell r="I602">
            <v>1</v>
          </cell>
          <cell r="J602" t="str">
            <v>No</v>
          </cell>
          <cell r="K602"/>
          <cell r="L602" t="str">
            <v>No</v>
          </cell>
          <cell r="M602" t="str">
            <v>DD01208001006</v>
          </cell>
        </row>
        <row r="603">
          <cell r="A603" t="str">
            <v>SA1433</v>
          </cell>
          <cell r="B603" t="str">
            <v>11SE-D/C397</v>
          </cell>
          <cell r="C603">
            <v>0</v>
          </cell>
          <cell r="D603" t="str">
            <v>E</v>
          </cell>
          <cell r="E603" t="str">
            <v>CW</v>
          </cell>
          <cell r="F603" t="str">
            <v>A</v>
          </cell>
          <cell r="G603" t="str">
            <v>Tai Tam Gap Correctional Institution</v>
          </cell>
          <cell r="H603" t="str">
            <v>CSD</v>
          </cell>
          <cell r="I603">
            <v>1</v>
          </cell>
          <cell r="J603" t="str">
            <v>No</v>
          </cell>
          <cell r="K603"/>
          <cell r="L603" t="str">
            <v>No</v>
          </cell>
          <cell r="M603" t="str">
            <v>DD01208001017</v>
          </cell>
        </row>
        <row r="604">
          <cell r="A604" t="str">
            <v>SA1434</v>
          </cell>
          <cell r="B604" t="str">
            <v>11SE-D/CR398</v>
          </cell>
          <cell r="C604">
            <v>1</v>
          </cell>
          <cell r="D604" t="str">
            <v>E</v>
          </cell>
          <cell r="E604" t="str">
            <v>CW</v>
          </cell>
          <cell r="F604" t="str">
            <v>A</v>
          </cell>
          <cell r="G604" t="str">
            <v>Tai Tam Gap Correctional Institution</v>
          </cell>
          <cell r="H604" t="str">
            <v>CSD</v>
          </cell>
          <cell r="I604">
            <v>3</v>
          </cell>
          <cell r="J604" t="str">
            <v>Yes</v>
          </cell>
          <cell r="K604"/>
          <cell r="L604" t="str">
            <v>Yes</v>
          </cell>
          <cell r="M604" t="str">
            <v>DD01208001016</v>
          </cell>
        </row>
        <row r="605">
          <cell r="A605" t="str">
            <v>SA1435</v>
          </cell>
          <cell r="B605" t="str">
            <v>11SE-D/C401</v>
          </cell>
          <cell r="C605">
            <v>0</v>
          </cell>
          <cell r="D605" t="str">
            <v>E</v>
          </cell>
          <cell r="E605" t="str">
            <v>CW</v>
          </cell>
          <cell r="F605" t="str">
            <v>A</v>
          </cell>
          <cell r="G605" t="str">
            <v>Tai Tam Gap Correctional Institution</v>
          </cell>
          <cell r="H605" t="str">
            <v>CSD</v>
          </cell>
          <cell r="I605">
            <v>2</v>
          </cell>
          <cell r="J605" t="str">
            <v>No</v>
          </cell>
          <cell r="K605"/>
          <cell r="L605" t="str">
            <v>Yes</v>
          </cell>
          <cell r="M605" t="str">
            <v>DD01208001008</v>
          </cell>
        </row>
        <row r="606">
          <cell r="A606" t="str">
            <v>SA1436</v>
          </cell>
          <cell r="B606" t="str">
            <v>11SE-D/C405</v>
          </cell>
          <cell r="C606">
            <v>0</v>
          </cell>
          <cell r="D606" t="str">
            <v>E</v>
          </cell>
          <cell r="E606" t="str">
            <v>CW</v>
          </cell>
          <cell r="F606" t="str">
            <v>A</v>
          </cell>
          <cell r="G606" t="str">
            <v>Cape Collinson Crematorium</v>
          </cell>
          <cell r="H606" t="str">
            <v>FEHD</v>
          </cell>
          <cell r="I606">
            <v>2</v>
          </cell>
          <cell r="J606" t="str">
            <v>No</v>
          </cell>
          <cell r="K606"/>
          <cell r="L606" t="str">
            <v>Yes</v>
          </cell>
          <cell r="M606" t="str">
            <v>DD01908013034</v>
          </cell>
        </row>
        <row r="607">
          <cell r="A607" t="str">
            <v>SA1437</v>
          </cell>
          <cell r="B607" t="str">
            <v>11SE-D/C407</v>
          </cell>
          <cell r="C607">
            <v>0</v>
          </cell>
          <cell r="D607" t="str">
            <v>E</v>
          </cell>
          <cell r="E607" t="str">
            <v>CW</v>
          </cell>
          <cell r="F607" t="str">
            <v>A</v>
          </cell>
          <cell r="G607" t="str">
            <v>Tai Tam Gap Correctional Institution</v>
          </cell>
          <cell r="H607" t="str">
            <v>CSD</v>
          </cell>
          <cell r="I607">
            <v>2</v>
          </cell>
          <cell r="J607" t="str">
            <v>No</v>
          </cell>
          <cell r="K607"/>
          <cell r="L607" t="str">
            <v>Yes</v>
          </cell>
          <cell r="M607" t="str">
            <v>DD01208001010</v>
          </cell>
        </row>
        <row r="608">
          <cell r="A608" t="str">
            <v>SA1438</v>
          </cell>
          <cell r="B608" t="str">
            <v>11SE-D/C408</v>
          </cell>
          <cell r="C608">
            <v>0</v>
          </cell>
          <cell r="D608" t="str">
            <v>E</v>
          </cell>
          <cell r="E608" t="str">
            <v>CW</v>
          </cell>
          <cell r="F608" t="str">
            <v>A</v>
          </cell>
          <cell r="G608" t="str">
            <v>Tai Tam Gap Correctional Institution</v>
          </cell>
          <cell r="H608" t="str">
            <v>CSD</v>
          </cell>
          <cell r="I608">
            <v>1</v>
          </cell>
          <cell r="J608" t="str">
            <v>Yes</v>
          </cell>
          <cell r="K608"/>
          <cell r="L608" t="str">
            <v>No</v>
          </cell>
          <cell r="M608" t="str">
            <v>DD01208001011</v>
          </cell>
        </row>
        <row r="609">
          <cell r="A609" t="str">
            <v>SA1439</v>
          </cell>
          <cell r="B609" t="str">
            <v>11SE-D/CR409</v>
          </cell>
          <cell r="C609">
            <v>0</v>
          </cell>
          <cell r="D609" t="str">
            <v>E</v>
          </cell>
          <cell r="E609" t="str">
            <v>CW</v>
          </cell>
          <cell r="F609" t="str">
            <v>A</v>
          </cell>
          <cell r="G609" t="str">
            <v>Tai Tam Gap Correctional Institution</v>
          </cell>
          <cell r="H609" t="str">
            <v>CSD</v>
          </cell>
          <cell r="I609">
            <v>1</v>
          </cell>
          <cell r="J609" t="str">
            <v>Yes</v>
          </cell>
          <cell r="K609"/>
          <cell r="L609" t="str">
            <v>Yes</v>
          </cell>
          <cell r="M609" t="str">
            <v>DD01208001012</v>
          </cell>
        </row>
        <row r="610">
          <cell r="A610" t="str">
            <v>SA1440</v>
          </cell>
          <cell r="B610" t="str">
            <v>11SE-D/C414</v>
          </cell>
          <cell r="C610">
            <v>0</v>
          </cell>
          <cell r="D610" t="str">
            <v>E</v>
          </cell>
          <cell r="E610" t="str">
            <v>CW</v>
          </cell>
          <cell r="F610" t="str">
            <v>A</v>
          </cell>
          <cell r="G610" t="str">
            <v>Cape Collinson Crematorium</v>
          </cell>
          <cell r="H610" t="str">
            <v>FEHD</v>
          </cell>
          <cell r="I610">
            <v>3</v>
          </cell>
          <cell r="J610" t="str">
            <v>Yes</v>
          </cell>
          <cell r="K610"/>
          <cell r="L610" t="str">
            <v>Yes</v>
          </cell>
          <cell r="M610" t="str">
            <v>DD01908013048</v>
          </cell>
        </row>
        <row r="611">
          <cell r="A611" t="str">
            <v>SA1441</v>
          </cell>
          <cell r="B611" t="str">
            <v>11SE-D/C416</v>
          </cell>
          <cell r="C611">
            <v>0</v>
          </cell>
          <cell r="D611" t="str">
            <v>E</v>
          </cell>
          <cell r="E611" t="str">
            <v>CW</v>
          </cell>
          <cell r="F611" t="str">
            <v>A</v>
          </cell>
          <cell r="G611" t="str">
            <v>Tai Tam Gap Correctional Institution</v>
          </cell>
          <cell r="H611" t="str">
            <v>CSD</v>
          </cell>
          <cell r="I611">
            <v>2</v>
          </cell>
          <cell r="J611" t="str">
            <v>Yes</v>
          </cell>
          <cell r="K611"/>
          <cell r="L611" t="str">
            <v>Yes</v>
          </cell>
          <cell r="M611" t="str">
            <v>DD01208001013</v>
          </cell>
        </row>
        <row r="612">
          <cell r="A612" t="str">
            <v>SA1442</v>
          </cell>
          <cell r="B612" t="str">
            <v>11SE-D/C430</v>
          </cell>
          <cell r="C612">
            <v>2</v>
          </cell>
          <cell r="D612" t="str">
            <v>E</v>
          </cell>
          <cell r="E612" t="str">
            <v>CW</v>
          </cell>
          <cell r="F612" t="str">
            <v>A</v>
          </cell>
          <cell r="G612" t="str">
            <v>Hing Wah Community Hall</v>
          </cell>
          <cell r="H612" t="str">
            <v>HAD</v>
          </cell>
          <cell r="I612">
            <v>1</v>
          </cell>
          <cell r="J612" t="str">
            <v>Yes</v>
          </cell>
          <cell r="K612" t="str">
            <v>ChaiWan-West</v>
          </cell>
          <cell r="L612" t="str">
            <v>Yes</v>
          </cell>
          <cell r="M612" t="str">
            <v>DD02708002004</v>
          </cell>
        </row>
        <row r="613">
          <cell r="A613" t="str">
            <v>SA1443</v>
          </cell>
          <cell r="B613" t="str">
            <v>11SE-D/C437</v>
          </cell>
          <cell r="C613">
            <v>0</v>
          </cell>
          <cell r="D613" t="str">
            <v>E</v>
          </cell>
          <cell r="E613" t="str">
            <v>CW</v>
          </cell>
          <cell r="F613" t="str">
            <v>A</v>
          </cell>
          <cell r="G613" t="str">
            <v>Chai Wan Police Station</v>
          </cell>
          <cell r="H613" t="str">
            <v>HKPF</v>
          </cell>
          <cell r="I613">
            <v>2</v>
          </cell>
          <cell r="J613" t="str">
            <v>No</v>
          </cell>
          <cell r="K613" t="str">
            <v>ChaiWan-West</v>
          </cell>
          <cell r="L613" t="str">
            <v>Yes</v>
          </cell>
          <cell r="M613" t="str">
            <v>DD03108006002</v>
          </cell>
        </row>
        <row r="614">
          <cell r="A614" t="str">
            <v>SA1444</v>
          </cell>
          <cell r="B614" t="str">
            <v>11SE-D/C448</v>
          </cell>
          <cell r="C614">
            <v>0</v>
          </cell>
          <cell r="D614" t="str">
            <v>E</v>
          </cell>
          <cell r="E614" t="str">
            <v>CW</v>
          </cell>
          <cell r="F614" t="str">
            <v>A</v>
          </cell>
          <cell r="G614" t="str">
            <v>Shaukeiwan East Government Secondary School</v>
          </cell>
          <cell r="H614" t="str">
            <v>EB</v>
          </cell>
          <cell r="I614">
            <v>2</v>
          </cell>
          <cell r="J614" t="str">
            <v>No</v>
          </cell>
          <cell r="K614"/>
          <cell r="L614" t="str">
            <v>Yes</v>
          </cell>
          <cell r="M614" t="str">
            <v>DD07108025003</v>
          </cell>
        </row>
        <row r="615">
          <cell r="A615" t="str">
            <v>SA1445</v>
          </cell>
          <cell r="B615" t="str">
            <v>11SE-D/C452</v>
          </cell>
          <cell r="C615">
            <v>0</v>
          </cell>
          <cell r="D615" t="str">
            <v>E</v>
          </cell>
          <cell r="E615" t="str">
            <v>CW</v>
          </cell>
          <cell r="F615" t="str">
            <v>A</v>
          </cell>
          <cell r="G615" t="str">
            <v>Chai Wan Swimming Pool &amp; Park</v>
          </cell>
          <cell r="H615" t="str">
            <v>LCSD</v>
          </cell>
          <cell r="I615">
            <v>1</v>
          </cell>
          <cell r="J615" t="str">
            <v>No</v>
          </cell>
          <cell r="K615" t="str">
            <v>ChaiWan-West</v>
          </cell>
          <cell r="L615" t="str">
            <v>Yes</v>
          </cell>
          <cell r="M615" t="str">
            <v>DD04408015005</v>
          </cell>
        </row>
        <row r="616">
          <cell r="A616" t="str">
            <v>SA1446</v>
          </cell>
          <cell r="B616" t="str">
            <v>11SE-D/C453</v>
          </cell>
          <cell r="C616">
            <v>1</v>
          </cell>
          <cell r="D616" t="str">
            <v>E</v>
          </cell>
          <cell r="E616" t="str">
            <v>CW</v>
          </cell>
          <cell r="F616" t="str">
            <v>A</v>
          </cell>
          <cell r="G616" t="str">
            <v>Chai Wan Swimming Pool &amp; Park</v>
          </cell>
          <cell r="H616" t="str">
            <v>LCSD</v>
          </cell>
          <cell r="I616">
            <v>2</v>
          </cell>
          <cell r="J616" t="str">
            <v>Yes</v>
          </cell>
          <cell r="K616" t="str">
            <v>ChaiWan-West</v>
          </cell>
          <cell r="L616" t="str">
            <v>Yes</v>
          </cell>
          <cell r="M616" t="str">
            <v>DD04408015007</v>
          </cell>
        </row>
        <row r="617">
          <cell r="A617" t="str">
            <v>SA1447</v>
          </cell>
          <cell r="B617" t="str">
            <v>11SE-D/C456</v>
          </cell>
          <cell r="C617">
            <v>0</v>
          </cell>
          <cell r="D617" t="str">
            <v>E</v>
          </cell>
          <cell r="E617" t="str">
            <v>CW</v>
          </cell>
          <cell r="F617" t="str">
            <v>A</v>
          </cell>
          <cell r="G617" t="str">
            <v>Chai Wan Swimming Pool &amp; Park</v>
          </cell>
          <cell r="H617" t="str">
            <v>LCSD</v>
          </cell>
          <cell r="I617">
            <v>2</v>
          </cell>
          <cell r="J617" t="str">
            <v>No</v>
          </cell>
          <cell r="K617" t="str">
            <v>ChaiWan-West</v>
          </cell>
          <cell r="L617" t="str">
            <v>Yes</v>
          </cell>
          <cell r="M617" t="str">
            <v>DD04408015004</v>
          </cell>
        </row>
        <row r="618">
          <cell r="A618" t="str">
            <v>SA1448</v>
          </cell>
          <cell r="B618" t="str">
            <v>11SE-D/C458</v>
          </cell>
          <cell r="C618">
            <v>0</v>
          </cell>
          <cell r="D618" t="str">
            <v>E</v>
          </cell>
          <cell r="E618" t="str">
            <v>CW</v>
          </cell>
          <cell r="F618" t="str">
            <v>A</v>
          </cell>
          <cell r="G618" t="str">
            <v>Chai Wan Swimming Pool &amp; Park</v>
          </cell>
          <cell r="H618" t="str">
            <v>LCSD</v>
          </cell>
          <cell r="I618">
            <v>1</v>
          </cell>
          <cell r="J618" t="str">
            <v>Yes</v>
          </cell>
          <cell r="K618" t="str">
            <v>ChaiWan-West</v>
          </cell>
          <cell r="L618" t="str">
            <v>Yes</v>
          </cell>
          <cell r="M618" t="str">
            <v>DD04408015010</v>
          </cell>
        </row>
        <row r="619">
          <cell r="A619" t="str">
            <v>SA1449</v>
          </cell>
          <cell r="B619" t="str">
            <v>11SE-D/C498</v>
          </cell>
          <cell r="C619">
            <v>0</v>
          </cell>
          <cell r="D619" t="str">
            <v>E</v>
          </cell>
          <cell r="E619" t="str">
            <v>CW</v>
          </cell>
          <cell r="F619" t="str">
            <v>A</v>
          </cell>
          <cell r="G619" t="str">
            <v>Cape Collinson Crematorium</v>
          </cell>
          <cell r="H619" t="str">
            <v>FEHD</v>
          </cell>
          <cell r="I619">
            <v>2</v>
          </cell>
          <cell r="J619" t="str">
            <v>No</v>
          </cell>
          <cell r="K619"/>
          <cell r="L619" t="str">
            <v>Yes</v>
          </cell>
          <cell r="M619" t="str">
            <v>DD01908013053</v>
          </cell>
        </row>
        <row r="620">
          <cell r="A620" t="str">
            <v>SA1450</v>
          </cell>
          <cell r="B620" t="str">
            <v>11SE-D/CR563</v>
          </cell>
          <cell r="C620">
            <v>0</v>
          </cell>
          <cell r="D620" t="str">
            <v>E</v>
          </cell>
          <cell r="E620" t="str">
            <v>CW</v>
          </cell>
          <cell r="F620" t="str">
            <v>A</v>
          </cell>
          <cell r="G620" t="str">
            <v>Chai Wan Police Station</v>
          </cell>
          <cell r="H620" t="str">
            <v>HKPF</v>
          </cell>
          <cell r="I620">
            <v>1</v>
          </cell>
          <cell r="J620" t="str">
            <v>Yes</v>
          </cell>
          <cell r="K620" t="str">
            <v>ChaiWan-West</v>
          </cell>
          <cell r="L620" t="str">
            <v>No</v>
          </cell>
          <cell r="M620" t="str">
            <v>DD03108006003</v>
          </cell>
        </row>
        <row r="621">
          <cell r="A621" t="str">
            <v>SA1451</v>
          </cell>
          <cell r="B621" t="str">
            <v>11SE-D/C564</v>
          </cell>
          <cell r="C621">
            <v>0</v>
          </cell>
          <cell r="D621" t="str">
            <v>E</v>
          </cell>
          <cell r="E621" t="str">
            <v>CW</v>
          </cell>
          <cell r="F621" t="str">
            <v>A</v>
          </cell>
          <cell r="G621" t="str">
            <v>Chai Wan Swimming Pool &amp; Park</v>
          </cell>
          <cell r="H621" t="str">
            <v>LCSD</v>
          </cell>
          <cell r="I621">
            <v>2</v>
          </cell>
          <cell r="J621" t="str">
            <v>No</v>
          </cell>
          <cell r="K621" t="str">
            <v>ChaiWan-West</v>
          </cell>
          <cell r="L621" t="str">
            <v>Yes</v>
          </cell>
          <cell r="M621" t="str">
            <v>DD04408015003</v>
          </cell>
        </row>
        <row r="622">
          <cell r="A622" t="str">
            <v>SA1452</v>
          </cell>
          <cell r="B622" t="str">
            <v>11SE-D/C58</v>
          </cell>
          <cell r="C622">
            <v>0</v>
          </cell>
          <cell r="D622" t="str">
            <v>E</v>
          </cell>
          <cell r="E622" t="str">
            <v>NP&amp;CB</v>
          </cell>
          <cell r="F622" t="str">
            <v>A</v>
          </cell>
          <cell r="G622" t="str">
            <v>ICAC Accommodation At Tai Tam Road</v>
          </cell>
          <cell r="H622" t="str">
            <v>ICAC</v>
          </cell>
          <cell r="I622">
            <v>1</v>
          </cell>
          <cell r="J622" t="str">
            <v>No</v>
          </cell>
          <cell r="K622"/>
          <cell r="L622" t="str">
            <v>Yes</v>
          </cell>
          <cell r="M622" t="str">
            <v>DD07208035002</v>
          </cell>
        </row>
        <row r="623">
          <cell r="A623" t="str">
            <v>SA1453</v>
          </cell>
          <cell r="B623" t="str">
            <v>11SE-D/CR596</v>
          </cell>
          <cell r="C623">
            <v>0</v>
          </cell>
          <cell r="D623" t="str">
            <v>E</v>
          </cell>
          <cell r="E623" t="str">
            <v>CW</v>
          </cell>
          <cell r="F623" t="str">
            <v>A</v>
          </cell>
          <cell r="G623" t="str">
            <v>Law Uk Folk Museum</v>
          </cell>
          <cell r="H623" t="str">
            <v>LCSD</v>
          </cell>
          <cell r="I623">
            <v>1</v>
          </cell>
          <cell r="J623" t="str">
            <v>Yes</v>
          </cell>
          <cell r="K623" t="str">
            <v>ChaiWan-West</v>
          </cell>
          <cell r="L623" t="str">
            <v>Yes</v>
          </cell>
          <cell r="M623" t="str">
            <v>DD04408020000</v>
          </cell>
        </row>
        <row r="624">
          <cell r="A624" t="str">
            <v>SA1454</v>
          </cell>
          <cell r="B624" t="str">
            <v>11SE-D/C603</v>
          </cell>
          <cell r="C624">
            <v>0</v>
          </cell>
          <cell r="D624" t="str">
            <v>E</v>
          </cell>
          <cell r="E624" t="str">
            <v>CW</v>
          </cell>
          <cell r="F624" t="str">
            <v>A</v>
          </cell>
          <cell r="G624" t="str">
            <v>Cape Collinson Crematorium</v>
          </cell>
          <cell r="H624" t="str">
            <v>FEHD</v>
          </cell>
          <cell r="I624">
            <v>3</v>
          </cell>
          <cell r="J624" t="str">
            <v>No</v>
          </cell>
          <cell r="K624"/>
          <cell r="L624" t="str">
            <v>Yes</v>
          </cell>
          <cell r="M624" t="str">
            <v>DD01908013035</v>
          </cell>
        </row>
        <row r="625">
          <cell r="A625" t="str">
            <v>SA1455</v>
          </cell>
          <cell r="B625" t="str">
            <v>11SE-D/C604</v>
          </cell>
          <cell r="C625">
            <v>0</v>
          </cell>
          <cell r="D625" t="str">
            <v>E</v>
          </cell>
          <cell r="E625" t="str">
            <v>CW</v>
          </cell>
          <cell r="F625" t="str">
            <v>A</v>
          </cell>
          <cell r="G625" t="str">
            <v>Cape Collinson Crematorium</v>
          </cell>
          <cell r="H625" t="str">
            <v>FEHD</v>
          </cell>
          <cell r="I625">
            <v>2</v>
          </cell>
          <cell r="J625" t="str">
            <v>Yes</v>
          </cell>
          <cell r="K625"/>
          <cell r="L625" t="str">
            <v>Yes</v>
          </cell>
          <cell r="M625" t="str">
            <v>DD01908013036</v>
          </cell>
        </row>
        <row r="626">
          <cell r="A626" t="str">
            <v>SA1456</v>
          </cell>
          <cell r="B626" t="str">
            <v>11SE-D/C605</v>
          </cell>
          <cell r="C626">
            <v>0</v>
          </cell>
          <cell r="D626" t="str">
            <v>E</v>
          </cell>
          <cell r="E626" t="str">
            <v>CW</v>
          </cell>
          <cell r="F626" t="str">
            <v>A</v>
          </cell>
          <cell r="G626" t="str">
            <v>Cape Collinson Crematorium</v>
          </cell>
          <cell r="H626" t="str">
            <v>FEHD</v>
          </cell>
          <cell r="I626">
            <v>3</v>
          </cell>
          <cell r="J626" t="str">
            <v>Yes</v>
          </cell>
          <cell r="K626"/>
          <cell r="L626" t="str">
            <v>Yes</v>
          </cell>
          <cell r="M626" t="str">
            <v>DD01908013037</v>
          </cell>
        </row>
        <row r="627">
          <cell r="A627" t="str">
            <v>SA1458</v>
          </cell>
          <cell r="B627" t="str">
            <v>11SE-D/C608</v>
          </cell>
          <cell r="C627">
            <v>0</v>
          </cell>
          <cell r="D627" t="str">
            <v>E</v>
          </cell>
          <cell r="E627" t="str">
            <v>CW</v>
          </cell>
          <cell r="F627" t="str">
            <v>A</v>
          </cell>
          <cell r="G627" t="str">
            <v>Cape Collinson Crematorium</v>
          </cell>
          <cell r="H627" t="str">
            <v>FEHD</v>
          </cell>
          <cell r="I627">
            <v>3</v>
          </cell>
          <cell r="J627" t="str">
            <v>No</v>
          </cell>
          <cell r="K627"/>
          <cell r="L627" t="str">
            <v>Yes</v>
          </cell>
          <cell r="M627" t="str">
            <v>DD01908013040</v>
          </cell>
        </row>
        <row r="628">
          <cell r="A628" t="str">
            <v>SA1459</v>
          </cell>
          <cell r="B628" t="str">
            <v>11SE-D/C615</v>
          </cell>
          <cell r="C628">
            <v>1</v>
          </cell>
          <cell r="D628" t="str">
            <v>E</v>
          </cell>
          <cell r="E628" t="str">
            <v>CW</v>
          </cell>
          <cell r="F628" t="str">
            <v>A</v>
          </cell>
          <cell r="G628" t="str">
            <v>Tai Tam Gap Correctional Institution</v>
          </cell>
          <cell r="H628" t="str">
            <v>CSD</v>
          </cell>
          <cell r="I628">
            <v>1</v>
          </cell>
          <cell r="J628" t="str">
            <v>No</v>
          </cell>
          <cell r="K628"/>
          <cell r="L628" t="str">
            <v>Yes</v>
          </cell>
          <cell r="M628" t="str">
            <v>DD01208001019</v>
          </cell>
        </row>
        <row r="629">
          <cell r="A629" t="str">
            <v>SA1460</v>
          </cell>
          <cell r="B629" t="str">
            <v>11SE-D/CR66</v>
          </cell>
          <cell r="C629">
            <v>0</v>
          </cell>
          <cell r="D629" t="str">
            <v>E</v>
          </cell>
          <cell r="E629" t="str">
            <v>CW</v>
          </cell>
          <cell r="F629" t="str">
            <v>A</v>
          </cell>
          <cell r="G629" t="str">
            <v>Cape Collinson Crematorium</v>
          </cell>
          <cell r="H629" t="str">
            <v>FEHD</v>
          </cell>
          <cell r="I629">
            <v>2</v>
          </cell>
          <cell r="J629" t="str">
            <v>Yes</v>
          </cell>
          <cell r="K629"/>
          <cell r="L629" t="str">
            <v>Yes</v>
          </cell>
          <cell r="M629" t="str">
            <v>DD01908013007</v>
          </cell>
        </row>
        <row r="630">
          <cell r="A630" t="str">
            <v>SA1462</v>
          </cell>
          <cell r="B630" t="str">
            <v>11SE-D/C663</v>
          </cell>
          <cell r="C630">
            <v>0</v>
          </cell>
          <cell r="D630" t="str">
            <v>E</v>
          </cell>
          <cell r="E630" t="str">
            <v>CW</v>
          </cell>
          <cell r="F630" t="str">
            <v>A</v>
          </cell>
          <cell r="G630" t="str">
            <v>Cheung Man Road Rest Garden</v>
          </cell>
          <cell r="H630" t="str">
            <v>LCSD</v>
          </cell>
          <cell r="I630">
            <v>1</v>
          </cell>
          <cell r="J630" t="str">
            <v>Yes</v>
          </cell>
          <cell r="K630" t="str">
            <v>ChaiWan-West</v>
          </cell>
          <cell r="L630" t="str">
            <v>Yes</v>
          </cell>
          <cell r="M630" t="str">
            <v>DD04408014005</v>
          </cell>
        </row>
        <row r="631">
          <cell r="A631" t="str">
            <v>SA1463</v>
          </cell>
          <cell r="B631" t="str">
            <v>11SE-D/C668</v>
          </cell>
          <cell r="C631">
            <v>0</v>
          </cell>
          <cell r="D631" t="str">
            <v>E</v>
          </cell>
          <cell r="E631" t="str">
            <v>CW</v>
          </cell>
          <cell r="F631" t="str">
            <v>A</v>
          </cell>
          <cell r="G631" t="str">
            <v>Tai Tam Gap Correctional Institution</v>
          </cell>
          <cell r="H631" t="str">
            <v>CSD</v>
          </cell>
          <cell r="I631">
            <v>1</v>
          </cell>
          <cell r="J631" t="str">
            <v>Yes</v>
          </cell>
          <cell r="K631"/>
          <cell r="L631" t="str">
            <v>Yes</v>
          </cell>
          <cell r="M631" t="str">
            <v>DD01208001028</v>
          </cell>
        </row>
        <row r="632">
          <cell r="A632" t="str">
            <v>SA1464</v>
          </cell>
          <cell r="B632" t="str">
            <v>11SE-D/C670</v>
          </cell>
          <cell r="C632">
            <v>0</v>
          </cell>
          <cell r="D632" t="str">
            <v>E</v>
          </cell>
          <cell r="E632" t="str">
            <v>CW</v>
          </cell>
          <cell r="F632" t="str">
            <v>A</v>
          </cell>
          <cell r="G632" t="str">
            <v>Cape Collinson Training Centre</v>
          </cell>
          <cell r="H632" t="str">
            <v>CSD</v>
          </cell>
          <cell r="I632">
            <v>1</v>
          </cell>
          <cell r="J632" t="str">
            <v>Yes</v>
          </cell>
          <cell r="K632"/>
          <cell r="L632" t="str">
            <v>Yes</v>
          </cell>
          <cell r="M632" t="str">
            <v>DD01208003020</v>
          </cell>
        </row>
        <row r="633">
          <cell r="A633" t="str">
            <v>SA1465</v>
          </cell>
          <cell r="B633" t="str">
            <v>11SE-D/C674</v>
          </cell>
          <cell r="C633">
            <v>0</v>
          </cell>
          <cell r="D633" t="str">
            <v>E</v>
          </cell>
          <cell r="E633" t="str">
            <v>CW</v>
          </cell>
          <cell r="F633" t="str">
            <v>A</v>
          </cell>
          <cell r="G633" t="str">
            <v>Chai Wan Park</v>
          </cell>
          <cell r="H633" t="str">
            <v>LCSD</v>
          </cell>
          <cell r="I633">
            <v>2</v>
          </cell>
          <cell r="J633" t="str">
            <v>No</v>
          </cell>
          <cell r="K633" t="str">
            <v>ChaiWan-West</v>
          </cell>
          <cell r="L633" t="str">
            <v>Yes</v>
          </cell>
          <cell r="M633" t="str">
            <v>DD04408019001</v>
          </cell>
        </row>
        <row r="634">
          <cell r="A634" t="str">
            <v>SA1466</v>
          </cell>
          <cell r="B634" t="str">
            <v>11SE-D/C675</v>
          </cell>
          <cell r="C634">
            <v>0</v>
          </cell>
          <cell r="D634" t="str">
            <v>E</v>
          </cell>
          <cell r="E634" t="str">
            <v>CW</v>
          </cell>
          <cell r="F634" t="str">
            <v>A</v>
          </cell>
          <cell r="G634" t="str">
            <v>Chai Wan Swimming Pool &amp; Park</v>
          </cell>
          <cell r="H634" t="str">
            <v>LCSD</v>
          </cell>
          <cell r="I634">
            <v>2</v>
          </cell>
          <cell r="J634" t="str">
            <v>Yes</v>
          </cell>
          <cell r="K634" t="str">
            <v>ChaiWan-West</v>
          </cell>
          <cell r="L634" t="str">
            <v>Yes</v>
          </cell>
          <cell r="M634" t="str">
            <v>DD04408015013</v>
          </cell>
        </row>
        <row r="635">
          <cell r="A635" t="str">
            <v>SA1467</v>
          </cell>
          <cell r="B635" t="str">
            <v>11SE-D/CR677</v>
          </cell>
          <cell r="C635">
            <v>2</v>
          </cell>
          <cell r="D635" t="str">
            <v>E</v>
          </cell>
          <cell r="E635" t="str">
            <v>CW</v>
          </cell>
          <cell r="F635" t="str">
            <v>A</v>
          </cell>
          <cell r="G635" t="str">
            <v>Cape Collinson Crematorium</v>
          </cell>
          <cell r="H635" t="str">
            <v>FEHD</v>
          </cell>
          <cell r="I635">
            <v>3</v>
          </cell>
          <cell r="J635" t="str">
            <v>No</v>
          </cell>
          <cell r="K635"/>
          <cell r="L635" t="str">
            <v>Yes</v>
          </cell>
          <cell r="M635" t="str">
            <v>DD01908013055</v>
          </cell>
        </row>
        <row r="636">
          <cell r="A636" t="str">
            <v>SA1468</v>
          </cell>
          <cell r="B636" t="str">
            <v>11SE-D/C681</v>
          </cell>
          <cell r="C636">
            <v>0</v>
          </cell>
          <cell r="D636" t="str">
            <v>E</v>
          </cell>
          <cell r="E636" t="str">
            <v>CW</v>
          </cell>
          <cell r="F636" t="str">
            <v>A</v>
          </cell>
          <cell r="G636" t="str">
            <v>Chai Wan Swimming Pool &amp; Park</v>
          </cell>
          <cell r="H636" t="str">
            <v>LCSD</v>
          </cell>
          <cell r="I636">
            <v>2</v>
          </cell>
          <cell r="J636" t="str">
            <v>No</v>
          </cell>
          <cell r="K636" t="str">
            <v>ChaiWan-West</v>
          </cell>
          <cell r="L636" t="str">
            <v>No</v>
          </cell>
          <cell r="M636" t="str">
            <v>DD04408015014</v>
          </cell>
        </row>
        <row r="637">
          <cell r="A637" t="str">
            <v>SA1469</v>
          </cell>
          <cell r="B637" t="str">
            <v>11SE-D/C684</v>
          </cell>
          <cell r="C637">
            <v>0</v>
          </cell>
          <cell r="D637" t="str">
            <v>E</v>
          </cell>
          <cell r="E637" t="str">
            <v>CW</v>
          </cell>
          <cell r="F637" t="str">
            <v>A</v>
          </cell>
          <cell r="G637" t="str">
            <v>Cape Collinson Training Centre</v>
          </cell>
          <cell r="H637" t="str">
            <v>CSD</v>
          </cell>
          <cell r="I637">
            <v>3</v>
          </cell>
          <cell r="J637" t="str">
            <v>Yes</v>
          </cell>
          <cell r="K637"/>
          <cell r="L637" t="str">
            <v>Yes</v>
          </cell>
          <cell r="M637" t="str">
            <v>DD01208003024</v>
          </cell>
        </row>
        <row r="638">
          <cell r="A638" t="str">
            <v>SA1470</v>
          </cell>
          <cell r="B638" t="str">
            <v>11SE-D/C686</v>
          </cell>
          <cell r="C638">
            <v>2</v>
          </cell>
          <cell r="D638" t="str">
            <v>E</v>
          </cell>
          <cell r="E638" t="str">
            <v>CW</v>
          </cell>
          <cell r="F638" t="str">
            <v>A</v>
          </cell>
          <cell r="G638" t="str">
            <v>Hing Wah Community Hall</v>
          </cell>
          <cell r="H638" t="str">
            <v>HAD</v>
          </cell>
          <cell r="I638">
            <v>2</v>
          </cell>
          <cell r="J638" t="str">
            <v>No</v>
          </cell>
          <cell r="K638" t="str">
            <v>ChaiWan-West</v>
          </cell>
          <cell r="L638" t="str">
            <v>No</v>
          </cell>
          <cell r="M638" t="str">
            <v>DD02708002003</v>
          </cell>
        </row>
        <row r="639">
          <cell r="A639" t="str">
            <v>SA1471</v>
          </cell>
          <cell r="B639" t="str">
            <v>11SE-D/C695</v>
          </cell>
          <cell r="C639">
            <v>0</v>
          </cell>
          <cell r="D639" t="str">
            <v>E</v>
          </cell>
          <cell r="E639" t="str">
            <v>CW</v>
          </cell>
          <cell r="F639" t="str">
            <v>A</v>
          </cell>
          <cell r="G639" t="str">
            <v>Tai Tam Gap Correctional Institution</v>
          </cell>
          <cell r="H639" t="str">
            <v>CSD</v>
          </cell>
          <cell r="I639">
            <v>3</v>
          </cell>
          <cell r="J639" t="str">
            <v>No</v>
          </cell>
          <cell r="K639"/>
          <cell r="L639" t="str">
            <v>Yes</v>
          </cell>
          <cell r="M639" t="str">
            <v>DD01208001029</v>
          </cell>
        </row>
        <row r="640">
          <cell r="A640" t="str">
            <v>SA1473</v>
          </cell>
          <cell r="B640" t="str">
            <v>11SE-D/C70</v>
          </cell>
          <cell r="C640">
            <v>0</v>
          </cell>
          <cell r="D640" t="str">
            <v>E</v>
          </cell>
          <cell r="E640" t="str">
            <v>CW</v>
          </cell>
          <cell r="F640" t="str">
            <v>A</v>
          </cell>
          <cell r="G640" t="str">
            <v>Cape Collinson Crematorium</v>
          </cell>
          <cell r="H640" t="str">
            <v>FEHD</v>
          </cell>
          <cell r="I640">
            <v>3</v>
          </cell>
          <cell r="J640" t="str">
            <v>No</v>
          </cell>
          <cell r="K640"/>
          <cell r="L640" t="str">
            <v>Yes</v>
          </cell>
          <cell r="M640" t="str">
            <v>DD01908013008</v>
          </cell>
        </row>
        <row r="641">
          <cell r="A641" t="str">
            <v>SA1474</v>
          </cell>
          <cell r="B641" t="str">
            <v>11SE-D/C704</v>
          </cell>
          <cell r="C641">
            <v>0</v>
          </cell>
          <cell r="D641" t="str">
            <v>E</v>
          </cell>
          <cell r="E641" t="str">
            <v>CW</v>
          </cell>
          <cell r="F641" t="str">
            <v>A</v>
          </cell>
          <cell r="G641" t="str">
            <v>Pamela Youde Nethersole Eastern Hospital Quarters Blocks E, F &amp; G</v>
          </cell>
          <cell r="H641" t="str">
            <v>GPA</v>
          </cell>
          <cell r="I641">
            <v>2</v>
          </cell>
          <cell r="J641" t="str">
            <v>No</v>
          </cell>
          <cell r="K641" t="str">
            <v>ChaiWan-West</v>
          </cell>
          <cell r="L641" t="str">
            <v>Yes</v>
          </cell>
          <cell r="M641" t="str">
            <v>DD02308010014</v>
          </cell>
        </row>
        <row r="642">
          <cell r="A642" t="str">
            <v>SA1475</v>
          </cell>
          <cell r="B642" t="str">
            <v>11SE-D/C71</v>
          </cell>
          <cell r="C642">
            <v>0</v>
          </cell>
          <cell r="D642" t="str">
            <v>E</v>
          </cell>
          <cell r="E642" t="str">
            <v>CW</v>
          </cell>
          <cell r="F642" t="str">
            <v>A</v>
          </cell>
          <cell r="G642" t="str">
            <v>Cape Collinson Crematorium</v>
          </cell>
          <cell r="H642" t="str">
            <v>FEHD</v>
          </cell>
          <cell r="I642">
            <v>1</v>
          </cell>
          <cell r="J642" t="str">
            <v>No</v>
          </cell>
          <cell r="K642"/>
          <cell r="L642" t="str">
            <v>Yes</v>
          </cell>
          <cell r="M642" t="str">
            <v>DD01908013009</v>
          </cell>
        </row>
        <row r="643">
          <cell r="A643" t="str">
            <v>SA1476</v>
          </cell>
          <cell r="B643" t="str">
            <v>11SE-D/C711</v>
          </cell>
          <cell r="C643">
            <v>0</v>
          </cell>
          <cell r="D643" t="str">
            <v>E</v>
          </cell>
          <cell r="E643" t="str">
            <v>CW</v>
          </cell>
          <cell r="F643" t="str">
            <v>A</v>
          </cell>
          <cell r="G643" t="str">
            <v>Siu Sai Wan Promenade And Central Park</v>
          </cell>
          <cell r="H643" t="str">
            <v>LCSD</v>
          </cell>
          <cell r="I643">
            <v>2</v>
          </cell>
          <cell r="J643" t="str">
            <v>No</v>
          </cell>
          <cell r="K643" t="str">
            <v>ChaiWan-West</v>
          </cell>
          <cell r="L643" t="str">
            <v>Yes</v>
          </cell>
          <cell r="M643" t="str">
            <v>DD04408023003</v>
          </cell>
        </row>
        <row r="644">
          <cell r="A644" t="str">
            <v>SA1477</v>
          </cell>
          <cell r="B644" t="str">
            <v>11SE-D/C72</v>
          </cell>
          <cell r="C644">
            <v>2</v>
          </cell>
          <cell r="D644" t="str">
            <v>E</v>
          </cell>
          <cell r="E644" t="str">
            <v>CW</v>
          </cell>
          <cell r="F644" t="str">
            <v>A</v>
          </cell>
          <cell r="G644" t="str">
            <v>Shaukeiwan Fire Station</v>
          </cell>
          <cell r="H644" t="str">
            <v>FSD</v>
          </cell>
          <cell r="I644">
            <v>1</v>
          </cell>
          <cell r="J644" t="str">
            <v>No</v>
          </cell>
          <cell r="K644"/>
          <cell r="L644" t="str">
            <v>Yes</v>
          </cell>
          <cell r="M644" t="str">
            <v>DD01808024002</v>
          </cell>
        </row>
        <row r="645">
          <cell r="A645" t="str">
            <v>SA1478</v>
          </cell>
          <cell r="B645" t="str">
            <v>11SE-D/C73</v>
          </cell>
          <cell r="C645">
            <v>0</v>
          </cell>
          <cell r="D645" t="str">
            <v>E</v>
          </cell>
          <cell r="E645" t="str">
            <v>CW</v>
          </cell>
          <cell r="F645" t="str">
            <v>A</v>
          </cell>
          <cell r="G645" t="str">
            <v>Shaukeiwan East Government Secondary School</v>
          </cell>
          <cell r="H645" t="str">
            <v>EB</v>
          </cell>
          <cell r="I645">
            <v>2</v>
          </cell>
          <cell r="J645" t="str">
            <v>No</v>
          </cell>
          <cell r="K645"/>
          <cell r="L645" t="str">
            <v>Yes</v>
          </cell>
          <cell r="M645" t="str">
            <v>DD07108026001</v>
          </cell>
        </row>
        <row r="646">
          <cell r="A646" t="str">
            <v>SA1479</v>
          </cell>
          <cell r="B646" t="str">
            <v>11SE-D/C74</v>
          </cell>
          <cell r="C646">
            <v>0</v>
          </cell>
          <cell r="D646" t="str">
            <v>E</v>
          </cell>
          <cell r="E646" t="str">
            <v>CW</v>
          </cell>
          <cell r="F646" t="str">
            <v>A</v>
          </cell>
          <cell r="G646" t="str">
            <v>Shaukeiwan East Government Secondary School</v>
          </cell>
          <cell r="H646" t="str">
            <v>EB</v>
          </cell>
          <cell r="I646">
            <v>2</v>
          </cell>
          <cell r="J646" t="str">
            <v>No</v>
          </cell>
          <cell r="K646"/>
          <cell r="L646" t="str">
            <v>Yes</v>
          </cell>
          <cell r="M646" t="str">
            <v>DD07108025001</v>
          </cell>
        </row>
        <row r="647">
          <cell r="A647" t="str">
            <v>SA1480</v>
          </cell>
          <cell r="B647" t="str">
            <v>11SE-D/CR75</v>
          </cell>
          <cell r="C647">
            <v>0</v>
          </cell>
          <cell r="D647" t="str">
            <v>E</v>
          </cell>
          <cell r="E647" t="str">
            <v>CW</v>
          </cell>
          <cell r="F647" t="str">
            <v>A</v>
          </cell>
          <cell r="G647" t="str">
            <v>Chai Wan Health Centre</v>
          </cell>
          <cell r="H647" t="str">
            <v>DH</v>
          </cell>
          <cell r="I647">
            <v>1</v>
          </cell>
          <cell r="J647" t="str">
            <v>Yes</v>
          </cell>
          <cell r="K647" t="str">
            <v>ChaiWan-West</v>
          </cell>
          <cell r="L647" t="str">
            <v>Yes</v>
          </cell>
          <cell r="M647" t="str">
            <v>DD02508008001</v>
          </cell>
        </row>
        <row r="648">
          <cell r="A648" t="str">
            <v>SA1482</v>
          </cell>
          <cell r="B648" t="str">
            <v>11SE-D/CR87</v>
          </cell>
          <cell r="C648">
            <v>0</v>
          </cell>
          <cell r="D648" t="str">
            <v>E</v>
          </cell>
          <cell r="E648" t="str">
            <v>CW</v>
          </cell>
          <cell r="F648" t="str">
            <v>A</v>
          </cell>
          <cell r="G648" t="str">
            <v>Tai Tam Gap Correctional Institution</v>
          </cell>
          <cell r="H648" t="str">
            <v>CSD</v>
          </cell>
          <cell r="I648">
            <v>2</v>
          </cell>
          <cell r="J648" t="str">
            <v>Yes</v>
          </cell>
          <cell r="K648"/>
          <cell r="L648" t="str">
            <v>No</v>
          </cell>
          <cell r="M648" t="str">
            <v>DD01208001020</v>
          </cell>
        </row>
        <row r="649">
          <cell r="A649" t="str">
            <v>SA1483</v>
          </cell>
          <cell r="B649" t="str">
            <v>11SE-D/DT16</v>
          </cell>
          <cell r="C649">
            <v>0</v>
          </cell>
          <cell r="D649" t="str">
            <v>E</v>
          </cell>
          <cell r="E649" t="str">
            <v>CW</v>
          </cell>
          <cell r="F649" t="str">
            <v>A</v>
          </cell>
          <cell r="G649" t="str">
            <v>Leaping Dragon Paradise</v>
          </cell>
          <cell r="H649" t="str">
            <v>HAD</v>
          </cell>
          <cell r="I649">
            <v>2</v>
          </cell>
          <cell r="J649" t="str">
            <v>No</v>
          </cell>
          <cell r="K649"/>
          <cell r="L649" t="str">
            <v>Yes</v>
          </cell>
          <cell r="M649" t="str">
            <v>DD02708027001</v>
          </cell>
        </row>
        <row r="650">
          <cell r="A650" t="str">
            <v>SA1485</v>
          </cell>
          <cell r="B650" t="str">
            <v>11SE-D/DT29</v>
          </cell>
          <cell r="C650">
            <v>0</v>
          </cell>
          <cell r="D650" t="str">
            <v>E</v>
          </cell>
          <cell r="E650" t="str">
            <v>SKW&amp;Is-S</v>
          </cell>
          <cell r="F650" t="str">
            <v>A</v>
          </cell>
          <cell r="G650" t="str">
            <v>Lei Yue Mun Park (SKW)</v>
          </cell>
          <cell r="H650" t="str">
            <v>LCSD</v>
          </cell>
          <cell r="I650">
            <v>3</v>
          </cell>
          <cell r="J650" t="str">
            <v>No</v>
          </cell>
          <cell r="K650"/>
          <cell r="L650" t="str">
            <v>Yes</v>
          </cell>
          <cell r="M650" t="str">
            <v>DB04408016078</v>
          </cell>
        </row>
        <row r="651">
          <cell r="A651" t="str">
            <v>SA1486</v>
          </cell>
          <cell r="B651" t="str">
            <v>11SE-D/F100</v>
          </cell>
          <cell r="C651">
            <v>0</v>
          </cell>
          <cell r="D651" t="str">
            <v>E</v>
          </cell>
          <cell r="E651" t="str">
            <v>CW</v>
          </cell>
          <cell r="F651" t="str">
            <v>A</v>
          </cell>
          <cell r="G651" t="str">
            <v>Cape Collinson Crematorium</v>
          </cell>
          <cell r="H651" t="str">
            <v>FEHD</v>
          </cell>
          <cell r="I651">
            <v>3</v>
          </cell>
          <cell r="J651" t="str">
            <v>No</v>
          </cell>
          <cell r="K651"/>
          <cell r="L651" t="str">
            <v>Yes</v>
          </cell>
          <cell r="M651" t="str">
            <v>DD01908013011</v>
          </cell>
        </row>
        <row r="652">
          <cell r="A652" t="str">
            <v>SA1487</v>
          </cell>
          <cell r="B652" t="str">
            <v>11SE-D/F102</v>
          </cell>
          <cell r="C652">
            <v>0</v>
          </cell>
          <cell r="D652" t="str">
            <v>E</v>
          </cell>
          <cell r="E652" t="str">
            <v>CW</v>
          </cell>
          <cell r="F652" t="str">
            <v>A</v>
          </cell>
          <cell r="G652" t="str">
            <v>Cape Collinson Crematorium</v>
          </cell>
          <cell r="H652" t="str">
            <v>FEHD</v>
          </cell>
          <cell r="I652">
            <v>3</v>
          </cell>
          <cell r="J652" t="str">
            <v>No</v>
          </cell>
          <cell r="K652"/>
          <cell r="L652" t="str">
            <v>Yes</v>
          </cell>
          <cell r="M652" t="str">
            <v>DD01908013004</v>
          </cell>
        </row>
        <row r="653">
          <cell r="A653" t="str">
            <v>SA1488</v>
          </cell>
          <cell r="B653" t="str">
            <v>11SE-D/F103</v>
          </cell>
          <cell r="C653">
            <v>0</v>
          </cell>
          <cell r="D653" t="str">
            <v>E</v>
          </cell>
          <cell r="E653" t="str">
            <v>CW</v>
          </cell>
          <cell r="F653" t="str">
            <v>A</v>
          </cell>
          <cell r="G653" t="str">
            <v>Cape Collinson Crematorium</v>
          </cell>
          <cell r="H653" t="str">
            <v>FEHD</v>
          </cell>
          <cell r="I653">
            <v>3</v>
          </cell>
          <cell r="J653" t="str">
            <v>Yes</v>
          </cell>
          <cell r="K653"/>
          <cell r="L653" t="str">
            <v>Yes</v>
          </cell>
          <cell r="M653" t="str">
            <v>DD01908013027</v>
          </cell>
        </row>
        <row r="654">
          <cell r="A654" t="str">
            <v>SA1489</v>
          </cell>
          <cell r="B654" t="str">
            <v>11SE-D/FR123</v>
          </cell>
          <cell r="C654">
            <v>0</v>
          </cell>
          <cell r="D654" t="str">
            <v>E</v>
          </cell>
          <cell r="E654" t="str">
            <v>CW</v>
          </cell>
          <cell r="F654" t="str">
            <v>A</v>
          </cell>
          <cell r="G654" t="str">
            <v>Tai Tam Gap Correctional Institution</v>
          </cell>
          <cell r="H654" t="str">
            <v>CSD</v>
          </cell>
          <cell r="I654">
            <v>2</v>
          </cell>
          <cell r="J654" t="str">
            <v>Yes</v>
          </cell>
          <cell r="K654"/>
          <cell r="L654" t="str">
            <v>Yes</v>
          </cell>
          <cell r="M654" t="str">
            <v>DD01208001014</v>
          </cell>
        </row>
        <row r="655">
          <cell r="A655" t="str">
            <v>SA1490</v>
          </cell>
          <cell r="B655" t="str">
            <v>11SE-D/F13</v>
          </cell>
          <cell r="C655">
            <v>0</v>
          </cell>
          <cell r="D655" t="str">
            <v>E</v>
          </cell>
          <cell r="E655" t="str">
            <v>CW</v>
          </cell>
          <cell r="F655" t="str">
            <v>A</v>
          </cell>
          <cell r="G655" t="str">
            <v>Cape Collinson Crematorium</v>
          </cell>
          <cell r="H655" t="str">
            <v>FEHD</v>
          </cell>
          <cell r="I655">
            <v>3</v>
          </cell>
          <cell r="J655" t="str">
            <v>Yes</v>
          </cell>
          <cell r="K655"/>
          <cell r="L655" t="str">
            <v>Yes</v>
          </cell>
          <cell r="M655" t="str">
            <v>DD01908013052</v>
          </cell>
        </row>
        <row r="656">
          <cell r="A656" t="str">
            <v>SA1491</v>
          </cell>
          <cell r="B656" t="str">
            <v>11SE-D/F138</v>
          </cell>
          <cell r="C656">
            <v>0</v>
          </cell>
          <cell r="D656" t="str">
            <v>E</v>
          </cell>
          <cell r="E656" t="str">
            <v>CW</v>
          </cell>
          <cell r="F656" t="str">
            <v>A</v>
          </cell>
          <cell r="G656" t="str">
            <v>Cape Collinson Crematorium</v>
          </cell>
          <cell r="H656" t="str">
            <v>FEHD</v>
          </cell>
          <cell r="I656">
            <v>3</v>
          </cell>
          <cell r="J656" t="str">
            <v>Yes</v>
          </cell>
          <cell r="K656"/>
          <cell r="L656" t="str">
            <v>Yes</v>
          </cell>
          <cell r="M656" t="str">
            <v>DD01908013019</v>
          </cell>
        </row>
        <row r="657">
          <cell r="A657" t="str">
            <v>SA1492</v>
          </cell>
          <cell r="B657" t="str">
            <v>11SE-D/F159</v>
          </cell>
          <cell r="C657">
            <v>0</v>
          </cell>
          <cell r="D657" t="str">
            <v>E</v>
          </cell>
          <cell r="E657" t="str">
            <v>CW</v>
          </cell>
          <cell r="F657" t="str">
            <v>A</v>
          </cell>
          <cell r="G657" t="str">
            <v>Cape Collinson Training Centre</v>
          </cell>
          <cell r="H657" t="str">
            <v>CSD</v>
          </cell>
          <cell r="I657">
            <v>1</v>
          </cell>
          <cell r="J657" t="str">
            <v>Yes</v>
          </cell>
          <cell r="K657"/>
          <cell r="L657" t="str">
            <v>Yes</v>
          </cell>
          <cell r="M657" t="str">
            <v>DD01208003011</v>
          </cell>
        </row>
        <row r="658">
          <cell r="A658" t="str">
            <v>SA1493</v>
          </cell>
          <cell r="B658" t="str">
            <v>11SE-D/F179</v>
          </cell>
          <cell r="C658">
            <v>0</v>
          </cell>
          <cell r="D658" t="str">
            <v>E</v>
          </cell>
          <cell r="E658" t="str">
            <v>CW</v>
          </cell>
          <cell r="F658" t="str">
            <v>A</v>
          </cell>
          <cell r="G658" t="str">
            <v>Cape Collinson Crematorium</v>
          </cell>
          <cell r="H658" t="str">
            <v>FEHD</v>
          </cell>
          <cell r="I658">
            <v>3</v>
          </cell>
          <cell r="J658" t="str">
            <v>No</v>
          </cell>
          <cell r="K658"/>
          <cell r="L658" t="str">
            <v>Yes</v>
          </cell>
          <cell r="M658" t="str">
            <v>DD01908013022</v>
          </cell>
        </row>
        <row r="659">
          <cell r="A659" t="str">
            <v>SA1494</v>
          </cell>
          <cell r="B659" t="str">
            <v>11SE-D/F181</v>
          </cell>
          <cell r="C659">
            <v>0</v>
          </cell>
          <cell r="D659" t="str">
            <v>E</v>
          </cell>
          <cell r="E659" t="str">
            <v>CW</v>
          </cell>
          <cell r="F659" t="str">
            <v>A</v>
          </cell>
          <cell r="G659" t="str">
            <v>Cape Collinson Crematorium</v>
          </cell>
          <cell r="H659" t="str">
            <v>FEHD</v>
          </cell>
          <cell r="I659">
            <v>2</v>
          </cell>
          <cell r="J659" t="str">
            <v>No</v>
          </cell>
          <cell r="K659"/>
          <cell r="L659" t="str">
            <v>Yes</v>
          </cell>
          <cell r="M659" t="str">
            <v>DD01908013023</v>
          </cell>
        </row>
        <row r="660">
          <cell r="A660" t="str">
            <v>SA1495</v>
          </cell>
          <cell r="B660" t="str">
            <v>11SE-D/F184</v>
          </cell>
          <cell r="C660">
            <v>0</v>
          </cell>
          <cell r="D660" t="str">
            <v>E</v>
          </cell>
          <cell r="E660" t="str">
            <v>CW</v>
          </cell>
          <cell r="F660" t="str">
            <v>A</v>
          </cell>
          <cell r="G660" t="str">
            <v>Cheung Man Road Rest Garden</v>
          </cell>
          <cell r="H660" t="str">
            <v>LCSD</v>
          </cell>
          <cell r="I660">
            <v>1</v>
          </cell>
          <cell r="J660" t="str">
            <v>Yes</v>
          </cell>
          <cell r="K660" t="str">
            <v>ChaiWan-West</v>
          </cell>
          <cell r="L660" t="str">
            <v>Yes</v>
          </cell>
          <cell r="M660" t="str">
            <v>DD04408014003</v>
          </cell>
        </row>
        <row r="661">
          <cell r="A661" t="str">
            <v>SA1496</v>
          </cell>
          <cell r="B661" t="str">
            <v>11SE-D/F189</v>
          </cell>
          <cell r="C661">
            <v>0</v>
          </cell>
          <cell r="D661" t="str">
            <v>E</v>
          </cell>
          <cell r="E661" t="str">
            <v>CW</v>
          </cell>
          <cell r="F661" t="str">
            <v>A</v>
          </cell>
          <cell r="G661" t="str">
            <v>Cheung Man Road Rest Garden</v>
          </cell>
          <cell r="H661" t="str">
            <v>LCSD</v>
          </cell>
          <cell r="I661">
            <v>1</v>
          </cell>
          <cell r="J661" t="str">
            <v>Yes</v>
          </cell>
          <cell r="K661" t="str">
            <v>ChaiWan-West</v>
          </cell>
          <cell r="L661" t="str">
            <v>Yes</v>
          </cell>
          <cell r="M661" t="str">
            <v>DD04408014002</v>
          </cell>
        </row>
        <row r="662">
          <cell r="A662" t="str">
            <v>SA1497</v>
          </cell>
          <cell r="B662" t="str">
            <v>11SE-D/F19</v>
          </cell>
          <cell r="C662">
            <v>0</v>
          </cell>
          <cell r="D662" t="str">
            <v>E</v>
          </cell>
          <cell r="E662" t="str">
            <v>CW</v>
          </cell>
          <cell r="F662" t="str">
            <v>A</v>
          </cell>
          <cell r="G662" t="str">
            <v>Cape Collinson Crematorium</v>
          </cell>
          <cell r="H662" t="str">
            <v>FEHD</v>
          </cell>
          <cell r="I662">
            <v>2</v>
          </cell>
          <cell r="J662" t="str">
            <v>No</v>
          </cell>
          <cell r="K662"/>
          <cell r="L662" t="str">
            <v>Yes</v>
          </cell>
          <cell r="M662" t="str">
            <v>DD01908013005</v>
          </cell>
        </row>
        <row r="663">
          <cell r="A663" t="str">
            <v>SA1498</v>
          </cell>
          <cell r="B663" t="str">
            <v>11SE-D/F196</v>
          </cell>
          <cell r="C663">
            <v>0</v>
          </cell>
          <cell r="D663" t="str">
            <v>E</v>
          </cell>
          <cell r="E663" t="str">
            <v>CW</v>
          </cell>
          <cell r="F663" t="str">
            <v>A</v>
          </cell>
          <cell r="G663" t="str">
            <v>Cape Collinson Training Centre</v>
          </cell>
          <cell r="H663" t="str">
            <v>CSD</v>
          </cell>
          <cell r="I663">
            <v>2</v>
          </cell>
          <cell r="J663" t="str">
            <v>Yes</v>
          </cell>
          <cell r="K663"/>
          <cell r="L663" t="str">
            <v>Yes</v>
          </cell>
          <cell r="M663" t="str">
            <v>DD01208003021</v>
          </cell>
        </row>
        <row r="664">
          <cell r="A664" t="str">
            <v>SA1499</v>
          </cell>
          <cell r="B664" t="str">
            <v>11SE-D/FR197</v>
          </cell>
          <cell r="C664">
            <v>0</v>
          </cell>
          <cell r="D664" t="str">
            <v>E</v>
          </cell>
          <cell r="E664" t="str">
            <v>CW</v>
          </cell>
          <cell r="F664" t="str">
            <v>A</v>
          </cell>
          <cell r="G664" t="str">
            <v>Cape Collinson Training Centre</v>
          </cell>
          <cell r="H664" t="str">
            <v>CSD</v>
          </cell>
          <cell r="I664">
            <v>1</v>
          </cell>
          <cell r="J664" t="str">
            <v>Yes</v>
          </cell>
          <cell r="K664"/>
          <cell r="L664" t="str">
            <v>Yes</v>
          </cell>
          <cell r="M664" t="str">
            <v>DD01208003022</v>
          </cell>
        </row>
        <row r="665">
          <cell r="A665" t="str">
            <v>SA1500</v>
          </cell>
          <cell r="B665" t="str">
            <v>11SE-D/FR200</v>
          </cell>
          <cell r="C665">
            <v>0</v>
          </cell>
          <cell r="D665" t="str">
            <v>E</v>
          </cell>
          <cell r="E665" t="str">
            <v>CW</v>
          </cell>
          <cell r="F665" t="str">
            <v>A</v>
          </cell>
          <cell r="G665" t="str">
            <v>Law Uk Folk Museum</v>
          </cell>
          <cell r="H665" t="str">
            <v>LCSD</v>
          </cell>
          <cell r="I665">
            <v>2</v>
          </cell>
          <cell r="J665" t="str">
            <v>Yes</v>
          </cell>
          <cell r="K665" t="str">
            <v>ChaiWan-West</v>
          </cell>
          <cell r="L665" t="str">
            <v>Yes</v>
          </cell>
          <cell r="M665" t="str">
            <v>DD04408020001</v>
          </cell>
        </row>
        <row r="666">
          <cell r="A666" t="str">
            <v>SA1501</v>
          </cell>
          <cell r="B666" t="str">
            <v>11SE-D/FR201</v>
          </cell>
          <cell r="C666">
            <v>0</v>
          </cell>
          <cell r="D666" t="str">
            <v>E</v>
          </cell>
          <cell r="E666" t="str">
            <v>CW</v>
          </cell>
          <cell r="F666" t="str">
            <v>A</v>
          </cell>
          <cell r="G666" t="str">
            <v>Law Uk Folk Museum</v>
          </cell>
          <cell r="H666" t="str">
            <v>LCSD</v>
          </cell>
          <cell r="I666">
            <v>1</v>
          </cell>
          <cell r="J666" t="str">
            <v>Yes</v>
          </cell>
          <cell r="K666" t="str">
            <v>ChaiWan-West</v>
          </cell>
          <cell r="L666" t="str">
            <v>Yes</v>
          </cell>
          <cell r="M666" t="str">
            <v>DD04408020002</v>
          </cell>
        </row>
        <row r="667">
          <cell r="A667" t="str">
            <v>SA1502</v>
          </cell>
          <cell r="B667" t="str">
            <v>11SE-D/F205</v>
          </cell>
          <cell r="C667">
            <v>0</v>
          </cell>
          <cell r="D667" t="str">
            <v>E</v>
          </cell>
          <cell r="E667" t="str">
            <v>CW</v>
          </cell>
          <cell r="F667" t="str">
            <v>A</v>
          </cell>
          <cell r="G667" t="str">
            <v>Chai Wan Health Centre</v>
          </cell>
          <cell r="H667" t="str">
            <v>DH</v>
          </cell>
          <cell r="I667">
            <v>1</v>
          </cell>
          <cell r="J667" t="str">
            <v>Yes</v>
          </cell>
          <cell r="K667" t="str">
            <v>ChaiWan-West</v>
          </cell>
          <cell r="L667" t="str">
            <v>Yes</v>
          </cell>
          <cell r="M667" t="str">
            <v>DD02508008002</v>
          </cell>
        </row>
        <row r="668">
          <cell r="A668" t="str">
            <v>SA1503</v>
          </cell>
          <cell r="B668" t="str">
            <v>11SE-D/FR209</v>
          </cell>
          <cell r="C668">
            <v>0</v>
          </cell>
          <cell r="D668" t="str">
            <v>E</v>
          </cell>
          <cell r="E668" t="str">
            <v>CW</v>
          </cell>
          <cell r="F668" t="str">
            <v>A</v>
          </cell>
          <cell r="G668" t="str">
            <v>Chai Wan Park</v>
          </cell>
          <cell r="H668" t="str">
            <v>LCSD</v>
          </cell>
          <cell r="I668">
            <v>1</v>
          </cell>
          <cell r="J668" t="str">
            <v>Yes</v>
          </cell>
          <cell r="K668" t="str">
            <v>ChaiWan-West</v>
          </cell>
          <cell r="L668" t="str">
            <v>Yes</v>
          </cell>
          <cell r="M668" t="str">
            <v>DD04408019002</v>
          </cell>
        </row>
        <row r="669">
          <cell r="A669" t="str">
            <v>SA1504</v>
          </cell>
          <cell r="B669" t="str">
            <v>11SE-D/F221</v>
          </cell>
          <cell r="C669">
            <v>0</v>
          </cell>
          <cell r="D669" t="str">
            <v>E</v>
          </cell>
          <cell r="E669" t="str">
            <v>CW</v>
          </cell>
          <cell r="F669" t="str">
            <v>A</v>
          </cell>
          <cell r="G669" t="str">
            <v>Law Uk Folk Museum</v>
          </cell>
          <cell r="H669" t="str">
            <v>LCSD</v>
          </cell>
          <cell r="I669">
            <v>1</v>
          </cell>
          <cell r="J669" t="str">
            <v>Yes</v>
          </cell>
          <cell r="K669" t="str">
            <v>ChaiWan-West</v>
          </cell>
          <cell r="L669" t="str">
            <v>Yes</v>
          </cell>
          <cell r="M669" t="str">
            <v>DD04408020003</v>
          </cell>
        </row>
        <row r="670">
          <cell r="A670" t="str">
            <v>SA1505</v>
          </cell>
          <cell r="B670" t="str">
            <v>11SE-D/F30</v>
          </cell>
          <cell r="C670" t="str">
            <v>1,2</v>
          </cell>
          <cell r="D670" t="str">
            <v>E</v>
          </cell>
          <cell r="E670" t="str">
            <v>CW</v>
          </cell>
          <cell r="F670" t="str">
            <v>A</v>
          </cell>
          <cell r="G670" t="str">
            <v>Cape Collinson Training Centre</v>
          </cell>
          <cell r="H670" t="str">
            <v>HyD,CSD</v>
          </cell>
          <cell r="I670">
            <v>3</v>
          </cell>
          <cell r="J670" t="str">
            <v>No</v>
          </cell>
          <cell r="K670"/>
          <cell r="L670" t="str">
            <v>Yes</v>
          </cell>
          <cell r="M670" t="str">
            <v>DD01208003016</v>
          </cell>
        </row>
        <row r="671">
          <cell r="A671" t="str">
            <v>SA1506</v>
          </cell>
          <cell r="B671" t="str">
            <v>11SE-D/FR57</v>
          </cell>
          <cell r="C671">
            <v>0</v>
          </cell>
          <cell r="D671" t="str">
            <v>E</v>
          </cell>
          <cell r="E671" t="str">
            <v>CW</v>
          </cell>
          <cell r="F671" t="str">
            <v>A</v>
          </cell>
          <cell r="G671" t="str">
            <v>Cape Collinson Training Centre</v>
          </cell>
          <cell r="H671" t="str">
            <v>CSD</v>
          </cell>
          <cell r="I671">
            <v>2</v>
          </cell>
          <cell r="J671" t="str">
            <v>Yes</v>
          </cell>
          <cell r="K671"/>
          <cell r="L671" t="str">
            <v>Yes</v>
          </cell>
          <cell r="M671" t="str">
            <v>DD01208003008</v>
          </cell>
        </row>
        <row r="672">
          <cell r="A672" t="str">
            <v>SA1507</v>
          </cell>
          <cell r="B672" t="str">
            <v>11SE-D/F58</v>
          </cell>
          <cell r="C672">
            <v>0</v>
          </cell>
          <cell r="D672" t="str">
            <v>E</v>
          </cell>
          <cell r="E672" t="str">
            <v>CW</v>
          </cell>
          <cell r="F672" t="str">
            <v>A</v>
          </cell>
          <cell r="G672" t="str">
            <v>Cape Collinson Training Centre</v>
          </cell>
          <cell r="H672" t="str">
            <v>CSD</v>
          </cell>
          <cell r="I672">
            <v>1</v>
          </cell>
          <cell r="J672" t="str">
            <v>Yes</v>
          </cell>
          <cell r="K672"/>
          <cell r="L672" t="str">
            <v>Yes</v>
          </cell>
          <cell r="M672" t="str">
            <v>DD01208003009</v>
          </cell>
        </row>
        <row r="673">
          <cell r="A673" t="str">
            <v>SA1508</v>
          </cell>
          <cell r="B673" t="str">
            <v>11SE-D/F62</v>
          </cell>
          <cell r="C673">
            <v>0</v>
          </cell>
          <cell r="D673" t="str">
            <v>E</v>
          </cell>
          <cell r="E673" t="str">
            <v>CW</v>
          </cell>
          <cell r="F673" t="str">
            <v>A</v>
          </cell>
          <cell r="G673" t="str">
            <v>Cape Collinson Crematorium</v>
          </cell>
          <cell r="H673" t="str">
            <v>FEHD</v>
          </cell>
          <cell r="I673">
            <v>2</v>
          </cell>
          <cell r="J673" t="str">
            <v>No</v>
          </cell>
          <cell r="K673"/>
          <cell r="L673" t="str">
            <v>Yes</v>
          </cell>
          <cell r="M673" t="str">
            <v>DD01908013006</v>
          </cell>
        </row>
        <row r="674">
          <cell r="A674" t="str">
            <v>SA1509</v>
          </cell>
          <cell r="B674" t="str">
            <v>11SE-D/F86</v>
          </cell>
          <cell r="C674">
            <v>0</v>
          </cell>
          <cell r="D674" t="str">
            <v>E</v>
          </cell>
          <cell r="E674" t="str">
            <v>CW</v>
          </cell>
          <cell r="F674" t="str">
            <v>A</v>
          </cell>
          <cell r="G674" t="str">
            <v>Cape Collinson Crematorium</v>
          </cell>
          <cell r="H674" t="str">
            <v>FEHD</v>
          </cell>
          <cell r="I674">
            <v>3</v>
          </cell>
          <cell r="J674" t="str">
            <v>Yes</v>
          </cell>
          <cell r="K674"/>
          <cell r="L674" t="str">
            <v>Yes</v>
          </cell>
          <cell r="M674" t="str">
            <v>DD01908013045</v>
          </cell>
        </row>
        <row r="675">
          <cell r="A675" t="str">
            <v>SA1510</v>
          </cell>
          <cell r="B675" t="str">
            <v>11SE-D/R117</v>
          </cell>
          <cell r="C675">
            <v>0</v>
          </cell>
          <cell r="D675" t="str">
            <v>E</v>
          </cell>
          <cell r="E675" t="str">
            <v>CW</v>
          </cell>
          <cell r="F675" t="str">
            <v>A</v>
          </cell>
          <cell r="G675" t="str">
            <v>Chai Wan Park</v>
          </cell>
          <cell r="H675" t="str">
            <v>LCSD</v>
          </cell>
          <cell r="I675">
            <v>2</v>
          </cell>
          <cell r="J675" t="str">
            <v>No</v>
          </cell>
          <cell r="K675" t="str">
            <v>ChaiWan-West</v>
          </cell>
          <cell r="L675" t="str">
            <v>No</v>
          </cell>
          <cell r="M675" t="str">
            <v>DD04408019000</v>
          </cell>
        </row>
        <row r="676">
          <cell r="A676" t="str">
            <v>SA1511</v>
          </cell>
          <cell r="B676" t="str">
            <v>11SE-D/R124</v>
          </cell>
          <cell r="C676">
            <v>0</v>
          </cell>
          <cell r="D676" t="str">
            <v>E</v>
          </cell>
          <cell r="E676" t="str">
            <v>CW</v>
          </cell>
          <cell r="F676" t="str">
            <v>A</v>
          </cell>
          <cell r="G676" t="str">
            <v>Cape Collinson Crematorium</v>
          </cell>
          <cell r="H676" t="str">
            <v>FEHD</v>
          </cell>
          <cell r="I676">
            <v>3</v>
          </cell>
          <cell r="J676" t="str">
            <v>Yes</v>
          </cell>
          <cell r="K676"/>
          <cell r="L676" t="str">
            <v>No</v>
          </cell>
          <cell r="M676" t="str">
            <v>DD01908013017</v>
          </cell>
        </row>
        <row r="677">
          <cell r="A677" t="str">
            <v>SA1512</v>
          </cell>
          <cell r="B677" t="str">
            <v>11SE-D/R133</v>
          </cell>
          <cell r="C677" t="str">
            <v>1,2</v>
          </cell>
          <cell r="D677" t="str">
            <v>E</v>
          </cell>
          <cell r="E677" t="str">
            <v>CW</v>
          </cell>
          <cell r="F677" t="str">
            <v>A</v>
          </cell>
          <cell r="G677" t="str">
            <v>Chai Wan Rank &amp; File Married Quarters</v>
          </cell>
          <cell r="H677" t="str">
            <v>HyD,FSD</v>
          </cell>
          <cell r="I677">
            <v>2</v>
          </cell>
          <cell r="J677" t="str">
            <v>Yes</v>
          </cell>
          <cell r="K677" t="str">
            <v>ChaiWan-West</v>
          </cell>
          <cell r="L677" t="str">
            <v>No</v>
          </cell>
          <cell r="M677" t="str">
            <v>DD01808005000</v>
          </cell>
        </row>
        <row r="678">
          <cell r="A678" t="str">
            <v>SA1513</v>
          </cell>
          <cell r="B678" t="str">
            <v>11SE-D/R137</v>
          </cell>
          <cell r="C678">
            <v>0</v>
          </cell>
          <cell r="D678" t="str">
            <v>E</v>
          </cell>
          <cell r="E678" t="str">
            <v>CW</v>
          </cell>
          <cell r="F678" t="str">
            <v>A</v>
          </cell>
          <cell r="G678" t="str">
            <v>Shaukeiwan Tsung Tsin School, Wah Ha Street</v>
          </cell>
          <cell r="H678" t="str">
            <v>EB</v>
          </cell>
          <cell r="I678">
            <v>2</v>
          </cell>
          <cell r="J678" t="str">
            <v>Yes</v>
          </cell>
          <cell r="K678" t="str">
            <v>ChaiWan-West</v>
          </cell>
          <cell r="L678" t="str">
            <v>No</v>
          </cell>
          <cell r="M678" t="str">
            <v>DD07108030002</v>
          </cell>
        </row>
        <row r="679">
          <cell r="A679" t="str">
            <v>SA1514</v>
          </cell>
          <cell r="B679" t="str">
            <v>11SE-D/R138</v>
          </cell>
          <cell r="C679">
            <v>0</v>
          </cell>
          <cell r="D679" t="str">
            <v>E</v>
          </cell>
          <cell r="E679" t="str">
            <v>CW</v>
          </cell>
          <cell r="F679" t="str">
            <v>A</v>
          </cell>
          <cell r="G679" t="str">
            <v>Chai Wan Swimming Pool &amp; Park</v>
          </cell>
          <cell r="H679" t="str">
            <v>LCSD</v>
          </cell>
          <cell r="I679">
            <v>1</v>
          </cell>
          <cell r="J679" t="str">
            <v>No</v>
          </cell>
          <cell r="K679" t="str">
            <v>ChaiWan-West</v>
          </cell>
          <cell r="L679" t="str">
            <v>No</v>
          </cell>
          <cell r="M679" t="str">
            <v>DD04408015015</v>
          </cell>
        </row>
        <row r="680">
          <cell r="A680" t="str">
            <v>SA1515</v>
          </cell>
          <cell r="B680" t="str">
            <v>11SE-D/R150</v>
          </cell>
          <cell r="C680">
            <v>0</v>
          </cell>
          <cell r="D680" t="str">
            <v>E</v>
          </cell>
          <cell r="E680" t="str">
            <v>CW</v>
          </cell>
          <cell r="F680" t="str">
            <v>A</v>
          </cell>
          <cell r="G680" t="str">
            <v>Cape Collinson Crematorium</v>
          </cell>
          <cell r="H680" t="str">
            <v>FEHD</v>
          </cell>
          <cell r="I680">
            <v>3</v>
          </cell>
          <cell r="J680" t="str">
            <v>No</v>
          </cell>
          <cell r="K680"/>
          <cell r="L680" t="str">
            <v>No</v>
          </cell>
          <cell r="M680" t="str">
            <v>DD01908013050</v>
          </cell>
        </row>
        <row r="681">
          <cell r="A681" t="str">
            <v>SA1516</v>
          </cell>
          <cell r="B681" t="str">
            <v>11SE-D/R151</v>
          </cell>
          <cell r="C681">
            <v>0</v>
          </cell>
          <cell r="D681" t="str">
            <v>E</v>
          </cell>
          <cell r="E681" t="str">
            <v>CW</v>
          </cell>
          <cell r="F681" t="str">
            <v>A</v>
          </cell>
          <cell r="G681" t="str">
            <v>Cape Collinson Training Centre</v>
          </cell>
          <cell r="H681" t="str">
            <v>CSD</v>
          </cell>
          <cell r="I681">
            <v>3</v>
          </cell>
          <cell r="J681" t="str">
            <v>No</v>
          </cell>
          <cell r="K681"/>
          <cell r="L681" t="str">
            <v>No</v>
          </cell>
          <cell r="M681" t="str">
            <v>DD01208003010</v>
          </cell>
        </row>
        <row r="682">
          <cell r="A682" t="str">
            <v>SA1518</v>
          </cell>
          <cell r="B682" t="str">
            <v>11SE-D/R28</v>
          </cell>
          <cell r="C682">
            <v>0</v>
          </cell>
          <cell r="D682" t="str">
            <v>E</v>
          </cell>
          <cell r="E682" t="str">
            <v>CW</v>
          </cell>
          <cell r="F682" t="str">
            <v>A</v>
          </cell>
          <cell r="G682" t="str">
            <v>Chai Wan Swimming Pool &amp; Park</v>
          </cell>
          <cell r="H682" t="str">
            <v>LCSD</v>
          </cell>
          <cell r="I682">
            <v>2</v>
          </cell>
          <cell r="J682" t="str">
            <v>No</v>
          </cell>
          <cell r="K682" t="str">
            <v>ChaiWan-West</v>
          </cell>
          <cell r="L682" t="str">
            <v>No</v>
          </cell>
          <cell r="M682" t="str">
            <v>DD04408015012</v>
          </cell>
        </row>
        <row r="683">
          <cell r="A683" t="str">
            <v>SA1519</v>
          </cell>
          <cell r="B683" t="str">
            <v>11SE-D/R29</v>
          </cell>
          <cell r="C683">
            <v>0</v>
          </cell>
          <cell r="D683" t="str">
            <v>E</v>
          </cell>
          <cell r="E683" t="str">
            <v>CW</v>
          </cell>
          <cell r="F683" t="str">
            <v>A</v>
          </cell>
          <cell r="G683" t="str">
            <v>Chai Wan Swimming Pool &amp; Park</v>
          </cell>
          <cell r="H683" t="str">
            <v>LCSD</v>
          </cell>
          <cell r="I683">
            <v>2</v>
          </cell>
          <cell r="J683" t="str">
            <v>Yes</v>
          </cell>
          <cell r="K683" t="str">
            <v>ChaiWan-West</v>
          </cell>
          <cell r="L683" t="str">
            <v>No</v>
          </cell>
          <cell r="M683" t="str">
            <v>DD04408015006</v>
          </cell>
        </row>
        <row r="684">
          <cell r="A684" t="str">
            <v>SA1520</v>
          </cell>
          <cell r="B684" t="str">
            <v>11SE-D/R3</v>
          </cell>
          <cell r="C684">
            <v>0</v>
          </cell>
          <cell r="D684" t="str">
            <v>E</v>
          </cell>
          <cell r="E684" t="str">
            <v>CW</v>
          </cell>
          <cell r="F684" t="str">
            <v>A</v>
          </cell>
          <cell r="G684" t="str">
            <v>Shaukeiwan East Government Secondary School</v>
          </cell>
          <cell r="H684" t="str">
            <v>EB</v>
          </cell>
          <cell r="I684">
            <v>1</v>
          </cell>
          <cell r="J684" t="str">
            <v>No</v>
          </cell>
          <cell r="K684"/>
          <cell r="L684" t="str">
            <v>No</v>
          </cell>
          <cell r="M684" t="str">
            <v>DD07108026002</v>
          </cell>
        </row>
        <row r="685">
          <cell r="A685" t="str">
            <v>SA1521</v>
          </cell>
          <cell r="B685" t="str">
            <v>11SE-D/R33</v>
          </cell>
          <cell r="C685">
            <v>0</v>
          </cell>
          <cell r="D685" t="str">
            <v>E</v>
          </cell>
          <cell r="E685" t="str">
            <v>SKW&amp;Is-S</v>
          </cell>
          <cell r="F685" t="str">
            <v>A</v>
          </cell>
          <cell r="G685" t="str">
            <v>Lei Yue Mun Park (SKW)</v>
          </cell>
          <cell r="H685" t="str">
            <v>LCSD</v>
          </cell>
          <cell r="I685">
            <v>3</v>
          </cell>
          <cell r="J685" t="str">
            <v>No</v>
          </cell>
          <cell r="K685"/>
          <cell r="L685" t="str">
            <v>No</v>
          </cell>
          <cell r="M685" t="str">
            <v>DB04408016066</v>
          </cell>
        </row>
        <row r="686">
          <cell r="A686" t="str">
            <v>SA1522</v>
          </cell>
          <cell r="B686" t="str">
            <v>11SE-D/R34</v>
          </cell>
          <cell r="C686">
            <v>0</v>
          </cell>
          <cell r="D686" t="str">
            <v>E</v>
          </cell>
          <cell r="E686" t="str">
            <v>SKW&amp;Is-S</v>
          </cell>
          <cell r="F686" t="str">
            <v>A</v>
          </cell>
          <cell r="G686" t="str">
            <v>Lei Yue Mun Park (SKW)</v>
          </cell>
          <cell r="H686" t="str">
            <v>LCSD</v>
          </cell>
          <cell r="I686">
            <v>3</v>
          </cell>
          <cell r="J686" t="str">
            <v>No</v>
          </cell>
          <cell r="K686"/>
          <cell r="L686" t="str">
            <v>No</v>
          </cell>
          <cell r="M686" t="str">
            <v>DB04408016067</v>
          </cell>
        </row>
        <row r="687">
          <cell r="A687" t="str">
            <v>SA1523</v>
          </cell>
          <cell r="B687" t="str">
            <v>11SE-D/R35</v>
          </cell>
          <cell r="C687">
            <v>0</v>
          </cell>
          <cell r="D687" t="str">
            <v>E</v>
          </cell>
          <cell r="E687" t="str">
            <v>SKW&amp;Is-S</v>
          </cell>
          <cell r="F687" t="str">
            <v>A</v>
          </cell>
          <cell r="G687" t="str">
            <v>Lei Yue Mun Park (SKW)</v>
          </cell>
          <cell r="H687" t="str">
            <v>LCSD</v>
          </cell>
          <cell r="I687">
            <v>3</v>
          </cell>
          <cell r="J687" t="str">
            <v>No</v>
          </cell>
          <cell r="K687"/>
          <cell r="L687" t="str">
            <v>Yes</v>
          </cell>
          <cell r="M687" t="str">
            <v>DB04408016068</v>
          </cell>
        </row>
        <row r="688">
          <cell r="A688" t="str">
            <v>SA1524</v>
          </cell>
          <cell r="B688" t="str">
            <v>11SE-D/R55</v>
          </cell>
          <cell r="C688">
            <v>0</v>
          </cell>
          <cell r="D688" t="str">
            <v>E</v>
          </cell>
          <cell r="E688" t="str">
            <v>CW</v>
          </cell>
          <cell r="F688" t="str">
            <v>A</v>
          </cell>
          <cell r="G688" t="str">
            <v>Cape Collinson Training Centre</v>
          </cell>
          <cell r="H688" t="str">
            <v>CSD</v>
          </cell>
          <cell r="I688">
            <v>3</v>
          </cell>
          <cell r="J688" t="str">
            <v>No</v>
          </cell>
          <cell r="K688"/>
          <cell r="L688" t="str">
            <v>Yes</v>
          </cell>
          <cell r="M688" t="str">
            <v>DD01208003012</v>
          </cell>
        </row>
        <row r="689">
          <cell r="A689" t="str">
            <v>SA1525</v>
          </cell>
          <cell r="B689" t="str">
            <v>11SE-D/R56</v>
          </cell>
          <cell r="C689">
            <v>0</v>
          </cell>
          <cell r="D689" t="str">
            <v>E</v>
          </cell>
          <cell r="E689" t="str">
            <v>CW</v>
          </cell>
          <cell r="F689" t="str">
            <v>A</v>
          </cell>
          <cell r="G689" t="str">
            <v>Cape Collinson Training Centre</v>
          </cell>
          <cell r="H689" t="str">
            <v>CSD</v>
          </cell>
          <cell r="I689">
            <v>2</v>
          </cell>
          <cell r="J689" t="str">
            <v>Yes</v>
          </cell>
          <cell r="K689"/>
          <cell r="L689" t="str">
            <v>No</v>
          </cell>
          <cell r="M689" t="str">
            <v>DD01208003013</v>
          </cell>
        </row>
        <row r="690">
          <cell r="A690" t="str">
            <v>SA1526</v>
          </cell>
          <cell r="B690" t="str">
            <v>11SE-D/R71</v>
          </cell>
          <cell r="C690">
            <v>0</v>
          </cell>
          <cell r="D690" t="str">
            <v>E</v>
          </cell>
          <cell r="E690" t="str">
            <v>CW</v>
          </cell>
          <cell r="F690" t="str">
            <v>A</v>
          </cell>
          <cell r="G690" t="str">
            <v>Tai Tam Gap Correctional Institution</v>
          </cell>
          <cell r="H690" t="str">
            <v>CSD</v>
          </cell>
          <cell r="I690">
            <v>2</v>
          </cell>
          <cell r="J690" t="str">
            <v>Yes</v>
          </cell>
          <cell r="K690"/>
          <cell r="L690" t="str">
            <v>No</v>
          </cell>
          <cell r="M690" t="str">
            <v>DD01208001015</v>
          </cell>
        </row>
        <row r="691">
          <cell r="A691" t="str">
            <v>SA1527</v>
          </cell>
          <cell r="B691" t="str">
            <v>11SE-D/R83</v>
          </cell>
          <cell r="C691">
            <v>0</v>
          </cell>
          <cell r="D691" t="str">
            <v>E</v>
          </cell>
          <cell r="E691" t="str">
            <v>CW</v>
          </cell>
          <cell r="F691" t="str">
            <v>A</v>
          </cell>
          <cell r="G691" t="str">
            <v>The Salvation Army Centaline Charity Fund School</v>
          </cell>
          <cell r="H691" t="str">
            <v>EB</v>
          </cell>
          <cell r="I691">
            <v>2</v>
          </cell>
          <cell r="J691" t="str">
            <v>No</v>
          </cell>
          <cell r="K691" t="str">
            <v>ChaiWan-West</v>
          </cell>
          <cell r="L691" t="str">
            <v>No</v>
          </cell>
          <cell r="M691" t="str">
            <v>DD07108030001</v>
          </cell>
        </row>
        <row r="692">
          <cell r="A692" t="str">
            <v>SA1528</v>
          </cell>
          <cell r="B692" t="str">
            <v>11SW-A/C100</v>
          </cell>
          <cell r="C692">
            <v>0</v>
          </cell>
          <cell r="D692" t="str">
            <v>WS&amp;L</v>
          </cell>
          <cell r="E692" t="str">
            <v>W</v>
          </cell>
          <cell r="F692" t="str">
            <v>A</v>
          </cell>
          <cell r="G692" t="str">
            <v>Ka Wai Man Road Garden</v>
          </cell>
          <cell r="H692" t="str">
            <v>LCSD</v>
          </cell>
          <cell r="I692">
            <v>2</v>
          </cell>
          <cell r="J692" t="str">
            <v>Yes</v>
          </cell>
          <cell r="K692" t="str">
            <v>SaiWan</v>
          </cell>
          <cell r="L692" t="str">
            <v>Yes</v>
          </cell>
          <cell r="M692" t="str">
            <v>BA04408027002</v>
          </cell>
        </row>
        <row r="693">
          <cell r="A693" t="str">
            <v>SA1529</v>
          </cell>
          <cell r="B693" t="str">
            <v>11SW-A/C102</v>
          </cell>
          <cell r="C693">
            <v>0</v>
          </cell>
          <cell r="D693" t="str">
            <v>WS&amp;L</v>
          </cell>
          <cell r="E693" t="str">
            <v>W</v>
          </cell>
          <cell r="F693" t="str">
            <v>A</v>
          </cell>
          <cell r="G693" t="str">
            <v>Ka Wai Man Road Sitting Out Area</v>
          </cell>
          <cell r="H693" t="str">
            <v>LCSD</v>
          </cell>
          <cell r="I693">
            <v>1</v>
          </cell>
          <cell r="J693" t="str">
            <v>Yes</v>
          </cell>
          <cell r="K693" t="str">
            <v>SaiWan</v>
          </cell>
          <cell r="L693" t="str">
            <v>Yes</v>
          </cell>
          <cell r="M693" t="str">
            <v>BA04408036002</v>
          </cell>
        </row>
        <row r="694">
          <cell r="A694" t="str">
            <v>SA1530</v>
          </cell>
          <cell r="B694" t="str">
            <v>11SW-A/C103</v>
          </cell>
          <cell r="C694">
            <v>0</v>
          </cell>
          <cell r="D694" t="str">
            <v>WS&amp;L</v>
          </cell>
          <cell r="E694" t="str">
            <v>W</v>
          </cell>
          <cell r="F694" t="str">
            <v>A</v>
          </cell>
          <cell r="G694" t="str">
            <v>Kennedy Town Jockey Club Clinic</v>
          </cell>
          <cell r="H694" t="str">
            <v>DH</v>
          </cell>
          <cell r="I694">
            <v>1</v>
          </cell>
          <cell r="J694" t="str">
            <v>Yes</v>
          </cell>
          <cell r="K694" t="str">
            <v>SaiWan</v>
          </cell>
          <cell r="L694" t="str">
            <v>Yes</v>
          </cell>
          <cell r="M694" t="str">
            <v>BA02508014004</v>
          </cell>
        </row>
        <row r="695">
          <cell r="A695" t="str">
            <v>SA1534</v>
          </cell>
          <cell r="B695" t="str">
            <v>11SW-A/CR1080</v>
          </cell>
          <cell r="C695">
            <v>0</v>
          </cell>
          <cell r="D695" t="str">
            <v>CP,ML&amp;Wch</v>
          </cell>
          <cell r="E695" t="str">
            <v>PML</v>
          </cell>
          <cell r="F695" t="str">
            <v>A</v>
          </cell>
          <cell r="G695" t="str">
            <v>(GLA-HK274) 19 Kotewall Road Pest Control Store</v>
          </cell>
          <cell r="H695" t="str">
            <v>LCSD</v>
          </cell>
          <cell r="I695">
            <v>3</v>
          </cell>
          <cell r="J695" t="str">
            <v>Yes</v>
          </cell>
          <cell r="K695"/>
          <cell r="L695" t="str">
            <v>Yes</v>
          </cell>
          <cell r="M695" t="str">
            <v>AC04408078001</v>
          </cell>
        </row>
        <row r="696">
          <cell r="A696" t="str">
            <v>SA1535</v>
          </cell>
          <cell r="B696" t="str">
            <v>11SW-A/CR1083</v>
          </cell>
          <cell r="C696">
            <v>1</v>
          </cell>
          <cell r="D696" t="str">
            <v>CP,ML&amp;Wch</v>
          </cell>
          <cell r="E696" t="str">
            <v>PML</v>
          </cell>
          <cell r="F696" t="str">
            <v>A</v>
          </cell>
          <cell r="G696" t="str">
            <v>Conduit Road Rest Garden</v>
          </cell>
          <cell r="H696" t="str">
            <v>LCSD</v>
          </cell>
          <cell r="I696">
            <v>1</v>
          </cell>
          <cell r="J696" t="str">
            <v>Yes</v>
          </cell>
          <cell r="K696" t="str">
            <v>SheungWan_SaiYingPun</v>
          </cell>
          <cell r="L696" t="str">
            <v>Yes</v>
          </cell>
          <cell r="M696" t="str">
            <v>AC04408015001</v>
          </cell>
        </row>
        <row r="697">
          <cell r="A697" t="str">
            <v>SA1536</v>
          </cell>
          <cell r="B697" t="str">
            <v>11SW-A/CR1097</v>
          </cell>
          <cell r="C697">
            <v>0</v>
          </cell>
          <cell r="D697" t="str">
            <v>WS&amp;L</v>
          </cell>
          <cell r="E697" t="str">
            <v>W</v>
          </cell>
          <cell r="F697" t="str">
            <v>A</v>
          </cell>
          <cell r="G697" t="str">
            <v>Belcher's Street Sitting Out Area</v>
          </cell>
          <cell r="H697" t="str">
            <v>LCSD</v>
          </cell>
          <cell r="I697">
            <v>1</v>
          </cell>
          <cell r="J697" t="str">
            <v>No</v>
          </cell>
          <cell r="K697" t="str">
            <v>SaiWan</v>
          </cell>
          <cell r="L697" t="str">
            <v>Yes</v>
          </cell>
          <cell r="M697" t="str">
            <v>BA04408042001</v>
          </cell>
        </row>
        <row r="698">
          <cell r="A698" t="str">
            <v>SA1537</v>
          </cell>
          <cell r="B698" t="str">
            <v>11SW-A/C1111</v>
          </cell>
          <cell r="C698">
            <v>0</v>
          </cell>
          <cell r="D698" t="str">
            <v>CP,ML&amp;Wch</v>
          </cell>
          <cell r="E698" t="str">
            <v>PML</v>
          </cell>
          <cell r="F698" t="str">
            <v>A</v>
          </cell>
          <cell r="G698" t="str">
            <v>Victoria Peak Garden</v>
          </cell>
          <cell r="H698" t="str">
            <v>LCSD</v>
          </cell>
          <cell r="I698">
            <v>3</v>
          </cell>
          <cell r="J698" t="str">
            <v>No</v>
          </cell>
          <cell r="K698"/>
          <cell r="L698" t="str">
            <v>Yes</v>
          </cell>
          <cell r="M698" t="str">
            <v>AC04408091001</v>
          </cell>
        </row>
        <row r="699">
          <cell r="A699" t="str">
            <v>SA1538</v>
          </cell>
          <cell r="B699" t="str">
            <v>11SW-A/C1112</v>
          </cell>
          <cell r="C699">
            <v>0</v>
          </cell>
          <cell r="D699" t="str">
            <v>CP,ML&amp;Wch</v>
          </cell>
          <cell r="E699" t="str">
            <v>PML</v>
          </cell>
          <cell r="F699" t="str">
            <v>A</v>
          </cell>
          <cell r="G699" t="str">
            <v>Chater Hall</v>
          </cell>
          <cell r="H699" t="str">
            <v>GPA</v>
          </cell>
          <cell r="I699">
            <v>1</v>
          </cell>
          <cell r="J699" t="str">
            <v>No</v>
          </cell>
          <cell r="K699" t="str">
            <v>Central_Admiralty</v>
          </cell>
          <cell r="L699" t="str">
            <v>Yes</v>
          </cell>
          <cell r="M699" t="str">
            <v>AC02308005010</v>
          </cell>
        </row>
        <row r="700">
          <cell r="A700" t="str">
            <v>SA1539</v>
          </cell>
          <cell r="B700" t="str">
            <v>11SW-A/CR1113</v>
          </cell>
          <cell r="C700">
            <v>0</v>
          </cell>
          <cell r="D700" t="str">
            <v>CP,ML&amp;Wch</v>
          </cell>
          <cell r="E700" t="str">
            <v>PML</v>
          </cell>
          <cell r="F700" t="str">
            <v>A</v>
          </cell>
          <cell r="G700" t="str">
            <v>Chater Hall</v>
          </cell>
          <cell r="H700" t="str">
            <v>GPA</v>
          </cell>
          <cell r="I700">
            <v>1</v>
          </cell>
          <cell r="J700" t="str">
            <v>Yes</v>
          </cell>
          <cell r="K700" t="str">
            <v>Central_Admiralty</v>
          </cell>
          <cell r="L700" t="str">
            <v>Yes</v>
          </cell>
          <cell r="M700" t="str">
            <v>AC02308005011</v>
          </cell>
        </row>
        <row r="701">
          <cell r="A701" t="str">
            <v>SA1540</v>
          </cell>
          <cell r="B701" t="str">
            <v>11SW-A/C1118</v>
          </cell>
          <cell r="C701">
            <v>0</v>
          </cell>
          <cell r="D701" t="str">
            <v>WS&amp;L</v>
          </cell>
          <cell r="E701" t="str">
            <v>W</v>
          </cell>
          <cell r="F701" t="str">
            <v>A</v>
          </cell>
          <cell r="G701" t="str">
            <v>Mount Davis Temporary Sitting Out Area</v>
          </cell>
          <cell r="H701" t="str">
            <v>LCSD</v>
          </cell>
          <cell r="I701">
            <v>3</v>
          </cell>
          <cell r="J701" t="str">
            <v>No</v>
          </cell>
          <cell r="K701"/>
          <cell r="L701" t="str">
            <v>Yes</v>
          </cell>
          <cell r="M701" t="str">
            <v>BA04408045001</v>
          </cell>
        </row>
        <row r="702">
          <cell r="A702" t="str">
            <v>SA1541</v>
          </cell>
          <cell r="B702" t="str">
            <v>11SW-A/C1121</v>
          </cell>
          <cell r="C702">
            <v>0</v>
          </cell>
          <cell r="D702" t="str">
            <v>CP,ML&amp;Wch</v>
          </cell>
          <cell r="E702" t="str">
            <v>PML</v>
          </cell>
          <cell r="F702" t="str">
            <v>A</v>
          </cell>
          <cell r="G702" t="str">
            <v>Victoria Peak Garden</v>
          </cell>
          <cell r="H702" t="str">
            <v>LCSD</v>
          </cell>
          <cell r="I702">
            <v>3</v>
          </cell>
          <cell r="J702" t="str">
            <v>No</v>
          </cell>
          <cell r="K702"/>
          <cell r="L702" t="str">
            <v>Yes</v>
          </cell>
          <cell r="M702" t="str">
            <v>AC04408058009</v>
          </cell>
        </row>
        <row r="703">
          <cell r="A703" t="str">
            <v>SA1543</v>
          </cell>
          <cell r="B703" t="str">
            <v>11SW-A/C1141</v>
          </cell>
          <cell r="C703" t="str">
            <v>1,2</v>
          </cell>
          <cell r="D703" t="str">
            <v>WS&amp;L</v>
          </cell>
          <cell r="E703" t="str">
            <v>W</v>
          </cell>
          <cell r="F703" t="str">
            <v>A</v>
          </cell>
          <cell r="G703" t="str">
            <v>Kennedy Town Swimming Pool</v>
          </cell>
          <cell r="H703" t="str">
            <v>LCSD,HyD</v>
          </cell>
          <cell r="I703">
            <v>1</v>
          </cell>
          <cell r="J703" t="str">
            <v>*</v>
          </cell>
          <cell r="K703" t="str">
            <v>SaiWan</v>
          </cell>
          <cell r="L703" t="str">
            <v>Yes</v>
          </cell>
          <cell r="M703" t="str">
            <v>BA04408025006</v>
          </cell>
        </row>
        <row r="704">
          <cell r="A704" t="str">
            <v>SA1544</v>
          </cell>
          <cell r="B704" t="str">
            <v>11SW-A/C1152</v>
          </cell>
          <cell r="C704">
            <v>0</v>
          </cell>
          <cell r="D704" t="str">
            <v>CP,ML&amp;Wch</v>
          </cell>
          <cell r="E704" t="str">
            <v>PML</v>
          </cell>
          <cell r="F704" t="str">
            <v>A</v>
          </cell>
          <cell r="G704" t="str">
            <v>Lung Fu Shan Country Park Pinewood Picnic Site</v>
          </cell>
          <cell r="H704" t="str">
            <v>AFCD</v>
          </cell>
          <cell r="I704">
            <v>3</v>
          </cell>
          <cell r="J704" t="str">
            <v>No</v>
          </cell>
          <cell r="K704"/>
          <cell r="L704" t="str">
            <v>Yes</v>
          </cell>
          <cell r="M704" t="str">
            <v>AC00108100003</v>
          </cell>
        </row>
        <row r="705">
          <cell r="A705" t="str">
            <v>SA1545</v>
          </cell>
          <cell r="B705" t="str">
            <v>11SW-A/CR117</v>
          </cell>
          <cell r="C705">
            <v>0</v>
          </cell>
          <cell r="D705" t="str">
            <v>WS&amp;L</v>
          </cell>
          <cell r="E705" t="str">
            <v>W</v>
          </cell>
          <cell r="F705" t="str">
            <v>A</v>
          </cell>
          <cell r="G705" t="str">
            <v>Mount Davis Ambulance Depot</v>
          </cell>
          <cell r="H705" t="str">
            <v>FSD</v>
          </cell>
          <cell r="I705">
            <v>1</v>
          </cell>
          <cell r="J705" t="str">
            <v>Yes</v>
          </cell>
          <cell r="K705" t="str">
            <v>SaiWan</v>
          </cell>
          <cell r="L705" t="str">
            <v>No</v>
          </cell>
          <cell r="M705" t="str">
            <v>BA01808004002</v>
          </cell>
        </row>
        <row r="706">
          <cell r="A706" t="str">
            <v>SA1546</v>
          </cell>
          <cell r="B706" t="str">
            <v>11SW-A/CR1173</v>
          </cell>
          <cell r="C706">
            <v>0</v>
          </cell>
          <cell r="D706" t="str">
            <v>CP,ML&amp;Wch</v>
          </cell>
          <cell r="E706" t="str">
            <v>PML</v>
          </cell>
          <cell r="F706" t="str">
            <v>A</v>
          </cell>
          <cell r="G706" t="str">
            <v>Buxey Lodge</v>
          </cell>
          <cell r="H706" t="str">
            <v>GPA</v>
          </cell>
          <cell r="I706">
            <v>2</v>
          </cell>
          <cell r="J706" t="str">
            <v>Yes</v>
          </cell>
          <cell r="K706" t="str">
            <v>SheungWan_SaiYingPun</v>
          </cell>
          <cell r="L706" t="str">
            <v>Yes</v>
          </cell>
          <cell r="M706" t="str">
            <v>AC02308002002</v>
          </cell>
        </row>
        <row r="707">
          <cell r="A707" t="str">
            <v>SA1547</v>
          </cell>
          <cell r="B707" t="str">
            <v>11SW-A/C1178</v>
          </cell>
          <cell r="C707">
            <v>0</v>
          </cell>
          <cell r="D707" t="str">
            <v>WS&amp;L</v>
          </cell>
          <cell r="E707" t="str">
            <v>W</v>
          </cell>
          <cell r="F707" t="str">
            <v>A</v>
          </cell>
          <cell r="G707" t="str">
            <v>Chee Sing Kok Social Centre</v>
          </cell>
          <cell r="H707" t="str">
            <v>GPA</v>
          </cell>
          <cell r="I707">
            <v>3</v>
          </cell>
          <cell r="J707" t="str">
            <v>No</v>
          </cell>
          <cell r="K707"/>
          <cell r="L707" t="str">
            <v>Yes</v>
          </cell>
          <cell r="M707" t="str">
            <v>BA02308047001</v>
          </cell>
        </row>
        <row r="708">
          <cell r="A708" t="str">
            <v>SA1548</v>
          </cell>
          <cell r="B708" t="str">
            <v>11SW-A/CR12</v>
          </cell>
          <cell r="C708">
            <v>0</v>
          </cell>
          <cell r="D708" t="str">
            <v>CP,ML&amp;Wch</v>
          </cell>
          <cell r="E708" t="str">
            <v>PML</v>
          </cell>
          <cell r="F708" t="str">
            <v>A</v>
          </cell>
          <cell r="G708" t="str">
            <v>Buxey Lodge</v>
          </cell>
          <cell r="H708" t="str">
            <v>GPA</v>
          </cell>
          <cell r="I708">
            <v>1</v>
          </cell>
          <cell r="J708" t="str">
            <v>No</v>
          </cell>
          <cell r="K708"/>
          <cell r="L708" t="str">
            <v>Yes</v>
          </cell>
          <cell r="M708" t="str">
            <v>AC02308002003</v>
          </cell>
        </row>
        <row r="709">
          <cell r="A709" t="str">
            <v>SA1549</v>
          </cell>
          <cell r="B709" t="str">
            <v>11SW-A/CR155</v>
          </cell>
          <cell r="C709">
            <v>1</v>
          </cell>
          <cell r="D709" t="str">
            <v>WS&amp;L</v>
          </cell>
          <cell r="E709" t="str">
            <v>W</v>
          </cell>
          <cell r="F709" t="str">
            <v>A</v>
          </cell>
          <cell r="G709" t="str">
            <v>Po Leung Kuk Chan Au Big Yan Home For The Elderly</v>
          </cell>
          <cell r="H709" t="str">
            <v>SWD</v>
          </cell>
          <cell r="I709">
            <v>1</v>
          </cell>
          <cell r="J709" t="str">
            <v>Yes</v>
          </cell>
          <cell r="K709" t="str">
            <v>SaiWan</v>
          </cell>
          <cell r="L709" t="str">
            <v>Yes</v>
          </cell>
          <cell r="M709" t="str">
            <v>BA07108005001</v>
          </cell>
        </row>
        <row r="710">
          <cell r="A710" t="str">
            <v>SA1550</v>
          </cell>
          <cell r="B710" t="str">
            <v>11SW-A/C16</v>
          </cell>
          <cell r="C710">
            <v>1</v>
          </cell>
          <cell r="D710" t="str">
            <v>CP,ML&amp;Wch</v>
          </cell>
          <cell r="E710" t="str">
            <v>PML</v>
          </cell>
          <cell r="F710" t="str">
            <v>A</v>
          </cell>
          <cell r="G710" t="str">
            <v>Fairmont Gardens</v>
          </cell>
          <cell r="H710" t="str">
            <v>GPA</v>
          </cell>
          <cell r="I710">
            <v>1</v>
          </cell>
          <cell r="J710" t="str">
            <v>No</v>
          </cell>
          <cell r="K710" t="str">
            <v>SheungWan_SaiYingPun</v>
          </cell>
          <cell r="L710" t="str">
            <v>Yes</v>
          </cell>
          <cell r="M710" t="str">
            <v>AC02308008001</v>
          </cell>
        </row>
        <row r="711">
          <cell r="A711" t="str">
            <v>SA1551</v>
          </cell>
          <cell r="B711" t="str">
            <v>11SW-A/CR182</v>
          </cell>
          <cell r="C711">
            <v>2</v>
          </cell>
          <cell r="D711" t="str">
            <v>CP,ML&amp;Wch</v>
          </cell>
          <cell r="E711" t="str">
            <v>PML</v>
          </cell>
          <cell r="F711" t="str">
            <v>A</v>
          </cell>
          <cell r="G711" t="str">
            <v>Po Shan Road Pedestrian Walkway Amenity Plot</v>
          </cell>
          <cell r="H711" t="str">
            <v>LCSD</v>
          </cell>
          <cell r="I711">
            <v>1</v>
          </cell>
          <cell r="J711" t="str">
            <v>Yes</v>
          </cell>
          <cell r="K711"/>
          <cell r="L711" t="str">
            <v>Yes</v>
          </cell>
          <cell r="M711" t="str">
            <v>AC04408089001</v>
          </cell>
        </row>
        <row r="712">
          <cell r="A712" t="str">
            <v>SA1552</v>
          </cell>
          <cell r="B712" t="str">
            <v>11SW-A/C204</v>
          </cell>
          <cell r="C712">
            <v>0</v>
          </cell>
          <cell r="D712" t="str">
            <v>CP,ML&amp;Wch</v>
          </cell>
          <cell r="E712" t="str">
            <v>PML</v>
          </cell>
          <cell r="F712" t="str">
            <v>A</v>
          </cell>
          <cell r="G712" t="str">
            <v>Sitting Out Area In Lung Fu Shan Country Park</v>
          </cell>
          <cell r="H712" t="str">
            <v>HAD</v>
          </cell>
          <cell r="I712">
            <v>1</v>
          </cell>
          <cell r="J712" t="str">
            <v>No</v>
          </cell>
          <cell r="K712"/>
          <cell r="L712" t="str">
            <v>Yes</v>
          </cell>
          <cell r="M712" t="str">
            <v>AC02708096001</v>
          </cell>
        </row>
        <row r="713">
          <cell r="A713" t="str">
            <v>SA1553</v>
          </cell>
          <cell r="B713" t="str">
            <v>11SW-A/CR21</v>
          </cell>
          <cell r="C713">
            <v>0</v>
          </cell>
          <cell r="D713" t="str">
            <v>CP,ML&amp;Wch</v>
          </cell>
          <cell r="E713" t="str">
            <v>C-W</v>
          </cell>
          <cell r="F713" t="str">
            <v>A</v>
          </cell>
          <cell r="G713" t="str">
            <v>C&amp;W District St. Anthony's School</v>
          </cell>
          <cell r="H713" t="str">
            <v>EB</v>
          </cell>
          <cell r="I713">
            <v>1</v>
          </cell>
          <cell r="J713" t="str">
            <v>No</v>
          </cell>
          <cell r="K713" t="str">
            <v>SheungWan_SaiYingPun</v>
          </cell>
          <cell r="L713" t="str">
            <v>No</v>
          </cell>
          <cell r="M713" t="str">
            <v>AB07108010001</v>
          </cell>
        </row>
        <row r="714">
          <cell r="A714" t="str">
            <v>SA1554</v>
          </cell>
          <cell r="B714" t="str">
            <v>11SW-A/C23</v>
          </cell>
          <cell r="C714">
            <v>0</v>
          </cell>
          <cell r="D714" t="str">
            <v>CP,ML&amp;Wch</v>
          </cell>
          <cell r="E714" t="str">
            <v>PML</v>
          </cell>
          <cell r="F714" t="str">
            <v>A</v>
          </cell>
          <cell r="G714" t="str">
            <v>Caine Road Garden</v>
          </cell>
          <cell r="H714" t="str">
            <v>LCSD</v>
          </cell>
          <cell r="I714">
            <v>1</v>
          </cell>
          <cell r="J714" t="str">
            <v>Yes</v>
          </cell>
          <cell r="K714" t="str">
            <v>SheungWan_SaiYingPun</v>
          </cell>
          <cell r="L714" t="str">
            <v>Yes</v>
          </cell>
          <cell r="M714" t="str">
            <v>AC04408059002</v>
          </cell>
        </row>
        <row r="715">
          <cell r="A715" t="str">
            <v>SA1555</v>
          </cell>
          <cell r="B715" t="str">
            <v>11SW-A/C242</v>
          </cell>
          <cell r="C715">
            <v>1</v>
          </cell>
          <cell r="D715" t="str">
            <v>WS&amp;L</v>
          </cell>
          <cell r="E715" t="str">
            <v>W</v>
          </cell>
          <cell r="F715" t="str">
            <v>A</v>
          </cell>
          <cell r="G715" t="str">
            <v>St. Paul's College Primary School</v>
          </cell>
          <cell r="H715" t="str">
            <v>EDB</v>
          </cell>
          <cell r="I715">
            <v>1</v>
          </cell>
          <cell r="J715" t="str">
            <v>No</v>
          </cell>
          <cell r="K715" t="str">
            <v>SaiWan</v>
          </cell>
          <cell r="L715" t="str">
            <v>Yes</v>
          </cell>
          <cell r="M715" t="str">
            <v>BA07108030000</v>
          </cell>
        </row>
        <row r="716">
          <cell r="A716" t="str">
            <v>SA1556</v>
          </cell>
          <cell r="B716" t="str">
            <v>11SW-A/C256</v>
          </cell>
          <cell r="C716">
            <v>0</v>
          </cell>
          <cell r="D716" t="str">
            <v>WS&amp;L</v>
          </cell>
          <cell r="E716" t="str">
            <v>W</v>
          </cell>
          <cell r="F716" t="str">
            <v>A</v>
          </cell>
          <cell r="G716" t="str">
            <v>Kennedy Town Police Quarters</v>
          </cell>
          <cell r="H716" t="str">
            <v>MTRCL</v>
          </cell>
          <cell r="I716">
            <v>1</v>
          </cell>
          <cell r="J716" t="str">
            <v>*</v>
          </cell>
          <cell r="K716" t="str">
            <v>SaiWan</v>
          </cell>
          <cell r="L716" t="str">
            <v>Yes</v>
          </cell>
          <cell r="M716" t="str">
            <v>BA03108001004</v>
          </cell>
        </row>
        <row r="717">
          <cell r="A717" t="str">
            <v>SA1558</v>
          </cell>
          <cell r="B717" t="str">
            <v>11SW-A/C289</v>
          </cell>
          <cell r="C717">
            <v>0</v>
          </cell>
          <cell r="D717" t="str">
            <v>WS&amp;L</v>
          </cell>
          <cell r="E717" t="str">
            <v>W</v>
          </cell>
          <cell r="F717" t="str">
            <v>A</v>
          </cell>
          <cell r="G717" t="str">
            <v>Chee Sing Kok Social Centre</v>
          </cell>
          <cell r="H717" t="str">
            <v>GPA</v>
          </cell>
          <cell r="I717">
            <v>1</v>
          </cell>
          <cell r="J717" t="str">
            <v>Yes</v>
          </cell>
          <cell r="K717"/>
          <cell r="L717" t="str">
            <v>Yes</v>
          </cell>
          <cell r="M717" t="str">
            <v>BA02308051003</v>
          </cell>
        </row>
        <row r="718">
          <cell r="A718" t="str">
            <v>SA1559</v>
          </cell>
          <cell r="B718" t="str">
            <v>11SW-A/C290</v>
          </cell>
          <cell r="C718">
            <v>0</v>
          </cell>
          <cell r="D718" t="str">
            <v>WS&amp;L</v>
          </cell>
          <cell r="E718" t="str">
            <v>W</v>
          </cell>
          <cell r="F718" t="str">
            <v>A</v>
          </cell>
          <cell r="G718" t="str">
            <v>Chee Sing Kok Social Centre</v>
          </cell>
          <cell r="H718" t="str">
            <v>GPA</v>
          </cell>
          <cell r="I718">
            <v>1</v>
          </cell>
          <cell r="J718" t="str">
            <v>Yes</v>
          </cell>
          <cell r="K718"/>
          <cell r="L718" t="str">
            <v>Yes</v>
          </cell>
          <cell r="M718" t="str">
            <v>BA02308051002</v>
          </cell>
        </row>
        <row r="719">
          <cell r="A719" t="str">
            <v>SA1560</v>
          </cell>
          <cell r="B719" t="str">
            <v>11SW-A/C32</v>
          </cell>
          <cell r="C719">
            <v>0</v>
          </cell>
          <cell r="D719" t="str">
            <v>CP,ML&amp;Wch</v>
          </cell>
          <cell r="E719" t="str">
            <v>PML</v>
          </cell>
          <cell r="F719" t="str">
            <v>A</v>
          </cell>
          <cell r="G719" t="str">
            <v>Chater Hall</v>
          </cell>
          <cell r="H719" t="str">
            <v>GPA</v>
          </cell>
          <cell r="I719">
            <v>1</v>
          </cell>
          <cell r="J719" t="str">
            <v>Yes</v>
          </cell>
          <cell r="K719"/>
          <cell r="L719" t="str">
            <v>Yes</v>
          </cell>
          <cell r="M719" t="str">
            <v>AC02308005005</v>
          </cell>
        </row>
        <row r="720">
          <cell r="A720" t="str">
            <v>SA1561</v>
          </cell>
          <cell r="B720" t="str">
            <v>11SW-A/CR34</v>
          </cell>
          <cell r="C720" t="str">
            <v>1,2</v>
          </cell>
          <cell r="D720" t="str">
            <v>CP,ML&amp;Wch</v>
          </cell>
          <cell r="E720" t="str">
            <v>PML</v>
          </cell>
          <cell r="F720" t="str">
            <v>A</v>
          </cell>
          <cell r="G720" t="str">
            <v>Chater Hall</v>
          </cell>
          <cell r="H720" t="str">
            <v>GPA,WSD</v>
          </cell>
          <cell r="I720">
            <v>1</v>
          </cell>
          <cell r="J720" t="str">
            <v>Yes</v>
          </cell>
          <cell r="K720"/>
          <cell r="L720" t="str">
            <v>Yes</v>
          </cell>
          <cell r="M720" t="str">
            <v>AC02308005001</v>
          </cell>
        </row>
        <row r="721">
          <cell r="A721" t="str">
            <v>SA1562</v>
          </cell>
          <cell r="B721" t="str">
            <v>11SW-A/C341</v>
          </cell>
          <cell r="C721" t="str">
            <v>1,2,3</v>
          </cell>
          <cell r="D721" t="str">
            <v>CP,ML&amp;Wch</v>
          </cell>
          <cell r="E721" t="str">
            <v>PML</v>
          </cell>
          <cell r="F721" t="str">
            <v>A</v>
          </cell>
          <cell r="G721" t="str">
            <v>Mount Austin Road Police Radio Station</v>
          </cell>
          <cell r="H721" t="str">
            <v>HKPF,LCSD,LCSD</v>
          </cell>
          <cell r="I721">
            <v>1</v>
          </cell>
          <cell r="J721" t="str">
            <v>Yes</v>
          </cell>
          <cell r="K721"/>
          <cell r="L721" t="str">
            <v>Yes</v>
          </cell>
          <cell r="M721" t="str">
            <v>AC04408023021</v>
          </cell>
        </row>
        <row r="722">
          <cell r="A722" t="str">
            <v>SA1563</v>
          </cell>
          <cell r="B722" t="str">
            <v>11SW-A/C342</v>
          </cell>
          <cell r="C722">
            <v>0</v>
          </cell>
          <cell r="D722" t="str">
            <v>CP,ML&amp;Wch</v>
          </cell>
          <cell r="E722" t="str">
            <v>PML</v>
          </cell>
          <cell r="F722" t="str">
            <v>A</v>
          </cell>
          <cell r="G722" t="str">
            <v>Victoria Peak Garden</v>
          </cell>
          <cell r="H722" t="str">
            <v>LCSD</v>
          </cell>
          <cell r="I722">
            <v>3</v>
          </cell>
          <cell r="J722" t="str">
            <v>Yes</v>
          </cell>
          <cell r="K722"/>
          <cell r="L722" t="str">
            <v>Yes</v>
          </cell>
          <cell r="M722" t="str">
            <v>AC04408023018</v>
          </cell>
        </row>
        <row r="723">
          <cell r="A723" t="str">
            <v>SA1564</v>
          </cell>
          <cell r="B723" t="str">
            <v>11SW-A/CR347</v>
          </cell>
          <cell r="C723" t="str">
            <v>1,2</v>
          </cell>
          <cell r="D723" t="str">
            <v>CP,ML&amp;Wch</v>
          </cell>
          <cell r="E723" t="str">
            <v>PML</v>
          </cell>
          <cell r="F723" t="str">
            <v>A</v>
          </cell>
          <cell r="G723" t="str">
            <v>Radio Station At Victoria Peak</v>
          </cell>
          <cell r="H723" t="str">
            <v>GPA,WSD</v>
          </cell>
          <cell r="I723">
            <v>1</v>
          </cell>
          <cell r="J723" t="str">
            <v>Yes</v>
          </cell>
          <cell r="K723"/>
          <cell r="L723" t="str">
            <v>Yes</v>
          </cell>
          <cell r="M723" t="str">
            <v>AC02308047000</v>
          </cell>
        </row>
        <row r="724">
          <cell r="A724" t="str">
            <v>SA1565</v>
          </cell>
          <cell r="B724" t="str">
            <v>11SW-A/C349</v>
          </cell>
          <cell r="C724">
            <v>2</v>
          </cell>
          <cell r="D724" t="str">
            <v>CP,ML&amp;Wch</v>
          </cell>
          <cell r="E724" t="str">
            <v>PML</v>
          </cell>
          <cell r="F724" t="str">
            <v>A</v>
          </cell>
          <cell r="G724" t="str">
            <v>Victoria Peak Garden</v>
          </cell>
          <cell r="H724" t="str">
            <v>LCSD</v>
          </cell>
          <cell r="I724">
            <v>1</v>
          </cell>
          <cell r="J724" t="str">
            <v>Yes</v>
          </cell>
          <cell r="K724"/>
          <cell r="L724" t="str">
            <v>No</v>
          </cell>
          <cell r="M724" t="str">
            <v>AC04408023019</v>
          </cell>
        </row>
        <row r="725">
          <cell r="A725" t="str">
            <v>SA1567</v>
          </cell>
          <cell r="B725" t="str">
            <v>11SW-A/CR369</v>
          </cell>
          <cell r="C725" t="str">
            <v>1,2</v>
          </cell>
          <cell r="D725" t="str">
            <v>WS&amp;L</v>
          </cell>
          <cell r="E725" t="str">
            <v>W</v>
          </cell>
          <cell r="F725" t="str">
            <v>A</v>
          </cell>
          <cell r="G725" t="str">
            <v>Kennedy Town Swimming Pool</v>
          </cell>
          <cell r="H725" t="str">
            <v>LCSD,HyD</v>
          </cell>
          <cell r="I725">
            <v>1</v>
          </cell>
          <cell r="J725" t="str">
            <v>*</v>
          </cell>
          <cell r="K725" t="str">
            <v>SaiWan</v>
          </cell>
          <cell r="L725" t="str">
            <v>Yes</v>
          </cell>
          <cell r="M725" t="str">
            <v>BA04408025001</v>
          </cell>
        </row>
        <row r="726">
          <cell r="A726" t="str">
            <v>SA1569</v>
          </cell>
          <cell r="B726" t="str">
            <v>11SW-A/CR374</v>
          </cell>
          <cell r="C726">
            <v>0</v>
          </cell>
          <cell r="D726" t="str">
            <v>CP,ML&amp;Wch</v>
          </cell>
          <cell r="E726" t="str">
            <v>C-W</v>
          </cell>
          <cell r="F726" t="str">
            <v>A</v>
          </cell>
          <cell r="G726" t="str">
            <v>C&amp;W District St. Anthony's School</v>
          </cell>
          <cell r="H726" t="str">
            <v>EB</v>
          </cell>
          <cell r="I726">
            <v>1</v>
          </cell>
          <cell r="J726" t="str">
            <v>No</v>
          </cell>
          <cell r="K726" t="str">
            <v>SheungWan_SaiYingPun</v>
          </cell>
          <cell r="L726" t="str">
            <v>Yes</v>
          </cell>
          <cell r="M726" t="str">
            <v>AB07108010010</v>
          </cell>
        </row>
        <row r="727">
          <cell r="A727" t="str">
            <v>SA1570</v>
          </cell>
          <cell r="B727" t="str">
            <v>11SW-A/CR395</v>
          </cell>
          <cell r="C727">
            <v>0</v>
          </cell>
          <cell r="D727" t="str">
            <v>CP,ML&amp;Wch</v>
          </cell>
          <cell r="E727" t="str">
            <v>PML</v>
          </cell>
          <cell r="F727" t="str">
            <v>A</v>
          </cell>
          <cell r="G727" t="str">
            <v>Park Road Government Quarters</v>
          </cell>
          <cell r="H727" t="str">
            <v>GPA</v>
          </cell>
          <cell r="I727">
            <v>1</v>
          </cell>
          <cell r="J727" t="str">
            <v>Yes</v>
          </cell>
          <cell r="K727" t="str">
            <v>SheungWan_SaiYingPun</v>
          </cell>
          <cell r="L727" t="str">
            <v>Yes</v>
          </cell>
          <cell r="M727" t="str">
            <v>AC03108007004</v>
          </cell>
        </row>
        <row r="728">
          <cell r="A728" t="str">
            <v>SA1571</v>
          </cell>
          <cell r="B728" t="str">
            <v>11SW-A/CR397</v>
          </cell>
          <cell r="C728">
            <v>0</v>
          </cell>
          <cell r="D728" t="str">
            <v>CP,ML&amp;Wch</v>
          </cell>
          <cell r="E728" t="str">
            <v>C-W</v>
          </cell>
          <cell r="F728" t="str">
            <v>A</v>
          </cell>
          <cell r="G728" t="str">
            <v>Blake Garden Children Playground</v>
          </cell>
          <cell r="H728" t="str">
            <v>LCSD</v>
          </cell>
          <cell r="I728">
            <v>2</v>
          </cell>
          <cell r="J728" t="str">
            <v>No</v>
          </cell>
          <cell r="K728" t="str">
            <v>SheungWan_SaiYingPun</v>
          </cell>
          <cell r="L728" t="str">
            <v>Yes</v>
          </cell>
          <cell r="M728" t="str">
            <v>AB04408019006</v>
          </cell>
        </row>
        <row r="729">
          <cell r="A729" t="str">
            <v>SA1572</v>
          </cell>
          <cell r="B729" t="str">
            <v>11SW-A/C398</v>
          </cell>
          <cell r="C729" t="str">
            <v>1,2</v>
          </cell>
          <cell r="D729" t="str">
            <v>CP,ML&amp;Wch</v>
          </cell>
          <cell r="E729" t="str">
            <v>C-W</v>
          </cell>
          <cell r="F729" t="str">
            <v>A</v>
          </cell>
          <cell r="G729" t="str">
            <v>Caine Lane Garden</v>
          </cell>
          <cell r="H729" t="str">
            <v>EB,LCSD</v>
          </cell>
          <cell r="I729">
            <v>1</v>
          </cell>
          <cell r="J729" t="str">
            <v>Yes</v>
          </cell>
          <cell r="K729" t="str">
            <v>SheungWan_SaiYingPun</v>
          </cell>
          <cell r="L729" t="str">
            <v>Yes</v>
          </cell>
          <cell r="M729" t="str">
            <v>AB07108010008</v>
          </cell>
        </row>
        <row r="730">
          <cell r="A730" t="str">
            <v>SA1573</v>
          </cell>
          <cell r="B730" t="str">
            <v>11SW-A/C400</v>
          </cell>
          <cell r="C730">
            <v>0</v>
          </cell>
          <cell r="D730" t="str">
            <v>CP,ML&amp;Wch</v>
          </cell>
          <cell r="E730" t="str">
            <v>PML</v>
          </cell>
          <cell r="F730" t="str">
            <v>A</v>
          </cell>
          <cell r="G730" t="str">
            <v>Po Shan Road Amenity Plot</v>
          </cell>
          <cell r="H730" t="str">
            <v>LCSD</v>
          </cell>
          <cell r="I730">
            <v>2</v>
          </cell>
          <cell r="J730" t="str">
            <v>No</v>
          </cell>
          <cell r="K730"/>
          <cell r="L730" t="str">
            <v>Yes</v>
          </cell>
          <cell r="M730" t="str">
            <v>AC04408093001</v>
          </cell>
        </row>
        <row r="731">
          <cell r="A731" t="str">
            <v>SA1574</v>
          </cell>
          <cell r="B731" t="str">
            <v>11SW-A/C412</v>
          </cell>
          <cell r="C731">
            <v>0</v>
          </cell>
          <cell r="D731" t="str">
            <v>WS&amp;L</v>
          </cell>
          <cell r="E731" t="str">
            <v>W</v>
          </cell>
          <cell r="F731" t="str">
            <v>A</v>
          </cell>
          <cell r="G731" t="str">
            <v>Kennedy Town Bus Terminus Sitting Out Area</v>
          </cell>
          <cell r="H731" t="str">
            <v>LCSD</v>
          </cell>
          <cell r="I731">
            <v>1</v>
          </cell>
          <cell r="J731" t="str">
            <v>Yes</v>
          </cell>
          <cell r="K731" t="str">
            <v>SaiWan</v>
          </cell>
          <cell r="L731" t="str">
            <v>Yes</v>
          </cell>
          <cell r="M731" t="str">
            <v>BA04408034001</v>
          </cell>
        </row>
        <row r="732">
          <cell r="A732" t="str">
            <v>SA1575</v>
          </cell>
          <cell r="B732" t="str">
            <v>11SW-A/C415</v>
          </cell>
          <cell r="C732">
            <v>0</v>
          </cell>
          <cell r="D732" t="str">
            <v>WS&amp;L</v>
          </cell>
          <cell r="E732" t="str">
            <v>W</v>
          </cell>
          <cell r="F732" t="str">
            <v>A</v>
          </cell>
          <cell r="G732" t="str">
            <v>Chee Sing Kok Social Centre</v>
          </cell>
          <cell r="H732" t="str">
            <v>GPA</v>
          </cell>
          <cell r="I732">
            <v>1</v>
          </cell>
          <cell r="J732" t="str">
            <v>No</v>
          </cell>
          <cell r="K732"/>
          <cell r="L732" t="str">
            <v>Yes</v>
          </cell>
          <cell r="M732" t="str">
            <v>BA02308051001</v>
          </cell>
        </row>
        <row r="733">
          <cell r="A733" t="str">
            <v>SA1576</v>
          </cell>
          <cell r="B733" t="str">
            <v>11SW-A/C430</v>
          </cell>
          <cell r="C733">
            <v>0</v>
          </cell>
          <cell r="D733" t="str">
            <v>WS&amp;L</v>
          </cell>
          <cell r="E733" t="str">
            <v>W</v>
          </cell>
          <cell r="F733" t="str">
            <v>A</v>
          </cell>
          <cell r="G733" t="str">
            <v>The Former Victoria Road Police Detention Centre</v>
          </cell>
          <cell r="H733" t="str">
            <v>HKPF</v>
          </cell>
          <cell r="I733">
            <v>1</v>
          </cell>
          <cell r="J733" t="str">
            <v>Yes</v>
          </cell>
          <cell r="K733"/>
          <cell r="L733" t="str">
            <v>Yes</v>
          </cell>
          <cell r="M733" t="str">
            <v>BA03108009007</v>
          </cell>
        </row>
        <row r="734">
          <cell r="A734" t="str">
            <v>SA1577</v>
          </cell>
          <cell r="B734" t="str">
            <v>11SW-A/C431</v>
          </cell>
          <cell r="C734">
            <v>0</v>
          </cell>
          <cell r="D734" t="str">
            <v>WS&amp;L</v>
          </cell>
          <cell r="E734" t="str">
            <v>W</v>
          </cell>
          <cell r="F734" t="str">
            <v>A</v>
          </cell>
          <cell r="G734" t="str">
            <v>The Former Victoria Road Police Detention Centre</v>
          </cell>
          <cell r="H734" t="str">
            <v>GPA</v>
          </cell>
          <cell r="I734">
            <v>2</v>
          </cell>
          <cell r="J734" t="str">
            <v>Yes</v>
          </cell>
          <cell r="K734"/>
          <cell r="L734" t="str">
            <v>Yes</v>
          </cell>
          <cell r="M734" t="str">
            <v>BA02308009006</v>
          </cell>
        </row>
        <row r="735">
          <cell r="A735" t="str">
            <v>SA1580</v>
          </cell>
          <cell r="B735" t="str">
            <v>11SW-A/CR443</v>
          </cell>
          <cell r="C735">
            <v>0</v>
          </cell>
          <cell r="D735" t="str">
            <v>WS&amp;L</v>
          </cell>
          <cell r="E735" t="str">
            <v>W</v>
          </cell>
          <cell r="F735" t="str">
            <v>A</v>
          </cell>
          <cell r="G735" t="str">
            <v>Sitting Out Area at Mount Davis Path</v>
          </cell>
          <cell r="H735" t="str">
            <v>LCSD</v>
          </cell>
          <cell r="I735">
            <v>1</v>
          </cell>
          <cell r="J735" t="str">
            <v>No</v>
          </cell>
          <cell r="K735"/>
          <cell r="L735" t="str">
            <v>Yes</v>
          </cell>
          <cell r="M735" t="str">
            <v>BA04408056001</v>
          </cell>
        </row>
        <row r="736">
          <cell r="A736" t="str">
            <v>SA1581</v>
          </cell>
          <cell r="B736" t="str">
            <v>11SW-A/CR473</v>
          </cell>
          <cell r="C736">
            <v>1</v>
          </cell>
          <cell r="D736" t="str">
            <v>CP,ML&amp;Wch</v>
          </cell>
          <cell r="E736" t="str">
            <v>C-W</v>
          </cell>
          <cell r="F736" t="str">
            <v>A</v>
          </cell>
          <cell r="G736" t="str">
            <v>Lok Sin Tong Leung Kau Kui College</v>
          </cell>
          <cell r="H736" t="str">
            <v>EB</v>
          </cell>
          <cell r="I736">
            <v>1</v>
          </cell>
          <cell r="J736" t="str">
            <v>Yes</v>
          </cell>
          <cell r="K736" t="str">
            <v>SheungWan_SaiYingPun</v>
          </cell>
          <cell r="L736" t="str">
            <v>Yes</v>
          </cell>
          <cell r="M736" t="str">
            <v>AB07108007010</v>
          </cell>
        </row>
        <row r="737">
          <cell r="A737" t="str">
            <v>SA1583</v>
          </cell>
          <cell r="B737" t="str">
            <v>11SW-A/C565</v>
          </cell>
          <cell r="C737">
            <v>0</v>
          </cell>
          <cell r="D737" t="str">
            <v>WS&amp;L</v>
          </cell>
          <cell r="E737" t="str">
            <v>W</v>
          </cell>
          <cell r="F737" t="str">
            <v>A</v>
          </cell>
          <cell r="G737" t="str">
            <v>Kennedy Town Swimming Pool</v>
          </cell>
          <cell r="H737" t="str">
            <v>LCSD</v>
          </cell>
          <cell r="I737">
            <v>1</v>
          </cell>
          <cell r="J737" t="str">
            <v>*</v>
          </cell>
          <cell r="K737" t="str">
            <v>SaiWan</v>
          </cell>
          <cell r="L737" t="str">
            <v>Yes</v>
          </cell>
          <cell r="M737" t="str">
            <v>BA04408025002</v>
          </cell>
        </row>
        <row r="738">
          <cell r="A738" t="str">
            <v>SA1584</v>
          </cell>
          <cell r="B738" t="str">
            <v>11SW-A/C568</v>
          </cell>
          <cell r="C738">
            <v>1</v>
          </cell>
          <cell r="D738" t="str">
            <v>WS&amp;L</v>
          </cell>
          <cell r="E738" t="str">
            <v>W</v>
          </cell>
          <cell r="F738" t="str">
            <v>A</v>
          </cell>
          <cell r="G738" t="str">
            <v>Ka Wai Man Road Garden</v>
          </cell>
          <cell r="H738" t="str">
            <v>LCSD</v>
          </cell>
          <cell r="I738">
            <v>2</v>
          </cell>
          <cell r="J738" t="str">
            <v>No</v>
          </cell>
          <cell r="K738" t="str">
            <v>SaiWan</v>
          </cell>
          <cell r="L738" t="str">
            <v>Yes</v>
          </cell>
          <cell r="M738" t="str">
            <v>BA04408027006</v>
          </cell>
        </row>
        <row r="739">
          <cell r="A739" t="str">
            <v>SA1585</v>
          </cell>
          <cell r="B739" t="str">
            <v>11SW-A/CR572</v>
          </cell>
          <cell r="C739">
            <v>0</v>
          </cell>
          <cell r="D739" t="str">
            <v>WS&amp;L</v>
          </cell>
          <cell r="E739" t="str">
            <v>W</v>
          </cell>
          <cell r="F739" t="str">
            <v>A</v>
          </cell>
          <cell r="G739" t="str">
            <v>Ka Wai Man Road Garden</v>
          </cell>
          <cell r="H739" t="str">
            <v>LCSD</v>
          </cell>
          <cell r="I739">
            <v>1</v>
          </cell>
          <cell r="J739" t="str">
            <v>Yes</v>
          </cell>
          <cell r="K739" t="str">
            <v>SaiWan</v>
          </cell>
          <cell r="L739" t="str">
            <v>Yes</v>
          </cell>
          <cell r="M739" t="str">
            <v>BA04408027005</v>
          </cell>
        </row>
        <row r="740">
          <cell r="A740" t="str">
            <v>SA1586</v>
          </cell>
          <cell r="B740" t="str">
            <v>11SW-A/CR597</v>
          </cell>
          <cell r="C740">
            <v>0</v>
          </cell>
          <cell r="D740" t="str">
            <v>WS&amp;L</v>
          </cell>
          <cell r="E740" t="str">
            <v>W</v>
          </cell>
          <cell r="F740" t="str">
            <v>A</v>
          </cell>
          <cell r="G740" t="str">
            <v>Hill Road Garden</v>
          </cell>
          <cell r="H740" t="str">
            <v>LCSD</v>
          </cell>
          <cell r="I740">
            <v>1</v>
          </cell>
          <cell r="J740" t="str">
            <v>No</v>
          </cell>
          <cell r="K740" t="str">
            <v>SaiWan</v>
          </cell>
          <cell r="L740" t="str">
            <v>Yes</v>
          </cell>
          <cell r="M740" t="str">
            <v>BA04408028001</v>
          </cell>
        </row>
        <row r="741">
          <cell r="A741" t="str">
            <v>SA1587</v>
          </cell>
          <cell r="B741" t="str">
            <v>11SW-A/CR641</v>
          </cell>
          <cell r="C741">
            <v>0</v>
          </cell>
          <cell r="D741" t="str">
            <v>WS&amp;L</v>
          </cell>
          <cell r="E741" t="str">
            <v>W</v>
          </cell>
          <cell r="F741" t="str">
            <v>A</v>
          </cell>
          <cell r="G741" t="str">
            <v>Kennedy Town Police Quarters</v>
          </cell>
          <cell r="H741" t="str">
            <v>HKPF</v>
          </cell>
          <cell r="I741">
            <v>1</v>
          </cell>
          <cell r="J741" t="str">
            <v>Yes</v>
          </cell>
          <cell r="K741" t="str">
            <v>SaiWan</v>
          </cell>
          <cell r="L741" t="str">
            <v>No</v>
          </cell>
          <cell r="M741" t="str">
            <v>BA03108001000</v>
          </cell>
        </row>
        <row r="742">
          <cell r="A742" t="str">
            <v>SA1588</v>
          </cell>
          <cell r="B742" t="str">
            <v>11SW-A/C686</v>
          </cell>
          <cell r="C742">
            <v>0</v>
          </cell>
          <cell r="D742" t="str">
            <v>CP,ML&amp;Wch</v>
          </cell>
          <cell r="E742" t="str">
            <v>PML</v>
          </cell>
          <cell r="F742" t="str">
            <v>A</v>
          </cell>
          <cell r="G742" t="str">
            <v>Victoria Peak Garden</v>
          </cell>
          <cell r="H742" t="str">
            <v>LCSD</v>
          </cell>
          <cell r="I742">
            <v>2</v>
          </cell>
          <cell r="J742" t="str">
            <v>No</v>
          </cell>
          <cell r="K742"/>
          <cell r="L742" t="str">
            <v>Yes</v>
          </cell>
          <cell r="M742" t="str">
            <v>AC04408023020</v>
          </cell>
        </row>
        <row r="743">
          <cell r="A743" t="str">
            <v>SA1590</v>
          </cell>
          <cell r="B743" t="str">
            <v>11SW-A/C695</v>
          </cell>
          <cell r="C743" t="str">
            <v>1,2</v>
          </cell>
          <cell r="D743" t="str">
            <v>CP,ML&amp;Wch</v>
          </cell>
          <cell r="E743" t="str">
            <v>PML</v>
          </cell>
          <cell r="F743" t="str">
            <v>A</v>
          </cell>
          <cell r="G743" t="str">
            <v>Victoria Peak Garden</v>
          </cell>
          <cell r="H743" t="str">
            <v>HyD,LCSD</v>
          </cell>
          <cell r="I743">
            <v>3</v>
          </cell>
          <cell r="J743" t="str">
            <v>No</v>
          </cell>
          <cell r="K743"/>
          <cell r="L743" t="str">
            <v>Yes</v>
          </cell>
          <cell r="M743" t="str">
            <v>AC04408023016</v>
          </cell>
        </row>
        <row r="744">
          <cell r="A744" t="str">
            <v>SA1591</v>
          </cell>
          <cell r="B744" t="str">
            <v>11SW-A/C696</v>
          </cell>
          <cell r="C744">
            <v>0</v>
          </cell>
          <cell r="D744" t="str">
            <v>CP,ML&amp;Wch</v>
          </cell>
          <cell r="E744" t="str">
            <v>PML</v>
          </cell>
          <cell r="F744" t="str">
            <v>A</v>
          </cell>
          <cell r="G744" t="str">
            <v>Victoria Peak Garden</v>
          </cell>
          <cell r="H744" t="str">
            <v>LCSD</v>
          </cell>
          <cell r="I744">
            <v>3</v>
          </cell>
          <cell r="J744" t="str">
            <v>No</v>
          </cell>
          <cell r="K744"/>
          <cell r="L744" t="str">
            <v>Yes</v>
          </cell>
          <cell r="M744" t="str">
            <v>AC04408023017</v>
          </cell>
        </row>
        <row r="745">
          <cell r="A745" t="str">
            <v>SA1593</v>
          </cell>
          <cell r="B745" t="str">
            <v>11SW-A/CR731</v>
          </cell>
          <cell r="C745">
            <v>0</v>
          </cell>
          <cell r="D745" t="str">
            <v>CP,ML&amp;Wch</v>
          </cell>
          <cell r="E745" t="str">
            <v>C-W</v>
          </cell>
          <cell r="F745" t="str">
            <v>A</v>
          </cell>
          <cell r="G745" t="str">
            <v>Bonham Road Sitting Out Area</v>
          </cell>
          <cell r="H745" t="str">
            <v>LCSD</v>
          </cell>
          <cell r="I745">
            <v>2</v>
          </cell>
          <cell r="J745" t="str">
            <v>Yes</v>
          </cell>
          <cell r="K745" t="str">
            <v>SheungWan_SaiYingPun</v>
          </cell>
          <cell r="L745" t="str">
            <v>Yes</v>
          </cell>
          <cell r="M745" t="str">
            <v>AB04408032002</v>
          </cell>
        </row>
        <row r="746">
          <cell r="A746" t="str">
            <v>SA1594</v>
          </cell>
          <cell r="B746" t="str">
            <v>11SW-A/C751</v>
          </cell>
          <cell r="C746">
            <v>0</v>
          </cell>
          <cell r="D746" t="str">
            <v>CP,ML&amp;Wch</v>
          </cell>
          <cell r="E746" t="str">
            <v>PML</v>
          </cell>
          <cell r="F746" t="str">
            <v>A</v>
          </cell>
          <cell r="G746" t="str">
            <v>(GLA-HK274) 19 Kotewall Road Pest Control Store</v>
          </cell>
          <cell r="H746" t="str">
            <v>LCSD</v>
          </cell>
          <cell r="I746">
            <v>2</v>
          </cell>
          <cell r="J746" t="str">
            <v>Yes</v>
          </cell>
          <cell r="K746"/>
          <cell r="L746" t="str">
            <v>Yes</v>
          </cell>
          <cell r="M746" t="str">
            <v>AC04408090001</v>
          </cell>
        </row>
        <row r="747">
          <cell r="A747" t="str">
            <v>SA1595</v>
          </cell>
          <cell r="B747" t="str">
            <v>11SW-A/CR76</v>
          </cell>
          <cell r="C747">
            <v>0</v>
          </cell>
          <cell r="D747" t="str">
            <v>CP,ML&amp;Wch</v>
          </cell>
          <cell r="E747" t="str">
            <v>C-W</v>
          </cell>
          <cell r="F747" t="str">
            <v>A</v>
          </cell>
          <cell r="G747" t="str">
            <v>Lok Sin Tong Leung Kau Kui College</v>
          </cell>
          <cell r="H747" t="str">
            <v>EB</v>
          </cell>
          <cell r="I747">
            <v>1</v>
          </cell>
          <cell r="J747" t="str">
            <v>Yes</v>
          </cell>
          <cell r="K747" t="str">
            <v>SheungWan_SaiYingPun</v>
          </cell>
          <cell r="L747" t="str">
            <v>Yes</v>
          </cell>
          <cell r="M747" t="str">
            <v>AB07108007008</v>
          </cell>
        </row>
        <row r="748">
          <cell r="A748" t="str">
            <v>SA1596</v>
          </cell>
          <cell r="B748" t="str">
            <v>11SW-A/C77</v>
          </cell>
          <cell r="C748">
            <v>3</v>
          </cell>
          <cell r="D748" t="str">
            <v>CP,ML&amp;Wch</v>
          </cell>
          <cell r="E748" t="str">
            <v>C-W</v>
          </cell>
          <cell r="F748" t="str">
            <v>A</v>
          </cell>
          <cell r="G748" t="str">
            <v>Lok Sin Tong Leung Kau Kui College</v>
          </cell>
          <cell r="H748" t="str">
            <v>EB</v>
          </cell>
          <cell r="I748">
            <v>1</v>
          </cell>
          <cell r="J748" t="str">
            <v>No</v>
          </cell>
          <cell r="K748" t="str">
            <v>SheungWan_SaiYingPun</v>
          </cell>
          <cell r="L748" t="str">
            <v>Yes</v>
          </cell>
          <cell r="M748" t="str">
            <v>AB07108007001</v>
          </cell>
        </row>
        <row r="749">
          <cell r="A749" t="str">
            <v>SA1597</v>
          </cell>
          <cell r="B749" t="str">
            <v>11SW-A/CR78</v>
          </cell>
          <cell r="C749">
            <v>1</v>
          </cell>
          <cell r="D749" t="str">
            <v>CP,ML&amp;Wch</v>
          </cell>
          <cell r="E749" t="str">
            <v>C-W</v>
          </cell>
          <cell r="F749" t="str">
            <v>A</v>
          </cell>
          <cell r="G749" t="str">
            <v>King George V Memorial Garden</v>
          </cell>
          <cell r="H749" t="str">
            <v>LCSD</v>
          </cell>
          <cell r="I749">
            <v>1</v>
          </cell>
          <cell r="J749" t="str">
            <v>Yes</v>
          </cell>
          <cell r="K749" t="str">
            <v>SheungWan_SaiYingPun</v>
          </cell>
          <cell r="L749" t="str">
            <v>Yes</v>
          </cell>
          <cell r="M749" t="str">
            <v>AB04408021009</v>
          </cell>
        </row>
        <row r="750">
          <cell r="A750" t="str">
            <v>SA1598</v>
          </cell>
          <cell r="B750" t="str">
            <v>11SW-A/C79</v>
          </cell>
          <cell r="C750">
            <v>2</v>
          </cell>
          <cell r="D750" t="str">
            <v>CP,ML&amp;Wch</v>
          </cell>
          <cell r="E750" t="str">
            <v>C-W</v>
          </cell>
          <cell r="F750" t="str">
            <v>A</v>
          </cell>
          <cell r="G750" t="str">
            <v>Hong Kong Island Regional Headquarters Crime Wing</v>
          </cell>
          <cell r="H750" t="str">
            <v>LCSD</v>
          </cell>
          <cell r="I750">
            <v>1</v>
          </cell>
          <cell r="J750" t="str">
            <v>Yes</v>
          </cell>
          <cell r="K750" t="str">
            <v>SheungWan_SaiYingPun</v>
          </cell>
          <cell r="L750" t="str">
            <v>Yes</v>
          </cell>
          <cell r="M750" t="str">
            <v>AB03108008002</v>
          </cell>
        </row>
        <row r="751">
          <cell r="A751" t="str">
            <v>SA1599</v>
          </cell>
          <cell r="B751" t="str">
            <v>11SW-A/CR844</v>
          </cell>
          <cell r="C751">
            <v>0</v>
          </cell>
          <cell r="D751" t="str">
            <v>CP,ML&amp;Wch</v>
          </cell>
          <cell r="E751" t="str">
            <v>PML</v>
          </cell>
          <cell r="F751" t="str">
            <v>A</v>
          </cell>
          <cell r="G751" t="str">
            <v>Victoria Peak Garden</v>
          </cell>
          <cell r="H751" t="str">
            <v>LCSD</v>
          </cell>
          <cell r="I751">
            <v>2</v>
          </cell>
          <cell r="J751" t="str">
            <v>No</v>
          </cell>
          <cell r="K751"/>
          <cell r="L751" t="str">
            <v>Yes</v>
          </cell>
          <cell r="M751" t="str">
            <v>AC04408058006</v>
          </cell>
        </row>
        <row r="752">
          <cell r="A752" t="str">
            <v>SA1600</v>
          </cell>
          <cell r="B752" t="str">
            <v>11SW-A/C92</v>
          </cell>
          <cell r="C752">
            <v>0</v>
          </cell>
          <cell r="D752" t="str">
            <v>CP,ML&amp;Wch</v>
          </cell>
          <cell r="E752" t="str">
            <v>PML</v>
          </cell>
          <cell r="F752" t="str">
            <v>A</v>
          </cell>
          <cell r="G752" t="str">
            <v>Oaklands Avenue Sitting Out Area</v>
          </cell>
          <cell r="H752" t="str">
            <v>LCSD</v>
          </cell>
          <cell r="I752">
            <v>2</v>
          </cell>
          <cell r="J752" t="str">
            <v>Yes</v>
          </cell>
          <cell r="K752" t="str">
            <v>SheungWan_SaiYingPun</v>
          </cell>
          <cell r="L752" t="str">
            <v>Yes</v>
          </cell>
          <cell r="M752" t="str">
            <v>AC04408064002</v>
          </cell>
        </row>
        <row r="753">
          <cell r="A753" t="str">
            <v>SA1601</v>
          </cell>
          <cell r="B753" t="str">
            <v>11SW-A/C95</v>
          </cell>
          <cell r="C753">
            <v>0</v>
          </cell>
          <cell r="D753" t="str">
            <v>CP,ML&amp;Wch</v>
          </cell>
          <cell r="E753" t="str">
            <v>PML</v>
          </cell>
          <cell r="F753" t="str">
            <v>A</v>
          </cell>
          <cell r="G753" t="str">
            <v>Oaklands Avenue Sitting Out Area</v>
          </cell>
          <cell r="H753" t="str">
            <v>LCSD</v>
          </cell>
          <cell r="I753">
            <v>2</v>
          </cell>
          <cell r="J753" t="str">
            <v>Yes</v>
          </cell>
          <cell r="K753" t="str">
            <v>SheungWan_SaiYingPun</v>
          </cell>
          <cell r="L753" t="str">
            <v>Yes</v>
          </cell>
          <cell r="M753" t="str">
            <v>AC04408064005</v>
          </cell>
        </row>
        <row r="754">
          <cell r="A754" t="str">
            <v>SA1602</v>
          </cell>
          <cell r="B754" t="str">
            <v>11SW-A/DT7</v>
          </cell>
          <cell r="C754">
            <v>0</v>
          </cell>
          <cell r="D754" t="str">
            <v>WS&amp;L</v>
          </cell>
          <cell r="E754" t="str">
            <v>W</v>
          </cell>
          <cell r="F754" t="str">
            <v>A</v>
          </cell>
          <cell r="G754" t="str">
            <v>St. Paul's College Primary School</v>
          </cell>
          <cell r="H754" t="str">
            <v>EDB</v>
          </cell>
          <cell r="I754">
            <v>1</v>
          </cell>
          <cell r="J754" t="str">
            <v>No</v>
          </cell>
          <cell r="K754" t="str">
            <v>SaiWan</v>
          </cell>
          <cell r="L754" t="str">
            <v>Yes</v>
          </cell>
          <cell r="M754" t="str">
            <v>BA07108030001</v>
          </cell>
        </row>
        <row r="755">
          <cell r="A755" t="str">
            <v>SA1603</v>
          </cell>
          <cell r="B755" t="str">
            <v>11SW-A/R1222</v>
          </cell>
          <cell r="C755">
            <v>0</v>
          </cell>
          <cell r="D755" t="str">
            <v>CP,ML&amp;Wch</v>
          </cell>
          <cell r="E755" t="str">
            <v>PML</v>
          </cell>
          <cell r="F755" t="str">
            <v>A</v>
          </cell>
          <cell r="G755" t="str">
            <v>St. Stephen's Girls' Primary School</v>
          </cell>
          <cell r="H755" t="str">
            <v>EB</v>
          </cell>
          <cell r="I755">
            <v>1</v>
          </cell>
          <cell r="J755" t="str">
            <v>No</v>
          </cell>
          <cell r="K755" t="str">
            <v>SheungWan_SaiYingPun</v>
          </cell>
          <cell r="L755" t="str">
            <v>No</v>
          </cell>
          <cell r="M755" t="str">
            <v>AC07108016001</v>
          </cell>
        </row>
        <row r="756">
          <cell r="A756" t="str">
            <v>SA1604</v>
          </cell>
          <cell r="B756" t="str">
            <v>11SW-A/FR102</v>
          </cell>
          <cell r="C756">
            <v>4</v>
          </cell>
          <cell r="D756" t="str">
            <v>CP,ML&amp;Wch</v>
          </cell>
          <cell r="E756" t="str">
            <v>PML</v>
          </cell>
          <cell r="F756" t="str">
            <v>A</v>
          </cell>
          <cell r="G756" t="str">
            <v>Kotewall Road Rest Garden</v>
          </cell>
          <cell r="H756" t="str">
            <v>LCSD</v>
          </cell>
          <cell r="I756">
            <v>1</v>
          </cell>
          <cell r="J756" t="str">
            <v>Yes</v>
          </cell>
          <cell r="K756" t="str">
            <v>SheungWan_SaiYingPun</v>
          </cell>
          <cell r="L756" t="str">
            <v>No</v>
          </cell>
          <cell r="M756" t="str">
            <v>AC04408071001</v>
          </cell>
        </row>
        <row r="757">
          <cell r="A757" t="str">
            <v>SA1605</v>
          </cell>
          <cell r="B757" t="str">
            <v>11SW-A/FR12</v>
          </cell>
          <cell r="C757">
            <v>0</v>
          </cell>
          <cell r="D757" t="str">
            <v>CP,ML&amp;Wch</v>
          </cell>
          <cell r="E757" t="str">
            <v>PML</v>
          </cell>
          <cell r="F757" t="str">
            <v>A</v>
          </cell>
          <cell r="G757" t="str">
            <v>Oaklands Avenue Sitting Out Area</v>
          </cell>
          <cell r="H757" t="str">
            <v>LCSD</v>
          </cell>
          <cell r="I757">
            <v>2</v>
          </cell>
          <cell r="J757" t="str">
            <v>Yes</v>
          </cell>
          <cell r="K757" t="str">
            <v>SheungWan_SaiYingPun</v>
          </cell>
          <cell r="L757" t="str">
            <v>Yes</v>
          </cell>
          <cell r="M757" t="str">
            <v>AC04408064000</v>
          </cell>
        </row>
        <row r="758">
          <cell r="A758" t="str">
            <v>SA1606</v>
          </cell>
          <cell r="B758" t="str">
            <v>11SW-A/FR127</v>
          </cell>
          <cell r="C758">
            <v>0</v>
          </cell>
          <cell r="D758" t="str">
            <v>CP,ML&amp;Wch</v>
          </cell>
          <cell r="E758" t="str">
            <v>C-W</v>
          </cell>
          <cell r="F758" t="str">
            <v>A</v>
          </cell>
          <cell r="G758" t="str">
            <v>Lok Sin Tong Leung Kau Kui College</v>
          </cell>
          <cell r="H758" t="str">
            <v>EB</v>
          </cell>
          <cell r="I758">
            <v>1</v>
          </cell>
          <cell r="J758" t="str">
            <v>Yes</v>
          </cell>
          <cell r="K758" t="str">
            <v>SheungWan_SaiYingPun</v>
          </cell>
          <cell r="L758" t="str">
            <v>Yes</v>
          </cell>
          <cell r="M758" t="str">
            <v>AB07108007011</v>
          </cell>
        </row>
        <row r="759">
          <cell r="A759" t="str">
            <v>SA1607</v>
          </cell>
          <cell r="B759" t="str">
            <v>11SW-A/FR13</v>
          </cell>
          <cell r="C759">
            <v>0</v>
          </cell>
          <cell r="D759" t="str">
            <v>CP,ML&amp;Wch</v>
          </cell>
          <cell r="E759" t="str">
            <v>PML</v>
          </cell>
          <cell r="F759" t="str">
            <v>A</v>
          </cell>
          <cell r="G759" t="str">
            <v>Oaklands Avenue Sitting Out Area</v>
          </cell>
          <cell r="H759" t="str">
            <v>LCSD</v>
          </cell>
          <cell r="I759">
            <v>1</v>
          </cell>
          <cell r="J759" t="str">
            <v>Yes</v>
          </cell>
          <cell r="K759" t="str">
            <v>SheungWan_SaiYingPun</v>
          </cell>
          <cell r="L759" t="str">
            <v>Yes</v>
          </cell>
          <cell r="M759" t="str">
            <v>AC04408064004</v>
          </cell>
        </row>
        <row r="760">
          <cell r="A760" t="str">
            <v>SA1608</v>
          </cell>
          <cell r="B760" t="str">
            <v>11SW-A/FR130</v>
          </cell>
          <cell r="C760">
            <v>0</v>
          </cell>
          <cell r="D760" t="str">
            <v>CP,ML&amp;Wch</v>
          </cell>
          <cell r="E760" t="str">
            <v>C-W</v>
          </cell>
          <cell r="F760" t="str">
            <v>A</v>
          </cell>
          <cell r="G760" t="str">
            <v>Lok Sin Tong Leung Kau Kui College</v>
          </cell>
          <cell r="H760" t="str">
            <v>EB</v>
          </cell>
          <cell r="I760">
            <v>1</v>
          </cell>
          <cell r="J760" t="str">
            <v>Yes</v>
          </cell>
          <cell r="K760" t="str">
            <v>SheungWan_SaiYingPun</v>
          </cell>
          <cell r="L760" t="str">
            <v>Yes</v>
          </cell>
          <cell r="M760" t="str">
            <v>AB07108007012</v>
          </cell>
        </row>
        <row r="761">
          <cell r="A761" t="str">
            <v>SA1609</v>
          </cell>
          <cell r="B761" t="str">
            <v>11SW-A/FR134</v>
          </cell>
          <cell r="C761">
            <v>0</v>
          </cell>
          <cell r="D761" t="str">
            <v>CP,ML&amp;Wch</v>
          </cell>
          <cell r="E761" t="str">
            <v>PML</v>
          </cell>
          <cell r="F761" t="str">
            <v>A</v>
          </cell>
          <cell r="G761" t="str">
            <v>Buxey Lodge</v>
          </cell>
          <cell r="H761" t="str">
            <v>GPA</v>
          </cell>
          <cell r="I761">
            <v>1</v>
          </cell>
          <cell r="J761" t="str">
            <v>Yes</v>
          </cell>
          <cell r="K761" t="str">
            <v>SheungWan_SaiYingPun</v>
          </cell>
          <cell r="L761" t="str">
            <v>Yes</v>
          </cell>
          <cell r="M761" t="str">
            <v>AC02308002004</v>
          </cell>
        </row>
        <row r="762">
          <cell r="A762" t="str">
            <v>SA1610</v>
          </cell>
          <cell r="B762" t="str">
            <v>11SW-A/FR137</v>
          </cell>
          <cell r="C762">
            <v>0</v>
          </cell>
          <cell r="D762" t="str">
            <v>CP,ML&amp;Wch</v>
          </cell>
          <cell r="E762" t="str">
            <v>C-W</v>
          </cell>
          <cell r="F762" t="str">
            <v>A</v>
          </cell>
          <cell r="G762" t="str">
            <v>Wing Lee Street Sitting Out Area</v>
          </cell>
          <cell r="H762" t="str">
            <v>LCSD</v>
          </cell>
          <cell r="I762">
            <v>1</v>
          </cell>
          <cell r="J762" t="str">
            <v>Yes</v>
          </cell>
          <cell r="K762" t="str">
            <v>SheungWan_SaiYingPun</v>
          </cell>
          <cell r="L762" t="str">
            <v>Yes</v>
          </cell>
          <cell r="M762" t="str">
            <v>AB04408023001</v>
          </cell>
        </row>
        <row r="763">
          <cell r="A763" t="str">
            <v>SA1611</v>
          </cell>
          <cell r="B763" t="str">
            <v>11SW-A/FR14</v>
          </cell>
          <cell r="C763">
            <v>1</v>
          </cell>
          <cell r="D763" t="str">
            <v>CP,ML&amp;Wch</v>
          </cell>
          <cell r="E763" t="str">
            <v>C-W</v>
          </cell>
          <cell r="F763" t="str">
            <v>A</v>
          </cell>
          <cell r="G763" t="str">
            <v>King George V Memorial Garden</v>
          </cell>
          <cell r="H763" t="str">
            <v>LCSD</v>
          </cell>
          <cell r="I763">
            <v>1</v>
          </cell>
          <cell r="J763" t="str">
            <v>Yes</v>
          </cell>
          <cell r="K763" t="str">
            <v>SheungWan_SaiYingPun</v>
          </cell>
          <cell r="L763" t="str">
            <v>Yes</v>
          </cell>
          <cell r="M763" t="str">
            <v>AB04408021008</v>
          </cell>
        </row>
        <row r="764">
          <cell r="A764" t="str">
            <v>SA1612</v>
          </cell>
          <cell r="B764" t="str">
            <v>11SW-A/FR153</v>
          </cell>
          <cell r="C764">
            <v>0</v>
          </cell>
          <cell r="D764" t="str">
            <v>CP,ML&amp;Wch</v>
          </cell>
          <cell r="E764" t="str">
            <v>PML</v>
          </cell>
          <cell r="F764" t="str">
            <v>A</v>
          </cell>
          <cell r="G764" t="str">
            <v>Victoria Peak Garden</v>
          </cell>
          <cell r="H764" t="str">
            <v>LCSD</v>
          </cell>
          <cell r="I764">
            <v>3</v>
          </cell>
          <cell r="J764" t="str">
            <v>No</v>
          </cell>
          <cell r="K764"/>
          <cell r="L764" t="str">
            <v>Yes</v>
          </cell>
          <cell r="M764" t="str">
            <v>AC04408058002</v>
          </cell>
        </row>
        <row r="765">
          <cell r="A765" t="str">
            <v>SA1613</v>
          </cell>
          <cell r="B765" t="str">
            <v>11SW-A/F154</v>
          </cell>
          <cell r="C765">
            <v>0</v>
          </cell>
          <cell r="D765" t="str">
            <v>CP,ML&amp;Wch</v>
          </cell>
          <cell r="E765" t="str">
            <v>PML</v>
          </cell>
          <cell r="F765" t="str">
            <v>A</v>
          </cell>
          <cell r="G765" t="str">
            <v>Victoria Peak Garden</v>
          </cell>
          <cell r="H765" t="str">
            <v>LCSD</v>
          </cell>
          <cell r="I765">
            <v>1</v>
          </cell>
          <cell r="J765" t="str">
            <v>Yes</v>
          </cell>
          <cell r="K765"/>
          <cell r="L765" t="str">
            <v>Yes</v>
          </cell>
          <cell r="M765" t="str">
            <v>AC04408058005</v>
          </cell>
        </row>
        <row r="766">
          <cell r="A766" t="str">
            <v>SA1614</v>
          </cell>
          <cell r="B766" t="str">
            <v>11SW-A/F155</v>
          </cell>
          <cell r="C766">
            <v>0</v>
          </cell>
          <cell r="D766" t="str">
            <v>CP,ML&amp;Wch</v>
          </cell>
          <cell r="E766" t="str">
            <v>PML</v>
          </cell>
          <cell r="F766" t="str">
            <v>A</v>
          </cell>
          <cell r="G766" t="str">
            <v>Victoria Peak Garden</v>
          </cell>
          <cell r="H766" t="str">
            <v>LCSD</v>
          </cell>
          <cell r="I766">
            <v>2</v>
          </cell>
          <cell r="J766" t="str">
            <v>No</v>
          </cell>
          <cell r="K766"/>
          <cell r="L766" t="str">
            <v>Yes</v>
          </cell>
          <cell r="M766" t="str">
            <v>AC04408058003</v>
          </cell>
        </row>
        <row r="767">
          <cell r="A767" t="str">
            <v>SA1615</v>
          </cell>
          <cell r="B767" t="str">
            <v>11SW-A/F174</v>
          </cell>
          <cell r="C767">
            <v>0</v>
          </cell>
          <cell r="D767" t="str">
            <v>CP,ML&amp;Wch</v>
          </cell>
          <cell r="E767" t="str">
            <v>PML</v>
          </cell>
          <cell r="F767" t="str">
            <v>A</v>
          </cell>
          <cell r="G767" t="str">
            <v>Conduit Road Rest Garden</v>
          </cell>
          <cell r="H767" t="str">
            <v>LCSD</v>
          </cell>
          <cell r="I767">
            <v>1</v>
          </cell>
          <cell r="J767" t="str">
            <v>Yes</v>
          </cell>
          <cell r="K767" t="str">
            <v>SheungWan_SaiYingPun</v>
          </cell>
          <cell r="L767" t="str">
            <v>Yes</v>
          </cell>
          <cell r="M767" t="str">
            <v>AC04408015003</v>
          </cell>
        </row>
        <row r="768">
          <cell r="A768" t="str">
            <v>SA1616</v>
          </cell>
          <cell r="B768" t="str">
            <v>11SW-A/FR192</v>
          </cell>
          <cell r="C768">
            <v>0</v>
          </cell>
          <cell r="D768" t="str">
            <v>CP,ML&amp;Wch</v>
          </cell>
          <cell r="E768" t="str">
            <v>C-W</v>
          </cell>
          <cell r="F768" t="str">
            <v>A</v>
          </cell>
          <cell r="G768" t="str">
            <v>Hollywood Road Children's Playground</v>
          </cell>
          <cell r="H768" t="str">
            <v>LCSD</v>
          </cell>
          <cell r="I768">
            <v>1</v>
          </cell>
          <cell r="J768" t="str">
            <v>Yes</v>
          </cell>
          <cell r="K768" t="str">
            <v>SheungWan_SaiYingPun</v>
          </cell>
          <cell r="L768" t="str">
            <v>Yes</v>
          </cell>
          <cell r="M768" t="str">
            <v>AB04408026000</v>
          </cell>
        </row>
        <row r="769">
          <cell r="A769" t="str">
            <v>SA1618</v>
          </cell>
          <cell r="B769" t="str">
            <v>11SW-A/FR199</v>
          </cell>
          <cell r="C769">
            <v>0</v>
          </cell>
          <cell r="D769" t="str">
            <v>CP,ML&amp;Wch</v>
          </cell>
          <cell r="E769" t="str">
            <v>C-W</v>
          </cell>
          <cell r="F769" t="str">
            <v>A</v>
          </cell>
          <cell r="G769" t="str">
            <v>Wing Lee Street Sitting Out Area</v>
          </cell>
          <cell r="H769" t="str">
            <v>LCSD</v>
          </cell>
          <cell r="I769">
            <v>1</v>
          </cell>
          <cell r="J769" t="str">
            <v>Yes</v>
          </cell>
          <cell r="K769" t="str">
            <v>SheungWan_SaiYingPun</v>
          </cell>
          <cell r="L769" t="str">
            <v>Yes</v>
          </cell>
          <cell r="M769" t="str">
            <v>AB04408023002</v>
          </cell>
        </row>
        <row r="770">
          <cell r="A770" t="str">
            <v>SA1619</v>
          </cell>
          <cell r="B770" t="str">
            <v>11SW-A/FR201</v>
          </cell>
          <cell r="C770">
            <v>0</v>
          </cell>
          <cell r="D770" t="str">
            <v>CP,ML&amp;Wch</v>
          </cell>
          <cell r="E770" t="str">
            <v>C-W</v>
          </cell>
          <cell r="F770" t="str">
            <v>A</v>
          </cell>
          <cell r="G770" t="str">
            <v>Blake Garden Children Playground</v>
          </cell>
          <cell r="H770" t="str">
            <v>LCSD</v>
          </cell>
          <cell r="I770">
            <v>1</v>
          </cell>
          <cell r="J770" t="str">
            <v>Yes</v>
          </cell>
          <cell r="K770" t="str">
            <v>SheungWan_SaiYingPun</v>
          </cell>
          <cell r="L770" t="str">
            <v>No</v>
          </cell>
          <cell r="M770" t="str">
            <v>AB04408019001</v>
          </cell>
        </row>
        <row r="771">
          <cell r="A771" t="str">
            <v>SA1620</v>
          </cell>
          <cell r="B771" t="str">
            <v>11SW-A/FR215</v>
          </cell>
          <cell r="C771">
            <v>0</v>
          </cell>
          <cell r="D771" t="str">
            <v>CP,ML&amp;Wch</v>
          </cell>
          <cell r="E771" t="str">
            <v>PML</v>
          </cell>
          <cell r="F771" t="str">
            <v>A</v>
          </cell>
          <cell r="G771" t="str">
            <v>Conduit Road Rest Garden</v>
          </cell>
          <cell r="H771" t="str">
            <v>LCSD</v>
          </cell>
          <cell r="I771">
            <v>1</v>
          </cell>
          <cell r="J771" t="str">
            <v>Yes</v>
          </cell>
          <cell r="K771" t="str">
            <v>SheungWan_SaiYingPun</v>
          </cell>
          <cell r="L771" t="str">
            <v>Yes</v>
          </cell>
          <cell r="M771" t="str">
            <v>AC04408015002</v>
          </cell>
        </row>
        <row r="772">
          <cell r="A772" t="str">
            <v>SA1621</v>
          </cell>
          <cell r="B772" t="str">
            <v>11SW-A/F231</v>
          </cell>
          <cell r="C772">
            <v>2</v>
          </cell>
          <cell r="D772" t="str">
            <v>WS&amp;L</v>
          </cell>
          <cell r="E772" t="str">
            <v>W</v>
          </cell>
          <cell r="F772" t="str">
            <v>A</v>
          </cell>
          <cell r="G772" t="str">
            <v>Kennedy Town Police Quarters</v>
          </cell>
          <cell r="H772" t="str">
            <v>GPA</v>
          </cell>
          <cell r="I772">
            <v>2</v>
          </cell>
          <cell r="J772" t="str">
            <v>Yes</v>
          </cell>
          <cell r="K772" t="str">
            <v>SaiWan</v>
          </cell>
          <cell r="L772" t="str">
            <v>Yes</v>
          </cell>
          <cell r="M772" t="str">
            <v>BA03108001010</v>
          </cell>
        </row>
        <row r="773">
          <cell r="A773" t="str">
            <v>SA1624</v>
          </cell>
          <cell r="B773" t="str">
            <v>11SW-A/FR238</v>
          </cell>
          <cell r="C773">
            <v>0</v>
          </cell>
          <cell r="D773" t="str">
            <v>CP,ML&amp;Wch</v>
          </cell>
          <cell r="E773" t="str">
            <v>C-W</v>
          </cell>
          <cell r="F773" t="str">
            <v>A</v>
          </cell>
          <cell r="G773" t="str">
            <v>Blake Garden Children Playground</v>
          </cell>
          <cell r="H773" t="str">
            <v>LCSD</v>
          </cell>
          <cell r="I773">
            <v>2</v>
          </cell>
          <cell r="J773" t="str">
            <v>Yes</v>
          </cell>
          <cell r="K773" t="str">
            <v>SheungWan_SaiYingPun</v>
          </cell>
          <cell r="L773" t="str">
            <v>Yes</v>
          </cell>
          <cell r="M773" t="str">
            <v>AB04408019008</v>
          </cell>
        </row>
        <row r="774">
          <cell r="A774" t="str">
            <v>SA1625</v>
          </cell>
          <cell r="B774" t="str">
            <v>11SW-A/FR24</v>
          </cell>
          <cell r="C774">
            <v>3</v>
          </cell>
          <cell r="D774" t="str">
            <v>WS&amp;L</v>
          </cell>
          <cell r="E774" t="str">
            <v>W</v>
          </cell>
          <cell r="F774" t="str">
            <v>A</v>
          </cell>
          <cell r="G774" t="str">
            <v>Hill Road Garden</v>
          </cell>
          <cell r="H774" t="str">
            <v>LCSD</v>
          </cell>
          <cell r="I774">
            <v>1</v>
          </cell>
          <cell r="J774" t="str">
            <v>No</v>
          </cell>
          <cell r="K774" t="str">
            <v>SaiWan</v>
          </cell>
          <cell r="L774" t="str">
            <v>Yes</v>
          </cell>
          <cell r="M774" t="str">
            <v>BA04408028002</v>
          </cell>
        </row>
        <row r="775">
          <cell r="A775" t="str">
            <v>SA1627</v>
          </cell>
          <cell r="B775" t="str">
            <v>11SW-A/FR241</v>
          </cell>
          <cell r="C775">
            <v>0</v>
          </cell>
          <cell r="D775" t="str">
            <v>CP,ML&amp;Wch</v>
          </cell>
          <cell r="E775" t="str">
            <v>C-W</v>
          </cell>
          <cell r="F775" t="str">
            <v>A</v>
          </cell>
          <cell r="G775" t="str">
            <v>Kwong Hon Terrace Garden</v>
          </cell>
          <cell r="H775" t="str">
            <v>LCSD</v>
          </cell>
          <cell r="I775">
            <v>1</v>
          </cell>
          <cell r="J775" t="str">
            <v>Yes</v>
          </cell>
          <cell r="K775" t="str">
            <v>SheungWan_SaiYingPun</v>
          </cell>
          <cell r="L775" t="str">
            <v>Yes</v>
          </cell>
          <cell r="M775" t="str">
            <v>AB04408036002</v>
          </cell>
        </row>
        <row r="776">
          <cell r="A776" t="str">
            <v>SA1628</v>
          </cell>
          <cell r="B776" t="str">
            <v>11SW-A/F242</v>
          </cell>
          <cell r="C776">
            <v>0</v>
          </cell>
          <cell r="D776" t="str">
            <v>CP,ML&amp;Wch</v>
          </cell>
          <cell r="E776" t="str">
            <v>C-W</v>
          </cell>
          <cell r="F776" t="str">
            <v>A</v>
          </cell>
          <cell r="G776" t="str">
            <v>Blake Garden Children Playground</v>
          </cell>
          <cell r="H776" t="str">
            <v>LCSD</v>
          </cell>
          <cell r="I776">
            <v>2</v>
          </cell>
          <cell r="J776" t="str">
            <v>No</v>
          </cell>
          <cell r="K776" t="str">
            <v>SheungWan_SaiYingPun</v>
          </cell>
          <cell r="L776" t="str">
            <v>Yes</v>
          </cell>
          <cell r="M776" t="str">
            <v>AB04408019007</v>
          </cell>
        </row>
        <row r="777">
          <cell r="A777" t="str">
            <v>SA1629</v>
          </cell>
          <cell r="B777" t="str">
            <v>11SW-A/FR245</v>
          </cell>
          <cell r="C777">
            <v>0</v>
          </cell>
          <cell r="D777" t="str">
            <v>CP,ML&amp;Wch</v>
          </cell>
          <cell r="E777" t="str">
            <v>C-W</v>
          </cell>
          <cell r="F777" t="str">
            <v>A</v>
          </cell>
          <cell r="G777" t="str">
            <v>Blake Garden Children Playground</v>
          </cell>
          <cell r="H777" t="str">
            <v>LCSD</v>
          </cell>
          <cell r="I777">
            <v>1</v>
          </cell>
          <cell r="J777" t="str">
            <v>No</v>
          </cell>
          <cell r="K777" t="str">
            <v>SheungWan_SaiYingPun</v>
          </cell>
          <cell r="L777" t="str">
            <v>Yes</v>
          </cell>
          <cell r="M777" t="str">
            <v>AB04408019004</v>
          </cell>
        </row>
        <row r="778">
          <cell r="A778" t="str">
            <v>SA1630</v>
          </cell>
          <cell r="B778" t="str">
            <v>11SW-A/F249</v>
          </cell>
          <cell r="C778">
            <v>0</v>
          </cell>
          <cell r="D778" t="str">
            <v>CP,ML&amp;Wch</v>
          </cell>
          <cell r="E778" t="str">
            <v>C-W</v>
          </cell>
          <cell r="F778" t="str">
            <v>A</v>
          </cell>
          <cell r="G778" t="str">
            <v>Caine Lane Garden</v>
          </cell>
          <cell r="H778" t="str">
            <v>LCSD</v>
          </cell>
          <cell r="I778">
            <v>1</v>
          </cell>
          <cell r="J778" t="str">
            <v>Yes</v>
          </cell>
          <cell r="K778" t="str">
            <v>SheungWan_SaiYingPun</v>
          </cell>
          <cell r="L778" t="str">
            <v>Yes</v>
          </cell>
          <cell r="M778" t="str">
            <v>AB04408024007</v>
          </cell>
        </row>
        <row r="779">
          <cell r="A779" t="str">
            <v>SA1631</v>
          </cell>
          <cell r="B779" t="str">
            <v>11SW-A/F251</v>
          </cell>
          <cell r="C779">
            <v>0</v>
          </cell>
          <cell r="D779" t="str">
            <v>CP,ML&amp;Wch</v>
          </cell>
          <cell r="E779" t="str">
            <v>PML</v>
          </cell>
          <cell r="F779" t="str">
            <v>A</v>
          </cell>
          <cell r="G779" t="str">
            <v>Victoria Peak Garden</v>
          </cell>
          <cell r="H779" t="str">
            <v>LCSD</v>
          </cell>
          <cell r="I779">
            <v>3</v>
          </cell>
          <cell r="J779" t="str">
            <v>No</v>
          </cell>
          <cell r="K779"/>
          <cell r="L779" t="str">
            <v>Yes</v>
          </cell>
          <cell r="M779" t="str">
            <v>AC04408058010</v>
          </cell>
        </row>
        <row r="780">
          <cell r="A780" t="str">
            <v>SA1632</v>
          </cell>
          <cell r="B780" t="str">
            <v>11SW-A/FR275</v>
          </cell>
          <cell r="C780">
            <v>1</v>
          </cell>
          <cell r="D780" t="str">
            <v>WS&amp;L</v>
          </cell>
          <cell r="E780" t="str">
            <v>W</v>
          </cell>
          <cell r="F780" t="str">
            <v>A</v>
          </cell>
          <cell r="G780" t="str">
            <v>Ka Wai Man Road Garden</v>
          </cell>
          <cell r="H780" t="str">
            <v>LCSD</v>
          </cell>
          <cell r="I780">
            <v>1</v>
          </cell>
          <cell r="J780" t="str">
            <v>Yes</v>
          </cell>
          <cell r="K780" t="str">
            <v>SaiWan</v>
          </cell>
          <cell r="L780" t="str">
            <v>Yes</v>
          </cell>
          <cell r="M780" t="str">
            <v>BA04408027001</v>
          </cell>
        </row>
        <row r="781">
          <cell r="A781" t="str">
            <v>SA1633</v>
          </cell>
          <cell r="B781" t="str">
            <v>11SW-A/FR3</v>
          </cell>
          <cell r="C781">
            <v>0</v>
          </cell>
          <cell r="D781" t="str">
            <v>CP,ML&amp;Wch</v>
          </cell>
          <cell r="E781" t="str">
            <v>PML</v>
          </cell>
          <cell r="F781" t="str">
            <v>A</v>
          </cell>
          <cell r="G781" t="str">
            <v>Fairmont Gardens</v>
          </cell>
          <cell r="H781" t="str">
            <v>GPA</v>
          </cell>
          <cell r="I781">
            <v>1</v>
          </cell>
          <cell r="J781" t="str">
            <v>Yes</v>
          </cell>
          <cell r="K781" t="str">
            <v>SheungWan_SaiYingPun</v>
          </cell>
          <cell r="L781" t="str">
            <v>Yes</v>
          </cell>
          <cell r="M781" t="str">
            <v>AC02308008002</v>
          </cell>
        </row>
        <row r="782">
          <cell r="A782" t="str">
            <v>SA1634</v>
          </cell>
          <cell r="B782" t="str">
            <v>11SW-A/FR32</v>
          </cell>
          <cell r="C782">
            <v>3</v>
          </cell>
          <cell r="D782" t="str">
            <v>CP,ML&amp;Wch</v>
          </cell>
          <cell r="E782" t="str">
            <v>PML</v>
          </cell>
          <cell r="F782" t="str">
            <v>A</v>
          </cell>
          <cell r="G782" t="str">
            <v>Kotewall Road Rest Garden</v>
          </cell>
          <cell r="H782" t="str">
            <v>LCSD</v>
          </cell>
          <cell r="I782">
            <v>1</v>
          </cell>
          <cell r="J782" t="str">
            <v>Yes</v>
          </cell>
          <cell r="K782" t="str">
            <v>SheungWan_SaiYingPun</v>
          </cell>
          <cell r="L782" t="str">
            <v>Yes</v>
          </cell>
          <cell r="M782" t="str">
            <v>AC04408071002</v>
          </cell>
        </row>
        <row r="783">
          <cell r="A783" t="str">
            <v>SA1635</v>
          </cell>
          <cell r="B783" t="str">
            <v>11SW-A/F48</v>
          </cell>
          <cell r="C783">
            <v>1</v>
          </cell>
          <cell r="D783" t="str">
            <v>WS&amp;L</v>
          </cell>
          <cell r="E783" t="str">
            <v>W</v>
          </cell>
          <cell r="F783" t="str">
            <v>A</v>
          </cell>
          <cell r="G783" t="str">
            <v>Ka Wai Man Road Garden</v>
          </cell>
          <cell r="H783" t="str">
            <v>LCSD</v>
          </cell>
          <cell r="I783">
            <v>1</v>
          </cell>
          <cell r="J783" t="str">
            <v>Yes</v>
          </cell>
          <cell r="K783" t="str">
            <v>SaiWan</v>
          </cell>
          <cell r="L783" t="str">
            <v>Yes</v>
          </cell>
          <cell r="M783" t="str">
            <v>BA04408036001</v>
          </cell>
        </row>
        <row r="784">
          <cell r="A784" t="str">
            <v>SA1636</v>
          </cell>
          <cell r="B784" t="str">
            <v>11SW-A/FR51</v>
          </cell>
          <cell r="C784">
            <v>0</v>
          </cell>
          <cell r="D784" t="str">
            <v>WS&amp;L</v>
          </cell>
          <cell r="E784" t="str">
            <v>W</v>
          </cell>
          <cell r="F784" t="str">
            <v>A</v>
          </cell>
          <cell r="G784" t="str">
            <v>Kennedy Town Jockey Club Clinic</v>
          </cell>
          <cell r="H784" t="str">
            <v>DH</v>
          </cell>
          <cell r="I784">
            <v>1</v>
          </cell>
          <cell r="J784" t="str">
            <v>Yes</v>
          </cell>
          <cell r="K784" t="str">
            <v>SaiWan</v>
          </cell>
          <cell r="L784" t="str">
            <v>Yes</v>
          </cell>
          <cell r="M784" t="str">
            <v>BA02508014002</v>
          </cell>
        </row>
        <row r="785">
          <cell r="A785" t="str">
            <v>SA1637</v>
          </cell>
          <cell r="B785" t="str">
            <v>11SW-A/FR52</v>
          </cell>
          <cell r="C785" t="str">
            <v>1,2</v>
          </cell>
          <cell r="D785" t="str">
            <v>CP,ML&amp;Wch</v>
          </cell>
          <cell r="E785" t="str">
            <v>C-W</v>
          </cell>
          <cell r="F785" t="str">
            <v>A</v>
          </cell>
          <cell r="G785" t="str">
            <v>Sai Ying Pun Jockey Club Polyclinic</v>
          </cell>
          <cell r="H785" t="str">
            <v>DH,EB</v>
          </cell>
          <cell r="I785">
            <v>1</v>
          </cell>
          <cell r="J785" t="str">
            <v>Yes</v>
          </cell>
          <cell r="K785" t="str">
            <v>SheungWan_SaiYingPun</v>
          </cell>
          <cell r="L785" t="str">
            <v>Yes</v>
          </cell>
          <cell r="M785" t="str">
            <v>AB07108007007</v>
          </cell>
        </row>
        <row r="786">
          <cell r="A786" t="str">
            <v>SA1638</v>
          </cell>
          <cell r="B786" t="str">
            <v>11SW-A/FR53</v>
          </cell>
          <cell r="C786">
            <v>0</v>
          </cell>
          <cell r="D786" t="str">
            <v>CP,ML&amp;Wch</v>
          </cell>
          <cell r="E786" t="str">
            <v>C-W</v>
          </cell>
          <cell r="F786" t="str">
            <v>A</v>
          </cell>
          <cell r="G786" t="str">
            <v>Lok Sin Tong Leung Kau Kui College</v>
          </cell>
          <cell r="H786" t="str">
            <v>EB</v>
          </cell>
          <cell r="I786">
            <v>1</v>
          </cell>
          <cell r="J786" t="str">
            <v>Yes</v>
          </cell>
          <cell r="K786" t="str">
            <v>SheungWan_SaiYingPun</v>
          </cell>
          <cell r="L786" t="str">
            <v>No</v>
          </cell>
          <cell r="M786" t="str">
            <v>AB07108007005</v>
          </cell>
        </row>
        <row r="787">
          <cell r="A787" t="str">
            <v>SA1639</v>
          </cell>
          <cell r="B787" t="str">
            <v>11SW-A/FR54</v>
          </cell>
          <cell r="C787">
            <v>0</v>
          </cell>
          <cell r="D787" t="str">
            <v>CP,ML&amp;Wch</v>
          </cell>
          <cell r="E787" t="str">
            <v>C-W</v>
          </cell>
          <cell r="F787" t="str">
            <v>A</v>
          </cell>
          <cell r="G787" t="str">
            <v>Lok Sin Tong Leung Kau Kui College</v>
          </cell>
          <cell r="H787" t="str">
            <v>EB</v>
          </cell>
          <cell r="I787">
            <v>1</v>
          </cell>
          <cell r="J787" t="str">
            <v>Yes</v>
          </cell>
          <cell r="K787" t="str">
            <v>SheungWan_SaiYingPun</v>
          </cell>
          <cell r="L787" t="str">
            <v>No</v>
          </cell>
          <cell r="M787" t="str">
            <v>AB07108007006</v>
          </cell>
        </row>
        <row r="788">
          <cell r="A788" t="str">
            <v>SA1640</v>
          </cell>
          <cell r="B788" t="str">
            <v>11SW-A/F55</v>
          </cell>
          <cell r="C788">
            <v>0</v>
          </cell>
          <cell r="D788" t="str">
            <v>CP,ML&amp;Wch</v>
          </cell>
          <cell r="E788" t="str">
            <v>C-W</v>
          </cell>
          <cell r="F788" t="str">
            <v>A</v>
          </cell>
          <cell r="G788" t="str">
            <v>Lok Sin Tong Leung Kau Kui College</v>
          </cell>
          <cell r="H788" t="str">
            <v>EB</v>
          </cell>
          <cell r="I788">
            <v>1</v>
          </cell>
          <cell r="J788" t="str">
            <v>Yes</v>
          </cell>
          <cell r="K788" t="str">
            <v>SheungWan_SaiYingPun</v>
          </cell>
          <cell r="L788" t="str">
            <v>Yes</v>
          </cell>
          <cell r="M788" t="str">
            <v>AB07108007009</v>
          </cell>
        </row>
        <row r="789">
          <cell r="A789" t="str">
            <v>SA1641</v>
          </cell>
          <cell r="B789" t="str">
            <v>11SW-A/FR61</v>
          </cell>
          <cell r="C789" t="str">
            <v>1,2</v>
          </cell>
          <cell r="D789" t="str">
            <v>CP,ML&amp;Wch</v>
          </cell>
          <cell r="E789" t="str">
            <v>PML</v>
          </cell>
          <cell r="F789" t="str">
            <v>A</v>
          </cell>
          <cell r="G789" t="str">
            <v>Chater Hall</v>
          </cell>
          <cell r="H789" t="str">
            <v>GPA,WSD</v>
          </cell>
          <cell r="I789">
            <v>3</v>
          </cell>
          <cell r="J789" t="str">
            <v>Yes</v>
          </cell>
          <cell r="K789"/>
          <cell r="L789" t="str">
            <v>Yes</v>
          </cell>
          <cell r="M789" t="str">
            <v>AC02308005008</v>
          </cell>
        </row>
        <row r="790">
          <cell r="A790" t="str">
            <v>SA1642</v>
          </cell>
          <cell r="B790" t="str">
            <v>11SW-A/FR62</v>
          </cell>
          <cell r="C790">
            <v>0</v>
          </cell>
          <cell r="D790" t="str">
            <v>CP,ML&amp;Wch</v>
          </cell>
          <cell r="E790" t="str">
            <v>PML</v>
          </cell>
          <cell r="F790" t="str">
            <v>A</v>
          </cell>
          <cell r="G790" t="str">
            <v>Chater Hall</v>
          </cell>
          <cell r="H790" t="str">
            <v>GPA</v>
          </cell>
          <cell r="I790">
            <v>1</v>
          </cell>
          <cell r="J790" t="str">
            <v>Yes</v>
          </cell>
          <cell r="K790" t="str">
            <v>Central_Admiralty</v>
          </cell>
          <cell r="L790" t="str">
            <v>Yes</v>
          </cell>
          <cell r="M790" t="str">
            <v>AC02308005004</v>
          </cell>
        </row>
        <row r="791">
          <cell r="A791" t="str">
            <v>SA1643</v>
          </cell>
          <cell r="B791" t="str">
            <v>11SW-A/F67</v>
          </cell>
          <cell r="C791">
            <v>0</v>
          </cell>
          <cell r="D791" t="str">
            <v>CP,ML&amp;Wch</v>
          </cell>
          <cell r="E791" t="str">
            <v>PML</v>
          </cell>
          <cell r="F791" t="str">
            <v>A</v>
          </cell>
          <cell r="G791" t="str">
            <v>Victoria Peak Garden</v>
          </cell>
          <cell r="H791" t="str">
            <v>LCSD</v>
          </cell>
          <cell r="I791">
            <v>2</v>
          </cell>
          <cell r="J791" t="str">
            <v>Yes</v>
          </cell>
          <cell r="K791"/>
          <cell r="L791" t="str">
            <v>Yes</v>
          </cell>
          <cell r="M791" t="str">
            <v>AC04408058001</v>
          </cell>
        </row>
        <row r="792">
          <cell r="A792" t="str">
            <v>SA1644</v>
          </cell>
          <cell r="B792" t="str">
            <v>11SW-A/F71</v>
          </cell>
          <cell r="C792">
            <v>0</v>
          </cell>
          <cell r="D792" t="str">
            <v>CP,ML&amp;Wch</v>
          </cell>
          <cell r="E792" t="str">
            <v>PML</v>
          </cell>
          <cell r="F792" t="str">
            <v>A</v>
          </cell>
          <cell r="G792" t="str">
            <v>Lung Fu Shan Country Park Pinewood Picnic Site</v>
          </cell>
          <cell r="H792" t="str">
            <v>AFCD</v>
          </cell>
          <cell r="I792">
            <v>3</v>
          </cell>
          <cell r="J792" t="str">
            <v>Yes</v>
          </cell>
          <cell r="K792"/>
          <cell r="L792" t="str">
            <v>Yes</v>
          </cell>
          <cell r="M792" t="str">
            <v>AC04408081001</v>
          </cell>
        </row>
        <row r="793">
          <cell r="A793" t="str">
            <v>SA1645</v>
          </cell>
          <cell r="B793" t="str">
            <v>11SW-A/FR83</v>
          </cell>
          <cell r="C793">
            <v>1</v>
          </cell>
          <cell r="D793" t="str">
            <v>WS&amp;L</v>
          </cell>
          <cell r="E793" t="str">
            <v>W</v>
          </cell>
          <cell r="F793" t="str">
            <v>A</v>
          </cell>
          <cell r="G793" t="str">
            <v>Hill Road Garden</v>
          </cell>
          <cell r="H793" t="str">
            <v>LCSD</v>
          </cell>
          <cell r="I793">
            <v>1</v>
          </cell>
          <cell r="J793" t="str">
            <v>Yes</v>
          </cell>
          <cell r="K793" t="str">
            <v>SaiWan</v>
          </cell>
          <cell r="L793" t="str">
            <v>Yes</v>
          </cell>
          <cell r="M793" t="str">
            <v>BA04408028004</v>
          </cell>
        </row>
        <row r="794">
          <cell r="A794" t="str">
            <v>SA1646</v>
          </cell>
          <cell r="B794" t="str">
            <v>11SW-A/R1012</v>
          </cell>
          <cell r="C794">
            <v>0</v>
          </cell>
          <cell r="D794" t="str">
            <v>CP,ML&amp;Wch</v>
          </cell>
          <cell r="E794" t="str">
            <v>C-W</v>
          </cell>
          <cell r="F794" t="str">
            <v>A</v>
          </cell>
          <cell r="G794" t="str">
            <v>(Former Hollywood Road Police Quarters?)</v>
          </cell>
          <cell r="H794" t="str">
            <v>DEVB</v>
          </cell>
          <cell r="I794">
            <v>1</v>
          </cell>
          <cell r="J794" t="str">
            <v>Yes</v>
          </cell>
          <cell r="K794" t="str">
            <v>SheungWan_SaiYingPun</v>
          </cell>
          <cell r="L794" t="str">
            <v>Yes</v>
          </cell>
          <cell r="M794" t="str">
            <v>AB03108002001</v>
          </cell>
        </row>
        <row r="795">
          <cell r="A795" t="str">
            <v>SA1649</v>
          </cell>
          <cell r="B795" t="str">
            <v>11SW-A/R1117</v>
          </cell>
          <cell r="C795" t="str">
            <v>1,2</v>
          </cell>
          <cell r="D795" t="str">
            <v>CP,ML&amp;Wch</v>
          </cell>
          <cell r="E795" t="str">
            <v>C-W</v>
          </cell>
          <cell r="F795" t="str">
            <v>A</v>
          </cell>
          <cell r="G795" t="str">
            <v>Caine Lane Garden</v>
          </cell>
          <cell r="H795" t="str">
            <v>EB,LCSD</v>
          </cell>
          <cell r="I795">
            <v>1</v>
          </cell>
          <cell r="J795" t="str">
            <v>Yes</v>
          </cell>
          <cell r="K795" t="str">
            <v>SheungWan_SaiYingPun</v>
          </cell>
          <cell r="L795" t="str">
            <v>No</v>
          </cell>
          <cell r="M795" t="str">
            <v>AB07108010009</v>
          </cell>
        </row>
        <row r="796">
          <cell r="A796" t="str">
            <v>SA1651</v>
          </cell>
          <cell r="B796" t="str">
            <v>11SW-A/R1135</v>
          </cell>
          <cell r="C796">
            <v>0</v>
          </cell>
          <cell r="D796" t="str">
            <v>CP,ML&amp;Wch</v>
          </cell>
          <cell r="E796" t="str">
            <v>C-W</v>
          </cell>
          <cell r="F796" t="str">
            <v>A</v>
          </cell>
          <cell r="G796" t="str">
            <v>King George V Memorial Garden</v>
          </cell>
          <cell r="H796" t="str">
            <v>LCSD</v>
          </cell>
          <cell r="I796">
            <v>2</v>
          </cell>
          <cell r="J796" t="str">
            <v>No</v>
          </cell>
          <cell r="K796" t="str">
            <v>SheungWan_SaiYingPun</v>
          </cell>
          <cell r="L796" t="str">
            <v>No</v>
          </cell>
          <cell r="M796" t="str">
            <v>AB04408021011</v>
          </cell>
        </row>
        <row r="797">
          <cell r="A797" t="str">
            <v>SA1652</v>
          </cell>
          <cell r="B797" t="str">
            <v>11SW-A/R1136</v>
          </cell>
          <cell r="C797" t="str">
            <v>1,2</v>
          </cell>
          <cell r="D797" t="str">
            <v>CP,ML&amp;Wch</v>
          </cell>
          <cell r="E797" t="str">
            <v>C-W</v>
          </cell>
          <cell r="F797" t="str">
            <v>A</v>
          </cell>
          <cell r="G797" t="str">
            <v>King George V Memorial Garden</v>
          </cell>
          <cell r="H797" t="str">
            <v>LCSD,FHB</v>
          </cell>
          <cell r="I797">
            <v>2</v>
          </cell>
          <cell r="J797" t="str">
            <v>Yes</v>
          </cell>
          <cell r="K797" t="str">
            <v>SheungWan_SaiYingPun</v>
          </cell>
          <cell r="L797" t="str">
            <v>Yes</v>
          </cell>
          <cell r="M797" t="str">
            <v>AB04408021013,AB01908021014</v>
          </cell>
        </row>
        <row r="798">
          <cell r="A798" t="str">
            <v>SA1653</v>
          </cell>
          <cell r="B798" t="str">
            <v>11SW-A/R1137</v>
          </cell>
          <cell r="C798">
            <v>0</v>
          </cell>
          <cell r="D798" t="str">
            <v>WS&amp;L</v>
          </cell>
          <cell r="E798" t="str">
            <v>W</v>
          </cell>
          <cell r="F798" t="str">
            <v>A</v>
          </cell>
          <cell r="G798" t="str">
            <v>Western Police Station And Quarters</v>
          </cell>
          <cell r="H798" t="str">
            <v>HKPF</v>
          </cell>
          <cell r="I798">
            <v>1</v>
          </cell>
          <cell r="J798" t="str">
            <v>Yes</v>
          </cell>
          <cell r="K798" t="str">
            <v>SheungWan_SaiYingPun</v>
          </cell>
          <cell r="L798" t="str">
            <v>No</v>
          </cell>
          <cell r="M798" t="str">
            <v>BA03108003002</v>
          </cell>
        </row>
        <row r="799">
          <cell r="A799" t="str">
            <v>SA1654</v>
          </cell>
          <cell r="B799" t="str">
            <v>11SW-A/R1149</v>
          </cell>
          <cell r="C799">
            <v>0</v>
          </cell>
          <cell r="D799" t="str">
            <v>CP,ML&amp;Wch</v>
          </cell>
          <cell r="E799" t="str">
            <v>C-W</v>
          </cell>
          <cell r="F799" t="str">
            <v>A</v>
          </cell>
          <cell r="G799" t="str">
            <v>Hollywood Road Park</v>
          </cell>
          <cell r="H799" t="str">
            <v>LCSD</v>
          </cell>
          <cell r="I799">
            <v>1</v>
          </cell>
          <cell r="J799" t="str">
            <v>Yes</v>
          </cell>
          <cell r="K799" t="str">
            <v>SheungWan_SaiYingPun</v>
          </cell>
          <cell r="L799" t="str">
            <v>No</v>
          </cell>
          <cell r="M799" t="str">
            <v>AB04408030002</v>
          </cell>
        </row>
        <row r="800">
          <cell r="A800" t="str">
            <v>SA1655</v>
          </cell>
          <cell r="B800" t="str">
            <v>11SW-A/R1152</v>
          </cell>
          <cell r="C800">
            <v>0</v>
          </cell>
          <cell r="D800" t="str">
            <v>CP,ML&amp;Wch</v>
          </cell>
          <cell r="E800" t="str">
            <v>PML</v>
          </cell>
          <cell r="F800" t="str">
            <v>A</v>
          </cell>
          <cell r="G800" t="str">
            <v>Lung Fu Shan Country Park Pinewood Picnic Site</v>
          </cell>
          <cell r="H800" t="str">
            <v>AFCD</v>
          </cell>
          <cell r="I800">
            <v>2</v>
          </cell>
          <cell r="J800" t="str">
            <v>No</v>
          </cell>
          <cell r="K800"/>
          <cell r="L800" t="str">
            <v>No</v>
          </cell>
          <cell r="M800" t="str">
            <v>AC00108100002</v>
          </cell>
        </row>
        <row r="801">
          <cell r="A801" t="str">
            <v>SA1656</v>
          </cell>
          <cell r="B801" t="str">
            <v>11SW-A/R1153</v>
          </cell>
          <cell r="C801">
            <v>0</v>
          </cell>
          <cell r="D801" t="str">
            <v>CP,ML&amp;Wch</v>
          </cell>
          <cell r="E801" t="str">
            <v>PML</v>
          </cell>
          <cell r="F801" t="str">
            <v>A</v>
          </cell>
          <cell r="G801" t="str">
            <v>Lung Fu Shan Country Park Pinewood Picnic Site</v>
          </cell>
          <cell r="H801" t="str">
            <v>AFCD</v>
          </cell>
          <cell r="I801">
            <v>3</v>
          </cell>
          <cell r="J801" t="str">
            <v>No</v>
          </cell>
          <cell r="K801"/>
          <cell r="L801" t="str">
            <v>No</v>
          </cell>
          <cell r="M801" t="str">
            <v>AC00108100001</v>
          </cell>
        </row>
        <row r="802">
          <cell r="A802" t="str">
            <v>SA1657</v>
          </cell>
          <cell r="B802" t="str">
            <v>11SW-A/R1156</v>
          </cell>
          <cell r="C802">
            <v>0</v>
          </cell>
          <cell r="D802" t="str">
            <v>CP,ML&amp;Wch</v>
          </cell>
          <cell r="E802" t="str">
            <v>C-W</v>
          </cell>
          <cell r="F802" t="str">
            <v>A</v>
          </cell>
          <cell r="G802" t="str">
            <v>Sai Ying Pun Jockey Club Polyclinic</v>
          </cell>
          <cell r="H802" t="str">
            <v>DH</v>
          </cell>
          <cell r="I802">
            <v>1</v>
          </cell>
          <cell r="J802" t="str">
            <v>Yes</v>
          </cell>
          <cell r="K802" t="str">
            <v>SheungWan_SaiYingPun</v>
          </cell>
          <cell r="L802" t="str">
            <v>No</v>
          </cell>
          <cell r="M802" t="str">
            <v>AB02508028003</v>
          </cell>
        </row>
        <row r="803">
          <cell r="A803" t="str">
            <v>SA1658</v>
          </cell>
          <cell r="B803" t="str">
            <v>11SW-A/R1157</v>
          </cell>
          <cell r="C803">
            <v>1</v>
          </cell>
          <cell r="D803" t="str">
            <v>CP,ML&amp;Wch</v>
          </cell>
          <cell r="E803" t="str">
            <v>PML</v>
          </cell>
          <cell r="F803" t="str">
            <v>A</v>
          </cell>
          <cell r="G803" t="str">
            <v>Fairmont Gardens</v>
          </cell>
          <cell r="H803" t="str">
            <v>GPA</v>
          </cell>
          <cell r="I803">
            <v>1</v>
          </cell>
          <cell r="J803" t="str">
            <v>No</v>
          </cell>
          <cell r="K803" t="str">
            <v>SheungWan_SaiYingPun</v>
          </cell>
          <cell r="L803" t="str">
            <v>No</v>
          </cell>
          <cell r="M803" t="str">
            <v>AC02308008005</v>
          </cell>
        </row>
        <row r="804">
          <cell r="A804" t="str">
            <v>SA1659</v>
          </cell>
          <cell r="B804" t="str">
            <v>11SW-A/R1158</v>
          </cell>
          <cell r="C804" t="str">
            <v>0,0</v>
          </cell>
          <cell r="D804" t="str">
            <v>CP,ML&amp;Wch</v>
          </cell>
          <cell r="E804" t="str">
            <v>C-W</v>
          </cell>
          <cell r="F804" t="str">
            <v>A</v>
          </cell>
          <cell r="G804" t="str">
            <v>Caine Lane Garden</v>
          </cell>
          <cell r="H804" t="str">
            <v>GPA,LCSD</v>
          </cell>
          <cell r="I804">
            <v>2</v>
          </cell>
          <cell r="J804" t="str">
            <v>Yes</v>
          </cell>
          <cell r="K804" t="str">
            <v>SheungWan_SaiYingPun</v>
          </cell>
          <cell r="L804" t="str">
            <v>No</v>
          </cell>
          <cell r="M804" t="str">
            <v>AB04408024008</v>
          </cell>
        </row>
        <row r="805">
          <cell r="A805" t="str">
            <v>SA1662</v>
          </cell>
          <cell r="B805" t="str">
            <v>11SW-A/R1175</v>
          </cell>
          <cell r="C805">
            <v>0</v>
          </cell>
          <cell r="D805" t="str">
            <v>CP,ML&amp;Wch</v>
          </cell>
          <cell r="E805" t="str">
            <v>C-W</v>
          </cell>
          <cell r="F805" t="str">
            <v>A</v>
          </cell>
          <cell r="G805" t="str">
            <v>Caine Lane Garden</v>
          </cell>
          <cell r="H805" t="str">
            <v>LCSD</v>
          </cell>
          <cell r="I805">
            <v>1</v>
          </cell>
          <cell r="J805" t="str">
            <v>Yes</v>
          </cell>
          <cell r="K805" t="str">
            <v>SheungWan_SaiYingPun</v>
          </cell>
          <cell r="L805" t="str">
            <v>No</v>
          </cell>
          <cell r="M805" t="str">
            <v>AB04408024002</v>
          </cell>
        </row>
        <row r="806">
          <cell r="A806" t="str">
            <v>SA1663</v>
          </cell>
          <cell r="B806" t="str">
            <v>11SW-A/R1182</v>
          </cell>
          <cell r="C806">
            <v>0</v>
          </cell>
          <cell r="D806" t="str">
            <v>WS&amp;L</v>
          </cell>
          <cell r="E806" t="str">
            <v>W</v>
          </cell>
          <cell r="F806" t="str">
            <v>A</v>
          </cell>
          <cell r="G806" t="str">
            <v>Third Street Playground</v>
          </cell>
          <cell r="H806" t="str">
            <v>LCSD</v>
          </cell>
          <cell r="I806">
            <v>1</v>
          </cell>
          <cell r="J806" t="str">
            <v>Yes</v>
          </cell>
          <cell r="K806" t="str">
            <v>SaiWan</v>
          </cell>
          <cell r="L806" t="str">
            <v>No</v>
          </cell>
          <cell r="M806" t="str">
            <v>BA04408048001</v>
          </cell>
        </row>
        <row r="807">
          <cell r="A807" t="str">
            <v>SA1664</v>
          </cell>
          <cell r="B807" t="str">
            <v>11SW-A/R124</v>
          </cell>
          <cell r="C807">
            <v>0</v>
          </cell>
          <cell r="D807" t="str">
            <v>CP,ML&amp;Wch</v>
          </cell>
          <cell r="E807" t="str">
            <v>C-W</v>
          </cell>
          <cell r="F807" t="str">
            <v>A</v>
          </cell>
          <cell r="G807" t="str">
            <v>(Former Hollywood Road Police Quarters?)</v>
          </cell>
          <cell r="H807" t="str">
            <v>DEVB</v>
          </cell>
          <cell r="I807">
            <v>1</v>
          </cell>
          <cell r="J807" t="str">
            <v>Yes</v>
          </cell>
          <cell r="K807" t="str">
            <v>SheungWan_SaiYingPun</v>
          </cell>
          <cell r="L807" t="str">
            <v>Yes</v>
          </cell>
          <cell r="M807" t="str">
            <v>AB03108002003</v>
          </cell>
        </row>
        <row r="808">
          <cell r="A808" t="str">
            <v>SA1665</v>
          </cell>
          <cell r="B808" t="str">
            <v>11SW-A/R129</v>
          </cell>
          <cell r="C808">
            <v>0</v>
          </cell>
          <cell r="D808" t="str">
            <v>CP,ML&amp;Wch</v>
          </cell>
          <cell r="E808" t="str">
            <v>PML</v>
          </cell>
          <cell r="F808" t="str">
            <v>A</v>
          </cell>
          <cell r="G808" t="str">
            <v>Caine Road Garden</v>
          </cell>
          <cell r="H808" t="str">
            <v>LCSD</v>
          </cell>
          <cell r="I808">
            <v>1</v>
          </cell>
          <cell r="J808" t="str">
            <v>Yes</v>
          </cell>
          <cell r="K808" t="str">
            <v>SheungWan_SaiYingPun</v>
          </cell>
          <cell r="L808" t="str">
            <v>No</v>
          </cell>
          <cell r="M808" t="str">
            <v>AC04408059006</v>
          </cell>
        </row>
        <row r="809">
          <cell r="A809" t="str">
            <v>SA1666</v>
          </cell>
          <cell r="B809" t="str">
            <v>11SW-A/R130</v>
          </cell>
          <cell r="C809">
            <v>0</v>
          </cell>
          <cell r="D809" t="str">
            <v>CP,ML&amp;Wch</v>
          </cell>
          <cell r="E809" t="str">
            <v>C-W</v>
          </cell>
          <cell r="F809" t="str">
            <v>A</v>
          </cell>
          <cell r="G809" t="str">
            <v>(Former Hollywood Road Police Quarters?)</v>
          </cell>
          <cell r="H809" t="str">
            <v>DEVB</v>
          </cell>
          <cell r="I809">
            <v>3</v>
          </cell>
          <cell r="J809" t="str">
            <v>Yes</v>
          </cell>
          <cell r="K809" t="str">
            <v>SheungWan_SaiYingPun</v>
          </cell>
          <cell r="L809" t="str">
            <v>No</v>
          </cell>
          <cell r="M809" t="str">
            <v>AB03108002005</v>
          </cell>
        </row>
        <row r="810">
          <cell r="A810" t="str">
            <v>SA1667</v>
          </cell>
          <cell r="B810" t="str">
            <v>11SW-A/R131</v>
          </cell>
          <cell r="C810">
            <v>0</v>
          </cell>
          <cell r="D810" t="str">
            <v>CP,ML&amp;Wch</v>
          </cell>
          <cell r="E810" t="str">
            <v>C-W</v>
          </cell>
          <cell r="F810" t="str">
            <v>A</v>
          </cell>
          <cell r="G810" t="str">
            <v>Caine Lane Garden</v>
          </cell>
          <cell r="H810" t="str">
            <v>LCSD</v>
          </cell>
          <cell r="I810">
            <v>1</v>
          </cell>
          <cell r="J810" t="str">
            <v>Yes</v>
          </cell>
          <cell r="K810" t="str">
            <v>SheungWan_SaiYingPun</v>
          </cell>
          <cell r="L810" t="str">
            <v>No</v>
          </cell>
          <cell r="M810" t="str">
            <v>AB04408024001</v>
          </cell>
        </row>
        <row r="811">
          <cell r="A811" t="str">
            <v>SA1668</v>
          </cell>
          <cell r="B811" t="str">
            <v>11SW-A/R132</v>
          </cell>
          <cell r="C811">
            <v>0</v>
          </cell>
          <cell r="D811" t="str">
            <v>CP,ML&amp;Wch</v>
          </cell>
          <cell r="E811" t="str">
            <v>C-W</v>
          </cell>
          <cell r="F811" t="str">
            <v>A</v>
          </cell>
          <cell r="G811" t="str">
            <v>Hospital Road Government Quarters</v>
          </cell>
          <cell r="H811" t="str">
            <v>FEHD</v>
          </cell>
          <cell r="I811">
            <v>1</v>
          </cell>
          <cell r="J811" t="str">
            <v>Yes</v>
          </cell>
          <cell r="K811" t="str">
            <v>SheungWan_SaiYingPun</v>
          </cell>
          <cell r="L811" t="str">
            <v>No</v>
          </cell>
          <cell r="M811" t="str">
            <v>AB04408016001</v>
          </cell>
        </row>
        <row r="812">
          <cell r="A812" t="str">
            <v>SA1669</v>
          </cell>
          <cell r="B812" t="str">
            <v>11SW-A/R138</v>
          </cell>
          <cell r="C812">
            <v>0</v>
          </cell>
          <cell r="D812" t="str">
            <v>CP,ML&amp;Wch</v>
          </cell>
          <cell r="E812" t="str">
            <v>C-W</v>
          </cell>
          <cell r="F812" t="str">
            <v>A</v>
          </cell>
          <cell r="G812" t="str">
            <v>Kwong Hon Terrace Children Playgorund</v>
          </cell>
          <cell r="H812" t="str">
            <v>LCSD</v>
          </cell>
          <cell r="I812">
            <v>1</v>
          </cell>
          <cell r="J812" t="str">
            <v>Yes</v>
          </cell>
          <cell r="K812" t="str">
            <v>SheungWan_SaiYingPun</v>
          </cell>
          <cell r="L812" t="str">
            <v>No</v>
          </cell>
          <cell r="M812" t="str">
            <v>AB04408036003</v>
          </cell>
        </row>
        <row r="813">
          <cell r="A813" t="str">
            <v>SA1670</v>
          </cell>
          <cell r="B813" t="str">
            <v>11SW-A/R141</v>
          </cell>
          <cell r="C813">
            <v>0</v>
          </cell>
          <cell r="D813" t="str">
            <v>CP,ML&amp;Wch</v>
          </cell>
          <cell r="E813" t="str">
            <v>C-W</v>
          </cell>
          <cell r="F813" t="str">
            <v>A</v>
          </cell>
          <cell r="G813" t="str">
            <v>Kwong Hon Terrace Garden</v>
          </cell>
          <cell r="H813" t="str">
            <v>LCSD</v>
          </cell>
          <cell r="I813">
            <v>1</v>
          </cell>
          <cell r="J813" t="str">
            <v>Yes</v>
          </cell>
          <cell r="K813" t="str">
            <v>SheungWan_SaiYingPun</v>
          </cell>
          <cell r="L813" t="str">
            <v>Yes</v>
          </cell>
          <cell r="M813" t="str">
            <v>AB04408036001</v>
          </cell>
        </row>
        <row r="814">
          <cell r="A814" t="str">
            <v>SA1671</v>
          </cell>
          <cell r="B814" t="str">
            <v>11SW-A/R159</v>
          </cell>
          <cell r="C814" t="str">
            <v>1,2</v>
          </cell>
          <cell r="D814" t="str">
            <v>CP,ML&amp;Wch</v>
          </cell>
          <cell r="E814" t="str">
            <v>PML</v>
          </cell>
          <cell r="F814" t="str">
            <v>A</v>
          </cell>
          <cell r="G814" t="str">
            <v>Buxey Lodge</v>
          </cell>
          <cell r="H814" t="str">
            <v>GPA,HyD</v>
          </cell>
          <cell r="I814">
            <v>1</v>
          </cell>
          <cell r="J814" t="str">
            <v>Yes</v>
          </cell>
          <cell r="K814" t="str">
            <v>SheungWan_SaiYingPun</v>
          </cell>
          <cell r="L814" t="str">
            <v>Yes</v>
          </cell>
          <cell r="M814" t="str">
            <v>AC02308002007</v>
          </cell>
        </row>
        <row r="815">
          <cell r="A815" t="str">
            <v>SA1672</v>
          </cell>
          <cell r="B815" t="str">
            <v>11SW-A/R16</v>
          </cell>
          <cell r="C815">
            <v>0</v>
          </cell>
          <cell r="D815" t="str">
            <v>CP,ML&amp;Wch</v>
          </cell>
          <cell r="E815" t="str">
            <v>C-W</v>
          </cell>
          <cell r="F815" t="str">
            <v>A</v>
          </cell>
          <cell r="G815" t="str">
            <v>Blake Garden Children Playground</v>
          </cell>
          <cell r="H815" t="str">
            <v>LCSD</v>
          </cell>
          <cell r="I815">
            <v>1</v>
          </cell>
          <cell r="J815" t="str">
            <v>Yes</v>
          </cell>
          <cell r="K815" t="str">
            <v>SheungWan_SaiYingPun</v>
          </cell>
          <cell r="L815" t="str">
            <v>Yes</v>
          </cell>
          <cell r="M815" t="str">
            <v>AB04408019002</v>
          </cell>
        </row>
        <row r="816">
          <cell r="A816" t="str">
            <v>SA1673</v>
          </cell>
          <cell r="B816" t="str">
            <v>11SW-A/R160</v>
          </cell>
          <cell r="C816">
            <v>0</v>
          </cell>
          <cell r="D816" t="str">
            <v>CP,ML&amp;Wch</v>
          </cell>
          <cell r="E816" t="str">
            <v>PML</v>
          </cell>
          <cell r="F816" t="str">
            <v>A</v>
          </cell>
          <cell r="G816" t="str">
            <v>Buxey Lodge</v>
          </cell>
          <cell r="H816" t="str">
            <v>GPA</v>
          </cell>
          <cell r="I816">
            <v>1</v>
          </cell>
          <cell r="J816" t="str">
            <v>Yes</v>
          </cell>
          <cell r="K816" t="str">
            <v>SheungWan_SaiYingPun</v>
          </cell>
          <cell r="L816" t="str">
            <v>Yes</v>
          </cell>
          <cell r="M816" t="str">
            <v>AC02308002001</v>
          </cell>
        </row>
        <row r="817">
          <cell r="A817" t="str">
            <v>SA1674</v>
          </cell>
          <cell r="B817" t="str">
            <v>11SW-A/R161</v>
          </cell>
          <cell r="C817">
            <v>0</v>
          </cell>
          <cell r="D817" t="str">
            <v>CP,ML&amp;Wch</v>
          </cell>
          <cell r="E817" t="str">
            <v>PML</v>
          </cell>
          <cell r="F817" t="str">
            <v>A</v>
          </cell>
          <cell r="G817" t="str">
            <v>Buxey Lodge</v>
          </cell>
          <cell r="H817" t="str">
            <v>GPA</v>
          </cell>
          <cell r="I817">
            <v>1</v>
          </cell>
          <cell r="J817" t="str">
            <v>Yes</v>
          </cell>
          <cell r="K817"/>
          <cell r="L817" t="str">
            <v>No</v>
          </cell>
          <cell r="M817" t="str">
            <v>AC02308002005</v>
          </cell>
        </row>
        <row r="818">
          <cell r="A818" t="str">
            <v>SA1675</v>
          </cell>
          <cell r="B818" t="str">
            <v>11SW-A/R162</v>
          </cell>
          <cell r="C818" t="str">
            <v>1,2</v>
          </cell>
          <cell r="D818" t="str">
            <v>CP,ML&amp;Wch</v>
          </cell>
          <cell r="E818" t="str">
            <v>PML</v>
          </cell>
          <cell r="F818" t="str">
            <v>A</v>
          </cell>
          <cell r="G818" t="str">
            <v>Buxey Lodge</v>
          </cell>
          <cell r="H818" t="str">
            <v>WSD,GPA</v>
          </cell>
          <cell r="I818">
            <v>1</v>
          </cell>
          <cell r="J818" t="str">
            <v>Yes</v>
          </cell>
          <cell r="K818"/>
          <cell r="L818" t="str">
            <v>No</v>
          </cell>
          <cell r="M818" t="str">
            <v>AC02308002006</v>
          </cell>
        </row>
        <row r="819">
          <cell r="A819" t="str">
            <v>SA1676</v>
          </cell>
          <cell r="B819" t="str">
            <v>11SW-A/R179</v>
          </cell>
          <cell r="C819">
            <v>0</v>
          </cell>
          <cell r="D819" t="str">
            <v>CP,ML&amp;Wch</v>
          </cell>
          <cell r="E819" t="str">
            <v>PML</v>
          </cell>
          <cell r="F819" t="str">
            <v>A</v>
          </cell>
          <cell r="G819" t="str">
            <v>Chater Hall</v>
          </cell>
          <cell r="H819" t="str">
            <v>GPA</v>
          </cell>
          <cell r="I819">
            <v>1</v>
          </cell>
          <cell r="J819" t="str">
            <v>Yes</v>
          </cell>
          <cell r="K819" t="str">
            <v>Central_Admiralty</v>
          </cell>
          <cell r="L819" t="str">
            <v>Yes</v>
          </cell>
          <cell r="M819" t="str">
            <v>AC02308005003</v>
          </cell>
        </row>
        <row r="820">
          <cell r="A820" t="str">
            <v>SA1677</v>
          </cell>
          <cell r="B820" t="str">
            <v>11SW-A/R222</v>
          </cell>
          <cell r="C820">
            <v>0</v>
          </cell>
          <cell r="D820" t="str">
            <v>CP,ML&amp;Wch</v>
          </cell>
          <cell r="E820" t="str">
            <v>PML</v>
          </cell>
          <cell r="F820" t="str">
            <v>A</v>
          </cell>
          <cell r="G820" t="str">
            <v>Chater Hall</v>
          </cell>
          <cell r="H820" t="str">
            <v>GPA</v>
          </cell>
          <cell r="I820">
            <v>2</v>
          </cell>
          <cell r="J820" t="str">
            <v>Yes</v>
          </cell>
          <cell r="K820" t="str">
            <v>Central_Admiralty</v>
          </cell>
          <cell r="L820" t="str">
            <v>Yes</v>
          </cell>
          <cell r="M820" t="str">
            <v>AC02308005009</v>
          </cell>
        </row>
        <row r="821">
          <cell r="A821" t="str">
            <v>SA1678</v>
          </cell>
          <cell r="B821" t="str">
            <v>11SW-A/R225</v>
          </cell>
          <cell r="C821">
            <v>0</v>
          </cell>
          <cell r="D821" t="str">
            <v>CP,ML&amp;Wch</v>
          </cell>
          <cell r="E821" t="str">
            <v>PML</v>
          </cell>
          <cell r="F821" t="str">
            <v>A</v>
          </cell>
          <cell r="G821" t="str">
            <v>Chater Hall</v>
          </cell>
          <cell r="H821" t="str">
            <v>GPA</v>
          </cell>
          <cell r="I821">
            <v>2</v>
          </cell>
          <cell r="J821" t="str">
            <v>Yes</v>
          </cell>
          <cell r="K821"/>
          <cell r="L821" t="str">
            <v>Yes</v>
          </cell>
          <cell r="M821" t="str">
            <v>AC02308005006</v>
          </cell>
        </row>
        <row r="822">
          <cell r="A822" t="str">
            <v>SA1679</v>
          </cell>
          <cell r="B822" t="str">
            <v>11SW-A/R229</v>
          </cell>
          <cell r="C822">
            <v>0</v>
          </cell>
          <cell r="D822" t="str">
            <v>CP,ML&amp;Wch</v>
          </cell>
          <cell r="E822" t="str">
            <v>PML</v>
          </cell>
          <cell r="F822" t="str">
            <v>A</v>
          </cell>
          <cell r="G822" t="str">
            <v>Chater Hall</v>
          </cell>
          <cell r="H822" t="str">
            <v>GPA</v>
          </cell>
          <cell r="I822">
            <v>1</v>
          </cell>
          <cell r="J822" t="str">
            <v>No</v>
          </cell>
          <cell r="K822"/>
          <cell r="L822" t="str">
            <v>No</v>
          </cell>
          <cell r="M822" t="str">
            <v>AC01908067001</v>
          </cell>
        </row>
        <row r="823">
          <cell r="A823" t="str">
            <v>SA1680</v>
          </cell>
          <cell r="B823" t="str">
            <v>11SW-A/R243</v>
          </cell>
          <cell r="C823">
            <v>3</v>
          </cell>
          <cell r="D823" t="str">
            <v>CP,ML&amp;Wch</v>
          </cell>
          <cell r="E823" t="str">
            <v>PML</v>
          </cell>
          <cell r="F823" t="str">
            <v>A</v>
          </cell>
          <cell r="G823" t="str">
            <v>Robinson Road Sitting Out Area</v>
          </cell>
          <cell r="H823" t="str">
            <v>HAD</v>
          </cell>
          <cell r="I823">
            <v>2</v>
          </cell>
          <cell r="J823" t="str">
            <v>No</v>
          </cell>
          <cell r="K823" t="str">
            <v>SheungWan_SaiYingPun</v>
          </cell>
          <cell r="L823" t="str">
            <v>No</v>
          </cell>
          <cell r="M823" t="str">
            <v>AC02708095001</v>
          </cell>
        </row>
        <row r="824">
          <cell r="A824" t="str">
            <v>SA1681</v>
          </cell>
          <cell r="B824" t="str">
            <v>11SW-A/R301</v>
          </cell>
          <cell r="C824" t="str">
            <v>1,2</v>
          </cell>
          <cell r="D824" t="str">
            <v>WS&amp;L</v>
          </cell>
          <cell r="E824" t="str">
            <v>W</v>
          </cell>
          <cell r="F824" t="str">
            <v>A</v>
          </cell>
          <cell r="G824" t="str">
            <v>Kennedy Town Police Quarters</v>
          </cell>
          <cell r="H824" t="str">
            <v>LandsD,GPA</v>
          </cell>
          <cell r="I824">
            <v>1</v>
          </cell>
          <cell r="J824" t="str">
            <v>Yes</v>
          </cell>
          <cell r="K824" t="str">
            <v>SaiWan</v>
          </cell>
          <cell r="L824" t="str">
            <v>No</v>
          </cell>
          <cell r="M824" t="str">
            <v>BA02308001006</v>
          </cell>
        </row>
        <row r="825">
          <cell r="A825" t="str">
            <v>SA1682</v>
          </cell>
          <cell r="B825" t="str">
            <v>11SW-A/R303</v>
          </cell>
          <cell r="C825">
            <v>1</v>
          </cell>
          <cell r="D825" t="str">
            <v>WS&amp;L</v>
          </cell>
          <cell r="E825" t="str">
            <v>W</v>
          </cell>
          <cell r="F825" t="str">
            <v>A</v>
          </cell>
          <cell r="G825" t="str">
            <v>Ka Wai Man Road Garden</v>
          </cell>
          <cell r="H825" t="str">
            <v>LCSD</v>
          </cell>
          <cell r="I825">
            <v>1</v>
          </cell>
          <cell r="J825" t="str">
            <v>Yes</v>
          </cell>
          <cell r="K825" t="str">
            <v>SaiWan</v>
          </cell>
          <cell r="L825" t="str">
            <v>No</v>
          </cell>
          <cell r="M825" t="str">
            <v>BA04408036000</v>
          </cell>
        </row>
        <row r="826">
          <cell r="A826" t="str">
            <v>SA1683</v>
          </cell>
          <cell r="B826" t="str">
            <v>11SW-A/R306</v>
          </cell>
          <cell r="C826">
            <v>0</v>
          </cell>
          <cell r="D826" t="str">
            <v>WS&amp;L</v>
          </cell>
          <cell r="E826" t="str">
            <v>W</v>
          </cell>
          <cell r="F826" t="str">
            <v>A</v>
          </cell>
          <cell r="G826" t="str">
            <v>Ka Wai Man Road Garden</v>
          </cell>
          <cell r="H826" t="str">
            <v>LCSD</v>
          </cell>
          <cell r="I826">
            <v>1</v>
          </cell>
          <cell r="J826" t="str">
            <v>Yes</v>
          </cell>
          <cell r="K826" t="str">
            <v>SaiWan</v>
          </cell>
          <cell r="L826" t="str">
            <v>Yes</v>
          </cell>
          <cell r="M826" t="str">
            <v>BA04408027004</v>
          </cell>
        </row>
        <row r="827">
          <cell r="A827" t="str">
            <v>SA1684</v>
          </cell>
          <cell r="B827" t="str">
            <v>11SW-A/R308</v>
          </cell>
          <cell r="C827">
            <v>0</v>
          </cell>
          <cell r="D827" t="str">
            <v>WS&amp;L</v>
          </cell>
          <cell r="E827" t="str">
            <v>W</v>
          </cell>
          <cell r="F827" t="str">
            <v>A</v>
          </cell>
          <cell r="G827" t="str">
            <v>Forbes Street Temporary Playground</v>
          </cell>
          <cell r="H827" t="str">
            <v>LCSD</v>
          </cell>
          <cell r="I827">
            <v>2</v>
          </cell>
          <cell r="J827" t="str">
            <v>Yes</v>
          </cell>
          <cell r="K827" t="str">
            <v>SaiWan</v>
          </cell>
          <cell r="L827" t="str">
            <v>Yes</v>
          </cell>
          <cell r="M827" t="str">
            <v>BA04408023002</v>
          </cell>
        </row>
        <row r="828">
          <cell r="A828" t="str">
            <v>SA1685</v>
          </cell>
          <cell r="B828" t="str">
            <v>11SW-A/R317</v>
          </cell>
          <cell r="C828">
            <v>0</v>
          </cell>
          <cell r="D828" t="str">
            <v>WS&amp;L</v>
          </cell>
          <cell r="E828" t="str">
            <v>W</v>
          </cell>
          <cell r="F828" t="str">
            <v>A</v>
          </cell>
          <cell r="G828" t="str">
            <v>Mount Davis Ambulance Depot</v>
          </cell>
          <cell r="H828" t="str">
            <v>FSD</v>
          </cell>
          <cell r="I828">
            <v>2</v>
          </cell>
          <cell r="J828" t="str">
            <v>Yes</v>
          </cell>
          <cell r="K828" t="str">
            <v>SaiWan</v>
          </cell>
          <cell r="L828" t="str">
            <v>No</v>
          </cell>
          <cell r="M828" t="str">
            <v>BA01808004001</v>
          </cell>
        </row>
        <row r="829">
          <cell r="A829" t="str">
            <v>SA1686</v>
          </cell>
          <cell r="B829" t="str">
            <v>11SW-A/R321</v>
          </cell>
          <cell r="C829">
            <v>0</v>
          </cell>
          <cell r="D829" t="str">
            <v>WS&amp;L</v>
          </cell>
          <cell r="E829" t="str">
            <v>W</v>
          </cell>
          <cell r="F829" t="str">
            <v>A</v>
          </cell>
          <cell r="G829" t="str">
            <v>Forbes Street Temporary Playground</v>
          </cell>
          <cell r="H829" t="str">
            <v>LCSD</v>
          </cell>
          <cell r="I829">
            <v>2</v>
          </cell>
          <cell r="J829" t="str">
            <v>Yes</v>
          </cell>
          <cell r="K829" t="str">
            <v>SaiWan</v>
          </cell>
          <cell r="L829" t="str">
            <v>Yes</v>
          </cell>
          <cell r="M829" t="str">
            <v>BA04408023004</v>
          </cell>
        </row>
        <row r="830">
          <cell r="A830" t="str">
            <v>SA1687</v>
          </cell>
          <cell r="B830" t="str">
            <v>11SW-A/R322</v>
          </cell>
          <cell r="C830">
            <v>0</v>
          </cell>
          <cell r="D830" t="str">
            <v>WS&amp;L</v>
          </cell>
          <cell r="E830" t="str">
            <v>W</v>
          </cell>
          <cell r="F830" t="str">
            <v>A</v>
          </cell>
          <cell r="G830" t="str">
            <v>Forbes Street Temporary Playground</v>
          </cell>
          <cell r="H830" t="str">
            <v>LCSD</v>
          </cell>
          <cell r="I830">
            <v>1</v>
          </cell>
          <cell r="J830" t="str">
            <v>Yes</v>
          </cell>
          <cell r="K830" t="str">
            <v>SaiWan</v>
          </cell>
          <cell r="L830" t="str">
            <v>Yes</v>
          </cell>
          <cell r="M830" t="str">
            <v>BA04408023001</v>
          </cell>
        </row>
        <row r="831">
          <cell r="A831" t="str">
            <v>SA1688</v>
          </cell>
          <cell r="B831" t="str">
            <v>11SW-A/R398</v>
          </cell>
          <cell r="C831">
            <v>0</v>
          </cell>
          <cell r="D831" t="str">
            <v>CP,ML&amp;Wch</v>
          </cell>
          <cell r="E831" t="str">
            <v>C-W</v>
          </cell>
          <cell r="F831" t="str">
            <v>A</v>
          </cell>
          <cell r="G831" t="str">
            <v>C&amp;W District St. Anthony's School</v>
          </cell>
          <cell r="H831" t="str">
            <v>EB</v>
          </cell>
          <cell r="I831">
            <v>1</v>
          </cell>
          <cell r="J831" t="str">
            <v>No</v>
          </cell>
          <cell r="K831" t="str">
            <v>SheungWan_SaiYingPun</v>
          </cell>
          <cell r="L831" t="str">
            <v>No</v>
          </cell>
          <cell r="M831" t="str">
            <v>AB07108010005</v>
          </cell>
        </row>
        <row r="832">
          <cell r="A832" t="str">
            <v>SA1695</v>
          </cell>
          <cell r="B832" t="str">
            <v>11SW-A/R437</v>
          </cell>
          <cell r="C832">
            <v>0</v>
          </cell>
          <cell r="D832" t="str">
            <v>CP,ML&amp;Wch</v>
          </cell>
          <cell r="E832" t="str">
            <v>C-W</v>
          </cell>
          <cell r="F832" t="str">
            <v>A</v>
          </cell>
          <cell r="G832" t="str">
            <v>Bonham Road Sitting Out Area</v>
          </cell>
          <cell r="H832" t="str">
            <v>LCSD</v>
          </cell>
          <cell r="I832">
            <v>2</v>
          </cell>
          <cell r="J832" t="str">
            <v>Yes</v>
          </cell>
          <cell r="K832" t="str">
            <v>SheungWan_SaiYingPun</v>
          </cell>
          <cell r="L832" t="str">
            <v>No</v>
          </cell>
          <cell r="M832" t="str">
            <v>AB04408032001</v>
          </cell>
        </row>
        <row r="833">
          <cell r="A833" t="str">
            <v>SA1696</v>
          </cell>
          <cell r="B833" t="str">
            <v>11SW-A/R446</v>
          </cell>
          <cell r="C833">
            <v>1</v>
          </cell>
          <cell r="D833" t="str">
            <v>CP,ML&amp;Wch</v>
          </cell>
          <cell r="E833" t="str">
            <v>C-W</v>
          </cell>
          <cell r="F833" t="str">
            <v>A</v>
          </cell>
          <cell r="G833" t="str">
            <v>Lok Sin Tong Leung Kau Kui College</v>
          </cell>
          <cell r="H833" t="str">
            <v>EB</v>
          </cell>
          <cell r="I833">
            <v>1</v>
          </cell>
          <cell r="J833" t="str">
            <v>Yes</v>
          </cell>
          <cell r="K833" t="str">
            <v>SheungWan_SaiYingPun</v>
          </cell>
          <cell r="L833" t="str">
            <v>No</v>
          </cell>
          <cell r="M833" t="str">
            <v>AB07108007002</v>
          </cell>
        </row>
        <row r="834">
          <cell r="A834" t="str">
            <v>SA1697</v>
          </cell>
          <cell r="B834" t="str">
            <v>11SW-A/R447</v>
          </cell>
          <cell r="C834">
            <v>0</v>
          </cell>
          <cell r="D834" t="str">
            <v>CP,ML&amp;Wch</v>
          </cell>
          <cell r="E834" t="str">
            <v>C-W</v>
          </cell>
          <cell r="F834" t="str">
            <v>A</v>
          </cell>
          <cell r="G834" t="str">
            <v>Lok Sin Tong Leung Kau Kui College</v>
          </cell>
          <cell r="H834" t="str">
            <v>GPA</v>
          </cell>
          <cell r="I834">
            <v>1</v>
          </cell>
          <cell r="J834" t="str">
            <v>No</v>
          </cell>
          <cell r="K834" t="str">
            <v>SheungWan_SaiYingPun</v>
          </cell>
          <cell r="L834" t="str">
            <v>No</v>
          </cell>
          <cell r="M834" t="str">
            <v>AB07108007003</v>
          </cell>
        </row>
        <row r="835">
          <cell r="A835" t="str">
            <v>SA1698</v>
          </cell>
          <cell r="B835" t="str">
            <v>11SW-A/R449</v>
          </cell>
          <cell r="C835" t="str">
            <v>1,2</v>
          </cell>
          <cell r="D835" t="str">
            <v>CP,ML&amp;Wch</v>
          </cell>
          <cell r="E835" t="str">
            <v>C-W</v>
          </cell>
          <cell r="F835" t="str">
            <v>A</v>
          </cell>
          <cell r="G835" t="str">
            <v>Hollywood Road Park</v>
          </cell>
          <cell r="H835" t="str">
            <v>HyD,LCSD</v>
          </cell>
          <cell r="I835">
            <v>1</v>
          </cell>
          <cell r="J835" t="str">
            <v>Yes</v>
          </cell>
          <cell r="K835" t="str">
            <v>SheungWan_SaiYingPun</v>
          </cell>
          <cell r="L835" t="str">
            <v>No</v>
          </cell>
          <cell r="M835" t="str">
            <v>AB04408030001</v>
          </cell>
        </row>
        <row r="836">
          <cell r="A836" t="str">
            <v>SA1699</v>
          </cell>
          <cell r="B836" t="str">
            <v>11SW-A/R451</v>
          </cell>
          <cell r="C836">
            <v>0</v>
          </cell>
          <cell r="D836" t="str">
            <v>CP,ML&amp;Wch</v>
          </cell>
          <cell r="E836" t="str">
            <v>C-W</v>
          </cell>
          <cell r="F836" t="str">
            <v>A</v>
          </cell>
          <cell r="G836" t="str">
            <v>Fat Hing Street Children's Playground</v>
          </cell>
          <cell r="H836" t="str">
            <v>LCSD</v>
          </cell>
          <cell r="I836">
            <v>1</v>
          </cell>
          <cell r="J836" t="str">
            <v>Yes</v>
          </cell>
          <cell r="K836" t="str">
            <v>SheungWan_SaiYingPun</v>
          </cell>
          <cell r="L836" t="str">
            <v>No</v>
          </cell>
          <cell r="M836" t="str">
            <v>AB04408027000</v>
          </cell>
        </row>
        <row r="837">
          <cell r="A837" t="str">
            <v>SA1700</v>
          </cell>
          <cell r="B837" t="str">
            <v>11SW-A/R452</v>
          </cell>
          <cell r="C837">
            <v>0</v>
          </cell>
          <cell r="D837" t="str">
            <v>CP,ML&amp;Wch</v>
          </cell>
          <cell r="E837" t="str">
            <v>C-W</v>
          </cell>
          <cell r="F837" t="str">
            <v>A</v>
          </cell>
          <cell r="G837" t="str">
            <v>Sai Ying Pun Jockey Club Polyclinic</v>
          </cell>
          <cell r="H837" t="str">
            <v>DH</v>
          </cell>
          <cell r="I837">
            <v>2</v>
          </cell>
          <cell r="J837" t="str">
            <v>Yes</v>
          </cell>
          <cell r="K837" t="str">
            <v>SheungWan_SaiYingPun</v>
          </cell>
          <cell r="L837" t="str">
            <v>Yes</v>
          </cell>
          <cell r="M837" t="str">
            <v>AB02508028001</v>
          </cell>
        </row>
        <row r="838">
          <cell r="A838" t="str">
            <v>SA1701</v>
          </cell>
          <cell r="B838" t="str">
            <v>11SW-A/R453</v>
          </cell>
          <cell r="C838">
            <v>1</v>
          </cell>
          <cell r="D838" t="str">
            <v>CP,ML&amp;Wch</v>
          </cell>
          <cell r="E838" t="str">
            <v>C-W</v>
          </cell>
          <cell r="F838" t="str">
            <v>A</v>
          </cell>
          <cell r="G838" t="str">
            <v>Sai Ying Pun Jockey Club Polyclinic</v>
          </cell>
          <cell r="H838" t="str">
            <v>DH</v>
          </cell>
          <cell r="I838">
            <v>1</v>
          </cell>
          <cell r="J838" t="str">
            <v>Yes</v>
          </cell>
          <cell r="K838" t="str">
            <v>SheungWan_SaiYingPun</v>
          </cell>
          <cell r="L838" t="str">
            <v>Yes</v>
          </cell>
          <cell r="M838" t="str">
            <v>AB02508028004</v>
          </cell>
        </row>
        <row r="839">
          <cell r="A839" t="str">
            <v>SA1702</v>
          </cell>
          <cell r="B839" t="str">
            <v>11SW-A/R454</v>
          </cell>
          <cell r="C839">
            <v>0</v>
          </cell>
          <cell r="D839" t="str">
            <v>CP,ML&amp;Wch</v>
          </cell>
          <cell r="E839" t="str">
            <v>C-W</v>
          </cell>
          <cell r="F839" t="str">
            <v>A</v>
          </cell>
          <cell r="G839" t="str">
            <v>Sai Ying Pun Jockey Club Polyclinic</v>
          </cell>
          <cell r="H839" t="str">
            <v>DH</v>
          </cell>
          <cell r="I839">
            <v>1</v>
          </cell>
          <cell r="J839" t="str">
            <v>Yes</v>
          </cell>
          <cell r="K839" t="str">
            <v>SheungWan_SaiYingPun</v>
          </cell>
          <cell r="L839" t="str">
            <v>No</v>
          </cell>
          <cell r="M839" t="str">
            <v>AB02508028002</v>
          </cell>
        </row>
        <row r="840">
          <cell r="A840" t="str">
            <v>SA1704</v>
          </cell>
          <cell r="B840" t="str">
            <v>11SW-A/R46</v>
          </cell>
          <cell r="C840">
            <v>0</v>
          </cell>
          <cell r="D840" t="str">
            <v>CP,ML&amp;Wch</v>
          </cell>
          <cell r="E840" t="str">
            <v>C-W</v>
          </cell>
          <cell r="F840" t="str">
            <v>A</v>
          </cell>
          <cell r="G840" t="str">
            <v>Hospital Road Government Quarters</v>
          </cell>
          <cell r="H840" t="str">
            <v>GPA</v>
          </cell>
          <cell r="I840">
            <v>1</v>
          </cell>
          <cell r="J840" t="str">
            <v>Yes</v>
          </cell>
          <cell r="K840" t="str">
            <v>SheungWan_SaiYingPun</v>
          </cell>
          <cell r="L840" t="str">
            <v>No</v>
          </cell>
          <cell r="M840" t="str">
            <v>AB02308038001</v>
          </cell>
        </row>
        <row r="841">
          <cell r="A841" t="str">
            <v>SA1705</v>
          </cell>
          <cell r="B841" t="str">
            <v>11SW-A/R465</v>
          </cell>
          <cell r="C841">
            <v>0</v>
          </cell>
          <cell r="D841" t="str">
            <v>CP,ML&amp;Wch</v>
          </cell>
          <cell r="E841" t="str">
            <v>C-W</v>
          </cell>
          <cell r="F841" t="str">
            <v>A</v>
          </cell>
          <cell r="G841" t="str">
            <v>King George V Memorial Garden</v>
          </cell>
          <cell r="H841" t="str">
            <v>LCSD</v>
          </cell>
          <cell r="I841">
            <v>2</v>
          </cell>
          <cell r="J841" t="str">
            <v>Yes</v>
          </cell>
          <cell r="K841" t="str">
            <v>SheungWan_SaiYingPun</v>
          </cell>
          <cell r="L841" t="str">
            <v>Yes</v>
          </cell>
          <cell r="M841" t="str">
            <v>AB04408021003</v>
          </cell>
        </row>
        <row r="842">
          <cell r="A842" t="str">
            <v>SA1706</v>
          </cell>
          <cell r="B842" t="str">
            <v>11SW-A/R466</v>
          </cell>
          <cell r="C842">
            <v>0</v>
          </cell>
          <cell r="D842" t="str">
            <v>CP,ML&amp;Wch</v>
          </cell>
          <cell r="E842" t="str">
            <v>C-W</v>
          </cell>
          <cell r="F842" t="str">
            <v>A</v>
          </cell>
          <cell r="G842" t="str">
            <v>King George V Memorial Garden</v>
          </cell>
          <cell r="H842" t="str">
            <v>LCSD</v>
          </cell>
          <cell r="I842">
            <v>1</v>
          </cell>
          <cell r="J842" t="str">
            <v>No</v>
          </cell>
          <cell r="K842" t="str">
            <v>SheungWan_SaiYingPun</v>
          </cell>
          <cell r="L842" t="str">
            <v>Yes</v>
          </cell>
          <cell r="M842" t="str">
            <v>AB04408021002</v>
          </cell>
        </row>
        <row r="843">
          <cell r="A843" t="str">
            <v>SA1707</v>
          </cell>
          <cell r="B843" t="str">
            <v>11SW-A/R467</v>
          </cell>
          <cell r="C843">
            <v>0</v>
          </cell>
          <cell r="D843" t="str">
            <v>CP,ML&amp;Wch</v>
          </cell>
          <cell r="E843" t="str">
            <v>C-W</v>
          </cell>
          <cell r="F843" t="str">
            <v>A</v>
          </cell>
          <cell r="G843" t="str">
            <v>King George V Memorial Garden</v>
          </cell>
          <cell r="H843" t="str">
            <v>LCSD</v>
          </cell>
          <cell r="I843">
            <v>1</v>
          </cell>
          <cell r="J843" t="str">
            <v>No</v>
          </cell>
          <cell r="K843" t="str">
            <v>SheungWan_SaiYingPun</v>
          </cell>
          <cell r="L843" t="str">
            <v>Yes</v>
          </cell>
          <cell r="M843" t="str">
            <v>AB04408021001</v>
          </cell>
        </row>
        <row r="844">
          <cell r="A844" t="str">
            <v>SA1708</v>
          </cell>
          <cell r="B844" t="str">
            <v>11SW-A/R468</v>
          </cell>
          <cell r="C844">
            <v>1</v>
          </cell>
          <cell r="D844" t="str">
            <v>CP,ML&amp;Wch</v>
          </cell>
          <cell r="E844" t="str">
            <v>C-W</v>
          </cell>
          <cell r="F844" t="str">
            <v>A</v>
          </cell>
          <cell r="G844" t="str">
            <v>King George V Memorial Garden</v>
          </cell>
          <cell r="H844" t="str">
            <v>LCSD</v>
          </cell>
          <cell r="I844">
            <v>1</v>
          </cell>
          <cell r="J844" t="str">
            <v>Yes</v>
          </cell>
          <cell r="K844" t="str">
            <v>SheungWan_SaiYingPun</v>
          </cell>
          <cell r="L844" t="str">
            <v>Yes</v>
          </cell>
          <cell r="M844" t="str">
            <v>AB04408021010</v>
          </cell>
        </row>
        <row r="845">
          <cell r="A845" t="str">
            <v>SA1709</v>
          </cell>
          <cell r="B845" t="str">
            <v>11SW-A/R469</v>
          </cell>
          <cell r="C845">
            <v>0</v>
          </cell>
          <cell r="D845" t="str">
            <v>CP,ML&amp;Wch</v>
          </cell>
          <cell r="E845" t="str">
            <v>C-W</v>
          </cell>
          <cell r="F845" t="str">
            <v>A</v>
          </cell>
          <cell r="G845" t="str">
            <v>King George V Memorial Garden</v>
          </cell>
          <cell r="H845" t="str">
            <v>LCSD</v>
          </cell>
          <cell r="I845">
            <v>2</v>
          </cell>
          <cell r="J845" t="str">
            <v>Yes</v>
          </cell>
          <cell r="K845" t="str">
            <v>SheungWan_SaiYingPun</v>
          </cell>
          <cell r="L845" t="str">
            <v>Yes</v>
          </cell>
          <cell r="M845" t="str">
            <v>AB04408021004</v>
          </cell>
        </row>
        <row r="846">
          <cell r="A846" t="str">
            <v>SA1710</v>
          </cell>
          <cell r="B846" t="str">
            <v>11SW-A/R470</v>
          </cell>
          <cell r="C846">
            <v>0</v>
          </cell>
          <cell r="D846" t="str">
            <v>CP,ML&amp;Wch</v>
          </cell>
          <cell r="E846" t="str">
            <v>C-W</v>
          </cell>
          <cell r="F846" t="str">
            <v>A</v>
          </cell>
          <cell r="G846" t="str">
            <v>King George V Memorial Garden</v>
          </cell>
          <cell r="H846" t="str">
            <v>LCSD</v>
          </cell>
          <cell r="I846">
            <v>1</v>
          </cell>
          <cell r="J846" t="str">
            <v>Yes</v>
          </cell>
          <cell r="K846" t="str">
            <v>SheungWan_SaiYingPun</v>
          </cell>
          <cell r="L846" t="str">
            <v>Yes</v>
          </cell>
          <cell r="M846" t="str">
            <v>AB04408021007</v>
          </cell>
        </row>
        <row r="847">
          <cell r="A847" t="str">
            <v>SA1711</v>
          </cell>
          <cell r="B847" t="str">
            <v>11SW-A/R471</v>
          </cell>
          <cell r="C847">
            <v>0</v>
          </cell>
          <cell r="D847" t="str">
            <v>CP,ML&amp;Wch</v>
          </cell>
          <cell r="E847" t="str">
            <v>C-W</v>
          </cell>
          <cell r="F847" t="str">
            <v>A</v>
          </cell>
          <cell r="G847" t="str">
            <v>King George V Memorial Garden</v>
          </cell>
          <cell r="H847" t="str">
            <v>LCSD</v>
          </cell>
          <cell r="I847">
            <v>2</v>
          </cell>
          <cell r="J847" t="str">
            <v>No</v>
          </cell>
          <cell r="K847" t="str">
            <v>SheungWan_SaiYingPun</v>
          </cell>
          <cell r="L847" t="str">
            <v>Yes</v>
          </cell>
          <cell r="M847" t="str">
            <v>AB04408021005</v>
          </cell>
        </row>
        <row r="848">
          <cell r="A848" t="str">
            <v>SA1712</v>
          </cell>
          <cell r="B848" t="str">
            <v>11SW-A/R472</v>
          </cell>
          <cell r="C848">
            <v>0</v>
          </cell>
          <cell r="D848" t="str">
            <v>CP,ML&amp;Wch</v>
          </cell>
          <cell r="E848" t="str">
            <v>C-W</v>
          </cell>
          <cell r="F848" t="str">
            <v>A</v>
          </cell>
          <cell r="G848" t="str">
            <v>King George V Memorial Garden</v>
          </cell>
          <cell r="H848" t="str">
            <v>LCSD</v>
          </cell>
          <cell r="I848">
            <v>2</v>
          </cell>
          <cell r="J848" t="str">
            <v>Yes</v>
          </cell>
          <cell r="K848" t="str">
            <v>SheungWan_SaiYingPun</v>
          </cell>
          <cell r="L848" t="str">
            <v>Yes</v>
          </cell>
          <cell r="M848" t="str">
            <v>AB04408021006</v>
          </cell>
        </row>
        <row r="849">
          <cell r="A849" t="str">
            <v>SA1713</v>
          </cell>
          <cell r="B849" t="str">
            <v>11SW-A/R473</v>
          </cell>
          <cell r="C849">
            <v>0</v>
          </cell>
          <cell r="D849" t="str">
            <v>CP,ML&amp;Wch</v>
          </cell>
          <cell r="E849" t="str">
            <v>C-W</v>
          </cell>
          <cell r="F849" t="str">
            <v>A</v>
          </cell>
          <cell r="G849" t="str">
            <v>Sai Ying Pun Community Complex</v>
          </cell>
          <cell r="H849" t="str">
            <v>GPA</v>
          </cell>
          <cell r="I849">
            <v>1</v>
          </cell>
          <cell r="J849" t="str">
            <v>Yes</v>
          </cell>
          <cell r="K849" t="str">
            <v>SheungWan_SaiYingPun</v>
          </cell>
          <cell r="L849" t="str">
            <v>No</v>
          </cell>
          <cell r="M849" t="str">
            <v>AB02708031001</v>
          </cell>
        </row>
        <row r="850">
          <cell r="A850" t="str">
            <v>SA1714</v>
          </cell>
          <cell r="B850" t="str">
            <v>11SW-A/R474</v>
          </cell>
          <cell r="C850" t="str">
            <v>1,2</v>
          </cell>
          <cell r="D850" t="str">
            <v>CP,ML&amp;Wch</v>
          </cell>
          <cell r="E850" t="str">
            <v>C-W</v>
          </cell>
          <cell r="F850" t="str">
            <v>A</v>
          </cell>
          <cell r="G850" t="str">
            <v>Sai Ying Pun Community Complex</v>
          </cell>
          <cell r="H850" t="str">
            <v>GPA,EB</v>
          </cell>
          <cell r="I850">
            <v>1</v>
          </cell>
          <cell r="J850" t="str">
            <v>Yes</v>
          </cell>
          <cell r="K850" t="str">
            <v>SheungWan_SaiYingPun</v>
          </cell>
          <cell r="L850" t="str">
            <v>Yes</v>
          </cell>
          <cell r="M850" t="str">
            <v>AB02708045001,AB07108044001</v>
          </cell>
        </row>
        <row r="851">
          <cell r="A851" t="str">
            <v>SA1715</v>
          </cell>
          <cell r="B851" t="str">
            <v>11SW-A/R476</v>
          </cell>
          <cell r="C851">
            <v>0</v>
          </cell>
          <cell r="D851" t="str">
            <v>CP,ML&amp;Wch</v>
          </cell>
          <cell r="E851" t="str">
            <v>C-W</v>
          </cell>
          <cell r="F851" t="str">
            <v>A</v>
          </cell>
          <cell r="G851" t="str">
            <v>Sai Ying Pun Community Complex</v>
          </cell>
          <cell r="H851" t="str">
            <v>GPA</v>
          </cell>
          <cell r="I851">
            <v>1</v>
          </cell>
          <cell r="J851" t="str">
            <v>No</v>
          </cell>
          <cell r="K851" t="str">
            <v>SheungWan_SaiYingPun</v>
          </cell>
          <cell r="L851" t="str">
            <v>No</v>
          </cell>
          <cell r="M851" t="str">
            <v>AB07108011001</v>
          </cell>
        </row>
        <row r="852">
          <cell r="A852" t="str">
            <v>SA1716</v>
          </cell>
          <cell r="B852" t="str">
            <v>11SW-A/R479</v>
          </cell>
          <cell r="C852">
            <v>0</v>
          </cell>
          <cell r="D852" t="str">
            <v>WS&amp;L</v>
          </cell>
          <cell r="E852" t="str">
            <v>W</v>
          </cell>
          <cell r="F852" t="str">
            <v>A</v>
          </cell>
          <cell r="G852" t="str">
            <v>Eastern Street Methanade Clinic</v>
          </cell>
          <cell r="H852" t="str">
            <v>DH</v>
          </cell>
          <cell r="I852">
            <v>1</v>
          </cell>
          <cell r="J852" t="str">
            <v>Yes</v>
          </cell>
          <cell r="K852" t="str">
            <v>SheungWan_SaiYingPun</v>
          </cell>
          <cell r="L852" t="str">
            <v>No</v>
          </cell>
          <cell r="M852" t="str">
            <v>BA02508015001</v>
          </cell>
        </row>
        <row r="853">
          <cell r="A853" t="str">
            <v>SA1717</v>
          </cell>
          <cell r="B853" t="str">
            <v>11SW-A/R486</v>
          </cell>
          <cell r="C853">
            <v>0</v>
          </cell>
          <cell r="D853" t="str">
            <v>WS&amp;L</v>
          </cell>
          <cell r="E853" t="str">
            <v>W</v>
          </cell>
          <cell r="F853" t="str">
            <v>A</v>
          </cell>
          <cell r="G853" t="str">
            <v>Sai Ying Pun FEHD Store, Kwok Hing Lane</v>
          </cell>
          <cell r="H853" t="str">
            <v>FEHD</v>
          </cell>
          <cell r="I853">
            <v>1</v>
          </cell>
          <cell r="J853" t="str">
            <v>Yes</v>
          </cell>
          <cell r="K853" t="str">
            <v>SheungWan_SaiYingPun</v>
          </cell>
          <cell r="L853" t="str">
            <v>Yes</v>
          </cell>
          <cell r="M853" t="str">
            <v>BA01908029000</v>
          </cell>
        </row>
        <row r="854">
          <cell r="A854" t="str">
            <v>SA1718</v>
          </cell>
          <cell r="B854" t="str">
            <v>11SW-A/R49</v>
          </cell>
          <cell r="C854">
            <v>0</v>
          </cell>
          <cell r="D854" t="str">
            <v>CP,ML&amp;Wch</v>
          </cell>
          <cell r="E854" t="str">
            <v>C-W</v>
          </cell>
          <cell r="F854" t="str">
            <v>A</v>
          </cell>
          <cell r="G854" t="str">
            <v>King's College Old Boys' Association Primary School No.2</v>
          </cell>
          <cell r="H854" t="str">
            <v>EB</v>
          </cell>
          <cell r="I854">
            <v>1</v>
          </cell>
          <cell r="J854" t="str">
            <v>Yes</v>
          </cell>
          <cell r="K854" t="str">
            <v>SheungWan_SaiYingPun</v>
          </cell>
          <cell r="L854" t="str">
            <v>No</v>
          </cell>
          <cell r="M854" t="str">
            <v>AB07108009001</v>
          </cell>
        </row>
        <row r="855">
          <cell r="A855" t="str">
            <v>SA1719</v>
          </cell>
          <cell r="B855" t="str">
            <v>11SW-A/R508</v>
          </cell>
          <cell r="C855">
            <v>0</v>
          </cell>
          <cell r="D855" t="str">
            <v>WS&amp;L</v>
          </cell>
          <cell r="E855" t="str">
            <v>W</v>
          </cell>
          <cell r="F855" t="str">
            <v>A</v>
          </cell>
          <cell r="G855" t="str">
            <v>Western District Community Centre</v>
          </cell>
          <cell r="H855" t="str">
            <v>HAD</v>
          </cell>
          <cell r="I855">
            <v>1</v>
          </cell>
          <cell r="J855" t="str">
            <v>Yes</v>
          </cell>
          <cell r="K855" t="str">
            <v>SheungWan_SaiYingPun</v>
          </cell>
          <cell r="L855" t="str">
            <v>No</v>
          </cell>
          <cell r="M855" t="str">
            <v>BA02708006001</v>
          </cell>
        </row>
        <row r="856">
          <cell r="A856" t="str">
            <v>SA1720</v>
          </cell>
          <cell r="B856" t="str">
            <v>11SW-A/R513</v>
          </cell>
          <cell r="C856">
            <v>0</v>
          </cell>
          <cell r="D856" t="str">
            <v>WS&amp;L</v>
          </cell>
          <cell r="E856" t="str">
            <v>W</v>
          </cell>
          <cell r="F856" t="str">
            <v>A</v>
          </cell>
          <cell r="G856" t="str">
            <v>Western Police Station And Quarters</v>
          </cell>
          <cell r="H856" t="str">
            <v>HKPF</v>
          </cell>
          <cell r="I856">
            <v>1</v>
          </cell>
          <cell r="J856" t="str">
            <v>Yes</v>
          </cell>
          <cell r="K856" t="str">
            <v>SheungWan_SaiYingPun</v>
          </cell>
          <cell r="L856" t="str">
            <v>No</v>
          </cell>
          <cell r="M856" t="str">
            <v>BA03108003001</v>
          </cell>
        </row>
        <row r="857">
          <cell r="A857" t="str">
            <v>SA1721</v>
          </cell>
          <cell r="B857" t="str">
            <v>11SW-A/R519</v>
          </cell>
          <cell r="C857" t="str">
            <v>1,2</v>
          </cell>
          <cell r="D857" t="str">
            <v>WS&amp;L</v>
          </cell>
          <cell r="E857" t="str">
            <v>W</v>
          </cell>
          <cell r="F857" t="str">
            <v>A</v>
          </cell>
          <cell r="G857" t="str">
            <v>Li Sing Primary School</v>
          </cell>
          <cell r="H857" t="str">
            <v>EB,EB</v>
          </cell>
          <cell r="I857">
            <v>1</v>
          </cell>
          <cell r="J857" t="str">
            <v>Yes</v>
          </cell>
          <cell r="K857" t="str">
            <v>SheungWan_SaiYingPun</v>
          </cell>
          <cell r="L857" t="str">
            <v>No</v>
          </cell>
          <cell r="M857" t="str">
            <v>BA07108007001</v>
          </cell>
        </row>
        <row r="858">
          <cell r="A858" t="str">
            <v>SA1722</v>
          </cell>
          <cell r="B858" t="str">
            <v>11SW-A/R520</v>
          </cell>
          <cell r="C858">
            <v>0</v>
          </cell>
          <cell r="D858" t="str">
            <v>WS&amp;L</v>
          </cell>
          <cell r="E858" t="str">
            <v>W</v>
          </cell>
          <cell r="F858" t="str">
            <v>A</v>
          </cell>
          <cell r="G858" t="str">
            <v>Li Sing Primary School</v>
          </cell>
          <cell r="H858" t="str">
            <v>EB</v>
          </cell>
          <cell r="I858">
            <v>1</v>
          </cell>
          <cell r="J858" t="str">
            <v>Yes</v>
          </cell>
          <cell r="K858" t="str">
            <v>SheungWan_SaiYingPun</v>
          </cell>
          <cell r="L858" t="str">
            <v>No</v>
          </cell>
          <cell r="M858" t="str">
            <v>BA07108007002</v>
          </cell>
        </row>
        <row r="859">
          <cell r="A859" t="str">
            <v>SA1723</v>
          </cell>
          <cell r="B859" t="str">
            <v>11SW-A/R526</v>
          </cell>
          <cell r="C859">
            <v>0</v>
          </cell>
          <cell r="D859" t="str">
            <v>WS&amp;L</v>
          </cell>
          <cell r="E859" t="str">
            <v>W</v>
          </cell>
          <cell r="F859" t="str">
            <v>A</v>
          </cell>
          <cell r="G859" t="str">
            <v>King's College</v>
          </cell>
          <cell r="H859" t="str">
            <v>EB</v>
          </cell>
          <cell r="I859">
            <v>1</v>
          </cell>
          <cell r="J859" t="str">
            <v>Yes</v>
          </cell>
          <cell r="K859" t="str">
            <v>SheungWan_SaiYingPun</v>
          </cell>
          <cell r="L859" t="str">
            <v>Yes</v>
          </cell>
          <cell r="M859" t="str">
            <v>BA07108008005</v>
          </cell>
        </row>
        <row r="860">
          <cell r="A860" t="str">
            <v>SA1724</v>
          </cell>
          <cell r="B860" t="str">
            <v>11SW-A/R527</v>
          </cell>
          <cell r="C860">
            <v>0</v>
          </cell>
          <cell r="D860" t="str">
            <v>WS&amp;L</v>
          </cell>
          <cell r="E860" t="str">
            <v>W</v>
          </cell>
          <cell r="F860" t="str">
            <v>A</v>
          </cell>
          <cell r="G860" t="str">
            <v>King's College</v>
          </cell>
          <cell r="H860" t="str">
            <v>EB</v>
          </cell>
          <cell r="I860">
            <v>2</v>
          </cell>
          <cell r="J860" t="str">
            <v>Yes</v>
          </cell>
          <cell r="K860" t="str">
            <v>SheungWan_SaiYingPun</v>
          </cell>
          <cell r="L860" t="str">
            <v>No</v>
          </cell>
          <cell r="M860" t="str">
            <v>BA07108008006</v>
          </cell>
        </row>
        <row r="861">
          <cell r="A861" t="str">
            <v>SA1725</v>
          </cell>
          <cell r="B861" t="str">
            <v>11SW-A/R543</v>
          </cell>
          <cell r="C861">
            <v>0</v>
          </cell>
          <cell r="D861" t="str">
            <v>CP,ML&amp;Wch</v>
          </cell>
          <cell r="E861" t="str">
            <v>C-W</v>
          </cell>
          <cell r="F861" t="str">
            <v>A</v>
          </cell>
          <cell r="G861" t="str">
            <v>Bonham Road Government Primary School</v>
          </cell>
          <cell r="H861" t="str">
            <v>EB</v>
          </cell>
          <cell r="I861">
            <v>2</v>
          </cell>
          <cell r="J861" t="str">
            <v>Yes</v>
          </cell>
          <cell r="K861" t="str">
            <v>SheungWan_SaiYingPun</v>
          </cell>
          <cell r="L861" t="str">
            <v>No</v>
          </cell>
          <cell r="M861" t="str">
            <v>AB07108011003</v>
          </cell>
        </row>
        <row r="862">
          <cell r="A862" t="str">
            <v>SA1726</v>
          </cell>
          <cell r="B862" t="str">
            <v>11SW-A/R544</v>
          </cell>
          <cell r="C862">
            <v>0</v>
          </cell>
          <cell r="D862" t="str">
            <v>CP,ML&amp;Wch</v>
          </cell>
          <cell r="E862" t="str">
            <v>C-W</v>
          </cell>
          <cell r="F862" t="str">
            <v>A</v>
          </cell>
          <cell r="G862" t="str">
            <v>Bonham Road Government Primary School</v>
          </cell>
          <cell r="H862" t="str">
            <v>EB</v>
          </cell>
          <cell r="I862">
            <v>1</v>
          </cell>
          <cell r="J862" t="str">
            <v>Yes</v>
          </cell>
          <cell r="K862" t="str">
            <v>SheungWan_SaiYingPun</v>
          </cell>
          <cell r="L862" t="str">
            <v>No</v>
          </cell>
          <cell r="M862" t="str">
            <v>AB07108011004</v>
          </cell>
        </row>
        <row r="863">
          <cell r="A863" t="str">
            <v>SA1727</v>
          </cell>
          <cell r="B863" t="str">
            <v>11SW-A/R555</v>
          </cell>
          <cell r="C863">
            <v>0</v>
          </cell>
          <cell r="D863" t="str">
            <v>WS&amp;L</v>
          </cell>
          <cell r="E863" t="str">
            <v>W</v>
          </cell>
          <cell r="F863" t="str">
            <v>A</v>
          </cell>
          <cell r="G863" t="str">
            <v>King's College</v>
          </cell>
          <cell r="H863" t="str">
            <v>EB</v>
          </cell>
          <cell r="I863">
            <v>1</v>
          </cell>
          <cell r="J863" t="str">
            <v>Yes</v>
          </cell>
          <cell r="K863" t="str">
            <v>SheungWan_SaiYingPun</v>
          </cell>
          <cell r="L863" t="str">
            <v>No</v>
          </cell>
          <cell r="M863" t="str">
            <v>BA07108008001</v>
          </cell>
        </row>
        <row r="864">
          <cell r="A864" t="str">
            <v>SA1728</v>
          </cell>
          <cell r="B864" t="str">
            <v>11SW-A/R556</v>
          </cell>
          <cell r="C864">
            <v>0</v>
          </cell>
          <cell r="D864" t="str">
            <v>WS&amp;L</v>
          </cell>
          <cell r="E864" t="str">
            <v>W</v>
          </cell>
          <cell r="F864" t="str">
            <v>A</v>
          </cell>
          <cell r="G864" t="str">
            <v>King's College</v>
          </cell>
          <cell r="H864" t="str">
            <v>EB</v>
          </cell>
          <cell r="I864">
            <v>1</v>
          </cell>
          <cell r="J864" t="str">
            <v>Yes</v>
          </cell>
          <cell r="K864" t="str">
            <v>SheungWan_SaiYingPun</v>
          </cell>
          <cell r="L864" t="str">
            <v>No</v>
          </cell>
          <cell r="M864" t="str">
            <v>BA07108008002</v>
          </cell>
        </row>
        <row r="865">
          <cell r="A865" t="str">
            <v>SA1729</v>
          </cell>
          <cell r="B865" t="str">
            <v>11SW-A/R557</v>
          </cell>
          <cell r="C865">
            <v>0</v>
          </cell>
          <cell r="D865" t="str">
            <v>WS&amp;L</v>
          </cell>
          <cell r="E865" t="str">
            <v>W</v>
          </cell>
          <cell r="F865" t="str">
            <v>A</v>
          </cell>
          <cell r="G865" t="str">
            <v>King's College</v>
          </cell>
          <cell r="H865" t="str">
            <v>EB</v>
          </cell>
          <cell r="I865">
            <v>1</v>
          </cell>
          <cell r="J865" t="str">
            <v>Yes</v>
          </cell>
          <cell r="K865" t="str">
            <v>SheungWan_SaiYingPun</v>
          </cell>
          <cell r="L865" t="str">
            <v>No</v>
          </cell>
          <cell r="M865" t="str">
            <v>BA07108008003</v>
          </cell>
        </row>
        <row r="866">
          <cell r="A866" t="str">
            <v>SA1730</v>
          </cell>
          <cell r="B866" t="str">
            <v>11SW-A/R559</v>
          </cell>
          <cell r="C866">
            <v>0</v>
          </cell>
          <cell r="D866" t="str">
            <v>WS&amp;L</v>
          </cell>
          <cell r="E866" t="str">
            <v>W</v>
          </cell>
          <cell r="F866" t="str">
            <v>A</v>
          </cell>
          <cell r="G866" t="str">
            <v>King's College</v>
          </cell>
          <cell r="H866" t="str">
            <v>EB</v>
          </cell>
          <cell r="I866">
            <v>1</v>
          </cell>
          <cell r="J866" t="str">
            <v>Yes</v>
          </cell>
          <cell r="K866" t="str">
            <v>SheungWan_SaiYingPun</v>
          </cell>
          <cell r="L866" t="str">
            <v>No</v>
          </cell>
          <cell r="M866" t="str">
            <v>BA07108008004</v>
          </cell>
        </row>
        <row r="867">
          <cell r="A867" t="str">
            <v>SA1731</v>
          </cell>
          <cell r="B867" t="str">
            <v>11SW-A/R564</v>
          </cell>
          <cell r="C867">
            <v>0</v>
          </cell>
          <cell r="D867" t="str">
            <v>CP,ML&amp;Wch</v>
          </cell>
          <cell r="E867" t="str">
            <v>PML</v>
          </cell>
          <cell r="F867" t="str">
            <v>A</v>
          </cell>
          <cell r="G867" t="str">
            <v>Park Road Government Quarters</v>
          </cell>
          <cell r="H867" t="str">
            <v>HKPF</v>
          </cell>
          <cell r="I867">
            <v>2</v>
          </cell>
          <cell r="J867" t="str">
            <v>Yes</v>
          </cell>
          <cell r="K867" t="str">
            <v>SheungWan_SaiYingPun</v>
          </cell>
          <cell r="L867" t="str">
            <v>No</v>
          </cell>
          <cell r="M867" t="str">
            <v>AC03108007001</v>
          </cell>
        </row>
        <row r="868">
          <cell r="A868" t="str">
            <v>SA1732</v>
          </cell>
          <cell r="B868" t="str">
            <v>11SW-A/R565</v>
          </cell>
          <cell r="C868">
            <v>0</v>
          </cell>
          <cell r="D868" t="str">
            <v>CP,ML&amp;Wch</v>
          </cell>
          <cell r="E868" t="str">
            <v>PML</v>
          </cell>
          <cell r="F868" t="str">
            <v>A</v>
          </cell>
          <cell r="G868" t="str">
            <v>Park Road Government Quarters</v>
          </cell>
          <cell r="H868" t="str">
            <v>HKPF</v>
          </cell>
          <cell r="I868">
            <v>1</v>
          </cell>
          <cell r="J868" t="str">
            <v>Yes</v>
          </cell>
          <cell r="K868" t="str">
            <v>SheungWan_SaiYingPun</v>
          </cell>
          <cell r="L868" t="str">
            <v>No</v>
          </cell>
          <cell r="M868" t="str">
            <v>AC03108007002</v>
          </cell>
        </row>
        <row r="869">
          <cell r="A869" t="str">
            <v>SA1733</v>
          </cell>
          <cell r="B869" t="str">
            <v>11SW-A/R566</v>
          </cell>
          <cell r="C869" t="str">
            <v>1,2</v>
          </cell>
          <cell r="D869" t="str">
            <v>CP,ML&amp;Wch</v>
          </cell>
          <cell r="E869" t="str">
            <v>PML</v>
          </cell>
          <cell r="F869" t="str">
            <v>A</v>
          </cell>
          <cell r="G869" t="str">
            <v>St. Stephen's Girls' Primary School</v>
          </cell>
          <cell r="H869" t="str">
            <v>EB,GPA</v>
          </cell>
          <cell r="I869">
            <v>1</v>
          </cell>
          <cell r="J869" t="str">
            <v>Yes</v>
          </cell>
          <cell r="K869" t="str">
            <v>SheungWan_SaiYingPun</v>
          </cell>
          <cell r="L869" t="str">
            <v>No</v>
          </cell>
          <cell r="M869" t="str">
            <v>AC07108016000</v>
          </cell>
        </row>
        <row r="870">
          <cell r="A870" t="str">
            <v>SA1734</v>
          </cell>
          <cell r="B870" t="str">
            <v>11SW-A/R567</v>
          </cell>
          <cell r="C870">
            <v>0</v>
          </cell>
          <cell r="D870" t="str">
            <v>CP,ML&amp;Wch</v>
          </cell>
          <cell r="E870" t="str">
            <v>PML</v>
          </cell>
          <cell r="F870" t="str">
            <v>A</v>
          </cell>
          <cell r="G870" t="str">
            <v>Park Road Government Quarters</v>
          </cell>
          <cell r="H870" t="str">
            <v>GPA</v>
          </cell>
          <cell r="I870">
            <v>1</v>
          </cell>
          <cell r="J870" t="str">
            <v>Yes</v>
          </cell>
          <cell r="K870" t="str">
            <v>SheungWan_SaiYingPun</v>
          </cell>
          <cell r="L870" t="str">
            <v>No</v>
          </cell>
          <cell r="M870" t="str">
            <v>AC03108007003</v>
          </cell>
        </row>
        <row r="871">
          <cell r="A871" t="str">
            <v>SA1735</v>
          </cell>
          <cell r="B871" t="str">
            <v>11SW-A/R58</v>
          </cell>
          <cell r="C871">
            <v>0</v>
          </cell>
          <cell r="D871" t="str">
            <v>CP,ML&amp;Wch</v>
          </cell>
          <cell r="E871" t="str">
            <v>C-W</v>
          </cell>
          <cell r="F871" t="str">
            <v>A</v>
          </cell>
          <cell r="G871" t="str">
            <v>(Former Hollywood Road Police Quarters?)</v>
          </cell>
          <cell r="H871" t="str">
            <v>DEVB</v>
          </cell>
          <cell r="I871">
            <v>2</v>
          </cell>
          <cell r="J871" t="str">
            <v>Yes</v>
          </cell>
          <cell r="K871" t="str">
            <v>SheungWan_SaiYingPun</v>
          </cell>
          <cell r="L871" t="str">
            <v>Yes</v>
          </cell>
          <cell r="M871" t="str">
            <v>AB03108002008</v>
          </cell>
        </row>
        <row r="872">
          <cell r="A872" t="str">
            <v>SA1736</v>
          </cell>
          <cell r="B872" t="str">
            <v>11SW-A/R592</v>
          </cell>
          <cell r="C872">
            <v>3</v>
          </cell>
          <cell r="D872" t="str">
            <v>CP,ML&amp;Wch</v>
          </cell>
          <cell r="E872" t="str">
            <v>PML</v>
          </cell>
          <cell r="F872" t="str">
            <v>A</v>
          </cell>
          <cell r="G872" t="str">
            <v>Oaklands Avenue Sitting Out Area</v>
          </cell>
          <cell r="H872" t="str">
            <v>LCSD</v>
          </cell>
          <cell r="I872">
            <v>1</v>
          </cell>
          <cell r="J872" t="str">
            <v>Yes</v>
          </cell>
          <cell r="K872" t="str">
            <v>SheungWan_SaiYingPun</v>
          </cell>
          <cell r="L872" t="str">
            <v>Yes</v>
          </cell>
          <cell r="M872" t="str">
            <v>AC04408064001</v>
          </cell>
        </row>
        <row r="873">
          <cell r="A873" t="str">
            <v>SA1737</v>
          </cell>
          <cell r="B873" t="str">
            <v>11SW-A/R63</v>
          </cell>
          <cell r="C873">
            <v>0</v>
          </cell>
          <cell r="D873" t="str">
            <v>CP,ML&amp;Wch</v>
          </cell>
          <cell r="E873" t="str">
            <v>C-W</v>
          </cell>
          <cell r="F873" t="str">
            <v>A</v>
          </cell>
          <cell r="G873" t="str">
            <v>Caine Lane Garden</v>
          </cell>
          <cell r="H873" t="str">
            <v>LCSD</v>
          </cell>
          <cell r="I873">
            <v>1</v>
          </cell>
          <cell r="J873" t="str">
            <v>Yes</v>
          </cell>
          <cell r="K873" t="str">
            <v>SheungWan_SaiYingPun</v>
          </cell>
          <cell r="L873" t="str">
            <v>No</v>
          </cell>
          <cell r="M873" t="str">
            <v>AB04408024004</v>
          </cell>
        </row>
        <row r="874">
          <cell r="A874" t="str">
            <v>SA1738</v>
          </cell>
          <cell r="B874" t="str">
            <v>11SW-A/R70</v>
          </cell>
          <cell r="C874">
            <v>0</v>
          </cell>
          <cell r="D874" t="str">
            <v>CP,ML&amp;Wch</v>
          </cell>
          <cell r="E874" t="str">
            <v>C-W</v>
          </cell>
          <cell r="F874" t="str">
            <v>A</v>
          </cell>
          <cell r="G874" t="str">
            <v>(Former Hollywood Road Police Quarters?)</v>
          </cell>
          <cell r="H874" t="str">
            <v>DEVB</v>
          </cell>
          <cell r="I874">
            <v>1</v>
          </cell>
          <cell r="J874" t="str">
            <v>Yes</v>
          </cell>
          <cell r="K874" t="str">
            <v>SheungWan_SaiYingPun</v>
          </cell>
          <cell r="L874" t="str">
            <v>Yes</v>
          </cell>
          <cell r="M874" t="str">
            <v>AB03108002000</v>
          </cell>
        </row>
        <row r="875">
          <cell r="A875" t="str">
            <v>SA1739</v>
          </cell>
          <cell r="B875" t="str">
            <v>11SW-A/R72</v>
          </cell>
          <cell r="C875">
            <v>0</v>
          </cell>
          <cell r="D875" t="str">
            <v>CP,ML&amp;Wch</v>
          </cell>
          <cell r="E875" t="str">
            <v>C-W</v>
          </cell>
          <cell r="F875" t="str">
            <v>A</v>
          </cell>
          <cell r="G875" t="str">
            <v>Caine Lane Garden</v>
          </cell>
          <cell r="H875" t="str">
            <v>LCSD</v>
          </cell>
          <cell r="I875">
            <v>1</v>
          </cell>
          <cell r="J875" t="str">
            <v>No</v>
          </cell>
          <cell r="K875" t="str">
            <v>SheungWan_SaiYingPun</v>
          </cell>
          <cell r="L875" t="str">
            <v>No</v>
          </cell>
          <cell r="M875" t="str">
            <v>AB04408024003</v>
          </cell>
        </row>
        <row r="876">
          <cell r="A876" t="str">
            <v>SA1740</v>
          </cell>
          <cell r="B876" t="str">
            <v>11SW-A/R754</v>
          </cell>
          <cell r="C876">
            <v>0</v>
          </cell>
          <cell r="D876" t="str">
            <v>WS&amp;L</v>
          </cell>
          <cell r="E876" t="str">
            <v>W</v>
          </cell>
          <cell r="F876" t="str">
            <v>A</v>
          </cell>
          <cell r="G876" t="str">
            <v>Hill Road Garden</v>
          </cell>
          <cell r="H876" t="str">
            <v>LCSD</v>
          </cell>
          <cell r="I876">
            <v>2</v>
          </cell>
          <cell r="J876" t="str">
            <v>Yes</v>
          </cell>
          <cell r="K876" t="str">
            <v>SaiWan</v>
          </cell>
          <cell r="L876" t="str">
            <v>No</v>
          </cell>
          <cell r="M876" t="str">
            <v>BA04408028003</v>
          </cell>
        </row>
        <row r="877">
          <cell r="A877" t="str">
            <v>SA1741</v>
          </cell>
          <cell r="B877" t="str">
            <v>11SW-A/R783</v>
          </cell>
          <cell r="C877">
            <v>0</v>
          </cell>
          <cell r="D877" t="str">
            <v>WS&amp;L</v>
          </cell>
          <cell r="E877" t="str">
            <v>W</v>
          </cell>
          <cell r="F877" t="str">
            <v>A</v>
          </cell>
          <cell r="G877" t="str">
            <v>The Former Victoria Road Police Detention Centre</v>
          </cell>
          <cell r="H877" t="str">
            <v>HKPF</v>
          </cell>
          <cell r="I877">
            <v>2</v>
          </cell>
          <cell r="J877" t="str">
            <v>Yes</v>
          </cell>
          <cell r="K877"/>
          <cell r="L877" t="str">
            <v>No</v>
          </cell>
          <cell r="M877" t="str">
            <v>BA03108009001</v>
          </cell>
        </row>
        <row r="878">
          <cell r="A878" t="str">
            <v>SA1742</v>
          </cell>
          <cell r="B878" t="str">
            <v>11SW-A/R81</v>
          </cell>
          <cell r="C878">
            <v>0</v>
          </cell>
          <cell r="D878" t="str">
            <v>CP,ML&amp;Wch</v>
          </cell>
          <cell r="E878" t="str">
            <v>C-W</v>
          </cell>
          <cell r="F878" t="str">
            <v>A</v>
          </cell>
          <cell r="G878" t="str">
            <v>Caine Lane Garden</v>
          </cell>
          <cell r="H878" t="str">
            <v>LCSD</v>
          </cell>
          <cell r="I878">
            <v>1</v>
          </cell>
          <cell r="J878" t="str">
            <v>Yes</v>
          </cell>
          <cell r="K878" t="str">
            <v>SheungWan_SaiYingPun</v>
          </cell>
          <cell r="L878" t="str">
            <v>No</v>
          </cell>
          <cell r="M878" t="str">
            <v>AB04408024005</v>
          </cell>
        </row>
        <row r="879">
          <cell r="A879" t="str">
            <v>SA1743</v>
          </cell>
          <cell r="B879" t="str">
            <v>11SW-A/R819</v>
          </cell>
          <cell r="C879">
            <v>0</v>
          </cell>
          <cell r="D879" t="str">
            <v>CP,ML&amp;Wch</v>
          </cell>
          <cell r="E879" t="str">
            <v>PML</v>
          </cell>
          <cell r="F879" t="str">
            <v>A</v>
          </cell>
          <cell r="G879" t="str">
            <v>Victoria Peak Garden</v>
          </cell>
          <cell r="H879" t="str">
            <v>LCSD</v>
          </cell>
          <cell r="I879">
            <v>2</v>
          </cell>
          <cell r="J879" t="str">
            <v>No</v>
          </cell>
          <cell r="K879"/>
          <cell r="L879" t="str">
            <v>Yes</v>
          </cell>
          <cell r="M879" t="str">
            <v>AC04408058008</v>
          </cell>
        </row>
        <row r="880">
          <cell r="A880" t="str">
            <v>SA1744</v>
          </cell>
          <cell r="B880" t="str">
            <v>11SW-A/R83</v>
          </cell>
          <cell r="C880">
            <v>0</v>
          </cell>
          <cell r="D880" t="str">
            <v>CP,ML&amp;Wch</v>
          </cell>
          <cell r="E880" t="str">
            <v>C-W</v>
          </cell>
          <cell r="F880" t="str">
            <v>A</v>
          </cell>
          <cell r="G880" t="str">
            <v>Wing Lee Street Sitting Out Area</v>
          </cell>
          <cell r="H880" t="str">
            <v>LCSD</v>
          </cell>
          <cell r="I880">
            <v>1</v>
          </cell>
          <cell r="J880" t="str">
            <v>Yes</v>
          </cell>
          <cell r="K880" t="str">
            <v>SheungWan_SaiYingPun</v>
          </cell>
          <cell r="L880" t="str">
            <v>No</v>
          </cell>
          <cell r="M880" t="str">
            <v>AB04408023003</v>
          </cell>
        </row>
        <row r="881">
          <cell r="A881" t="str">
            <v>SA1745</v>
          </cell>
          <cell r="B881" t="str">
            <v>11SW-A/R838</v>
          </cell>
          <cell r="C881">
            <v>0</v>
          </cell>
          <cell r="D881" t="str">
            <v>WS&amp;L</v>
          </cell>
          <cell r="E881" t="str">
            <v>W</v>
          </cell>
          <cell r="F881" t="str">
            <v>A</v>
          </cell>
          <cell r="G881" t="str">
            <v>Forbes Street Temporary Playground</v>
          </cell>
          <cell r="H881" t="str">
            <v>LCSD</v>
          </cell>
          <cell r="I881">
            <v>2</v>
          </cell>
          <cell r="J881" t="str">
            <v>Yes</v>
          </cell>
          <cell r="K881" t="str">
            <v>SaiWan</v>
          </cell>
          <cell r="L881" t="str">
            <v>Yes</v>
          </cell>
          <cell r="M881" t="str">
            <v>BA04408023003</v>
          </cell>
        </row>
        <row r="882">
          <cell r="A882" t="str">
            <v>SA1746</v>
          </cell>
          <cell r="B882" t="str">
            <v>11SW-A/R839</v>
          </cell>
          <cell r="C882" t="str">
            <v>1,2,3,4,5</v>
          </cell>
          <cell r="D882" t="str">
            <v>Heritage</v>
          </cell>
          <cell r="E882" t="str">
            <v>Antiq</v>
          </cell>
          <cell r="F882" t="str">
            <v>A</v>
          </cell>
          <cell r="G882" t="str">
            <v>Dr. Sun Yat Sen Museum (W)</v>
          </cell>
          <cell r="H882" t="str">
            <v>LCSD,LCSD,LCSD.LCSD,LCSD</v>
          </cell>
          <cell r="I882">
            <v>1</v>
          </cell>
          <cell r="J882" t="str">
            <v>Yes</v>
          </cell>
          <cell r="K882" t="str">
            <v>SheungWan_SaiYingPun</v>
          </cell>
          <cell r="L882" t="str">
            <v>No</v>
          </cell>
          <cell r="M882" t="str">
            <v>FH04408019001</v>
          </cell>
        </row>
        <row r="883">
          <cell r="A883" t="str">
            <v>SA1747</v>
          </cell>
          <cell r="B883" t="str">
            <v>11SW-A/R878</v>
          </cell>
          <cell r="C883">
            <v>0</v>
          </cell>
          <cell r="D883" t="str">
            <v>CP,ML&amp;Wch</v>
          </cell>
          <cell r="E883" t="str">
            <v>C-W</v>
          </cell>
          <cell r="F883" t="str">
            <v>A</v>
          </cell>
          <cell r="G883" t="str">
            <v>Blake Garden Children Playground</v>
          </cell>
          <cell r="H883" t="str">
            <v>LCSD</v>
          </cell>
          <cell r="I883">
            <v>1</v>
          </cell>
          <cell r="J883" t="str">
            <v>Yes</v>
          </cell>
          <cell r="K883" t="str">
            <v>SheungWan_SaiYingPun</v>
          </cell>
          <cell r="L883" t="str">
            <v>No</v>
          </cell>
          <cell r="M883" t="str">
            <v>AB04408019003</v>
          </cell>
        </row>
        <row r="884">
          <cell r="A884" t="str">
            <v>SA1748</v>
          </cell>
          <cell r="B884" t="str">
            <v>11SW-A/R879</v>
          </cell>
          <cell r="C884">
            <v>0</v>
          </cell>
          <cell r="D884" t="str">
            <v>CP,ML&amp;Wch</v>
          </cell>
          <cell r="E884" t="str">
            <v>C-W</v>
          </cell>
          <cell r="F884" t="str">
            <v>A</v>
          </cell>
          <cell r="G884" t="str">
            <v>C&amp;W District St. Anthony's School</v>
          </cell>
          <cell r="H884" t="str">
            <v>EB</v>
          </cell>
          <cell r="I884">
            <v>1</v>
          </cell>
          <cell r="J884" t="str">
            <v>Yes</v>
          </cell>
          <cell r="K884" t="str">
            <v>SheungWan_SaiYingPun</v>
          </cell>
          <cell r="L884" t="str">
            <v>No</v>
          </cell>
          <cell r="M884" t="str">
            <v>AB07108010006</v>
          </cell>
        </row>
        <row r="885">
          <cell r="A885" t="str">
            <v>SA1749</v>
          </cell>
          <cell r="B885" t="str">
            <v>11SW-A/R880</v>
          </cell>
          <cell r="C885">
            <v>0</v>
          </cell>
          <cell r="D885" t="str">
            <v>CP,ML&amp;Wch</v>
          </cell>
          <cell r="E885" t="str">
            <v>C-W</v>
          </cell>
          <cell r="F885" t="str">
            <v>A</v>
          </cell>
          <cell r="G885" t="str">
            <v>Caine Lane Garden</v>
          </cell>
          <cell r="H885" t="str">
            <v>LCSD</v>
          </cell>
          <cell r="I885">
            <v>1</v>
          </cell>
          <cell r="J885" t="str">
            <v>Yes</v>
          </cell>
          <cell r="K885" t="str">
            <v>SheungWan_SaiYingPun</v>
          </cell>
          <cell r="L885" t="str">
            <v>No</v>
          </cell>
          <cell r="M885" t="str">
            <v>AB04408024006</v>
          </cell>
        </row>
        <row r="886">
          <cell r="A886" t="str">
            <v>SA1750</v>
          </cell>
          <cell r="B886" t="str">
            <v>11SW-A/R886</v>
          </cell>
          <cell r="C886">
            <v>0</v>
          </cell>
          <cell r="D886" t="str">
            <v>CP,ML&amp;Wch</v>
          </cell>
          <cell r="E886" t="str">
            <v>C-W</v>
          </cell>
          <cell r="F886" t="str">
            <v>A</v>
          </cell>
          <cell r="G886" t="str">
            <v>Blake Garden Children Playground</v>
          </cell>
          <cell r="H886" t="str">
            <v>LCSD</v>
          </cell>
          <cell r="I886">
            <v>2</v>
          </cell>
          <cell r="J886" t="str">
            <v>No</v>
          </cell>
          <cell r="K886" t="str">
            <v>SheungWan_SaiYingPun</v>
          </cell>
          <cell r="L886" t="str">
            <v>No</v>
          </cell>
          <cell r="M886" t="str">
            <v>AB04408019005</v>
          </cell>
        </row>
        <row r="887">
          <cell r="A887" t="str">
            <v>SA1751</v>
          </cell>
          <cell r="B887" t="str">
            <v>11SW-A/R887</v>
          </cell>
          <cell r="C887">
            <v>0</v>
          </cell>
          <cell r="D887" t="str">
            <v>CP,ML&amp;Wch</v>
          </cell>
          <cell r="E887" t="str">
            <v>PML</v>
          </cell>
          <cell r="F887" t="str">
            <v>A</v>
          </cell>
          <cell r="G887" t="str">
            <v>Kotewall Fire Station</v>
          </cell>
          <cell r="H887" t="str">
            <v>FSD</v>
          </cell>
          <cell r="I887">
            <v>1</v>
          </cell>
          <cell r="J887" t="str">
            <v>Yes</v>
          </cell>
          <cell r="K887"/>
          <cell r="L887" t="str">
            <v>No</v>
          </cell>
          <cell r="M887" t="str">
            <v>AC01808020000</v>
          </cell>
        </row>
        <row r="888">
          <cell r="A888" t="str">
            <v>SA1752</v>
          </cell>
          <cell r="B888" t="str">
            <v>11SW-A/R900</v>
          </cell>
          <cell r="C888">
            <v>0</v>
          </cell>
          <cell r="D888" t="str">
            <v>WS&amp;L</v>
          </cell>
          <cell r="E888" t="str">
            <v>W</v>
          </cell>
          <cell r="F888" t="str">
            <v>A</v>
          </cell>
          <cell r="G888" t="str">
            <v>Kennedy Town Bus Terminus Sitting Out Area</v>
          </cell>
          <cell r="H888" t="str">
            <v>LCSD</v>
          </cell>
          <cell r="I888">
            <v>2</v>
          </cell>
          <cell r="J888" t="str">
            <v>Yes</v>
          </cell>
          <cell r="K888" t="str">
            <v>SaiWan</v>
          </cell>
          <cell r="L888" t="str">
            <v>Yes</v>
          </cell>
          <cell r="M888" t="str">
            <v>BA04408034002</v>
          </cell>
        </row>
        <row r="889">
          <cell r="A889" t="str">
            <v>SA1753</v>
          </cell>
          <cell r="B889" t="str">
            <v>11SW-A/R940</v>
          </cell>
          <cell r="C889" t="str">
            <v>0,0</v>
          </cell>
          <cell r="D889" t="str">
            <v>WS&amp;L</v>
          </cell>
          <cell r="E889" t="str">
            <v>W</v>
          </cell>
          <cell r="F889" t="str">
            <v>A</v>
          </cell>
          <cell r="G889" t="str">
            <v>Shek Tong Tsui Municipal Services Building</v>
          </cell>
          <cell r="H889" t="str">
            <v>FEHD,LCSD</v>
          </cell>
          <cell r="I889">
            <v>1</v>
          </cell>
          <cell r="J889" t="str">
            <v>Yes</v>
          </cell>
          <cell r="K889" t="str">
            <v>SaiWan</v>
          </cell>
          <cell r="L889" t="str">
            <v>No</v>
          </cell>
          <cell r="M889" t="str">
            <v>BA01908033000</v>
          </cell>
        </row>
        <row r="890">
          <cell r="A890" t="str">
            <v>SA1754</v>
          </cell>
          <cell r="B890" t="str">
            <v>11SW-A/R955</v>
          </cell>
          <cell r="C890">
            <v>0</v>
          </cell>
          <cell r="D890" t="str">
            <v>CP,ML&amp;Wch</v>
          </cell>
          <cell r="E890" t="str">
            <v>PML</v>
          </cell>
          <cell r="F890" t="str">
            <v>A</v>
          </cell>
          <cell r="G890" t="str">
            <v>Fairmont Gardens</v>
          </cell>
          <cell r="H890" t="str">
            <v>GPA</v>
          </cell>
          <cell r="I890">
            <v>1</v>
          </cell>
          <cell r="J890" t="str">
            <v>No</v>
          </cell>
          <cell r="K890" t="str">
            <v>SheungWan_SaiYingPun</v>
          </cell>
          <cell r="L890" t="str">
            <v>No</v>
          </cell>
          <cell r="M890" t="str">
            <v>AC02308008003</v>
          </cell>
        </row>
        <row r="891">
          <cell r="A891" t="str">
            <v>SA1755</v>
          </cell>
          <cell r="B891" t="str">
            <v>11SW-A/R961</v>
          </cell>
          <cell r="C891">
            <v>0</v>
          </cell>
          <cell r="D891" t="str">
            <v>CP,ML&amp;Wch</v>
          </cell>
          <cell r="E891" t="str">
            <v>C-W</v>
          </cell>
          <cell r="F891" t="str">
            <v>A</v>
          </cell>
          <cell r="G891" t="str">
            <v>C&amp;W District St. Anthony's School</v>
          </cell>
          <cell r="H891" t="str">
            <v>EB</v>
          </cell>
          <cell r="I891">
            <v>1</v>
          </cell>
          <cell r="J891" t="str">
            <v>Yes</v>
          </cell>
          <cell r="K891" t="str">
            <v>SheungWan_SaiYingPun</v>
          </cell>
          <cell r="L891" t="str">
            <v>No</v>
          </cell>
          <cell r="M891" t="str">
            <v>AB07108010007</v>
          </cell>
        </row>
        <row r="892">
          <cell r="A892" t="str">
            <v>SA1756</v>
          </cell>
          <cell r="B892" t="str">
            <v>11SW-A/R962</v>
          </cell>
          <cell r="C892">
            <v>0</v>
          </cell>
          <cell r="D892" t="str">
            <v>CP,ML&amp;Wch</v>
          </cell>
          <cell r="E892" t="str">
            <v>C-W</v>
          </cell>
          <cell r="F892" t="str">
            <v>A</v>
          </cell>
          <cell r="G892" t="str">
            <v>(Former Hollywood Road Police Quarters?)</v>
          </cell>
          <cell r="H892" t="str">
            <v>DEVB</v>
          </cell>
          <cell r="I892">
            <v>1</v>
          </cell>
          <cell r="J892" t="str">
            <v>Yes</v>
          </cell>
          <cell r="K892" t="str">
            <v>SheungWan_SaiYingPun</v>
          </cell>
          <cell r="L892" t="str">
            <v>Yes</v>
          </cell>
          <cell r="M892" t="str">
            <v>AB03108002010</v>
          </cell>
        </row>
        <row r="893">
          <cell r="A893" t="str">
            <v>SA1757</v>
          </cell>
          <cell r="B893" t="str">
            <v>11SW-A/R97</v>
          </cell>
          <cell r="C893">
            <v>0</v>
          </cell>
          <cell r="D893" t="str">
            <v>CP,ML&amp;Wch</v>
          </cell>
          <cell r="E893" t="str">
            <v>C-W</v>
          </cell>
          <cell r="F893" t="str">
            <v>A</v>
          </cell>
          <cell r="G893" t="str">
            <v>Wing Lee Street Sitting Out Area</v>
          </cell>
          <cell r="H893" t="str">
            <v>LCSD</v>
          </cell>
          <cell r="I893">
            <v>3</v>
          </cell>
          <cell r="J893" t="str">
            <v>No</v>
          </cell>
          <cell r="K893" t="str">
            <v>SheungWan_SaiYingPun</v>
          </cell>
          <cell r="L893" t="str">
            <v>No</v>
          </cell>
          <cell r="M893" t="str">
            <v>AB04408023004</v>
          </cell>
        </row>
        <row r="894">
          <cell r="A894" t="str">
            <v>SA1758</v>
          </cell>
          <cell r="B894" t="str">
            <v>11SW-A/R973</v>
          </cell>
          <cell r="C894">
            <v>0</v>
          </cell>
          <cell r="D894" t="str">
            <v>CP,ML&amp;Wch</v>
          </cell>
          <cell r="E894" t="str">
            <v>C-W</v>
          </cell>
          <cell r="F894" t="str">
            <v>A</v>
          </cell>
          <cell r="G894" t="str">
            <v>(Former Hollywood Road Police Quarters?)</v>
          </cell>
          <cell r="H894" t="str">
            <v>DEVB</v>
          </cell>
          <cell r="I894">
            <v>3</v>
          </cell>
          <cell r="J894" t="str">
            <v>No</v>
          </cell>
          <cell r="K894" t="str">
            <v>SheungWan_SaiYingPun</v>
          </cell>
          <cell r="L894" t="str">
            <v>No</v>
          </cell>
          <cell r="M894" t="str">
            <v>AB02308002002</v>
          </cell>
        </row>
        <row r="895">
          <cell r="A895" t="str">
            <v>SA1759</v>
          </cell>
          <cell r="B895" t="str">
            <v>11SW-A/R974</v>
          </cell>
          <cell r="C895">
            <v>0</v>
          </cell>
          <cell r="D895" t="str">
            <v>CP,ML&amp;Wch</v>
          </cell>
          <cell r="E895" t="str">
            <v>C-W</v>
          </cell>
          <cell r="F895" t="str">
            <v>A</v>
          </cell>
          <cell r="G895" t="str">
            <v>(Former Hollywood Road Police Quarters?)</v>
          </cell>
          <cell r="H895" t="str">
            <v>DEVB</v>
          </cell>
          <cell r="I895">
            <v>1</v>
          </cell>
          <cell r="J895" t="str">
            <v>Yes</v>
          </cell>
          <cell r="K895" t="str">
            <v>SheungWan_SaiYingPun</v>
          </cell>
          <cell r="L895" t="str">
            <v>Yes</v>
          </cell>
          <cell r="M895" t="str">
            <v>AB03108002009</v>
          </cell>
        </row>
        <row r="896">
          <cell r="A896" t="str">
            <v>SA1760</v>
          </cell>
          <cell r="B896" t="str">
            <v>11SW-A/R987</v>
          </cell>
          <cell r="C896">
            <v>0</v>
          </cell>
          <cell r="D896" t="str">
            <v>WS&amp;L</v>
          </cell>
          <cell r="E896" t="str">
            <v>W</v>
          </cell>
          <cell r="F896" t="str">
            <v>A</v>
          </cell>
          <cell r="G896" t="str">
            <v>Pokfield Road Sitting Out Area</v>
          </cell>
          <cell r="H896" t="str">
            <v>LCSD</v>
          </cell>
          <cell r="I896">
            <v>2</v>
          </cell>
          <cell r="J896" t="str">
            <v>No</v>
          </cell>
          <cell r="K896" t="str">
            <v>SaiWan</v>
          </cell>
          <cell r="L896" t="str">
            <v>No</v>
          </cell>
          <cell r="M896" t="str">
            <v>BA04408022000</v>
          </cell>
        </row>
        <row r="897">
          <cell r="A897" t="str">
            <v>SA1761</v>
          </cell>
          <cell r="B897" t="str">
            <v>11SW-A/R995</v>
          </cell>
          <cell r="C897">
            <v>0</v>
          </cell>
          <cell r="D897" t="str">
            <v>WS&amp;L</v>
          </cell>
          <cell r="E897" t="str">
            <v>W</v>
          </cell>
          <cell r="F897" t="str">
            <v>A</v>
          </cell>
          <cell r="G897" t="str">
            <v>Kennedy Town Jockey Club Clinic</v>
          </cell>
          <cell r="H897" t="str">
            <v>DH</v>
          </cell>
          <cell r="I897">
            <v>1</v>
          </cell>
          <cell r="J897" t="str">
            <v>Yes</v>
          </cell>
          <cell r="K897" t="str">
            <v>SaiWan</v>
          </cell>
          <cell r="L897" t="str">
            <v>No</v>
          </cell>
          <cell r="M897" t="str">
            <v>BA02508014001</v>
          </cell>
        </row>
        <row r="898">
          <cell r="A898" t="str">
            <v>SA1762</v>
          </cell>
          <cell r="B898" t="str">
            <v>11SW-B/C105</v>
          </cell>
          <cell r="C898">
            <v>0</v>
          </cell>
          <cell r="D898" t="str">
            <v>Heritage</v>
          </cell>
          <cell r="E898" t="str">
            <v>Antiq</v>
          </cell>
          <cell r="F898" t="str">
            <v>A</v>
          </cell>
          <cell r="G898" t="str">
            <v>28 Kennedy Road (CP&amp;ML)</v>
          </cell>
          <cell r="H898" t="str">
            <v>GPA</v>
          </cell>
          <cell r="I898">
            <v>2</v>
          </cell>
          <cell r="J898" t="str">
            <v>Yes</v>
          </cell>
          <cell r="K898" t="str">
            <v>Central_Admiralty</v>
          </cell>
          <cell r="L898" t="str">
            <v>No</v>
          </cell>
          <cell r="M898" t="str">
            <v>FH02308009001</v>
          </cell>
        </row>
        <row r="899">
          <cell r="A899" t="str">
            <v>SA1763</v>
          </cell>
          <cell r="B899" t="str">
            <v>11SW-B/C112</v>
          </cell>
          <cell r="C899">
            <v>0</v>
          </cell>
          <cell r="D899" t="str">
            <v>CP,ML&amp;Wch</v>
          </cell>
          <cell r="E899" t="str">
            <v>C-E</v>
          </cell>
          <cell r="F899" t="str">
            <v>A</v>
          </cell>
          <cell r="G899" t="str">
            <v>Hong Kong Park</v>
          </cell>
          <cell r="H899" t="str">
            <v>LCSD</v>
          </cell>
          <cell r="I899">
            <v>2</v>
          </cell>
          <cell r="J899" t="str">
            <v>Yes</v>
          </cell>
          <cell r="K899" t="str">
            <v>Central_Admiralty</v>
          </cell>
          <cell r="L899" t="str">
            <v>Yes</v>
          </cell>
          <cell r="M899" t="str">
            <v>AH04408006009</v>
          </cell>
        </row>
        <row r="900">
          <cell r="A900" t="str">
            <v>SA1764</v>
          </cell>
          <cell r="B900" t="str">
            <v>11SW-B/CR113</v>
          </cell>
          <cell r="C900">
            <v>0</v>
          </cell>
          <cell r="D900" t="str">
            <v>CP,ML&amp;Wch</v>
          </cell>
          <cell r="E900" t="str">
            <v>C-E</v>
          </cell>
          <cell r="F900" t="str">
            <v>A</v>
          </cell>
          <cell r="G900" t="str">
            <v>Hong Kong Park</v>
          </cell>
          <cell r="H900" t="str">
            <v>LCSD</v>
          </cell>
          <cell r="I900">
            <v>1</v>
          </cell>
          <cell r="J900" t="str">
            <v>Yes</v>
          </cell>
          <cell r="K900" t="str">
            <v>Central_Admiralty</v>
          </cell>
          <cell r="L900" t="str">
            <v>Yes</v>
          </cell>
          <cell r="M900" t="str">
            <v>AH04408006010</v>
          </cell>
        </row>
        <row r="901">
          <cell r="A901" t="str">
            <v>SA1765</v>
          </cell>
          <cell r="B901" t="str">
            <v>11SW-B/CR114</v>
          </cell>
          <cell r="C901">
            <v>0</v>
          </cell>
          <cell r="D901" t="str">
            <v>CP,ML&amp;Wch</v>
          </cell>
          <cell r="E901" t="str">
            <v>C-E</v>
          </cell>
          <cell r="F901" t="str">
            <v>A</v>
          </cell>
          <cell r="G901" t="str">
            <v>Hong Kong Park</v>
          </cell>
          <cell r="H901" t="str">
            <v>LCSD</v>
          </cell>
          <cell r="I901">
            <v>1</v>
          </cell>
          <cell r="J901" t="str">
            <v>Yes</v>
          </cell>
          <cell r="K901" t="str">
            <v>Central_Admiralty</v>
          </cell>
          <cell r="L901" t="str">
            <v>Yes</v>
          </cell>
          <cell r="M901" t="str">
            <v>AH04408006011</v>
          </cell>
        </row>
        <row r="902">
          <cell r="A902" t="str">
            <v>SA1766</v>
          </cell>
          <cell r="B902" t="str">
            <v>11SW-B/C117</v>
          </cell>
          <cell r="C902">
            <v>0</v>
          </cell>
          <cell r="D902" t="str">
            <v>CP,ML&amp;Wch</v>
          </cell>
          <cell r="E902" t="str">
            <v>C-E</v>
          </cell>
          <cell r="F902" t="str">
            <v>A</v>
          </cell>
          <cell r="G902" t="str">
            <v>Hong Kong Park</v>
          </cell>
          <cell r="H902" t="str">
            <v>LCSD</v>
          </cell>
          <cell r="I902">
            <v>2</v>
          </cell>
          <cell r="J902" t="str">
            <v>Yes</v>
          </cell>
          <cell r="K902" t="str">
            <v>Central_Admiralty</v>
          </cell>
          <cell r="L902" t="str">
            <v>Yes</v>
          </cell>
          <cell r="M902" t="str">
            <v>AH04408006012</v>
          </cell>
        </row>
        <row r="903">
          <cell r="A903" t="str">
            <v>SA1768</v>
          </cell>
          <cell r="B903" t="str">
            <v>11SW-B/C123</v>
          </cell>
          <cell r="C903">
            <v>0</v>
          </cell>
          <cell r="D903" t="str">
            <v>CP,ML&amp;Wch</v>
          </cell>
          <cell r="E903" t="str">
            <v>C-E</v>
          </cell>
          <cell r="F903" t="str">
            <v>A</v>
          </cell>
          <cell r="G903" t="str">
            <v>Hong Kong Park</v>
          </cell>
          <cell r="H903" t="str">
            <v>LCSD</v>
          </cell>
          <cell r="I903">
            <v>1</v>
          </cell>
          <cell r="J903" t="str">
            <v>No</v>
          </cell>
          <cell r="K903" t="str">
            <v>Central_Admiralty</v>
          </cell>
          <cell r="L903" t="str">
            <v>Yes</v>
          </cell>
          <cell r="M903" t="str">
            <v>AH04408006014</v>
          </cell>
        </row>
        <row r="904">
          <cell r="A904" t="str">
            <v>SA1769</v>
          </cell>
          <cell r="B904" t="str">
            <v>11SW-B/CR124</v>
          </cell>
          <cell r="C904">
            <v>0</v>
          </cell>
          <cell r="D904" t="str">
            <v>CP,ML&amp;Wch</v>
          </cell>
          <cell r="E904" t="str">
            <v>C-E</v>
          </cell>
          <cell r="F904" t="str">
            <v>A</v>
          </cell>
          <cell r="G904" t="str">
            <v>Hong Kong Park</v>
          </cell>
          <cell r="H904" t="str">
            <v>LCSD</v>
          </cell>
          <cell r="I904">
            <v>1</v>
          </cell>
          <cell r="J904" t="str">
            <v>Yes</v>
          </cell>
          <cell r="K904" t="str">
            <v>Central_Admiralty</v>
          </cell>
          <cell r="L904" t="str">
            <v>Yes</v>
          </cell>
          <cell r="M904" t="str">
            <v>AH04408006015</v>
          </cell>
        </row>
        <row r="905">
          <cell r="A905" t="str">
            <v>SA1770</v>
          </cell>
          <cell r="B905" t="str">
            <v>11SW-B/C125</v>
          </cell>
          <cell r="C905">
            <v>1</v>
          </cell>
          <cell r="D905" t="str">
            <v>CP,ML&amp;Wch</v>
          </cell>
          <cell r="E905" t="str">
            <v>C-E</v>
          </cell>
          <cell r="F905" t="str">
            <v>A</v>
          </cell>
          <cell r="G905" t="str">
            <v>Hong Kong Park</v>
          </cell>
          <cell r="H905" t="str">
            <v>LCSD</v>
          </cell>
          <cell r="I905">
            <v>1</v>
          </cell>
          <cell r="J905" t="str">
            <v>Yes</v>
          </cell>
          <cell r="K905" t="str">
            <v>Central_Admiralty</v>
          </cell>
          <cell r="L905" t="str">
            <v>Yes</v>
          </cell>
          <cell r="M905" t="str">
            <v>AH04408006016</v>
          </cell>
        </row>
        <row r="906">
          <cell r="A906" t="str">
            <v>SA1772</v>
          </cell>
          <cell r="B906" t="str">
            <v>11SW-B/C133</v>
          </cell>
          <cell r="C906">
            <v>0</v>
          </cell>
          <cell r="D906" t="str">
            <v>CP,ML&amp;Wch</v>
          </cell>
          <cell r="E906" t="str">
            <v>C-E</v>
          </cell>
          <cell r="F906" t="str">
            <v>A</v>
          </cell>
          <cell r="G906" t="str">
            <v>Hong Kong Park</v>
          </cell>
          <cell r="H906" t="str">
            <v>LCSD</v>
          </cell>
          <cell r="I906">
            <v>2</v>
          </cell>
          <cell r="J906" t="str">
            <v>Yes</v>
          </cell>
          <cell r="K906" t="str">
            <v>Central_Admiralty</v>
          </cell>
          <cell r="L906" t="str">
            <v>Yes</v>
          </cell>
          <cell r="M906" t="str">
            <v>AH04408006018</v>
          </cell>
        </row>
        <row r="907">
          <cell r="A907" t="str">
            <v>SA1776</v>
          </cell>
          <cell r="B907" t="str">
            <v>11SW-B/C14</v>
          </cell>
          <cell r="C907">
            <v>0</v>
          </cell>
          <cell r="D907" t="str">
            <v>CP,ML&amp;Wch</v>
          </cell>
          <cell r="E907" t="str">
            <v>C-E</v>
          </cell>
          <cell r="F907" t="str">
            <v>A</v>
          </cell>
          <cell r="G907" t="str">
            <v>Central Government Offices</v>
          </cell>
          <cell r="H907" t="str">
            <v>GPA</v>
          </cell>
          <cell r="I907">
            <v>1</v>
          </cell>
          <cell r="J907" t="str">
            <v>Yes</v>
          </cell>
          <cell r="K907" t="str">
            <v>Central_Admiralty</v>
          </cell>
          <cell r="L907" t="str">
            <v>Yes</v>
          </cell>
          <cell r="M907" t="str">
            <v>AA07108002001</v>
          </cell>
        </row>
        <row r="908">
          <cell r="A908" t="str">
            <v>SA1777</v>
          </cell>
          <cell r="B908" t="str">
            <v>11SW-B/CR154</v>
          </cell>
          <cell r="C908">
            <v>0</v>
          </cell>
          <cell r="D908" t="str">
            <v>CP,ML&amp;Wch</v>
          </cell>
          <cell r="E908" t="str">
            <v>C-E</v>
          </cell>
          <cell r="F908" t="str">
            <v>A</v>
          </cell>
          <cell r="G908" t="str">
            <v>Hong Kong Park</v>
          </cell>
          <cell r="H908" t="str">
            <v>LCSD</v>
          </cell>
          <cell r="I908">
            <v>2</v>
          </cell>
          <cell r="J908" t="str">
            <v>Yes</v>
          </cell>
          <cell r="K908" t="str">
            <v>Central_Admiralty</v>
          </cell>
          <cell r="L908" t="str">
            <v>Yes</v>
          </cell>
          <cell r="M908" t="str">
            <v>AH04408006028</v>
          </cell>
        </row>
        <row r="909">
          <cell r="A909" t="str">
            <v>SA1778</v>
          </cell>
          <cell r="B909" t="str">
            <v>11SW-B/CR155</v>
          </cell>
          <cell r="C909">
            <v>0</v>
          </cell>
          <cell r="D909" t="str">
            <v>CP,ML&amp;Wch</v>
          </cell>
          <cell r="E909" t="str">
            <v>PML</v>
          </cell>
          <cell r="F909" t="str">
            <v>A</v>
          </cell>
          <cell r="G909" t="str">
            <v>Montgomery Block, 42B Kennedy Road</v>
          </cell>
          <cell r="H909" t="str">
            <v>GPA</v>
          </cell>
          <cell r="I909">
            <v>1</v>
          </cell>
          <cell r="J909" t="str">
            <v>Yes</v>
          </cell>
          <cell r="K909" t="str">
            <v>Central_Admiralty</v>
          </cell>
          <cell r="L909" t="str">
            <v>Yes</v>
          </cell>
          <cell r="M909" t="str">
            <v>AC02308012003</v>
          </cell>
        </row>
        <row r="910">
          <cell r="A910" t="str">
            <v>SA1779</v>
          </cell>
          <cell r="B910" t="str">
            <v>11SW-B/CR16</v>
          </cell>
          <cell r="C910">
            <v>0</v>
          </cell>
          <cell r="D910" t="str">
            <v>CP,ML&amp;Wch</v>
          </cell>
          <cell r="E910" t="str">
            <v>PML</v>
          </cell>
          <cell r="F910" t="str">
            <v>A</v>
          </cell>
          <cell r="G910" t="str">
            <v>Hong Kong Zoological &amp; Botanical Gardens</v>
          </cell>
          <cell r="H910" t="str">
            <v>LCSD</v>
          </cell>
          <cell r="I910">
            <v>2</v>
          </cell>
          <cell r="J910" t="str">
            <v>Yes</v>
          </cell>
          <cell r="K910" t="str">
            <v>Central_Admiralty</v>
          </cell>
          <cell r="L910" t="str">
            <v>Yes</v>
          </cell>
          <cell r="M910" t="str">
            <v>AC04408053014</v>
          </cell>
        </row>
        <row r="911">
          <cell r="A911" t="str">
            <v>SA1780</v>
          </cell>
          <cell r="B911" t="str">
            <v>11SW-B/CR234</v>
          </cell>
          <cell r="C911">
            <v>1</v>
          </cell>
          <cell r="D911" t="str">
            <v>CP,ML&amp;Wch</v>
          </cell>
          <cell r="E911" t="str">
            <v>Wch-N</v>
          </cell>
          <cell r="F911" t="str">
            <v>A</v>
          </cell>
          <cell r="G911" t="str">
            <v>Monmouth Terrace Playground</v>
          </cell>
          <cell r="H911" t="str">
            <v>LCSD</v>
          </cell>
          <cell r="I911">
            <v>1</v>
          </cell>
          <cell r="J911" t="str">
            <v>No</v>
          </cell>
          <cell r="K911"/>
          <cell r="L911" t="str">
            <v>Yes</v>
          </cell>
          <cell r="M911" t="str">
            <v>CA04408005002</v>
          </cell>
        </row>
        <row r="912">
          <cell r="A912" t="str">
            <v>SA1781</v>
          </cell>
          <cell r="B912" t="str">
            <v>11SW-B/C239</v>
          </cell>
          <cell r="C912">
            <v>0</v>
          </cell>
          <cell r="D912" t="str">
            <v>CP,ML&amp;Wch</v>
          </cell>
          <cell r="E912" t="str">
            <v>C-E</v>
          </cell>
          <cell r="F912" t="str">
            <v>A</v>
          </cell>
          <cell r="G912" t="str">
            <v>Monmouth Park</v>
          </cell>
          <cell r="H912" t="str">
            <v>LCSD</v>
          </cell>
          <cell r="I912">
            <v>3</v>
          </cell>
          <cell r="J912" t="str">
            <v>No</v>
          </cell>
          <cell r="K912"/>
          <cell r="L912" t="str">
            <v>Yes</v>
          </cell>
          <cell r="M912" t="str">
            <v>AH04408005003</v>
          </cell>
        </row>
        <row r="913">
          <cell r="A913" t="str">
            <v>SA1782</v>
          </cell>
          <cell r="B913" t="str">
            <v>11SW-B/C240</v>
          </cell>
          <cell r="C913">
            <v>0</v>
          </cell>
          <cell r="D913" t="str">
            <v>CP,ML&amp;Wch</v>
          </cell>
          <cell r="E913" t="str">
            <v>C-E</v>
          </cell>
          <cell r="F913" t="str">
            <v>A</v>
          </cell>
          <cell r="G913" t="str">
            <v>Monmouth Park</v>
          </cell>
          <cell r="H913" t="str">
            <v>LCSD</v>
          </cell>
          <cell r="I913">
            <v>2</v>
          </cell>
          <cell r="J913" t="str">
            <v>No</v>
          </cell>
          <cell r="K913"/>
          <cell r="L913" t="str">
            <v>Yes</v>
          </cell>
          <cell r="M913" t="str">
            <v>AH04408005001</v>
          </cell>
        </row>
        <row r="914">
          <cell r="A914" t="str">
            <v>SA1783</v>
          </cell>
          <cell r="B914" t="str">
            <v>11SW-B/C245</v>
          </cell>
          <cell r="C914">
            <v>0</v>
          </cell>
          <cell r="D914" t="str">
            <v>CP,ML&amp;Wch</v>
          </cell>
          <cell r="E914" t="str">
            <v>Wch-N</v>
          </cell>
          <cell r="F914" t="str">
            <v>A</v>
          </cell>
          <cell r="G914" t="str">
            <v>Monmouth Terrace Playground</v>
          </cell>
          <cell r="H914" t="str">
            <v>LCSD</v>
          </cell>
          <cell r="I914">
            <v>1</v>
          </cell>
          <cell r="J914" t="str">
            <v>No</v>
          </cell>
          <cell r="K914"/>
          <cell r="L914" t="str">
            <v>Yes</v>
          </cell>
          <cell r="M914" t="str">
            <v>CA04408005004</v>
          </cell>
        </row>
        <row r="915">
          <cell r="A915" t="str">
            <v>SA1784</v>
          </cell>
          <cell r="B915" t="str">
            <v>11SW-B/CR248</v>
          </cell>
          <cell r="C915">
            <v>1</v>
          </cell>
          <cell r="D915" t="str">
            <v>CP,ML&amp;Wch</v>
          </cell>
          <cell r="E915" t="str">
            <v>C-E</v>
          </cell>
          <cell r="F915" t="str">
            <v>A</v>
          </cell>
          <cell r="G915" t="str">
            <v>Monmouth Park</v>
          </cell>
          <cell r="H915" t="str">
            <v>LCSD</v>
          </cell>
          <cell r="I915">
            <v>2</v>
          </cell>
          <cell r="J915" t="str">
            <v>Yes</v>
          </cell>
          <cell r="K915" t="str">
            <v>Central_Admiralty</v>
          </cell>
          <cell r="L915" t="str">
            <v>Yes</v>
          </cell>
          <cell r="M915" t="str">
            <v>AH04408005002</v>
          </cell>
        </row>
        <row r="916">
          <cell r="A916" t="str">
            <v>SA1785</v>
          </cell>
          <cell r="B916" t="str">
            <v>11SW-B/C249</v>
          </cell>
          <cell r="C916">
            <v>0</v>
          </cell>
          <cell r="D916" t="str">
            <v>CP,ML&amp;Wch</v>
          </cell>
          <cell r="E916" t="str">
            <v>C-E</v>
          </cell>
          <cell r="F916" t="str">
            <v>A</v>
          </cell>
          <cell r="G916" t="str">
            <v>Monmouth Park</v>
          </cell>
          <cell r="H916" t="str">
            <v>LCSD</v>
          </cell>
          <cell r="I916">
            <v>1</v>
          </cell>
          <cell r="J916" t="str">
            <v>No</v>
          </cell>
          <cell r="K916" t="str">
            <v>Central_Admiralty</v>
          </cell>
          <cell r="L916" t="str">
            <v>No</v>
          </cell>
          <cell r="M916" t="str">
            <v>AH04408005004</v>
          </cell>
        </row>
        <row r="917">
          <cell r="A917" t="str">
            <v>SA1786</v>
          </cell>
          <cell r="B917" t="str">
            <v>11SW-B/F299</v>
          </cell>
          <cell r="C917">
            <v>0</v>
          </cell>
          <cell r="D917" t="str">
            <v>CP,ML&amp;Wch</v>
          </cell>
          <cell r="E917" t="str">
            <v>C-E</v>
          </cell>
          <cell r="F917" t="str">
            <v>A</v>
          </cell>
          <cell r="G917" t="str">
            <v>Monmouth Park</v>
          </cell>
          <cell r="H917" t="str">
            <v>LCSD</v>
          </cell>
          <cell r="I917">
            <v>1</v>
          </cell>
          <cell r="J917" t="str">
            <v>*</v>
          </cell>
          <cell r="K917" t="str">
            <v>Central_Admiralty</v>
          </cell>
          <cell r="L917" t="str">
            <v>Yes</v>
          </cell>
          <cell r="M917" t="str">
            <v>AH04408005005</v>
          </cell>
        </row>
        <row r="918">
          <cell r="A918" t="str">
            <v>SA1787</v>
          </cell>
          <cell r="B918" t="str">
            <v>11SW-B/C286</v>
          </cell>
          <cell r="C918">
            <v>0</v>
          </cell>
          <cell r="D918" t="str">
            <v>CP,ML&amp;Wch</v>
          </cell>
          <cell r="E918" t="str">
            <v>PML</v>
          </cell>
          <cell r="F918" t="str">
            <v>A</v>
          </cell>
          <cell r="G918" t="str">
            <v>Hong Kong Zoological &amp; Botanical Gardens</v>
          </cell>
          <cell r="H918" t="str">
            <v>LCSD</v>
          </cell>
          <cell r="I918">
            <v>1</v>
          </cell>
          <cell r="J918" t="str">
            <v>Yes</v>
          </cell>
          <cell r="K918" t="str">
            <v>Central_Admiralty</v>
          </cell>
          <cell r="L918" t="str">
            <v>Yes</v>
          </cell>
          <cell r="M918" t="str">
            <v>AC04408053030</v>
          </cell>
        </row>
        <row r="919">
          <cell r="A919" t="str">
            <v>SA1788</v>
          </cell>
          <cell r="B919" t="str">
            <v>11SW-B/CR290</v>
          </cell>
          <cell r="C919">
            <v>0</v>
          </cell>
          <cell r="D919" t="str">
            <v>CP,ML&amp;Wch</v>
          </cell>
          <cell r="E919" t="str">
            <v>C-E</v>
          </cell>
          <cell r="F919" t="str">
            <v>A</v>
          </cell>
          <cell r="G919" t="str">
            <v>Hong Kong Park</v>
          </cell>
          <cell r="H919" t="str">
            <v>LCSD</v>
          </cell>
          <cell r="I919">
            <v>2</v>
          </cell>
          <cell r="J919" t="str">
            <v>Yes</v>
          </cell>
          <cell r="K919" t="str">
            <v>Central_Admiralty</v>
          </cell>
          <cell r="L919" t="str">
            <v>Yes</v>
          </cell>
          <cell r="M919" t="str">
            <v>AH04408006037</v>
          </cell>
        </row>
        <row r="920">
          <cell r="A920" t="str">
            <v>SA1789</v>
          </cell>
          <cell r="B920" t="str">
            <v>11SW-B/C306</v>
          </cell>
          <cell r="C920">
            <v>0</v>
          </cell>
          <cell r="D920" t="str">
            <v>CP,ML&amp;Wch</v>
          </cell>
          <cell r="E920" t="str">
            <v>C-E</v>
          </cell>
          <cell r="F920" t="str">
            <v>A</v>
          </cell>
          <cell r="G920" t="str">
            <v>Hong Kong Park</v>
          </cell>
          <cell r="H920" t="str">
            <v>LCSD</v>
          </cell>
          <cell r="I920">
            <v>2</v>
          </cell>
          <cell r="J920" t="str">
            <v>Yes</v>
          </cell>
          <cell r="K920" t="str">
            <v>Central_Admiralty</v>
          </cell>
          <cell r="L920" t="str">
            <v>Yes</v>
          </cell>
          <cell r="M920" t="str">
            <v>AH04408006038</v>
          </cell>
        </row>
        <row r="921">
          <cell r="A921" t="str">
            <v>SA1790</v>
          </cell>
          <cell r="B921" t="str">
            <v>11SW-B/C307</v>
          </cell>
          <cell r="C921">
            <v>0</v>
          </cell>
          <cell r="D921" t="str">
            <v>CP,ML&amp;Wch</v>
          </cell>
          <cell r="E921" t="str">
            <v>C-E</v>
          </cell>
          <cell r="F921" t="str">
            <v>A</v>
          </cell>
          <cell r="G921" t="str">
            <v>Hong Kong Park</v>
          </cell>
          <cell r="H921" t="str">
            <v>LCSD</v>
          </cell>
          <cell r="I921">
            <v>1</v>
          </cell>
          <cell r="J921" t="str">
            <v>Yes</v>
          </cell>
          <cell r="K921" t="str">
            <v>Central_Admiralty</v>
          </cell>
          <cell r="L921" t="str">
            <v>Yes</v>
          </cell>
          <cell r="M921" t="str">
            <v>AH04408006053</v>
          </cell>
        </row>
        <row r="922">
          <cell r="A922" t="str">
            <v>SA1791</v>
          </cell>
          <cell r="B922" t="str">
            <v>11SW-B/C308</v>
          </cell>
          <cell r="C922">
            <v>0</v>
          </cell>
          <cell r="D922" t="str">
            <v>CP,ML&amp;Wch</v>
          </cell>
          <cell r="E922" t="str">
            <v>PML</v>
          </cell>
          <cell r="F922" t="str">
            <v>A</v>
          </cell>
          <cell r="G922" t="str">
            <v>Montgomery Block, 42B Kennedy Road</v>
          </cell>
          <cell r="H922" t="str">
            <v>GPA</v>
          </cell>
          <cell r="I922">
            <v>3</v>
          </cell>
          <cell r="J922" t="str">
            <v>Yes</v>
          </cell>
          <cell r="K922" t="str">
            <v>Central_Admiralty</v>
          </cell>
          <cell r="L922" t="str">
            <v>Yes</v>
          </cell>
          <cell r="M922" t="str">
            <v>AC02308068001</v>
          </cell>
        </row>
        <row r="923">
          <cell r="A923" t="str">
            <v>SA1792</v>
          </cell>
          <cell r="B923" t="str">
            <v>11SW-B/C309</v>
          </cell>
          <cell r="C923">
            <v>0</v>
          </cell>
          <cell r="D923" t="str">
            <v>CP,ML&amp;Wch</v>
          </cell>
          <cell r="E923" t="str">
            <v>PML</v>
          </cell>
          <cell r="F923" t="str">
            <v>A</v>
          </cell>
          <cell r="G923" t="str">
            <v>Montgomery Block, 42B Kennedy Road</v>
          </cell>
          <cell r="H923" t="str">
            <v>GPA</v>
          </cell>
          <cell r="I923">
            <v>3</v>
          </cell>
          <cell r="J923" t="str">
            <v>Yes</v>
          </cell>
          <cell r="K923" t="str">
            <v>Central_Admiralty</v>
          </cell>
          <cell r="L923" t="str">
            <v>No</v>
          </cell>
          <cell r="M923" t="str">
            <v>AC02308017002</v>
          </cell>
        </row>
        <row r="924">
          <cell r="A924" t="str">
            <v>SA1793</v>
          </cell>
          <cell r="B924" t="str">
            <v>11SW-B/CR310</v>
          </cell>
          <cell r="C924">
            <v>0</v>
          </cell>
          <cell r="D924" t="str">
            <v>CP,ML&amp;Wch</v>
          </cell>
          <cell r="E924" t="str">
            <v>PML</v>
          </cell>
          <cell r="F924" t="str">
            <v>A</v>
          </cell>
          <cell r="G924" t="str">
            <v>Montgomery Block, 42B Kennedy Road</v>
          </cell>
          <cell r="H924" t="str">
            <v>GPA</v>
          </cell>
          <cell r="I924">
            <v>2</v>
          </cell>
          <cell r="J924" t="str">
            <v>Yes</v>
          </cell>
          <cell r="K924" t="str">
            <v>Central_Admiralty</v>
          </cell>
          <cell r="L924" t="str">
            <v>Yes</v>
          </cell>
          <cell r="M924" t="str">
            <v>AC02308012012</v>
          </cell>
        </row>
        <row r="925">
          <cell r="A925" t="str">
            <v>SA1794</v>
          </cell>
          <cell r="B925" t="str">
            <v>11SW-B/CR312</v>
          </cell>
          <cell r="C925">
            <v>0</v>
          </cell>
          <cell r="D925" t="str">
            <v>CP,ML&amp;Wch</v>
          </cell>
          <cell r="E925" t="str">
            <v>C-E</v>
          </cell>
          <cell r="F925" t="str">
            <v>A</v>
          </cell>
          <cell r="G925" t="str">
            <v>Hong Kong Park</v>
          </cell>
          <cell r="H925" t="str">
            <v>LCSD</v>
          </cell>
          <cell r="I925">
            <v>1</v>
          </cell>
          <cell r="J925" t="str">
            <v>Yes</v>
          </cell>
          <cell r="K925" t="str">
            <v>Central_Admiralty</v>
          </cell>
          <cell r="L925" t="str">
            <v>Yes</v>
          </cell>
          <cell r="M925" t="str">
            <v>AH04408006039</v>
          </cell>
        </row>
        <row r="926">
          <cell r="A926" t="str">
            <v>SA1795</v>
          </cell>
          <cell r="B926" t="str">
            <v>11SW-B/CR313</v>
          </cell>
          <cell r="C926">
            <v>0</v>
          </cell>
          <cell r="D926" t="str">
            <v>CP,ML&amp;Wch</v>
          </cell>
          <cell r="E926" t="str">
            <v>C-E</v>
          </cell>
          <cell r="F926" t="str">
            <v>A</v>
          </cell>
          <cell r="G926" t="str">
            <v>Hong Kong Park</v>
          </cell>
          <cell r="H926" t="str">
            <v>LCSD</v>
          </cell>
          <cell r="I926">
            <v>2</v>
          </cell>
          <cell r="J926" t="str">
            <v>No</v>
          </cell>
          <cell r="K926" t="str">
            <v>Central_Admiralty</v>
          </cell>
          <cell r="L926" t="str">
            <v>Yes</v>
          </cell>
          <cell r="M926" t="str">
            <v>AH04408006040</v>
          </cell>
        </row>
        <row r="927">
          <cell r="A927" t="str">
            <v>SA1796</v>
          </cell>
          <cell r="B927" t="str">
            <v>11SW-B/F308</v>
          </cell>
          <cell r="C927">
            <v>0</v>
          </cell>
          <cell r="D927" t="str">
            <v>CP,ML&amp;Wch</v>
          </cell>
          <cell r="E927" t="str">
            <v>C-E</v>
          </cell>
          <cell r="F927" t="str">
            <v>A</v>
          </cell>
          <cell r="G927" t="str">
            <v>Hong Kong Park</v>
          </cell>
          <cell r="H927" t="str">
            <v>LCSD</v>
          </cell>
          <cell r="I927">
            <v>2</v>
          </cell>
          <cell r="J927" t="str">
            <v>*</v>
          </cell>
          <cell r="K927" t="str">
            <v>Central_Admiralty</v>
          </cell>
          <cell r="L927" t="str">
            <v>Yes</v>
          </cell>
          <cell r="M927" t="str">
            <v>AH04408006041</v>
          </cell>
        </row>
        <row r="928">
          <cell r="A928" t="str">
            <v>SA1799</v>
          </cell>
          <cell r="B928" t="str">
            <v>11SW-B/C32</v>
          </cell>
          <cell r="C928">
            <v>0</v>
          </cell>
          <cell r="D928" t="str">
            <v>CP,ML&amp;Wch</v>
          </cell>
          <cell r="E928" t="str">
            <v>Wch-S</v>
          </cell>
          <cell r="F928" t="str">
            <v>A</v>
          </cell>
          <cell r="G928" t="str">
            <v>Tung Wah Centenary Square Garden</v>
          </cell>
          <cell r="H928" t="str">
            <v>LCSD</v>
          </cell>
          <cell r="I928">
            <v>1</v>
          </cell>
          <cell r="J928" t="str">
            <v>No</v>
          </cell>
          <cell r="K928" t="str">
            <v>WanChai-North</v>
          </cell>
          <cell r="L928" t="str">
            <v>Yes</v>
          </cell>
          <cell r="M928" t="str">
            <v>CC04408078007</v>
          </cell>
        </row>
        <row r="929">
          <cell r="A929" t="str">
            <v>SA1805</v>
          </cell>
          <cell r="B929" t="str">
            <v>11SW-B/CR33</v>
          </cell>
          <cell r="C929">
            <v>1</v>
          </cell>
          <cell r="D929" t="str">
            <v>CP,ML&amp;Wch</v>
          </cell>
          <cell r="E929" t="str">
            <v>Wch-S</v>
          </cell>
          <cell r="F929" t="str">
            <v>A</v>
          </cell>
          <cell r="G929" t="str">
            <v>Tung Wah Centenary Square Garden</v>
          </cell>
          <cell r="H929" t="str">
            <v>LCSD</v>
          </cell>
          <cell r="I929">
            <v>1</v>
          </cell>
          <cell r="J929" t="str">
            <v>No</v>
          </cell>
          <cell r="K929" t="str">
            <v>WanChai-North</v>
          </cell>
          <cell r="L929" t="str">
            <v>Yes</v>
          </cell>
          <cell r="M929" t="str">
            <v>CC04408078008</v>
          </cell>
        </row>
        <row r="930">
          <cell r="A930" t="str">
            <v>SA1808</v>
          </cell>
          <cell r="B930" t="str">
            <v>11SW-B/C339</v>
          </cell>
          <cell r="C930">
            <v>0</v>
          </cell>
          <cell r="D930" t="str">
            <v>CP,ML&amp;Wch</v>
          </cell>
          <cell r="E930" t="str">
            <v>C-E</v>
          </cell>
          <cell r="F930" t="str">
            <v>A</v>
          </cell>
          <cell r="G930" t="str">
            <v>Monmouth Park</v>
          </cell>
          <cell r="H930" t="str">
            <v>LCSD</v>
          </cell>
          <cell r="I930">
            <v>2</v>
          </cell>
          <cell r="J930" t="str">
            <v>No</v>
          </cell>
          <cell r="K930" t="str">
            <v>Central_Admiralty</v>
          </cell>
          <cell r="L930" t="str">
            <v>Yes</v>
          </cell>
          <cell r="M930" t="str">
            <v>AH04408005012</v>
          </cell>
        </row>
        <row r="931">
          <cell r="A931" t="str">
            <v>SA1809</v>
          </cell>
          <cell r="B931" t="str">
            <v>11SW-B/C34</v>
          </cell>
          <cell r="C931">
            <v>2</v>
          </cell>
          <cell r="D931" t="str">
            <v>CP,ML&amp;Wch</v>
          </cell>
          <cell r="E931" t="str">
            <v>Wch-S</v>
          </cell>
          <cell r="F931" t="str">
            <v>A</v>
          </cell>
          <cell r="G931" t="str">
            <v>Tung Wah Centenary Square Garden</v>
          </cell>
          <cell r="H931" t="str">
            <v>LCSD</v>
          </cell>
          <cell r="I931">
            <v>1</v>
          </cell>
          <cell r="J931" t="str">
            <v>No</v>
          </cell>
          <cell r="K931" t="str">
            <v>WanChai-North</v>
          </cell>
          <cell r="L931" t="str">
            <v>Yes</v>
          </cell>
          <cell r="M931" t="str">
            <v>CC04408078009</v>
          </cell>
        </row>
        <row r="932">
          <cell r="A932" t="str">
            <v>SA1811</v>
          </cell>
          <cell r="B932" t="str">
            <v>11SW-B/C376</v>
          </cell>
          <cell r="C932">
            <v>0</v>
          </cell>
          <cell r="D932" t="str">
            <v>CP,ML&amp;Wch</v>
          </cell>
          <cell r="E932" t="str">
            <v>C-W</v>
          </cell>
          <cell r="F932" t="str">
            <v>A</v>
          </cell>
          <cell r="G932" t="str">
            <v>Lok Hing Lane Sitting Out Area</v>
          </cell>
          <cell r="H932" t="str">
            <v>LCSD</v>
          </cell>
          <cell r="I932">
            <v>1</v>
          </cell>
          <cell r="J932" t="str">
            <v>Yes</v>
          </cell>
          <cell r="K932" t="str">
            <v>Central_Admiralty</v>
          </cell>
          <cell r="L932" t="str">
            <v>Yes</v>
          </cell>
          <cell r="M932" t="str">
            <v>AB04408022001</v>
          </cell>
        </row>
        <row r="933">
          <cell r="A933" t="str">
            <v>SA1812</v>
          </cell>
          <cell r="B933" t="str">
            <v>11SW-B/CR404</v>
          </cell>
          <cell r="C933">
            <v>0</v>
          </cell>
          <cell r="D933" t="str">
            <v>CP,ML&amp;Wch</v>
          </cell>
          <cell r="E933" t="str">
            <v>PML</v>
          </cell>
          <cell r="F933" t="str">
            <v>A</v>
          </cell>
          <cell r="G933" t="str">
            <v>Hong Kong Zoological &amp; Botanical Gardens</v>
          </cell>
          <cell r="H933" t="str">
            <v>LCSD</v>
          </cell>
          <cell r="I933">
            <v>2</v>
          </cell>
          <cell r="J933" t="str">
            <v>Yes</v>
          </cell>
          <cell r="K933" t="str">
            <v>Central_Admiralty</v>
          </cell>
          <cell r="L933" t="str">
            <v>Yes</v>
          </cell>
          <cell r="M933" t="str">
            <v>AC04408053009</v>
          </cell>
        </row>
        <row r="934">
          <cell r="A934" t="str">
            <v>SA1813</v>
          </cell>
          <cell r="B934" t="str">
            <v>11SW-B/CR405</v>
          </cell>
          <cell r="C934">
            <v>0</v>
          </cell>
          <cell r="D934" t="str">
            <v>CP,ML&amp;Wch</v>
          </cell>
          <cell r="E934" t="str">
            <v>C-E</v>
          </cell>
          <cell r="F934" t="str">
            <v>A</v>
          </cell>
          <cell r="G934" t="str">
            <v>Hong Kong Park</v>
          </cell>
          <cell r="H934" t="str">
            <v>LCSD</v>
          </cell>
          <cell r="I934">
            <v>2</v>
          </cell>
          <cell r="J934" t="str">
            <v>Yes</v>
          </cell>
          <cell r="K934" t="str">
            <v>Central_Admiralty</v>
          </cell>
          <cell r="L934" t="str">
            <v>Yes</v>
          </cell>
          <cell r="M934" t="str">
            <v>AH04408006042</v>
          </cell>
        </row>
        <row r="935">
          <cell r="A935" t="str">
            <v>SA1814</v>
          </cell>
          <cell r="B935" t="str">
            <v>11SW-B/CR406</v>
          </cell>
          <cell r="C935">
            <v>0</v>
          </cell>
          <cell r="D935" t="str">
            <v>CP,ML&amp;Wch</v>
          </cell>
          <cell r="E935" t="str">
            <v>PML</v>
          </cell>
          <cell r="F935" t="str">
            <v>A</v>
          </cell>
          <cell r="G935" t="str">
            <v>Hong Kong Zoological &amp; Botanical Gardens</v>
          </cell>
          <cell r="H935" t="str">
            <v>LCSD</v>
          </cell>
          <cell r="I935">
            <v>1</v>
          </cell>
          <cell r="J935" t="str">
            <v>Yes</v>
          </cell>
          <cell r="K935" t="str">
            <v>Central_Admiralty</v>
          </cell>
          <cell r="L935" t="str">
            <v>Yes</v>
          </cell>
          <cell r="M935" t="str">
            <v>AC04408053006</v>
          </cell>
        </row>
        <row r="936">
          <cell r="A936" t="str">
            <v>SA1815</v>
          </cell>
          <cell r="B936" t="str">
            <v>11SW-B/C408</v>
          </cell>
          <cell r="C936">
            <v>0</v>
          </cell>
          <cell r="D936" t="str">
            <v>CP,ML&amp;Wch</v>
          </cell>
          <cell r="E936" t="str">
            <v>PML</v>
          </cell>
          <cell r="F936" t="str">
            <v>A</v>
          </cell>
          <cell r="G936" t="str">
            <v>Hong Kong Zoological &amp; Botanical Gardens</v>
          </cell>
          <cell r="H936" t="str">
            <v>LCSD</v>
          </cell>
          <cell r="I936">
            <v>2</v>
          </cell>
          <cell r="J936" t="str">
            <v>Yes</v>
          </cell>
          <cell r="K936" t="str">
            <v>Central_Admiralty</v>
          </cell>
          <cell r="L936" t="str">
            <v>No</v>
          </cell>
          <cell r="M936" t="str">
            <v>AC04408055002</v>
          </cell>
        </row>
        <row r="937">
          <cell r="A937" t="str">
            <v>SA1816</v>
          </cell>
          <cell r="B937" t="str">
            <v>11SW-B/CR409</v>
          </cell>
          <cell r="C937">
            <v>0</v>
          </cell>
          <cell r="D937" t="str">
            <v>Heritage</v>
          </cell>
          <cell r="E937" t="str">
            <v>Antiq</v>
          </cell>
          <cell r="F937" t="str">
            <v>A</v>
          </cell>
          <cell r="G937" t="str">
            <v>Mother's Choice, 5 Bowen Road (Wch)</v>
          </cell>
          <cell r="H937" t="str">
            <v>GPA</v>
          </cell>
          <cell r="I937">
            <v>2</v>
          </cell>
          <cell r="J937" t="str">
            <v>Yes</v>
          </cell>
          <cell r="K937" t="str">
            <v>Central_Admiralty</v>
          </cell>
          <cell r="L937" t="str">
            <v>Yes</v>
          </cell>
          <cell r="M937" t="str">
            <v>AC02308019000</v>
          </cell>
        </row>
        <row r="938">
          <cell r="A938" t="str">
            <v>SA1817</v>
          </cell>
          <cell r="B938" t="str">
            <v>11SW-B/C42</v>
          </cell>
          <cell r="C938">
            <v>0</v>
          </cell>
          <cell r="D938" t="str">
            <v>CP,ML&amp;Wch</v>
          </cell>
          <cell r="E938" t="str">
            <v>PML</v>
          </cell>
          <cell r="F938" t="str">
            <v>A</v>
          </cell>
          <cell r="G938" t="str">
            <v>Hong Kong Zoological &amp; Botanical Gardens</v>
          </cell>
          <cell r="H938" t="str">
            <v>LCSD</v>
          </cell>
          <cell r="I938">
            <v>2</v>
          </cell>
          <cell r="J938" t="str">
            <v>No</v>
          </cell>
          <cell r="K938" t="str">
            <v>Central_Admiralty</v>
          </cell>
          <cell r="L938" t="str">
            <v>Yes</v>
          </cell>
          <cell r="M938" t="str">
            <v>AC04408053003</v>
          </cell>
        </row>
        <row r="939">
          <cell r="A939" t="str">
            <v>SA1819</v>
          </cell>
          <cell r="B939" t="str">
            <v>11SW-B/CR443</v>
          </cell>
          <cell r="C939">
            <v>0</v>
          </cell>
          <cell r="D939" t="str">
            <v>CP,ML&amp;Wch</v>
          </cell>
          <cell r="E939" t="str">
            <v>PML</v>
          </cell>
          <cell r="F939" t="str">
            <v>A</v>
          </cell>
          <cell r="G939" t="str">
            <v>Brewin Path Rest Garden (Formerly the USD Staff Quarters)</v>
          </cell>
          <cell r="H939" t="str">
            <v>LCSD</v>
          </cell>
          <cell r="I939">
            <v>1</v>
          </cell>
          <cell r="J939" t="str">
            <v>Yes</v>
          </cell>
          <cell r="K939" t="str">
            <v>Central_Admiralty</v>
          </cell>
          <cell r="L939" t="str">
            <v>Yes</v>
          </cell>
          <cell r="M939" t="str">
            <v>AC04408079003</v>
          </cell>
        </row>
        <row r="940">
          <cell r="A940" t="str">
            <v>SA1820</v>
          </cell>
          <cell r="B940" t="str">
            <v>11SW-B/CR444</v>
          </cell>
          <cell r="C940">
            <v>0</v>
          </cell>
          <cell r="D940" t="str">
            <v>CP,ML&amp;Wch</v>
          </cell>
          <cell r="E940" t="str">
            <v>PML</v>
          </cell>
          <cell r="F940" t="str">
            <v>A</v>
          </cell>
          <cell r="G940" t="str">
            <v>Brewin Path Rest Garden (Formerly the USD Staff Quarters)</v>
          </cell>
          <cell r="H940" t="str">
            <v>LCSD</v>
          </cell>
          <cell r="I940">
            <v>1</v>
          </cell>
          <cell r="J940" t="str">
            <v>Yes</v>
          </cell>
          <cell r="K940" t="str">
            <v>Central_Admiralty</v>
          </cell>
          <cell r="L940" t="str">
            <v>Yes</v>
          </cell>
          <cell r="M940" t="str">
            <v>AC04408079004</v>
          </cell>
        </row>
        <row r="941">
          <cell r="A941" t="str">
            <v>SA1822</v>
          </cell>
          <cell r="B941" t="str">
            <v>11SW-B/CR461</v>
          </cell>
          <cell r="C941">
            <v>0</v>
          </cell>
          <cell r="D941" t="str">
            <v>CP,ML&amp;Wch</v>
          </cell>
          <cell r="E941" t="str">
            <v>C-E</v>
          </cell>
          <cell r="F941" t="str">
            <v>A</v>
          </cell>
          <cell r="G941" t="str">
            <v>Monmouth Park</v>
          </cell>
          <cell r="H941" t="str">
            <v>LCSD</v>
          </cell>
          <cell r="I941">
            <v>3</v>
          </cell>
          <cell r="J941" t="str">
            <v>Yes</v>
          </cell>
          <cell r="K941"/>
          <cell r="L941" t="str">
            <v>No</v>
          </cell>
          <cell r="M941" t="str">
            <v>AH04408005007</v>
          </cell>
        </row>
        <row r="942">
          <cell r="A942" t="str">
            <v>SA1823</v>
          </cell>
          <cell r="B942" t="str">
            <v>11SW-B/C462</v>
          </cell>
          <cell r="C942">
            <v>0</v>
          </cell>
          <cell r="D942" t="str">
            <v>CP,ML&amp;Wch</v>
          </cell>
          <cell r="E942" t="str">
            <v>Wch-N</v>
          </cell>
          <cell r="F942" t="str">
            <v>A</v>
          </cell>
          <cell r="G942" t="str">
            <v>Monmouth Terrace Playground</v>
          </cell>
          <cell r="H942" t="str">
            <v>LCSD</v>
          </cell>
          <cell r="I942">
            <v>3</v>
          </cell>
          <cell r="J942" t="str">
            <v>No</v>
          </cell>
          <cell r="K942"/>
          <cell r="L942" t="str">
            <v>Yes</v>
          </cell>
          <cell r="M942" t="str">
            <v>CA04408005006</v>
          </cell>
        </row>
        <row r="943">
          <cell r="A943" t="str">
            <v>SA1824</v>
          </cell>
          <cell r="B943" t="str">
            <v>11SW-B/C464</v>
          </cell>
          <cell r="C943">
            <v>2</v>
          </cell>
          <cell r="D943" t="str">
            <v>Heritage</v>
          </cell>
          <cell r="E943" t="str">
            <v>Antiq</v>
          </cell>
          <cell r="F943" t="str">
            <v>A</v>
          </cell>
          <cell r="G943" t="str">
            <v>Mother's Choice, 5 Bowen Road (Wch)</v>
          </cell>
          <cell r="H943" t="str">
            <v>GPA</v>
          </cell>
          <cell r="I943">
            <v>1</v>
          </cell>
          <cell r="J943" t="str">
            <v>Yes</v>
          </cell>
          <cell r="K943" t="str">
            <v>Central_Admiralty</v>
          </cell>
          <cell r="L943" t="str">
            <v>Yes</v>
          </cell>
          <cell r="M943" t="str">
            <v>FH02308002009</v>
          </cell>
        </row>
        <row r="944">
          <cell r="A944" t="str">
            <v>SA1826</v>
          </cell>
          <cell r="B944" t="str">
            <v>11SW-B/C473</v>
          </cell>
          <cell r="C944">
            <v>0</v>
          </cell>
          <cell r="D944" t="str">
            <v>CP,ML&amp;Wch</v>
          </cell>
          <cell r="E944" t="str">
            <v>C-E</v>
          </cell>
          <cell r="F944" t="str">
            <v>A</v>
          </cell>
          <cell r="G944" t="str">
            <v>Hong Kong Park</v>
          </cell>
          <cell r="H944" t="str">
            <v>LCSD</v>
          </cell>
          <cell r="I944">
            <v>1</v>
          </cell>
          <cell r="J944" t="str">
            <v>No</v>
          </cell>
          <cell r="K944" t="str">
            <v>Central_Admiralty</v>
          </cell>
          <cell r="L944" t="str">
            <v>Yes</v>
          </cell>
          <cell r="M944" t="str">
            <v>AH04408006058</v>
          </cell>
        </row>
        <row r="945">
          <cell r="A945" t="str">
            <v>SA1827</v>
          </cell>
          <cell r="B945" t="str">
            <v>11SW-B/C476</v>
          </cell>
          <cell r="C945">
            <v>0</v>
          </cell>
          <cell r="D945" t="str">
            <v>CP,ML&amp;Wch</v>
          </cell>
          <cell r="E945" t="str">
            <v>PML</v>
          </cell>
          <cell r="F945" t="str">
            <v>A</v>
          </cell>
          <cell r="G945" t="str">
            <v>Hong Kong Zoological &amp; Botanical Gardens</v>
          </cell>
          <cell r="H945" t="str">
            <v>LCSD</v>
          </cell>
          <cell r="I945">
            <v>1</v>
          </cell>
          <cell r="J945" t="str">
            <v>No</v>
          </cell>
          <cell r="K945" t="str">
            <v>Central_Admiralty</v>
          </cell>
          <cell r="L945" t="str">
            <v>Yes</v>
          </cell>
          <cell r="M945" t="str">
            <v>AC04408053004</v>
          </cell>
        </row>
        <row r="946">
          <cell r="A946" t="str">
            <v>SA1828</v>
          </cell>
          <cell r="B946" t="str">
            <v>11SW-B/CR477</v>
          </cell>
          <cell r="C946">
            <v>0</v>
          </cell>
          <cell r="D946" t="str">
            <v>CP,ML&amp;Wch</v>
          </cell>
          <cell r="E946" t="str">
            <v>PML</v>
          </cell>
          <cell r="F946" t="str">
            <v>A</v>
          </cell>
          <cell r="G946" t="str">
            <v>Hong Kong Zoological &amp; Botanical Gardens</v>
          </cell>
          <cell r="H946" t="str">
            <v>LCSD</v>
          </cell>
          <cell r="I946">
            <v>1</v>
          </cell>
          <cell r="J946" t="str">
            <v>Yes</v>
          </cell>
          <cell r="K946" t="str">
            <v>Central_Admiralty</v>
          </cell>
          <cell r="L946" t="str">
            <v>Yes</v>
          </cell>
          <cell r="M946" t="str">
            <v>AC04408053010</v>
          </cell>
        </row>
        <row r="947">
          <cell r="A947" t="str">
            <v>SA1830</v>
          </cell>
          <cell r="B947" t="str">
            <v>11SW-B/C488</v>
          </cell>
          <cell r="C947">
            <v>0</v>
          </cell>
          <cell r="D947" t="str">
            <v>CP,ML&amp;Wch</v>
          </cell>
          <cell r="E947" t="str">
            <v>PML</v>
          </cell>
          <cell r="F947" t="str">
            <v>A</v>
          </cell>
          <cell r="G947" t="str">
            <v>Government House</v>
          </cell>
          <cell r="H947" t="str">
            <v>CE'S OFF</v>
          </cell>
          <cell r="I947">
            <v>1</v>
          </cell>
          <cell r="J947" t="str">
            <v>Yes</v>
          </cell>
          <cell r="K947" t="str">
            <v>Central_Admiralty</v>
          </cell>
          <cell r="L947" t="str">
            <v>Yes</v>
          </cell>
          <cell r="M947" t="str">
            <v>AC07008001008</v>
          </cell>
        </row>
        <row r="948">
          <cell r="A948" t="str">
            <v>SA1832</v>
          </cell>
          <cell r="B948" t="str">
            <v>11SW-B/C490</v>
          </cell>
          <cell r="C948">
            <v>0</v>
          </cell>
          <cell r="D948" t="str">
            <v>CP,ML&amp;Wch</v>
          </cell>
          <cell r="E948" t="str">
            <v>C-E</v>
          </cell>
          <cell r="F948" t="str">
            <v>A</v>
          </cell>
          <cell r="G948" t="str">
            <v>Junction Of Tramway Path And Macdonnell Road</v>
          </cell>
          <cell r="H948" t="str">
            <v>LCSD</v>
          </cell>
          <cell r="I948">
            <v>2</v>
          </cell>
          <cell r="J948" t="str">
            <v>Yes</v>
          </cell>
          <cell r="K948" t="str">
            <v>Central_Admiralty</v>
          </cell>
          <cell r="L948" t="str">
            <v>Yes</v>
          </cell>
          <cell r="M948" t="str">
            <v>AH04408008001</v>
          </cell>
        </row>
        <row r="949">
          <cell r="A949" t="str">
            <v>SA1833</v>
          </cell>
          <cell r="B949" t="str">
            <v>11SW-B/CR497</v>
          </cell>
          <cell r="C949">
            <v>0</v>
          </cell>
          <cell r="D949" t="str">
            <v>CP,ML&amp;Wch</v>
          </cell>
          <cell r="E949" t="str">
            <v>PML</v>
          </cell>
          <cell r="F949" t="str">
            <v>A</v>
          </cell>
          <cell r="G949" t="str">
            <v>Hong Kong Zoological &amp; Botanical Gardens</v>
          </cell>
          <cell r="H949" t="str">
            <v>FEHD</v>
          </cell>
          <cell r="I949">
            <v>1</v>
          </cell>
          <cell r="J949" t="str">
            <v>Yes</v>
          </cell>
          <cell r="K949" t="str">
            <v>Central_Admiralty</v>
          </cell>
          <cell r="L949" t="str">
            <v>Yes</v>
          </cell>
          <cell r="M949" t="str">
            <v>AC04408053008</v>
          </cell>
        </row>
        <row r="950">
          <cell r="A950" t="str">
            <v>SA1834</v>
          </cell>
          <cell r="B950" t="str">
            <v>11SW-B/CR5</v>
          </cell>
          <cell r="C950">
            <v>0</v>
          </cell>
          <cell r="D950" t="str">
            <v>CP,ML&amp;Wch</v>
          </cell>
          <cell r="E950" t="str">
            <v>PML</v>
          </cell>
          <cell r="F950" t="str">
            <v>A</v>
          </cell>
          <cell r="G950" t="str">
            <v>Hong Kong Zoological &amp; Botanical Gardens</v>
          </cell>
          <cell r="H950" t="str">
            <v>LCSD</v>
          </cell>
          <cell r="I950">
            <v>2</v>
          </cell>
          <cell r="J950" t="str">
            <v>Yes</v>
          </cell>
          <cell r="K950" t="str">
            <v>Central_Admiralty</v>
          </cell>
          <cell r="L950" t="str">
            <v>Yes</v>
          </cell>
          <cell r="M950" t="str">
            <v>AC04408053028</v>
          </cell>
        </row>
        <row r="951">
          <cell r="A951" t="str">
            <v>SA1836</v>
          </cell>
          <cell r="B951" t="str">
            <v>11SW-B/FR304</v>
          </cell>
          <cell r="C951">
            <v>0</v>
          </cell>
          <cell r="D951" t="str">
            <v>CP,ML&amp;Wch</v>
          </cell>
          <cell r="E951" t="str">
            <v>C-E</v>
          </cell>
          <cell r="F951" t="str">
            <v>A</v>
          </cell>
          <cell r="G951" t="str">
            <v>Hong Kong Park</v>
          </cell>
          <cell r="H951" t="str">
            <v>LCSD</v>
          </cell>
          <cell r="I951">
            <v>2</v>
          </cell>
          <cell r="J951" t="str">
            <v>*</v>
          </cell>
          <cell r="K951" t="str">
            <v>Central_Admiralty</v>
          </cell>
          <cell r="L951" t="str">
            <v>Yes</v>
          </cell>
          <cell r="M951" t="str">
            <v>AH04408006048</v>
          </cell>
        </row>
        <row r="952">
          <cell r="A952" t="str">
            <v>SA1837</v>
          </cell>
          <cell r="B952" t="str">
            <v>11SW-B/CR507</v>
          </cell>
          <cell r="C952">
            <v>0</v>
          </cell>
          <cell r="D952" t="str">
            <v>CP,ML&amp;Wch</v>
          </cell>
          <cell r="E952" t="str">
            <v>C-E</v>
          </cell>
          <cell r="F952" t="str">
            <v>A</v>
          </cell>
          <cell r="G952" t="str">
            <v>The High Court</v>
          </cell>
          <cell r="H952" t="str">
            <v>JD</v>
          </cell>
          <cell r="I952">
            <v>2</v>
          </cell>
          <cell r="J952" t="str">
            <v>Yes</v>
          </cell>
          <cell r="K952" t="str">
            <v>Central_Admiralty</v>
          </cell>
          <cell r="L952" t="str">
            <v>No</v>
          </cell>
          <cell r="M952" t="str">
            <v>AH07308002004</v>
          </cell>
        </row>
        <row r="953">
          <cell r="A953" t="str">
            <v>SA1839</v>
          </cell>
          <cell r="B953" t="str">
            <v>11SW-B/C512</v>
          </cell>
          <cell r="C953">
            <v>0</v>
          </cell>
          <cell r="D953" t="str">
            <v>Heritage</v>
          </cell>
          <cell r="E953" t="str">
            <v>Antiq</v>
          </cell>
          <cell r="F953" t="str">
            <v>A</v>
          </cell>
          <cell r="G953" t="str">
            <v>Mother's Choice, 5 Bowen Road (Wch)</v>
          </cell>
          <cell r="H953" t="str">
            <v>GPA</v>
          </cell>
          <cell r="I953">
            <v>1</v>
          </cell>
          <cell r="J953" t="str">
            <v>Yes</v>
          </cell>
          <cell r="K953" t="str">
            <v>Central_Admiralty</v>
          </cell>
          <cell r="L953" t="str">
            <v>Yes</v>
          </cell>
          <cell r="M953" t="str">
            <v>FH02308002002</v>
          </cell>
        </row>
        <row r="954">
          <cell r="A954" t="str">
            <v>SA1840</v>
          </cell>
          <cell r="B954" t="str">
            <v>11SW-B/CR513</v>
          </cell>
          <cell r="C954">
            <v>2</v>
          </cell>
          <cell r="D954" t="str">
            <v>Heritage</v>
          </cell>
          <cell r="E954" t="str">
            <v>Antiq</v>
          </cell>
          <cell r="F954" t="str">
            <v>A</v>
          </cell>
          <cell r="G954" t="str">
            <v>Mother's Choice, 5 Bowen Road (Wch)</v>
          </cell>
          <cell r="H954" t="str">
            <v>GPA</v>
          </cell>
          <cell r="I954">
            <v>1</v>
          </cell>
          <cell r="J954" t="str">
            <v>Yes</v>
          </cell>
          <cell r="K954" t="str">
            <v>Central_Admiralty</v>
          </cell>
          <cell r="L954" t="str">
            <v>Yes</v>
          </cell>
          <cell r="M954" t="str">
            <v>FH02308002010</v>
          </cell>
        </row>
        <row r="955">
          <cell r="A955" t="str">
            <v>SA1845</v>
          </cell>
          <cell r="B955" t="str">
            <v>11SW-B/C6</v>
          </cell>
          <cell r="C955">
            <v>0</v>
          </cell>
          <cell r="D955" t="str">
            <v>CP,ML&amp;Wch</v>
          </cell>
          <cell r="E955" t="str">
            <v>PML</v>
          </cell>
          <cell r="F955" t="str">
            <v>A</v>
          </cell>
          <cell r="G955" t="str">
            <v>Hong Kong Zoological &amp; Botanical Gardens</v>
          </cell>
          <cell r="H955" t="str">
            <v>LCSD</v>
          </cell>
          <cell r="I955">
            <v>2</v>
          </cell>
          <cell r="J955" t="str">
            <v>Yes</v>
          </cell>
          <cell r="K955" t="str">
            <v>Central_Admiralty</v>
          </cell>
          <cell r="L955" t="str">
            <v>Yes</v>
          </cell>
          <cell r="M955" t="str">
            <v>AC04408053011</v>
          </cell>
        </row>
        <row r="956">
          <cell r="A956" t="str">
            <v>SA1847</v>
          </cell>
          <cell r="B956" t="str">
            <v>11SW-B/CR617</v>
          </cell>
          <cell r="C956" t="str">
            <v>1,2</v>
          </cell>
          <cell r="D956" t="str">
            <v>CP,ML&amp;Wch</v>
          </cell>
          <cell r="E956" t="str">
            <v>PML</v>
          </cell>
          <cell r="F956" t="str">
            <v>A</v>
          </cell>
          <cell r="G956" t="str">
            <v>Hong Kong Zoological &amp; Botanical Gardens</v>
          </cell>
          <cell r="H956" t="str">
            <v>LCSD,HyD</v>
          </cell>
          <cell r="I956">
            <v>1</v>
          </cell>
          <cell r="J956" t="str">
            <v>Yes</v>
          </cell>
          <cell r="K956" t="str">
            <v>Central_Admiralty</v>
          </cell>
          <cell r="L956" t="str">
            <v>Yes</v>
          </cell>
          <cell r="M956" t="str">
            <v>AC04408053016</v>
          </cell>
        </row>
        <row r="957">
          <cell r="A957" t="str">
            <v>SA1848</v>
          </cell>
          <cell r="B957" t="str">
            <v>11SW-B/CR62</v>
          </cell>
          <cell r="C957">
            <v>0</v>
          </cell>
          <cell r="D957" t="str">
            <v>CP,ML&amp;Wch</v>
          </cell>
          <cell r="E957" t="str">
            <v>PML</v>
          </cell>
          <cell r="F957" t="str">
            <v>A</v>
          </cell>
          <cell r="G957" t="str">
            <v>Lower Albert Road Sitting Out Area</v>
          </cell>
          <cell r="H957" t="str">
            <v>LCSD</v>
          </cell>
          <cell r="I957">
            <v>1</v>
          </cell>
          <cell r="J957" t="str">
            <v>Yes</v>
          </cell>
          <cell r="K957" t="str">
            <v>Central_Admiralty</v>
          </cell>
          <cell r="L957" t="str">
            <v>Yes</v>
          </cell>
          <cell r="M957" t="str">
            <v>AC04408052001</v>
          </cell>
        </row>
        <row r="958">
          <cell r="A958" t="str">
            <v>SA1851</v>
          </cell>
          <cell r="B958" t="str">
            <v>11SW-B/C63</v>
          </cell>
          <cell r="C958">
            <v>0</v>
          </cell>
          <cell r="D958" t="str">
            <v>CP,ML&amp;Wch</v>
          </cell>
          <cell r="E958" t="str">
            <v>PML</v>
          </cell>
          <cell r="F958" t="str">
            <v>A</v>
          </cell>
          <cell r="G958" t="str">
            <v>Hong Kong Zoological &amp; Botanical Gardens</v>
          </cell>
          <cell r="H958" t="str">
            <v>LCSD</v>
          </cell>
          <cell r="I958">
            <v>1</v>
          </cell>
          <cell r="J958" t="str">
            <v>No</v>
          </cell>
          <cell r="K958" t="str">
            <v>Central_Admiralty</v>
          </cell>
          <cell r="L958" t="str">
            <v>Yes</v>
          </cell>
          <cell r="M958" t="str">
            <v>AC04408053029</v>
          </cell>
        </row>
        <row r="959">
          <cell r="A959" t="str">
            <v>SA1852</v>
          </cell>
          <cell r="B959" t="str">
            <v>11SW-B/C634</v>
          </cell>
          <cell r="C959">
            <v>0</v>
          </cell>
          <cell r="D959" t="str">
            <v>CP,ML&amp;Wch</v>
          </cell>
          <cell r="E959" t="str">
            <v>PML</v>
          </cell>
          <cell r="F959" t="str">
            <v>A</v>
          </cell>
          <cell r="G959" t="str">
            <v>Montgomery Block, 42B Kennedy Road</v>
          </cell>
          <cell r="H959" t="str">
            <v>GPA</v>
          </cell>
          <cell r="I959">
            <v>2</v>
          </cell>
          <cell r="J959" t="str">
            <v>No</v>
          </cell>
          <cell r="K959" t="str">
            <v>Central_Admiralty</v>
          </cell>
          <cell r="L959" t="str">
            <v>Yes</v>
          </cell>
          <cell r="M959" t="str">
            <v>AC02308099001</v>
          </cell>
        </row>
        <row r="960">
          <cell r="A960" t="str">
            <v>SA1853</v>
          </cell>
          <cell r="B960" t="str">
            <v>11SW-B/FR300</v>
          </cell>
          <cell r="C960">
            <v>0</v>
          </cell>
          <cell r="D960" t="str">
            <v>CP,ML&amp;Wch</v>
          </cell>
          <cell r="E960" t="str">
            <v>PML</v>
          </cell>
          <cell r="F960" t="str">
            <v>A</v>
          </cell>
          <cell r="G960" t="str">
            <v>Glenealy Amenity Plot</v>
          </cell>
          <cell r="H960" t="str">
            <v>LCSD</v>
          </cell>
          <cell r="I960">
            <v>2</v>
          </cell>
          <cell r="J960" t="str">
            <v>*</v>
          </cell>
          <cell r="K960" t="str">
            <v>Central_Admiralty</v>
          </cell>
          <cell r="L960" t="str">
            <v>Yes</v>
          </cell>
          <cell r="M960" t="str">
            <v>AC04408055001</v>
          </cell>
        </row>
        <row r="961">
          <cell r="A961" t="str">
            <v>SA1854</v>
          </cell>
          <cell r="B961" t="str">
            <v>11SW-B/CR639</v>
          </cell>
          <cell r="C961">
            <v>0</v>
          </cell>
          <cell r="D961" t="str">
            <v>CP,ML&amp;Wch</v>
          </cell>
          <cell r="E961" t="str">
            <v>C-E</v>
          </cell>
          <cell r="F961" t="str">
            <v>A</v>
          </cell>
          <cell r="G961" t="str">
            <v>Monmouth Park</v>
          </cell>
          <cell r="H961" t="str">
            <v>LCSD</v>
          </cell>
          <cell r="I961">
            <v>2</v>
          </cell>
          <cell r="J961" t="str">
            <v>No</v>
          </cell>
          <cell r="K961" t="str">
            <v>Central_Admiralty</v>
          </cell>
          <cell r="L961" t="str">
            <v>Yes</v>
          </cell>
          <cell r="M961" t="str">
            <v>AH04408005013</v>
          </cell>
        </row>
        <row r="962">
          <cell r="A962" t="str">
            <v>SA1855</v>
          </cell>
          <cell r="B962" t="str">
            <v>11SW-B/CR70</v>
          </cell>
          <cell r="C962">
            <v>1</v>
          </cell>
          <cell r="D962" t="str">
            <v>CP,ML&amp;Wch</v>
          </cell>
          <cell r="E962" t="str">
            <v>PML</v>
          </cell>
          <cell r="F962" t="str">
            <v>A</v>
          </cell>
          <cell r="G962" t="str">
            <v>Lower Albert Road Sitting Out Area</v>
          </cell>
          <cell r="H962" t="str">
            <v>LCSD</v>
          </cell>
          <cell r="I962">
            <v>2</v>
          </cell>
          <cell r="J962" t="str">
            <v>Yes</v>
          </cell>
          <cell r="K962" t="str">
            <v>Central_Admiralty</v>
          </cell>
          <cell r="L962" t="str">
            <v>Yes</v>
          </cell>
          <cell r="M962" t="str">
            <v>AC04408052002</v>
          </cell>
        </row>
        <row r="963">
          <cell r="A963" t="str">
            <v>SA1856</v>
          </cell>
          <cell r="B963" t="str">
            <v>11SW-B/C86</v>
          </cell>
          <cell r="C963">
            <v>4</v>
          </cell>
          <cell r="D963" t="str">
            <v>Heritage</v>
          </cell>
          <cell r="E963" t="str">
            <v>Antiq</v>
          </cell>
          <cell r="F963" t="str">
            <v>A</v>
          </cell>
          <cell r="G963" t="str">
            <v>Mother's Choice, 5 Bowen Road (Wch)</v>
          </cell>
          <cell r="H963" t="str">
            <v>GPA</v>
          </cell>
          <cell r="I963">
            <v>1</v>
          </cell>
          <cell r="J963" t="str">
            <v>Yes</v>
          </cell>
          <cell r="K963" t="str">
            <v>Central_Admiralty</v>
          </cell>
          <cell r="L963" t="str">
            <v>Yes</v>
          </cell>
          <cell r="M963" t="str">
            <v>AC05508094001</v>
          </cell>
        </row>
        <row r="964">
          <cell r="A964" t="str">
            <v>SA1857</v>
          </cell>
          <cell r="B964" t="str">
            <v>11SW-B/C93</v>
          </cell>
          <cell r="C964">
            <v>0</v>
          </cell>
          <cell r="D964" t="str">
            <v>Heritage</v>
          </cell>
          <cell r="E964" t="str">
            <v>Antiq</v>
          </cell>
          <cell r="F964" t="str">
            <v>A</v>
          </cell>
          <cell r="G964" t="str">
            <v>Mother's Choice, 5 Bowen Road (Wch)</v>
          </cell>
          <cell r="H964" t="str">
            <v>GPA</v>
          </cell>
          <cell r="I964">
            <v>1</v>
          </cell>
          <cell r="J964" t="str">
            <v>Yes</v>
          </cell>
          <cell r="K964" t="str">
            <v>Central_Admiralty</v>
          </cell>
          <cell r="L964" t="str">
            <v>Yes</v>
          </cell>
          <cell r="M964" t="str">
            <v>FH02308002001</v>
          </cell>
        </row>
        <row r="965">
          <cell r="A965" t="str">
            <v>SA1858</v>
          </cell>
          <cell r="B965" t="str">
            <v>11SW-B/FR101</v>
          </cell>
          <cell r="C965">
            <v>0</v>
          </cell>
          <cell r="D965" t="str">
            <v>CP,ML&amp;Wch</v>
          </cell>
          <cell r="E965" t="str">
            <v>C-E</v>
          </cell>
          <cell r="F965" t="str">
            <v>A</v>
          </cell>
          <cell r="G965" t="str">
            <v>Monmouth Park</v>
          </cell>
          <cell r="H965" t="str">
            <v>LCSD</v>
          </cell>
          <cell r="I965">
            <v>2</v>
          </cell>
          <cell r="J965" t="str">
            <v>No</v>
          </cell>
          <cell r="K965" t="str">
            <v>Central_Admiralty</v>
          </cell>
          <cell r="L965" t="str">
            <v>Yes</v>
          </cell>
          <cell r="M965" t="str">
            <v>AH04408005009</v>
          </cell>
        </row>
        <row r="966">
          <cell r="A966" t="str">
            <v>SA1859</v>
          </cell>
          <cell r="B966" t="str">
            <v>11SW-B/F102</v>
          </cell>
          <cell r="C966">
            <v>0</v>
          </cell>
          <cell r="D966" t="str">
            <v>CP,ML&amp;Wch</v>
          </cell>
          <cell r="E966" t="str">
            <v>C-E</v>
          </cell>
          <cell r="F966" t="str">
            <v>A</v>
          </cell>
          <cell r="G966" t="str">
            <v>Monmouth Park</v>
          </cell>
          <cell r="H966" t="str">
            <v>LCSD</v>
          </cell>
          <cell r="I966">
            <v>3</v>
          </cell>
          <cell r="J966" t="str">
            <v>Yes</v>
          </cell>
          <cell r="K966"/>
          <cell r="L966" t="str">
            <v>Yes</v>
          </cell>
          <cell r="M966" t="str">
            <v>AH04408005010</v>
          </cell>
        </row>
        <row r="967">
          <cell r="A967" t="str">
            <v>SA1860</v>
          </cell>
          <cell r="B967" t="str">
            <v>11SW-B/FR113</v>
          </cell>
          <cell r="C967">
            <v>0</v>
          </cell>
          <cell r="D967" t="str">
            <v>CP,ML&amp;Wch</v>
          </cell>
          <cell r="E967" t="str">
            <v>PML</v>
          </cell>
          <cell r="F967" t="str">
            <v>A</v>
          </cell>
          <cell r="G967" t="str">
            <v>Hong Kong Zoological &amp; Botanical Gardens</v>
          </cell>
          <cell r="H967" t="str">
            <v>LCSD</v>
          </cell>
          <cell r="I967">
            <v>2</v>
          </cell>
          <cell r="J967" t="str">
            <v>Yes</v>
          </cell>
          <cell r="K967" t="str">
            <v>Central_Admiralty</v>
          </cell>
          <cell r="L967" t="str">
            <v>Yes</v>
          </cell>
          <cell r="M967" t="str">
            <v>AC04408053021</v>
          </cell>
        </row>
        <row r="968">
          <cell r="A968" t="str">
            <v>SA1861</v>
          </cell>
          <cell r="B968" t="str">
            <v>11SW-B/F115</v>
          </cell>
          <cell r="C968">
            <v>2</v>
          </cell>
          <cell r="D968" t="str">
            <v>CP,ML&amp;Wch</v>
          </cell>
          <cell r="E968" t="str">
            <v>PML</v>
          </cell>
          <cell r="F968" t="str">
            <v>A</v>
          </cell>
          <cell r="G968" t="str">
            <v>Brewin Path Temporary Garden</v>
          </cell>
          <cell r="H968" t="str">
            <v>LCSD</v>
          </cell>
          <cell r="I968">
            <v>2</v>
          </cell>
          <cell r="J968" t="str">
            <v>Yes</v>
          </cell>
          <cell r="K968" t="str">
            <v>Central_Admiralty</v>
          </cell>
          <cell r="L968" t="str">
            <v>Yes</v>
          </cell>
          <cell r="M968" t="str">
            <v>AC04408079001</v>
          </cell>
        </row>
        <row r="969">
          <cell r="A969" t="str">
            <v>SA1862</v>
          </cell>
          <cell r="B969" t="str">
            <v>11SW-B/FR12</v>
          </cell>
          <cell r="C969">
            <v>1</v>
          </cell>
          <cell r="D969" t="str">
            <v>CP,ML&amp;Wch</v>
          </cell>
          <cell r="E969" t="str">
            <v>C-E</v>
          </cell>
          <cell r="F969" t="str">
            <v>A</v>
          </cell>
          <cell r="G969" t="str">
            <v>Central Government Offices</v>
          </cell>
          <cell r="H969" t="str">
            <v>D of J</v>
          </cell>
          <cell r="I969">
            <v>1</v>
          </cell>
          <cell r="J969" t="str">
            <v>Yes</v>
          </cell>
          <cell r="K969" t="str">
            <v>Central_Admiralty</v>
          </cell>
          <cell r="L969" t="str">
            <v>Yes</v>
          </cell>
          <cell r="M969" t="str">
            <v>AA07108006002</v>
          </cell>
        </row>
        <row r="970">
          <cell r="A970" t="str">
            <v>SA1863</v>
          </cell>
          <cell r="B970" t="str">
            <v>11SW-B/FR125</v>
          </cell>
          <cell r="C970">
            <v>1</v>
          </cell>
          <cell r="D970" t="str">
            <v>CP,ML&amp;Wch</v>
          </cell>
          <cell r="E970" t="str">
            <v>C-W</v>
          </cell>
          <cell r="F970" t="str">
            <v>A</v>
          </cell>
          <cell r="G970" t="str">
            <v>Graham Street Sitting out Area</v>
          </cell>
          <cell r="H970" t="str">
            <v>LCSD</v>
          </cell>
          <cell r="I970">
            <v>2</v>
          </cell>
          <cell r="J970" t="str">
            <v>No</v>
          </cell>
          <cell r="K970" t="str">
            <v>Central_Admiralty</v>
          </cell>
          <cell r="L970" t="str">
            <v>Yes</v>
          </cell>
          <cell r="M970" t="str">
            <v>AB04408034001</v>
          </cell>
        </row>
        <row r="971">
          <cell r="A971" t="str">
            <v>SA1865</v>
          </cell>
          <cell r="B971" t="str">
            <v>11SW-B/FR129</v>
          </cell>
          <cell r="C971" t="str">
            <v>2,3</v>
          </cell>
          <cell r="D971" t="str">
            <v>CP,ML&amp;Wch</v>
          </cell>
          <cell r="E971" t="str">
            <v>C-E</v>
          </cell>
          <cell r="F971" t="str">
            <v>A</v>
          </cell>
          <cell r="G971" t="str">
            <v>Central Fire Station</v>
          </cell>
          <cell r="H971" t="str">
            <v>FSD,LCSD</v>
          </cell>
          <cell r="I971">
            <v>1</v>
          </cell>
          <cell r="J971" t="str">
            <v>Yes</v>
          </cell>
          <cell r="K971" t="str">
            <v>Central_Admiralty</v>
          </cell>
          <cell r="L971" t="str">
            <v>Yes</v>
          </cell>
          <cell r="M971" t="str">
            <v>AH01808003001,AH04408006017</v>
          </cell>
        </row>
        <row r="972">
          <cell r="A972" t="str">
            <v>SA1867</v>
          </cell>
          <cell r="B972" t="str">
            <v>11SW-B/FR131</v>
          </cell>
          <cell r="C972">
            <v>0</v>
          </cell>
          <cell r="D972" t="str">
            <v>CP,ML&amp;Wch</v>
          </cell>
          <cell r="E972" t="str">
            <v>Wch-S</v>
          </cell>
          <cell r="F972" t="str">
            <v>A</v>
          </cell>
          <cell r="G972" t="str">
            <v>Wan Chai Park</v>
          </cell>
          <cell r="H972" t="str">
            <v>LCSD</v>
          </cell>
          <cell r="I972">
            <v>1</v>
          </cell>
          <cell r="J972" t="str">
            <v>No</v>
          </cell>
          <cell r="K972" t="str">
            <v>WanChai-North</v>
          </cell>
          <cell r="L972" t="str">
            <v>Yes</v>
          </cell>
          <cell r="M972" t="str">
            <v>CC04408079005</v>
          </cell>
        </row>
        <row r="973">
          <cell r="A973" t="str">
            <v>SA1868</v>
          </cell>
          <cell r="B973" t="str">
            <v>11SW-B/FR142</v>
          </cell>
          <cell r="C973">
            <v>0</v>
          </cell>
          <cell r="D973" t="str">
            <v>CP,ML&amp;Wch</v>
          </cell>
          <cell r="E973" t="str">
            <v>C-E</v>
          </cell>
          <cell r="F973" t="str">
            <v>A</v>
          </cell>
          <cell r="G973" t="str">
            <v>Hong Kong Park</v>
          </cell>
          <cell r="H973" t="str">
            <v>LCSD</v>
          </cell>
          <cell r="I973">
            <v>2</v>
          </cell>
          <cell r="J973" t="str">
            <v>Yes</v>
          </cell>
          <cell r="K973" t="str">
            <v>Central_Admiralty</v>
          </cell>
          <cell r="L973" t="str">
            <v>Yes</v>
          </cell>
          <cell r="M973" t="str">
            <v>AH04408006019</v>
          </cell>
        </row>
        <row r="974">
          <cell r="A974" t="str">
            <v>SA1869</v>
          </cell>
          <cell r="B974" t="str">
            <v>11SW-B/FR143</v>
          </cell>
          <cell r="C974">
            <v>0</v>
          </cell>
          <cell r="D974" t="str">
            <v>CP,ML&amp;Wch</v>
          </cell>
          <cell r="E974" t="str">
            <v>C-E</v>
          </cell>
          <cell r="F974" t="str">
            <v>A</v>
          </cell>
          <cell r="G974" t="str">
            <v>Hong Kong Park</v>
          </cell>
          <cell r="H974" t="str">
            <v>LCSD</v>
          </cell>
          <cell r="I974">
            <v>2</v>
          </cell>
          <cell r="J974" t="str">
            <v>Yes</v>
          </cell>
          <cell r="K974" t="str">
            <v>Central_Admiralty</v>
          </cell>
          <cell r="L974" t="str">
            <v>Yes</v>
          </cell>
          <cell r="M974" t="str">
            <v>AH04408006020</v>
          </cell>
        </row>
        <row r="975">
          <cell r="A975" t="str">
            <v>SA1870</v>
          </cell>
          <cell r="B975" t="str">
            <v>11SW-B/F144</v>
          </cell>
          <cell r="C975">
            <v>0</v>
          </cell>
          <cell r="D975" t="str">
            <v>CP,ML&amp;Wch</v>
          </cell>
          <cell r="E975" t="str">
            <v>C-E</v>
          </cell>
          <cell r="F975" t="str">
            <v>A</v>
          </cell>
          <cell r="G975" t="str">
            <v>Hong Kong Park</v>
          </cell>
          <cell r="H975" t="str">
            <v>LCSD</v>
          </cell>
          <cell r="I975">
            <v>2</v>
          </cell>
          <cell r="J975" t="str">
            <v>Yes</v>
          </cell>
          <cell r="K975" t="str">
            <v>Central_Admiralty</v>
          </cell>
          <cell r="L975" t="str">
            <v>Yes</v>
          </cell>
          <cell r="M975" t="str">
            <v>AH04408006021</v>
          </cell>
        </row>
        <row r="976">
          <cell r="A976" t="str">
            <v>SA1871</v>
          </cell>
          <cell r="B976" t="str">
            <v>11SW-B/FR146</v>
          </cell>
          <cell r="C976">
            <v>0</v>
          </cell>
          <cell r="D976" t="str">
            <v>CP,ML&amp;Wch</v>
          </cell>
          <cell r="E976" t="str">
            <v>C-E</v>
          </cell>
          <cell r="F976" t="str">
            <v>A</v>
          </cell>
          <cell r="G976" t="str">
            <v>Hong Kong Park</v>
          </cell>
          <cell r="H976" t="str">
            <v>LCSD</v>
          </cell>
          <cell r="I976">
            <v>2</v>
          </cell>
          <cell r="J976" t="str">
            <v>Yes</v>
          </cell>
          <cell r="K976" t="str">
            <v>Central_Admiralty</v>
          </cell>
          <cell r="L976" t="str">
            <v>Yes</v>
          </cell>
          <cell r="M976" t="str">
            <v>AH04408006022</v>
          </cell>
        </row>
        <row r="977">
          <cell r="A977" t="str">
            <v>SA1872</v>
          </cell>
          <cell r="B977" t="str">
            <v>11SW-B/F149</v>
          </cell>
          <cell r="C977">
            <v>0</v>
          </cell>
          <cell r="D977" t="str">
            <v>CP,ML&amp;Wch</v>
          </cell>
          <cell r="E977" t="str">
            <v>C-E</v>
          </cell>
          <cell r="F977" t="str">
            <v>A</v>
          </cell>
          <cell r="G977" t="str">
            <v>Hong Kong Park</v>
          </cell>
          <cell r="H977" t="str">
            <v>LCSD</v>
          </cell>
          <cell r="I977">
            <v>2</v>
          </cell>
          <cell r="J977" t="str">
            <v>Yes</v>
          </cell>
          <cell r="K977" t="str">
            <v>Central_Admiralty</v>
          </cell>
          <cell r="L977" t="str">
            <v>Yes</v>
          </cell>
          <cell r="M977" t="str">
            <v>AH04408006023</v>
          </cell>
        </row>
        <row r="978">
          <cell r="A978" t="str">
            <v>SA1873</v>
          </cell>
          <cell r="B978" t="str">
            <v>11SW-B/F150</v>
          </cell>
          <cell r="C978">
            <v>0</v>
          </cell>
          <cell r="D978" t="str">
            <v>CP,ML&amp;Wch</v>
          </cell>
          <cell r="E978" t="str">
            <v>C-E</v>
          </cell>
          <cell r="F978" t="str">
            <v>A</v>
          </cell>
          <cell r="G978" t="str">
            <v>Hong Kong Park</v>
          </cell>
          <cell r="H978" t="str">
            <v>LCSD</v>
          </cell>
          <cell r="I978">
            <v>2</v>
          </cell>
          <cell r="J978" t="str">
            <v>Yes</v>
          </cell>
          <cell r="K978" t="str">
            <v>Central_Admiralty</v>
          </cell>
          <cell r="L978" t="str">
            <v>Yes</v>
          </cell>
          <cell r="M978" t="str">
            <v>AH04408006024</v>
          </cell>
        </row>
        <row r="979">
          <cell r="A979" t="str">
            <v>SA1874</v>
          </cell>
          <cell r="B979" t="str">
            <v>11SW-B/F151</v>
          </cell>
          <cell r="C979">
            <v>0</v>
          </cell>
          <cell r="D979" t="str">
            <v>CP,ML&amp;Wch</v>
          </cell>
          <cell r="E979" t="str">
            <v>C-E</v>
          </cell>
          <cell r="F979" t="str">
            <v>A</v>
          </cell>
          <cell r="G979" t="str">
            <v>Hong Kong Park</v>
          </cell>
          <cell r="H979" t="str">
            <v>LCSD</v>
          </cell>
          <cell r="I979">
            <v>2</v>
          </cell>
          <cell r="J979" t="str">
            <v>Yes</v>
          </cell>
          <cell r="K979" t="str">
            <v>Central_Admiralty</v>
          </cell>
          <cell r="L979" t="str">
            <v>Yes</v>
          </cell>
          <cell r="M979" t="str">
            <v>AH04408006025</v>
          </cell>
        </row>
        <row r="980">
          <cell r="A980" t="str">
            <v>SA1875</v>
          </cell>
          <cell r="B980" t="str">
            <v>11SW-B/FR152</v>
          </cell>
          <cell r="C980">
            <v>0</v>
          </cell>
          <cell r="D980" t="str">
            <v>CP,ML&amp;Wch</v>
          </cell>
          <cell r="E980" t="str">
            <v>C-E</v>
          </cell>
          <cell r="F980" t="str">
            <v>A</v>
          </cell>
          <cell r="G980" t="str">
            <v>Hong Kong Park</v>
          </cell>
          <cell r="H980" t="str">
            <v>LCSD</v>
          </cell>
          <cell r="I980">
            <v>1</v>
          </cell>
          <cell r="J980" t="str">
            <v>Yes</v>
          </cell>
          <cell r="K980" t="str">
            <v>Central_Admiralty</v>
          </cell>
          <cell r="L980" t="str">
            <v>Yes</v>
          </cell>
          <cell r="M980" t="str">
            <v>AH04408006026</v>
          </cell>
        </row>
        <row r="981">
          <cell r="A981" t="str">
            <v>SA1876</v>
          </cell>
          <cell r="B981" t="str">
            <v>11SW-B/FR153</v>
          </cell>
          <cell r="C981">
            <v>0</v>
          </cell>
          <cell r="D981" t="str">
            <v>CP,ML&amp;Wch</v>
          </cell>
          <cell r="E981" t="str">
            <v>C-E</v>
          </cell>
          <cell r="F981" t="str">
            <v>A</v>
          </cell>
          <cell r="G981" t="str">
            <v>Hong Kong Park</v>
          </cell>
          <cell r="H981" t="str">
            <v>LCSD</v>
          </cell>
          <cell r="I981">
            <v>2</v>
          </cell>
          <cell r="J981" t="str">
            <v>Yes</v>
          </cell>
          <cell r="K981" t="str">
            <v>Central_Admiralty</v>
          </cell>
          <cell r="L981" t="str">
            <v>Yes</v>
          </cell>
          <cell r="M981" t="str">
            <v>AH04408006027</v>
          </cell>
        </row>
        <row r="982">
          <cell r="A982" t="str">
            <v>SA1877</v>
          </cell>
          <cell r="B982" t="str">
            <v>11SW-B/FR155</v>
          </cell>
          <cell r="C982">
            <v>0</v>
          </cell>
          <cell r="D982" t="str">
            <v>CP,ML&amp;Wch</v>
          </cell>
          <cell r="E982" t="str">
            <v>C-E</v>
          </cell>
          <cell r="F982" t="str">
            <v>A</v>
          </cell>
          <cell r="G982" t="str">
            <v>Hong Kong Park</v>
          </cell>
          <cell r="H982" t="str">
            <v>LCSD</v>
          </cell>
          <cell r="I982">
            <v>1</v>
          </cell>
          <cell r="J982" t="str">
            <v>Yes</v>
          </cell>
          <cell r="K982" t="str">
            <v>Central_Admiralty</v>
          </cell>
          <cell r="L982" t="str">
            <v>Yes</v>
          </cell>
          <cell r="M982" t="str">
            <v>AH04408006029</v>
          </cell>
        </row>
        <row r="983">
          <cell r="A983" t="str">
            <v>SA1878</v>
          </cell>
          <cell r="B983" t="str">
            <v>11SW-B/F156</v>
          </cell>
          <cell r="C983">
            <v>0</v>
          </cell>
          <cell r="D983" t="str">
            <v>CP,ML&amp;Wch</v>
          </cell>
          <cell r="E983" t="str">
            <v>C-E</v>
          </cell>
          <cell r="F983" t="str">
            <v>A</v>
          </cell>
          <cell r="G983" t="str">
            <v>Hong Kong Park</v>
          </cell>
          <cell r="H983" t="str">
            <v>LCSD</v>
          </cell>
          <cell r="I983">
            <v>2</v>
          </cell>
          <cell r="J983" t="str">
            <v>Yes</v>
          </cell>
          <cell r="K983" t="str">
            <v>Central_Admiralty</v>
          </cell>
          <cell r="L983" t="str">
            <v>Yes</v>
          </cell>
          <cell r="M983" t="str">
            <v>AH04408006030</v>
          </cell>
        </row>
        <row r="984">
          <cell r="A984" t="str">
            <v>SA1879</v>
          </cell>
          <cell r="B984" t="str">
            <v>11SW-B/FR157</v>
          </cell>
          <cell r="C984">
            <v>0</v>
          </cell>
          <cell r="D984" t="str">
            <v>CP,ML&amp;Wch</v>
          </cell>
          <cell r="E984" t="str">
            <v>C-E</v>
          </cell>
          <cell r="F984" t="str">
            <v>A</v>
          </cell>
          <cell r="G984" t="str">
            <v>Hong Kong Park</v>
          </cell>
          <cell r="H984" t="str">
            <v>LCSD</v>
          </cell>
          <cell r="I984">
            <v>2</v>
          </cell>
          <cell r="J984" t="str">
            <v>No</v>
          </cell>
          <cell r="K984" t="str">
            <v>Central_Admiralty</v>
          </cell>
          <cell r="L984" t="str">
            <v>Yes</v>
          </cell>
          <cell r="M984" t="str">
            <v>AH04408006031</v>
          </cell>
        </row>
        <row r="985">
          <cell r="A985" t="str">
            <v>SA1883</v>
          </cell>
          <cell r="B985" t="str">
            <v>11SW-B/F163</v>
          </cell>
          <cell r="C985">
            <v>0</v>
          </cell>
          <cell r="D985" t="str">
            <v>CP,ML&amp;Wch</v>
          </cell>
          <cell r="E985" t="str">
            <v>C-E</v>
          </cell>
          <cell r="F985" t="str">
            <v>A</v>
          </cell>
          <cell r="G985" t="str">
            <v>Queensway Government Offices</v>
          </cell>
          <cell r="H985" t="str">
            <v>GPA</v>
          </cell>
          <cell r="I985">
            <v>1</v>
          </cell>
          <cell r="J985" t="str">
            <v>Yes</v>
          </cell>
          <cell r="K985" t="str">
            <v>Central_Admiralty</v>
          </cell>
          <cell r="L985" t="str">
            <v>Yes</v>
          </cell>
          <cell r="M985" t="str">
            <v>AH07108001001</v>
          </cell>
        </row>
        <row r="986">
          <cell r="A986" t="str">
            <v>SA1884</v>
          </cell>
          <cell r="B986" t="str">
            <v>11SW-B/F165</v>
          </cell>
          <cell r="C986">
            <v>0</v>
          </cell>
          <cell r="D986" t="str">
            <v>CP,ML&amp;Wch</v>
          </cell>
          <cell r="E986" t="str">
            <v>C-E</v>
          </cell>
          <cell r="F986" t="str">
            <v>A</v>
          </cell>
          <cell r="G986" t="str">
            <v>Hong Kong Park</v>
          </cell>
          <cell r="H986" t="str">
            <v>LCSD</v>
          </cell>
          <cell r="I986">
            <v>2</v>
          </cell>
          <cell r="J986" t="str">
            <v>Yes</v>
          </cell>
          <cell r="K986" t="str">
            <v>Central_Admiralty</v>
          </cell>
          <cell r="L986" t="str">
            <v>Yes</v>
          </cell>
          <cell r="M986" t="str">
            <v>AH04408006054</v>
          </cell>
        </row>
        <row r="987">
          <cell r="A987" t="str">
            <v>SA1885</v>
          </cell>
          <cell r="B987" t="str">
            <v>11SW-B/FR167</v>
          </cell>
          <cell r="C987">
            <v>0</v>
          </cell>
          <cell r="D987" t="str">
            <v>CP,ML&amp;Wch</v>
          </cell>
          <cell r="E987" t="str">
            <v>C-E</v>
          </cell>
          <cell r="F987" t="str">
            <v>A</v>
          </cell>
          <cell r="G987" t="str">
            <v>Hong Kong Park</v>
          </cell>
          <cell r="H987" t="str">
            <v>LCSD</v>
          </cell>
          <cell r="I987">
            <v>1</v>
          </cell>
          <cell r="J987" t="str">
            <v>Yes</v>
          </cell>
          <cell r="K987" t="str">
            <v>Central_Admiralty</v>
          </cell>
          <cell r="L987" t="str">
            <v>Yes</v>
          </cell>
          <cell r="M987" t="str">
            <v>AH04408006032</v>
          </cell>
        </row>
        <row r="988">
          <cell r="A988" t="str">
            <v>SA1886</v>
          </cell>
          <cell r="B988" t="str">
            <v>11SW-B/FR176</v>
          </cell>
          <cell r="C988">
            <v>0</v>
          </cell>
          <cell r="D988" t="str">
            <v>CP,ML&amp;Wch</v>
          </cell>
          <cell r="E988" t="str">
            <v>C-E</v>
          </cell>
          <cell r="F988" t="str">
            <v>A</v>
          </cell>
          <cell r="G988" t="str">
            <v>Hong Kong Park</v>
          </cell>
          <cell r="H988" t="str">
            <v>LCSD</v>
          </cell>
          <cell r="I988">
            <v>1</v>
          </cell>
          <cell r="J988" t="str">
            <v>Yes</v>
          </cell>
          <cell r="K988" t="str">
            <v>Central_Admiralty</v>
          </cell>
          <cell r="L988" t="str">
            <v>Yes</v>
          </cell>
          <cell r="M988" t="str">
            <v>AH04408006033</v>
          </cell>
        </row>
        <row r="989">
          <cell r="A989" t="str">
            <v>SA1888</v>
          </cell>
          <cell r="B989" t="str">
            <v>11SW-B/FR180</v>
          </cell>
          <cell r="C989">
            <v>1</v>
          </cell>
          <cell r="D989" t="str">
            <v>CP,ML&amp;Wch</v>
          </cell>
          <cell r="E989" t="str">
            <v>C-E</v>
          </cell>
          <cell r="F989" t="str">
            <v>A</v>
          </cell>
          <cell r="G989" t="str">
            <v>Monmouth Park</v>
          </cell>
          <cell r="H989" t="str">
            <v>LCSD</v>
          </cell>
          <cell r="I989">
            <v>2</v>
          </cell>
          <cell r="J989" t="str">
            <v>No</v>
          </cell>
          <cell r="K989" t="str">
            <v>Central_Admiralty</v>
          </cell>
          <cell r="L989" t="str">
            <v>No</v>
          </cell>
          <cell r="M989" t="str">
            <v>AH04408005011</v>
          </cell>
        </row>
        <row r="990">
          <cell r="A990" t="str">
            <v>SA1890</v>
          </cell>
          <cell r="B990" t="str">
            <v>11SW-B/FR19</v>
          </cell>
          <cell r="C990">
            <v>0</v>
          </cell>
          <cell r="D990" t="str">
            <v>CP,ML&amp;Wch</v>
          </cell>
          <cell r="E990" t="str">
            <v>PML</v>
          </cell>
          <cell r="F990" t="str">
            <v>A</v>
          </cell>
          <cell r="G990" t="str">
            <v>Hong Kong Zoological &amp; Botanical Gardens</v>
          </cell>
          <cell r="H990" t="str">
            <v>LCSD</v>
          </cell>
          <cell r="I990">
            <v>1</v>
          </cell>
          <cell r="J990" t="str">
            <v>Yes</v>
          </cell>
          <cell r="K990" t="str">
            <v>Central_Admiralty</v>
          </cell>
          <cell r="L990" t="str">
            <v>Yes</v>
          </cell>
          <cell r="M990" t="str">
            <v>AC04408053018</v>
          </cell>
        </row>
        <row r="991">
          <cell r="A991" t="str">
            <v>SA1891</v>
          </cell>
          <cell r="B991" t="str">
            <v>11SW-B/FR190</v>
          </cell>
          <cell r="C991">
            <v>0</v>
          </cell>
          <cell r="D991" t="str">
            <v>CP,ML&amp;Wch</v>
          </cell>
          <cell r="E991" t="str">
            <v>Wch-S</v>
          </cell>
          <cell r="F991" t="str">
            <v>A</v>
          </cell>
          <cell r="G991" t="str">
            <v>Leighton Road Post Office Recreation Club</v>
          </cell>
          <cell r="H991" t="str">
            <v>PO</v>
          </cell>
          <cell r="I991">
            <v>1</v>
          </cell>
          <cell r="J991" t="str">
            <v>Yes</v>
          </cell>
          <cell r="K991" t="str">
            <v>HappyValley</v>
          </cell>
          <cell r="L991" t="str">
            <v>Yes</v>
          </cell>
          <cell r="M991" t="str">
            <v>CC05008013001</v>
          </cell>
        </row>
        <row r="992">
          <cell r="A992" t="str">
            <v>SA1892</v>
          </cell>
          <cell r="B992" t="str">
            <v>11SW-B/FR193</v>
          </cell>
          <cell r="C992">
            <v>0</v>
          </cell>
          <cell r="D992" t="str">
            <v>CP,ML&amp;Wch</v>
          </cell>
          <cell r="E992" t="str">
            <v>Wch-S</v>
          </cell>
          <cell r="F992" t="str">
            <v>A</v>
          </cell>
          <cell r="G992" t="str">
            <v>Leighton Road Post Office Recreation Club</v>
          </cell>
          <cell r="H992" t="str">
            <v>PO</v>
          </cell>
          <cell r="I992">
            <v>2</v>
          </cell>
          <cell r="J992" t="str">
            <v>Yes</v>
          </cell>
          <cell r="K992" t="str">
            <v>HappyValley</v>
          </cell>
          <cell r="L992" t="str">
            <v>Yes</v>
          </cell>
          <cell r="M992" t="str">
            <v>CC05008013002</v>
          </cell>
        </row>
        <row r="993">
          <cell r="A993" t="str">
            <v>SA1893</v>
          </cell>
          <cell r="B993" t="str">
            <v>11SW-B/FR198</v>
          </cell>
          <cell r="C993">
            <v>0</v>
          </cell>
          <cell r="D993" t="str">
            <v>E</v>
          </cell>
          <cell r="E993" t="str">
            <v>NP&amp;CB</v>
          </cell>
          <cell r="F993" t="str">
            <v>A</v>
          </cell>
          <cell r="G993" t="str">
            <v>Victoria Park</v>
          </cell>
          <cell r="H993" t="str">
            <v>LCSD</v>
          </cell>
          <cell r="I993">
            <v>1</v>
          </cell>
          <cell r="J993" t="str">
            <v>Yes</v>
          </cell>
          <cell r="K993" t="str">
            <v>TinHau</v>
          </cell>
          <cell r="L993" t="str">
            <v>Yes</v>
          </cell>
          <cell r="M993" t="str">
            <v>DA04408020004</v>
          </cell>
        </row>
        <row r="994">
          <cell r="A994" t="str">
            <v>SA1894</v>
          </cell>
          <cell r="B994" t="str">
            <v>11SW-B/F199</v>
          </cell>
          <cell r="C994">
            <v>0</v>
          </cell>
          <cell r="D994" t="str">
            <v>E</v>
          </cell>
          <cell r="E994" t="str">
            <v>NP&amp;CB</v>
          </cell>
          <cell r="F994" t="str">
            <v>A</v>
          </cell>
          <cell r="G994" t="str">
            <v>Victoria Park</v>
          </cell>
          <cell r="H994" t="str">
            <v>LCSD</v>
          </cell>
          <cell r="I994">
            <v>1</v>
          </cell>
          <cell r="J994" t="str">
            <v>Yes</v>
          </cell>
          <cell r="K994" t="str">
            <v>TinHau</v>
          </cell>
          <cell r="L994" t="str">
            <v>Yes</v>
          </cell>
          <cell r="M994" t="str">
            <v>DA04408020002</v>
          </cell>
        </row>
        <row r="995">
          <cell r="A995" t="str">
            <v>SA1895</v>
          </cell>
          <cell r="B995" t="str">
            <v>11SW-B/F20</v>
          </cell>
          <cell r="C995">
            <v>0</v>
          </cell>
          <cell r="D995" t="str">
            <v>CP,ML&amp;Wch</v>
          </cell>
          <cell r="E995" t="str">
            <v>PML</v>
          </cell>
          <cell r="F995" t="str">
            <v>A</v>
          </cell>
          <cell r="G995" t="str">
            <v>Hong Kong Zoological &amp; Botanical Gardens</v>
          </cell>
          <cell r="H995" t="str">
            <v>LCSD</v>
          </cell>
          <cell r="I995">
            <v>2</v>
          </cell>
          <cell r="J995" t="str">
            <v>Yes</v>
          </cell>
          <cell r="K995" t="str">
            <v>Central_Admiralty</v>
          </cell>
          <cell r="L995" t="str">
            <v>Yes</v>
          </cell>
          <cell r="M995" t="str">
            <v>AC04408053019</v>
          </cell>
        </row>
        <row r="996">
          <cell r="A996" t="str">
            <v>SA1896</v>
          </cell>
          <cell r="B996" t="str">
            <v>11SW-B/FR202</v>
          </cell>
          <cell r="C996">
            <v>0</v>
          </cell>
          <cell r="D996" t="str">
            <v>CP,ML&amp;Wch</v>
          </cell>
          <cell r="E996" t="str">
            <v>PML</v>
          </cell>
          <cell r="F996" t="str">
            <v>A</v>
          </cell>
          <cell r="G996" t="str">
            <v>Hong Kong Zoological &amp; Botanical Gardens</v>
          </cell>
          <cell r="H996" t="str">
            <v>LCSD</v>
          </cell>
          <cell r="I996">
            <v>1</v>
          </cell>
          <cell r="J996" t="str">
            <v>Yes</v>
          </cell>
          <cell r="K996" t="str">
            <v>Central_Admiralty</v>
          </cell>
          <cell r="L996" t="str">
            <v>Yes</v>
          </cell>
          <cell r="M996" t="str">
            <v>AC04408053022</v>
          </cell>
        </row>
        <row r="997">
          <cell r="A997" t="str">
            <v>SA1897</v>
          </cell>
          <cell r="B997" t="str">
            <v>11SW-B/FR207</v>
          </cell>
          <cell r="C997">
            <v>1</v>
          </cell>
          <cell r="D997" t="str">
            <v>CP,ML&amp;Wch</v>
          </cell>
          <cell r="E997" t="str">
            <v>C-E</v>
          </cell>
          <cell r="F997" t="str">
            <v>A</v>
          </cell>
          <cell r="G997" t="str">
            <v>Kennedy Road Childern's Playground</v>
          </cell>
          <cell r="H997" t="str">
            <v>LCSD</v>
          </cell>
          <cell r="I997">
            <v>2</v>
          </cell>
          <cell r="J997" t="str">
            <v>Yes</v>
          </cell>
          <cell r="K997" t="str">
            <v>Central_Admiralty</v>
          </cell>
          <cell r="L997" t="str">
            <v>No</v>
          </cell>
          <cell r="M997" t="str">
            <v>AH04408004003</v>
          </cell>
        </row>
        <row r="998">
          <cell r="A998" t="str">
            <v>SA1898</v>
          </cell>
          <cell r="B998" t="str">
            <v>11SW-B/FR21</v>
          </cell>
          <cell r="C998">
            <v>0</v>
          </cell>
          <cell r="D998" t="str">
            <v>CP,ML&amp;Wch</v>
          </cell>
          <cell r="E998" t="str">
            <v>PML</v>
          </cell>
          <cell r="F998" t="str">
            <v>A</v>
          </cell>
          <cell r="G998" t="str">
            <v>Hong Kong Zoological &amp; Botanical Gardens</v>
          </cell>
          <cell r="H998" t="str">
            <v>LCSD</v>
          </cell>
          <cell r="I998">
            <v>2</v>
          </cell>
          <cell r="J998" t="str">
            <v>Yes</v>
          </cell>
          <cell r="K998" t="str">
            <v>Central_Admiralty</v>
          </cell>
          <cell r="L998" t="str">
            <v>Yes</v>
          </cell>
          <cell r="M998" t="str">
            <v>AC04408053012</v>
          </cell>
        </row>
        <row r="999">
          <cell r="A999" t="str">
            <v>SA1902</v>
          </cell>
          <cell r="B999" t="str">
            <v>11SW-B/F22</v>
          </cell>
          <cell r="C999">
            <v>0</v>
          </cell>
          <cell r="D999" t="str">
            <v>CP,ML&amp;Wch</v>
          </cell>
          <cell r="E999" t="str">
            <v>C-E</v>
          </cell>
          <cell r="F999" t="str">
            <v>A</v>
          </cell>
          <cell r="G999" t="str">
            <v>Kennedy Road Childern's Playground</v>
          </cell>
          <cell r="H999" t="str">
            <v>LCSD</v>
          </cell>
          <cell r="I999">
            <v>1</v>
          </cell>
          <cell r="J999" t="str">
            <v>Yes</v>
          </cell>
          <cell r="K999" t="str">
            <v>Central_Admiralty</v>
          </cell>
          <cell r="L999" t="str">
            <v>Yes</v>
          </cell>
          <cell r="M999" t="str">
            <v>AH04408004005</v>
          </cell>
        </row>
        <row r="1000">
          <cell r="A1000" t="str">
            <v>SA1903</v>
          </cell>
          <cell r="B1000" t="str">
            <v>11SW-B/F23</v>
          </cell>
          <cell r="C1000">
            <v>0</v>
          </cell>
          <cell r="D1000" t="str">
            <v>CP,ML&amp;Wch</v>
          </cell>
          <cell r="E1000" t="str">
            <v>C-E</v>
          </cell>
          <cell r="F1000" t="str">
            <v>A</v>
          </cell>
          <cell r="G1000" t="str">
            <v>Kennedy Road Childern's Playground</v>
          </cell>
          <cell r="H1000" t="str">
            <v>LCSD</v>
          </cell>
          <cell r="I1000">
            <v>2</v>
          </cell>
          <cell r="J1000" t="str">
            <v>No</v>
          </cell>
          <cell r="K1000" t="str">
            <v>Central_Admiralty</v>
          </cell>
          <cell r="L1000" t="str">
            <v>No</v>
          </cell>
          <cell r="M1000" t="str">
            <v>AH04408004006</v>
          </cell>
        </row>
        <row r="1001">
          <cell r="A1001" t="str">
            <v>SA1906</v>
          </cell>
          <cell r="B1001" t="str">
            <v>11SW-B/FR24</v>
          </cell>
          <cell r="C1001">
            <v>0</v>
          </cell>
          <cell r="D1001" t="str">
            <v>CP,ML&amp;Wch</v>
          </cell>
          <cell r="E1001" t="str">
            <v>C-E</v>
          </cell>
          <cell r="F1001" t="str">
            <v>A</v>
          </cell>
          <cell r="G1001" t="str">
            <v>Kennedy Road Childern's Playground</v>
          </cell>
          <cell r="H1001" t="str">
            <v>LCSD</v>
          </cell>
          <cell r="I1001">
            <v>1</v>
          </cell>
          <cell r="J1001" t="str">
            <v>Yes</v>
          </cell>
          <cell r="K1001" t="str">
            <v>Central_Admiralty</v>
          </cell>
          <cell r="L1001" t="str">
            <v>Yes</v>
          </cell>
          <cell r="M1001" t="str">
            <v>AH04408004001</v>
          </cell>
        </row>
        <row r="1002">
          <cell r="A1002" t="str">
            <v>SA1907</v>
          </cell>
          <cell r="B1002" t="str">
            <v>11SW-B/FR241</v>
          </cell>
          <cell r="C1002">
            <v>0</v>
          </cell>
          <cell r="D1002" t="str">
            <v>CP,ML&amp;Wch</v>
          </cell>
          <cell r="E1002" t="str">
            <v>PML</v>
          </cell>
          <cell r="F1002" t="str">
            <v>A</v>
          </cell>
          <cell r="G1002" t="str">
            <v>Hong Kong Zoological &amp; Botanical Gardens</v>
          </cell>
          <cell r="H1002" t="str">
            <v>LCSD</v>
          </cell>
          <cell r="I1002">
            <v>1</v>
          </cell>
          <cell r="J1002" t="str">
            <v>No</v>
          </cell>
          <cell r="K1002" t="str">
            <v>Central_Admiralty</v>
          </cell>
          <cell r="L1002" t="str">
            <v>Yes</v>
          </cell>
          <cell r="M1002" t="str">
            <v>AC04408053002</v>
          </cell>
        </row>
        <row r="1003">
          <cell r="A1003" t="str">
            <v>SA1908</v>
          </cell>
          <cell r="B1003" t="str">
            <v>11SW-B/FR243</v>
          </cell>
          <cell r="C1003">
            <v>0</v>
          </cell>
          <cell r="D1003" t="str">
            <v>CP,ML&amp;Wch</v>
          </cell>
          <cell r="E1003" t="str">
            <v>PML</v>
          </cell>
          <cell r="F1003" t="str">
            <v>A</v>
          </cell>
          <cell r="G1003" t="str">
            <v>Hong Kong Zoological &amp; Botanical Gardens</v>
          </cell>
          <cell r="H1003" t="str">
            <v>LCSD</v>
          </cell>
          <cell r="I1003">
            <v>2</v>
          </cell>
          <cell r="J1003" t="str">
            <v>Yes</v>
          </cell>
          <cell r="K1003" t="str">
            <v>Central_Admiralty</v>
          </cell>
          <cell r="L1003" t="str">
            <v>Yes</v>
          </cell>
          <cell r="M1003" t="str">
            <v>AC04408053034</v>
          </cell>
        </row>
        <row r="1004">
          <cell r="A1004" t="str">
            <v>SA1910</v>
          </cell>
          <cell r="B1004" t="str">
            <v>11SW-B/F250</v>
          </cell>
          <cell r="C1004">
            <v>0</v>
          </cell>
          <cell r="D1004" t="str">
            <v>CP,ML&amp;Wch</v>
          </cell>
          <cell r="E1004" t="str">
            <v>C-E</v>
          </cell>
          <cell r="F1004" t="str">
            <v>A</v>
          </cell>
          <cell r="G1004" t="str">
            <v>Hong Kong Park</v>
          </cell>
          <cell r="H1004" t="str">
            <v>LCSD</v>
          </cell>
          <cell r="I1004">
            <v>2</v>
          </cell>
          <cell r="J1004" t="str">
            <v>No</v>
          </cell>
          <cell r="K1004" t="str">
            <v>Central_Admiralty</v>
          </cell>
          <cell r="L1004" t="str">
            <v>Yes</v>
          </cell>
          <cell r="M1004" t="str">
            <v>AH04408006055</v>
          </cell>
        </row>
        <row r="1005">
          <cell r="A1005" t="str">
            <v>SA1911</v>
          </cell>
          <cell r="B1005" t="str">
            <v>11SW-B/FR251</v>
          </cell>
          <cell r="C1005">
            <v>0</v>
          </cell>
          <cell r="D1005" t="str">
            <v>CP,ML&amp;Wch</v>
          </cell>
          <cell r="E1005" t="str">
            <v>C-E</v>
          </cell>
          <cell r="F1005" t="str">
            <v>A</v>
          </cell>
          <cell r="G1005" t="str">
            <v>Hong Kong Park</v>
          </cell>
          <cell r="H1005" t="str">
            <v>LCSD</v>
          </cell>
          <cell r="I1005">
            <v>1</v>
          </cell>
          <cell r="J1005" t="str">
            <v>Yes</v>
          </cell>
          <cell r="K1005" t="str">
            <v>Central_Admiralty</v>
          </cell>
          <cell r="L1005" t="str">
            <v>Yes</v>
          </cell>
          <cell r="M1005" t="str">
            <v>AH04408006056</v>
          </cell>
        </row>
        <row r="1006">
          <cell r="A1006" t="str">
            <v>SA1913</v>
          </cell>
          <cell r="B1006" t="str">
            <v>11SW-B/FR255</v>
          </cell>
          <cell r="C1006" t="str">
            <v>1,2</v>
          </cell>
          <cell r="D1006" t="str">
            <v>CP,ML&amp;Wch</v>
          </cell>
          <cell r="E1006" t="str">
            <v>C-E</v>
          </cell>
          <cell r="F1006" t="str">
            <v>A</v>
          </cell>
          <cell r="G1006" t="str">
            <v>The High Court</v>
          </cell>
          <cell r="H1006" t="str">
            <v>JD,LCSD</v>
          </cell>
          <cell r="I1006">
            <v>2</v>
          </cell>
          <cell r="J1006" t="str">
            <v>Yes</v>
          </cell>
          <cell r="K1006" t="str">
            <v>Central_Admiralty</v>
          </cell>
          <cell r="L1006" t="str">
            <v>Yes</v>
          </cell>
          <cell r="M1006" t="str">
            <v>AH07308002005,AH04408006034</v>
          </cell>
        </row>
        <row r="1007">
          <cell r="A1007" t="str">
            <v>SA1914</v>
          </cell>
          <cell r="B1007" t="str">
            <v>11SW-B/FR259</v>
          </cell>
          <cell r="C1007">
            <v>0</v>
          </cell>
          <cell r="D1007" t="str">
            <v>CP,ML&amp;Wch</v>
          </cell>
          <cell r="E1007" t="str">
            <v>C-E</v>
          </cell>
          <cell r="F1007" t="str">
            <v>A</v>
          </cell>
          <cell r="G1007" t="str">
            <v>Hong Kong Park</v>
          </cell>
          <cell r="H1007" t="str">
            <v>LCSD</v>
          </cell>
          <cell r="I1007">
            <v>2</v>
          </cell>
          <cell r="J1007" t="str">
            <v>Yes</v>
          </cell>
          <cell r="K1007" t="str">
            <v>Central_Admiralty</v>
          </cell>
          <cell r="L1007" t="str">
            <v>Yes</v>
          </cell>
          <cell r="M1007" t="str">
            <v>AH04408006035</v>
          </cell>
        </row>
        <row r="1008">
          <cell r="A1008" t="str">
            <v>SA1915</v>
          </cell>
          <cell r="B1008" t="str">
            <v>11SW-B/FR260</v>
          </cell>
          <cell r="C1008">
            <v>0</v>
          </cell>
          <cell r="D1008" t="str">
            <v>CP,ML&amp;Wch</v>
          </cell>
          <cell r="E1008" t="str">
            <v>C-E</v>
          </cell>
          <cell r="F1008" t="str">
            <v>A</v>
          </cell>
          <cell r="G1008" t="str">
            <v>Hong Kong Park</v>
          </cell>
          <cell r="H1008" t="str">
            <v>LCSD</v>
          </cell>
          <cell r="I1008">
            <v>1</v>
          </cell>
          <cell r="J1008" t="str">
            <v>Yes</v>
          </cell>
          <cell r="K1008" t="str">
            <v>Central_Admiralty</v>
          </cell>
          <cell r="L1008" t="str">
            <v>Yes</v>
          </cell>
          <cell r="M1008" t="str">
            <v>AH04408006036</v>
          </cell>
        </row>
        <row r="1009">
          <cell r="A1009" t="str">
            <v>SA1918</v>
          </cell>
          <cell r="B1009" t="str">
            <v>11SW-B/FR266</v>
          </cell>
          <cell r="C1009">
            <v>0</v>
          </cell>
          <cell r="D1009" t="str">
            <v>CP,ML&amp;Wch</v>
          </cell>
          <cell r="E1009" t="str">
            <v>Wch-S</v>
          </cell>
          <cell r="F1009" t="str">
            <v>A</v>
          </cell>
          <cell r="G1009" t="str">
            <v>Wan Chai Park</v>
          </cell>
          <cell r="H1009" t="str">
            <v>LCSD</v>
          </cell>
          <cell r="I1009">
            <v>1</v>
          </cell>
          <cell r="J1009" t="str">
            <v>Yes</v>
          </cell>
          <cell r="K1009" t="str">
            <v>WanChai-North</v>
          </cell>
          <cell r="L1009" t="str">
            <v>Yes</v>
          </cell>
          <cell r="M1009" t="str">
            <v>CC04408079008</v>
          </cell>
        </row>
        <row r="1010">
          <cell r="A1010" t="str">
            <v>SA1919</v>
          </cell>
          <cell r="B1010" t="str">
            <v>11SW-B/FR268</v>
          </cell>
          <cell r="C1010">
            <v>0</v>
          </cell>
          <cell r="D1010" t="str">
            <v>CP,ML&amp;Wch</v>
          </cell>
          <cell r="E1010" t="str">
            <v>C-E</v>
          </cell>
          <cell r="F1010" t="str">
            <v>A</v>
          </cell>
          <cell r="G1010" t="str">
            <v>Hong Kong Park</v>
          </cell>
          <cell r="H1010" t="str">
            <v>LCSD</v>
          </cell>
          <cell r="I1010">
            <v>2</v>
          </cell>
          <cell r="J1010" t="str">
            <v>Yes</v>
          </cell>
          <cell r="K1010" t="str">
            <v>Central_Admiralty</v>
          </cell>
          <cell r="L1010" t="str">
            <v>Yes</v>
          </cell>
          <cell r="M1010" t="str">
            <v>AH04408006059</v>
          </cell>
        </row>
        <row r="1011">
          <cell r="A1011" t="str">
            <v>SA1921</v>
          </cell>
          <cell r="B1011" t="str">
            <v>11SW-B/FR271</v>
          </cell>
          <cell r="C1011">
            <v>0</v>
          </cell>
          <cell r="D1011" t="str">
            <v>CP,ML&amp;Wch</v>
          </cell>
          <cell r="E1011" t="str">
            <v>Wch-S</v>
          </cell>
          <cell r="F1011" t="str">
            <v>A</v>
          </cell>
          <cell r="G1011" t="str">
            <v>Tung Wah Centenary Square Garden</v>
          </cell>
          <cell r="H1011" t="str">
            <v>LCSD</v>
          </cell>
          <cell r="I1011">
            <v>2</v>
          </cell>
          <cell r="J1011" t="str">
            <v>Yes</v>
          </cell>
          <cell r="K1011" t="str">
            <v>WanChai-North</v>
          </cell>
          <cell r="L1011" t="str">
            <v>Yes</v>
          </cell>
          <cell r="M1011" t="str">
            <v>CC04408078010</v>
          </cell>
        </row>
        <row r="1012">
          <cell r="A1012" t="str">
            <v>SA1922</v>
          </cell>
          <cell r="B1012" t="str">
            <v>11SW-B/FR272</v>
          </cell>
          <cell r="C1012">
            <v>0</v>
          </cell>
          <cell r="D1012" t="str">
            <v>CP,ML&amp;Wch</v>
          </cell>
          <cell r="E1012" t="str">
            <v>C-E</v>
          </cell>
          <cell r="F1012" t="str">
            <v>A</v>
          </cell>
          <cell r="G1012" t="str">
            <v>Hong Kong Park</v>
          </cell>
          <cell r="H1012" t="str">
            <v>LCSD</v>
          </cell>
          <cell r="I1012">
            <v>1</v>
          </cell>
          <cell r="J1012" t="str">
            <v>Yes</v>
          </cell>
          <cell r="K1012" t="str">
            <v>Central_Admiralty</v>
          </cell>
          <cell r="L1012" t="str">
            <v>Yes</v>
          </cell>
          <cell r="M1012" t="str">
            <v>AH04408006047</v>
          </cell>
        </row>
        <row r="1013">
          <cell r="A1013" t="str">
            <v>SA1924</v>
          </cell>
          <cell r="B1013" t="str">
            <v>11SW-B/F274</v>
          </cell>
          <cell r="C1013">
            <v>0</v>
          </cell>
          <cell r="D1013" t="str">
            <v>CP,ML&amp;Wch</v>
          </cell>
          <cell r="E1013" t="str">
            <v>PML</v>
          </cell>
          <cell r="F1013" t="str">
            <v>A</v>
          </cell>
          <cell r="G1013" t="str">
            <v>Hong Kong Zoological &amp; Botanical Gardens</v>
          </cell>
          <cell r="H1013" t="str">
            <v>LCSD</v>
          </cell>
          <cell r="I1013">
            <v>1</v>
          </cell>
          <cell r="J1013" t="str">
            <v>Yes</v>
          </cell>
          <cell r="K1013" t="str">
            <v>Central_Admiralty</v>
          </cell>
          <cell r="L1013" t="str">
            <v>Yes</v>
          </cell>
          <cell r="M1013" t="str">
            <v>AC04408053036</v>
          </cell>
        </row>
        <row r="1014">
          <cell r="A1014" t="str">
            <v>SA1925</v>
          </cell>
          <cell r="B1014" t="str">
            <v>11SW-B/F275</v>
          </cell>
          <cell r="C1014">
            <v>0</v>
          </cell>
          <cell r="D1014" t="str">
            <v>CP,ML&amp;Wch</v>
          </cell>
          <cell r="E1014" t="str">
            <v>PML</v>
          </cell>
          <cell r="F1014" t="str">
            <v>A</v>
          </cell>
          <cell r="G1014" t="str">
            <v>Hong Kong Zoological &amp; Botanical Gardens</v>
          </cell>
          <cell r="H1014" t="str">
            <v>LCSD</v>
          </cell>
          <cell r="I1014">
            <v>2</v>
          </cell>
          <cell r="J1014" t="str">
            <v>Yes</v>
          </cell>
          <cell r="K1014" t="str">
            <v>Central_Admiralty</v>
          </cell>
          <cell r="L1014" t="str">
            <v>Yes</v>
          </cell>
          <cell r="M1014" t="str">
            <v>AC04408053035</v>
          </cell>
        </row>
        <row r="1015">
          <cell r="A1015" t="str">
            <v>SA1926</v>
          </cell>
          <cell r="B1015" t="str">
            <v>11SW-B/FR277</v>
          </cell>
          <cell r="C1015">
            <v>0</v>
          </cell>
          <cell r="D1015" t="str">
            <v>CP,ML&amp;Wch</v>
          </cell>
          <cell r="E1015" t="str">
            <v>PML</v>
          </cell>
          <cell r="F1015" t="str">
            <v>A</v>
          </cell>
          <cell r="G1015" t="str">
            <v>Montgomery Block, 42B Kennedy Road</v>
          </cell>
          <cell r="H1015" t="str">
            <v>GPA</v>
          </cell>
          <cell r="I1015">
            <v>1</v>
          </cell>
          <cell r="J1015" t="str">
            <v>Yes</v>
          </cell>
          <cell r="K1015" t="str">
            <v>Central_Admiralty</v>
          </cell>
          <cell r="L1015" t="str">
            <v>Yes</v>
          </cell>
          <cell r="M1015" t="str">
            <v>AC05508098001</v>
          </cell>
        </row>
        <row r="1016">
          <cell r="A1016" t="str">
            <v>SA1927</v>
          </cell>
          <cell r="B1016" t="str">
            <v>11SW-B/F278</v>
          </cell>
          <cell r="C1016">
            <v>0</v>
          </cell>
          <cell r="D1016" t="str">
            <v>CP,ML&amp;Wch</v>
          </cell>
          <cell r="E1016" t="str">
            <v>C-E</v>
          </cell>
          <cell r="F1016" t="str">
            <v>A</v>
          </cell>
          <cell r="G1016" t="str">
            <v>Hong Kong Park</v>
          </cell>
          <cell r="H1016" t="str">
            <v>LCSD</v>
          </cell>
          <cell r="I1016">
            <v>2</v>
          </cell>
          <cell r="J1016" t="str">
            <v>Yes</v>
          </cell>
          <cell r="K1016" t="str">
            <v>Central_Admiralty</v>
          </cell>
          <cell r="L1016" t="str">
            <v>Yes</v>
          </cell>
          <cell r="M1016" t="str">
            <v>AH04408006061</v>
          </cell>
        </row>
        <row r="1017">
          <cell r="A1017" t="str">
            <v>SA1928</v>
          </cell>
          <cell r="B1017" t="str">
            <v>11SW-B/FR279</v>
          </cell>
          <cell r="C1017">
            <v>0</v>
          </cell>
          <cell r="D1017" t="str">
            <v>CP,ML&amp;Wch</v>
          </cell>
          <cell r="E1017" t="str">
            <v>PML</v>
          </cell>
          <cell r="F1017" t="str">
            <v>A</v>
          </cell>
          <cell r="G1017" t="str">
            <v>Hong Kong Zoological &amp; Botanical Gardens</v>
          </cell>
          <cell r="H1017" t="str">
            <v>LCSD</v>
          </cell>
          <cell r="I1017">
            <v>2</v>
          </cell>
          <cell r="J1017" t="str">
            <v>Yes</v>
          </cell>
          <cell r="K1017" t="str">
            <v>Central_Admiralty</v>
          </cell>
          <cell r="L1017" t="str">
            <v>Yes</v>
          </cell>
          <cell r="M1017" t="str">
            <v>AC04408053037</v>
          </cell>
        </row>
        <row r="1018">
          <cell r="A1018" t="str">
            <v>SA1929</v>
          </cell>
          <cell r="B1018" t="str">
            <v>11SW-B/F286</v>
          </cell>
          <cell r="C1018">
            <v>0</v>
          </cell>
          <cell r="D1018" t="str">
            <v>CP,ML&amp;Wch</v>
          </cell>
          <cell r="E1018" t="str">
            <v>C-E</v>
          </cell>
          <cell r="F1018" t="str">
            <v>A</v>
          </cell>
          <cell r="G1018" t="str">
            <v>Hong Kong Park</v>
          </cell>
          <cell r="H1018" t="str">
            <v>LCSD</v>
          </cell>
          <cell r="I1018">
            <v>2</v>
          </cell>
          <cell r="J1018" t="str">
            <v>Yes</v>
          </cell>
          <cell r="K1018" t="str">
            <v>Central_Admiralty</v>
          </cell>
          <cell r="L1018" t="str">
            <v>Yes</v>
          </cell>
          <cell r="M1018" t="str">
            <v>AA04408017048</v>
          </cell>
        </row>
        <row r="1019">
          <cell r="A1019" t="str">
            <v>SA1930</v>
          </cell>
          <cell r="B1019" t="str">
            <v>11SW-B/F289</v>
          </cell>
          <cell r="C1019">
            <v>1</v>
          </cell>
          <cell r="D1019" t="str">
            <v>CP,ML&amp;Wch</v>
          </cell>
          <cell r="E1019" t="str">
            <v>Wch-N</v>
          </cell>
          <cell r="F1019" t="str">
            <v>A</v>
          </cell>
          <cell r="G1019" t="str">
            <v>Monmouth Terrace Playground</v>
          </cell>
          <cell r="H1019" t="str">
            <v>LCSD</v>
          </cell>
          <cell r="I1019">
            <v>1</v>
          </cell>
          <cell r="J1019" t="str">
            <v>Yes</v>
          </cell>
          <cell r="K1019"/>
          <cell r="L1019" t="str">
            <v>Yes</v>
          </cell>
          <cell r="M1019" t="str">
            <v>CA04408005001</v>
          </cell>
        </row>
        <row r="1020">
          <cell r="A1020" t="str">
            <v>SA1931</v>
          </cell>
          <cell r="B1020" t="str">
            <v>11SW-B/FR290</v>
          </cell>
          <cell r="C1020">
            <v>0</v>
          </cell>
          <cell r="D1020" t="str">
            <v>CP,ML&amp;Wch</v>
          </cell>
          <cell r="E1020" t="str">
            <v>Wch-N</v>
          </cell>
          <cell r="F1020" t="str">
            <v>A</v>
          </cell>
          <cell r="G1020" t="str">
            <v>Monmouth Terrace Playground</v>
          </cell>
          <cell r="H1020" t="str">
            <v>LCSD</v>
          </cell>
          <cell r="I1020">
            <v>1</v>
          </cell>
          <cell r="J1020" t="str">
            <v>Yes</v>
          </cell>
          <cell r="K1020"/>
          <cell r="L1020" t="str">
            <v>Yes</v>
          </cell>
          <cell r="M1020" t="str">
            <v>CA04408005005</v>
          </cell>
        </row>
        <row r="1021">
          <cell r="A1021" t="str">
            <v>SA1933</v>
          </cell>
          <cell r="B1021" t="str">
            <v>11SW-B/FR31</v>
          </cell>
          <cell r="C1021">
            <v>2</v>
          </cell>
          <cell r="D1021" t="str">
            <v>CP,ML&amp;Wch</v>
          </cell>
          <cell r="E1021" t="str">
            <v>Wch-N</v>
          </cell>
          <cell r="F1021" t="str">
            <v>A</v>
          </cell>
          <cell r="G1021" t="str">
            <v>Monmouth Terrace Playground</v>
          </cell>
          <cell r="H1021" t="str">
            <v>LCSD</v>
          </cell>
          <cell r="I1021">
            <v>1</v>
          </cell>
          <cell r="J1021" t="str">
            <v>No</v>
          </cell>
          <cell r="K1021"/>
          <cell r="L1021" t="str">
            <v>Yes</v>
          </cell>
          <cell r="M1021" t="str">
            <v>CA04408005003</v>
          </cell>
        </row>
        <row r="1022">
          <cell r="A1022" t="str">
            <v>SA1934</v>
          </cell>
          <cell r="B1022" t="str">
            <v>11SW-B/FR32</v>
          </cell>
          <cell r="C1022">
            <v>0</v>
          </cell>
          <cell r="D1022" t="str">
            <v>CP,ML&amp;Wch</v>
          </cell>
          <cell r="E1022" t="str">
            <v>Wch-S</v>
          </cell>
          <cell r="F1022" t="str">
            <v>A</v>
          </cell>
          <cell r="G1022" t="str">
            <v>EMSD HK Vehicle Depot At Caroline Hill Road</v>
          </cell>
          <cell r="H1022" t="str">
            <v>E&amp;MSD</v>
          </cell>
          <cell r="I1022">
            <v>1</v>
          </cell>
          <cell r="J1022" t="str">
            <v>Yes</v>
          </cell>
          <cell r="K1022" t="str">
            <v>HappyValley</v>
          </cell>
          <cell r="L1022" t="str">
            <v>Yes</v>
          </cell>
          <cell r="M1022" t="str">
            <v>CC01608003001</v>
          </cell>
        </row>
        <row r="1023">
          <cell r="A1023" t="str">
            <v>SA1935</v>
          </cell>
          <cell r="B1023" t="str">
            <v>11SW-B/FR34</v>
          </cell>
          <cell r="C1023">
            <v>0</v>
          </cell>
          <cell r="D1023" t="str">
            <v>CP,ML&amp;Wch</v>
          </cell>
          <cell r="E1023" t="str">
            <v>Wch-S</v>
          </cell>
          <cell r="F1023" t="str">
            <v>A</v>
          </cell>
          <cell r="G1023" t="str">
            <v>Eastern Hospital Road Sitting Out Area</v>
          </cell>
          <cell r="H1023" t="str">
            <v>LCSD</v>
          </cell>
          <cell r="I1023">
            <v>1</v>
          </cell>
          <cell r="J1023" t="str">
            <v>Yes</v>
          </cell>
          <cell r="K1023" t="str">
            <v>HappyValley</v>
          </cell>
          <cell r="L1023" t="str">
            <v>Yes</v>
          </cell>
          <cell r="M1023" t="str">
            <v>CC04408047001</v>
          </cell>
        </row>
        <row r="1024">
          <cell r="A1024" t="str">
            <v>SA1936</v>
          </cell>
          <cell r="B1024" t="str">
            <v>11SW-B/FR36</v>
          </cell>
          <cell r="C1024">
            <v>0</v>
          </cell>
          <cell r="D1024" t="str">
            <v>CP,ML&amp;Wch</v>
          </cell>
          <cell r="E1024" t="str">
            <v>C-E</v>
          </cell>
          <cell r="F1024" t="str">
            <v>A</v>
          </cell>
          <cell r="G1024" t="str">
            <v>Junction Of Tramway Path And Macdonnell Road</v>
          </cell>
          <cell r="H1024" t="str">
            <v>LCSD</v>
          </cell>
          <cell r="I1024">
            <v>2</v>
          </cell>
          <cell r="J1024" t="str">
            <v>Yes</v>
          </cell>
          <cell r="K1024" t="str">
            <v>Central_Admiralty</v>
          </cell>
          <cell r="L1024" t="str">
            <v>Yes</v>
          </cell>
          <cell r="M1024" t="str">
            <v>AA04408023001</v>
          </cell>
        </row>
        <row r="1025">
          <cell r="A1025" t="str">
            <v>SA1937</v>
          </cell>
          <cell r="B1025" t="str">
            <v>11SW-B/F38</v>
          </cell>
          <cell r="C1025">
            <v>0</v>
          </cell>
          <cell r="D1025" t="str">
            <v>CP,ML&amp;Wch</v>
          </cell>
          <cell r="E1025" t="str">
            <v>C-E</v>
          </cell>
          <cell r="F1025" t="str">
            <v>A</v>
          </cell>
          <cell r="G1025" t="str">
            <v>Hong Kong Park</v>
          </cell>
          <cell r="H1025" t="str">
            <v>LCSD</v>
          </cell>
          <cell r="I1025">
            <v>1</v>
          </cell>
          <cell r="J1025" t="str">
            <v>Yes</v>
          </cell>
          <cell r="K1025" t="str">
            <v>Central_Admiralty</v>
          </cell>
          <cell r="L1025" t="str">
            <v>Yes</v>
          </cell>
          <cell r="M1025" t="str">
            <v>AH04408006001</v>
          </cell>
        </row>
        <row r="1026">
          <cell r="A1026" t="str">
            <v>SA1938</v>
          </cell>
          <cell r="B1026" t="str">
            <v>11SW-B/FR39</v>
          </cell>
          <cell r="C1026">
            <v>0</v>
          </cell>
          <cell r="D1026" t="str">
            <v>CP,ML&amp;Wch</v>
          </cell>
          <cell r="E1026" t="str">
            <v>C-E</v>
          </cell>
          <cell r="F1026" t="str">
            <v>A</v>
          </cell>
          <cell r="G1026" t="str">
            <v>Hong Kong Park</v>
          </cell>
          <cell r="H1026" t="str">
            <v>LCSD</v>
          </cell>
          <cell r="I1026">
            <v>1</v>
          </cell>
          <cell r="J1026" t="str">
            <v>Yes</v>
          </cell>
          <cell r="K1026" t="str">
            <v>Central_Admiralty</v>
          </cell>
          <cell r="L1026" t="str">
            <v>Yes</v>
          </cell>
          <cell r="M1026" t="str">
            <v>AH04408006057</v>
          </cell>
        </row>
        <row r="1027">
          <cell r="A1027" t="str">
            <v>SA1939</v>
          </cell>
          <cell r="B1027" t="str">
            <v>11SW-B/F40</v>
          </cell>
          <cell r="C1027">
            <v>0</v>
          </cell>
          <cell r="D1027" t="str">
            <v>CP,ML&amp;Wch</v>
          </cell>
          <cell r="E1027" t="str">
            <v>C-E</v>
          </cell>
          <cell r="F1027" t="str">
            <v>A</v>
          </cell>
          <cell r="G1027" t="str">
            <v>Hong Kong Park</v>
          </cell>
          <cell r="H1027" t="str">
            <v>LCSD</v>
          </cell>
          <cell r="I1027">
            <v>2</v>
          </cell>
          <cell r="J1027" t="str">
            <v>Yes</v>
          </cell>
          <cell r="K1027" t="str">
            <v>Central_Admiralty</v>
          </cell>
          <cell r="L1027" t="str">
            <v>Yes</v>
          </cell>
          <cell r="M1027" t="str">
            <v>AH04408006002</v>
          </cell>
        </row>
        <row r="1028">
          <cell r="A1028" t="str">
            <v>SA1940</v>
          </cell>
          <cell r="B1028" t="str">
            <v>11SW-B/FR44</v>
          </cell>
          <cell r="C1028">
            <v>0</v>
          </cell>
          <cell r="D1028" t="str">
            <v>CP,ML&amp;Wch</v>
          </cell>
          <cell r="E1028" t="str">
            <v>PML</v>
          </cell>
          <cell r="F1028" t="str">
            <v>A</v>
          </cell>
          <cell r="G1028" t="str">
            <v>Government House</v>
          </cell>
          <cell r="H1028" t="str">
            <v>CE'S OFF</v>
          </cell>
          <cell r="I1028">
            <v>1</v>
          </cell>
          <cell r="J1028" t="str">
            <v>Yes</v>
          </cell>
          <cell r="K1028" t="str">
            <v>Central_Admiralty</v>
          </cell>
          <cell r="L1028" t="str">
            <v>Yes</v>
          </cell>
          <cell r="M1028" t="str">
            <v>AC07008001004</v>
          </cell>
        </row>
        <row r="1029">
          <cell r="A1029" t="str">
            <v>SA1941</v>
          </cell>
          <cell r="B1029" t="str">
            <v>11SW-B/F45</v>
          </cell>
          <cell r="C1029">
            <v>0</v>
          </cell>
          <cell r="D1029" t="str">
            <v>CP,ML&amp;Wch</v>
          </cell>
          <cell r="E1029" t="str">
            <v>PML</v>
          </cell>
          <cell r="F1029" t="str">
            <v>A</v>
          </cell>
          <cell r="G1029" t="str">
            <v>Government House</v>
          </cell>
          <cell r="H1029" t="str">
            <v>CE'S OFF</v>
          </cell>
          <cell r="I1029">
            <v>1</v>
          </cell>
          <cell r="J1029" t="str">
            <v>Yes</v>
          </cell>
          <cell r="K1029" t="str">
            <v>Central_Admiralty</v>
          </cell>
          <cell r="L1029" t="str">
            <v>Yes</v>
          </cell>
          <cell r="M1029" t="str">
            <v>AC07008001005</v>
          </cell>
        </row>
        <row r="1030">
          <cell r="A1030" t="str">
            <v>SA1943</v>
          </cell>
          <cell r="B1030" t="str">
            <v>11SW-B/FR7</v>
          </cell>
          <cell r="C1030">
            <v>0</v>
          </cell>
          <cell r="D1030" t="str">
            <v>CP,ML&amp;Wch</v>
          </cell>
          <cell r="E1030" t="str">
            <v>C-E</v>
          </cell>
          <cell r="F1030" t="str">
            <v>A</v>
          </cell>
          <cell r="G1030" t="str">
            <v>Central Government Offices</v>
          </cell>
          <cell r="H1030" t="str">
            <v>CS' OFF</v>
          </cell>
          <cell r="I1030">
            <v>1</v>
          </cell>
          <cell r="J1030" t="str">
            <v>Yes</v>
          </cell>
          <cell r="K1030" t="str">
            <v>Central_Admiralty</v>
          </cell>
          <cell r="L1030" t="str">
            <v>Yes</v>
          </cell>
          <cell r="M1030" t="str">
            <v>AA07108002004</v>
          </cell>
        </row>
        <row r="1031">
          <cell r="A1031" t="str">
            <v>SA1945</v>
          </cell>
          <cell r="B1031" t="str">
            <v>11SW-B/F74</v>
          </cell>
          <cell r="C1031">
            <v>0</v>
          </cell>
          <cell r="D1031" t="str">
            <v>CP,ML&amp;Wch</v>
          </cell>
          <cell r="E1031" t="str">
            <v>C-E</v>
          </cell>
          <cell r="F1031" t="str">
            <v>A</v>
          </cell>
          <cell r="G1031" t="str">
            <v>Hong Kong Park</v>
          </cell>
          <cell r="H1031" t="str">
            <v>LCSD</v>
          </cell>
          <cell r="I1031">
            <v>1</v>
          </cell>
          <cell r="J1031" t="str">
            <v>No</v>
          </cell>
          <cell r="K1031" t="str">
            <v>Central_Admiralty</v>
          </cell>
          <cell r="L1031" t="str">
            <v>Yes</v>
          </cell>
          <cell r="M1031" t="str">
            <v>AH04408006004</v>
          </cell>
        </row>
        <row r="1032">
          <cell r="A1032" t="str">
            <v>SA1946</v>
          </cell>
          <cell r="B1032" t="str">
            <v>11SW-B/F77</v>
          </cell>
          <cell r="C1032">
            <v>0</v>
          </cell>
          <cell r="D1032" t="str">
            <v>CP,ML&amp;Wch</v>
          </cell>
          <cell r="E1032" t="str">
            <v>C-E</v>
          </cell>
          <cell r="F1032" t="str">
            <v>A</v>
          </cell>
          <cell r="G1032" t="str">
            <v>The High Court</v>
          </cell>
          <cell r="H1032" t="str">
            <v>JD</v>
          </cell>
          <cell r="I1032">
            <v>1</v>
          </cell>
          <cell r="J1032" t="str">
            <v>Yes</v>
          </cell>
          <cell r="K1032" t="str">
            <v>Central_Admiralty</v>
          </cell>
          <cell r="L1032" t="str">
            <v>Yes</v>
          </cell>
          <cell r="M1032" t="str">
            <v>AH07308002001</v>
          </cell>
        </row>
        <row r="1033">
          <cell r="A1033" t="str">
            <v>SA1947</v>
          </cell>
          <cell r="B1033" t="str">
            <v>11SW-B/F8</v>
          </cell>
          <cell r="C1033">
            <v>0</v>
          </cell>
          <cell r="D1033" t="str">
            <v>CP,ML&amp;Wch</v>
          </cell>
          <cell r="E1033" t="str">
            <v>PML</v>
          </cell>
          <cell r="F1033" t="str">
            <v>A</v>
          </cell>
          <cell r="G1033" t="str">
            <v>Lower Albert Road Sitting Out Area</v>
          </cell>
          <cell r="H1033" t="str">
            <v>LCSD</v>
          </cell>
          <cell r="I1033">
            <v>2</v>
          </cell>
          <cell r="J1033" t="str">
            <v>Yes</v>
          </cell>
          <cell r="K1033" t="str">
            <v>Central_Admiralty</v>
          </cell>
          <cell r="L1033" t="str">
            <v>Yes</v>
          </cell>
          <cell r="M1033" t="str">
            <v>AC04408052003</v>
          </cell>
        </row>
        <row r="1034">
          <cell r="A1034" t="str">
            <v>SA1948</v>
          </cell>
          <cell r="B1034" t="str">
            <v>11SW-B/F84</v>
          </cell>
          <cell r="C1034">
            <v>0</v>
          </cell>
          <cell r="D1034" t="str">
            <v>CP,ML&amp;Wch</v>
          </cell>
          <cell r="E1034" t="str">
            <v>C-E</v>
          </cell>
          <cell r="F1034" t="str">
            <v>A</v>
          </cell>
          <cell r="G1034" t="str">
            <v>Hong Kong Park</v>
          </cell>
          <cell r="H1034" t="str">
            <v>LCSD</v>
          </cell>
          <cell r="I1034">
            <v>1</v>
          </cell>
          <cell r="J1034" t="str">
            <v>Yes</v>
          </cell>
          <cell r="K1034" t="str">
            <v>Central_Admiralty</v>
          </cell>
          <cell r="L1034" t="str">
            <v>Yes</v>
          </cell>
          <cell r="M1034" t="str">
            <v>AH04408006005</v>
          </cell>
        </row>
        <row r="1035">
          <cell r="A1035" t="str">
            <v>SA1949</v>
          </cell>
          <cell r="B1035" t="str">
            <v>11SW-B/F85</v>
          </cell>
          <cell r="C1035">
            <v>0</v>
          </cell>
          <cell r="D1035" t="str">
            <v>CP,ML&amp;Wch</v>
          </cell>
          <cell r="E1035" t="str">
            <v>C-E</v>
          </cell>
          <cell r="F1035" t="str">
            <v>A</v>
          </cell>
          <cell r="G1035" t="str">
            <v>Hong Kong Park</v>
          </cell>
          <cell r="H1035" t="str">
            <v>LCSD</v>
          </cell>
          <cell r="I1035">
            <v>1</v>
          </cell>
          <cell r="J1035" t="str">
            <v>Yes</v>
          </cell>
          <cell r="K1035" t="str">
            <v>Central_Admiralty</v>
          </cell>
          <cell r="L1035" t="str">
            <v>Yes</v>
          </cell>
          <cell r="M1035" t="str">
            <v>AH04408006006</v>
          </cell>
        </row>
        <row r="1036">
          <cell r="A1036" t="str">
            <v>SA1950</v>
          </cell>
          <cell r="B1036" t="str">
            <v>11SW-B/F9</v>
          </cell>
          <cell r="C1036">
            <v>0</v>
          </cell>
          <cell r="D1036" t="str">
            <v>CP,ML&amp;Wch</v>
          </cell>
          <cell r="E1036" t="str">
            <v>PML</v>
          </cell>
          <cell r="F1036" t="str">
            <v>A</v>
          </cell>
          <cell r="G1036" t="str">
            <v>Hong Kong Zoological &amp; Botanical Gardens</v>
          </cell>
          <cell r="H1036" t="str">
            <v>LCSD</v>
          </cell>
          <cell r="I1036">
            <v>2</v>
          </cell>
          <cell r="J1036" t="str">
            <v>Yes</v>
          </cell>
          <cell r="K1036" t="str">
            <v>Central_Admiralty</v>
          </cell>
          <cell r="L1036" t="str">
            <v>Yes</v>
          </cell>
          <cell r="M1036" t="str">
            <v>AC04408053032</v>
          </cell>
        </row>
        <row r="1037">
          <cell r="A1037" t="str">
            <v>SA1951</v>
          </cell>
          <cell r="B1037" t="str">
            <v>11SW-B/FR91</v>
          </cell>
          <cell r="C1037">
            <v>1</v>
          </cell>
          <cell r="D1037" t="str">
            <v>CP,ML&amp;Wch</v>
          </cell>
          <cell r="E1037" t="str">
            <v>PML</v>
          </cell>
          <cell r="F1037" t="str">
            <v>A</v>
          </cell>
          <cell r="G1037" t="str">
            <v>Lower Albert Road Sitting Out Area</v>
          </cell>
          <cell r="H1037" t="str">
            <v>LCSD</v>
          </cell>
          <cell r="I1037">
            <v>1</v>
          </cell>
          <cell r="J1037" t="str">
            <v>Yes</v>
          </cell>
          <cell r="K1037" t="str">
            <v>Central_Admiralty</v>
          </cell>
          <cell r="L1037" t="str">
            <v>Yes</v>
          </cell>
          <cell r="M1037" t="str">
            <v>AC04408052004</v>
          </cell>
        </row>
        <row r="1038">
          <cell r="A1038" t="str">
            <v>SA1952</v>
          </cell>
          <cell r="B1038" t="str">
            <v>11SW-B/F97</v>
          </cell>
          <cell r="C1038" t="str">
            <v>1,2</v>
          </cell>
          <cell r="D1038" t="str">
            <v>CP,ML&amp;Wch</v>
          </cell>
          <cell r="E1038" t="str">
            <v>C-E</v>
          </cell>
          <cell r="F1038" t="str">
            <v>A</v>
          </cell>
          <cell r="G1038" t="str">
            <v>The High Court</v>
          </cell>
          <cell r="H1038" t="str">
            <v>LCSD,JD</v>
          </cell>
          <cell r="I1038">
            <v>1</v>
          </cell>
          <cell r="J1038" t="str">
            <v>Yes</v>
          </cell>
          <cell r="K1038" t="str">
            <v>Central_Admiralty</v>
          </cell>
          <cell r="L1038" t="str">
            <v>Yes</v>
          </cell>
          <cell r="M1038" t="str">
            <v>AH04408006007,AH07308002003</v>
          </cell>
        </row>
        <row r="1039">
          <cell r="A1039" t="str">
            <v>SA1953</v>
          </cell>
          <cell r="B1039" t="str">
            <v>11SW-B/F99</v>
          </cell>
          <cell r="C1039">
            <v>0</v>
          </cell>
          <cell r="D1039" t="str">
            <v>CP,ML&amp;Wch</v>
          </cell>
          <cell r="E1039" t="str">
            <v>C-E</v>
          </cell>
          <cell r="F1039" t="str">
            <v>A</v>
          </cell>
          <cell r="G1039" t="str">
            <v>Hong Kong Park</v>
          </cell>
          <cell r="H1039" t="str">
            <v>LCSD</v>
          </cell>
          <cell r="I1039">
            <v>2</v>
          </cell>
          <cell r="J1039" t="str">
            <v>Yes</v>
          </cell>
          <cell r="K1039" t="str">
            <v>Central_Admiralty</v>
          </cell>
          <cell r="L1039" t="str">
            <v>Yes</v>
          </cell>
          <cell r="M1039" t="str">
            <v>AH04408006008</v>
          </cell>
        </row>
        <row r="1040">
          <cell r="A1040" t="str">
            <v>SA1954</v>
          </cell>
          <cell r="B1040" t="str">
            <v>11SW-B/R125</v>
          </cell>
          <cell r="C1040">
            <v>0</v>
          </cell>
          <cell r="D1040" t="str">
            <v>CP,ML&amp;Wch</v>
          </cell>
          <cell r="E1040" t="str">
            <v>PML</v>
          </cell>
          <cell r="F1040" t="str">
            <v>A</v>
          </cell>
          <cell r="G1040" t="str">
            <v>Hong Kong Zoological &amp; Botanical Gardens</v>
          </cell>
          <cell r="H1040" t="str">
            <v>LCSD</v>
          </cell>
          <cell r="I1040">
            <v>1</v>
          </cell>
          <cell r="J1040" t="str">
            <v>Yes</v>
          </cell>
          <cell r="K1040" t="str">
            <v>Central_Admiralty</v>
          </cell>
          <cell r="L1040" t="str">
            <v>Yes</v>
          </cell>
          <cell r="M1040" t="str">
            <v>AC04408053015</v>
          </cell>
        </row>
        <row r="1041">
          <cell r="A1041" t="str">
            <v>SA1955</v>
          </cell>
          <cell r="B1041" t="str">
            <v>11SW-B/R131</v>
          </cell>
          <cell r="C1041">
            <v>0</v>
          </cell>
          <cell r="D1041" t="str">
            <v>CP,ML&amp;Wch</v>
          </cell>
          <cell r="E1041" t="str">
            <v>PML</v>
          </cell>
          <cell r="F1041" t="str">
            <v>A</v>
          </cell>
          <cell r="G1041" t="str">
            <v>Hong Kong Zoological &amp; Botanical Gardens</v>
          </cell>
          <cell r="H1041" t="str">
            <v>LCSD</v>
          </cell>
          <cell r="I1041">
            <v>2</v>
          </cell>
          <cell r="J1041" t="str">
            <v>Yes</v>
          </cell>
          <cell r="K1041" t="str">
            <v>Central_Admiralty</v>
          </cell>
          <cell r="L1041" t="str">
            <v>No</v>
          </cell>
          <cell r="M1041" t="str">
            <v>AC04408084001</v>
          </cell>
        </row>
        <row r="1042">
          <cell r="A1042" t="str">
            <v>SA1956</v>
          </cell>
          <cell r="B1042" t="str">
            <v>11SW-B/R152</v>
          </cell>
          <cell r="C1042">
            <v>0</v>
          </cell>
          <cell r="D1042" t="str">
            <v>CP,ML&amp;Wch</v>
          </cell>
          <cell r="E1042" t="str">
            <v>PML</v>
          </cell>
          <cell r="F1042" t="str">
            <v>A</v>
          </cell>
          <cell r="G1042" t="str">
            <v>Government House</v>
          </cell>
          <cell r="H1042" t="str">
            <v>CE'S OFF</v>
          </cell>
          <cell r="I1042">
            <v>2</v>
          </cell>
          <cell r="J1042" t="str">
            <v>Yes</v>
          </cell>
          <cell r="K1042" t="str">
            <v>Central_Admiralty</v>
          </cell>
          <cell r="L1042" t="str">
            <v>No</v>
          </cell>
          <cell r="M1042" t="str">
            <v>AC07008001001</v>
          </cell>
        </row>
        <row r="1043">
          <cell r="A1043" t="str">
            <v>SA1957</v>
          </cell>
          <cell r="B1043" t="str">
            <v>11SW-B/R153</v>
          </cell>
          <cell r="C1043">
            <v>0</v>
          </cell>
          <cell r="D1043" t="str">
            <v>CP,ML&amp;Wch</v>
          </cell>
          <cell r="E1043" t="str">
            <v>PML</v>
          </cell>
          <cell r="F1043" t="str">
            <v>A</v>
          </cell>
          <cell r="G1043" t="str">
            <v>Government House</v>
          </cell>
          <cell r="H1043" t="str">
            <v>CE'S OFF</v>
          </cell>
          <cell r="I1043">
            <v>1</v>
          </cell>
          <cell r="J1043" t="str">
            <v>Yes</v>
          </cell>
          <cell r="K1043" t="str">
            <v>Central_Admiralty</v>
          </cell>
          <cell r="L1043" t="str">
            <v>Yes</v>
          </cell>
          <cell r="M1043" t="str">
            <v>AC07008001002</v>
          </cell>
        </row>
        <row r="1044">
          <cell r="A1044" t="str">
            <v>SA1958</v>
          </cell>
          <cell r="B1044" t="str">
            <v>11SW-B/R179</v>
          </cell>
          <cell r="C1044">
            <v>0</v>
          </cell>
          <cell r="D1044" t="str">
            <v>Heritage</v>
          </cell>
          <cell r="E1044" t="str">
            <v>Antiq</v>
          </cell>
          <cell r="F1044" t="str">
            <v>A</v>
          </cell>
          <cell r="G1044" t="str">
            <v>The Court Of Final Appeal (CP&amp;ML)</v>
          </cell>
          <cell r="H1044" t="str">
            <v>D of J</v>
          </cell>
          <cell r="I1044">
            <v>1</v>
          </cell>
          <cell r="J1044" t="str">
            <v>Yes</v>
          </cell>
          <cell r="K1044" t="str">
            <v>Central_Admiralty</v>
          </cell>
          <cell r="L1044" t="str">
            <v>No</v>
          </cell>
          <cell r="M1044" t="str">
            <v>FH07308004001</v>
          </cell>
        </row>
        <row r="1045">
          <cell r="A1045" t="str">
            <v>SA1959</v>
          </cell>
          <cell r="B1045" t="str">
            <v>11SW-B/R180</v>
          </cell>
          <cell r="C1045">
            <v>0</v>
          </cell>
          <cell r="D1045" t="str">
            <v>Heritage</v>
          </cell>
          <cell r="E1045" t="str">
            <v>Antiq</v>
          </cell>
          <cell r="F1045" t="str">
            <v>A</v>
          </cell>
          <cell r="G1045" t="str">
            <v>The Court Of Final Appeal (CP&amp;ML)</v>
          </cell>
          <cell r="H1045" t="str">
            <v>D of J</v>
          </cell>
          <cell r="I1045">
            <v>1</v>
          </cell>
          <cell r="J1045" t="str">
            <v>Yes</v>
          </cell>
          <cell r="K1045" t="str">
            <v>Central_Admiralty</v>
          </cell>
          <cell r="L1045" t="str">
            <v>No</v>
          </cell>
          <cell r="M1045" t="str">
            <v>FH07308004003</v>
          </cell>
        </row>
        <row r="1046">
          <cell r="A1046" t="str">
            <v>SA1960</v>
          </cell>
          <cell r="B1046" t="str">
            <v>11SW-B/R181</v>
          </cell>
          <cell r="C1046">
            <v>0</v>
          </cell>
          <cell r="D1046" t="str">
            <v>Heritage</v>
          </cell>
          <cell r="E1046" t="str">
            <v>Antiq</v>
          </cell>
          <cell r="F1046" t="str">
            <v>A</v>
          </cell>
          <cell r="G1046" t="str">
            <v>The Court Of Final Appeal (CP&amp;ML)</v>
          </cell>
          <cell r="H1046" t="str">
            <v>D of J</v>
          </cell>
          <cell r="I1046">
            <v>1</v>
          </cell>
          <cell r="J1046" t="str">
            <v>Yes</v>
          </cell>
          <cell r="K1046" t="str">
            <v>Central_Admiralty</v>
          </cell>
          <cell r="L1046" t="str">
            <v>No</v>
          </cell>
          <cell r="M1046" t="str">
            <v>FH07308004002</v>
          </cell>
        </row>
        <row r="1047">
          <cell r="A1047" t="str">
            <v>SA1961</v>
          </cell>
          <cell r="B1047" t="str">
            <v>11SW-B/R185</v>
          </cell>
          <cell r="C1047">
            <v>0</v>
          </cell>
          <cell r="D1047" t="str">
            <v>CP,ML&amp;Wch</v>
          </cell>
          <cell r="E1047" t="str">
            <v>PML</v>
          </cell>
          <cell r="F1047" t="str">
            <v>A</v>
          </cell>
          <cell r="G1047" t="str">
            <v>Hong Kong Zoological &amp; Botanical Gardens</v>
          </cell>
          <cell r="H1047" t="str">
            <v>LCSD</v>
          </cell>
          <cell r="I1047">
            <v>2</v>
          </cell>
          <cell r="J1047" t="str">
            <v>Yes</v>
          </cell>
          <cell r="K1047" t="str">
            <v>Central_Admiralty</v>
          </cell>
          <cell r="L1047" t="str">
            <v>Yes</v>
          </cell>
          <cell r="M1047" t="str">
            <v>AC04408053025</v>
          </cell>
        </row>
        <row r="1048">
          <cell r="A1048" t="str">
            <v>SA1962</v>
          </cell>
          <cell r="B1048" t="str">
            <v>11SW-B/R187</v>
          </cell>
          <cell r="C1048">
            <v>0</v>
          </cell>
          <cell r="D1048" t="str">
            <v>CP,ML&amp;Wch</v>
          </cell>
          <cell r="E1048" t="str">
            <v>PML</v>
          </cell>
          <cell r="F1048" t="str">
            <v>A</v>
          </cell>
          <cell r="G1048" t="str">
            <v>Hong Kong Zoological &amp; Botanical Gardens</v>
          </cell>
          <cell r="H1048" t="str">
            <v>LCSD</v>
          </cell>
          <cell r="I1048">
            <v>2</v>
          </cell>
          <cell r="J1048" t="str">
            <v>Yes</v>
          </cell>
          <cell r="K1048" t="str">
            <v>Central_Admiralty</v>
          </cell>
          <cell r="L1048" t="str">
            <v>No</v>
          </cell>
          <cell r="M1048" t="str">
            <v>AC04408053026</v>
          </cell>
        </row>
        <row r="1049">
          <cell r="A1049" t="str">
            <v>SA1963</v>
          </cell>
          <cell r="B1049" t="str">
            <v>11SW-B/R194</v>
          </cell>
          <cell r="C1049">
            <v>0</v>
          </cell>
          <cell r="D1049" t="str">
            <v>CP,ML&amp;Wch</v>
          </cell>
          <cell r="E1049" t="str">
            <v>PML</v>
          </cell>
          <cell r="F1049" t="str">
            <v>A</v>
          </cell>
          <cell r="G1049" t="str">
            <v>Hong Kong Zoological &amp; Botanical Gardens</v>
          </cell>
          <cell r="H1049" t="str">
            <v>LCSD</v>
          </cell>
          <cell r="I1049">
            <v>2</v>
          </cell>
          <cell r="J1049" t="str">
            <v>Yes</v>
          </cell>
          <cell r="K1049" t="str">
            <v>Central_Admiralty</v>
          </cell>
          <cell r="L1049" t="str">
            <v>No</v>
          </cell>
          <cell r="M1049" t="str">
            <v>AC04408053027</v>
          </cell>
        </row>
        <row r="1050">
          <cell r="A1050" t="str">
            <v>SA1964</v>
          </cell>
          <cell r="B1050" t="str">
            <v>11SW-B/R195</v>
          </cell>
          <cell r="C1050">
            <v>0</v>
          </cell>
          <cell r="D1050" t="str">
            <v>CP,ML&amp;Wch</v>
          </cell>
          <cell r="E1050" t="str">
            <v>PML</v>
          </cell>
          <cell r="F1050" t="str">
            <v>A</v>
          </cell>
          <cell r="G1050" t="str">
            <v>Government House</v>
          </cell>
          <cell r="H1050" t="str">
            <v>CE'S OFF</v>
          </cell>
          <cell r="I1050">
            <v>1</v>
          </cell>
          <cell r="J1050" t="str">
            <v>Yes</v>
          </cell>
          <cell r="K1050" t="str">
            <v>Central_Admiralty</v>
          </cell>
          <cell r="L1050" t="str">
            <v>No</v>
          </cell>
          <cell r="M1050" t="str">
            <v>AC07008001003</v>
          </cell>
        </row>
        <row r="1051">
          <cell r="A1051" t="str">
            <v>SA1965</v>
          </cell>
          <cell r="B1051" t="str">
            <v>11SW-B/R265</v>
          </cell>
          <cell r="C1051">
            <v>0</v>
          </cell>
          <cell r="D1051" t="str">
            <v>CP,ML&amp;Wch</v>
          </cell>
          <cell r="E1051" t="str">
            <v>C-E</v>
          </cell>
          <cell r="F1051" t="str">
            <v>A</v>
          </cell>
          <cell r="G1051" t="str">
            <v>Kennedy Road Childern's Playground</v>
          </cell>
          <cell r="H1051" t="str">
            <v>LCSD</v>
          </cell>
          <cell r="I1051">
            <v>1</v>
          </cell>
          <cell r="J1051" t="str">
            <v>Yes</v>
          </cell>
          <cell r="K1051" t="str">
            <v>Central_Admiralty</v>
          </cell>
          <cell r="L1051" t="str">
            <v>No</v>
          </cell>
          <cell r="M1051" t="str">
            <v>AH04408004002</v>
          </cell>
        </row>
        <row r="1052">
          <cell r="A1052" t="str">
            <v>SA1966</v>
          </cell>
          <cell r="B1052" t="str">
            <v>11SW-B/R308</v>
          </cell>
          <cell r="C1052">
            <v>0</v>
          </cell>
          <cell r="D1052" t="str">
            <v>CP,ML&amp;Wch</v>
          </cell>
          <cell r="E1052" t="str">
            <v>PML</v>
          </cell>
          <cell r="F1052" t="str">
            <v>A</v>
          </cell>
          <cell r="G1052" t="str">
            <v>Brewin Path Temporary Garden</v>
          </cell>
          <cell r="H1052" t="str">
            <v>LCSD</v>
          </cell>
          <cell r="I1052">
            <v>2</v>
          </cell>
          <cell r="J1052" t="str">
            <v>Yes</v>
          </cell>
          <cell r="K1052" t="str">
            <v>Central_Admiralty</v>
          </cell>
          <cell r="L1052" t="str">
            <v>No</v>
          </cell>
          <cell r="M1052" t="str">
            <v>AC04408051001</v>
          </cell>
        </row>
        <row r="1053">
          <cell r="A1053" t="str">
            <v>SA1967</v>
          </cell>
          <cell r="B1053" t="str">
            <v>11SW-B/R328</v>
          </cell>
          <cell r="C1053">
            <v>0</v>
          </cell>
          <cell r="D1053" t="str">
            <v>Heritage</v>
          </cell>
          <cell r="E1053" t="str">
            <v>Antiq</v>
          </cell>
          <cell r="F1053" t="str">
            <v>A</v>
          </cell>
          <cell r="G1053" t="str">
            <v>Mother's Choice, 5 Bowen Road (Wch)</v>
          </cell>
          <cell r="H1053" t="str">
            <v>GPA</v>
          </cell>
          <cell r="I1053">
            <v>1</v>
          </cell>
          <cell r="J1053" t="str">
            <v>Yes</v>
          </cell>
          <cell r="K1053" t="str">
            <v>Central_Admiralty</v>
          </cell>
          <cell r="L1053" t="str">
            <v>No</v>
          </cell>
          <cell r="M1053" t="str">
            <v>FH02308002003</v>
          </cell>
        </row>
        <row r="1054">
          <cell r="A1054" t="str">
            <v>SA1968</v>
          </cell>
          <cell r="B1054" t="str">
            <v>11SW-B/R331</v>
          </cell>
          <cell r="C1054">
            <v>0</v>
          </cell>
          <cell r="D1054" t="str">
            <v>Heritage</v>
          </cell>
          <cell r="E1054" t="str">
            <v>Antiq</v>
          </cell>
          <cell r="F1054" t="str">
            <v>A</v>
          </cell>
          <cell r="G1054" t="str">
            <v>Mother's Choice, 5 Bowen Road (Wch)</v>
          </cell>
          <cell r="H1054" t="str">
            <v>GPA</v>
          </cell>
          <cell r="I1054">
            <v>1</v>
          </cell>
          <cell r="J1054" t="str">
            <v>Yes</v>
          </cell>
          <cell r="K1054" t="str">
            <v>Central_Admiralty</v>
          </cell>
          <cell r="L1054" t="str">
            <v>No</v>
          </cell>
          <cell r="M1054" t="str">
            <v>FH02308002006</v>
          </cell>
        </row>
        <row r="1055">
          <cell r="A1055" t="str">
            <v>SA1969</v>
          </cell>
          <cell r="B1055" t="str">
            <v>11SW-B/R36</v>
          </cell>
          <cell r="C1055">
            <v>1</v>
          </cell>
          <cell r="D1055" t="str">
            <v>CP,ML&amp;Wch</v>
          </cell>
          <cell r="E1055" t="str">
            <v>C-W</v>
          </cell>
          <cell r="F1055" t="str">
            <v>A</v>
          </cell>
          <cell r="G1055" t="str">
            <v>Sam Ka Lane Children's Playground &amp; Open Space At Pak Tsz Lane</v>
          </cell>
          <cell r="H1055" t="str">
            <v>LCSD</v>
          </cell>
          <cell r="I1055">
            <v>1</v>
          </cell>
          <cell r="J1055" t="str">
            <v>Yes</v>
          </cell>
          <cell r="K1055" t="str">
            <v>Central_Admiralty</v>
          </cell>
          <cell r="L1055" t="str">
            <v>No</v>
          </cell>
          <cell r="M1055" t="str">
            <v>AB04408040001</v>
          </cell>
        </row>
        <row r="1056">
          <cell r="A1056" t="str">
            <v>SA1970</v>
          </cell>
          <cell r="B1056" t="str">
            <v>11SW-B/R382</v>
          </cell>
          <cell r="C1056">
            <v>0</v>
          </cell>
          <cell r="D1056" t="str">
            <v>Heritage</v>
          </cell>
          <cell r="E1056" t="str">
            <v>Antiq</v>
          </cell>
          <cell r="F1056" t="str">
            <v>A</v>
          </cell>
          <cell r="G1056" t="str">
            <v>28 Kennedy Road (CP&amp;ML)</v>
          </cell>
          <cell r="H1056" t="str">
            <v>GPA</v>
          </cell>
          <cell r="I1056">
            <v>2</v>
          </cell>
          <cell r="J1056" t="str">
            <v>Yes</v>
          </cell>
          <cell r="K1056" t="str">
            <v>Central_Admiralty</v>
          </cell>
          <cell r="L1056" t="str">
            <v>Yes</v>
          </cell>
          <cell r="M1056" t="str">
            <v>FH02308009002</v>
          </cell>
        </row>
        <row r="1057">
          <cell r="A1057" t="str">
            <v>SA1971</v>
          </cell>
          <cell r="B1057" t="str">
            <v>11SW-B/R409</v>
          </cell>
          <cell r="C1057">
            <v>0</v>
          </cell>
          <cell r="D1057" t="str">
            <v>CP,ML&amp;Wch</v>
          </cell>
          <cell r="E1057" t="str">
            <v>C-E</v>
          </cell>
          <cell r="F1057" t="str">
            <v>A</v>
          </cell>
          <cell r="G1057" t="str">
            <v>Kennedy Road Childern's Playground</v>
          </cell>
          <cell r="H1057" t="str">
            <v>LCSD</v>
          </cell>
          <cell r="I1057">
            <v>1</v>
          </cell>
          <cell r="J1057" t="str">
            <v>Yes</v>
          </cell>
          <cell r="K1057" t="str">
            <v>Central_Admiralty</v>
          </cell>
          <cell r="L1057" t="str">
            <v>No</v>
          </cell>
          <cell r="M1057" t="str">
            <v>AH04408004004</v>
          </cell>
        </row>
        <row r="1058">
          <cell r="A1058" t="str">
            <v>SA1972</v>
          </cell>
          <cell r="B1058" t="str">
            <v>11SW-B/R412</v>
          </cell>
          <cell r="C1058">
            <v>0</v>
          </cell>
          <cell r="D1058" t="str">
            <v>CP,ML&amp;Wch</v>
          </cell>
          <cell r="E1058" t="str">
            <v>C-E</v>
          </cell>
          <cell r="F1058" t="str">
            <v>A</v>
          </cell>
          <cell r="G1058" t="str">
            <v>Hong Kong Park</v>
          </cell>
          <cell r="H1058" t="str">
            <v>LCSD</v>
          </cell>
          <cell r="I1058">
            <v>2</v>
          </cell>
          <cell r="J1058" t="str">
            <v>Yes</v>
          </cell>
          <cell r="K1058" t="str">
            <v>Central_Admiralty</v>
          </cell>
          <cell r="L1058" t="str">
            <v>No</v>
          </cell>
          <cell r="M1058" t="str">
            <v>AH04408006043</v>
          </cell>
        </row>
        <row r="1059">
          <cell r="A1059" t="str">
            <v>SA1974</v>
          </cell>
          <cell r="B1059" t="str">
            <v>11SW-B/R415</v>
          </cell>
          <cell r="C1059">
            <v>0</v>
          </cell>
          <cell r="D1059" t="str">
            <v>CP,ML&amp;Wch</v>
          </cell>
          <cell r="E1059" t="str">
            <v>C-E</v>
          </cell>
          <cell r="F1059" t="str">
            <v>A</v>
          </cell>
          <cell r="G1059" t="str">
            <v>Hong Kong Park</v>
          </cell>
          <cell r="H1059" t="str">
            <v>LCSD</v>
          </cell>
          <cell r="I1059">
            <v>2</v>
          </cell>
          <cell r="J1059" t="str">
            <v>Yes</v>
          </cell>
          <cell r="K1059" t="str">
            <v>Central_Admiralty</v>
          </cell>
          <cell r="L1059" t="str">
            <v>No</v>
          </cell>
          <cell r="M1059" t="str">
            <v>AH04408006046</v>
          </cell>
        </row>
        <row r="1060">
          <cell r="A1060" t="str">
            <v>SA1975</v>
          </cell>
          <cell r="B1060" t="str">
            <v>11SW-B/R513</v>
          </cell>
          <cell r="C1060">
            <v>0</v>
          </cell>
          <cell r="D1060" t="str">
            <v>Heritage</v>
          </cell>
          <cell r="E1060" t="str">
            <v>Antiq</v>
          </cell>
          <cell r="F1060" t="str">
            <v>A</v>
          </cell>
          <cell r="G1060" t="str">
            <v>Carmel School, 10-12 Borrett Road (Wch)</v>
          </cell>
          <cell r="H1060" t="str">
            <v>GPA</v>
          </cell>
          <cell r="I1060">
            <v>3</v>
          </cell>
          <cell r="J1060" t="str">
            <v>Yes</v>
          </cell>
          <cell r="K1060"/>
          <cell r="L1060" t="str">
            <v>Yes</v>
          </cell>
          <cell r="M1060" t="str">
            <v>FH02308010001</v>
          </cell>
        </row>
        <row r="1061">
          <cell r="A1061" t="str">
            <v>SA1976</v>
          </cell>
          <cell r="B1061" t="str">
            <v>11SW-B/R519</v>
          </cell>
          <cell r="C1061">
            <v>0</v>
          </cell>
          <cell r="D1061" t="str">
            <v>Heritage</v>
          </cell>
          <cell r="E1061" t="str">
            <v>Antiq</v>
          </cell>
          <cell r="F1061" t="str">
            <v>A</v>
          </cell>
          <cell r="G1061" t="str">
            <v>Carmel School, 10-12 Borrett Road (Wch)</v>
          </cell>
          <cell r="H1061" t="str">
            <v>GPA</v>
          </cell>
          <cell r="I1061">
            <v>1</v>
          </cell>
          <cell r="J1061" t="str">
            <v>Yes</v>
          </cell>
          <cell r="K1061" t="str">
            <v>Central_Admiralty</v>
          </cell>
          <cell r="L1061" t="str">
            <v>No</v>
          </cell>
          <cell r="M1061" t="str">
            <v>FH02308010002</v>
          </cell>
        </row>
        <row r="1062">
          <cell r="A1062" t="str">
            <v>SA1979</v>
          </cell>
          <cell r="B1062" t="str">
            <v>11SW-B/R543</v>
          </cell>
          <cell r="C1062">
            <v>0</v>
          </cell>
          <cell r="D1062" t="str">
            <v>CP,ML&amp;Wch</v>
          </cell>
          <cell r="E1062" t="str">
            <v>C-E</v>
          </cell>
          <cell r="F1062" t="str">
            <v>A</v>
          </cell>
          <cell r="G1062" t="str">
            <v>Monmouth Park</v>
          </cell>
          <cell r="H1062" t="str">
            <v>LCSD</v>
          </cell>
          <cell r="I1062">
            <v>2</v>
          </cell>
          <cell r="J1062" t="str">
            <v>Yes</v>
          </cell>
          <cell r="K1062" t="str">
            <v>Central_Admiralty</v>
          </cell>
          <cell r="L1062" t="str">
            <v>No</v>
          </cell>
          <cell r="M1062" t="str">
            <v>AH04408005006</v>
          </cell>
        </row>
        <row r="1063">
          <cell r="A1063" t="str">
            <v>SA1980</v>
          </cell>
          <cell r="B1063" t="str">
            <v>11SW-B/R57</v>
          </cell>
          <cell r="C1063" t="str">
            <v>1,2</v>
          </cell>
          <cell r="D1063" t="str">
            <v>CP,ML&amp;Wch</v>
          </cell>
          <cell r="E1063" t="str">
            <v>C-W</v>
          </cell>
          <cell r="F1063" t="str">
            <v>A</v>
          </cell>
          <cell r="G1063" t="str">
            <v>Old Bailey Street Police Quarters</v>
          </cell>
          <cell r="H1063" t="str">
            <v>HKPF,HyD</v>
          </cell>
          <cell r="I1063">
            <v>1</v>
          </cell>
          <cell r="J1063" t="str">
            <v>Yes</v>
          </cell>
          <cell r="K1063" t="str">
            <v>Central_Admiralty</v>
          </cell>
          <cell r="L1063" t="str">
            <v>No</v>
          </cell>
          <cell r="M1063" t="str">
            <v>AB03108003002</v>
          </cell>
        </row>
        <row r="1064">
          <cell r="A1064" t="str">
            <v>SA1981</v>
          </cell>
          <cell r="B1064" t="str">
            <v>11SW-B/R591</v>
          </cell>
          <cell r="C1064">
            <v>0</v>
          </cell>
          <cell r="D1064" t="str">
            <v>CP,ML&amp;Wch</v>
          </cell>
          <cell r="E1064" t="str">
            <v>C-E</v>
          </cell>
          <cell r="F1064" t="str">
            <v>A</v>
          </cell>
          <cell r="G1064" t="str">
            <v>Monmouth Park</v>
          </cell>
          <cell r="H1064" t="str">
            <v>LCSD</v>
          </cell>
          <cell r="I1064">
            <v>2</v>
          </cell>
          <cell r="J1064" t="str">
            <v>No</v>
          </cell>
          <cell r="K1064"/>
          <cell r="L1064" t="str">
            <v>Yes</v>
          </cell>
          <cell r="M1064" t="str">
            <v>AH04408005008</v>
          </cell>
        </row>
        <row r="1065">
          <cell r="A1065" t="str">
            <v>SA1982</v>
          </cell>
          <cell r="B1065" t="str">
            <v>11SW-B/R614</v>
          </cell>
          <cell r="C1065">
            <v>0</v>
          </cell>
          <cell r="D1065" t="str">
            <v>CP,ML&amp;Wch</v>
          </cell>
          <cell r="E1065" t="str">
            <v>Wch-N</v>
          </cell>
          <cell r="F1065" t="str">
            <v>A</v>
          </cell>
          <cell r="G1065" t="str">
            <v>Monmouth Terrace Playground</v>
          </cell>
          <cell r="H1065" t="str">
            <v>LCSD</v>
          </cell>
          <cell r="I1065">
            <v>1</v>
          </cell>
          <cell r="J1065" t="str">
            <v>Yes</v>
          </cell>
          <cell r="K1065"/>
          <cell r="L1065" t="str">
            <v>No</v>
          </cell>
          <cell r="M1065" t="str">
            <v>CA04408005007</v>
          </cell>
        </row>
        <row r="1066">
          <cell r="A1066" t="str">
            <v>SA1983</v>
          </cell>
          <cell r="B1066" t="str">
            <v>11SW-B/R706</v>
          </cell>
          <cell r="C1066">
            <v>0</v>
          </cell>
          <cell r="D1066" t="str">
            <v>CP,ML&amp;Wch</v>
          </cell>
          <cell r="E1066" t="str">
            <v>Wch-S</v>
          </cell>
          <cell r="F1066" t="str">
            <v>A</v>
          </cell>
          <cell r="G1066" t="str">
            <v>Wan Chai Park</v>
          </cell>
          <cell r="H1066" t="str">
            <v>LCSD</v>
          </cell>
          <cell r="I1066">
            <v>1</v>
          </cell>
          <cell r="J1066" t="str">
            <v>Yes</v>
          </cell>
          <cell r="K1066" t="str">
            <v>WanChai-North</v>
          </cell>
          <cell r="L1066" t="str">
            <v>No</v>
          </cell>
          <cell r="M1066" t="str">
            <v>CC04408079006</v>
          </cell>
        </row>
        <row r="1067">
          <cell r="A1067" t="str">
            <v>SA1984</v>
          </cell>
          <cell r="B1067" t="str">
            <v>11SW-B/R707</v>
          </cell>
          <cell r="C1067">
            <v>0</v>
          </cell>
          <cell r="D1067" t="str">
            <v>CP,ML&amp;Wch</v>
          </cell>
          <cell r="E1067" t="str">
            <v>Wch-S</v>
          </cell>
          <cell r="F1067" t="str">
            <v>A</v>
          </cell>
          <cell r="G1067" t="str">
            <v>Wan Chai Park</v>
          </cell>
          <cell r="H1067" t="str">
            <v>LCSD</v>
          </cell>
          <cell r="I1067">
            <v>2</v>
          </cell>
          <cell r="J1067" t="str">
            <v>Yes</v>
          </cell>
          <cell r="K1067" t="str">
            <v>WanChai-North</v>
          </cell>
          <cell r="L1067" t="str">
            <v>Yes</v>
          </cell>
          <cell r="M1067" t="str">
            <v>CC04408079007</v>
          </cell>
        </row>
        <row r="1068">
          <cell r="A1068" t="str">
            <v>SA1986</v>
          </cell>
          <cell r="B1068" t="str">
            <v>11SW-B/R744</v>
          </cell>
          <cell r="C1068">
            <v>1</v>
          </cell>
          <cell r="D1068" t="str">
            <v>CP,ML&amp;Wch</v>
          </cell>
          <cell r="E1068" t="str">
            <v>PML</v>
          </cell>
          <cell r="F1068" t="str">
            <v>A</v>
          </cell>
          <cell r="G1068" t="str">
            <v>Brewin Path Temporary Garden</v>
          </cell>
          <cell r="H1068" t="str">
            <v>LCSD</v>
          </cell>
          <cell r="I1068">
            <v>1</v>
          </cell>
          <cell r="J1068" t="str">
            <v>Yes</v>
          </cell>
          <cell r="K1068" t="str">
            <v>Central_Admiralty</v>
          </cell>
          <cell r="L1068" t="str">
            <v>Yes</v>
          </cell>
          <cell r="M1068" t="str">
            <v>AC04408051002</v>
          </cell>
        </row>
        <row r="1069">
          <cell r="A1069" t="str">
            <v>SA1987</v>
          </cell>
          <cell r="B1069" t="str">
            <v>11SW-B/R746</v>
          </cell>
          <cell r="C1069">
            <v>0</v>
          </cell>
          <cell r="D1069" t="str">
            <v>CP,ML&amp;Wch</v>
          </cell>
          <cell r="E1069" t="str">
            <v>C-W</v>
          </cell>
          <cell r="F1069" t="str">
            <v>A</v>
          </cell>
          <cell r="G1069" t="str">
            <v>Lok Hing Lane Sitting Out Area</v>
          </cell>
          <cell r="H1069" t="str">
            <v>LCSD</v>
          </cell>
          <cell r="I1069">
            <v>1</v>
          </cell>
          <cell r="J1069" t="str">
            <v>Yes</v>
          </cell>
          <cell r="K1069" t="str">
            <v>Central_Admiralty</v>
          </cell>
          <cell r="L1069" t="str">
            <v>No</v>
          </cell>
          <cell r="M1069" t="str">
            <v>AB04408022000</v>
          </cell>
        </row>
        <row r="1070">
          <cell r="A1070" t="str">
            <v>SA1988</v>
          </cell>
          <cell r="B1070" t="str">
            <v>11SW-B/R758</v>
          </cell>
          <cell r="C1070">
            <v>0</v>
          </cell>
          <cell r="D1070" t="str">
            <v>CP,ML&amp;Wch</v>
          </cell>
          <cell r="E1070" t="str">
            <v>C-E</v>
          </cell>
          <cell r="F1070" t="str">
            <v>A</v>
          </cell>
          <cell r="G1070" t="str">
            <v>Hong Kong Park</v>
          </cell>
          <cell r="H1070" t="str">
            <v>LCSD</v>
          </cell>
          <cell r="I1070">
            <v>1</v>
          </cell>
          <cell r="J1070" t="str">
            <v>No</v>
          </cell>
          <cell r="K1070" t="str">
            <v>Central_Admiralty</v>
          </cell>
          <cell r="L1070" t="str">
            <v>No</v>
          </cell>
          <cell r="M1070" t="str">
            <v>AH04408006050</v>
          </cell>
        </row>
        <row r="1071">
          <cell r="A1071" t="str">
            <v>SA1992</v>
          </cell>
          <cell r="B1071" t="str">
            <v>11SW-B/R773</v>
          </cell>
          <cell r="C1071">
            <v>0</v>
          </cell>
          <cell r="D1071" t="str">
            <v>CP,ML&amp;Wch</v>
          </cell>
          <cell r="E1071" t="str">
            <v>C-E</v>
          </cell>
          <cell r="F1071" t="str">
            <v>A</v>
          </cell>
          <cell r="G1071" t="str">
            <v>Hong Kong Park</v>
          </cell>
          <cell r="H1071" t="str">
            <v>LCSD</v>
          </cell>
          <cell r="I1071">
            <v>2</v>
          </cell>
          <cell r="J1071" t="str">
            <v>No</v>
          </cell>
          <cell r="K1071" t="str">
            <v>Central_Admiralty</v>
          </cell>
          <cell r="L1071" t="str">
            <v>No</v>
          </cell>
          <cell r="M1071" t="str">
            <v>AH04408006051</v>
          </cell>
        </row>
        <row r="1072">
          <cell r="A1072" t="str">
            <v>SA1993</v>
          </cell>
          <cell r="B1072" t="str">
            <v>11SW-B/R781</v>
          </cell>
          <cell r="C1072" t="str">
            <v>1,2</v>
          </cell>
          <cell r="D1072" t="str">
            <v>CP,ML&amp;Wch</v>
          </cell>
          <cell r="E1072" t="str">
            <v>C-E</v>
          </cell>
          <cell r="F1072" t="str">
            <v>A</v>
          </cell>
          <cell r="G1072" t="str">
            <v>The High Court</v>
          </cell>
          <cell r="H1072" t="str">
            <v>JD,GPA</v>
          </cell>
          <cell r="I1072">
            <v>1</v>
          </cell>
          <cell r="J1072" t="str">
            <v>Yes</v>
          </cell>
          <cell r="K1072" t="str">
            <v>Central_Admiralty</v>
          </cell>
          <cell r="L1072" t="str">
            <v>No</v>
          </cell>
          <cell r="M1072" t="str">
            <v>AH07308002002</v>
          </cell>
        </row>
        <row r="1073">
          <cell r="A1073" t="str">
            <v>SA1994</v>
          </cell>
          <cell r="B1073" t="str">
            <v>11SW-B/R783</v>
          </cell>
          <cell r="C1073">
            <v>0</v>
          </cell>
          <cell r="D1073" t="str">
            <v>CP,ML&amp;Wch</v>
          </cell>
          <cell r="E1073" t="str">
            <v>C-E</v>
          </cell>
          <cell r="F1073" t="str">
            <v>A</v>
          </cell>
          <cell r="G1073" t="str">
            <v>Hong Kong Park</v>
          </cell>
          <cell r="H1073" t="str">
            <v>LCSD</v>
          </cell>
          <cell r="I1073">
            <v>1</v>
          </cell>
          <cell r="J1073" t="str">
            <v>No</v>
          </cell>
          <cell r="K1073" t="str">
            <v>Central_Admiralty</v>
          </cell>
          <cell r="L1073" t="str">
            <v>No</v>
          </cell>
          <cell r="M1073" t="str">
            <v>AH04408006052</v>
          </cell>
        </row>
        <row r="1074">
          <cell r="A1074" t="str">
            <v>SA1995</v>
          </cell>
          <cell r="B1074" t="str">
            <v>11SW-B/CR648</v>
          </cell>
          <cell r="C1074">
            <v>0</v>
          </cell>
          <cell r="D1074" t="str">
            <v>CP,ML&amp;Wch</v>
          </cell>
          <cell r="E1074" t="str">
            <v>Wch-S</v>
          </cell>
          <cell r="F1074" t="str">
            <v>A</v>
          </cell>
          <cell r="G1074" t="str">
            <v>Tung Wah Centenary Square Garden</v>
          </cell>
          <cell r="H1074" t="str">
            <v>LCSD</v>
          </cell>
          <cell r="I1074">
            <v>1</v>
          </cell>
          <cell r="J1074" t="str">
            <v>No</v>
          </cell>
          <cell r="K1074" t="str">
            <v>WanChai-North</v>
          </cell>
          <cell r="L1074" t="str">
            <v>Yes</v>
          </cell>
          <cell r="M1074" t="str">
            <v>CC04408078003</v>
          </cell>
        </row>
        <row r="1075">
          <cell r="A1075" t="str">
            <v>SA1996</v>
          </cell>
          <cell r="B1075" t="str">
            <v>11SW-B/R817</v>
          </cell>
          <cell r="C1075">
            <v>0</v>
          </cell>
          <cell r="D1075" t="str">
            <v>CP,ML&amp;Wch</v>
          </cell>
          <cell r="E1075" t="str">
            <v>Wch-S</v>
          </cell>
          <cell r="F1075" t="str">
            <v>A</v>
          </cell>
          <cell r="G1075" t="str">
            <v>CAS Headquarters</v>
          </cell>
          <cell r="H1075" t="str">
            <v>CAS</v>
          </cell>
          <cell r="I1075">
            <v>1</v>
          </cell>
          <cell r="J1075" t="str">
            <v>Yes</v>
          </cell>
          <cell r="K1075" t="str">
            <v>HappyValley</v>
          </cell>
          <cell r="L1075" t="str">
            <v>No</v>
          </cell>
          <cell r="M1075" t="str">
            <v>CC00708016002</v>
          </cell>
        </row>
        <row r="1076">
          <cell r="A1076" t="str">
            <v>SA1997</v>
          </cell>
          <cell r="B1076" t="str">
            <v>11SW-B/R835</v>
          </cell>
          <cell r="C1076">
            <v>0</v>
          </cell>
          <cell r="D1076" t="str">
            <v>CP,ML&amp;Wch</v>
          </cell>
          <cell r="E1076" t="str">
            <v>PML</v>
          </cell>
          <cell r="F1076" t="str">
            <v>A</v>
          </cell>
          <cell r="G1076" t="str">
            <v>Government House</v>
          </cell>
          <cell r="H1076" t="str">
            <v>CE'S OFF</v>
          </cell>
          <cell r="I1076">
            <v>2</v>
          </cell>
          <cell r="J1076" t="str">
            <v>Yes</v>
          </cell>
          <cell r="K1076" t="str">
            <v>Central_Admiralty</v>
          </cell>
          <cell r="L1076" t="str">
            <v>No</v>
          </cell>
          <cell r="M1076" t="str">
            <v>AC07008001006</v>
          </cell>
        </row>
        <row r="1077">
          <cell r="A1077" t="str">
            <v>SA2000</v>
          </cell>
          <cell r="B1077" t="str">
            <v>11SW-B/R897</v>
          </cell>
          <cell r="C1077">
            <v>0</v>
          </cell>
          <cell r="D1077" t="str">
            <v>Heritage</v>
          </cell>
          <cell r="E1077" t="str">
            <v>Antiq</v>
          </cell>
          <cell r="F1077" t="str">
            <v>A</v>
          </cell>
          <cell r="G1077" t="str">
            <v>Mother's Choice, 5 Bowen Road (Wch)</v>
          </cell>
          <cell r="H1077" t="str">
            <v>GPA</v>
          </cell>
          <cell r="I1077">
            <v>1</v>
          </cell>
          <cell r="J1077" t="str">
            <v>Yes</v>
          </cell>
          <cell r="K1077" t="str">
            <v>Central_Admiralty</v>
          </cell>
          <cell r="L1077" t="str">
            <v>No</v>
          </cell>
          <cell r="M1077" t="str">
            <v>FH02308002008</v>
          </cell>
        </row>
        <row r="1078">
          <cell r="A1078" t="str">
            <v>SA2002</v>
          </cell>
          <cell r="B1078" t="str">
            <v>11SW-B/R932</v>
          </cell>
          <cell r="C1078">
            <v>0</v>
          </cell>
          <cell r="D1078" t="str">
            <v>CP,ML&amp;Wch</v>
          </cell>
          <cell r="E1078" t="str">
            <v>PML</v>
          </cell>
          <cell r="F1078" t="str">
            <v>A</v>
          </cell>
          <cell r="G1078" t="str">
            <v>Upper Albert Road Sitting Out Area</v>
          </cell>
          <cell r="H1078" t="str">
            <v>LCSD</v>
          </cell>
          <cell r="I1078">
            <v>2</v>
          </cell>
          <cell r="J1078" t="str">
            <v>No</v>
          </cell>
          <cell r="K1078" t="str">
            <v>Central_Admiralty</v>
          </cell>
          <cell r="L1078" t="str">
            <v>No</v>
          </cell>
          <cell r="M1078" t="str">
            <v>AC04408086001</v>
          </cell>
        </row>
        <row r="1079">
          <cell r="A1079" t="str">
            <v>SA2003</v>
          </cell>
          <cell r="B1079" t="str">
            <v>11SW-B/R934</v>
          </cell>
          <cell r="C1079">
            <v>0</v>
          </cell>
          <cell r="D1079" t="str">
            <v>CP,ML&amp;Wch</v>
          </cell>
          <cell r="E1079" t="str">
            <v>C-E</v>
          </cell>
          <cell r="F1079" t="str">
            <v>A</v>
          </cell>
          <cell r="G1079" t="str">
            <v>Hong Kong Park</v>
          </cell>
          <cell r="H1079" t="str">
            <v>LCSD</v>
          </cell>
          <cell r="I1079">
            <v>1</v>
          </cell>
          <cell r="J1079" t="str">
            <v>No</v>
          </cell>
          <cell r="K1079" t="str">
            <v>Central_Admiralty</v>
          </cell>
          <cell r="L1079" t="str">
            <v>No</v>
          </cell>
          <cell r="M1079" t="str">
            <v>AH04408006060</v>
          </cell>
        </row>
        <row r="1080">
          <cell r="A1080" t="str">
            <v>SA2005</v>
          </cell>
          <cell r="B1080" t="str">
            <v>11SW-B/R956</v>
          </cell>
          <cell r="C1080">
            <v>2</v>
          </cell>
          <cell r="D1080" t="str">
            <v>CP,ML&amp;Wch</v>
          </cell>
          <cell r="E1080" t="str">
            <v>C-W</v>
          </cell>
          <cell r="F1080" t="str">
            <v>A</v>
          </cell>
          <cell r="G1080" t="str">
            <v>Wa On Lane Sitting Out Area</v>
          </cell>
          <cell r="H1080" t="str">
            <v>LCSD</v>
          </cell>
          <cell r="I1080">
            <v>1</v>
          </cell>
          <cell r="J1080" t="str">
            <v>Yes</v>
          </cell>
          <cell r="K1080" t="str">
            <v>Central_Admiralty</v>
          </cell>
          <cell r="L1080" t="str">
            <v>Yes</v>
          </cell>
          <cell r="M1080" t="str">
            <v>AB04408042001</v>
          </cell>
        </row>
        <row r="1081">
          <cell r="A1081" t="str">
            <v>SA2006</v>
          </cell>
          <cell r="B1081" t="str">
            <v>11SW-B/R974</v>
          </cell>
          <cell r="C1081">
            <v>0</v>
          </cell>
          <cell r="D1081" t="str">
            <v>CP,ML&amp;Wch</v>
          </cell>
          <cell r="E1081" t="str">
            <v>C-E</v>
          </cell>
          <cell r="F1081" t="str">
            <v>A</v>
          </cell>
          <cell r="G1081" t="str">
            <v>Central Government Offices</v>
          </cell>
          <cell r="H1081" t="str">
            <v>CS' OFF</v>
          </cell>
          <cell r="I1081">
            <v>2</v>
          </cell>
          <cell r="J1081" t="str">
            <v>Yes</v>
          </cell>
          <cell r="K1081" t="str">
            <v>Central_Admiralty</v>
          </cell>
          <cell r="L1081" t="str">
            <v>No</v>
          </cell>
          <cell r="M1081" t="str">
            <v>AA07108006004</v>
          </cell>
        </row>
        <row r="1082">
          <cell r="A1082" t="str">
            <v>SA2007</v>
          </cell>
          <cell r="B1082" t="str">
            <v>11SW-B/R980</v>
          </cell>
          <cell r="C1082">
            <v>0</v>
          </cell>
          <cell r="D1082" t="str">
            <v>CP,ML&amp;Wch</v>
          </cell>
          <cell r="E1082" t="str">
            <v>C-E</v>
          </cell>
          <cell r="F1082" t="str">
            <v>A</v>
          </cell>
          <cell r="G1082" t="str">
            <v>Monmouth Park</v>
          </cell>
          <cell r="H1082" t="str">
            <v>LCSD</v>
          </cell>
          <cell r="I1082">
            <v>3</v>
          </cell>
          <cell r="J1082" t="str">
            <v>No</v>
          </cell>
          <cell r="K1082"/>
          <cell r="L1082" t="str">
            <v>No</v>
          </cell>
          <cell r="M1082" t="str">
            <v>AH04408005014</v>
          </cell>
        </row>
        <row r="1083">
          <cell r="A1083" t="str">
            <v>SA2008</v>
          </cell>
          <cell r="B1083" t="str">
            <v>11SW-B/R985</v>
          </cell>
          <cell r="C1083">
            <v>0</v>
          </cell>
          <cell r="D1083" t="str">
            <v>CP,ML&amp;Wch</v>
          </cell>
          <cell r="E1083" t="str">
            <v>C-W</v>
          </cell>
          <cell r="F1083" t="str">
            <v>A</v>
          </cell>
          <cell r="G1083" t="str">
            <v>Sam Ka Lane Children's Playground &amp; Open Space At Pak Tsz Lane</v>
          </cell>
          <cell r="H1083" t="str">
            <v>LCSD</v>
          </cell>
          <cell r="I1083">
            <v>1</v>
          </cell>
          <cell r="J1083" t="str">
            <v>No</v>
          </cell>
          <cell r="K1083" t="str">
            <v>Central_Admiralty</v>
          </cell>
          <cell r="L1083" t="str">
            <v>Yes</v>
          </cell>
          <cell r="M1083" t="str">
            <v>AB04408041001</v>
          </cell>
        </row>
        <row r="1084">
          <cell r="A1084" t="str">
            <v>SA2010</v>
          </cell>
          <cell r="B1084" t="str">
            <v>11SW-C/CR119</v>
          </cell>
          <cell r="C1084">
            <v>0</v>
          </cell>
          <cell r="D1084" t="str">
            <v>WS&amp;L</v>
          </cell>
          <cell r="E1084" t="str">
            <v>W</v>
          </cell>
          <cell r="F1084" t="str">
            <v>A</v>
          </cell>
          <cell r="G1084" t="str">
            <v>Bethanie, 139 Pokfulam Road</v>
          </cell>
          <cell r="H1084" t="str">
            <v>GPA</v>
          </cell>
          <cell r="I1084">
            <v>1</v>
          </cell>
          <cell r="J1084" t="str">
            <v>Yes</v>
          </cell>
          <cell r="K1084"/>
          <cell r="L1084" t="str">
            <v>Yes</v>
          </cell>
          <cell r="M1084" t="str">
            <v>FH02308003012</v>
          </cell>
        </row>
        <row r="1085">
          <cell r="A1085" t="str">
            <v>SA2011</v>
          </cell>
          <cell r="B1085" t="str">
            <v>11SW-C/CR151</v>
          </cell>
          <cell r="C1085">
            <v>2</v>
          </cell>
          <cell r="D1085" t="str">
            <v>WS&amp;L</v>
          </cell>
          <cell r="E1085" t="str">
            <v>W</v>
          </cell>
          <cell r="F1085" t="str">
            <v>A</v>
          </cell>
          <cell r="G1085" t="str">
            <v>Bethanie, 139 Pokfulam Road</v>
          </cell>
          <cell r="H1085" t="str">
            <v>GPA</v>
          </cell>
          <cell r="I1085">
            <v>1</v>
          </cell>
          <cell r="J1085" t="str">
            <v>Yes</v>
          </cell>
          <cell r="K1085"/>
          <cell r="L1085" t="str">
            <v>Yes</v>
          </cell>
          <cell r="M1085" t="str">
            <v>FH02308003016</v>
          </cell>
        </row>
        <row r="1086">
          <cell r="A1086" t="str">
            <v>SA2012</v>
          </cell>
          <cell r="B1086" t="str">
            <v>11SW-C/C158</v>
          </cell>
          <cell r="C1086">
            <v>0</v>
          </cell>
          <cell r="D1086" t="str">
            <v>WS&amp;L</v>
          </cell>
          <cell r="E1086" t="str">
            <v>W</v>
          </cell>
          <cell r="F1086" t="str">
            <v>A</v>
          </cell>
          <cell r="G1086" t="str">
            <v>Caritas Wu Cheng Chung Secondary School</v>
          </cell>
          <cell r="H1086" t="str">
            <v>EB</v>
          </cell>
          <cell r="I1086">
            <v>2</v>
          </cell>
          <cell r="J1086" t="str">
            <v>Yes</v>
          </cell>
          <cell r="K1086"/>
          <cell r="L1086" t="str">
            <v>Yes</v>
          </cell>
          <cell r="M1086" t="str">
            <v>BJ07108037002</v>
          </cell>
        </row>
        <row r="1087">
          <cell r="A1087" t="str">
            <v>SA2013</v>
          </cell>
          <cell r="B1087" t="str">
            <v>11SW-C/C215</v>
          </cell>
          <cell r="C1087">
            <v>0</v>
          </cell>
          <cell r="D1087" t="str">
            <v>CP,ML&amp;Wch</v>
          </cell>
          <cell r="E1087" t="str">
            <v>PML</v>
          </cell>
          <cell r="F1087" t="str">
            <v>A</v>
          </cell>
          <cell r="G1087" t="str">
            <v>30 Plunkett's Road</v>
          </cell>
          <cell r="H1087" t="str">
            <v>GPA</v>
          </cell>
          <cell r="I1087">
            <v>2</v>
          </cell>
          <cell r="J1087" t="str">
            <v>Yes</v>
          </cell>
          <cell r="K1087"/>
          <cell r="L1087" t="str">
            <v>Yes</v>
          </cell>
          <cell r="M1087" t="str">
            <v>AC02308022001</v>
          </cell>
        </row>
        <row r="1088">
          <cell r="A1088" t="str">
            <v>SA2014</v>
          </cell>
          <cell r="B1088" t="str">
            <v>11SW-C/C216</v>
          </cell>
          <cell r="C1088">
            <v>0</v>
          </cell>
          <cell r="D1088" t="str">
            <v>CP,ML&amp;Wch</v>
          </cell>
          <cell r="E1088" t="str">
            <v>PML</v>
          </cell>
          <cell r="F1088" t="str">
            <v>A</v>
          </cell>
          <cell r="G1088" t="str">
            <v>30 Plunkett's Road</v>
          </cell>
          <cell r="H1088" t="str">
            <v>GPA</v>
          </cell>
          <cell r="I1088">
            <v>1</v>
          </cell>
          <cell r="J1088" t="str">
            <v>No</v>
          </cell>
          <cell r="K1088"/>
          <cell r="L1088" t="str">
            <v>Yes</v>
          </cell>
          <cell r="M1088" t="str">
            <v>AC02308022002</v>
          </cell>
        </row>
        <row r="1089">
          <cell r="A1089" t="str">
            <v>SA2015</v>
          </cell>
          <cell r="B1089" t="str">
            <v>11SW-C/C217</v>
          </cell>
          <cell r="C1089">
            <v>0</v>
          </cell>
          <cell r="D1089" t="str">
            <v>CP,ML&amp;Wch</v>
          </cell>
          <cell r="E1089" t="str">
            <v>PML</v>
          </cell>
          <cell r="F1089" t="str">
            <v>A</v>
          </cell>
          <cell r="G1089" t="str">
            <v>30 Plunkett's Road</v>
          </cell>
          <cell r="H1089" t="str">
            <v>GPA</v>
          </cell>
          <cell r="I1089">
            <v>3</v>
          </cell>
          <cell r="J1089" t="str">
            <v>No</v>
          </cell>
          <cell r="K1089"/>
          <cell r="L1089" t="str">
            <v>Yes</v>
          </cell>
          <cell r="M1089" t="str">
            <v>AC02308022003</v>
          </cell>
        </row>
        <row r="1090">
          <cell r="A1090" t="str">
            <v>SA2016</v>
          </cell>
          <cell r="B1090" t="str">
            <v>11SW-C/C218</v>
          </cell>
          <cell r="C1090">
            <v>0</v>
          </cell>
          <cell r="D1090" t="str">
            <v>CP,ML&amp;Wch</v>
          </cell>
          <cell r="E1090" t="str">
            <v>PML</v>
          </cell>
          <cell r="F1090" t="str">
            <v>A</v>
          </cell>
          <cell r="G1090" t="str">
            <v>30 Plunkett's Road</v>
          </cell>
          <cell r="H1090" t="str">
            <v>GPA</v>
          </cell>
          <cell r="I1090">
            <v>2</v>
          </cell>
          <cell r="J1090" t="str">
            <v>Yes</v>
          </cell>
          <cell r="K1090"/>
          <cell r="L1090" t="str">
            <v>Yes</v>
          </cell>
          <cell r="M1090" t="str">
            <v>AC02308022004</v>
          </cell>
        </row>
        <row r="1091">
          <cell r="A1091" t="str">
            <v>SA2017</v>
          </cell>
          <cell r="B1091" t="str">
            <v>11SW-C/C219</v>
          </cell>
          <cell r="C1091">
            <v>0</v>
          </cell>
          <cell r="D1091" t="str">
            <v>CP,ML&amp;Wch</v>
          </cell>
          <cell r="E1091" t="str">
            <v>PML</v>
          </cell>
          <cell r="F1091" t="str">
            <v>A</v>
          </cell>
          <cell r="G1091" t="str">
            <v>30 Plunkett's Road</v>
          </cell>
          <cell r="H1091" t="str">
            <v>GPA</v>
          </cell>
          <cell r="I1091">
            <v>1</v>
          </cell>
          <cell r="J1091" t="str">
            <v>No</v>
          </cell>
          <cell r="K1091"/>
          <cell r="L1091" t="str">
            <v>Yes</v>
          </cell>
          <cell r="M1091" t="str">
            <v>AC02308022005</v>
          </cell>
        </row>
        <row r="1092">
          <cell r="A1092" t="str">
            <v>SA2018</v>
          </cell>
          <cell r="B1092" t="str">
            <v>11SW-C/C220</v>
          </cell>
          <cell r="C1092">
            <v>0</v>
          </cell>
          <cell r="D1092" t="str">
            <v>CP,ML&amp;Wch</v>
          </cell>
          <cell r="E1092" t="str">
            <v>PML</v>
          </cell>
          <cell r="F1092" t="str">
            <v>A</v>
          </cell>
          <cell r="G1092" t="str">
            <v>30 Plunkett's Road</v>
          </cell>
          <cell r="H1092" t="str">
            <v>GPA</v>
          </cell>
          <cell r="I1092">
            <v>3</v>
          </cell>
          <cell r="J1092" t="str">
            <v>No</v>
          </cell>
          <cell r="K1092"/>
          <cell r="L1092" t="str">
            <v>No</v>
          </cell>
          <cell r="M1092" t="str">
            <v>AC02308022006</v>
          </cell>
        </row>
        <row r="1093">
          <cell r="A1093" t="str">
            <v>SA2019</v>
          </cell>
          <cell r="B1093" t="str">
            <v>11SW-C/CR223</v>
          </cell>
          <cell r="C1093">
            <v>0</v>
          </cell>
          <cell r="D1093" t="str">
            <v>CP,ML&amp;Wch</v>
          </cell>
          <cell r="E1093" t="str">
            <v>PML</v>
          </cell>
          <cell r="F1093" t="str">
            <v>A</v>
          </cell>
          <cell r="G1093" t="str">
            <v>Workshop At 30 Plunkett's Road</v>
          </cell>
          <cell r="H1093" t="str">
            <v>Arch SD</v>
          </cell>
          <cell r="I1093">
            <v>1</v>
          </cell>
          <cell r="J1093" t="str">
            <v>Yes</v>
          </cell>
          <cell r="K1093"/>
          <cell r="L1093" t="str">
            <v>Yes</v>
          </cell>
          <cell r="M1093" t="str">
            <v>AC02308022007</v>
          </cell>
        </row>
        <row r="1094">
          <cell r="A1094" t="str">
            <v>SA2020</v>
          </cell>
          <cell r="B1094" t="str">
            <v>11SW-C/C224</v>
          </cell>
          <cell r="C1094">
            <v>0</v>
          </cell>
          <cell r="D1094" t="str">
            <v>CP,ML&amp;Wch</v>
          </cell>
          <cell r="E1094" t="str">
            <v>PML</v>
          </cell>
          <cell r="F1094" t="str">
            <v>A</v>
          </cell>
          <cell r="G1094" t="str">
            <v>30 Plunkett's Road</v>
          </cell>
          <cell r="H1094" t="str">
            <v>GPA</v>
          </cell>
          <cell r="I1094">
            <v>2</v>
          </cell>
          <cell r="J1094" t="str">
            <v>Yes</v>
          </cell>
          <cell r="K1094"/>
          <cell r="L1094" t="str">
            <v>Yes</v>
          </cell>
          <cell r="M1094" t="str">
            <v>AC02308022014</v>
          </cell>
        </row>
        <row r="1095">
          <cell r="A1095" t="str">
            <v>SA2021</v>
          </cell>
          <cell r="B1095" t="str">
            <v>11SW-C/CR231</v>
          </cell>
          <cell r="C1095">
            <v>1</v>
          </cell>
          <cell r="D1095" t="str">
            <v>CP,ML&amp;Wch</v>
          </cell>
          <cell r="E1095" t="str">
            <v>PML</v>
          </cell>
          <cell r="F1095" t="str">
            <v>A</v>
          </cell>
          <cell r="G1095" t="str">
            <v>Victoria Peak Fire Station</v>
          </cell>
          <cell r="H1095" t="str">
            <v>FSD</v>
          </cell>
          <cell r="I1095">
            <v>1</v>
          </cell>
          <cell r="J1095" t="str">
            <v>Yes</v>
          </cell>
          <cell r="K1095"/>
          <cell r="L1095" t="str">
            <v>Yes</v>
          </cell>
          <cell r="M1095" t="str">
            <v>AC02308034001</v>
          </cell>
        </row>
        <row r="1096">
          <cell r="A1096" t="str">
            <v>SA2022</v>
          </cell>
          <cell r="B1096" t="str">
            <v>11SW-C/C279</v>
          </cell>
          <cell r="C1096">
            <v>0</v>
          </cell>
          <cell r="D1096" t="str">
            <v>CP,ML&amp;Wch</v>
          </cell>
          <cell r="E1096" t="str">
            <v>PML</v>
          </cell>
          <cell r="F1096" t="str">
            <v>A</v>
          </cell>
          <cell r="G1096" t="str">
            <v>ICAC Radio Station At Mount Kellett</v>
          </cell>
          <cell r="H1096" t="str">
            <v>ICAC</v>
          </cell>
          <cell r="I1096">
            <v>3</v>
          </cell>
          <cell r="J1096" t="str">
            <v>No</v>
          </cell>
          <cell r="K1096"/>
          <cell r="L1096" t="str">
            <v>Yes</v>
          </cell>
          <cell r="M1096" t="str">
            <v>AC02308031004</v>
          </cell>
        </row>
        <row r="1097">
          <cell r="A1097" t="str">
            <v>SA2023</v>
          </cell>
          <cell r="B1097" t="str">
            <v>11SW-C/CR293</v>
          </cell>
          <cell r="C1097">
            <v>0</v>
          </cell>
          <cell r="D1097" t="str">
            <v>CP,ML&amp;Wch</v>
          </cell>
          <cell r="E1097" t="str">
            <v>PML</v>
          </cell>
          <cell r="F1097" t="str">
            <v>A</v>
          </cell>
          <cell r="G1097" t="str">
            <v>30 Plunkett's Road</v>
          </cell>
          <cell r="H1097" t="str">
            <v>GPA</v>
          </cell>
          <cell r="I1097">
            <v>3</v>
          </cell>
          <cell r="J1097" t="str">
            <v>No</v>
          </cell>
          <cell r="K1097"/>
          <cell r="L1097" t="str">
            <v>Yes</v>
          </cell>
          <cell r="M1097" t="str">
            <v>AC02308092001</v>
          </cell>
        </row>
        <row r="1098">
          <cell r="A1098" t="str">
            <v>SA2024</v>
          </cell>
          <cell r="B1098" t="str">
            <v>11SW-C/C330</v>
          </cell>
          <cell r="C1098">
            <v>0</v>
          </cell>
          <cell r="D1098" t="str">
            <v>WS&amp;L</v>
          </cell>
          <cell r="E1098" t="str">
            <v>W</v>
          </cell>
          <cell r="F1098" t="str">
            <v>A</v>
          </cell>
          <cell r="G1098" t="str">
            <v>German Swiss International School</v>
          </cell>
          <cell r="H1098" t="str">
            <v>EB</v>
          </cell>
          <cell r="I1098">
            <v>1</v>
          </cell>
          <cell r="J1098" t="str">
            <v>Yes</v>
          </cell>
          <cell r="K1098" t="str">
            <v>Pokfulam</v>
          </cell>
          <cell r="L1098" t="str">
            <v>Yes</v>
          </cell>
          <cell r="M1098" t="str">
            <v>BJ07108002001</v>
          </cell>
        </row>
        <row r="1099">
          <cell r="A1099" t="str">
            <v>SA2025</v>
          </cell>
          <cell r="B1099" t="str">
            <v>11SW-C/C347</v>
          </cell>
          <cell r="C1099" t="str">
            <v>1,2</v>
          </cell>
          <cell r="D1099" t="str">
            <v>WS&amp;L</v>
          </cell>
          <cell r="E1099" t="str">
            <v>W</v>
          </cell>
          <cell r="F1099" t="str">
            <v>A</v>
          </cell>
          <cell r="G1099" t="str">
            <v>Pokfulam Fire Station And Ambulance Depot</v>
          </cell>
          <cell r="H1099" t="str">
            <v>HyD,FSD</v>
          </cell>
          <cell r="I1099">
            <v>1</v>
          </cell>
          <cell r="J1099" t="str">
            <v>Yes</v>
          </cell>
          <cell r="K1099" t="str">
            <v>Pokfulam</v>
          </cell>
          <cell r="L1099" t="str">
            <v>Yes</v>
          </cell>
          <cell r="M1099" t="str">
            <v>BJ01808008003</v>
          </cell>
        </row>
        <row r="1100">
          <cell r="A1100" t="str">
            <v>SA2026</v>
          </cell>
          <cell r="B1100" t="str">
            <v>11SW-C/C356</v>
          </cell>
          <cell r="C1100">
            <v>0</v>
          </cell>
          <cell r="D1100" t="str">
            <v>CP,ML&amp;Wch</v>
          </cell>
          <cell r="E1100" t="str">
            <v>PML</v>
          </cell>
          <cell r="F1100" t="str">
            <v>A</v>
          </cell>
          <cell r="G1100" t="str">
            <v>30 Plunkett's Road</v>
          </cell>
          <cell r="H1100" t="str">
            <v>GPA</v>
          </cell>
          <cell r="I1100">
            <v>1</v>
          </cell>
          <cell r="J1100" t="str">
            <v>No</v>
          </cell>
          <cell r="K1100"/>
          <cell r="L1100" t="str">
            <v>Yes</v>
          </cell>
          <cell r="M1100" t="str">
            <v>AC02308022012</v>
          </cell>
        </row>
        <row r="1101">
          <cell r="A1101" t="str">
            <v>SA2027</v>
          </cell>
          <cell r="B1101" t="str">
            <v>11SW-C/C383</v>
          </cell>
          <cell r="C1101">
            <v>0</v>
          </cell>
          <cell r="D1101" t="str">
            <v>WS&amp;L</v>
          </cell>
          <cell r="E1101" t="str">
            <v>W</v>
          </cell>
          <cell r="F1101" t="str">
            <v>A</v>
          </cell>
          <cell r="G1101" t="str">
            <v>Caritas Wu Cheng Chung Secondary School</v>
          </cell>
          <cell r="H1101" t="str">
            <v>EB</v>
          </cell>
          <cell r="I1101">
            <v>2</v>
          </cell>
          <cell r="J1101" t="str">
            <v>Yes</v>
          </cell>
          <cell r="K1101"/>
          <cell r="L1101" t="str">
            <v>Yes</v>
          </cell>
          <cell r="M1101" t="str">
            <v>BJ07108037001</v>
          </cell>
        </row>
        <row r="1102">
          <cell r="A1102" t="str">
            <v>SA2028</v>
          </cell>
          <cell r="B1102" t="str">
            <v>11SW-C/C41</v>
          </cell>
          <cell r="C1102">
            <v>1</v>
          </cell>
          <cell r="D1102" t="str">
            <v>WS&amp;L</v>
          </cell>
          <cell r="E1102" t="str">
            <v>W</v>
          </cell>
          <cell r="F1102" t="str">
            <v>A</v>
          </cell>
          <cell r="G1102" t="str">
            <v>Pokfulam Fire Station And Ambulance Depot</v>
          </cell>
          <cell r="H1102" t="str">
            <v>FSD</v>
          </cell>
          <cell r="I1102">
            <v>1</v>
          </cell>
          <cell r="J1102" t="str">
            <v>No</v>
          </cell>
          <cell r="K1102" t="str">
            <v>Pokfulam</v>
          </cell>
          <cell r="L1102" t="str">
            <v>Yes</v>
          </cell>
          <cell r="M1102" t="str">
            <v>BJ01808008002</v>
          </cell>
        </row>
        <row r="1103">
          <cell r="A1103" t="str">
            <v>SA2029</v>
          </cell>
          <cell r="B1103" t="str">
            <v>11SW-C/C42</v>
          </cell>
          <cell r="C1103">
            <v>0</v>
          </cell>
          <cell r="D1103" t="str">
            <v>WS&amp;L</v>
          </cell>
          <cell r="E1103" t="str">
            <v>W</v>
          </cell>
          <cell r="F1103" t="str">
            <v>A</v>
          </cell>
          <cell r="G1103" t="str">
            <v>Pokfulam Fire Station And Ambulance Depot</v>
          </cell>
          <cell r="H1103" t="str">
            <v>FSD</v>
          </cell>
          <cell r="I1103">
            <v>1</v>
          </cell>
          <cell r="J1103" t="str">
            <v>Yes</v>
          </cell>
          <cell r="K1103" t="str">
            <v>Pokfulam</v>
          </cell>
          <cell r="L1103" t="str">
            <v>No</v>
          </cell>
          <cell r="M1103" t="str">
            <v>BJ01808008001</v>
          </cell>
        </row>
        <row r="1104">
          <cell r="A1104" t="str">
            <v>SA2030</v>
          </cell>
          <cell r="B1104" t="str">
            <v>11SW-C/CR505</v>
          </cell>
          <cell r="C1104" t="str">
            <v>1,2</v>
          </cell>
          <cell r="D1104" t="str">
            <v>WS&amp;L</v>
          </cell>
          <cell r="E1104" t="str">
            <v>W</v>
          </cell>
          <cell r="F1104" t="str">
            <v>A</v>
          </cell>
          <cell r="G1104" t="str">
            <v>47 Sassoon Road Government Quarters</v>
          </cell>
          <cell r="H1104" t="str">
            <v>HyD,GPA</v>
          </cell>
          <cell r="I1104">
            <v>1</v>
          </cell>
          <cell r="J1104" t="str">
            <v>No</v>
          </cell>
          <cell r="K1104"/>
          <cell r="L1104" t="str">
            <v>Yes</v>
          </cell>
          <cell r="M1104" t="str">
            <v>BJ02308009005</v>
          </cell>
        </row>
        <row r="1105">
          <cell r="A1105" t="str">
            <v>SA2031</v>
          </cell>
          <cell r="B1105" t="str">
            <v>11SW-C/C511</v>
          </cell>
          <cell r="C1105">
            <v>0</v>
          </cell>
          <cell r="D1105" t="str">
            <v>WS&amp;L</v>
          </cell>
          <cell r="E1105" t="str">
            <v>W</v>
          </cell>
          <cell r="F1105" t="str">
            <v>A</v>
          </cell>
          <cell r="G1105" t="str">
            <v>47 Sassoon Road Government Quarters</v>
          </cell>
          <cell r="H1105" t="str">
            <v>GPA</v>
          </cell>
          <cell r="I1105">
            <v>2</v>
          </cell>
          <cell r="J1105" t="str">
            <v>No</v>
          </cell>
          <cell r="K1105"/>
          <cell r="L1105" t="str">
            <v>Yes</v>
          </cell>
          <cell r="M1105" t="str">
            <v>BJ02308009004</v>
          </cell>
        </row>
        <row r="1106">
          <cell r="A1106" t="str">
            <v>SA2032</v>
          </cell>
          <cell r="B1106" t="str">
            <v>11SW-C/C521</v>
          </cell>
          <cell r="C1106">
            <v>0</v>
          </cell>
          <cell r="D1106" t="str">
            <v>CP,ML&amp;Wch</v>
          </cell>
          <cell r="E1106" t="str">
            <v>PML</v>
          </cell>
          <cell r="F1106" t="str">
            <v>A</v>
          </cell>
          <cell r="G1106" t="str">
            <v>30 Plunkett's Road</v>
          </cell>
          <cell r="H1106" t="str">
            <v>GPA</v>
          </cell>
          <cell r="I1106">
            <v>3</v>
          </cell>
          <cell r="J1106" t="str">
            <v>No</v>
          </cell>
          <cell r="K1106"/>
          <cell r="L1106" t="str">
            <v>No</v>
          </cell>
          <cell r="M1106" t="str">
            <v>AC02308022015</v>
          </cell>
        </row>
        <row r="1107">
          <cell r="A1107" t="str">
            <v>SA2033</v>
          </cell>
          <cell r="B1107" t="str">
            <v>11SW-C/C522</v>
          </cell>
          <cell r="C1107">
            <v>0</v>
          </cell>
          <cell r="D1107" t="str">
            <v>CP,ML&amp;Wch</v>
          </cell>
          <cell r="E1107" t="str">
            <v>PML</v>
          </cell>
          <cell r="F1107" t="str">
            <v>A</v>
          </cell>
          <cell r="G1107" t="str">
            <v>30 Plunkett's Road</v>
          </cell>
          <cell r="H1107" t="str">
            <v>GPA</v>
          </cell>
          <cell r="I1107">
            <v>3</v>
          </cell>
          <cell r="J1107" t="str">
            <v>Yes</v>
          </cell>
          <cell r="K1107"/>
          <cell r="L1107" t="str">
            <v>Yes</v>
          </cell>
          <cell r="M1107" t="str">
            <v>AC02308022019</v>
          </cell>
        </row>
        <row r="1108">
          <cell r="A1108" t="str">
            <v>SA2034</v>
          </cell>
          <cell r="B1108" t="str">
            <v>11SW-C/C523</v>
          </cell>
          <cell r="C1108">
            <v>0</v>
          </cell>
          <cell r="D1108" t="str">
            <v>CP,ML&amp;Wch</v>
          </cell>
          <cell r="E1108" t="str">
            <v>PML</v>
          </cell>
          <cell r="F1108" t="str">
            <v>A</v>
          </cell>
          <cell r="G1108" t="str">
            <v>30 Plunkett's Road</v>
          </cell>
          <cell r="H1108" t="str">
            <v>GPA</v>
          </cell>
          <cell r="I1108">
            <v>1</v>
          </cell>
          <cell r="J1108" t="str">
            <v>No</v>
          </cell>
          <cell r="K1108"/>
          <cell r="L1108" t="str">
            <v>Yes</v>
          </cell>
          <cell r="M1108" t="str">
            <v>AC02308022016</v>
          </cell>
        </row>
        <row r="1109">
          <cell r="A1109" t="str">
            <v>SA2035</v>
          </cell>
          <cell r="B1109" t="str">
            <v>11SW-C/C549</v>
          </cell>
          <cell r="C1109">
            <v>0</v>
          </cell>
          <cell r="D1109" t="str">
            <v>WS&amp;L</v>
          </cell>
          <cell r="E1109" t="str">
            <v>W</v>
          </cell>
          <cell r="F1109" t="str">
            <v>A</v>
          </cell>
          <cell r="G1109" t="str">
            <v>Food Safety Laboratory, Government Laboratory</v>
          </cell>
          <cell r="H1109" t="str">
            <v>Govt Lab</v>
          </cell>
          <cell r="I1109">
            <v>3</v>
          </cell>
          <cell r="J1109" t="str">
            <v>Yes</v>
          </cell>
          <cell r="K1109" t="str">
            <v>Pokfulam</v>
          </cell>
          <cell r="L1109" t="str">
            <v>Yes</v>
          </cell>
          <cell r="M1109" t="str">
            <v>BJ02508015001</v>
          </cell>
        </row>
        <row r="1110">
          <cell r="A1110" t="str">
            <v>SA2036</v>
          </cell>
          <cell r="B1110" t="str">
            <v>11SW-C/CR59</v>
          </cell>
          <cell r="C1110">
            <v>0</v>
          </cell>
          <cell r="D1110" t="str">
            <v>WS&amp;L</v>
          </cell>
          <cell r="E1110" t="str">
            <v>W</v>
          </cell>
          <cell r="F1110" t="str">
            <v>A</v>
          </cell>
          <cell r="G1110" t="str">
            <v>Caritas Chong Yuet Ming Secondary School</v>
          </cell>
          <cell r="H1110" t="str">
            <v>EB</v>
          </cell>
          <cell r="I1110">
            <v>1</v>
          </cell>
          <cell r="J1110" t="str">
            <v>Yes</v>
          </cell>
          <cell r="K1110" t="str">
            <v>Pokfulam</v>
          </cell>
          <cell r="L1110" t="str">
            <v>Yes</v>
          </cell>
          <cell r="M1110" t="str">
            <v>BJ07108010001</v>
          </cell>
        </row>
        <row r="1111">
          <cell r="A1111" t="str">
            <v>SA2037</v>
          </cell>
          <cell r="B1111" t="str">
            <v>11SW-C/CR592</v>
          </cell>
          <cell r="C1111">
            <v>0</v>
          </cell>
          <cell r="D1111" t="str">
            <v>WS&amp;L</v>
          </cell>
          <cell r="E1111" t="str">
            <v>W</v>
          </cell>
          <cell r="F1111" t="str">
            <v>A</v>
          </cell>
          <cell r="G1111" t="str">
            <v>Victoria Road And Wah Chui Street Nursery</v>
          </cell>
          <cell r="H1111" t="str">
            <v>LCSD</v>
          </cell>
          <cell r="I1111">
            <v>2</v>
          </cell>
          <cell r="J1111" t="str">
            <v>No</v>
          </cell>
          <cell r="K1111" t="str">
            <v>Pokfulam</v>
          </cell>
          <cell r="L1111" t="str">
            <v>Yes</v>
          </cell>
          <cell r="M1111" t="str">
            <v>BJ04408039001</v>
          </cell>
        </row>
        <row r="1112">
          <cell r="A1112" t="str">
            <v>SA2038</v>
          </cell>
          <cell r="B1112" t="str">
            <v>11SW-C/C630</v>
          </cell>
          <cell r="C1112">
            <v>0</v>
          </cell>
          <cell r="D1112" t="str">
            <v>CP,ML&amp;Wch</v>
          </cell>
          <cell r="E1112" t="str">
            <v>PML</v>
          </cell>
          <cell r="F1112" t="str">
            <v>A</v>
          </cell>
          <cell r="G1112" t="str">
            <v>Pinewood Picnic Area</v>
          </cell>
          <cell r="H1112" t="str">
            <v>LCSD</v>
          </cell>
          <cell r="I1112">
            <v>2</v>
          </cell>
          <cell r="J1112" t="str">
            <v>No</v>
          </cell>
          <cell r="K1112"/>
          <cell r="L1112" t="str">
            <v>Yes</v>
          </cell>
          <cell r="M1112" t="str">
            <v>AC04408083001</v>
          </cell>
        </row>
        <row r="1113">
          <cell r="A1113" t="str">
            <v>SA2040</v>
          </cell>
          <cell r="B1113" t="str">
            <v>11SW-C/CR674</v>
          </cell>
          <cell r="C1113">
            <v>0</v>
          </cell>
          <cell r="D1113" t="str">
            <v>CP,ML&amp;Wch</v>
          </cell>
          <cell r="E1113" t="str">
            <v>PML</v>
          </cell>
          <cell r="F1113" t="str">
            <v>A</v>
          </cell>
          <cell r="G1113" t="str">
            <v>ICAC Radio Station At Mount Kellett</v>
          </cell>
          <cell r="H1113" t="str">
            <v>ICAC</v>
          </cell>
          <cell r="I1113">
            <v>3</v>
          </cell>
          <cell r="J1113" t="str">
            <v>No</v>
          </cell>
          <cell r="K1113"/>
          <cell r="L1113" t="str">
            <v>Yes</v>
          </cell>
          <cell r="M1113" t="str">
            <v>AC07208006004</v>
          </cell>
        </row>
        <row r="1114">
          <cell r="A1114" t="str">
            <v>SA2041</v>
          </cell>
          <cell r="B1114" t="str">
            <v>11SW-C/CR69</v>
          </cell>
          <cell r="C1114">
            <v>2</v>
          </cell>
          <cell r="D1114" t="str">
            <v>WS&amp;L</v>
          </cell>
          <cell r="E1114" t="str">
            <v>W</v>
          </cell>
          <cell r="F1114" t="str">
            <v>A</v>
          </cell>
          <cell r="G1114" t="str">
            <v>Waterfall Bay Park</v>
          </cell>
          <cell r="H1114" t="str">
            <v>LCSD</v>
          </cell>
          <cell r="I1114">
            <v>1</v>
          </cell>
          <cell r="J1114" t="str">
            <v>Yes</v>
          </cell>
          <cell r="K1114" t="str">
            <v>Pokfulam</v>
          </cell>
          <cell r="L1114" t="str">
            <v>Yes</v>
          </cell>
          <cell r="M1114" t="str">
            <v>BJ04408019001</v>
          </cell>
        </row>
        <row r="1115">
          <cell r="A1115" t="str">
            <v>SA2042</v>
          </cell>
          <cell r="B1115" t="str">
            <v>11SW-C/C700</v>
          </cell>
          <cell r="C1115">
            <v>0</v>
          </cell>
          <cell r="D1115" t="str">
            <v>CP,ML&amp;Wch</v>
          </cell>
          <cell r="E1115" t="str">
            <v>PML</v>
          </cell>
          <cell r="F1115" t="str">
            <v>A</v>
          </cell>
          <cell r="G1115" t="str">
            <v>ICAC Radio Station At Mount Kellett</v>
          </cell>
          <cell r="H1115" t="str">
            <v>ICAC</v>
          </cell>
          <cell r="I1115">
            <v>3</v>
          </cell>
          <cell r="J1115" t="str">
            <v>No</v>
          </cell>
          <cell r="K1115"/>
          <cell r="L1115" t="str">
            <v>Yes</v>
          </cell>
          <cell r="M1115" t="str">
            <v>AC07208066001</v>
          </cell>
        </row>
        <row r="1116">
          <cell r="A1116" t="str">
            <v>SA2043</v>
          </cell>
          <cell r="B1116" t="str">
            <v>11SW-C/C701</v>
          </cell>
          <cell r="C1116">
            <v>0</v>
          </cell>
          <cell r="D1116" t="str">
            <v>CP,ML&amp;Wch</v>
          </cell>
          <cell r="E1116" t="str">
            <v>PML</v>
          </cell>
          <cell r="F1116" t="str">
            <v>A</v>
          </cell>
          <cell r="G1116" t="str">
            <v>ICAC Radio Station At Mount Kellett</v>
          </cell>
          <cell r="H1116" t="str">
            <v>ICAC</v>
          </cell>
          <cell r="I1116">
            <v>3</v>
          </cell>
          <cell r="J1116" t="str">
            <v>No</v>
          </cell>
          <cell r="K1116"/>
          <cell r="L1116" t="str">
            <v>Yes</v>
          </cell>
          <cell r="M1116" t="str">
            <v>AC07208066002</v>
          </cell>
        </row>
        <row r="1117">
          <cell r="A1117" t="str">
            <v>SA2044</v>
          </cell>
          <cell r="B1117" t="str">
            <v>11SW-C/C709</v>
          </cell>
          <cell r="C1117">
            <v>0</v>
          </cell>
          <cell r="D1117" t="str">
            <v>WS&amp;L</v>
          </cell>
          <cell r="E1117" t="str">
            <v>W</v>
          </cell>
          <cell r="F1117" t="str">
            <v>A</v>
          </cell>
          <cell r="G1117" t="str">
            <v>Waterfall Bay Park</v>
          </cell>
          <cell r="H1117" t="str">
            <v>LCSD</v>
          </cell>
          <cell r="I1117">
            <v>2</v>
          </cell>
          <cell r="J1117" t="str">
            <v>Yes</v>
          </cell>
          <cell r="K1117" t="str">
            <v>Pokfulam</v>
          </cell>
          <cell r="L1117" t="str">
            <v>Yes</v>
          </cell>
          <cell r="M1117" t="str">
            <v>BJ04408019002</v>
          </cell>
        </row>
        <row r="1118">
          <cell r="A1118" t="str">
            <v>SA2045</v>
          </cell>
          <cell r="B1118" t="str">
            <v>11SW-C/C82</v>
          </cell>
          <cell r="C1118">
            <v>0</v>
          </cell>
          <cell r="D1118" t="str">
            <v>WS&amp;L</v>
          </cell>
          <cell r="E1118" t="str">
            <v>W</v>
          </cell>
          <cell r="F1118" t="str">
            <v>A</v>
          </cell>
          <cell r="G1118" t="str">
            <v>122 Pokfulam Road Government Quarters</v>
          </cell>
          <cell r="H1118" t="str">
            <v>FHB</v>
          </cell>
          <cell r="I1118">
            <v>1</v>
          </cell>
          <cell r="J1118" t="str">
            <v>Yes</v>
          </cell>
          <cell r="K1118" t="str">
            <v>Pokfulam</v>
          </cell>
          <cell r="L1118" t="str">
            <v>Yes</v>
          </cell>
          <cell r="M1118" t="str">
            <v>BJ02308011001</v>
          </cell>
        </row>
        <row r="1119">
          <cell r="A1119" t="str">
            <v>SA2046</v>
          </cell>
          <cell r="B1119" t="str">
            <v>11SW-C/C837</v>
          </cell>
          <cell r="C1119">
            <v>0</v>
          </cell>
          <cell r="D1119" t="str">
            <v>CP,ML&amp;Wch</v>
          </cell>
          <cell r="E1119" t="str">
            <v>PML</v>
          </cell>
          <cell r="F1119" t="str">
            <v>A</v>
          </cell>
          <cell r="G1119" t="str">
            <v>Findlay Road View Point Pavilion</v>
          </cell>
          <cell r="H1119" t="str">
            <v>LCSD</v>
          </cell>
          <cell r="I1119">
            <v>1</v>
          </cell>
          <cell r="J1119" t="str">
            <v>No</v>
          </cell>
          <cell r="K1119"/>
          <cell r="L1119" t="str">
            <v>Yes</v>
          </cell>
          <cell r="M1119" t="str">
            <v>AC04408069001</v>
          </cell>
        </row>
        <row r="1120">
          <cell r="A1120" t="str">
            <v>SA2047</v>
          </cell>
          <cell r="B1120" t="str">
            <v>11SW-C/C934</v>
          </cell>
          <cell r="C1120">
            <v>1</v>
          </cell>
          <cell r="D1120" t="str">
            <v>WS&amp;L</v>
          </cell>
          <cell r="E1120" t="str">
            <v>W</v>
          </cell>
          <cell r="F1120" t="str">
            <v>A</v>
          </cell>
          <cell r="G1120" t="str">
            <v>Victoria Road And Wah Chui Street Nursery</v>
          </cell>
          <cell r="H1120" t="str">
            <v>LCSD</v>
          </cell>
          <cell r="I1120">
            <v>3</v>
          </cell>
          <cell r="J1120" t="str">
            <v>No</v>
          </cell>
          <cell r="K1120" t="str">
            <v>Pokfulam</v>
          </cell>
          <cell r="L1120" t="str">
            <v>Yes</v>
          </cell>
          <cell r="M1120" t="str">
            <v>BJ04408039003</v>
          </cell>
        </row>
        <row r="1121">
          <cell r="A1121" t="str">
            <v>SA2048</v>
          </cell>
          <cell r="B1121" t="str">
            <v>11SW-C/CR935</v>
          </cell>
          <cell r="C1121">
            <v>0</v>
          </cell>
          <cell r="D1121" t="str">
            <v>WS&amp;L</v>
          </cell>
          <cell r="E1121" t="str">
            <v>W</v>
          </cell>
          <cell r="F1121" t="str">
            <v>A</v>
          </cell>
          <cell r="G1121" t="str">
            <v>Victoria Road And Wah Chui Street Nursery</v>
          </cell>
          <cell r="H1121" t="str">
            <v>LCSD</v>
          </cell>
          <cell r="I1121">
            <v>2</v>
          </cell>
          <cell r="J1121" t="str">
            <v>No</v>
          </cell>
          <cell r="K1121" t="str">
            <v>Pokfulam</v>
          </cell>
          <cell r="L1121" t="str">
            <v>Yes</v>
          </cell>
          <cell r="M1121" t="str">
            <v>BJ04408039002</v>
          </cell>
        </row>
        <row r="1122">
          <cell r="A1122" t="str">
            <v>SA2049</v>
          </cell>
          <cell r="B1122" t="str">
            <v>11SW-C/C944</v>
          </cell>
          <cell r="C1122">
            <v>0</v>
          </cell>
          <cell r="D1122" t="str">
            <v>WS&amp;L</v>
          </cell>
          <cell r="E1122" t="str">
            <v>W</v>
          </cell>
          <cell r="F1122" t="str">
            <v>A</v>
          </cell>
          <cell r="G1122" t="str">
            <v>Pokfulam Country Park Management Centre</v>
          </cell>
          <cell r="H1122" t="str">
            <v>AFCD</v>
          </cell>
          <cell r="I1122">
            <v>1</v>
          </cell>
          <cell r="J1122" t="str">
            <v>Yes</v>
          </cell>
          <cell r="K1122"/>
          <cell r="L1122" t="str">
            <v>Yes</v>
          </cell>
          <cell r="M1122" t="str">
            <v>BJ00108035001</v>
          </cell>
        </row>
        <row r="1123">
          <cell r="A1123" t="str">
            <v>SA2050</v>
          </cell>
          <cell r="B1123" t="str">
            <v>11SW-C/CR945</v>
          </cell>
          <cell r="C1123">
            <v>0</v>
          </cell>
          <cell r="D1123" t="str">
            <v>WS&amp;L</v>
          </cell>
          <cell r="E1123" t="str">
            <v>W</v>
          </cell>
          <cell r="F1123" t="str">
            <v>A</v>
          </cell>
          <cell r="G1123" t="str">
            <v>Pokfulam Country Park Management Centre</v>
          </cell>
          <cell r="H1123" t="str">
            <v>AFCD</v>
          </cell>
          <cell r="I1123">
            <v>1</v>
          </cell>
          <cell r="J1123" t="str">
            <v>Yes</v>
          </cell>
          <cell r="K1123"/>
          <cell r="L1123" t="str">
            <v>Yes</v>
          </cell>
          <cell r="M1123" t="str">
            <v>BJ00108035002</v>
          </cell>
        </row>
        <row r="1124">
          <cell r="A1124" t="str">
            <v>SA2051</v>
          </cell>
          <cell r="B1124" t="str">
            <v>11SW-C/C950</v>
          </cell>
          <cell r="C1124">
            <v>0</v>
          </cell>
          <cell r="D1124" t="str">
            <v>CP,ML&amp;Wch</v>
          </cell>
          <cell r="E1124" t="str">
            <v>PML</v>
          </cell>
          <cell r="F1124" t="str">
            <v>A</v>
          </cell>
          <cell r="G1124" t="str">
            <v>ICAC Radio Station At Mount Kellett</v>
          </cell>
          <cell r="H1124" t="str">
            <v>ICAC</v>
          </cell>
          <cell r="I1124">
            <v>3</v>
          </cell>
          <cell r="J1124" t="str">
            <v>No</v>
          </cell>
          <cell r="K1124"/>
          <cell r="L1124" t="str">
            <v>Yes</v>
          </cell>
          <cell r="M1124" t="str">
            <v>AC07208006005</v>
          </cell>
        </row>
        <row r="1125">
          <cell r="A1125" t="str">
            <v>SA2052</v>
          </cell>
          <cell r="B1125" t="str">
            <v>11SW-C/CR951</v>
          </cell>
          <cell r="C1125">
            <v>0</v>
          </cell>
          <cell r="D1125" t="str">
            <v>WS&amp;L</v>
          </cell>
          <cell r="E1125" t="str">
            <v>W</v>
          </cell>
          <cell r="F1125" t="str">
            <v>A</v>
          </cell>
          <cell r="G1125" t="str">
            <v>Upper Kai Lung Wan Temporary Sitting Out Area</v>
          </cell>
          <cell r="H1125" t="str">
            <v>LCSD</v>
          </cell>
          <cell r="I1125">
            <v>2</v>
          </cell>
          <cell r="J1125" t="str">
            <v>No</v>
          </cell>
          <cell r="K1125"/>
          <cell r="L1125" t="str">
            <v>Yes</v>
          </cell>
          <cell r="M1125" t="str">
            <v>BJ04408031001</v>
          </cell>
        </row>
        <row r="1126">
          <cell r="A1126" t="str">
            <v>SA2054</v>
          </cell>
          <cell r="B1126" t="str">
            <v>11SW-C/F100</v>
          </cell>
          <cell r="C1126">
            <v>0</v>
          </cell>
          <cell r="D1126" t="str">
            <v>WS&amp;L</v>
          </cell>
          <cell r="E1126" t="str">
            <v>W</v>
          </cell>
          <cell r="F1126" t="str">
            <v>A</v>
          </cell>
          <cell r="G1126" t="str">
            <v>Bethanie, 139 Pokfulam Road</v>
          </cell>
          <cell r="H1126" t="str">
            <v>GPA</v>
          </cell>
          <cell r="I1126">
            <v>3</v>
          </cell>
          <cell r="J1126" t="str">
            <v>No</v>
          </cell>
          <cell r="K1126"/>
          <cell r="L1126" t="str">
            <v>Yes</v>
          </cell>
          <cell r="M1126" t="str">
            <v>FH02308003007</v>
          </cell>
        </row>
        <row r="1127">
          <cell r="A1127" t="str">
            <v>SA2055</v>
          </cell>
          <cell r="B1127" t="str">
            <v>11SW-C/FR101</v>
          </cell>
          <cell r="C1127">
            <v>0</v>
          </cell>
          <cell r="D1127" t="str">
            <v>WS&amp;L</v>
          </cell>
          <cell r="E1127" t="str">
            <v>W</v>
          </cell>
          <cell r="F1127" t="str">
            <v>A</v>
          </cell>
          <cell r="G1127" t="str">
            <v>Bethanie, 139 Pokfulam Road</v>
          </cell>
          <cell r="H1127" t="str">
            <v>GPA</v>
          </cell>
          <cell r="I1127">
            <v>3</v>
          </cell>
          <cell r="J1127" t="str">
            <v>No</v>
          </cell>
          <cell r="K1127"/>
          <cell r="L1127" t="str">
            <v>Yes</v>
          </cell>
          <cell r="M1127" t="str">
            <v>FH02308003009</v>
          </cell>
        </row>
        <row r="1128">
          <cell r="A1128" t="str">
            <v>SA2056</v>
          </cell>
          <cell r="B1128" t="str">
            <v>11SW-C/FR102</v>
          </cell>
          <cell r="C1128">
            <v>0</v>
          </cell>
          <cell r="D1128" t="str">
            <v>WS&amp;L</v>
          </cell>
          <cell r="E1128" t="str">
            <v>W</v>
          </cell>
          <cell r="F1128" t="str">
            <v>A</v>
          </cell>
          <cell r="G1128" t="str">
            <v>Bethanie, 139 Pokfulam Road</v>
          </cell>
          <cell r="H1128" t="str">
            <v>GPA</v>
          </cell>
          <cell r="I1128">
            <v>3</v>
          </cell>
          <cell r="J1128" t="str">
            <v>No</v>
          </cell>
          <cell r="K1128"/>
          <cell r="L1128" t="str">
            <v>Yes</v>
          </cell>
          <cell r="M1128" t="str">
            <v>FH02308003010</v>
          </cell>
        </row>
        <row r="1129">
          <cell r="A1129" t="str">
            <v>SA2058</v>
          </cell>
          <cell r="B1129" t="str">
            <v>11SW-C/F187</v>
          </cell>
          <cell r="C1129" t="str">
            <v>1,2</v>
          </cell>
          <cell r="D1129" t="str">
            <v>WS&amp;L</v>
          </cell>
          <cell r="E1129" t="str">
            <v>W</v>
          </cell>
          <cell r="F1129" t="str">
            <v>A</v>
          </cell>
          <cell r="G1129" t="str">
            <v>The 2nd Campus Of The HKAPA At Pokfulam Rd (Formerly Bethanie Building)</v>
          </cell>
          <cell r="H1129" t="str">
            <v>GPA,LandsD</v>
          </cell>
          <cell r="I1129">
            <v>1</v>
          </cell>
          <cell r="J1129" t="str">
            <v>No</v>
          </cell>
          <cell r="K1129"/>
          <cell r="L1129" t="str">
            <v>Yes</v>
          </cell>
          <cell r="M1129" t="str">
            <v>BJ02308034002</v>
          </cell>
        </row>
        <row r="1130">
          <cell r="A1130" t="str">
            <v>SA2059</v>
          </cell>
          <cell r="B1130" t="str">
            <v>11SW-C/FR195</v>
          </cell>
          <cell r="C1130" t="str">
            <v>1,2</v>
          </cell>
          <cell r="D1130" t="str">
            <v>WS&amp;L</v>
          </cell>
          <cell r="E1130" t="str">
            <v>W</v>
          </cell>
          <cell r="F1130" t="str">
            <v>A</v>
          </cell>
          <cell r="G1130" t="str">
            <v>Wah Fu Transit Nursery</v>
          </cell>
          <cell r="H1130" t="str">
            <v>WSD,LCSD</v>
          </cell>
          <cell r="I1130">
            <v>2</v>
          </cell>
          <cell r="J1130" t="str">
            <v>Yes</v>
          </cell>
          <cell r="K1130"/>
          <cell r="L1130" t="str">
            <v>Yes</v>
          </cell>
          <cell r="M1130" t="str">
            <v>BJ04408022000</v>
          </cell>
        </row>
        <row r="1131">
          <cell r="A1131" t="str">
            <v>SA2060</v>
          </cell>
          <cell r="B1131" t="str">
            <v>11SW-C/FR205</v>
          </cell>
          <cell r="C1131">
            <v>0</v>
          </cell>
          <cell r="D1131" t="str">
            <v>WS&amp;L</v>
          </cell>
          <cell r="E1131" t="str">
            <v>W</v>
          </cell>
          <cell r="F1131" t="str">
            <v>A</v>
          </cell>
          <cell r="G1131" t="str">
            <v>Pokfulam Pest Control Quarters &amp; Stores</v>
          </cell>
          <cell r="H1131" t="str">
            <v>FEHD</v>
          </cell>
          <cell r="I1131">
            <v>1</v>
          </cell>
          <cell r="J1131" t="str">
            <v>Yes</v>
          </cell>
          <cell r="K1131"/>
          <cell r="L1131" t="str">
            <v>Yes</v>
          </cell>
          <cell r="M1131" t="str">
            <v>BJ01908018001</v>
          </cell>
        </row>
        <row r="1132">
          <cell r="A1132" t="str">
            <v>SA2061</v>
          </cell>
          <cell r="B1132" t="str">
            <v>11SW-C/F218</v>
          </cell>
          <cell r="C1132">
            <v>0</v>
          </cell>
          <cell r="D1132" t="str">
            <v>WS&amp;L</v>
          </cell>
          <cell r="E1132" t="str">
            <v>W</v>
          </cell>
          <cell r="F1132" t="str">
            <v>A</v>
          </cell>
          <cell r="G1132" t="str">
            <v>Hong Kong Animal Management Centre</v>
          </cell>
          <cell r="H1132" t="str">
            <v>AFCD</v>
          </cell>
          <cell r="I1132">
            <v>3</v>
          </cell>
          <cell r="J1132" t="str">
            <v>Yes</v>
          </cell>
          <cell r="K1132"/>
          <cell r="L1132" t="str">
            <v>Yes</v>
          </cell>
          <cell r="M1132" t="str">
            <v>BJ00108004004</v>
          </cell>
        </row>
        <row r="1133">
          <cell r="A1133" t="str">
            <v>SA2062</v>
          </cell>
          <cell r="B1133" t="str">
            <v>11SW-C/F219</v>
          </cell>
          <cell r="C1133">
            <v>0</v>
          </cell>
          <cell r="D1133" t="str">
            <v>WS&amp;L</v>
          </cell>
          <cell r="E1133" t="str">
            <v>W</v>
          </cell>
          <cell r="F1133" t="str">
            <v>A</v>
          </cell>
          <cell r="G1133" t="str">
            <v>Hong Kong Animal Management Centre</v>
          </cell>
          <cell r="H1133" t="str">
            <v>AFCD</v>
          </cell>
          <cell r="I1133">
            <v>3</v>
          </cell>
          <cell r="J1133" t="str">
            <v>Yes</v>
          </cell>
          <cell r="K1133"/>
          <cell r="L1133" t="str">
            <v>Yes</v>
          </cell>
          <cell r="M1133" t="str">
            <v>BJ00108004003</v>
          </cell>
        </row>
        <row r="1134">
          <cell r="A1134" t="str">
            <v>SA2063</v>
          </cell>
          <cell r="B1134" t="str">
            <v>11SW-C/F23</v>
          </cell>
          <cell r="C1134">
            <v>0</v>
          </cell>
          <cell r="D1134" t="str">
            <v>WS&amp;L</v>
          </cell>
          <cell r="E1134" t="str">
            <v>W</v>
          </cell>
          <cell r="F1134" t="str">
            <v>A</v>
          </cell>
          <cell r="G1134" t="str">
            <v>Waterfall Bay Park</v>
          </cell>
          <cell r="H1134" t="str">
            <v>LCSD</v>
          </cell>
          <cell r="I1134">
            <v>2</v>
          </cell>
          <cell r="J1134" t="str">
            <v>Yes</v>
          </cell>
          <cell r="K1134" t="str">
            <v>Pokfulam</v>
          </cell>
          <cell r="L1134" t="str">
            <v>Yes</v>
          </cell>
          <cell r="M1134" t="str">
            <v>BJ04408019004</v>
          </cell>
        </row>
        <row r="1135">
          <cell r="A1135" t="str">
            <v>SA2064</v>
          </cell>
          <cell r="B1135" t="str">
            <v>11SW-C/F24</v>
          </cell>
          <cell r="C1135">
            <v>0</v>
          </cell>
          <cell r="D1135" t="str">
            <v>WS&amp;L</v>
          </cell>
          <cell r="E1135" t="str">
            <v>W</v>
          </cell>
          <cell r="F1135" t="str">
            <v>A</v>
          </cell>
          <cell r="G1135" t="str">
            <v>Waterfall Bay Park</v>
          </cell>
          <cell r="H1135" t="str">
            <v>LCSD</v>
          </cell>
          <cell r="I1135">
            <v>1</v>
          </cell>
          <cell r="J1135" t="str">
            <v>Yes</v>
          </cell>
          <cell r="K1135" t="str">
            <v>Pokfulam</v>
          </cell>
          <cell r="L1135" t="str">
            <v>Yes</v>
          </cell>
          <cell r="M1135" t="str">
            <v>BJ04408019005</v>
          </cell>
        </row>
        <row r="1136">
          <cell r="A1136" t="str">
            <v>SA2065</v>
          </cell>
          <cell r="B1136" t="str">
            <v>11SW-C/F25</v>
          </cell>
          <cell r="C1136">
            <v>0</v>
          </cell>
          <cell r="D1136" t="str">
            <v>WS&amp;L</v>
          </cell>
          <cell r="E1136" t="str">
            <v>W</v>
          </cell>
          <cell r="F1136" t="str">
            <v>A</v>
          </cell>
          <cell r="G1136" t="str">
            <v>Waterfall Bay Park</v>
          </cell>
          <cell r="H1136" t="str">
            <v>LCSD</v>
          </cell>
          <cell r="I1136">
            <v>1</v>
          </cell>
          <cell r="J1136" t="str">
            <v>Yes</v>
          </cell>
          <cell r="K1136" t="str">
            <v>Pokfulam</v>
          </cell>
          <cell r="L1136" t="str">
            <v>Yes</v>
          </cell>
          <cell r="M1136" t="str">
            <v>BJ04408019006</v>
          </cell>
        </row>
        <row r="1137">
          <cell r="A1137" t="str">
            <v>SA2066</v>
          </cell>
          <cell r="B1137" t="str">
            <v>11SW-C/F26</v>
          </cell>
          <cell r="C1137">
            <v>0</v>
          </cell>
          <cell r="D1137" t="str">
            <v>WS&amp;L</v>
          </cell>
          <cell r="E1137" t="str">
            <v>W</v>
          </cell>
          <cell r="F1137" t="str">
            <v>A</v>
          </cell>
          <cell r="G1137" t="str">
            <v>Waterfall Bay Park</v>
          </cell>
          <cell r="H1137" t="str">
            <v>LCSD</v>
          </cell>
          <cell r="I1137">
            <v>3</v>
          </cell>
          <cell r="J1137" t="str">
            <v>Yes</v>
          </cell>
          <cell r="K1137" t="str">
            <v>Pokfulam</v>
          </cell>
          <cell r="L1137" t="str">
            <v>Yes</v>
          </cell>
          <cell r="M1137" t="str">
            <v>BJ04408019007</v>
          </cell>
        </row>
        <row r="1138">
          <cell r="A1138" t="str">
            <v>SA2067</v>
          </cell>
          <cell r="B1138" t="str">
            <v>11SW-C/F265</v>
          </cell>
          <cell r="C1138">
            <v>0</v>
          </cell>
          <cell r="D1138" t="str">
            <v>CP,ML&amp;Wch</v>
          </cell>
          <cell r="E1138" t="str">
            <v>PML</v>
          </cell>
          <cell r="F1138" t="str">
            <v>A</v>
          </cell>
          <cell r="G1138" t="str">
            <v>ICAC Radio Station At Mount Kellett</v>
          </cell>
          <cell r="H1138" t="str">
            <v>ICAC</v>
          </cell>
          <cell r="I1138">
            <v>3</v>
          </cell>
          <cell r="J1138" t="str">
            <v>No</v>
          </cell>
          <cell r="K1138"/>
          <cell r="L1138" t="str">
            <v>Yes</v>
          </cell>
          <cell r="M1138" t="str">
            <v>AC07208066000</v>
          </cell>
        </row>
        <row r="1139">
          <cell r="A1139" t="str">
            <v>SA2068</v>
          </cell>
          <cell r="B1139" t="str">
            <v>11SW-C/F27</v>
          </cell>
          <cell r="C1139">
            <v>2</v>
          </cell>
          <cell r="D1139" t="str">
            <v>WS&amp;L</v>
          </cell>
          <cell r="E1139" t="str">
            <v>W</v>
          </cell>
          <cell r="F1139" t="str">
            <v>A</v>
          </cell>
          <cell r="G1139" t="str">
            <v>Waterfall Bay Park</v>
          </cell>
          <cell r="H1139" t="str">
            <v>LCSD</v>
          </cell>
          <cell r="I1139">
            <v>1</v>
          </cell>
          <cell r="J1139" t="str">
            <v>Yes</v>
          </cell>
          <cell r="K1139" t="str">
            <v>Pokfulam</v>
          </cell>
          <cell r="L1139" t="str">
            <v>Yes</v>
          </cell>
          <cell r="M1139" t="str">
            <v>BJ04408019008</v>
          </cell>
        </row>
        <row r="1140">
          <cell r="A1140" t="str">
            <v>SA2069</v>
          </cell>
          <cell r="B1140" t="str">
            <v>11SW-C/FR273</v>
          </cell>
          <cell r="C1140">
            <v>0</v>
          </cell>
          <cell r="D1140" t="str">
            <v>WS&amp;L</v>
          </cell>
          <cell r="E1140" t="str">
            <v>W</v>
          </cell>
          <cell r="F1140" t="str">
            <v>A</v>
          </cell>
          <cell r="G1140" t="str">
            <v>Waterfall Bay Park</v>
          </cell>
          <cell r="H1140" t="str">
            <v>LCSD</v>
          </cell>
          <cell r="I1140">
            <v>3</v>
          </cell>
          <cell r="J1140" t="str">
            <v>No</v>
          </cell>
          <cell r="K1140" t="str">
            <v>Pokfulam</v>
          </cell>
          <cell r="L1140" t="str">
            <v>Yes</v>
          </cell>
          <cell r="M1140" t="str">
            <v>BJ04408019009</v>
          </cell>
        </row>
        <row r="1141">
          <cell r="A1141" t="str">
            <v>SA2070</v>
          </cell>
          <cell r="B1141" t="str">
            <v>11SW-C/FR278</v>
          </cell>
          <cell r="C1141">
            <v>1</v>
          </cell>
          <cell r="D1141" t="str">
            <v>WS&amp;L</v>
          </cell>
          <cell r="E1141" t="str">
            <v>W</v>
          </cell>
          <cell r="F1141" t="str">
            <v>A</v>
          </cell>
          <cell r="G1141" t="str">
            <v>Waterfall Bay Park</v>
          </cell>
          <cell r="H1141" t="str">
            <v>LCSD</v>
          </cell>
          <cell r="I1141">
            <v>2</v>
          </cell>
          <cell r="J1141" t="str">
            <v>Yes</v>
          </cell>
          <cell r="K1141" t="str">
            <v>Pokfulam</v>
          </cell>
          <cell r="L1141" t="str">
            <v>Yes</v>
          </cell>
          <cell r="M1141" t="str">
            <v>BJ04408019010</v>
          </cell>
        </row>
        <row r="1142">
          <cell r="A1142" t="str">
            <v>SA2071</v>
          </cell>
          <cell r="B1142" t="str">
            <v>11SW-C/FR298</v>
          </cell>
          <cell r="C1142">
            <v>2</v>
          </cell>
          <cell r="D1142" t="str">
            <v>WS&amp;L</v>
          </cell>
          <cell r="E1142" t="str">
            <v>W</v>
          </cell>
          <cell r="F1142" t="str">
            <v>A</v>
          </cell>
          <cell r="G1142" t="str">
            <v>Bethanie, 139 Pokfulam Road</v>
          </cell>
          <cell r="H1142" t="str">
            <v>GPA</v>
          </cell>
          <cell r="I1142">
            <v>1</v>
          </cell>
          <cell r="J1142" t="str">
            <v>No</v>
          </cell>
          <cell r="K1142"/>
          <cell r="L1142" t="str">
            <v>Yes</v>
          </cell>
          <cell r="M1142" t="str">
            <v>FH02308003014</v>
          </cell>
        </row>
        <row r="1143">
          <cell r="A1143" t="str">
            <v>SA2072</v>
          </cell>
          <cell r="B1143" t="str">
            <v>11SW-C/FR350</v>
          </cell>
          <cell r="C1143">
            <v>0</v>
          </cell>
          <cell r="D1143" t="str">
            <v>WS&amp;L</v>
          </cell>
          <cell r="E1143" t="str">
            <v>W</v>
          </cell>
          <cell r="F1143" t="str">
            <v>A</v>
          </cell>
          <cell r="G1143" t="str">
            <v>Waterfall Bay Park</v>
          </cell>
          <cell r="H1143" t="str">
            <v>LCSD</v>
          </cell>
          <cell r="I1143">
            <v>2</v>
          </cell>
          <cell r="J1143" t="str">
            <v>Yes</v>
          </cell>
          <cell r="K1143" t="str">
            <v>Pokfulam</v>
          </cell>
          <cell r="L1143" t="str">
            <v>Yes</v>
          </cell>
          <cell r="M1143" t="str">
            <v>BJ04408019013</v>
          </cell>
        </row>
        <row r="1144">
          <cell r="A1144" t="str">
            <v>SA2073</v>
          </cell>
          <cell r="B1144" t="str">
            <v>11SW-C/F357</v>
          </cell>
          <cell r="C1144">
            <v>0</v>
          </cell>
          <cell r="D1144" t="str">
            <v>WS&amp;L</v>
          </cell>
          <cell r="E1144" t="str">
            <v>W</v>
          </cell>
          <cell r="F1144" t="str">
            <v>A</v>
          </cell>
          <cell r="G1144" t="str">
            <v>Waterfall Bay Park</v>
          </cell>
          <cell r="H1144" t="str">
            <v>LCSD</v>
          </cell>
          <cell r="I1144">
            <v>3</v>
          </cell>
          <cell r="J1144" t="str">
            <v>Yes</v>
          </cell>
          <cell r="K1144" t="str">
            <v>Pokfulam</v>
          </cell>
          <cell r="L1144" t="str">
            <v>Yes</v>
          </cell>
          <cell r="M1144" t="str">
            <v>BJ04408019012</v>
          </cell>
        </row>
        <row r="1145">
          <cell r="A1145" t="str">
            <v>SA2074</v>
          </cell>
          <cell r="B1145" t="str">
            <v>11SW-C/FR361</v>
          </cell>
          <cell r="C1145">
            <v>0</v>
          </cell>
          <cell r="D1145" t="str">
            <v>WS&amp;L</v>
          </cell>
          <cell r="E1145" t="str">
            <v>W</v>
          </cell>
          <cell r="F1145" t="str">
            <v>A</v>
          </cell>
          <cell r="G1145" t="str">
            <v>Pokfulam Transit Nursery</v>
          </cell>
          <cell r="H1145" t="str">
            <v>LCSD</v>
          </cell>
          <cell r="I1145">
            <v>2</v>
          </cell>
          <cell r="J1145" t="str">
            <v>No</v>
          </cell>
          <cell r="K1145"/>
          <cell r="L1145" t="str">
            <v>Yes</v>
          </cell>
          <cell r="M1145" t="str">
            <v>BJ04408020004</v>
          </cell>
        </row>
        <row r="1146">
          <cell r="A1146" t="str">
            <v>SA2075</v>
          </cell>
          <cell r="B1146" t="str">
            <v>11SW-C/FR364</v>
          </cell>
          <cell r="C1146">
            <v>0</v>
          </cell>
          <cell r="D1146" t="str">
            <v>WS&amp;L</v>
          </cell>
          <cell r="E1146" t="str">
            <v>W</v>
          </cell>
          <cell r="F1146" t="str">
            <v>A</v>
          </cell>
          <cell r="G1146" t="str">
            <v>Pokfulam Country Park Management Centre</v>
          </cell>
          <cell r="H1146" t="str">
            <v>AFCD</v>
          </cell>
          <cell r="I1146">
            <v>2</v>
          </cell>
          <cell r="J1146" t="str">
            <v>Yes</v>
          </cell>
          <cell r="K1146"/>
          <cell r="L1146" t="str">
            <v>Yes</v>
          </cell>
          <cell r="M1146" t="str">
            <v>BJ00108027001</v>
          </cell>
        </row>
        <row r="1147">
          <cell r="A1147" t="str">
            <v>SA2076</v>
          </cell>
          <cell r="B1147" t="str">
            <v>11SW-C/FR385</v>
          </cell>
          <cell r="C1147">
            <v>2</v>
          </cell>
          <cell r="D1147" t="str">
            <v>WS&amp;L</v>
          </cell>
          <cell r="E1147" t="str">
            <v>W</v>
          </cell>
          <cell r="F1147" t="str">
            <v>A</v>
          </cell>
          <cell r="G1147" t="str">
            <v>Tin Wan Estate Playground</v>
          </cell>
          <cell r="H1147" t="str">
            <v>LCSD</v>
          </cell>
          <cell r="I1147">
            <v>1</v>
          </cell>
          <cell r="J1147" t="str">
            <v>No</v>
          </cell>
          <cell r="K1147"/>
          <cell r="L1147" t="str">
            <v>Yes</v>
          </cell>
          <cell r="M1147" t="str">
            <v>BJ04408030001</v>
          </cell>
        </row>
        <row r="1148">
          <cell r="A1148" t="str">
            <v>SA2077</v>
          </cell>
          <cell r="B1148" t="str">
            <v>11SW-C/FR390</v>
          </cell>
          <cell r="C1148">
            <v>0</v>
          </cell>
          <cell r="D1148" t="str">
            <v>WS&amp;L</v>
          </cell>
          <cell r="E1148" t="str">
            <v>W</v>
          </cell>
          <cell r="F1148" t="str">
            <v>A</v>
          </cell>
          <cell r="G1148" t="str">
            <v>Hong Fu Playground</v>
          </cell>
          <cell r="H1148" t="str">
            <v>LCSD</v>
          </cell>
          <cell r="I1148">
            <v>2</v>
          </cell>
          <cell r="J1148" t="str">
            <v>Yes</v>
          </cell>
          <cell r="K1148" t="str">
            <v>Pokfulam</v>
          </cell>
          <cell r="L1148" t="str">
            <v>Yes</v>
          </cell>
          <cell r="M1148" t="str">
            <v>BJ04408032001</v>
          </cell>
        </row>
        <row r="1149">
          <cell r="A1149" t="str">
            <v>SA2078</v>
          </cell>
          <cell r="B1149" t="str">
            <v>11SW-C/FR393</v>
          </cell>
          <cell r="C1149">
            <v>0</v>
          </cell>
          <cell r="D1149" t="str">
            <v>WS&amp;L</v>
          </cell>
          <cell r="E1149" t="str">
            <v>W</v>
          </cell>
          <cell r="F1149" t="str">
            <v>A</v>
          </cell>
          <cell r="G1149" t="str">
            <v>Sandy Bay Fire Station</v>
          </cell>
          <cell r="H1149" t="str">
            <v>FSD</v>
          </cell>
          <cell r="I1149">
            <v>1</v>
          </cell>
          <cell r="J1149" t="str">
            <v>Yes</v>
          </cell>
          <cell r="K1149"/>
          <cell r="L1149" t="str">
            <v>Yes</v>
          </cell>
          <cell r="M1149" t="str">
            <v>BJ01808036001</v>
          </cell>
        </row>
        <row r="1150">
          <cell r="A1150" t="str">
            <v>SA2079</v>
          </cell>
          <cell r="B1150" t="str">
            <v>11SW-C/F403</v>
          </cell>
          <cell r="C1150">
            <v>2</v>
          </cell>
          <cell r="D1150" t="str">
            <v>WS&amp;L</v>
          </cell>
          <cell r="E1150" t="str">
            <v>W</v>
          </cell>
          <cell r="F1150" t="str">
            <v>A</v>
          </cell>
          <cell r="G1150" t="str">
            <v>Pokfulam Pest Control Quarters &amp; Stores</v>
          </cell>
          <cell r="H1150" t="str">
            <v>FEHD</v>
          </cell>
          <cell r="I1150">
            <v>1</v>
          </cell>
          <cell r="J1150" t="str">
            <v>Yes</v>
          </cell>
          <cell r="K1150"/>
          <cell r="L1150" t="str">
            <v>Yes</v>
          </cell>
          <cell r="M1150" t="str">
            <v>BJ01908041001</v>
          </cell>
        </row>
        <row r="1151">
          <cell r="A1151" t="str">
            <v>SA2080</v>
          </cell>
          <cell r="B1151" t="str">
            <v>11SW-C/FR41</v>
          </cell>
          <cell r="C1151">
            <v>1</v>
          </cell>
          <cell r="D1151" t="str">
            <v>WS&amp;L</v>
          </cell>
          <cell r="E1151" t="str">
            <v>W</v>
          </cell>
          <cell r="F1151" t="str">
            <v>A</v>
          </cell>
          <cell r="G1151" t="str">
            <v>Pokfulam Transit Nursery</v>
          </cell>
          <cell r="H1151" t="str">
            <v>LCSD</v>
          </cell>
          <cell r="I1151">
            <v>1</v>
          </cell>
          <cell r="J1151" t="str">
            <v>Yes</v>
          </cell>
          <cell r="K1151"/>
          <cell r="L1151" t="str">
            <v>Yes</v>
          </cell>
          <cell r="M1151" t="str">
            <v>BJ04408020001</v>
          </cell>
        </row>
        <row r="1152">
          <cell r="A1152" t="str">
            <v>SA2081</v>
          </cell>
          <cell r="B1152" t="str">
            <v>11SW-C/F48</v>
          </cell>
          <cell r="C1152" t="str">
            <v>1,2</v>
          </cell>
          <cell r="D1152" t="str">
            <v>CP,ML&amp;Wch</v>
          </cell>
          <cell r="E1152" t="str">
            <v>PML</v>
          </cell>
          <cell r="F1152" t="str">
            <v>A</v>
          </cell>
          <cell r="G1152" t="str">
            <v>Mount Austin Playground</v>
          </cell>
          <cell r="H1152" t="str">
            <v>LCSD,HyD</v>
          </cell>
          <cell r="I1152">
            <v>2</v>
          </cell>
          <cell r="J1152" t="str">
            <v>Yes</v>
          </cell>
          <cell r="K1152"/>
          <cell r="L1152" t="str">
            <v>Yes</v>
          </cell>
          <cell r="M1152" t="str">
            <v>AC04408056002</v>
          </cell>
        </row>
        <row r="1153">
          <cell r="A1153" t="str">
            <v>SA2082</v>
          </cell>
          <cell r="B1153" t="str">
            <v>11SW-C/F49</v>
          </cell>
          <cell r="C1153">
            <v>0</v>
          </cell>
          <cell r="D1153" t="str">
            <v>CP,ML&amp;Wch</v>
          </cell>
          <cell r="E1153" t="str">
            <v>PML</v>
          </cell>
          <cell r="F1153" t="str">
            <v>A</v>
          </cell>
          <cell r="G1153" t="str">
            <v>Mount Austin Playground</v>
          </cell>
          <cell r="H1153" t="str">
            <v>LCSD</v>
          </cell>
          <cell r="I1153">
            <v>2</v>
          </cell>
          <cell r="J1153" t="str">
            <v>Yes</v>
          </cell>
          <cell r="K1153"/>
          <cell r="L1153" t="str">
            <v>Yes</v>
          </cell>
          <cell r="M1153" t="str">
            <v>AC04408056001</v>
          </cell>
        </row>
        <row r="1154">
          <cell r="A1154" t="str">
            <v>SA2083</v>
          </cell>
          <cell r="B1154" t="str">
            <v>11SW-C/F50</v>
          </cell>
          <cell r="C1154">
            <v>0</v>
          </cell>
          <cell r="D1154" t="str">
            <v>CP,ML&amp;Wch</v>
          </cell>
          <cell r="E1154" t="str">
            <v>PML</v>
          </cell>
          <cell r="F1154" t="str">
            <v>A</v>
          </cell>
          <cell r="G1154" t="str">
            <v>The Peak Lookout</v>
          </cell>
          <cell r="H1154" t="str">
            <v>GPA</v>
          </cell>
          <cell r="I1154">
            <v>1</v>
          </cell>
          <cell r="J1154" t="str">
            <v>Yes</v>
          </cell>
          <cell r="K1154"/>
          <cell r="L1154" t="str">
            <v>Yes</v>
          </cell>
          <cell r="M1154" t="str">
            <v>AC02308102001</v>
          </cell>
        </row>
        <row r="1155">
          <cell r="A1155" t="str">
            <v>SA2084</v>
          </cell>
          <cell r="B1155" t="str">
            <v>11SW-C/FR7</v>
          </cell>
          <cell r="C1155">
            <v>1</v>
          </cell>
          <cell r="D1155" t="str">
            <v>WS&amp;L</v>
          </cell>
          <cell r="E1155" t="str">
            <v>W</v>
          </cell>
          <cell r="F1155" t="str">
            <v>A</v>
          </cell>
          <cell r="G1155" t="str">
            <v>Waterfall Bay Park</v>
          </cell>
          <cell r="H1155" t="str">
            <v>LCSD</v>
          </cell>
          <cell r="I1155">
            <v>1</v>
          </cell>
          <cell r="J1155" t="str">
            <v>No</v>
          </cell>
          <cell r="K1155" t="str">
            <v>Pokfulam</v>
          </cell>
          <cell r="L1155" t="str">
            <v>Yes</v>
          </cell>
          <cell r="M1155" t="str">
            <v>BJ04408019003</v>
          </cell>
        </row>
        <row r="1156">
          <cell r="A1156" t="str">
            <v>SA2085</v>
          </cell>
          <cell r="B1156" t="str">
            <v>11SW-C/FR78</v>
          </cell>
          <cell r="C1156">
            <v>0</v>
          </cell>
          <cell r="D1156" t="str">
            <v>WS&amp;L</v>
          </cell>
          <cell r="E1156" t="str">
            <v>W</v>
          </cell>
          <cell r="F1156" t="str">
            <v>A</v>
          </cell>
          <cell r="G1156" t="str">
            <v>Pokfulam Transit Nursery</v>
          </cell>
          <cell r="H1156" t="str">
            <v>LCSD</v>
          </cell>
          <cell r="I1156">
            <v>1</v>
          </cell>
          <cell r="J1156" t="str">
            <v>Yes</v>
          </cell>
          <cell r="K1156"/>
          <cell r="L1156" t="str">
            <v>Yes</v>
          </cell>
          <cell r="M1156" t="str">
            <v>BJ04408020002</v>
          </cell>
        </row>
        <row r="1157">
          <cell r="A1157" t="str">
            <v>SA2086</v>
          </cell>
          <cell r="B1157" t="str">
            <v>11SW-C/FR84</v>
          </cell>
          <cell r="C1157">
            <v>0</v>
          </cell>
          <cell r="D1157" t="str">
            <v>CP,ML&amp;Wch</v>
          </cell>
          <cell r="E1157" t="str">
            <v>PML</v>
          </cell>
          <cell r="F1157" t="str">
            <v>A</v>
          </cell>
          <cell r="G1157" t="str">
            <v>30 Plunkett's Road</v>
          </cell>
          <cell r="H1157" t="str">
            <v>GPA</v>
          </cell>
          <cell r="I1157">
            <v>2</v>
          </cell>
          <cell r="J1157" t="str">
            <v>No</v>
          </cell>
          <cell r="K1157"/>
          <cell r="L1157" t="str">
            <v>Yes</v>
          </cell>
          <cell r="M1157" t="str">
            <v>AC02308022017</v>
          </cell>
        </row>
        <row r="1158">
          <cell r="A1158" t="str">
            <v>SA2087</v>
          </cell>
          <cell r="B1158" t="str">
            <v>11SW-C/FR87</v>
          </cell>
          <cell r="C1158">
            <v>2</v>
          </cell>
          <cell r="D1158" t="str">
            <v>WS&amp;L</v>
          </cell>
          <cell r="E1158" t="str">
            <v>W</v>
          </cell>
          <cell r="F1158" t="str">
            <v>A</v>
          </cell>
          <cell r="G1158" t="str">
            <v>Bethanie, 139 Pokfulam Road</v>
          </cell>
          <cell r="H1158" t="str">
            <v>GPA</v>
          </cell>
          <cell r="I1158">
            <v>1</v>
          </cell>
          <cell r="J1158" t="str">
            <v>Yes</v>
          </cell>
          <cell r="K1158"/>
          <cell r="L1158" t="str">
            <v>Yes</v>
          </cell>
          <cell r="M1158" t="str">
            <v>FH02308003011</v>
          </cell>
        </row>
        <row r="1159">
          <cell r="A1159" t="str">
            <v>SA2088</v>
          </cell>
          <cell r="B1159" t="str">
            <v>11SW-C/F96</v>
          </cell>
          <cell r="C1159">
            <v>0</v>
          </cell>
          <cell r="D1159" t="str">
            <v>WS&amp;L</v>
          </cell>
          <cell r="E1159" t="str">
            <v>W</v>
          </cell>
          <cell r="F1159" t="str">
            <v>A</v>
          </cell>
          <cell r="G1159" t="str">
            <v>Waterfall Bay Park</v>
          </cell>
          <cell r="H1159" t="str">
            <v>LCSD</v>
          </cell>
          <cell r="I1159">
            <v>3</v>
          </cell>
          <cell r="J1159" t="str">
            <v>Yes</v>
          </cell>
          <cell r="K1159" t="str">
            <v>Pokfulam</v>
          </cell>
          <cell r="L1159" t="str">
            <v>Yes</v>
          </cell>
          <cell r="M1159" t="str">
            <v>BJ04408019011</v>
          </cell>
        </row>
        <row r="1160">
          <cell r="A1160" t="str">
            <v>SA2089</v>
          </cell>
          <cell r="B1160" t="str">
            <v>11SW-C/FR99</v>
          </cell>
          <cell r="C1160">
            <v>0</v>
          </cell>
          <cell r="D1160" t="str">
            <v>WS&amp;L</v>
          </cell>
          <cell r="E1160" t="str">
            <v>W</v>
          </cell>
          <cell r="F1160" t="str">
            <v>A</v>
          </cell>
          <cell r="G1160" t="str">
            <v>Bethanie, 139 Pokfulam Road</v>
          </cell>
          <cell r="H1160" t="str">
            <v>GPA</v>
          </cell>
          <cell r="I1160">
            <v>3</v>
          </cell>
          <cell r="J1160" t="str">
            <v>No</v>
          </cell>
          <cell r="K1160"/>
          <cell r="L1160" t="str">
            <v>Yes</v>
          </cell>
          <cell r="M1160" t="str">
            <v>FH02308003008</v>
          </cell>
        </row>
        <row r="1161">
          <cell r="A1161" t="str">
            <v>SA2090</v>
          </cell>
          <cell r="B1161" t="str">
            <v>11SW-C/R112</v>
          </cell>
          <cell r="C1161">
            <v>0</v>
          </cell>
          <cell r="D1161" t="str">
            <v>WS&amp;L</v>
          </cell>
          <cell r="E1161" t="str">
            <v>W</v>
          </cell>
          <cell r="F1161" t="str">
            <v>A</v>
          </cell>
          <cell r="G1161" t="str">
            <v>122 Pokfulam Road Government Quarters</v>
          </cell>
          <cell r="H1161" t="str">
            <v>FHB</v>
          </cell>
          <cell r="I1161">
            <v>1</v>
          </cell>
          <cell r="J1161" t="str">
            <v>Yes</v>
          </cell>
          <cell r="K1161" t="str">
            <v>Pokfulam</v>
          </cell>
          <cell r="L1161" t="str">
            <v>No</v>
          </cell>
          <cell r="M1161" t="str">
            <v>BJ02308011003</v>
          </cell>
        </row>
        <row r="1162">
          <cell r="A1162" t="str">
            <v>SA2091</v>
          </cell>
          <cell r="B1162" t="str">
            <v>11SW-C/R120</v>
          </cell>
          <cell r="C1162">
            <v>0</v>
          </cell>
          <cell r="D1162" t="str">
            <v>WS&amp;L</v>
          </cell>
          <cell r="E1162" t="str">
            <v>W</v>
          </cell>
          <cell r="F1162" t="str">
            <v>A</v>
          </cell>
          <cell r="G1162" t="str">
            <v>Bethanie, 139 Pokfulam Road</v>
          </cell>
          <cell r="H1162" t="str">
            <v>GPA</v>
          </cell>
          <cell r="I1162">
            <v>1</v>
          </cell>
          <cell r="J1162" t="str">
            <v>Yes</v>
          </cell>
          <cell r="K1162"/>
          <cell r="L1162" t="str">
            <v>Yes</v>
          </cell>
          <cell r="M1162" t="str">
            <v>FH02308003003</v>
          </cell>
        </row>
        <row r="1163">
          <cell r="A1163" t="str">
            <v>SA2092</v>
          </cell>
          <cell r="B1163" t="str">
            <v>11SW-C/R121</v>
          </cell>
          <cell r="C1163">
            <v>0</v>
          </cell>
          <cell r="D1163" t="str">
            <v>WS&amp;L</v>
          </cell>
          <cell r="E1163" t="str">
            <v>W</v>
          </cell>
          <cell r="F1163" t="str">
            <v>A</v>
          </cell>
          <cell r="G1163" t="str">
            <v>Bethanie, 139 Pokfulam Road</v>
          </cell>
          <cell r="H1163" t="str">
            <v>GPA</v>
          </cell>
          <cell r="I1163">
            <v>1</v>
          </cell>
          <cell r="J1163" t="str">
            <v>No</v>
          </cell>
          <cell r="K1163"/>
          <cell r="L1163" t="str">
            <v>No</v>
          </cell>
          <cell r="M1163" t="str">
            <v>FH02308003004</v>
          </cell>
        </row>
        <row r="1164">
          <cell r="A1164" t="str">
            <v>SA2093</v>
          </cell>
          <cell r="B1164" t="str">
            <v>11SW-C/R122</v>
          </cell>
          <cell r="C1164">
            <v>0</v>
          </cell>
          <cell r="D1164" t="str">
            <v>WS&amp;L</v>
          </cell>
          <cell r="E1164" t="str">
            <v>W</v>
          </cell>
          <cell r="F1164" t="str">
            <v>A</v>
          </cell>
          <cell r="G1164" t="str">
            <v>Bethanie, 139 Pokfulam Road</v>
          </cell>
          <cell r="H1164" t="str">
            <v>GPA</v>
          </cell>
          <cell r="I1164">
            <v>2</v>
          </cell>
          <cell r="J1164" t="str">
            <v>No</v>
          </cell>
          <cell r="K1164"/>
          <cell r="L1164" t="str">
            <v>Yes</v>
          </cell>
          <cell r="M1164" t="str">
            <v>FH02308003005</v>
          </cell>
        </row>
        <row r="1165">
          <cell r="A1165" t="str">
            <v>SA2094</v>
          </cell>
          <cell r="B1165" t="str">
            <v>11SW-C/R157</v>
          </cell>
          <cell r="C1165">
            <v>0</v>
          </cell>
          <cell r="D1165" t="str">
            <v>CP,ML&amp;Wch</v>
          </cell>
          <cell r="E1165" t="str">
            <v>PML</v>
          </cell>
          <cell r="F1165" t="str">
            <v>A</v>
          </cell>
          <cell r="G1165" t="str">
            <v>Old Peak Road Rest Garden</v>
          </cell>
          <cell r="H1165" t="str">
            <v>LCSD</v>
          </cell>
          <cell r="I1165">
            <v>1</v>
          </cell>
          <cell r="J1165" t="str">
            <v>Yes</v>
          </cell>
          <cell r="K1165"/>
          <cell r="L1165" t="str">
            <v>No</v>
          </cell>
          <cell r="M1165" t="str">
            <v>AC04408057002</v>
          </cell>
        </row>
        <row r="1166">
          <cell r="A1166" t="str">
            <v>SA2096</v>
          </cell>
          <cell r="B1166" t="str">
            <v>11SW-C/R291</v>
          </cell>
          <cell r="C1166">
            <v>0</v>
          </cell>
          <cell r="D1166" t="str">
            <v>WS&amp;L</v>
          </cell>
          <cell r="E1166" t="str">
            <v>W</v>
          </cell>
          <cell r="F1166" t="str">
            <v>A</v>
          </cell>
          <cell r="G1166" t="str">
            <v>47 Sassoon Road Government Quarters</v>
          </cell>
          <cell r="H1166" t="str">
            <v>GPA</v>
          </cell>
          <cell r="I1166">
            <v>2</v>
          </cell>
          <cell r="J1166" t="str">
            <v>No</v>
          </cell>
          <cell r="K1166"/>
          <cell r="L1166" t="str">
            <v>No</v>
          </cell>
          <cell r="M1166" t="str">
            <v>BJ02308009003</v>
          </cell>
        </row>
        <row r="1167">
          <cell r="A1167" t="str">
            <v>SA2097</v>
          </cell>
          <cell r="B1167" t="str">
            <v>11SW-C/R307</v>
          </cell>
          <cell r="C1167">
            <v>0</v>
          </cell>
          <cell r="D1167" t="str">
            <v>WS&amp;L</v>
          </cell>
          <cell r="E1167" t="str">
            <v>W</v>
          </cell>
          <cell r="F1167" t="str">
            <v>A</v>
          </cell>
          <cell r="G1167" t="str">
            <v>Bethanie, 139 Pokfulam Road</v>
          </cell>
          <cell r="H1167" t="str">
            <v>GPA</v>
          </cell>
          <cell r="I1167">
            <v>1</v>
          </cell>
          <cell r="J1167" t="str">
            <v>Yes</v>
          </cell>
          <cell r="K1167"/>
          <cell r="L1167" t="str">
            <v>Yes</v>
          </cell>
          <cell r="M1167" t="str">
            <v>FH02308003006</v>
          </cell>
        </row>
        <row r="1168">
          <cell r="A1168" t="str">
            <v>SA2098</v>
          </cell>
          <cell r="B1168" t="str">
            <v>11SW-C/R316</v>
          </cell>
          <cell r="C1168">
            <v>0</v>
          </cell>
          <cell r="D1168" t="str">
            <v>WS&amp;L</v>
          </cell>
          <cell r="E1168" t="str">
            <v>W</v>
          </cell>
          <cell r="F1168" t="str">
            <v>A</v>
          </cell>
          <cell r="G1168" t="str">
            <v>Wah Lam Path Sitting Out Area</v>
          </cell>
          <cell r="H1168" t="str">
            <v>LCSD</v>
          </cell>
          <cell r="I1168">
            <v>2</v>
          </cell>
          <cell r="J1168" t="str">
            <v>Yes</v>
          </cell>
          <cell r="K1168" t="str">
            <v>Pokfulam</v>
          </cell>
          <cell r="L1168" t="str">
            <v>No</v>
          </cell>
          <cell r="M1168" t="str">
            <v>BJ04408021000</v>
          </cell>
        </row>
        <row r="1169">
          <cell r="A1169" t="str">
            <v>SA2099</v>
          </cell>
          <cell r="B1169" t="str">
            <v>11SW-C/R324</v>
          </cell>
          <cell r="C1169">
            <v>0</v>
          </cell>
          <cell r="D1169" t="str">
            <v>WS&amp;L</v>
          </cell>
          <cell r="E1169" t="str">
            <v>W</v>
          </cell>
          <cell r="F1169" t="str">
            <v>A</v>
          </cell>
          <cell r="G1169" t="str">
            <v>Hong Kong Animal Management Centre</v>
          </cell>
          <cell r="H1169" t="str">
            <v>AFCD</v>
          </cell>
          <cell r="I1169">
            <v>2</v>
          </cell>
          <cell r="J1169" t="str">
            <v>Yes</v>
          </cell>
          <cell r="K1169"/>
          <cell r="L1169" t="str">
            <v>Yes</v>
          </cell>
          <cell r="M1169" t="str">
            <v>BJ00108004002</v>
          </cell>
        </row>
        <row r="1170">
          <cell r="A1170" t="str">
            <v>SA2100</v>
          </cell>
          <cell r="B1170" t="str">
            <v>11SW-C/R340</v>
          </cell>
          <cell r="C1170">
            <v>0</v>
          </cell>
          <cell r="D1170" t="str">
            <v>CP,ML&amp;Wch</v>
          </cell>
          <cell r="E1170" t="str">
            <v>PML</v>
          </cell>
          <cell r="F1170" t="str">
            <v>A</v>
          </cell>
          <cell r="G1170" t="str">
            <v>Victoria Peak Garden</v>
          </cell>
          <cell r="H1170" t="str">
            <v>LCSD</v>
          </cell>
          <cell r="I1170">
            <v>2</v>
          </cell>
          <cell r="J1170" t="str">
            <v>No</v>
          </cell>
          <cell r="K1170"/>
          <cell r="L1170" t="str">
            <v>Yes</v>
          </cell>
          <cell r="M1170" t="str">
            <v>AC04408058007</v>
          </cell>
        </row>
        <row r="1171">
          <cell r="A1171" t="str">
            <v>SA2101</v>
          </cell>
          <cell r="B1171" t="str">
            <v>11SW-C/R496</v>
          </cell>
          <cell r="C1171">
            <v>0</v>
          </cell>
          <cell r="D1171" t="str">
            <v>CP,ML&amp;Wch</v>
          </cell>
          <cell r="E1171" t="str">
            <v>PML</v>
          </cell>
          <cell r="F1171" t="str">
            <v>A</v>
          </cell>
          <cell r="G1171" t="str">
            <v>ICAC Radio Station At Mount Kellett</v>
          </cell>
          <cell r="H1171" t="str">
            <v>ICAC</v>
          </cell>
          <cell r="I1171">
            <v>2</v>
          </cell>
          <cell r="J1171" t="str">
            <v>No</v>
          </cell>
          <cell r="K1171"/>
          <cell r="L1171" t="str">
            <v>No</v>
          </cell>
          <cell r="M1171" t="str">
            <v>AC07208006003</v>
          </cell>
        </row>
        <row r="1172">
          <cell r="A1172" t="str">
            <v>SA2102</v>
          </cell>
          <cell r="B1172" t="str">
            <v>11SW-C/R528</v>
          </cell>
          <cell r="C1172">
            <v>0</v>
          </cell>
          <cell r="D1172" t="str">
            <v>WS&amp;L</v>
          </cell>
          <cell r="E1172" t="str">
            <v>W</v>
          </cell>
          <cell r="F1172" t="str">
            <v>A</v>
          </cell>
          <cell r="G1172" t="str">
            <v>Pokfulam Transit Nursery</v>
          </cell>
          <cell r="H1172" t="str">
            <v>LCSD</v>
          </cell>
          <cell r="I1172">
            <v>1</v>
          </cell>
          <cell r="J1172" t="str">
            <v>No</v>
          </cell>
          <cell r="K1172"/>
          <cell r="L1172" t="str">
            <v>Yes</v>
          </cell>
          <cell r="M1172" t="str">
            <v>BJ04408020003</v>
          </cell>
        </row>
        <row r="1173">
          <cell r="A1173" t="str">
            <v>SA2103</v>
          </cell>
          <cell r="B1173" t="str">
            <v>11SW-C/R542</v>
          </cell>
          <cell r="C1173">
            <v>0</v>
          </cell>
          <cell r="D1173" t="str">
            <v>WS&amp;L</v>
          </cell>
          <cell r="E1173" t="str">
            <v>W</v>
          </cell>
          <cell r="F1173" t="str">
            <v>A</v>
          </cell>
          <cell r="G1173" t="str">
            <v>Bethanie, 139 Pokfulam Road</v>
          </cell>
          <cell r="H1173" t="str">
            <v>GPA</v>
          </cell>
          <cell r="I1173">
            <v>3</v>
          </cell>
          <cell r="J1173" t="str">
            <v>No</v>
          </cell>
          <cell r="K1173"/>
          <cell r="L1173" t="str">
            <v>Yes</v>
          </cell>
          <cell r="M1173" t="str">
            <v>FH02308003013</v>
          </cell>
        </row>
        <row r="1174">
          <cell r="A1174" t="str">
            <v>SA2104</v>
          </cell>
          <cell r="B1174" t="str">
            <v>11SW-C/R543</v>
          </cell>
          <cell r="C1174">
            <v>0</v>
          </cell>
          <cell r="D1174" t="str">
            <v>WS&amp;L</v>
          </cell>
          <cell r="E1174" t="str">
            <v>W</v>
          </cell>
          <cell r="F1174" t="str">
            <v>A</v>
          </cell>
          <cell r="G1174" t="str">
            <v>Bethanie, 139 Pokfulam Road</v>
          </cell>
          <cell r="H1174" t="str">
            <v>GPA</v>
          </cell>
          <cell r="I1174">
            <v>3</v>
          </cell>
          <cell r="J1174" t="str">
            <v>Yes</v>
          </cell>
          <cell r="K1174"/>
          <cell r="L1174" t="str">
            <v>No</v>
          </cell>
          <cell r="M1174" t="str">
            <v>FH02308003015</v>
          </cell>
        </row>
        <row r="1175">
          <cell r="A1175" t="str">
            <v>SA2105</v>
          </cell>
          <cell r="B1175" t="str">
            <v>11SW-C/R555</v>
          </cell>
          <cell r="C1175">
            <v>0</v>
          </cell>
          <cell r="D1175" t="str">
            <v>CP,ML&amp;Wch</v>
          </cell>
          <cell r="E1175" t="str">
            <v>PML</v>
          </cell>
          <cell r="F1175" t="str">
            <v>A</v>
          </cell>
          <cell r="G1175" t="str">
            <v>30 Plunkett's Road</v>
          </cell>
          <cell r="H1175" t="str">
            <v>GPA</v>
          </cell>
          <cell r="I1175">
            <v>3</v>
          </cell>
          <cell r="J1175" t="str">
            <v>No</v>
          </cell>
          <cell r="K1175"/>
          <cell r="L1175" t="str">
            <v>No</v>
          </cell>
          <cell r="M1175" t="str">
            <v>AC02308025000</v>
          </cell>
        </row>
        <row r="1176">
          <cell r="A1176" t="str">
            <v>SA2106</v>
          </cell>
          <cell r="B1176" t="str">
            <v>11SW-C/R56</v>
          </cell>
          <cell r="C1176">
            <v>0</v>
          </cell>
          <cell r="D1176" t="str">
            <v>CP,ML&amp;Wch</v>
          </cell>
          <cell r="E1176" t="str">
            <v>PML</v>
          </cell>
          <cell r="F1176" t="str">
            <v>A</v>
          </cell>
          <cell r="G1176" t="str">
            <v>30 Plunkett's Road</v>
          </cell>
          <cell r="H1176" t="str">
            <v>GPA</v>
          </cell>
          <cell r="I1176">
            <v>1</v>
          </cell>
          <cell r="J1176" t="str">
            <v>Yes</v>
          </cell>
          <cell r="K1176"/>
          <cell r="L1176" t="str">
            <v>No</v>
          </cell>
          <cell r="M1176" t="str">
            <v>AC02308022013</v>
          </cell>
        </row>
        <row r="1177">
          <cell r="A1177" t="str">
            <v>SA2107</v>
          </cell>
          <cell r="B1177" t="str">
            <v>11SW-C/R565</v>
          </cell>
          <cell r="C1177">
            <v>0</v>
          </cell>
          <cell r="D1177" t="str">
            <v>WS&amp;L</v>
          </cell>
          <cell r="E1177" t="str">
            <v>W</v>
          </cell>
          <cell r="F1177" t="str">
            <v>A</v>
          </cell>
          <cell r="G1177" t="str">
            <v>Pokfulam Pest Control Quarters &amp; Stores</v>
          </cell>
          <cell r="H1177" t="str">
            <v>FEHD</v>
          </cell>
          <cell r="I1177">
            <v>1</v>
          </cell>
          <cell r="J1177" t="str">
            <v>No</v>
          </cell>
          <cell r="K1177"/>
          <cell r="L1177" t="str">
            <v>No</v>
          </cell>
          <cell r="M1177" t="str">
            <v>BJ01908018002</v>
          </cell>
        </row>
        <row r="1178">
          <cell r="A1178" t="str">
            <v>SA2108</v>
          </cell>
          <cell r="B1178" t="str">
            <v>11SW-C/R59</v>
          </cell>
          <cell r="C1178">
            <v>0</v>
          </cell>
          <cell r="D1178" t="str">
            <v>CP,ML&amp;Wch</v>
          </cell>
          <cell r="E1178" t="str">
            <v>PML</v>
          </cell>
          <cell r="F1178" t="str">
            <v>A</v>
          </cell>
          <cell r="G1178" t="str">
            <v>30 Plunkett's Road</v>
          </cell>
          <cell r="H1178" t="str">
            <v>GPA</v>
          </cell>
          <cell r="I1178">
            <v>1</v>
          </cell>
          <cell r="J1178" t="str">
            <v>No</v>
          </cell>
          <cell r="K1178"/>
          <cell r="L1178" t="str">
            <v>No</v>
          </cell>
          <cell r="M1178" t="str">
            <v>AC02308022010</v>
          </cell>
        </row>
        <row r="1179">
          <cell r="A1179" t="str">
            <v>SA2110</v>
          </cell>
          <cell r="B1179" t="str">
            <v>11SW-C/R96</v>
          </cell>
          <cell r="C1179">
            <v>0</v>
          </cell>
          <cell r="D1179" t="str">
            <v>CP,ML&amp;Wch</v>
          </cell>
          <cell r="E1179" t="str">
            <v>PML</v>
          </cell>
          <cell r="F1179" t="str">
            <v>A</v>
          </cell>
          <cell r="G1179" t="str">
            <v>Old Peak Road Rest Garden</v>
          </cell>
          <cell r="H1179" t="str">
            <v>LCSD</v>
          </cell>
          <cell r="I1179">
            <v>2</v>
          </cell>
          <cell r="J1179" t="str">
            <v>Yes</v>
          </cell>
          <cell r="K1179"/>
          <cell r="L1179" t="str">
            <v>No</v>
          </cell>
          <cell r="M1179" t="str">
            <v>AC04408057001</v>
          </cell>
        </row>
        <row r="1180">
          <cell r="A1180" t="str">
            <v>SA2111</v>
          </cell>
          <cell r="B1180" t="str">
            <v>11SW-D/C1003</v>
          </cell>
          <cell r="C1180">
            <v>0</v>
          </cell>
          <cell r="D1180" t="str">
            <v>CP,ML&amp;Wch</v>
          </cell>
          <cell r="E1180" t="str">
            <v>Wch-S</v>
          </cell>
          <cell r="F1180" t="str">
            <v>A</v>
          </cell>
          <cell r="G1180" t="str">
            <v>Caroline Cemetery</v>
          </cell>
          <cell r="H1180" t="str">
            <v>FEHD</v>
          </cell>
          <cell r="I1180">
            <v>3</v>
          </cell>
          <cell r="J1180" t="str">
            <v>No</v>
          </cell>
          <cell r="K1180"/>
          <cell r="L1180" t="str">
            <v>Yes</v>
          </cell>
          <cell r="M1180" t="str">
            <v>CC01900128000</v>
          </cell>
        </row>
        <row r="1181">
          <cell r="A1181" t="str">
            <v>SA2112</v>
          </cell>
          <cell r="B1181" t="str">
            <v>11SW-D/C1007</v>
          </cell>
          <cell r="C1181">
            <v>0</v>
          </cell>
          <cell r="D1181" t="str">
            <v>CP,ML&amp;Wch</v>
          </cell>
          <cell r="E1181" t="str">
            <v>Wch-S</v>
          </cell>
          <cell r="F1181" t="str">
            <v>A</v>
          </cell>
          <cell r="G1181" t="str">
            <v>Hong Kong Stadium</v>
          </cell>
          <cell r="H1181" t="str">
            <v>LCSD</v>
          </cell>
          <cell r="I1181">
            <v>1</v>
          </cell>
          <cell r="J1181" t="str">
            <v>No</v>
          </cell>
          <cell r="K1181" t="str">
            <v>HappyValley</v>
          </cell>
          <cell r="L1181" t="str">
            <v>Yes</v>
          </cell>
          <cell r="M1181" t="str">
            <v>CC04408024010</v>
          </cell>
        </row>
        <row r="1182">
          <cell r="A1182" t="str">
            <v>SA2113</v>
          </cell>
          <cell r="B1182" t="str">
            <v>11SW-D/CR1013</v>
          </cell>
          <cell r="C1182">
            <v>0</v>
          </cell>
          <cell r="D1182" t="str">
            <v>WS&amp;L</v>
          </cell>
          <cell r="E1182" t="str">
            <v>S</v>
          </cell>
          <cell r="F1182" t="str">
            <v>A</v>
          </cell>
          <cell r="G1182" t="str">
            <v>Aberdeen Main Road/Ap Lei Chau Bridge Flyover Sitting Out Area</v>
          </cell>
          <cell r="H1182" t="str">
            <v>LCSD</v>
          </cell>
          <cell r="I1182">
            <v>2</v>
          </cell>
          <cell r="J1182" t="str">
            <v>Yes</v>
          </cell>
          <cell r="K1182" t="str">
            <v>Aberdeen_ApLeiChau</v>
          </cell>
          <cell r="L1182" t="str">
            <v>Yes</v>
          </cell>
          <cell r="M1182" t="str">
            <v>BK04408025002</v>
          </cell>
        </row>
        <row r="1183">
          <cell r="A1183" t="str">
            <v>SA2114</v>
          </cell>
          <cell r="B1183" t="str">
            <v>11SW-D/CR1057</v>
          </cell>
          <cell r="C1183">
            <v>0</v>
          </cell>
          <cell r="D1183" t="str">
            <v>WS&amp;L</v>
          </cell>
          <cell r="E1183" t="str">
            <v>S</v>
          </cell>
          <cell r="F1183" t="str">
            <v>A</v>
          </cell>
          <cell r="G1183" t="str">
            <v>Wong Chuk Hang Sports Centre</v>
          </cell>
          <cell r="H1183" t="str">
            <v>LCSD</v>
          </cell>
          <cell r="I1183">
            <v>1</v>
          </cell>
          <cell r="J1183" t="str">
            <v>Yes</v>
          </cell>
          <cell r="K1183"/>
          <cell r="L1183" t="str">
            <v>Yes</v>
          </cell>
          <cell r="M1183" t="str">
            <v>BB04408031001</v>
          </cell>
        </row>
        <row r="1184">
          <cell r="A1184" t="str">
            <v>SA2115</v>
          </cell>
          <cell r="B1184" t="str">
            <v>11SW-D/C1058</v>
          </cell>
          <cell r="C1184">
            <v>0</v>
          </cell>
          <cell r="D1184" t="str">
            <v>WS&amp;L</v>
          </cell>
          <cell r="E1184" t="str">
            <v>S</v>
          </cell>
          <cell r="F1184" t="str">
            <v>A</v>
          </cell>
          <cell r="G1184" t="str">
            <v>Aberdeen Police Training School</v>
          </cell>
          <cell r="H1184" t="str">
            <v>HKPF</v>
          </cell>
          <cell r="I1184">
            <v>2</v>
          </cell>
          <cell r="J1184" t="str">
            <v>Yes</v>
          </cell>
          <cell r="K1184"/>
          <cell r="L1184" t="str">
            <v>Yes</v>
          </cell>
          <cell r="M1184" t="str">
            <v>BB03108004015</v>
          </cell>
        </row>
        <row r="1185">
          <cell r="A1185" t="str">
            <v>SA2116</v>
          </cell>
          <cell r="B1185" t="str">
            <v>11SW-D/C1059</v>
          </cell>
          <cell r="C1185">
            <v>0</v>
          </cell>
          <cell r="D1185" t="str">
            <v>WS&amp;L</v>
          </cell>
          <cell r="E1185" t="str">
            <v>S</v>
          </cell>
          <cell r="F1185" t="str">
            <v>A</v>
          </cell>
          <cell r="G1185" t="str">
            <v>Aberdeen Police Training School</v>
          </cell>
          <cell r="H1185" t="str">
            <v>HKPF</v>
          </cell>
          <cell r="I1185">
            <v>1</v>
          </cell>
          <cell r="J1185" t="str">
            <v>No</v>
          </cell>
          <cell r="K1185"/>
          <cell r="L1185" t="str">
            <v>Yes</v>
          </cell>
          <cell r="M1185" t="str">
            <v>BB03108004016</v>
          </cell>
        </row>
        <row r="1186">
          <cell r="A1186" t="str">
            <v>SA2117</v>
          </cell>
          <cell r="B1186" t="str">
            <v>11SW-D/C1060</v>
          </cell>
          <cell r="C1186">
            <v>0</v>
          </cell>
          <cell r="D1186" t="str">
            <v>WS&amp;L</v>
          </cell>
          <cell r="E1186" t="str">
            <v>S</v>
          </cell>
          <cell r="F1186" t="str">
            <v>A</v>
          </cell>
          <cell r="G1186" t="str">
            <v>Aberdeen Police Training School</v>
          </cell>
          <cell r="H1186" t="str">
            <v>HKPF</v>
          </cell>
          <cell r="I1186">
            <v>3</v>
          </cell>
          <cell r="J1186" t="str">
            <v>No</v>
          </cell>
          <cell r="K1186"/>
          <cell r="L1186" t="str">
            <v>Yes</v>
          </cell>
          <cell r="M1186" t="str">
            <v>BB03108004034</v>
          </cell>
        </row>
        <row r="1187">
          <cell r="A1187" t="str">
            <v>SA2118</v>
          </cell>
          <cell r="B1187" t="str">
            <v>11SW-D/C1071</v>
          </cell>
          <cell r="C1187">
            <v>0</v>
          </cell>
          <cell r="D1187" t="str">
            <v>WS&amp;L</v>
          </cell>
          <cell r="E1187" t="str">
            <v>S</v>
          </cell>
          <cell r="F1187" t="str">
            <v>A</v>
          </cell>
          <cell r="G1187" t="str">
            <v>Aberdeen Country Park Management Centre</v>
          </cell>
          <cell r="H1187" t="str">
            <v>AFCD</v>
          </cell>
          <cell r="I1187">
            <v>1</v>
          </cell>
          <cell r="J1187" t="str">
            <v>Yes</v>
          </cell>
          <cell r="K1187"/>
          <cell r="L1187" t="str">
            <v>Yes</v>
          </cell>
          <cell r="M1187" t="str">
            <v>BK04408026001</v>
          </cell>
        </row>
        <row r="1188">
          <cell r="A1188" t="str">
            <v>SA2119</v>
          </cell>
          <cell r="B1188" t="str">
            <v>11SW-D/C1183</v>
          </cell>
          <cell r="C1188" t="str">
            <v>0,0</v>
          </cell>
          <cell r="D1188" t="str">
            <v>CP,ML&amp;Wch</v>
          </cell>
          <cell r="E1188" t="str">
            <v>PML</v>
          </cell>
          <cell r="F1188" t="str">
            <v>A</v>
          </cell>
          <cell r="G1188" t="str">
            <v>Mount Gough F.M. Broadcasting Station</v>
          </cell>
          <cell r="H1188" t="str">
            <v>HKPF,RTHK</v>
          </cell>
          <cell r="I1188">
            <v>2</v>
          </cell>
          <cell r="J1188" t="str">
            <v>No</v>
          </cell>
          <cell r="K1188"/>
          <cell r="L1188" t="str">
            <v>No</v>
          </cell>
          <cell r="M1188" t="str">
            <v>AC03108044001</v>
          </cell>
        </row>
        <row r="1189">
          <cell r="A1189" t="str">
            <v>SA2120</v>
          </cell>
          <cell r="B1189" t="str">
            <v>11SW-D/C1186</v>
          </cell>
          <cell r="C1189" t="str">
            <v>0,0</v>
          </cell>
          <cell r="D1189" t="str">
            <v>CP,ML&amp;Wch</v>
          </cell>
          <cell r="E1189" t="str">
            <v>PML</v>
          </cell>
          <cell r="F1189" t="str">
            <v>A</v>
          </cell>
          <cell r="G1189" t="str">
            <v>Mount Gough F.M. Broadcasting Station</v>
          </cell>
          <cell r="H1189" t="str">
            <v>HKPF,RTHK</v>
          </cell>
          <cell r="I1189">
            <v>3</v>
          </cell>
          <cell r="J1189" t="str">
            <v>No</v>
          </cell>
          <cell r="K1189"/>
          <cell r="L1189" t="str">
            <v>No</v>
          </cell>
          <cell r="M1189" t="str">
            <v>AC03108044004</v>
          </cell>
        </row>
        <row r="1190">
          <cell r="A1190" t="str">
            <v>SA2121</v>
          </cell>
          <cell r="B1190" t="str">
            <v>11SW-D/C1191</v>
          </cell>
          <cell r="C1190">
            <v>1</v>
          </cell>
          <cell r="D1190" t="str">
            <v>CP,ML&amp;Wch</v>
          </cell>
          <cell r="E1190" t="str">
            <v>Wch-N</v>
          </cell>
          <cell r="F1190" t="str">
            <v>A</v>
          </cell>
          <cell r="G1190" t="str">
            <v>Bowen Road Garden</v>
          </cell>
          <cell r="H1190" t="str">
            <v>LCSD</v>
          </cell>
          <cell r="I1190">
            <v>2</v>
          </cell>
          <cell r="J1190" t="str">
            <v>No</v>
          </cell>
          <cell r="K1190"/>
          <cell r="L1190" t="str">
            <v>Yes</v>
          </cell>
          <cell r="M1190" t="str">
            <v>CA04408006000</v>
          </cell>
        </row>
        <row r="1191">
          <cell r="A1191" t="str">
            <v>SA2122</v>
          </cell>
          <cell r="B1191" t="str">
            <v>11SW-D/CR1218</v>
          </cell>
          <cell r="C1191">
            <v>0</v>
          </cell>
          <cell r="D1191" t="str">
            <v>CP,ML&amp;Wch</v>
          </cell>
          <cell r="E1191" t="str">
            <v>PML</v>
          </cell>
          <cell r="F1191" t="str">
            <v>A</v>
          </cell>
          <cell r="G1191" t="str">
            <v>6 Lloyd Path</v>
          </cell>
          <cell r="H1191" t="str">
            <v>GPA</v>
          </cell>
          <cell r="I1191">
            <v>1</v>
          </cell>
          <cell r="J1191" t="str">
            <v>Yes</v>
          </cell>
          <cell r="K1191"/>
          <cell r="L1191" t="str">
            <v>Yes</v>
          </cell>
          <cell r="M1191" t="str">
            <v>AC02308038002</v>
          </cell>
        </row>
        <row r="1192">
          <cell r="A1192" t="str">
            <v>SA2123</v>
          </cell>
          <cell r="B1192" t="str">
            <v>11SW-D/C1242</v>
          </cell>
          <cell r="C1192">
            <v>0</v>
          </cell>
          <cell r="D1192" t="str">
            <v>CP,ML&amp;Wch</v>
          </cell>
          <cell r="E1192" t="str">
            <v>PML</v>
          </cell>
          <cell r="F1192" t="str">
            <v>A</v>
          </cell>
          <cell r="G1192" t="str">
            <v>6 Lloyd Path</v>
          </cell>
          <cell r="H1192" t="str">
            <v>GPA</v>
          </cell>
          <cell r="I1192">
            <v>1</v>
          </cell>
          <cell r="J1192" t="str">
            <v>Yes</v>
          </cell>
          <cell r="K1192"/>
          <cell r="L1192" t="str">
            <v>Yes</v>
          </cell>
          <cell r="M1192" t="str">
            <v>AC02308038001</v>
          </cell>
        </row>
        <row r="1193">
          <cell r="A1193" t="str">
            <v>SA2124</v>
          </cell>
          <cell r="B1193" t="str">
            <v>11SW-D/C1246</v>
          </cell>
          <cell r="C1193">
            <v>0</v>
          </cell>
          <cell r="D1193" t="str">
            <v>CP,ML&amp;Wch</v>
          </cell>
          <cell r="E1193" t="str">
            <v>PML</v>
          </cell>
          <cell r="F1193" t="str">
            <v>A</v>
          </cell>
          <cell r="G1193" t="str">
            <v>Victoria House, 15 Barker Road</v>
          </cell>
          <cell r="H1193" t="str">
            <v>CS' Off</v>
          </cell>
          <cell r="I1193">
            <v>1</v>
          </cell>
          <cell r="J1193" t="str">
            <v>Yes</v>
          </cell>
          <cell r="K1193"/>
          <cell r="L1193" t="str">
            <v>Yes</v>
          </cell>
          <cell r="M1193" t="str">
            <v>AC07108032017</v>
          </cell>
        </row>
        <row r="1194">
          <cell r="A1194" t="str">
            <v>SA2132</v>
          </cell>
          <cell r="B1194" t="str">
            <v>11SW-D/C1348</v>
          </cell>
          <cell r="C1194">
            <v>0</v>
          </cell>
          <cell r="D1194" t="str">
            <v>CP,ML&amp;Wch</v>
          </cell>
          <cell r="E1194" t="str">
            <v>Wch-S</v>
          </cell>
          <cell r="F1194" t="str">
            <v>A</v>
          </cell>
          <cell r="G1194" t="str">
            <v>Bowen Road Park Public Toilet</v>
          </cell>
          <cell r="H1194" t="str">
            <v>FEHD</v>
          </cell>
          <cell r="I1194">
            <v>1</v>
          </cell>
          <cell r="J1194" t="str">
            <v>No</v>
          </cell>
          <cell r="K1194"/>
          <cell r="L1194" t="str">
            <v>Yes</v>
          </cell>
          <cell r="M1194" t="str">
            <v>CC04408037001</v>
          </cell>
        </row>
        <row r="1195">
          <cell r="A1195" t="str">
            <v>SA2133</v>
          </cell>
          <cell r="B1195" t="str">
            <v>11SW-D/C1367</v>
          </cell>
          <cell r="C1195">
            <v>0</v>
          </cell>
          <cell r="D1195" t="str">
            <v>CP,ML&amp;Wch</v>
          </cell>
          <cell r="E1195" t="str">
            <v>Wch-N</v>
          </cell>
          <cell r="F1195" t="str">
            <v>A</v>
          </cell>
          <cell r="G1195" t="str">
            <v>50 Magazine Gap Road</v>
          </cell>
          <cell r="H1195" t="str">
            <v>GPA</v>
          </cell>
          <cell r="I1195">
            <v>2</v>
          </cell>
          <cell r="J1195" t="str">
            <v>No</v>
          </cell>
          <cell r="K1195"/>
          <cell r="L1195" t="str">
            <v>Yes</v>
          </cell>
          <cell r="M1195" t="str">
            <v>CA03108002004</v>
          </cell>
        </row>
        <row r="1196">
          <cell r="A1196" t="str">
            <v>SA2134</v>
          </cell>
          <cell r="B1196" t="str">
            <v>11SW-D/CR1415</v>
          </cell>
          <cell r="C1196">
            <v>0</v>
          </cell>
          <cell r="D1196" t="str">
            <v>CP,ML&amp;Wch</v>
          </cell>
          <cell r="E1196" t="str">
            <v>Wch-N</v>
          </cell>
          <cell r="F1196" t="str">
            <v>A</v>
          </cell>
          <cell r="G1196" t="str">
            <v>50 Magazine Gap Road</v>
          </cell>
          <cell r="H1196" t="str">
            <v>GPA</v>
          </cell>
          <cell r="I1196">
            <v>2</v>
          </cell>
          <cell r="J1196" t="str">
            <v>Yes</v>
          </cell>
          <cell r="K1196"/>
          <cell r="L1196" t="str">
            <v>Yes</v>
          </cell>
          <cell r="M1196" t="str">
            <v>CA03108002003</v>
          </cell>
        </row>
        <row r="1197">
          <cell r="A1197" t="str">
            <v>SA2135</v>
          </cell>
          <cell r="B1197" t="str">
            <v>11SW-D/CR1435</v>
          </cell>
          <cell r="C1197">
            <v>0</v>
          </cell>
          <cell r="D1197" t="str">
            <v>WS&amp;L</v>
          </cell>
          <cell r="E1197" t="str">
            <v>S</v>
          </cell>
          <cell r="F1197" t="str">
            <v>A</v>
          </cell>
          <cell r="G1197" t="str">
            <v>Aberdeen Public Toilet &amp; Bath House</v>
          </cell>
          <cell r="H1197" t="str">
            <v>FEHD</v>
          </cell>
          <cell r="I1197">
            <v>3</v>
          </cell>
          <cell r="J1197" t="str">
            <v>Yes</v>
          </cell>
          <cell r="K1197" t="str">
            <v>Aberdeen_ApLeiChau</v>
          </cell>
          <cell r="L1197" t="str">
            <v>Yes</v>
          </cell>
          <cell r="M1197" t="str">
            <v>BK01908023001</v>
          </cell>
        </row>
        <row r="1198">
          <cell r="A1198" t="str">
            <v>SA2136</v>
          </cell>
          <cell r="B1198" t="str">
            <v>11SW-D/C1453</v>
          </cell>
          <cell r="C1198">
            <v>0</v>
          </cell>
          <cell r="D1198" t="str">
            <v>Heritage</v>
          </cell>
          <cell r="E1198" t="str">
            <v>Antiq</v>
          </cell>
          <cell r="F1198" t="str">
            <v>A</v>
          </cell>
          <cell r="G1198" t="str">
            <v>Ware House (Old Aberdeen Police Station) (S)</v>
          </cell>
          <cell r="H1198" t="str">
            <v>GPA</v>
          </cell>
          <cell r="I1198">
            <v>3</v>
          </cell>
          <cell r="J1198" t="str">
            <v>Yes</v>
          </cell>
          <cell r="K1198" t="str">
            <v>Aberdeen_ApLeiChau</v>
          </cell>
          <cell r="L1198" t="str">
            <v>Yes</v>
          </cell>
          <cell r="M1198" t="str">
            <v>FH02308007005</v>
          </cell>
        </row>
        <row r="1199">
          <cell r="A1199" t="str">
            <v>SA2137</v>
          </cell>
          <cell r="B1199" t="str">
            <v>11SW-D/C1456</v>
          </cell>
          <cell r="C1199">
            <v>0</v>
          </cell>
          <cell r="D1199" t="str">
            <v>Heritage</v>
          </cell>
          <cell r="E1199" t="str">
            <v>Antiq</v>
          </cell>
          <cell r="F1199" t="str">
            <v>A</v>
          </cell>
          <cell r="G1199" t="str">
            <v>Ware House (Old Aberdeen Police Station) (S)</v>
          </cell>
          <cell r="H1199" t="str">
            <v>GPA</v>
          </cell>
          <cell r="I1199">
            <v>1</v>
          </cell>
          <cell r="J1199" t="str">
            <v>Yes</v>
          </cell>
          <cell r="K1199" t="str">
            <v>Aberdeen_ApLeiChau</v>
          </cell>
          <cell r="L1199" t="str">
            <v>Yes</v>
          </cell>
          <cell r="M1199" t="str">
            <v>FH02308007006</v>
          </cell>
        </row>
        <row r="1200">
          <cell r="A1200" t="str">
            <v>SA2138</v>
          </cell>
          <cell r="B1200" t="str">
            <v>11SW-D/C1457</v>
          </cell>
          <cell r="C1200">
            <v>0</v>
          </cell>
          <cell r="D1200" t="str">
            <v>CP,ML&amp;Wch</v>
          </cell>
          <cell r="E1200" t="str">
            <v>Wch-S</v>
          </cell>
          <cell r="F1200" t="str">
            <v>A</v>
          </cell>
          <cell r="G1200" t="str">
            <v>Bowen Road Lover's Stone Garden</v>
          </cell>
          <cell r="H1200" t="str">
            <v>LCSD</v>
          </cell>
          <cell r="I1200">
            <v>3</v>
          </cell>
          <cell r="J1200" t="str">
            <v>No</v>
          </cell>
          <cell r="K1200"/>
          <cell r="L1200" t="str">
            <v>Yes</v>
          </cell>
          <cell r="M1200" t="str">
            <v>CC04408056003</v>
          </cell>
        </row>
        <row r="1201">
          <cell r="A1201" t="str">
            <v>SA2139</v>
          </cell>
          <cell r="B1201" t="str">
            <v>11SW-D/C1467</v>
          </cell>
          <cell r="C1201">
            <v>0</v>
          </cell>
          <cell r="D1201" t="str">
            <v>CP,ML&amp;Wch</v>
          </cell>
          <cell r="E1201" t="str">
            <v>Wch-S</v>
          </cell>
          <cell r="F1201" t="str">
            <v>A</v>
          </cell>
          <cell r="G1201" t="str">
            <v>Hong Kong Cemetery</v>
          </cell>
          <cell r="H1201" t="str">
            <v>FEHD</v>
          </cell>
          <cell r="I1201">
            <v>3</v>
          </cell>
          <cell r="J1201" t="str">
            <v>No</v>
          </cell>
          <cell r="K1201"/>
          <cell r="L1201" t="str">
            <v>Yes</v>
          </cell>
          <cell r="M1201" t="str">
            <v>CC01908021005</v>
          </cell>
        </row>
        <row r="1202">
          <cell r="A1202" t="str">
            <v>SA2140</v>
          </cell>
          <cell r="B1202" t="str">
            <v>11SW-D/CR1468</v>
          </cell>
          <cell r="C1202">
            <v>2</v>
          </cell>
          <cell r="D1202" t="str">
            <v>CP,ML&amp;Wch</v>
          </cell>
          <cell r="E1202" t="str">
            <v>Wch-S</v>
          </cell>
          <cell r="F1202" t="str">
            <v>A</v>
          </cell>
          <cell r="G1202" t="str">
            <v>Hong Kong Cemetery</v>
          </cell>
          <cell r="H1202" t="str">
            <v>FEHD</v>
          </cell>
          <cell r="I1202">
            <v>3</v>
          </cell>
          <cell r="J1202" t="str">
            <v>Yes</v>
          </cell>
          <cell r="K1202"/>
          <cell r="L1202" t="str">
            <v>Yes</v>
          </cell>
          <cell r="M1202" t="str">
            <v>CC01908021017</v>
          </cell>
        </row>
        <row r="1203">
          <cell r="A1203" t="str">
            <v>SA2141</v>
          </cell>
          <cell r="B1203" t="str">
            <v>11SW-D/C1469</v>
          </cell>
          <cell r="C1203">
            <v>0</v>
          </cell>
          <cell r="D1203" t="str">
            <v>CP,ML&amp;Wch</v>
          </cell>
          <cell r="E1203" t="str">
            <v>Wch-S</v>
          </cell>
          <cell r="F1203" t="str">
            <v>A</v>
          </cell>
          <cell r="G1203" t="str">
            <v>Hong Kong Cemetery</v>
          </cell>
          <cell r="H1203" t="str">
            <v>FEHD</v>
          </cell>
          <cell r="I1203">
            <v>3</v>
          </cell>
          <cell r="J1203" t="str">
            <v>No</v>
          </cell>
          <cell r="K1203"/>
          <cell r="L1203" t="str">
            <v>Yes</v>
          </cell>
          <cell r="M1203" t="str">
            <v>CC01908021006</v>
          </cell>
        </row>
        <row r="1204">
          <cell r="A1204" t="str">
            <v>SA2142</v>
          </cell>
          <cell r="B1204" t="str">
            <v>11SW-D/C1470</v>
          </cell>
          <cell r="C1204">
            <v>0</v>
          </cell>
          <cell r="D1204" t="str">
            <v>CP,ML&amp;Wch</v>
          </cell>
          <cell r="E1204" t="str">
            <v>Wch-S</v>
          </cell>
          <cell r="F1204" t="str">
            <v>A</v>
          </cell>
          <cell r="G1204" t="str">
            <v>Hong Kong Cemetery</v>
          </cell>
          <cell r="H1204" t="str">
            <v>FEHD</v>
          </cell>
          <cell r="I1204">
            <v>3</v>
          </cell>
          <cell r="J1204" t="str">
            <v>No</v>
          </cell>
          <cell r="K1204"/>
          <cell r="L1204" t="str">
            <v>Yes</v>
          </cell>
          <cell r="M1204" t="str">
            <v>CC01908021007</v>
          </cell>
        </row>
        <row r="1205">
          <cell r="A1205" t="str">
            <v>SA2143</v>
          </cell>
          <cell r="B1205" t="str">
            <v>11SW-D/C1471</v>
          </cell>
          <cell r="C1205">
            <v>0</v>
          </cell>
          <cell r="D1205" t="str">
            <v>CP,ML&amp;Wch</v>
          </cell>
          <cell r="E1205" t="str">
            <v>Wch-S</v>
          </cell>
          <cell r="F1205" t="str">
            <v>A</v>
          </cell>
          <cell r="G1205" t="str">
            <v>Hong Kong Cemetery</v>
          </cell>
          <cell r="H1205" t="str">
            <v>FEHD</v>
          </cell>
          <cell r="I1205">
            <v>3</v>
          </cell>
          <cell r="J1205" t="str">
            <v>No</v>
          </cell>
          <cell r="K1205"/>
          <cell r="L1205" t="str">
            <v>Yes</v>
          </cell>
          <cell r="M1205" t="str">
            <v>CC01908021008</v>
          </cell>
        </row>
        <row r="1206">
          <cell r="A1206" t="str">
            <v>SA2144</v>
          </cell>
          <cell r="B1206" t="str">
            <v>11SW-D/CR1472</v>
          </cell>
          <cell r="C1206" t="str">
            <v>1,2</v>
          </cell>
          <cell r="D1206" t="str">
            <v>CP,ML&amp;Wch</v>
          </cell>
          <cell r="E1206" t="str">
            <v>Wch-S</v>
          </cell>
          <cell r="F1206" t="str">
            <v>A</v>
          </cell>
          <cell r="G1206" t="str">
            <v>Hong Kong Cemetery</v>
          </cell>
          <cell r="H1206" t="str">
            <v>HyD,FEHD</v>
          </cell>
          <cell r="I1206">
            <v>2</v>
          </cell>
          <cell r="J1206" t="str">
            <v>Yes</v>
          </cell>
          <cell r="K1206"/>
          <cell r="L1206" t="str">
            <v>Yes</v>
          </cell>
          <cell r="M1206" t="str">
            <v>CC01908021012</v>
          </cell>
        </row>
        <row r="1207">
          <cell r="A1207" t="str">
            <v>SA2145</v>
          </cell>
          <cell r="B1207" t="str">
            <v>11SW-D/C1476</v>
          </cell>
          <cell r="C1207">
            <v>0</v>
          </cell>
          <cell r="D1207" t="str">
            <v>CP,ML&amp;Wch</v>
          </cell>
          <cell r="E1207" t="str">
            <v>Wch-S</v>
          </cell>
          <cell r="F1207" t="str">
            <v>A</v>
          </cell>
          <cell r="G1207" t="str">
            <v>Hong Kong Cemetery</v>
          </cell>
          <cell r="H1207" t="str">
            <v>FEHD</v>
          </cell>
          <cell r="I1207">
            <v>3</v>
          </cell>
          <cell r="J1207" t="str">
            <v>No</v>
          </cell>
          <cell r="K1207"/>
          <cell r="L1207" t="str">
            <v>Yes</v>
          </cell>
          <cell r="M1207" t="str">
            <v>CC01908021026</v>
          </cell>
        </row>
        <row r="1208">
          <cell r="A1208" t="str">
            <v>SA2146</v>
          </cell>
          <cell r="B1208" t="str">
            <v>11SW-D/CR1477</v>
          </cell>
          <cell r="C1208">
            <v>0</v>
          </cell>
          <cell r="D1208" t="str">
            <v>CP,ML&amp;Wch</v>
          </cell>
          <cell r="E1208" t="str">
            <v>Wch-S</v>
          </cell>
          <cell r="F1208" t="str">
            <v>A</v>
          </cell>
          <cell r="G1208" t="str">
            <v>Hong Kong Cemetery</v>
          </cell>
          <cell r="H1208" t="str">
            <v>FEHD</v>
          </cell>
          <cell r="I1208">
            <v>3</v>
          </cell>
          <cell r="J1208" t="str">
            <v>No</v>
          </cell>
          <cell r="K1208"/>
          <cell r="L1208" t="str">
            <v>Yes</v>
          </cell>
          <cell r="M1208" t="str">
            <v>CC01908021024</v>
          </cell>
        </row>
        <row r="1209">
          <cell r="A1209" t="str">
            <v>SA2147</v>
          </cell>
          <cell r="B1209" t="str">
            <v>11SW-D/CR1478</v>
          </cell>
          <cell r="C1209">
            <v>0</v>
          </cell>
          <cell r="D1209" t="str">
            <v>CP,ML&amp;Wch</v>
          </cell>
          <cell r="E1209" t="str">
            <v>Wch-S</v>
          </cell>
          <cell r="F1209" t="str">
            <v>A</v>
          </cell>
          <cell r="G1209" t="str">
            <v>Hong Kong Cemetery</v>
          </cell>
          <cell r="H1209" t="str">
            <v>FEHD</v>
          </cell>
          <cell r="I1209">
            <v>3</v>
          </cell>
          <cell r="J1209" t="str">
            <v>No</v>
          </cell>
          <cell r="K1209"/>
          <cell r="L1209" t="str">
            <v>Yes</v>
          </cell>
          <cell r="M1209" t="str">
            <v>CC01908021022</v>
          </cell>
        </row>
        <row r="1210">
          <cell r="A1210" t="str">
            <v>SA2148</v>
          </cell>
          <cell r="B1210" t="str">
            <v>11SW-D/CR1479</v>
          </cell>
          <cell r="C1210">
            <v>0</v>
          </cell>
          <cell r="D1210" t="str">
            <v>CP,ML&amp;Wch</v>
          </cell>
          <cell r="E1210" t="str">
            <v>Wch-S</v>
          </cell>
          <cell r="F1210" t="str">
            <v>A</v>
          </cell>
          <cell r="G1210" t="str">
            <v>Hong Kong Cemetery</v>
          </cell>
          <cell r="H1210" t="str">
            <v>FEHD</v>
          </cell>
          <cell r="I1210">
            <v>3</v>
          </cell>
          <cell r="J1210" t="str">
            <v>No</v>
          </cell>
          <cell r="K1210"/>
          <cell r="L1210" t="str">
            <v>Yes</v>
          </cell>
          <cell r="M1210" t="str">
            <v>CC01908021028</v>
          </cell>
        </row>
        <row r="1211">
          <cell r="A1211" t="str">
            <v>SA2149</v>
          </cell>
          <cell r="B1211" t="str">
            <v>11SW-D/C1480</v>
          </cell>
          <cell r="C1211">
            <v>0</v>
          </cell>
          <cell r="D1211" t="str">
            <v>CP,ML&amp;Wch</v>
          </cell>
          <cell r="E1211" t="str">
            <v>Wch-S</v>
          </cell>
          <cell r="F1211" t="str">
            <v>A</v>
          </cell>
          <cell r="G1211" t="str">
            <v>Hong Kong Cemetery</v>
          </cell>
          <cell r="H1211" t="str">
            <v>FEHD</v>
          </cell>
          <cell r="I1211">
            <v>3</v>
          </cell>
          <cell r="J1211" t="str">
            <v>No</v>
          </cell>
          <cell r="K1211"/>
          <cell r="L1211" t="str">
            <v>Yes</v>
          </cell>
          <cell r="M1211" t="str">
            <v>CC01908021027</v>
          </cell>
        </row>
        <row r="1212">
          <cell r="A1212" t="str">
            <v>SA2150</v>
          </cell>
          <cell r="B1212" t="str">
            <v>11SW-D/C1483</v>
          </cell>
          <cell r="C1212">
            <v>0</v>
          </cell>
          <cell r="D1212" t="str">
            <v>CP,ML&amp;Wch</v>
          </cell>
          <cell r="E1212" t="str">
            <v>Wch-S</v>
          </cell>
          <cell r="F1212" t="str">
            <v>A</v>
          </cell>
          <cell r="G1212" t="str">
            <v>Hong Kong Cemetery</v>
          </cell>
          <cell r="H1212" t="str">
            <v>FEHD</v>
          </cell>
          <cell r="I1212">
            <v>3</v>
          </cell>
          <cell r="J1212" t="str">
            <v>No</v>
          </cell>
          <cell r="K1212"/>
          <cell r="L1212" t="str">
            <v>Yes</v>
          </cell>
          <cell r="M1212" t="str">
            <v>CC01908021040</v>
          </cell>
        </row>
        <row r="1213">
          <cell r="A1213" t="str">
            <v>SA2151</v>
          </cell>
          <cell r="B1213" t="str">
            <v>11SW-D/C1484</v>
          </cell>
          <cell r="C1213">
            <v>0</v>
          </cell>
          <cell r="D1213" t="str">
            <v>CP,ML&amp;Wch</v>
          </cell>
          <cell r="E1213" t="str">
            <v>Wch-S</v>
          </cell>
          <cell r="F1213" t="str">
            <v>A</v>
          </cell>
          <cell r="G1213" t="str">
            <v>Hong Kong Cemetery</v>
          </cell>
          <cell r="H1213" t="str">
            <v>FEHD</v>
          </cell>
          <cell r="I1213">
            <v>3</v>
          </cell>
          <cell r="J1213" t="str">
            <v>No</v>
          </cell>
          <cell r="K1213"/>
          <cell r="L1213" t="str">
            <v>Yes</v>
          </cell>
          <cell r="M1213" t="str">
            <v>CC01908021041</v>
          </cell>
        </row>
        <row r="1214">
          <cell r="A1214" t="str">
            <v>SA2152</v>
          </cell>
          <cell r="B1214" t="str">
            <v>11SW-D/C1485</v>
          </cell>
          <cell r="C1214">
            <v>0</v>
          </cell>
          <cell r="D1214" t="str">
            <v>CP,ML&amp;Wch</v>
          </cell>
          <cell r="E1214" t="str">
            <v>Wch-S</v>
          </cell>
          <cell r="F1214" t="str">
            <v>A</v>
          </cell>
          <cell r="G1214" t="str">
            <v>Hong Kong Cemetery</v>
          </cell>
          <cell r="H1214" t="str">
            <v>FEHD</v>
          </cell>
          <cell r="I1214">
            <v>3</v>
          </cell>
          <cell r="J1214" t="str">
            <v>No</v>
          </cell>
          <cell r="K1214"/>
          <cell r="L1214" t="str">
            <v>Yes</v>
          </cell>
          <cell r="M1214" t="str">
            <v>CC01908021042</v>
          </cell>
        </row>
        <row r="1215">
          <cell r="A1215" t="str">
            <v>SA2153</v>
          </cell>
          <cell r="B1215" t="str">
            <v>11SW-D/C1486</v>
          </cell>
          <cell r="C1215">
            <v>0</v>
          </cell>
          <cell r="D1215" t="str">
            <v>CP,ML&amp;Wch</v>
          </cell>
          <cell r="E1215" t="str">
            <v>Wch-S</v>
          </cell>
          <cell r="F1215" t="str">
            <v>A</v>
          </cell>
          <cell r="G1215" t="str">
            <v>Hong Kong Cemetery</v>
          </cell>
          <cell r="H1215" t="str">
            <v>FEHD</v>
          </cell>
          <cell r="I1215">
            <v>3</v>
          </cell>
          <cell r="J1215" t="str">
            <v>Yes</v>
          </cell>
          <cell r="K1215"/>
          <cell r="L1215" t="str">
            <v>Yes</v>
          </cell>
          <cell r="M1215" t="str">
            <v>CC01908021043</v>
          </cell>
        </row>
        <row r="1216">
          <cell r="A1216" t="str">
            <v>SA2154</v>
          </cell>
          <cell r="B1216" t="str">
            <v>11SW-D/C1487</v>
          </cell>
          <cell r="C1216">
            <v>0</v>
          </cell>
          <cell r="D1216" t="str">
            <v>CP,ML&amp;Wch</v>
          </cell>
          <cell r="E1216" t="str">
            <v>Wch-S</v>
          </cell>
          <cell r="F1216" t="str">
            <v>A</v>
          </cell>
          <cell r="G1216" t="str">
            <v>Hong Kong Cemetery</v>
          </cell>
          <cell r="H1216" t="str">
            <v>FEHD</v>
          </cell>
          <cell r="I1216">
            <v>3</v>
          </cell>
          <cell r="J1216" t="str">
            <v>No</v>
          </cell>
          <cell r="K1216"/>
          <cell r="L1216" t="str">
            <v>Yes</v>
          </cell>
          <cell r="M1216" t="str">
            <v>CC01908021038</v>
          </cell>
        </row>
        <row r="1217">
          <cell r="A1217" t="str">
            <v>SA2155</v>
          </cell>
          <cell r="B1217" t="str">
            <v>11SW-D/C1488</v>
          </cell>
          <cell r="C1217">
            <v>0</v>
          </cell>
          <cell r="D1217" t="str">
            <v>CP,ML&amp;Wch</v>
          </cell>
          <cell r="E1217" t="str">
            <v>Wch-S</v>
          </cell>
          <cell r="F1217" t="str">
            <v>A</v>
          </cell>
          <cell r="G1217" t="str">
            <v>Hong Kong Cemetery</v>
          </cell>
          <cell r="H1217" t="str">
            <v>FEHD</v>
          </cell>
          <cell r="I1217">
            <v>3</v>
          </cell>
          <cell r="J1217" t="str">
            <v>No</v>
          </cell>
          <cell r="K1217"/>
          <cell r="L1217" t="str">
            <v>Yes</v>
          </cell>
          <cell r="M1217" t="str">
            <v>CC01908021036</v>
          </cell>
        </row>
        <row r="1218">
          <cell r="A1218" t="str">
            <v>SA2156</v>
          </cell>
          <cell r="B1218" t="str">
            <v>11SW-D/C1489</v>
          </cell>
          <cell r="C1218">
            <v>0</v>
          </cell>
          <cell r="D1218" t="str">
            <v>CP,ML&amp;Wch</v>
          </cell>
          <cell r="E1218" t="str">
            <v>Wch-S</v>
          </cell>
          <cell r="F1218" t="str">
            <v>A</v>
          </cell>
          <cell r="G1218" t="str">
            <v>Hong Kong Cemetery</v>
          </cell>
          <cell r="H1218" t="str">
            <v>FEHD</v>
          </cell>
          <cell r="I1218">
            <v>3</v>
          </cell>
          <cell r="J1218" t="str">
            <v>No</v>
          </cell>
          <cell r="K1218"/>
          <cell r="L1218" t="str">
            <v>Yes</v>
          </cell>
          <cell r="M1218" t="str">
            <v>CC01908021035</v>
          </cell>
        </row>
        <row r="1219">
          <cell r="A1219" t="str">
            <v>SA2157</v>
          </cell>
          <cell r="B1219" t="str">
            <v>11SW-D/C149</v>
          </cell>
          <cell r="C1219">
            <v>0</v>
          </cell>
          <cell r="D1219" t="str">
            <v>WS&amp;L</v>
          </cell>
          <cell r="E1219" t="str">
            <v>S</v>
          </cell>
          <cell r="F1219" t="str">
            <v>A</v>
          </cell>
          <cell r="G1219" t="str">
            <v>Financial Secretary's Residence</v>
          </cell>
          <cell r="H1219" t="str">
            <v>GPA</v>
          </cell>
          <cell r="I1219">
            <v>2</v>
          </cell>
          <cell r="J1219" t="str">
            <v>Yes</v>
          </cell>
          <cell r="K1219" t="str">
            <v>DeepWaterBay_RepulseBay</v>
          </cell>
          <cell r="L1219" t="str">
            <v>Yes</v>
          </cell>
          <cell r="M1219" t="str">
            <v>BB02308012001</v>
          </cell>
        </row>
        <row r="1220">
          <cell r="A1220" t="str">
            <v>SA2158</v>
          </cell>
          <cell r="B1220" t="str">
            <v>11SW-D/C1490</v>
          </cell>
          <cell r="C1220">
            <v>0</v>
          </cell>
          <cell r="D1220" t="str">
            <v>CP,ML&amp;Wch</v>
          </cell>
          <cell r="E1220" t="str">
            <v>Wch-S</v>
          </cell>
          <cell r="F1220" t="str">
            <v>A</v>
          </cell>
          <cell r="G1220" t="str">
            <v>Hong Kong Cemetery</v>
          </cell>
          <cell r="H1220" t="str">
            <v>FEHD</v>
          </cell>
          <cell r="I1220">
            <v>3</v>
          </cell>
          <cell r="J1220" t="str">
            <v>No</v>
          </cell>
          <cell r="K1220"/>
          <cell r="L1220" t="str">
            <v>Yes</v>
          </cell>
          <cell r="M1220" t="str">
            <v>CC01908021018</v>
          </cell>
        </row>
        <row r="1221">
          <cell r="A1221" t="str">
            <v>SA2159</v>
          </cell>
          <cell r="B1221" t="str">
            <v>11SW-D/C1491</v>
          </cell>
          <cell r="C1221">
            <v>0</v>
          </cell>
          <cell r="D1221" t="str">
            <v>CP,ML&amp;Wch</v>
          </cell>
          <cell r="E1221" t="str">
            <v>Wch-S</v>
          </cell>
          <cell r="F1221" t="str">
            <v>A</v>
          </cell>
          <cell r="G1221" t="str">
            <v>Hong Kong Cemetery</v>
          </cell>
          <cell r="H1221" t="str">
            <v>FEHD</v>
          </cell>
          <cell r="I1221">
            <v>3</v>
          </cell>
          <cell r="J1221" t="str">
            <v>Yes</v>
          </cell>
          <cell r="K1221"/>
          <cell r="L1221" t="str">
            <v>Yes</v>
          </cell>
          <cell r="M1221" t="str">
            <v>CC01908021033</v>
          </cell>
        </row>
        <row r="1222">
          <cell r="A1222" t="str">
            <v>SA2161</v>
          </cell>
          <cell r="B1222" t="str">
            <v>11SW-D/C1495</v>
          </cell>
          <cell r="C1222">
            <v>0</v>
          </cell>
          <cell r="D1222" t="str">
            <v>CP,ML&amp;Wch</v>
          </cell>
          <cell r="E1222" t="str">
            <v>Wch-S</v>
          </cell>
          <cell r="F1222" t="str">
            <v>A</v>
          </cell>
          <cell r="G1222" t="str">
            <v>Hong Kong Cemetery</v>
          </cell>
          <cell r="H1222" t="str">
            <v>FEHD</v>
          </cell>
          <cell r="I1222">
            <v>3</v>
          </cell>
          <cell r="J1222" t="str">
            <v>No</v>
          </cell>
          <cell r="K1222"/>
          <cell r="L1222" t="str">
            <v>Yes</v>
          </cell>
          <cell r="M1222" t="str">
            <v>CC01908021029</v>
          </cell>
        </row>
        <row r="1223">
          <cell r="A1223" t="str">
            <v>SA2162</v>
          </cell>
          <cell r="B1223" t="str">
            <v>11SW-D/C1496</v>
          </cell>
          <cell r="C1223">
            <v>0</v>
          </cell>
          <cell r="D1223" t="str">
            <v>CP,ML&amp;Wch</v>
          </cell>
          <cell r="E1223" t="str">
            <v>Wch-S</v>
          </cell>
          <cell r="F1223" t="str">
            <v>A</v>
          </cell>
          <cell r="G1223" t="str">
            <v>Hong Kong Cemetery</v>
          </cell>
          <cell r="H1223" t="str">
            <v>FEHD</v>
          </cell>
          <cell r="I1223">
            <v>3</v>
          </cell>
          <cell r="J1223" t="str">
            <v>No</v>
          </cell>
          <cell r="K1223"/>
          <cell r="L1223" t="str">
            <v>Yes</v>
          </cell>
          <cell r="M1223" t="str">
            <v>CC01908021032</v>
          </cell>
        </row>
        <row r="1224">
          <cell r="A1224" t="str">
            <v>SA2163</v>
          </cell>
          <cell r="B1224" t="str">
            <v>11SW-D/C1497</v>
          </cell>
          <cell r="C1224">
            <v>0</v>
          </cell>
          <cell r="D1224" t="str">
            <v>CP,ML&amp;Wch</v>
          </cell>
          <cell r="E1224" t="str">
            <v>Wch-S</v>
          </cell>
          <cell r="F1224" t="str">
            <v>A</v>
          </cell>
          <cell r="G1224" t="str">
            <v>Hong Kong Cemetery</v>
          </cell>
          <cell r="H1224" t="str">
            <v>FEHD</v>
          </cell>
          <cell r="I1224">
            <v>3</v>
          </cell>
          <cell r="J1224" t="str">
            <v>No</v>
          </cell>
          <cell r="K1224"/>
          <cell r="L1224" t="str">
            <v>Yes</v>
          </cell>
          <cell r="M1224" t="str">
            <v>CC01908021030</v>
          </cell>
        </row>
        <row r="1225">
          <cell r="A1225" t="str">
            <v>SA2164</v>
          </cell>
          <cell r="B1225" t="str">
            <v>11SW-D/C1498</v>
          </cell>
          <cell r="C1225">
            <v>0</v>
          </cell>
          <cell r="D1225" t="str">
            <v>CP,ML&amp;Wch</v>
          </cell>
          <cell r="E1225" t="str">
            <v>Wch-S</v>
          </cell>
          <cell r="F1225" t="str">
            <v>A</v>
          </cell>
          <cell r="G1225" t="str">
            <v>Hong Kong Cemetery</v>
          </cell>
          <cell r="H1225" t="str">
            <v>LCSD</v>
          </cell>
          <cell r="I1225">
            <v>3</v>
          </cell>
          <cell r="J1225" t="str">
            <v>No</v>
          </cell>
          <cell r="K1225"/>
          <cell r="L1225" t="str">
            <v>Yes</v>
          </cell>
          <cell r="M1225" t="str">
            <v>CC01908021031</v>
          </cell>
        </row>
        <row r="1226">
          <cell r="A1226" t="str">
            <v>SA2165</v>
          </cell>
          <cell r="B1226" t="str">
            <v>11SW-D/CR151</v>
          </cell>
          <cell r="C1226">
            <v>2</v>
          </cell>
          <cell r="D1226" t="str">
            <v>WS&amp;L</v>
          </cell>
          <cell r="E1226" t="str">
            <v>S</v>
          </cell>
          <cell r="F1226" t="str">
            <v>A</v>
          </cell>
          <cell r="G1226" t="str">
            <v>Financial Secretary's Residence</v>
          </cell>
          <cell r="H1226" t="str">
            <v>GPA</v>
          </cell>
          <cell r="I1226">
            <v>1</v>
          </cell>
          <cell r="J1226" t="str">
            <v>Yes</v>
          </cell>
          <cell r="K1226" t="str">
            <v>DeepWaterBay_RepulseBay</v>
          </cell>
          <cell r="L1226" t="str">
            <v>Yes</v>
          </cell>
          <cell r="M1226" t="str">
            <v>BB02308012003</v>
          </cell>
        </row>
        <row r="1227">
          <cell r="A1227" t="str">
            <v>SA2166</v>
          </cell>
          <cell r="B1227" t="str">
            <v>11SW-D/CR1531</v>
          </cell>
          <cell r="C1227">
            <v>0</v>
          </cell>
          <cell r="D1227" t="str">
            <v>CP,ML&amp;Wch</v>
          </cell>
          <cell r="E1227" t="str">
            <v>PML</v>
          </cell>
          <cell r="F1227" t="str">
            <v>A</v>
          </cell>
          <cell r="G1227" t="str">
            <v>Plantation Road Garden</v>
          </cell>
          <cell r="H1227" t="str">
            <v>LCSD</v>
          </cell>
          <cell r="I1227">
            <v>2</v>
          </cell>
          <cell r="J1227" t="str">
            <v>No</v>
          </cell>
          <cell r="K1227"/>
          <cell r="L1227" t="str">
            <v>Yes</v>
          </cell>
          <cell r="M1227" t="str">
            <v>AC04408080002</v>
          </cell>
        </row>
        <row r="1228">
          <cell r="A1228" t="str">
            <v>SA2167</v>
          </cell>
          <cell r="B1228" t="str">
            <v>11SW-D/C1616</v>
          </cell>
          <cell r="C1228">
            <v>0</v>
          </cell>
          <cell r="D1228" t="str">
            <v>CP,ML&amp;Wch</v>
          </cell>
          <cell r="E1228" t="str">
            <v>PML</v>
          </cell>
          <cell r="F1228" t="str">
            <v>A</v>
          </cell>
          <cell r="G1228" t="str">
            <v>Peak Police Station</v>
          </cell>
          <cell r="H1228" t="str">
            <v>HKPF</v>
          </cell>
          <cell r="I1228">
            <v>2</v>
          </cell>
          <cell r="J1228" t="str">
            <v>Yes</v>
          </cell>
          <cell r="K1228"/>
          <cell r="L1228" t="str">
            <v>Yes</v>
          </cell>
          <cell r="M1228" t="str">
            <v>AC03108041001</v>
          </cell>
        </row>
        <row r="1229">
          <cell r="A1229" t="str">
            <v>SA2168</v>
          </cell>
          <cell r="B1229" t="str">
            <v>11SW-D/CR1618</v>
          </cell>
          <cell r="C1229">
            <v>2</v>
          </cell>
          <cell r="D1229" t="str">
            <v>CP,ML&amp;Wch</v>
          </cell>
          <cell r="E1229" t="str">
            <v>PML</v>
          </cell>
          <cell r="F1229" t="str">
            <v>A</v>
          </cell>
          <cell r="G1229" t="str">
            <v>Peak Police Station</v>
          </cell>
          <cell r="H1229" t="str">
            <v>HKPF</v>
          </cell>
          <cell r="I1229">
            <v>1</v>
          </cell>
          <cell r="J1229" t="str">
            <v>Yes</v>
          </cell>
          <cell r="K1229"/>
          <cell r="L1229" t="str">
            <v>Yes</v>
          </cell>
          <cell r="M1229" t="str">
            <v>AC03108045001</v>
          </cell>
        </row>
        <row r="1230">
          <cell r="A1230" t="str">
            <v>SA2169</v>
          </cell>
          <cell r="B1230" t="str">
            <v>11SW-D/CR1623</v>
          </cell>
          <cell r="C1230">
            <v>0</v>
          </cell>
          <cell r="D1230" t="str">
            <v>CP,ML&amp;Wch</v>
          </cell>
          <cell r="E1230" t="str">
            <v>PML</v>
          </cell>
          <cell r="F1230" t="str">
            <v>A</v>
          </cell>
          <cell r="G1230" t="str">
            <v>Chief Justice's Residence, 18 Gough Hill Road</v>
          </cell>
          <cell r="H1230" t="str">
            <v>GPA</v>
          </cell>
          <cell r="I1230">
            <v>1</v>
          </cell>
          <cell r="J1230" t="str">
            <v>No</v>
          </cell>
          <cell r="K1230"/>
          <cell r="L1230" t="str">
            <v>Yes</v>
          </cell>
          <cell r="M1230" t="str">
            <v>AC02308034007</v>
          </cell>
        </row>
        <row r="1231">
          <cell r="A1231" t="str">
            <v>SA2170</v>
          </cell>
          <cell r="B1231" t="str">
            <v>11SW-D/CR1654</v>
          </cell>
          <cell r="C1231">
            <v>0</v>
          </cell>
          <cell r="D1231" t="str">
            <v>CP,ML&amp;Wch</v>
          </cell>
          <cell r="E1231" t="str">
            <v>PML</v>
          </cell>
          <cell r="F1231" t="str">
            <v>A</v>
          </cell>
          <cell r="G1231" t="str">
            <v>Chief Justice's Residence, 18 Gough Hill Road</v>
          </cell>
          <cell r="H1231" t="str">
            <v>GPA</v>
          </cell>
          <cell r="I1231">
            <v>1</v>
          </cell>
          <cell r="J1231" t="str">
            <v>No</v>
          </cell>
          <cell r="K1231"/>
          <cell r="L1231" t="str">
            <v>Yes</v>
          </cell>
          <cell r="M1231" t="str">
            <v>AC02308034004</v>
          </cell>
        </row>
        <row r="1232">
          <cell r="A1232" t="str">
            <v>SA2171</v>
          </cell>
          <cell r="B1232" t="str">
            <v>11SW-D/C1714</v>
          </cell>
          <cell r="C1232">
            <v>0</v>
          </cell>
          <cell r="D1232" t="str">
            <v>CP,ML&amp;Wch</v>
          </cell>
          <cell r="E1232" t="str">
            <v>Wch-N</v>
          </cell>
          <cell r="F1232" t="str">
            <v>A</v>
          </cell>
          <cell r="G1232" t="str">
            <v>Police Museum (Formerly Wanchai Gap Police Station)</v>
          </cell>
          <cell r="H1232" t="str">
            <v>HKPF</v>
          </cell>
          <cell r="I1232">
            <v>1</v>
          </cell>
          <cell r="J1232" t="str">
            <v>No</v>
          </cell>
          <cell r="K1232"/>
          <cell r="L1232" t="str">
            <v>Yes</v>
          </cell>
          <cell r="M1232" t="str">
            <v>CA03108001001</v>
          </cell>
        </row>
        <row r="1233">
          <cell r="A1233" t="str">
            <v>SA2172</v>
          </cell>
          <cell r="B1233" t="str">
            <v>11SW-D/CR1792</v>
          </cell>
          <cell r="C1233">
            <v>0</v>
          </cell>
          <cell r="D1233" t="str">
            <v>WS&amp;L</v>
          </cell>
          <cell r="E1233" t="str">
            <v>S</v>
          </cell>
          <cell r="F1233" t="str">
            <v>A</v>
          </cell>
          <cell r="G1233" t="str">
            <v>Island Road Government Primary School</v>
          </cell>
          <cell r="H1233" t="str">
            <v>EB</v>
          </cell>
          <cell r="I1233">
            <v>1</v>
          </cell>
          <cell r="J1233" t="str">
            <v>No</v>
          </cell>
          <cell r="K1233" t="str">
            <v>Aberdeen_ApLeiChau</v>
          </cell>
          <cell r="L1233" t="str">
            <v>Yes</v>
          </cell>
          <cell r="M1233" t="str">
            <v>BK07108003006</v>
          </cell>
        </row>
        <row r="1234">
          <cell r="A1234" t="str">
            <v>SA2173</v>
          </cell>
          <cell r="B1234" t="str">
            <v>11SW-D/CR1825</v>
          </cell>
          <cell r="C1234" t="str">
            <v>0,0</v>
          </cell>
          <cell r="D1234" t="str">
            <v>CP,ML&amp;Wch</v>
          </cell>
          <cell r="E1234" t="str">
            <v>PML</v>
          </cell>
          <cell r="F1234" t="str">
            <v>A</v>
          </cell>
          <cell r="G1234" t="str">
            <v>Mount Gough F.M. Broadcasting Station</v>
          </cell>
          <cell r="H1234" t="str">
            <v>HKPF,RTHK</v>
          </cell>
          <cell r="I1234">
            <v>2</v>
          </cell>
          <cell r="J1234" t="str">
            <v>No</v>
          </cell>
          <cell r="K1234"/>
          <cell r="L1234" t="str">
            <v>Yes</v>
          </cell>
          <cell r="M1234" t="str">
            <v>AC03108044005</v>
          </cell>
        </row>
        <row r="1235">
          <cell r="A1235" t="str">
            <v>SA2174</v>
          </cell>
          <cell r="B1235" t="str">
            <v>11SW-D/C1874</v>
          </cell>
          <cell r="C1235">
            <v>0</v>
          </cell>
          <cell r="D1235" t="str">
            <v>CP,ML&amp;Wch</v>
          </cell>
          <cell r="E1235" t="str">
            <v>Wch-S</v>
          </cell>
          <cell r="F1235" t="str">
            <v>A</v>
          </cell>
          <cell r="G1235" t="str">
            <v>Hong Kong Cemetery</v>
          </cell>
          <cell r="H1235" t="str">
            <v>FEHD</v>
          </cell>
          <cell r="I1235">
            <v>3</v>
          </cell>
          <cell r="J1235" t="str">
            <v>No</v>
          </cell>
          <cell r="K1235"/>
          <cell r="L1235" t="str">
            <v>Yes</v>
          </cell>
          <cell r="M1235" t="str">
            <v>CC01908021009</v>
          </cell>
        </row>
        <row r="1236">
          <cell r="A1236" t="str">
            <v>SA2175</v>
          </cell>
          <cell r="B1236" t="str">
            <v>11SW-D/CR1877</v>
          </cell>
          <cell r="C1236">
            <v>0</v>
          </cell>
          <cell r="D1236" t="str">
            <v>CP,ML&amp;Wch</v>
          </cell>
          <cell r="E1236" t="str">
            <v>Wch-S</v>
          </cell>
          <cell r="F1236" t="str">
            <v>A</v>
          </cell>
          <cell r="G1236" t="str">
            <v>Hong Kong Cemetery</v>
          </cell>
          <cell r="H1236" t="str">
            <v>FEHD</v>
          </cell>
          <cell r="I1236">
            <v>3</v>
          </cell>
          <cell r="J1236" t="str">
            <v>No</v>
          </cell>
          <cell r="K1236"/>
          <cell r="L1236" t="str">
            <v>Yes</v>
          </cell>
          <cell r="M1236" t="str">
            <v>CC01908021023</v>
          </cell>
        </row>
        <row r="1237">
          <cell r="A1237" t="str">
            <v>SA2176</v>
          </cell>
          <cell r="B1237" t="str">
            <v>11SW-D/C1879</v>
          </cell>
          <cell r="C1237">
            <v>0</v>
          </cell>
          <cell r="D1237" t="str">
            <v>CP,ML&amp;Wch</v>
          </cell>
          <cell r="E1237" t="str">
            <v>Wch-S</v>
          </cell>
          <cell r="F1237" t="str">
            <v>A</v>
          </cell>
          <cell r="G1237" t="str">
            <v>Hong Kong Cemetery</v>
          </cell>
          <cell r="H1237" t="str">
            <v>FEHD</v>
          </cell>
          <cell r="I1237">
            <v>3</v>
          </cell>
          <cell r="J1237" t="str">
            <v>No</v>
          </cell>
          <cell r="K1237"/>
          <cell r="L1237" t="str">
            <v>Yes</v>
          </cell>
          <cell r="M1237" t="str">
            <v>CC01908021010</v>
          </cell>
        </row>
        <row r="1238">
          <cell r="A1238" t="str">
            <v>SA2177</v>
          </cell>
          <cell r="B1238" t="str">
            <v>11SW-D/C19</v>
          </cell>
          <cell r="C1238">
            <v>0</v>
          </cell>
          <cell r="D1238" t="str">
            <v>CP,ML&amp;Wch</v>
          </cell>
          <cell r="E1238" t="str">
            <v>Wch-S</v>
          </cell>
          <cell r="F1238" t="str">
            <v>A</v>
          </cell>
          <cell r="G1238" t="str">
            <v>Hong Kong Cemetery</v>
          </cell>
          <cell r="H1238" t="str">
            <v>FEHD</v>
          </cell>
          <cell r="I1238">
            <v>3</v>
          </cell>
          <cell r="J1238" t="str">
            <v>No</v>
          </cell>
          <cell r="K1238"/>
          <cell r="L1238" t="str">
            <v>Yes</v>
          </cell>
          <cell r="M1238" t="str">
            <v>CC01908021003</v>
          </cell>
        </row>
        <row r="1239">
          <cell r="A1239" t="str">
            <v>SA2178</v>
          </cell>
          <cell r="B1239" t="str">
            <v>11SW-D/CR1936</v>
          </cell>
          <cell r="C1239">
            <v>0</v>
          </cell>
          <cell r="D1239" t="str">
            <v>WS&amp;L</v>
          </cell>
          <cell r="E1239" t="str">
            <v>S</v>
          </cell>
          <cell r="F1239" t="str">
            <v>A</v>
          </cell>
          <cell r="G1239" t="str">
            <v>Island Road Government Primary School</v>
          </cell>
          <cell r="H1239" t="str">
            <v>EB</v>
          </cell>
          <cell r="I1239">
            <v>1</v>
          </cell>
          <cell r="J1239" t="str">
            <v>Yes</v>
          </cell>
          <cell r="K1239" t="str">
            <v>Aberdeen_ApLeiChau</v>
          </cell>
          <cell r="L1239" t="str">
            <v>Yes</v>
          </cell>
          <cell r="M1239" t="str">
            <v>BK07108003007</v>
          </cell>
        </row>
        <row r="1240">
          <cell r="A1240" t="str">
            <v>SA2179</v>
          </cell>
          <cell r="B1240" t="str">
            <v>11SW-D/CR1968</v>
          </cell>
          <cell r="C1240">
            <v>0</v>
          </cell>
          <cell r="D1240" t="str">
            <v>CP,ML&amp;Wch</v>
          </cell>
          <cell r="E1240" t="str">
            <v>Wch-S</v>
          </cell>
          <cell r="F1240" t="str">
            <v>A</v>
          </cell>
          <cell r="G1240" t="str">
            <v>12-14 Middle Gap Road Government Quarters</v>
          </cell>
          <cell r="H1240" t="str">
            <v>GPA</v>
          </cell>
          <cell r="I1240">
            <v>1</v>
          </cell>
          <cell r="J1240" t="str">
            <v>Yes</v>
          </cell>
          <cell r="K1240"/>
          <cell r="L1240" t="str">
            <v>Yes</v>
          </cell>
          <cell r="M1240" t="str">
            <v>CC02308004002</v>
          </cell>
        </row>
        <row r="1241">
          <cell r="A1241" t="str">
            <v>SA2181</v>
          </cell>
          <cell r="B1241" t="str">
            <v>11SW-D/CR1980</v>
          </cell>
          <cell r="C1241">
            <v>0</v>
          </cell>
          <cell r="D1241" t="str">
            <v>CP,ML&amp;Wch</v>
          </cell>
          <cell r="E1241" t="str">
            <v>Wch-S</v>
          </cell>
          <cell r="F1241" t="str">
            <v>A</v>
          </cell>
          <cell r="G1241" t="str">
            <v>Hong Kong Cemetery</v>
          </cell>
          <cell r="H1241" t="str">
            <v>FEHD</v>
          </cell>
          <cell r="I1241">
            <v>3</v>
          </cell>
          <cell r="J1241" t="str">
            <v>No</v>
          </cell>
          <cell r="K1241"/>
          <cell r="L1241" t="str">
            <v>Yes</v>
          </cell>
          <cell r="M1241" t="str">
            <v>CC01908021013</v>
          </cell>
        </row>
        <row r="1242">
          <cell r="A1242" t="str">
            <v>SA2182</v>
          </cell>
          <cell r="B1242" t="str">
            <v>11SW-D/CR1994</v>
          </cell>
          <cell r="C1242">
            <v>0</v>
          </cell>
          <cell r="D1242" t="str">
            <v>CP,ML&amp;Wch</v>
          </cell>
          <cell r="E1242" t="str">
            <v>Wch-S</v>
          </cell>
          <cell r="F1242" t="str">
            <v>A</v>
          </cell>
          <cell r="G1242" t="str">
            <v>12-14 Middle Gap Road Government Quarters</v>
          </cell>
          <cell r="H1242" t="str">
            <v>GPA</v>
          </cell>
          <cell r="I1242">
            <v>2</v>
          </cell>
          <cell r="J1242" t="str">
            <v>No</v>
          </cell>
          <cell r="K1242"/>
          <cell r="L1242" t="str">
            <v>No</v>
          </cell>
          <cell r="M1242" t="str">
            <v>CC02308004003</v>
          </cell>
        </row>
        <row r="1243">
          <cell r="A1243" t="str">
            <v>SA2183</v>
          </cell>
          <cell r="B1243" t="str">
            <v>11SW-D/CR1995</v>
          </cell>
          <cell r="C1243">
            <v>0</v>
          </cell>
          <cell r="D1243" t="str">
            <v>CP,ML&amp;Wch</v>
          </cell>
          <cell r="E1243" t="str">
            <v>Wch-S</v>
          </cell>
          <cell r="F1243" t="str">
            <v>A</v>
          </cell>
          <cell r="G1243" t="str">
            <v>Hong Kong Cemetery</v>
          </cell>
          <cell r="H1243" t="str">
            <v>FEHD</v>
          </cell>
          <cell r="I1243">
            <v>3</v>
          </cell>
          <cell r="J1243" t="str">
            <v>Yes</v>
          </cell>
          <cell r="K1243"/>
          <cell r="L1243" t="str">
            <v>Yes</v>
          </cell>
          <cell r="M1243" t="str">
            <v>CC01908021019</v>
          </cell>
        </row>
        <row r="1244">
          <cell r="A1244" t="str">
            <v>SA2184</v>
          </cell>
          <cell r="B1244" t="str">
            <v>11SW-D/CR2025</v>
          </cell>
          <cell r="C1244">
            <v>0</v>
          </cell>
          <cell r="D1244" t="str">
            <v>WS&amp;L</v>
          </cell>
          <cell r="E1244" t="str">
            <v>S</v>
          </cell>
          <cell r="F1244" t="str">
            <v>A</v>
          </cell>
          <cell r="G1244" t="str">
            <v>Fu Hong Society Rehabilitation Centre</v>
          </cell>
          <cell r="H1244" t="str">
            <v>Arch SD</v>
          </cell>
          <cell r="I1244">
            <v>1</v>
          </cell>
          <cell r="J1244" t="str">
            <v>No</v>
          </cell>
          <cell r="K1244" t="str">
            <v>Aberdeen_ApLeiChau</v>
          </cell>
          <cell r="L1244" t="str">
            <v>Yes</v>
          </cell>
          <cell r="M1244" t="str">
            <v>BK05508010001</v>
          </cell>
        </row>
        <row r="1245">
          <cell r="A1245" t="str">
            <v>SA2185</v>
          </cell>
          <cell r="B1245" t="str">
            <v>11SW-D/C2026</v>
          </cell>
          <cell r="C1245">
            <v>1</v>
          </cell>
          <cell r="D1245" t="str">
            <v>WS&amp;L</v>
          </cell>
          <cell r="E1245" t="str">
            <v>S</v>
          </cell>
          <cell r="F1245" t="str">
            <v>A</v>
          </cell>
          <cell r="G1245" t="str">
            <v>Aberdeen Police Training School</v>
          </cell>
          <cell r="H1245" t="str">
            <v>HKPF</v>
          </cell>
          <cell r="I1245">
            <v>2</v>
          </cell>
          <cell r="J1245" t="str">
            <v>No</v>
          </cell>
          <cell r="K1245"/>
          <cell r="L1245" t="str">
            <v>Yes</v>
          </cell>
          <cell r="M1245" t="str">
            <v>BB03108004035</v>
          </cell>
        </row>
        <row r="1246">
          <cell r="A1246" t="str">
            <v>SA2186</v>
          </cell>
          <cell r="B1246" t="str">
            <v>11SW-D/C2036</v>
          </cell>
          <cell r="C1246">
            <v>0</v>
          </cell>
          <cell r="D1246" t="str">
            <v>WS&amp;L</v>
          </cell>
          <cell r="E1246" t="str">
            <v>S</v>
          </cell>
          <cell r="F1246" t="str">
            <v>A</v>
          </cell>
          <cell r="G1246" t="str">
            <v>Aberdeen Old Main Street Rest Garden</v>
          </cell>
          <cell r="H1246" t="str">
            <v>LCSD</v>
          </cell>
          <cell r="I1246">
            <v>2</v>
          </cell>
          <cell r="J1246" t="str">
            <v>Yes</v>
          </cell>
          <cell r="K1246" t="str">
            <v>Aberdeen_ApLeiChau</v>
          </cell>
          <cell r="L1246" t="str">
            <v>Yes</v>
          </cell>
          <cell r="M1246" t="str">
            <v>BK04408017002</v>
          </cell>
        </row>
        <row r="1247">
          <cell r="A1247" t="str">
            <v>SA2187</v>
          </cell>
          <cell r="B1247" t="str">
            <v>11SW-D/CR2037</v>
          </cell>
          <cell r="C1247">
            <v>0</v>
          </cell>
          <cell r="D1247" t="str">
            <v>WS&amp;L</v>
          </cell>
          <cell r="E1247" t="str">
            <v>S</v>
          </cell>
          <cell r="F1247" t="str">
            <v>A</v>
          </cell>
          <cell r="G1247" t="str">
            <v>Aberdeen Old Main Street Rest Garden</v>
          </cell>
          <cell r="H1247" t="str">
            <v>LCSD</v>
          </cell>
          <cell r="I1247">
            <v>1</v>
          </cell>
          <cell r="J1247" t="str">
            <v>Yes</v>
          </cell>
          <cell r="K1247" t="str">
            <v>Aberdeen_ApLeiChau</v>
          </cell>
          <cell r="L1247" t="str">
            <v>No</v>
          </cell>
          <cell r="M1247" t="str">
            <v>BK04408017003</v>
          </cell>
        </row>
        <row r="1248">
          <cell r="A1248" t="str">
            <v>SA2188</v>
          </cell>
          <cell r="B1248" t="str">
            <v>11SW-D/C204</v>
          </cell>
          <cell r="C1248">
            <v>0</v>
          </cell>
          <cell r="D1248" t="str">
            <v>CP,ML&amp;Wch</v>
          </cell>
          <cell r="E1248" t="str">
            <v>Wch-S</v>
          </cell>
          <cell r="F1248" t="str">
            <v>A</v>
          </cell>
          <cell r="G1248" t="str">
            <v>Green Lane Hall</v>
          </cell>
          <cell r="H1248" t="str">
            <v>HKPF</v>
          </cell>
          <cell r="I1248">
            <v>2</v>
          </cell>
          <cell r="J1248" t="str">
            <v>No</v>
          </cell>
          <cell r="K1248" t="str">
            <v>HappyValley</v>
          </cell>
          <cell r="L1248" t="str">
            <v>Yes</v>
          </cell>
          <cell r="M1248" t="str">
            <v>CC03108001002</v>
          </cell>
        </row>
        <row r="1249">
          <cell r="A1249" t="str">
            <v>SA2189</v>
          </cell>
          <cell r="B1249" t="str">
            <v>11SW-D/C207</v>
          </cell>
          <cell r="C1249">
            <v>0</v>
          </cell>
          <cell r="D1249" t="str">
            <v>CP,ML&amp;Wch</v>
          </cell>
          <cell r="E1249" t="str">
            <v>Wch-S</v>
          </cell>
          <cell r="F1249" t="str">
            <v>A</v>
          </cell>
          <cell r="G1249" t="str">
            <v>Happy Valley Driving Test Centre</v>
          </cell>
          <cell r="H1249" t="str">
            <v>TD</v>
          </cell>
          <cell r="I1249">
            <v>1</v>
          </cell>
          <cell r="J1249" t="str">
            <v>No</v>
          </cell>
          <cell r="K1249" t="str">
            <v>HappyValley</v>
          </cell>
          <cell r="L1249" t="str">
            <v>Yes</v>
          </cell>
          <cell r="M1249" t="str">
            <v>CC06308015002</v>
          </cell>
        </row>
        <row r="1250">
          <cell r="A1250" t="str">
            <v>SA2190</v>
          </cell>
          <cell r="B1250" t="str">
            <v>11SW-D/C2079</v>
          </cell>
          <cell r="C1250">
            <v>0</v>
          </cell>
          <cell r="D1250" t="str">
            <v>WS&amp;L</v>
          </cell>
          <cell r="E1250" t="str">
            <v>S</v>
          </cell>
          <cell r="F1250" t="str">
            <v>A</v>
          </cell>
          <cell r="G1250" t="str">
            <v>Island Road Government Primary School</v>
          </cell>
          <cell r="H1250" t="str">
            <v>EB</v>
          </cell>
          <cell r="I1250">
            <v>1</v>
          </cell>
          <cell r="J1250" t="str">
            <v>Yes</v>
          </cell>
          <cell r="K1250" t="str">
            <v>Aberdeen_ApLeiChau</v>
          </cell>
          <cell r="L1250" t="str">
            <v>Yes</v>
          </cell>
          <cell r="M1250" t="str">
            <v>BK07108003003</v>
          </cell>
        </row>
        <row r="1251">
          <cell r="A1251" t="str">
            <v>SA2191</v>
          </cell>
          <cell r="B1251" t="str">
            <v>11SW-D/C2089</v>
          </cell>
          <cell r="C1251">
            <v>0</v>
          </cell>
          <cell r="D1251" t="str">
            <v>CP,ML&amp;Wch</v>
          </cell>
          <cell r="E1251" t="str">
            <v>Wch-S</v>
          </cell>
          <cell r="F1251" t="str">
            <v>A</v>
          </cell>
          <cell r="G1251" t="str">
            <v>Hong Kong Stadium</v>
          </cell>
          <cell r="H1251" t="str">
            <v>LCSD</v>
          </cell>
          <cell r="I1251">
            <v>1</v>
          </cell>
          <cell r="J1251" t="str">
            <v>Yes</v>
          </cell>
          <cell r="K1251" t="str">
            <v>HappyValley</v>
          </cell>
          <cell r="L1251" t="str">
            <v>No</v>
          </cell>
          <cell r="M1251" t="str">
            <v>CC04408024011</v>
          </cell>
        </row>
        <row r="1252">
          <cell r="A1252" t="str">
            <v>SA2192</v>
          </cell>
          <cell r="B1252" t="str">
            <v>11SW-D/C2127</v>
          </cell>
          <cell r="C1252">
            <v>0</v>
          </cell>
          <cell r="D1252" t="str">
            <v>CP,ML&amp;Wch</v>
          </cell>
          <cell r="E1252" t="str">
            <v>Wch-S</v>
          </cell>
          <cell r="F1252" t="str">
            <v>A</v>
          </cell>
          <cell r="G1252" t="str">
            <v>Hong Kong Cemetery</v>
          </cell>
          <cell r="H1252" t="str">
            <v>FEHD</v>
          </cell>
          <cell r="I1252">
            <v>3</v>
          </cell>
          <cell r="J1252" t="str">
            <v>No</v>
          </cell>
          <cell r="K1252"/>
          <cell r="L1252" t="str">
            <v>Yes</v>
          </cell>
          <cell r="M1252" t="str">
            <v>CC01908021050</v>
          </cell>
        </row>
        <row r="1253">
          <cell r="A1253" t="str">
            <v>SA2193</v>
          </cell>
          <cell r="B1253" t="str">
            <v>11SW-D/CR2128</v>
          </cell>
          <cell r="C1253">
            <v>0</v>
          </cell>
          <cell r="D1253" t="str">
            <v>CP,ML&amp;Wch</v>
          </cell>
          <cell r="E1253" t="str">
            <v>Wch-S</v>
          </cell>
          <cell r="F1253" t="str">
            <v>A</v>
          </cell>
          <cell r="G1253" t="str">
            <v>Hong Kong Cemetery</v>
          </cell>
          <cell r="H1253" t="str">
            <v>FEHD</v>
          </cell>
          <cell r="I1253">
            <v>3</v>
          </cell>
          <cell r="J1253" t="str">
            <v>No</v>
          </cell>
          <cell r="K1253"/>
          <cell r="L1253" t="str">
            <v>Yes</v>
          </cell>
          <cell r="M1253" t="str">
            <v>CC01908021051</v>
          </cell>
        </row>
        <row r="1254">
          <cell r="A1254" t="str">
            <v>SA2194</v>
          </cell>
          <cell r="B1254" t="str">
            <v>11SW-D/C2129</v>
          </cell>
          <cell r="C1254">
            <v>0</v>
          </cell>
          <cell r="D1254" t="str">
            <v>CP,ML&amp;Wch</v>
          </cell>
          <cell r="E1254" t="str">
            <v>Wch-S</v>
          </cell>
          <cell r="F1254" t="str">
            <v>A</v>
          </cell>
          <cell r="G1254" t="str">
            <v>Hong Kong Cemetery</v>
          </cell>
          <cell r="H1254" t="str">
            <v>FEHD</v>
          </cell>
          <cell r="I1254">
            <v>2</v>
          </cell>
          <cell r="J1254" t="str">
            <v>Yes</v>
          </cell>
          <cell r="K1254"/>
          <cell r="L1254" t="str">
            <v>Yes</v>
          </cell>
          <cell r="M1254" t="str">
            <v>CC01908021052</v>
          </cell>
        </row>
        <row r="1255">
          <cell r="A1255" t="str">
            <v>SA2195</v>
          </cell>
          <cell r="B1255" t="str">
            <v>11SW-D/C2132</v>
          </cell>
          <cell r="C1255">
            <v>0</v>
          </cell>
          <cell r="D1255" t="str">
            <v>CP,ML&amp;Wch</v>
          </cell>
          <cell r="E1255" t="str">
            <v>Wch-S</v>
          </cell>
          <cell r="F1255" t="str">
            <v>A</v>
          </cell>
          <cell r="G1255" t="str">
            <v>Hong Kong Cemetery</v>
          </cell>
          <cell r="H1255" t="str">
            <v>FEHD</v>
          </cell>
          <cell r="I1255">
            <v>3</v>
          </cell>
          <cell r="J1255" t="str">
            <v>No</v>
          </cell>
          <cell r="K1255"/>
          <cell r="L1255" t="str">
            <v>Yes</v>
          </cell>
          <cell r="M1255" t="str">
            <v>CC01908021053</v>
          </cell>
        </row>
        <row r="1256">
          <cell r="A1256" t="str">
            <v>SA2196</v>
          </cell>
          <cell r="B1256" t="str">
            <v>11SW-D/C2137</v>
          </cell>
          <cell r="C1256">
            <v>1</v>
          </cell>
          <cell r="D1256" t="str">
            <v>CP,ML&amp;Wch</v>
          </cell>
          <cell r="E1256" t="str">
            <v>Wch-S</v>
          </cell>
          <cell r="F1256" t="str">
            <v>A</v>
          </cell>
          <cell r="G1256" t="str">
            <v>Hong Kong Cemetery</v>
          </cell>
          <cell r="H1256" t="str">
            <v>FEHD</v>
          </cell>
          <cell r="I1256">
            <v>3</v>
          </cell>
          <cell r="J1256" t="str">
            <v>No</v>
          </cell>
          <cell r="K1256"/>
          <cell r="L1256" t="str">
            <v>Yes</v>
          </cell>
          <cell r="M1256" t="str">
            <v>CC01908021054</v>
          </cell>
        </row>
        <row r="1257">
          <cell r="A1257" t="str">
            <v>SA2197</v>
          </cell>
          <cell r="B1257" t="str">
            <v>11SW-D/C2138</v>
          </cell>
          <cell r="C1257">
            <v>0</v>
          </cell>
          <cell r="D1257" t="str">
            <v>Heritage</v>
          </cell>
          <cell r="E1257" t="str">
            <v>Antiq</v>
          </cell>
          <cell r="F1257" t="str">
            <v>A</v>
          </cell>
          <cell r="G1257" t="str">
            <v>Ware House (Old Aberdeen Police Station) (S)</v>
          </cell>
          <cell r="H1257" t="str">
            <v>GPA</v>
          </cell>
          <cell r="I1257">
            <v>2</v>
          </cell>
          <cell r="J1257" t="str">
            <v>Yes</v>
          </cell>
          <cell r="K1257" t="str">
            <v>Aberdeen_ApLeiChau</v>
          </cell>
          <cell r="L1257" t="str">
            <v>No</v>
          </cell>
          <cell r="M1257" t="str">
            <v>FH02308007007</v>
          </cell>
        </row>
        <row r="1258">
          <cell r="A1258" t="str">
            <v>SA2198</v>
          </cell>
          <cell r="B1258" t="str">
            <v>11SW-D/CR2139</v>
          </cell>
          <cell r="C1258">
            <v>0</v>
          </cell>
          <cell r="D1258" t="str">
            <v>CP,ML&amp;Wch</v>
          </cell>
          <cell r="E1258" t="str">
            <v>Wch-S</v>
          </cell>
          <cell r="F1258" t="str">
            <v>A</v>
          </cell>
          <cell r="G1258" t="str">
            <v>Hong Kong Cemetery</v>
          </cell>
          <cell r="H1258" t="str">
            <v>FEHD</v>
          </cell>
          <cell r="I1258">
            <v>3</v>
          </cell>
          <cell r="J1258" t="str">
            <v>No</v>
          </cell>
          <cell r="K1258"/>
          <cell r="L1258" t="str">
            <v>Yes</v>
          </cell>
          <cell r="M1258" t="str">
            <v>CC01908021055</v>
          </cell>
        </row>
        <row r="1259">
          <cell r="A1259" t="str">
            <v>SA2199</v>
          </cell>
          <cell r="B1259" t="str">
            <v>11SW-D/C2146</v>
          </cell>
          <cell r="C1259">
            <v>0</v>
          </cell>
          <cell r="D1259" t="str">
            <v>CP,ML&amp;Wch</v>
          </cell>
          <cell r="E1259" t="str">
            <v>Wch-S</v>
          </cell>
          <cell r="F1259" t="str">
            <v>A</v>
          </cell>
          <cell r="G1259" t="str">
            <v>Hong Kong Cemetery</v>
          </cell>
          <cell r="H1259" t="str">
            <v>FEHD</v>
          </cell>
          <cell r="I1259">
            <v>3</v>
          </cell>
          <cell r="J1259" t="str">
            <v>No</v>
          </cell>
          <cell r="K1259"/>
          <cell r="L1259" t="str">
            <v>Yes</v>
          </cell>
          <cell r="M1259" t="str">
            <v>CC01908021058</v>
          </cell>
        </row>
        <row r="1260">
          <cell r="A1260" t="str">
            <v>SA2200</v>
          </cell>
          <cell r="B1260" t="str">
            <v>11SW-D/C2148</v>
          </cell>
          <cell r="C1260">
            <v>0</v>
          </cell>
          <cell r="D1260" t="str">
            <v>CP,ML&amp;Wch</v>
          </cell>
          <cell r="E1260" t="str">
            <v>Wch-S</v>
          </cell>
          <cell r="F1260" t="str">
            <v>A</v>
          </cell>
          <cell r="G1260" t="str">
            <v>Hong Kong Cemetery</v>
          </cell>
          <cell r="H1260" t="str">
            <v>FEHD</v>
          </cell>
          <cell r="I1260">
            <v>3</v>
          </cell>
          <cell r="J1260" t="str">
            <v>No</v>
          </cell>
          <cell r="K1260"/>
          <cell r="L1260" t="str">
            <v>Yes</v>
          </cell>
          <cell r="M1260" t="str">
            <v>CC01908021057</v>
          </cell>
        </row>
        <row r="1261">
          <cell r="A1261" t="str">
            <v>SA2201</v>
          </cell>
          <cell r="B1261" t="str">
            <v>11SW-D/C2149</v>
          </cell>
          <cell r="C1261">
            <v>0</v>
          </cell>
          <cell r="D1261" t="str">
            <v>CP,ML&amp;Wch</v>
          </cell>
          <cell r="E1261" t="str">
            <v>Wch-S</v>
          </cell>
          <cell r="F1261" t="str">
            <v>A</v>
          </cell>
          <cell r="G1261" t="str">
            <v>Hong Kong Cemetery</v>
          </cell>
          <cell r="H1261" t="str">
            <v>FEHD</v>
          </cell>
          <cell r="I1261">
            <v>3</v>
          </cell>
          <cell r="J1261" t="str">
            <v>No</v>
          </cell>
          <cell r="K1261"/>
          <cell r="L1261" t="str">
            <v>Yes</v>
          </cell>
          <cell r="M1261" t="str">
            <v>CC01908021056</v>
          </cell>
        </row>
        <row r="1262">
          <cell r="A1262" t="str">
            <v>SA2202</v>
          </cell>
          <cell r="B1262" t="str">
            <v>11SW-D/CR2173</v>
          </cell>
          <cell r="C1262">
            <v>0</v>
          </cell>
          <cell r="D1262" t="str">
            <v>WS&amp;L</v>
          </cell>
          <cell r="E1262" t="str">
            <v>S</v>
          </cell>
          <cell r="F1262" t="str">
            <v>A</v>
          </cell>
          <cell r="G1262" t="str">
            <v>Aberdeen Country Park Management Centre</v>
          </cell>
          <cell r="H1262" t="str">
            <v>AFCD</v>
          </cell>
          <cell r="I1262">
            <v>3</v>
          </cell>
          <cell r="J1262" t="str">
            <v>No</v>
          </cell>
          <cell r="K1262"/>
          <cell r="L1262" t="str">
            <v>Yes</v>
          </cell>
          <cell r="M1262" t="str">
            <v>BK00108032001</v>
          </cell>
        </row>
        <row r="1263">
          <cell r="A1263" t="str">
            <v>SA2203</v>
          </cell>
          <cell r="B1263" t="str">
            <v>11SW-D/C2185</v>
          </cell>
          <cell r="C1263">
            <v>0</v>
          </cell>
          <cell r="D1263" t="str">
            <v>CP,ML&amp;Wch</v>
          </cell>
          <cell r="E1263" t="str">
            <v>Wch-N</v>
          </cell>
          <cell r="F1263" t="str">
            <v>A</v>
          </cell>
          <cell r="G1263" t="str">
            <v>Police Museum (Formerly Wanchai Gap Police Station)</v>
          </cell>
          <cell r="H1263" t="str">
            <v>HKPF</v>
          </cell>
          <cell r="I1263">
            <v>3</v>
          </cell>
          <cell r="J1263" t="str">
            <v>No</v>
          </cell>
          <cell r="K1263"/>
          <cell r="L1263" t="str">
            <v>Yes</v>
          </cell>
          <cell r="M1263" t="str">
            <v>CA03108001004</v>
          </cell>
        </row>
        <row r="1264">
          <cell r="A1264" t="str">
            <v>SA2204</v>
          </cell>
          <cell r="B1264" t="str">
            <v>11SW-D/CR2189</v>
          </cell>
          <cell r="C1264">
            <v>0</v>
          </cell>
          <cell r="D1264" t="str">
            <v>CP,ML&amp;Wch</v>
          </cell>
          <cell r="E1264" t="str">
            <v>PML</v>
          </cell>
          <cell r="F1264" t="str">
            <v>A</v>
          </cell>
          <cell r="G1264" t="str">
            <v>19 Severn Road Government Quarters</v>
          </cell>
          <cell r="H1264" t="str">
            <v>GPA</v>
          </cell>
          <cell r="I1264">
            <v>2</v>
          </cell>
          <cell r="J1264" t="str">
            <v>Yes</v>
          </cell>
          <cell r="K1264"/>
          <cell r="L1264" t="str">
            <v>Yes</v>
          </cell>
          <cell r="M1264" t="str">
            <v>AC02308037005</v>
          </cell>
        </row>
        <row r="1265">
          <cell r="A1265" t="str">
            <v>SA2205</v>
          </cell>
          <cell r="B1265" t="str">
            <v>11SW-D/CR2227</v>
          </cell>
          <cell r="C1265">
            <v>0</v>
          </cell>
          <cell r="D1265" t="str">
            <v>CP,ML&amp;Wch</v>
          </cell>
          <cell r="E1265" t="str">
            <v>Wch-S</v>
          </cell>
          <cell r="F1265" t="str">
            <v>A</v>
          </cell>
          <cell r="G1265" t="str">
            <v>Hong Kong Cemetery</v>
          </cell>
          <cell r="H1265" t="str">
            <v>FEHD</v>
          </cell>
          <cell r="I1265">
            <v>3</v>
          </cell>
          <cell r="J1265" t="str">
            <v>No</v>
          </cell>
          <cell r="K1265"/>
          <cell r="L1265" t="str">
            <v>Yes</v>
          </cell>
          <cell r="M1265" t="str">
            <v>CC01908021060</v>
          </cell>
        </row>
        <row r="1266">
          <cell r="A1266" t="str">
            <v>SA2207</v>
          </cell>
          <cell r="B1266" t="str">
            <v>11SW-D/CR227</v>
          </cell>
          <cell r="C1266">
            <v>0</v>
          </cell>
          <cell r="D1266" t="str">
            <v>CP,ML&amp;Wch</v>
          </cell>
          <cell r="E1266" t="str">
            <v>Wch-S</v>
          </cell>
          <cell r="F1266" t="str">
            <v>A</v>
          </cell>
          <cell r="G1266" t="str">
            <v>Hong Kong Stadium</v>
          </cell>
          <cell r="H1266" t="str">
            <v>LCSD</v>
          </cell>
          <cell r="I1266">
            <v>1</v>
          </cell>
          <cell r="J1266" t="str">
            <v>No</v>
          </cell>
          <cell r="K1266" t="str">
            <v>HappyValley</v>
          </cell>
          <cell r="L1266" t="str">
            <v>Yes</v>
          </cell>
          <cell r="M1266" t="str">
            <v>CC04408024009</v>
          </cell>
        </row>
        <row r="1267">
          <cell r="A1267" t="str">
            <v>SA2208</v>
          </cell>
          <cell r="B1267" t="str">
            <v>11SW-D/CR235</v>
          </cell>
          <cell r="C1267">
            <v>0</v>
          </cell>
          <cell r="D1267" t="str">
            <v>CP,ML&amp;Wch</v>
          </cell>
          <cell r="E1267" t="str">
            <v>Wch-S</v>
          </cell>
          <cell r="F1267" t="str">
            <v>A</v>
          </cell>
          <cell r="G1267" t="str">
            <v>Hong Kong Cemetery</v>
          </cell>
          <cell r="H1267" t="str">
            <v>FEHD</v>
          </cell>
          <cell r="I1267">
            <v>2</v>
          </cell>
          <cell r="J1267" t="str">
            <v>No</v>
          </cell>
          <cell r="K1267"/>
          <cell r="L1267" t="str">
            <v>Yes</v>
          </cell>
          <cell r="M1267" t="str">
            <v>CC01908021011</v>
          </cell>
        </row>
        <row r="1268">
          <cell r="A1268" t="str">
            <v>SA2215</v>
          </cell>
          <cell r="B1268" t="str">
            <v>11SW-D/C35</v>
          </cell>
          <cell r="C1268">
            <v>1</v>
          </cell>
          <cell r="D1268" t="str">
            <v>CP,ML&amp;Wch</v>
          </cell>
          <cell r="E1268" t="str">
            <v>Wch-S</v>
          </cell>
          <cell r="F1268" t="str">
            <v>A</v>
          </cell>
          <cell r="G1268" t="str">
            <v>Hong Kong Cemetery</v>
          </cell>
          <cell r="H1268" t="str">
            <v>FEHD</v>
          </cell>
          <cell r="I1268">
            <v>1</v>
          </cell>
          <cell r="J1268" t="str">
            <v>No</v>
          </cell>
          <cell r="K1268"/>
          <cell r="L1268" t="str">
            <v>Yes</v>
          </cell>
          <cell r="M1268" t="str">
            <v>CC01908021037</v>
          </cell>
        </row>
        <row r="1269">
          <cell r="A1269" t="str">
            <v>SA2217</v>
          </cell>
          <cell r="B1269" t="str">
            <v>11SW-D/CR412</v>
          </cell>
          <cell r="C1269">
            <v>0</v>
          </cell>
          <cell r="D1269" t="str">
            <v>CP,ML&amp;Wch</v>
          </cell>
          <cell r="E1269" t="str">
            <v>Wch-S</v>
          </cell>
          <cell r="F1269" t="str">
            <v>A</v>
          </cell>
          <cell r="G1269" t="str">
            <v>Kennedy Road Open Space</v>
          </cell>
          <cell r="H1269" t="str">
            <v>LCSD</v>
          </cell>
          <cell r="I1269">
            <v>1</v>
          </cell>
          <cell r="J1269" t="str">
            <v>No</v>
          </cell>
          <cell r="K1269"/>
          <cell r="L1269" t="str">
            <v>Yes</v>
          </cell>
          <cell r="M1269" t="str">
            <v>CC04408080002</v>
          </cell>
        </row>
        <row r="1270">
          <cell r="A1270" t="str">
            <v>SA2221</v>
          </cell>
          <cell r="B1270" t="str">
            <v>11SW-D/C419</v>
          </cell>
          <cell r="C1270">
            <v>0</v>
          </cell>
          <cell r="D1270" t="str">
            <v>CP,ML&amp;Wch</v>
          </cell>
          <cell r="E1270" t="str">
            <v>Wch-N</v>
          </cell>
          <cell r="F1270" t="str">
            <v>A</v>
          </cell>
          <cell r="G1270" t="str">
            <v>Bowen Road Garden</v>
          </cell>
          <cell r="H1270" t="str">
            <v>LCSD</v>
          </cell>
          <cell r="I1270">
            <v>1</v>
          </cell>
          <cell r="J1270" t="str">
            <v>No</v>
          </cell>
          <cell r="K1270"/>
          <cell r="L1270" t="str">
            <v>Yes</v>
          </cell>
          <cell r="M1270" t="str">
            <v>CA04408006001</v>
          </cell>
        </row>
        <row r="1271">
          <cell r="A1271" t="str">
            <v>SA2222</v>
          </cell>
          <cell r="B1271" t="str">
            <v>11SW-D/C426</v>
          </cell>
          <cell r="C1271">
            <v>0</v>
          </cell>
          <cell r="D1271" t="str">
            <v>CP,ML&amp;Wch</v>
          </cell>
          <cell r="E1271" t="str">
            <v>Wch-S</v>
          </cell>
          <cell r="F1271" t="str">
            <v>A</v>
          </cell>
          <cell r="G1271" t="str">
            <v>Bowen Road Lover's Stone Garden</v>
          </cell>
          <cell r="H1271" t="str">
            <v>LCSD</v>
          </cell>
          <cell r="I1271">
            <v>2</v>
          </cell>
          <cell r="J1271" t="str">
            <v>No</v>
          </cell>
          <cell r="K1271"/>
          <cell r="L1271" t="str">
            <v>Yes</v>
          </cell>
          <cell r="M1271" t="str">
            <v>CC04408056001</v>
          </cell>
        </row>
        <row r="1272">
          <cell r="A1272" t="str">
            <v>SA2223</v>
          </cell>
          <cell r="B1272" t="str">
            <v>11SW-D/C447</v>
          </cell>
          <cell r="C1272">
            <v>0</v>
          </cell>
          <cell r="D1272" t="str">
            <v>CP,ML&amp;Wch</v>
          </cell>
          <cell r="E1272" t="str">
            <v>PML</v>
          </cell>
          <cell r="F1272" t="str">
            <v>A</v>
          </cell>
          <cell r="G1272" t="str">
            <v>(GLA-HK354) 15 Barker Road</v>
          </cell>
          <cell r="H1272" t="str">
            <v>Arch SD</v>
          </cell>
          <cell r="I1272">
            <v>3</v>
          </cell>
          <cell r="J1272" t="str">
            <v>No</v>
          </cell>
          <cell r="K1272"/>
          <cell r="L1272" t="str">
            <v>Yes</v>
          </cell>
          <cell r="M1272" t="str">
            <v>AC02308032018</v>
          </cell>
        </row>
        <row r="1273">
          <cell r="A1273" t="str">
            <v>SA2224</v>
          </cell>
          <cell r="B1273" t="str">
            <v>11SW-D/CR450</v>
          </cell>
          <cell r="C1273">
            <v>0</v>
          </cell>
          <cell r="D1273" t="str">
            <v>CP,ML&amp;Wch</v>
          </cell>
          <cell r="E1273" t="str">
            <v>PML</v>
          </cell>
          <cell r="F1273" t="str">
            <v>A</v>
          </cell>
          <cell r="G1273" t="str">
            <v>Victoria House, 15 Barker Road</v>
          </cell>
          <cell r="H1273" t="str">
            <v>GPA</v>
          </cell>
          <cell r="I1273">
            <v>1</v>
          </cell>
          <cell r="J1273" t="str">
            <v>Yes</v>
          </cell>
          <cell r="K1273"/>
          <cell r="L1273" t="str">
            <v>Yes</v>
          </cell>
          <cell r="M1273" t="str">
            <v>AC02308032009</v>
          </cell>
        </row>
        <row r="1274">
          <cell r="A1274" t="str">
            <v>SA2225</v>
          </cell>
          <cell r="B1274" t="str">
            <v>11SW-D/CR451</v>
          </cell>
          <cell r="C1274">
            <v>0</v>
          </cell>
          <cell r="D1274" t="str">
            <v>CP,ML&amp;Wch</v>
          </cell>
          <cell r="E1274" t="str">
            <v>PML</v>
          </cell>
          <cell r="F1274" t="str">
            <v>A</v>
          </cell>
          <cell r="G1274" t="str">
            <v>Victoria House, 15 Barker Road</v>
          </cell>
          <cell r="H1274" t="str">
            <v>GPA</v>
          </cell>
          <cell r="I1274">
            <v>1</v>
          </cell>
          <cell r="J1274" t="str">
            <v>Yes</v>
          </cell>
          <cell r="K1274"/>
          <cell r="L1274" t="str">
            <v>Yes</v>
          </cell>
          <cell r="M1274" t="str">
            <v>AC02308032006</v>
          </cell>
        </row>
        <row r="1275">
          <cell r="A1275" t="str">
            <v>SA2226</v>
          </cell>
          <cell r="B1275" t="str">
            <v>11SW-D/C452</v>
          </cell>
          <cell r="C1275">
            <v>0</v>
          </cell>
          <cell r="D1275" t="str">
            <v>CP,ML&amp;Wch</v>
          </cell>
          <cell r="E1275" t="str">
            <v>PML</v>
          </cell>
          <cell r="F1275" t="str">
            <v>A</v>
          </cell>
          <cell r="G1275" t="str">
            <v>Victoria House, 15 Barker Road</v>
          </cell>
          <cell r="H1275" t="str">
            <v>GPA</v>
          </cell>
          <cell r="I1275">
            <v>1</v>
          </cell>
          <cell r="J1275" t="str">
            <v>Yes</v>
          </cell>
          <cell r="K1275"/>
          <cell r="L1275" t="str">
            <v>Yes</v>
          </cell>
          <cell r="M1275" t="str">
            <v>AC02308032007</v>
          </cell>
        </row>
        <row r="1276">
          <cell r="A1276" t="str">
            <v>SA2227</v>
          </cell>
          <cell r="B1276" t="str">
            <v>11SW-D/CR495</v>
          </cell>
          <cell r="C1276">
            <v>0</v>
          </cell>
          <cell r="D1276" t="str">
            <v>CP,ML&amp;Wch</v>
          </cell>
          <cell r="E1276" t="str">
            <v>PML</v>
          </cell>
          <cell r="F1276" t="str">
            <v>A</v>
          </cell>
          <cell r="G1276" t="str">
            <v>6 Lloyd Path</v>
          </cell>
          <cell r="H1276" t="str">
            <v>GPA</v>
          </cell>
          <cell r="I1276">
            <v>1</v>
          </cell>
          <cell r="J1276" t="str">
            <v>Yes</v>
          </cell>
          <cell r="K1276"/>
          <cell r="L1276" t="str">
            <v>Yes</v>
          </cell>
          <cell r="M1276" t="str">
            <v>AC02308038006</v>
          </cell>
        </row>
        <row r="1277">
          <cell r="A1277" t="str">
            <v>SA2228</v>
          </cell>
          <cell r="B1277" t="str">
            <v>11SW-D/C497</v>
          </cell>
          <cell r="C1277">
            <v>0</v>
          </cell>
          <cell r="D1277" t="str">
            <v>CP,ML&amp;Wch</v>
          </cell>
          <cell r="E1277" t="str">
            <v>PML</v>
          </cell>
          <cell r="F1277" t="str">
            <v>A</v>
          </cell>
          <cell r="G1277" t="str">
            <v>19 Severn Road Government Quarters</v>
          </cell>
          <cell r="H1277" t="str">
            <v>GPA</v>
          </cell>
          <cell r="I1277">
            <v>1</v>
          </cell>
          <cell r="J1277" t="str">
            <v>Yes</v>
          </cell>
          <cell r="K1277"/>
          <cell r="L1277" t="str">
            <v>Yes</v>
          </cell>
          <cell r="M1277" t="str">
            <v>AC02308037003</v>
          </cell>
        </row>
        <row r="1278">
          <cell r="A1278" t="str">
            <v>SA2229</v>
          </cell>
          <cell r="B1278" t="str">
            <v>11SW-D/CR50</v>
          </cell>
          <cell r="C1278">
            <v>0</v>
          </cell>
          <cell r="D1278" t="str">
            <v>WS&amp;L</v>
          </cell>
          <cell r="E1278" t="str">
            <v>S</v>
          </cell>
          <cell r="F1278" t="str">
            <v>A</v>
          </cell>
          <cell r="G1278" t="str">
            <v>Island Road Government Primary School</v>
          </cell>
          <cell r="H1278" t="str">
            <v>EB</v>
          </cell>
          <cell r="I1278">
            <v>1</v>
          </cell>
          <cell r="J1278" t="str">
            <v>Yes</v>
          </cell>
          <cell r="K1278" t="str">
            <v>Aberdeen_ApLeiChau</v>
          </cell>
          <cell r="L1278" t="str">
            <v>Yes</v>
          </cell>
          <cell r="M1278" t="str">
            <v>BK07108003005</v>
          </cell>
        </row>
        <row r="1279">
          <cell r="A1279" t="str">
            <v>SA2230</v>
          </cell>
          <cell r="B1279" t="str">
            <v>11SW-D/CR51</v>
          </cell>
          <cell r="C1279">
            <v>0</v>
          </cell>
          <cell r="D1279" t="str">
            <v>WS&amp;L</v>
          </cell>
          <cell r="E1279" t="str">
            <v>S</v>
          </cell>
          <cell r="F1279" t="str">
            <v>A</v>
          </cell>
          <cell r="G1279" t="str">
            <v>Island Road Government Primary School</v>
          </cell>
          <cell r="H1279" t="str">
            <v>EB</v>
          </cell>
          <cell r="I1279">
            <v>1</v>
          </cell>
          <cell r="J1279" t="str">
            <v>Yes</v>
          </cell>
          <cell r="K1279" t="str">
            <v>Aberdeen_ApLeiChau</v>
          </cell>
          <cell r="L1279" t="str">
            <v>Yes</v>
          </cell>
          <cell r="M1279" t="str">
            <v>BK07108003001</v>
          </cell>
        </row>
        <row r="1280">
          <cell r="A1280" t="str">
            <v>SA2231</v>
          </cell>
          <cell r="B1280" t="str">
            <v>11SW-D/C541</v>
          </cell>
          <cell r="C1280" t="str">
            <v>1,2</v>
          </cell>
          <cell r="D1280" t="str">
            <v>CP,ML&amp;Wch</v>
          </cell>
          <cell r="E1280" t="str">
            <v>Wch-N</v>
          </cell>
          <cell r="F1280" t="str">
            <v>A</v>
          </cell>
          <cell r="G1280" t="str">
            <v>Coombe Road Children's Playground</v>
          </cell>
          <cell r="H1280" t="str">
            <v>HyD,LCSD</v>
          </cell>
          <cell r="I1280">
            <v>2</v>
          </cell>
          <cell r="J1280" t="str">
            <v>No</v>
          </cell>
          <cell r="K1280"/>
          <cell r="L1280" t="str">
            <v>Yes</v>
          </cell>
          <cell r="M1280" t="str">
            <v>CA04408007001</v>
          </cell>
        </row>
        <row r="1281">
          <cell r="A1281" t="str">
            <v>SA2232</v>
          </cell>
          <cell r="B1281" t="str">
            <v>11SW-D/C562</v>
          </cell>
          <cell r="C1281">
            <v>2</v>
          </cell>
          <cell r="D1281" t="str">
            <v>CP,ML&amp;Wch</v>
          </cell>
          <cell r="E1281" t="str">
            <v>Wch-S</v>
          </cell>
          <cell r="F1281" t="str">
            <v>A</v>
          </cell>
          <cell r="G1281" t="str">
            <v>12-14 Middle Gap Road Government Quarters</v>
          </cell>
          <cell r="H1281" t="str">
            <v>GPA</v>
          </cell>
          <cell r="I1281">
            <v>2</v>
          </cell>
          <cell r="J1281" t="str">
            <v>No</v>
          </cell>
          <cell r="K1281"/>
          <cell r="L1281" t="str">
            <v>Yes</v>
          </cell>
          <cell r="M1281" t="str">
            <v>CC02308069001</v>
          </cell>
        </row>
        <row r="1282">
          <cell r="A1282" t="str">
            <v>SA2233</v>
          </cell>
          <cell r="B1282" t="str">
            <v>11SW-D/C635</v>
          </cell>
          <cell r="C1282">
            <v>0</v>
          </cell>
          <cell r="D1282" t="str">
            <v>WS&amp;L</v>
          </cell>
          <cell r="E1282" t="str">
            <v>S</v>
          </cell>
          <cell r="F1282" t="str">
            <v>A</v>
          </cell>
          <cell r="G1282" t="str">
            <v>Aberdeen Jockey Club Clinic</v>
          </cell>
          <cell r="H1282" t="str">
            <v>DH</v>
          </cell>
          <cell r="I1282">
            <v>2</v>
          </cell>
          <cell r="J1282" t="str">
            <v>No</v>
          </cell>
          <cell r="K1282" t="str">
            <v>Aberdeen_ApLeiChau</v>
          </cell>
          <cell r="L1282" t="str">
            <v>Yes</v>
          </cell>
          <cell r="M1282" t="str">
            <v>BK02508011000</v>
          </cell>
        </row>
        <row r="1283">
          <cell r="A1283" t="str">
            <v>SA2235</v>
          </cell>
          <cell r="B1283" t="str">
            <v>11SW-D/C655</v>
          </cell>
          <cell r="C1283" t="str">
            <v>1,2</v>
          </cell>
          <cell r="D1283" t="str">
            <v>CP,ML&amp;Wch</v>
          </cell>
          <cell r="E1283" t="str">
            <v>Wch-S</v>
          </cell>
          <cell r="F1283" t="str">
            <v>A</v>
          </cell>
          <cell r="G1283" t="str">
            <v>Shiu Fai Terrace Refuse Collection Point</v>
          </cell>
          <cell r="H1283" t="str">
            <v>FEHD,HyD</v>
          </cell>
          <cell r="I1283">
            <v>1</v>
          </cell>
          <cell r="J1283" t="str">
            <v>Yes</v>
          </cell>
          <cell r="K1283"/>
          <cell r="L1283" t="str">
            <v>Yes</v>
          </cell>
          <cell r="M1283" t="str">
            <v>CC01908022000</v>
          </cell>
        </row>
        <row r="1284">
          <cell r="A1284" t="str">
            <v>SA2236</v>
          </cell>
          <cell r="B1284" t="str">
            <v>11SW-D/C662</v>
          </cell>
          <cell r="C1284">
            <v>0</v>
          </cell>
          <cell r="D1284" t="str">
            <v>Heritage</v>
          </cell>
          <cell r="E1284" t="str">
            <v>Antiq</v>
          </cell>
          <cell r="F1284" t="str">
            <v>A</v>
          </cell>
          <cell r="G1284" t="str">
            <v>Ware House (Old Aberdeen Police Station) (S)</v>
          </cell>
          <cell r="H1284" t="str">
            <v>GPA</v>
          </cell>
          <cell r="I1284">
            <v>1</v>
          </cell>
          <cell r="J1284" t="str">
            <v>Yes</v>
          </cell>
          <cell r="K1284" t="str">
            <v>Aberdeen_ApLeiChau</v>
          </cell>
          <cell r="L1284" t="str">
            <v>Yes</v>
          </cell>
          <cell r="M1284" t="str">
            <v>FH02308007003</v>
          </cell>
        </row>
        <row r="1285">
          <cell r="A1285" t="str">
            <v>SA2238</v>
          </cell>
          <cell r="B1285" t="str">
            <v>11SW-D/C665</v>
          </cell>
          <cell r="C1285">
            <v>0</v>
          </cell>
          <cell r="D1285" t="str">
            <v>CP,ML&amp;Wch</v>
          </cell>
          <cell r="E1285" t="str">
            <v>Wch-S</v>
          </cell>
          <cell r="F1285" t="str">
            <v>A</v>
          </cell>
          <cell r="G1285" t="str">
            <v>12-14 Middle Gap Road Government Quarters</v>
          </cell>
          <cell r="H1285" t="str">
            <v>GPA</v>
          </cell>
          <cell r="I1285">
            <v>2</v>
          </cell>
          <cell r="J1285" t="str">
            <v>No</v>
          </cell>
          <cell r="K1285"/>
          <cell r="L1285" t="str">
            <v>Yes</v>
          </cell>
          <cell r="M1285" t="str">
            <v>CC02308004001</v>
          </cell>
        </row>
        <row r="1286">
          <cell r="A1286" t="str">
            <v>SA2239</v>
          </cell>
          <cell r="B1286" t="str">
            <v>11SW-D/C675</v>
          </cell>
          <cell r="C1286">
            <v>0</v>
          </cell>
          <cell r="D1286" t="str">
            <v>CP,ML&amp;Wch</v>
          </cell>
          <cell r="E1286" t="str">
            <v>Wch-S</v>
          </cell>
          <cell r="F1286" t="str">
            <v>A</v>
          </cell>
          <cell r="G1286" t="str">
            <v>Hong Kong Cemetery</v>
          </cell>
          <cell r="H1286" t="str">
            <v>FEHD</v>
          </cell>
          <cell r="I1286">
            <v>3</v>
          </cell>
          <cell r="J1286" t="str">
            <v>No</v>
          </cell>
          <cell r="K1286"/>
          <cell r="L1286" t="str">
            <v>Yes</v>
          </cell>
          <cell r="M1286" t="str">
            <v>CC01908021025</v>
          </cell>
        </row>
        <row r="1287">
          <cell r="A1287" t="str">
            <v>SA2240</v>
          </cell>
          <cell r="B1287" t="str">
            <v>11SW-D/CR742</v>
          </cell>
          <cell r="C1287">
            <v>2</v>
          </cell>
          <cell r="D1287" t="str">
            <v>CP,ML&amp;Wch</v>
          </cell>
          <cell r="E1287" t="str">
            <v>Wch-S</v>
          </cell>
          <cell r="F1287" t="str">
            <v>A</v>
          </cell>
          <cell r="G1287" t="str">
            <v>Happy Valley Driving Test Centre</v>
          </cell>
          <cell r="H1287" t="str">
            <v>TD</v>
          </cell>
          <cell r="I1287">
            <v>1</v>
          </cell>
          <cell r="J1287" t="str">
            <v>No</v>
          </cell>
          <cell r="K1287" t="str">
            <v>HappyValley</v>
          </cell>
          <cell r="L1287" t="str">
            <v>Yes</v>
          </cell>
          <cell r="M1287" t="str">
            <v>CC06308015001</v>
          </cell>
        </row>
        <row r="1288">
          <cell r="A1288" t="str">
            <v>SA2242</v>
          </cell>
          <cell r="B1288" t="str">
            <v>11SW-D/C79</v>
          </cell>
          <cell r="C1288">
            <v>0</v>
          </cell>
          <cell r="D1288" t="str">
            <v>WS&amp;L</v>
          </cell>
          <cell r="E1288" t="str">
            <v>S</v>
          </cell>
          <cell r="F1288" t="str">
            <v>A</v>
          </cell>
          <cell r="G1288" t="str">
            <v>Aberdeen Boulders Corner Rest Garden</v>
          </cell>
          <cell r="H1288" t="str">
            <v>LCSD</v>
          </cell>
          <cell r="I1288">
            <v>1</v>
          </cell>
          <cell r="J1288" t="str">
            <v>No</v>
          </cell>
          <cell r="K1288" t="str">
            <v>Aberdeen_ApLeiChau</v>
          </cell>
          <cell r="L1288" t="str">
            <v>Yes</v>
          </cell>
          <cell r="M1288" t="str">
            <v>BK04408016002</v>
          </cell>
        </row>
        <row r="1289">
          <cell r="A1289" t="str">
            <v>SA2243</v>
          </cell>
          <cell r="B1289" t="str">
            <v>11SW-D/C83</v>
          </cell>
          <cell r="C1289">
            <v>0</v>
          </cell>
          <cell r="D1289" t="str">
            <v>WS&amp;L</v>
          </cell>
          <cell r="E1289" t="str">
            <v>S</v>
          </cell>
          <cell r="F1289" t="str">
            <v>A</v>
          </cell>
          <cell r="G1289" t="str">
            <v>Aberdeen Main Road/Ap Lei Chau Bridge Flyover Sitting Out Area</v>
          </cell>
          <cell r="H1289" t="str">
            <v>LCSD</v>
          </cell>
          <cell r="I1289">
            <v>3</v>
          </cell>
          <cell r="J1289" t="str">
            <v>No</v>
          </cell>
          <cell r="K1289" t="str">
            <v>Aberdeen_ApLeiChau</v>
          </cell>
          <cell r="L1289" t="str">
            <v>Yes</v>
          </cell>
          <cell r="M1289" t="str">
            <v>BK04408025001</v>
          </cell>
        </row>
        <row r="1290">
          <cell r="A1290" t="str">
            <v>SA2244</v>
          </cell>
          <cell r="B1290" t="str">
            <v>11SW-D/C840</v>
          </cell>
          <cell r="C1290">
            <v>0</v>
          </cell>
          <cell r="D1290" t="str">
            <v>CP,ML&amp;Wch</v>
          </cell>
          <cell r="E1290" t="str">
            <v>PML</v>
          </cell>
          <cell r="F1290" t="str">
            <v>A</v>
          </cell>
          <cell r="G1290" t="str">
            <v>May Road Public Toilet</v>
          </cell>
          <cell r="H1290" t="str">
            <v>FEHD</v>
          </cell>
          <cell r="I1290">
            <v>1</v>
          </cell>
          <cell r="J1290" t="str">
            <v>No</v>
          </cell>
          <cell r="K1290"/>
          <cell r="L1290" t="str">
            <v>Yes</v>
          </cell>
          <cell r="M1290" t="str">
            <v>AC01908085001</v>
          </cell>
        </row>
        <row r="1291">
          <cell r="A1291" t="str">
            <v>SA2245</v>
          </cell>
          <cell r="B1291" t="str">
            <v>11SW-D/C843</v>
          </cell>
          <cell r="C1291">
            <v>0</v>
          </cell>
          <cell r="D1291" t="str">
            <v>WS&amp;L</v>
          </cell>
          <cell r="E1291" t="str">
            <v>S</v>
          </cell>
          <cell r="F1291" t="str">
            <v>A</v>
          </cell>
          <cell r="G1291" t="str">
            <v>Lower Shouson Hill Nursery</v>
          </cell>
          <cell r="H1291" t="str">
            <v>LCSD</v>
          </cell>
          <cell r="I1291">
            <v>1</v>
          </cell>
          <cell r="J1291" t="str">
            <v>No</v>
          </cell>
          <cell r="K1291" t="str">
            <v>DeepWaterBay_RepulseBay</v>
          </cell>
          <cell r="L1291" t="str">
            <v>No</v>
          </cell>
          <cell r="M1291" t="str">
            <v>BB04408037001</v>
          </cell>
        </row>
        <row r="1292">
          <cell r="A1292" t="str">
            <v>SA2248</v>
          </cell>
          <cell r="B1292" t="str">
            <v>11SW-D/C870</v>
          </cell>
          <cell r="C1292">
            <v>0</v>
          </cell>
          <cell r="D1292" t="str">
            <v>WS&amp;L</v>
          </cell>
          <cell r="E1292" t="str">
            <v>S</v>
          </cell>
          <cell r="F1292" t="str">
            <v>A</v>
          </cell>
          <cell r="G1292" t="str">
            <v>Financial Secretary's Residence</v>
          </cell>
          <cell r="H1292" t="str">
            <v>GPA</v>
          </cell>
          <cell r="I1292">
            <v>1</v>
          </cell>
          <cell r="J1292" t="str">
            <v>Yes</v>
          </cell>
          <cell r="K1292" t="str">
            <v>DeepWaterBay_RepulseBay</v>
          </cell>
          <cell r="L1292" t="str">
            <v>Yes</v>
          </cell>
          <cell r="M1292" t="str">
            <v>BB02308012005</v>
          </cell>
        </row>
        <row r="1293">
          <cell r="A1293" t="str">
            <v>SA2249</v>
          </cell>
          <cell r="B1293" t="str">
            <v>11SW-D/CR978</v>
          </cell>
          <cell r="C1293">
            <v>0</v>
          </cell>
          <cell r="D1293" t="str">
            <v>CP,ML&amp;Wch</v>
          </cell>
          <cell r="E1293" t="str">
            <v>Wch-S</v>
          </cell>
          <cell r="F1293" t="str">
            <v>A</v>
          </cell>
          <cell r="G1293" t="str">
            <v>Caroline Cemetery</v>
          </cell>
          <cell r="H1293" t="str">
            <v>FEHD</v>
          </cell>
          <cell r="I1293">
            <v>3</v>
          </cell>
          <cell r="J1293" t="str">
            <v>No</v>
          </cell>
          <cell r="K1293"/>
          <cell r="L1293" t="str">
            <v>Yes</v>
          </cell>
          <cell r="M1293" t="str">
            <v>CC01908072001</v>
          </cell>
        </row>
        <row r="1294">
          <cell r="A1294" t="str">
            <v>SA2250</v>
          </cell>
          <cell r="B1294" t="str">
            <v>11SW-D/CR995</v>
          </cell>
          <cell r="C1294">
            <v>0</v>
          </cell>
          <cell r="D1294" t="str">
            <v>CP,ML&amp;Wch</v>
          </cell>
          <cell r="E1294" t="str">
            <v>Wch-S</v>
          </cell>
          <cell r="F1294" t="str">
            <v>A</v>
          </cell>
          <cell r="G1294" t="str">
            <v>Broadwood Road Rest Garden</v>
          </cell>
          <cell r="H1294" t="str">
            <v>LCSD</v>
          </cell>
          <cell r="I1294">
            <v>2</v>
          </cell>
          <cell r="J1294" t="str">
            <v>Yes</v>
          </cell>
          <cell r="K1294" t="str">
            <v>HappyValley</v>
          </cell>
          <cell r="L1294" t="str">
            <v>Yes</v>
          </cell>
          <cell r="M1294" t="str">
            <v>CC04408035001</v>
          </cell>
        </row>
        <row r="1295">
          <cell r="A1295" t="str">
            <v>SA2251</v>
          </cell>
          <cell r="B1295" t="str">
            <v>11SW-D/DT17</v>
          </cell>
          <cell r="C1295">
            <v>3</v>
          </cell>
          <cell r="D1295" t="str">
            <v>CP,ML&amp;Wch</v>
          </cell>
          <cell r="E1295" t="str">
            <v>Wch-S</v>
          </cell>
          <cell r="F1295" t="str">
            <v>A</v>
          </cell>
          <cell r="G1295" t="str">
            <v>Hong Kong Stadium</v>
          </cell>
          <cell r="H1295" t="str">
            <v>LCSD</v>
          </cell>
          <cell r="I1295">
            <v>1</v>
          </cell>
          <cell r="J1295" t="str">
            <v>Yes</v>
          </cell>
          <cell r="K1295" t="str">
            <v>HappyValley</v>
          </cell>
          <cell r="L1295" t="str">
            <v>Yes</v>
          </cell>
          <cell r="M1295" t="str">
            <v>CC04408024012</v>
          </cell>
        </row>
        <row r="1296">
          <cell r="A1296" t="str">
            <v>SA2253</v>
          </cell>
          <cell r="B1296" t="str">
            <v>11SW-D/FR115</v>
          </cell>
          <cell r="C1296">
            <v>0</v>
          </cell>
          <cell r="D1296" t="str">
            <v>CP,ML&amp;Wch</v>
          </cell>
          <cell r="E1296" t="str">
            <v>Wch-S</v>
          </cell>
          <cell r="F1296" t="str">
            <v>A</v>
          </cell>
          <cell r="G1296" t="str">
            <v>Wanchai Gap Park</v>
          </cell>
          <cell r="H1296" t="str">
            <v>LCSD</v>
          </cell>
          <cell r="I1296">
            <v>1</v>
          </cell>
          <cell r="J1296" t="str">
            <v>Yes</v>
          </cell>
          <cell r="K1296"/>
          <cell r="L1296" t="str">
            <v>Yes</v>
          </cell>
          <cell r="M1296" t="str">
            <v>CC04408043001</v>
          </cell>
        </row>
        <row r="1297">
          <cell r="A1297" t="str">
            <v>SA2255</v>
          </cell>
          <cell r="B1297" t="str">
            <v>11SW-D/F139</v>
          </cell>
          <cell r="C1297">
            <v>0</v>
          </cell>
          <cell r="D1297" t="str">
            <v>CP,ML&amp;Wch</v>
          </cell>
          <cell r="E1297" t="str">
            <v>PML</v>
          </cell>
          <cell r="F1297" t="str">
            <v>A</v>
          </cell>
          <cell r="G1297" t="str">
            <v>Mansfield Road Government Quarters</v>
          </cell>
          <cell r="H1297" t="str">
            <v>GPA</v>
          </cell>
          <cell r="I1297">
            <v>3</v>
          </cell>
          <cell r="J1297" t="str">
            <v>No</v>
          </cell>
          <cell r="K1297"/>
          <cell r="L1297" t="str">
            <v>Yes</v>
          </cell>
          <cell r="M1297" t="str">
            <v>AC02308026003</v>
          </cell>
        </row>
        <row r="1298">
          <cell r="A1298" t="str">
            <v>SA2256</v>
          </cell>
          <cell r="B1298" t="str">
            <v>11SW-D/F140</v>
          </cell>
          <cell r="C1298">
            <v>0</v>
          </cell>
          <cell r="D1298" t="str">
            <v>CP,ML&amp;Wch</v>
          </cell>
          <cell r="E1298" t="str">
            <v>PML</v>
          </cell>
          <cell r="F1298" t="str">
            <v>A</v>
          </cell>
          <cell r="G1298" t="str">
            <v>Mansfield Road Government Quarters</v>
          </cell>
          <cell r="H1298" t="str">
            <v>GPA</v>
          </cell>
          <cell r="I1298">
            <v>2</v>
          </cell>
          <cell r="J1298" t="str">
            <v>No</v>
          </cell>
          <cell r="K1298"/>
          <cell r="L1298" t="str">
            <v>Yes</v>
          </cell>
          <cell r="M1298" t="str">
            <v>AC02308026001</v>
          </cell>
        </row>
        <row r="1299">
          <cell r="A1299" t="str">
            <v>SA2257</v>
          </cell>
          <cell r="B1299" t="str">
            <v>11SW-D/CR2260</v>
          </cell>
          <cell r="C1299">
            <v>0</v>
          </cell>
          <cell r="D1299" t="str">
            <v>CP,ML&amp;Wch</v>
          </cell>
          <cell r="E1299" t="str">
            <v>PML</v>
          </cell>
          <cell r="F1299" t="str">
            <v>A</v>
          </cell>
          <cell r="G1299" t="str">
            <v>Victoria House, 15 Barker Road</v>
          </cell>
          <cell r="H1299" t="str">
            <v>D of Adm</v>
          </cell>
          <cell r="I1299">
            <v>1</v>
          </cell>
          <cell r="J1299" t="str">
            <v>Yes</v>
          </cell>
          <cell r="K1299"/>
          <cell r="L1299" t="str">
            <v>Yes</v>
          </cell>
          <cell r="M1299" t="str">
            <v>AC02308032016</v>
          </cell>
        </row>
        <row r="1300">
          <cell r="A1300" t="str">
            <v>SA2258</v>
          </cell>
          <cell r="B1300" t="str">
            <v>11SW-D/FR19</v>
          </cell>
          <cell r="C1300">
            <v>2</v>
          </cell>
          <cell r="D1300" t="str">
            <v>CP,ML&amp;Wch</v>
          </cell>
          <cell r="E1300" t="str">
            <v>PML</v>
          </cell>
          <cell r="F1300" t="str">
            <v>A</v>
          </cell>
          <cell r="G1300" t="str">
            <v>Mansfield Road Government Quarters</v>
          </cell>
          <cell r="H1300" t="str">
            <v>GPA</v>
          </cell>
          <cell r="I1300">
            <v>1</v>
          </cell>
          <cell r="J1300" t="str">
            <v>Yes</v>
          </cell>
          <cell r="K1300"/>
          <cell r="L1300" t="str">
            <v>Yes</v>
          </cell>
          <cell r="M1300" t="str">
            <v>AC02308026000</v>
          </cell>
        </row>
        <row r="1301">
          <cell r="A1301" t="str">
            <v>SA2259</v>
          </cell>
          <cell r="B1301" t="str">
            <v>11SW-D/FR2</v>
          </cell>
          <cell r="C1301" t="str">
            <v>1,2</v>
          </cell>
          <cell r="D1301" t="str">
            <v>CP,ML&amp;Wch</v>
          </cell>
          <cell r="E1301" t="str">
            <v>Wch-S</v>
          </cell>
          <cell r="F1301" t="str">
            <v>A</v>
          </cell>
          <cell r="G1301" t="str">
            <v>Hong Kong Cemetery</v>
          </cell>
          <cell r="H1301" t="str">
            <v>FEHD,HyD</v>
          </cell>
          <cell r="I1301">
            <v>2</v>
          </cell>
          <cell r="J1301" t="str">
            <v>Yes</v>
          </cell>
          <cell r="K1301"/>
          <cell r="L1301" t="str">
            <v>Yes</v>
          </cell>
          <cell r="M1301" t="str">
            <v>CC01908021002</v>
          </cell>
        </row>
        <row r="1302">
          <cell r="A1302" t="str">
            <v>SA2260</v>
          </cell>
          <cell r="B1302" t="str">
            <v>11SW-D/FR200</v>
          </cell>
          <cell r="C1302">
            <v>0</v>
          </cell>
          <cell r="D1302" t="str">
            <v>CP,ML&amp;Wch</v>
          </cell>
          <cell r="E1302" t="str">
            <v>PML</v>
          </cell>
          <cell r="F1302" t="str">
            <v>A</v>
          </cell>
          <cell r="G1302" t="str">
            <v>Victoria House, 15 Barker Road</v>
          </cell>
          <cell r="H1302" t="str">
            <v>GPA</v>
          </cell>
          <cell r="I1302">
            <v>2</v>
          </cell>
          <cell r="J1302" t="str">
            <v>Yes</v>
          </cell>
          <cell r="K1302"/>
          <cell r="L1302" t="str">
            <v>Yes</v>
          </cell>
          <cell r="M1302" t="str">
            <v>AC02308032002</v>
          </cell>
        </row>
        <row r="1303">
          <cell r="A1303" t="str">
            <v>SA2261</v>
          </cell>
          <cell r="B1303" t="str">
            <v>11SW-D/F209</v>
          </cell>
          <cell r="C1303">
            <v>0</v>
          </cell>
          <cell r="D1303" t="str">
            <v>WS&amp;L</v>
          </cell>
          <cell r="E1303" t="str">
            <v>S</v>
          </cell>
          <cell r="F1303" t="str">
            <v>A</v>
          </cell>
          <cell r="G1303" t="str">
            <v>Financial Secretary's Residence</v>
          </cell>
          <cell r="H1303" t="str">
            <v>GPA</v>
          </cell>
          <cell r="I1303">
            <v>1</v>
          </cell>
          <cell r="J1303" t="str">
            <v>Yes</v>
          </cell>
          <cell r="K1303" t="str">
            <v>DeepWaterBay_RepulseBay</v>
          </cell>
          <cell r="L1303" t="str">
            <v>Yes</v>
          </cell>
          <cell r="M1303" t="str">
            <v>BB02308012002</v>
          </cell>
        </row>
        <row r="1304">
          <cell r="A1304" t="str">
            <v>SA2262</v>
          </cell>
          <cell r="B1304" t="str">
            <v>11SW-D/F258</v>
          </cell>
          <cell r="C1304">
            <v>0</v>
          </cell>
          <cell r="D1304" t="str">
            <v>CP,ML&amp;Wch</v>
          </cell>
          <cell r="E1304" t="str">
            <v>Wch-S</v>
          </cell>
          <cell r="F1304" t="str">
            <v>A</v>
          </cell>
          <cell r="G1304" t="str">
            <v>Hong Kong Stadium</v>
          </cell>
          <cell r="H1304" t="str">
            <v>LCSD</v>
          </cell>
          <cell r="I1304">
            <v>3</v>
          </cell>
          <cell r="J1304" t="str">
            <v>Yes</v>
          </cell>
          <cell r="K1304" t="str">
            <v>HappyValley</v>
          </cell>
          <cell r="L1304" t="str">
            <v>Yes</v>
          </cell>
          <cell r="M1304" t="str">
            <v>CC04408024013</v>
          </cell>
        </row>
        <row r="1305">
          <cell r="A1305" t="str">
            <v>SA2263</v>
          </cell>
          <cell r="B1305" t="str">
            <v>11SW-D/F264</v>
          </cell>
          <cell r="C1305">
            <v>0</v>
          </cell>
          <cell r="D1305" t="str">
            <v>WS&amp;L</v>
          </cell>
          <cell r="E1305" t="str">
            <v>S</v>
          </cell>
          <cell r="F1305" t="str">
            <v>A</v>
          </cell>
          <cell r="G1305" t="str">
            <v>Aberdeen Police Training School</v>
          </cell>
          <cell r="H1305" t="str">
            <v>HKPF</v>
          </cell>
          <cell r="I1305">
            <v>1</v>
          </cell>
          <cell r="J1305" t="str">
            <v>No</v>
          </cell>
          <cell r="K1305"/>
          <cell r="L1305" t="str">
            <v>Yes</v>
          </cell>
          <cell r="M1305" t="str">
            <v>BB03108004014</v>
          </cell>
        </row>
        <row r="1306">
          <cell r="A1306" t="str">
            <v>SA2264</v>
          </cell>
          <cell r="B1306" t="str">
            <v>11SW-D/FR265</v>
          </cell>
          <cell r="C1306">
            <v>0</v>
          </cell>
          <cell r="D1306" t="str">
            <v>WS&amp;L</v>
          </cell>
          <cell r="E1306" t="str">
            <v>S</v>
          </cell>
          <cell r="F1306" t="str">
            <v>A</v>
          </cell>
          <cell r="G1306" t="str">
            <v>Aberdeen Police Training School</v>
          </cell>
          <cell r="H1306" t="str">
            <v>HKPF</v>
          </cell>
          <cell r="I1306">
            <v>2</v>
          </cell>
          <cell r="J1306" t="str">
            <v>Yes</v>
          </cell>
          <cell r="K1306"/>
          <cell r="L1306" t="str">
            <v>Yes</v>
          </cell>
          <cell r="M1306" t="str">
            <v>BB03108004033</v>
          </cell>
        </row>
        <row r="1307">
          <cell r="A1307" t="str">
            <v>SA2265</v>
          </cell>
          <cell r="B1307" t="str">
            <v>11SW-D/F3</v>
          </cell>
          <cell r="C1307">
            <v>0</v>
          </cell>
          <cell r="D1307" t="str">
            <v>CP,ML&amp;Wch</v>
          </cell>
          <cell r="E1307" t="str">
            <v>Wch-S</v>
          </cell>
          <cell r="F1307" t="str">
            <v>A</v>
          </cell>
          <cell r="G1307" t="str">
            <v>Hong Kong Cemetery</v>
          </cell>
          <cell r="H1307" t="str">
            <v>FEHD</v>
          </cell>
          <cell r="I1307">
            <v>3</v>
          </cell>
          <cell r="J1307" t="str">
            <v>No</v>
          </cell>
          <cell r="K1307"/>
          <cell r="L1307" t="str">
            <v>Yes</v>
          </cell>
          <cell r="M1307" t="str">
            <v>CC01908021001</v>
          </cell>
        </row>
        <row r="1308">
          <cell r="A1308" t="str">
            <v>SA2267</v>
          </cell>
          <cell r="B1308" t="str">
            <v>11SW-D/F345</v>
          </cell>
          <cell r="C1308">
            <v>1</v>
          </cell>
          <cell r="D1308" t="str">
            <v>CP,ML&amp;Wch</v>
          </cell>
          <cell r="E1308" t="str">
            <v>Wch-S</v>
          </cell>
          <cell r="F1308" t="str">
            <v>A</v>
          </cell>
          <cell r="G1308" t="str">
            <v>12-14 Middle Gap Road Government Quarters</v>
          </cell>
          <cell r="H1308" t="str">
            <v>GPA</v>
          </cell>
          <cell r="I1308">
            <v>1</v>
          </cell>
          <cell r="J1308" t="str">
            <v>Yes</v>
          </cell>
          <cell r="K1308"/>
          <cell r="L1308" t="str">
            <v>Yes</v>
          </cell>
          <cell r="M1308" t="str">
            <v>CC02308004005</v>
          </cell>
        </row>
        <row r="1309">
          <cell r="A1309" t="str">
            <v>SA2269</v>
          </cell>
          <cell r="B1309" t="str">
            <v>11SW-D/F386</v>
          </cell>
          <cell r="C1309">
            <v>0</v>
          </cell>
          <cell r="D1309" t="str">
            <v>CP,ML&amp;Wch</v>
          </cell>
          <cell r="E1309" t="str">
            <v>Wch-N</v>
          </cell>
          <cell r="F1309" t="str">
            <v>A</v>
          </cell>
          <cell r="G1309" t="str">
            <v>50 Magazine Gap Road</v>
          </cell>
          <cell r="H1309" t="str">
            <v>GPA</v>
          </cell>
          <cell r="I1309">
            <v>3</v>
          </cell>
          <cell r="J1309" t="str">
            <v>Yes</v>
          </cell>
          <cell r="K1309"/>
          <cell r="L1309" t="str">
            <v>Yes</v>
          </cell>
          <cell r="M1309" t="str">
            <v>CA03108002002</v>
          </cell>
        </row>
        <row r="1310">
          <cell r="A1310" t="str">
            <v>SA2270</v>
          </cell>
          <cell r="B1310" t="str">
            <v>11SW-D/FR399</v>
          </cell>
          <cell r="C1310">
            <v>0</v>
          </cell>
          <cell r="D1310" t="str">
            <v>CP,ML&amp;Wch</v>
          </cell>
          <cell r="E1310" t="str">
            <v>Wch-S</v>
          </cell>
          <cell r="F1310" t="str">
            <v>A</v>
          </cell>
          <cell r="G1310" t="str">
            <v>Hong Kong Cemetery</v>
          </cell>
          <cell r="H1310" t="str">
            <v>FEHD</v>
          </cell>
          <cell r="I1310">
            <v>1</v>
          </cell>
          <cell r="J1310" t="str">
            <v>Yes</v>
          </cell>
          <cell r="K1310"/>
          <cell r="L1310" t="str">
            <v>Yes</v>
          </cell>
          <cell r="M1310" t="str">
            <v>CC01908021046</v>
          </cell>
        </row>
        <row r="1311">
          <cell r="A1311" t="str">
            <v>SA2271</v>
          </cell>
          <cell r="B1311" t="str">
            <v>11SW-D/FR400</v>
          </cell>
          <cell r="C1311" t="str">
            <v>1,2</v>
          </cell>
          <cell r="D1311" t="str">
            <v>CP,ML&amp;Wch</v>
          </cell>
          <cell r="E1311" t="str">
            <v>Wch-S</v>
          </cell>
          <cell r="F1311" t="str">
            <v>A</v>
          </cell>
          <cell r="G1311" t="str">
            <v>Hong Kong Cemetery</v>
          </cell>
          <cell r="H1311" t="str">
            <v>HyD,FEHD</v>
          </cell>
          <cell r="I1311">
            <v>2</v>
          </cell>
          <cell r="J1311" t="str">
            <v>No</v>
          </cell>
          <cell r="K1311"/>
          <cell r="L1311" t="str">
            <v>Yes</v>
          </cell>
          <cell r="M1311" t="str">
            <v>CC01908021047</v>
          </cell>
        </row>
        <row r="1312">
          <cell r="A1312" t="str">
            <v>SA2272</v>
          </cell>
          <cell r="B1312" t="str">
            <v>11SW-D/F402</v>
          </cell>
          <cell r="C1312" t="str">
            <v>1,2</v>
          </cell>
          <cell r="D1312" t="str">
            <v>CP,ML&amp;Wch</v>
          </cell>
          <cell r="E1312" t="str">
            <v>Wch-S</v>
          </cell>
          <cell r="F1312" t="str">
            <v>A</v>
          </cell>
          <cell r="G1312" t="str">
            <v>Hong Kong Cemetery</v>
          </cell>
          <cell r="H1312" t="str">
            <v>HyD,FEHD</v>
          </cell>
          <cell r="I1312">
            <v>2</v>
          </cell>
          <cell r="J1312" t="str">
            <v>Yes</v>
          </cell>
          <cell r="K1312"/>
          <cell r="L1312" t="str">
            <v>Yes</v>
          </cell>
          <cell r="M1312" t="str">
            <v>CC01908021049</v>
          </cell>
        </row>
        <row r="1313">
          <cell r="A1313" t="str">
            <v>SA2273</v>
          </cell>
          <cell r="B1313" t="str">
            <v>11SW-D/FR404</v>
          </cell>
          <cell r="C1313">
            <v>0</v>
          </cell>
          <cell r="D1313" t="str">
            <v>CP,ML&amp;Wch</v>
          </cell>
          <cell r="E1313" t="str">
            <v>PML</v>
          </cell>
          <cell r="F1313" t="str">
            <v>A</v>
          </cell>
          <cell r="G1313" t="str">
            <v>Victoria House, 15 Barker Road</v>
          </cell>
          <cell r="H1313" t="str">
            <v>GPA</v>
          </cell>
          <cell r="I1313">
            <v>2</v>
          </cell>
          <cell r="J1313" t="str">
            <v>Yes</v>
          </cell>
          <cell r="K1313"/>
          <cell r="L1313" t="str">
            <v>Yes</v>
          </cell>
          <cell r="M1313" t="str">
            <v>AC02308032013</v>
          </cell>
        </row>
        <row r="1314">
          <cell r="A1314" t="str">
            <v>SA2274</v>
          </cell>
          <cell r="B1314" t="str">
            <v>11SW-D/FR406</v>
          </cell>
          <cell r="C1314">
            <v>0</v>
          </cell>
          <cell r="D1314" t="str">
            <v>CP,ML&amp;Wch</v>
          </cell>
          <cell r="E1314" t="str">
            <v>PML</v>
          </cell>
          <cell r="F1314" t="str">
            <v>A</v>
          </cell>
          <cell r="G1314" t="str">
            <v>Victoria House, 15 Barker Road</v>
          </cell>
          <cell r="H1314" t="str">
            <v>GPA</v>
          </cell>
          <cell r="I1314">
            <v>2</v>
          </cell>
          <cell r="J1314" t="str">
            <v>Yes</v>
          </cell>
          <cell r="K1314"/>
          <cell r="L1314" t="str">
            <v>Yes</v>
          </cell>
          <cell r="M1314" t="str">
            <v>AC02308032014</v>
          </cell>
        </row>
        <row r="1315">
          <cell r="A1315" t="str">
            <v>SA2275</v>
          </cell>
          <cell r="B1315" t="str">
            <v>11SW-D/F439</v>
          </cell>
          <cell r="C1315">
            <v>0</v>
          </cell>
          <cell r="D1315" t="str">
            <v>CP,ML&amp;Wch</v>
          </cell>
          <cell r="E1315" t="str">
            <v>PML</v>
          </cell>
          <cell r="F1315" t="str">
            <v>A</v>
          </cell>
          <cell r="G1315" t="str">
            <v>Mansfield Road Government Quarters</v>
          </cell>
          <cell r="H1315" t="str">
            <v>GPA</v>
          </cell>
          <cell r="I1315">
            <v>2</v>
          </cell>
          <cell r="J1315" t="str">
            <v>No</v>
          </cell>
          <cell r="K1315"/>
          <cell r="L1315" t="str">
            <v>Yes</v>
          </cell>
          <cell r="M1315" t="str">
            <v>AC02308026002</v>
          </cell>
        </row>
        <row r="1316">
          <cell r="A1316" t="str">
            <v>SA2276</v>
          </cell>
          <cell r="B1316" t="str">
            <v>11SW-D/F511</v>
          </cell>
          <cell r="C1316">
            <v>0</v>
          </cell>
          <cell r="D1316" t="str">
            <v>CP,ML&amp;Wch</v>
          </cell>
          <cell r="E1316" t="str">
            <v>Wch-S</v>
          </cell>
          <cell r="F1316" t="str">
            <v>A</v>
          </cell>
          <cell r="G1316" t="str">
            <v>Hong Kong Cemetery</v>
          </cell>
          <cell r="H1316" t="str">
            <v>FEHD</v>
          </cell>
          <cell r="I1316">
            <v>2</v>
          </cell>
          <cell r="J1316" t="str">
            <v>Yes</v>
          </cell>
          <cell r="K1316"/>
          <cell r="L1316" t="str">
            <v>Yes</v>
          </cell>
          <cell r="M1316" t="str">
            <v>CC01908021048</v>
          </cell>
        </row>
        <row r="1317">
          <cell r="A1317" t="str">
            <v>SA2277</v>
          </cell>
          <cell r="B1317" t="str">
            <v>11SW-D/FR522</v>
          </cell>
          <cell r="C1317">
            <v>0</v>
          </cell>
          <cell r="D1317" t="str">
            <v>CP,ML&amp;Wch</v>
          </cell>
          <cell r="E1317" t="str">
            <v>Wch-N</v>
          </cell>
          <cell r="F1317" t="str">
            <v>A</v>
          </cell>
          <cell r="G1317" t="str">
            <v>Police Museum (Formerly Wanchai Gap Police Station)</v>
          </cell>
          <cell r="H1317" t="str">
            <v>HKPF</v>
          </cell>
          <cell r="I1317">
            <v>1</v>
          </cell>
          <cell r="J1317" t="str">
            <v>No</v>
          </cell>
          <cell r="K1317"/>
          <cell r="L1317" t="str">
            <v>Yes</v>
          </cell>
          <cell r="M1317" t="str">
            <v>CA03108001002</v>
          </cell>
        </row>
        <row r="1318">
          <cell r="A1318" t="str">
            <v>SA2278</v>
          </cell>
          <cell r="B1318" t="str">
            <v>11SW-D/F529</v>
          </cell>
          <cell r="C1318">
            <v>0</v>
          </cell>
          <cell r="D1318" t="str">
            <v>CP,ML&amp;Wch</v>
          </cell>
          <cell r="E1318" t="str">
            <v>Wch-S</v>
          </cell>
          <cell r="F1318" t="str">
            <v>A</v>
          </cell>
          <cell r="G1318" t="str">
            <v>Stubbs Road Lookout</v>
          </cell>
          <cell r="H1318" t="str">
            <v>LCSD</v>
          </cell>
          <cell r="I1318">
            <v>1</v>
          </cell>
          <cell r="J1318" t="str">
            <v>Yes</v>
          </cell>
          <cell r="K1318"/>
          <cell r="L1318" t="str">
            <v>Yes</v>
          </cell>
          <cell r="M1318" t="str">
            <v>CC04408064002</v>
          </cell>
        </row>
        <row r="1319">
          <cell r="A1319" t="str">
            <v>SA2279</v>
          </cell>
          <cell r="B1319" t="str">
            <v>11SW-D/FR558</v>
          </cell>
          <cell r="C1319">
            <v>0</v>
          </cell>
          <cell r="D1319" t="str">
            <v>CP,ML&amp;Wch</v>
          </cell>
          <cell r="E1319" t="str">
            <v>Wch-S</v>
          </cell>
          <cell r="F1319" t="str">
            <v>A</v>
          </cell>
          <cell r="G1319" t="str">
            <v>Happy Valley Police Station</v>
          </cell>
          <cell r="H1319" t="str">
            <v>HKPF</v>
          </cell>
          <cell r="I1319">
            <v>1</v>
          </cell>
          <cell r="J1319" t="str">
            <v>Yes</v>
          </cell>
          <cell r="K1319" t="str">
            <v>HappyValley</v>
          </cell>
          <cell r="L1319" t="str">
            <v>No</v>
          </cell>
          <cell r="M1319" t="str">
            <v>CC03108012001</v>
          </cell>
        </row>
        <row r="1320">
          <cell r="A1320" t="str">
            <v>SA2280</v>
          </cell>
          <cell r="B1320" t="str">
            <v>11SW-D/FR572</v>
          </cell>
          <cell r="C1320">
            <v>0</v>
          </cell>
          <cell r="D1320" t="str">
            <v>CP,ML&amp;Wch</v>
          </cell>
          <cell r="E1320" t="str">
            <v>Wch-S</v>
          </cell>
          <cell r="F1320" t="str">
            <v>A</v>
          </cell>
          <cell r="G1320" t="str">
            <v>Happy Valley Police Station</v>
          </cell>
          <cell r="H1320" t="str">
            <v>HKPF</v>
          </cell>
          <cell r="I1320">
            <v>1</v>
          </cell>
          <cell r="J1320" t="str">
            <v>Yes</v>
          </cell>
          <cell r="K1320" t="str">
            <v>HappyValley</v>
          </cell>
          <cell r="L1320" t="str">
            <v>Yes</v>
          </cell>
          <cell r="M1320" t="str">
            <v>CC03108012002</v>
          </cell>
        </row>
        <row r="1321">
          <cell r="A1321" t="str">
            <v>SA2281</v>
          </cell>
          <cell r="B1321" t="str">
            <v>11SW-D/FR584</v>
          </cell>
          <cell r="C1321">
            <v>0</v>
          </cell>
          <cell r="D1321" t="str">
            <v>CP,ML&amp;Wch</v>
          </cell>
          <cell r="E1321" t="str">
            <v>Wch-S</v>
          </cell>
          <cell r="F1321" t="str">
            <v>A</v>
          </cell>
          <cell r="G1321" t="str">
            <v>Hong Kong Cemetery</v>
          </cell>
          <cell r="H1321" t="str">
            <v>FEHD</v>
          </cell>
          <cell r="I1321">
            <v>2</v>
          </cell>
          <cell r="J1321" t="str">
            <v>No</v>
          </cell>
          <cell r="K1321"/>
          <cell r="L1321" t="str">
            <v>Yes</v>
          </cell>
          <cell r="M1321" t="str">
            <v>CC01908021059</v>
          </cell>
        </row>
        <row r="1322">
          <cell r="A1322" t="str">
            <v>SA2282</v>
          </cell>
          <cell r="B1322" t="str">
            <v>11SW-D/F614</v>
          </cell>
          <cell r="C1322">
            <v>0</v>
          </cell>
          <cell r="D1322" t="str">
            <v>WS&amp;L</v>
          </cell>
          <cell r="E1322" t="str">
            <v>S</v>
          </cell>
          <cell r="F1322" t="str">
            <v>A</v>
          </cell>
          <cell r="G1322" t="str">
            <v>Aberdeen Police Training School</v>
          </cell>
          <cell r="H1322" t="str">
            <v>HKPF</v>
          </cell>
          <cell r="I1322">
            <v>2</v>
          </cell>
          <cell r="J1322" t="str">
            <v>Yes</v>
          </cell>
          <cell r="K1322"/>
          <cell r="L1322" t="str">
            <v>Yes</v>
          </cell>
          <cell r="M1322" t="str">
            <v>BB03108004039</v>
          </cell>
        </row>
        <row r="1323">
          <cell r="A1323" t="str">
            <v>SA2283</v>
          </cell>
          <cell r="B1323" t="str">
            <v>11SW-D/F617</v>
          </cell>
          <cell r="C1323">
            <v>0</v>
          </cell>
          <cell r="D1323" t="str">
            <v>WS&amp;L</v>
          </cell>
          <cell r="E1323" t="str">
            <v>S</v>
          </cell>
          <cell r="F1323" t="str">
            <v>A</v>
          </cell>
          <cell r="G1323" t="str">
            <v>Aberdeen Police Training School</v>
          </cell>
          <cell r="H1323" t="str">
            <v>HKPF</v>
          </cell>
          <cell r="I1323">
            <v>1</v>
          </cell>
          <cell r="J1323" t="str">
            <v>Yes</v>
          </cell>
          <cell r="K1323"/>
          <cell r="L1323" t="str">
            <v>Yes</v>
          </cell>
          <cell r="M1323" t="str">
            <v>BB03108004040</v>
          </cell>
        </row>
        <row r="1324">
          <cell r="A1324" t="str">
            <v>SA2284</v>
          </cell>
          <cell r="B1324" t="str">
            <v>11SW-D/F618</v>
          </cell>
          <cell r="C1324">
            <v>0</v>
          </cell>
          <cell r="D1324" t="str">
            <v>CP,ML&amp;Wch</v>
          </cell>
          <cell r="E1324" t="str">
            <v>Wch-S</v>
          </cell>
          <cell r="F1324" t="str">
            <v>A</v>
          </cell>
          <cell r="G1324" t="str">
            <v>12-14 Middle Gap Road Government Quarters</v>
          </cell>
          <cell r="H1324" t="str">
            <v>GPA</v>
          </cell>
          <cell r="I1324">
            <v>3</v>
          </cell>
          <cell r="J1324" t="str">
            <v>Yes</v>
          </cell>
          <cell r="K1324"/>
          <cell r="L1324" t="str">
            <v>Yes</v>
          </cell>
          <cell r="M1324" t="str">
            <v>CC02308004004</v>
          </cell>
        </row>
        <row r="1325">
          <cell r="A1325" t="str">
            <v>SA2285</v>
          </cell>
          <cell r="B1325" t="str">
            <v>11SW-D/F619</v>
          </cell>
          <cell r="C1325">
            <v>0</v>
          </cell>
          <cell r="D1325" t="str">
            <v>Heritage</v>
          </cell>
          <cell r="E1325" t="str">
            <v>Antiq</v>
          </cell>
          <cell r="F1325" t="str">
            <v>A</v>
          </cell>
          <cell r="G1325" t="str">
            <v>Ware House (Old Aberdeen Police Station) (S)</v>
          </cell>
          <cell r="H1325" t="str">
            <v>GPA</v>
          </cell>
          <cell r="I1325">
            <v>2</v>
          </cell>
          <cell r="J1325" t="str">
            <v>Yes</v>
          </cell>
          <cell r="K1325" t="str">
            <v>Aberdeen_ApLeiChau</v>
          </cell>
          <cell r="L1325" t="str">
            <v>Yes</v>
          </cell>
          <cell r="M1325" t="str">
            <v>FH02308007008</v>
          </cell>
        </row>
        <row r="1326">
          <cell r="A1326" t="str">
            <v>SA2286</v>
          </cell>
          <cell r="B1326" t="str">
            <v>11SW-D/FR631</v>
          </cell>
          <cell r="C1326">
            <v>0</v>
          </cell>
          <cell r="D1326" t="str">
            <v>CP,ML&amp;Wch</v>
          </cell>
          <cell r="E1326" t="str">
            <v>PML</v>
          </cell>
          <cell r="F1326" t="str">
            <v>A</v>
          </cell>
          <cell r="G1326" t="str">
            <v>19 Severn Road Government Quarters</v>
          </cell>
          <cell r="H1326" t="str">
            <v>GPA</v>
          </cell>
          <cell r="I1326">
            <v>1</v>
          </cell>
          <cell r="J1326" t="str">
            <v>Yes</v>
          </cell>
          <cell r="K1326"/>
          <cell r="L1326" t="str">
            <v>Yes</v>
          </cell>
          <cell r="M1326" t="str">
            <v>AC02308037004</v>
          </cell>
        </row>
        <row r="1327">
          <cell r="A1327" t="str">
            <v>SA2287</v>
          </cell>
          <cell r="B1327" t="str">
            <v>11SW-D/F632</v>
          </cell>
          <cell r="C1327">
            <v>0</v>
          </cell>
          <cell r="D1327" t="str">
            <v>CP,ML&amp;Wch</v>
          </cell>
          <cell r="E1327" t="str">
            <v>PML</v>
          </cell>
          <cell r="F1327" t="str">
            <v>A</v>
          </cell>
          <cell r="G1327" t="str">
            <v>19 Severn Road Government Quarters</v>
          </cell>
          <cell r="H1327" t="str">
            <v>GPA</v>
          </cell>
          <cell r="I1327">
            <v>2</v>
          </cell>
          <cell r="J1327" t="str">
            <v>Yes</v>
          </cell>
          <cell r="K1327"/>
          <cell r="L1327" t="str">
            <v>Yes</v>
          </cell>
          <cell r="M1327" t="str">
            <v>AC02308037002</v>
          </cell>
        </row>
        <row r="1328">
          <cell r="A1328" t="str">
            <v>SA2291</v>
          </cell>
          <cell r="B1328" t="str">
            <v>11SW-D/F73</v>
          </cell>
          <cell r="C1328">
            <v>4</v>
          </cell>
          <cell r="D1328" t="str">
            <v>WS&amp;L</v>
          </cell>
          <cell r="E1328" t="str">
            <v>S</v>
          </cell>
          <cell r="F1328" t="str">
            <v>A</v>
          </cell>
          <cell r="G1328" t="str">
            <v>TWGH's Jockey Club Rehabilitation Complex</v>
          </cell>
          <cell r="H1328" t="str">
            <v>SWD</v>
          </cell>
          <cell r="I1328">
            <v>1</v>
          </cell>
          <cell r="J1328" t="str">
            <v>Yes</v>
          </cell>
          <cell r="K1328"/>
          <cell r="L1328" t="str">
            <v>Yes</v>
          </cell>
          <cell r="M1328" t="str">
            <v>BB05508017005</v>
          </cell>
        </row>
        <row r="1329">
          <cell r="A1329" t="str">
            <v>SA2292</v>
          </cell>
          <cell r="B1329" t="str">
            <v>11SW-D/R1173</v>
          </cell>
          <cell r="C1329">
            <v>0</v>
          </cell>
          <cell r="D1329" t="str">
            <v>WS&amp;L</v>
          </cell>
          <cell r="E1329" t="str">
            <v>S</v>
          </cell>
          <cell r="F1329" t="str">
            <v>A</v>
          </cell>
          <cell r="G1329" t="str">
            <v>Fu Hong Society Rehabilitation Centre</v>
          </cell>
          <cell r="H1329" t="str">
            <v>SWD</v>
          </cell>
          <cell r="I1329">
            <v>2</v>
          </cell>
          <cell r="J1329" t="str">
            <v>Yes</v>
          </cell>
          <cell r="K1329" t="str">
            <v>Aberdeen_ApLeiChau</v>
          </cell>
          <cell r="L1329" t="str">
            <v>No</v>
          </cell>
          <cell r="M1329" t="str">
            <v>BK05508010000</v>
          </cell>
        </row>
        <row r="1330">
          <cell r="A1330" t="str">
            <v>SA2293</v>
          </cell>
          <cell r="B1330" t="str">
            <v>11SW-D/R1222</v>
          </cell>
          <cell r="C1330">
            <v>0</v>
          </cell>
          <cell r="D1330" t="str">
            <v>WS&amp;L</v>
          </cell>
          <cell r="E1330" t="str">
            <v>S</v>
          </cell>
          <cell r="F1330" t="str">
            <v>A</v>
          </cell>
          <cell r="G1330" t="str">
            <v>Aberdeen Jockey Club Clinic</v>
          </cell>
          <cell r="H1330" t="str">
            <v>DH</v>
          </cell>
          <cell r="I1330">
            <v>1</v>
          </cell>
          <cell r="J1330" t="str">
            <v>Yes</v>
          </cell>
          <cell r="K1330" t="str">
            <v>Aberdeen_ApLeiChau</v>
          </cell>
          <cell r="L1330" t="str">
            <v>No</v>
          </cell>
          <cell r="M1330" t="str">
            <v>BK02508011001</v>
          </cell>
        </row>
        <row r="1331">
          <cell r="A1331" t="str">
            <v>SA2294</v>
          </cell>
          <cell r="B1331" t="str">
            <v>11SW-D/R1223</v>
          </cell>
          <cell r="C1331">
            <v>0</v>
          </cell>
          <cell r="D1331" t="str">
            <v>WS&amp;L</v>
          </cell>
          <cell r="E1331" t="str">
            <v>S</v>
          </cell>
          <cell r="F1331" t="str">
            <v>A</v>
          </cell>
          <cell r="G1331" t="str">
            <v>Aberdeen Jockey Club Clinic</v>
          </cell>
          <cell r="H1331" t="str">
            <v>DH</v>
          </cell>
          <cell r="I1331">
            <v>1</v>
          </cell>
          <cell r="J1331" t="str">
            <v>Yes</v>
          </cell>
          <cell r="K1331" t="str">
            <v>Aberdeen_ApLeiChau</v>
          </cell>
          <cell r="L1331" t="str">
            <v>No</v>
          </cell>
          <cell r="M1331" t="str">
            <v>BK02508011002</v>
          </cell>
        </row>
        <row r="1332">
          <cell r="A1332" t="str">
            <v>SA2295</v>
          </cell>
          <cell r="B1332" t="str">
            <v>11SW-D/R1234</v>
          </cell>
          <cell r="C1332">
            <v>0</v>
          </cell>
          <cell r="D1332" t="str">
            <v>CP,ML&amp;Wch</v>
          </cell>
          <cell r="E1332" t="str">
            <v>Wch-S</v>
          </cell>
          <cell r="F1332" t="str">
            <v>A</v>
          </cell>
          <cell r="G1332" t="str">
            <v>Bowen Road Temporary Playground</v>
          </cell>
          <cell r="H1332" t="str">
            <v>LCSD</v>
          </cell>
          <cell r="I1332">
            <v>3</v>
          </cell>
          <cell r="J1332" t="str">
            <v>No</v>
          </cell>
          <cell r="K1332"/>
          <cell r="L1332" t="str">
            <v>No</v>
          </cell>
          <cell r="M1332" t="str">
            <v>CC04408073001</v>
          </cell>
        </row>
        <row r="1333">
          <cell r="A1333" t="str">
            <v>SA2299</v>
          </cell>
          <cell r="B1333" t="str">
            <v>11SW-D/R207</v>
          </cell>
          <cell r="C1333" t="str">
            <v>1,2</v>
          </cell>
          <cell r="D1333" t="str">
            <v>CP,ML&amp;Wch</v>
          </cell>
          <cell r="E1333" t="str">
            <v>Wch-S</v>
          </cell>
          <cell r="F1333" t="str">
            <v>A</v>
          </cell>
          <cell r="G1333" t="str">
            <v>Stubbs Road Children's Playground</v>
          </cell>
          <cell r="H1333" t="str">
            <v>Lands D,LCSD</v>
          </cell>
          <cell r="I1333">
            <v>1</v>
          </cell>
          <cell r="J1333" t="str">
            <v>No</v>
          </cell>
          <cell r="K1333"/>
          <cell r="L1333" t="str">
            <v>Yes</v>
          </cell>
          <cell r="M1333" t="str">
            <v>CC04408031001</v>
          </cell>
        </row>
        <row r="1334">
          <cell r="A1334" t="str">
            <v>SA2300</v>
          </cell>
          <cell r="B1334" t="str">
            <v>11SW-D/R220</v>
          </cell>
          <cell r="C1334">
            <v>0</v>
          </cell>
          <cell r="D1334" t="str">
            <v>CP,ML&amp;Wch</v>
          </cell>
          <cell r="E1334" t="str">
            <v>PML</v>
          </cell>
          <cell r="F1334" t="str">
            <v>A</v>
          </cell>
          <cell r="G1334" t="str">
            <v>Victoria House, 15 Barker Road</v>
          </cell>
          <cell r="H1334" t="str">
            <v>GPA</v>
          </cell>
          <cell r="I1334">
            <v>2</v>
          </cell>
          <cell r="J1334" t="str">
            <v>Yes</v>
          </cell>
          <cell r="K1334"/>
          <cell r="L1334" t="str">
            <v>No</v>
          </cell>
          <cell r="M1334" t="str">
            <v>AC02308032004</v>
          </cell>
        </row>
        <row r="1335">
          <cell r="A1335" t="str">
            <v>SA2301</v>
          </cell>
          <cell r="B1335" t="str">
            <v>11SW-D/R221</v>
          </cell>
          <cell r="C1335">
            <v>0</v>
          </cell>
          <cell r="D1335" t="str">
            <v>CP,ML&amp;Wch</v>
          </cell>
          <cell r="E1335" t="str">
            <v>PML</v>
          </cell>
          <cell r="F1335" t="str">
            <v>A</v>
          </cell>
          <cell r="G1335" t="str">
            <v>Victoria House, 15 Barker Road</v>
          </cell>
          <cell r="H1335" t="str">
            <v>GPA</v>
          </cell>
          <cell r="I1335">
            <v>2</v>
          </cell>
          <cell r="J1335" t="str">
            <v>Yes</v>
          </cell>
          <cell r="K1335"/>
          <cell r="L1335" t="str">
            <v>No</v>
          </cell>
          <cell r="M1335" t="str">
            <v>AC02308032005</v>
          </cell>
        </row>
        <row r="1336">
          <cell r="A1336" t="str">
            <v>SA2302</v>
          </cell>
          <cell r="B1336" t="str">
            <v>11SW-D/R231</v>
          </cell>
          <cell r="C1336">
            <v>0</v>
          </cell>
          <cell r="D1336" t="str">
            <v>CP,ML&amp;Wch</v>
          </cell>
          <cell r="E1336" t="str">
            <v>PML</v>
          </cell>
          <cell r="F1336" t="str">
            <v>A</v>
          </cell>
          <cell r="G1336" t="str">
            <v>Chief Justice's Residence, 18 Gough Hill Road</v>
          </cell>
          <cell r="H1336" t="str">
            <v>JD</v>
          </cell>
          <cell r="I1336">
            <v>1</v>
          </cell>
          <cell r="J1336" t="str">
            <v>Yes</v>
          </cell>
          <cell r="K1336"/>
          <cell r="L1336" t="str">
            <v>No</v>
          </cell>
          <cell r="M1336" t="str">
            <v>AC02308034005</v>
          </cell>
        </row>
        <row r="1337">
          <cell r="A1337" t="str">
            <v>SA2303</v>
          </cell>
          <cell r="B1337" t="str">
            <v>11SW-D/R283</v>
          </cell>
          <cell r="C1337">
            <v>0</v>
          </cell>
          <cell r="D1337" t="str">
            <v>WS&amp;L</v>
          </cell>
          <cell r="E1337" t="str">
            <v>S</v>
          </cell>
          <cell r="F1337" t="str">
            <v>A</v>
          </cell>
          <cell r="G1337" t="str">
            <v>Nam Fung Road Refuse Collection Point</v>
          </cell>
          <cell r="H1337" t="str">
            <v>FEHD</v>
          </cell>
          <cell r="I1337">
            <v>3</v>
          </cell>
          <cell r="J1337" t="str">
            <v>No</v>
          </cell>
          <cell r="K1337" t="str">
            <v>DeepWaterBay_RepulseBay</v>
          </cell>
          <cell r="L1337" t="str">
            <v>No</v>
          </cell>
          <cell r="M1337" t="str">
            <v>BB04408029009</v>
          </cell>
        </row>
        <row r="1338">
          <cell r="A1338" t="str">
            <v>SA2304</v>
          </cell>
          <cell r="B1338" t="str">
            <v>11SW-D/R296</v>
          </cell>
          <cell r="C1338">
            <v>0</v>
          </cell>
          <cell r="D1338" t="str">
            <v>Heritage</v>
          </cell>
          <cell r="E1338" t="str">
            <v>Antiq</v>
          </cell>
          <cell r="F1338" t="str">
            <v>A</v>
          </cell>
          <cell r="G1338" t="str">
            <v>Ware House (Old Aberdeen Police Station) (S)</v>
          </cell>
          <cell r="H1338" t="str">
            <v>GPA</v>
          </cell>
          <cell r="I1338">
            <v>2</v>
          </cell>
          <cell r="J1338" t="str">
            <v>Yes</v>
          </cell>
          <cell r="K1338" t="str">
            <v>Aberdeen_ApLeiChau</v>
          </cell>
          <cell r="L1338" t="str">
            <v>Yes</v>
          </cell>
          <cell r="M1338" t="str">
            <v>FH02308007001</v>
          </cell>
        </row>
        <row r="1339">
          <cell r="A1339" t="str">
            <v>SA2305</v>
          </cell>
          <cell r="B1339" t="str">
            <v>11SW-D/R299</v>
          </cell>
          <cell r="C1339">
            <v>0</v>
          </cell>
          <cell r="D1339" t="str">
            <v>Heritage</v>
          </cell>
          <cell r="E1339" t="str">
            <v>Antiq</v>
          </cell>
          <cell r="F1339" t="str">
            <v>A</v>
          </cell>
          <cell r="G1339" t="str">
            <v>Ware House (Old Aberdeen Police Station) (S)</v>
          </cell>
          <cell r="H1339" t="str">
            <v>GPA</v>
          </cell>
          <cell r="I1339">
            <v>1</v>
          </cell>
          <cell r="J1339" t="str">
            <v>Yes</v>
          </cell>
          <cell r="K1339" t="str">
            <v>Aberdeen_ApLeiChau</v>
          </cell>
          <cell r="L1339" t="str">
            <v>Yes</v>
          </cell>
          <cell r="M1339" t="str">
            <v>FH02308007002</v>
          </cell>
        </row>
        <row r="1340">
          <cell r="A1340" t="str">
            <v>SA2307</v>
          </cell>
          <cell r="B1340" t="str">
            <v>11SW-D/R49</v>
          </cell>
          <cell r="C1340">
            <v>0</v>
          </cell>
          <cell r="D1340" t="str">
            <v>CP,ML&amp;Wch</v>
          </cell>
          <cell r="E1340" t="str">
            <v>Wch-S</v>
          </cell>
          <cell r="F1340" t="str">
            <v>A</v>
          </cell>
          <cell r="G1340" t="str">
            <v>Green Lane Hall</v>
          </cell>
          <cell r="H1340" t="str">
            <v>HKPF</v>
          </cell>
          <cell r="I1340">
            <v>1</v>
          </cell>
          <cell r="J1340" t="str">
            <v>Yes</v>
          </cell>
          <cell r="K1340" t="str">
            <v>HappyValley</v>
          </cell>
          <cell r="L1340" t="str">
            <v>No</v>
          </cell>
          <cell r="M1340" t="str">
            <v>CC03108001003</v>
          </cell>
        </row>
        <row r="1341">
          <cell r="A1341" t="str">
            <v>SA2308</v>
          </cell>
          <cell r="B1341" t="str">
            <v>11SW-D/R538</v>
          </cell>
          <cell r="C1341">
            <v>2</v>
          </cell>
          <cell r="D1341" t="str">
            <v>WS&amp;L</v>
          </cell>
          <cell r="E1341" t="str">
            <v>S</v>
          </cell>
          <cell r="F1341" t="str">
            <v>A</v>
          </cell>
          <cell r="G1341" t="str">
            <v>TWGH's Jockey Club Rehabilitation Complex</v>
          </cell>
          <cell r="H1341" t="str">
            <v>SWD</v>
          </cell>
          <cell r="I1341">
            <v>1</v>
          </cell>
          <cell r="J1341" t="str">
            <v>Yes</v>
          </cell>
          <cell r="K1341"/>
          <cell r="L1341" t="str">
            <v>Yes</v>
          </cell>
          <cell r="M1341" t="str">
            <v>BB05508017004</v>
          </cell>
        </row>
        <row r="1342">
          <cell r="A1342" t="str">
            <v>SA2309</v>
          </cell>
          <cell r="B1342" t="str">
            <v>11SW-D/R541</v>
          </cell>
          <cell r="C1342">
            <v>0</v>
          </cell>
          <cell r="D1342" t="str">
            <v>WS&amp;L</v>
          </cell>
          <cell r="E1342" t="str">
            <v>S</v>
          </cell>
          <cell r="F1342" t="str">
            <v>A</v>
          </cell>
          <cell r="G1342" t="str">
            <v>Aberdeen Fire Station</v>
          </cell>
          <cell r="H1342" t="str">
            <v>FSD</v>
          </cell>
          <cell r="I1342">
            <v>2</v>
          </cell>
          <cell r="J1342" t="str">
            <v>Yes</v>
          </cell>
          <cell r="K1342"/>
          <cell r="L1342" t="str">
            <v>No</v>
          </cell>
          <cell r="M1342" t="str">
            <v>BB04408029011</v>
          </cell>
        </row>
        <row r="1343">
          <cell r="A1343" t="str">
            <v>SA2310</v>
          </cell>
          <cell r="B1343" t="str">
            <v>11SW-D/R547</v>
          </cell>
          <cell r="C1343">
            <v>0</v>
          </cell>
          <cell r="D1343" t="str">
            <v>WS&amp;L</v>
          </cell>
          <cell r="E1343" t="str">
            <v>S</v>
          </cell>
          <cell r="F1343" t="str">
            <v>A</v>
          </cell>
          <cell r="G1343" t="str">
            <v>Aberdeen Police Training School</v>
          </cell>
          <cell r="H1343" t="str">
            <v>HKPF</v>
          </cell>
          <cell r="I1343">
            <v>1</v>
          </cell>
          <cell r="J1343" t="str">
            <v>Yes</v>
          </cell>
          <cell r="K1343"/>
          <cell r="L1343" t="str">
            <v>No</v>
          </cell>
          <cell r="M1343" t="str">
            <v>BB04408029012</v>
          </cell>
        </row>
        <row r="1344">
          <cell r="A1344" t="str">
            <v>SA2311</v>
          </cell>
          <cell r="B1344" t="str">
            <v>11SW-D/R579</v>
          </cell>
          <cell r="C1344">
            <v>1</v>
          </cell>
          <cell r="D1344" t="str">
            <v>CP,ML&amp;Wch</v>
          </cell>
          <cell r="E1344" t="str">
            <v>Wch-S</v>
          </cell>
          <cell r="F1344" t="str">
            <v>A</v>
          </cell>
          <cell r="G1344" t="str">
            <v>Green Lane Hall</v>
          </cell>
          <cell r="H1344" t="str">
            <v>HKPF</v>
          </cell>
          <cell r="I1344">
            <v>2</v>
          </cell>
          <cell r="J1344" t="str">
            <v>Yes</v>
          </cell>
          <cell r="K1344" t="str">
            <v>HappyValley</v>
          </cell>
          <cell r="L1344" t="str">
            <v>No</v>
          </cell>
          <cell r="M1344" t="str">
            <v>CC03108001004</v>
          </cell>
        </row>
        <row r="1345">
          <cell r="A1345" t="str">
            <v>SA2312</v>
          </cell>
          <cell r="B1345" t="str">
            <v>11SW-D/R627</v>
          </cell>
          <cell r="C1345">
            <v>0</v>
          </cell>
          <cell r="D1345" t="str">
            <v>CP,ML&amp;Wch</v>
          </cell>
          <cell r="E1345" t="str">
            <v>PML</v>
          </cell>
          <cell r="F1345" t="str">
            <v>A</v>
          </cell>
          <cell r="G1345" t="str">
            <v>Mount Gough F.M. Broadcasting Station</v>
          </cell>
          <cell r="H1345" t="str">
            <v>OFTA</v>
          </cell>
          <cell r="I1345">
            <v>2</v>
          </cell>
          <cell r="J1345" t="str">
            <v>No</v>
          </cell>
          <cell r="K1345"/>
          <cell r="L1345" t="str">
            <v>No</v>
          </cell>
          <cell r="M1345" t="str">
            <v>AC03108044002</v>
          </cell>
        </row>
        <row r="1346">
          <cell r="A1346" t="str">
            <v>SA2317</v>
          </cell>
          <cell r="B1346" t="str">
            <v>11SW-D/R797</v>
          </cell>
          <cell r="C1346">
            <v>0</v>
          </cell>
          <cell r="D1346" t="str">
            <v>CP,ML&amp;Wch</v>
          </cell>
          <cell r="E1346" t="str">
            <v>Wch-S</v>
          </cell>
          <cell r="F1346" t="str">
            <v>A</v>
          </cell>
          <cell r="G1346" t="str">
            <v>Hong Kong Cemetery</v>
          </cell>
          <cell r="H1346" t="str">
            <v>FEHD</v>
          </cell>
          <cell r="I1346">
            <v>3</v>
          </cell>
          <cell r="J1346" t="str">
            <v>No</v>
          </cell>
          <cell r="K1346"/>
          <cell r="L1346" t="str">
            <v>No</v>
          </cell>
          <cell r="M1346" t="str">
            <v>CC01908021020</v>
          </cell>
        </row>
        <row r="1347">
          <cell r="A1347" t="str">
            <v>SA2318</v>
          </cell>
          <cell r="B1347" t="str">
            <v>11SW-D/R800</v>
          </cell>
          <cell r="C1347">
            <v>0</v>
          </cell>
          <cell r="D1347" t="str">
            <v>CP,ML&amp;Wch</v>
          </cell>
          <cell r="E1347" t="str">
            <v>Wch-S</v>
          </cell>
          <cell r="F1347" t="str">
            <v>A</v>
          </cell>
          <cell r="G1347" t="str">
            <v>Hong Kong Cemetery</v>
          </cell>
          <cell r="H1347" t="str">
            <v>FEHD</v>
          </cell>
          <cell r="I1347">
            <v>3</v>
          </cell>
          <cell r="J1347" t="str">
            <v>No</v>
          </cell>
          <cell r="K1347"/>
          <cell r="L1347" t="str">
            <v>No</v>
          </cell>
          <cell r="M1347" t="str">
            <v>CC01908021039</v>
          </cell>
        </row>
        <row r="1348">
          <cell r="A1348" t="str">
            <v>SA2319</v>
          </cell>
          <cell r="B1348" t="str">
            <v>11SW-D/R801</v>
          </cell>
          <cell r="C1348">
            <v>0</v>
          </cell>
          <cell r="D1348" t="str">
            <v>CP,ML&amp;Wch</v>
          </cell>
          <cell r="E1348" t="str">
            <v>Wch-S</v>
          </cell>
          <cell r="F1348" t="str">
            <v>A</v>
          </cell>
          <cell r="G1348" t="str">
            <v>Hong Kong Cemetery</v>
          </cell>
          <cell r="H1348" t="str">
            <v>FEHD</v>
          </cell>
          <cell r="I1348">
            <v>3</v>
          </cell>
          <cell r="J1348" t="str">
            <v>Yes</v>
          </cell>
          <cell r="K1348"/>
          <cell r="L1348" t="str">
            <v>Yes</v>
          </cell>
          <cell r="M1348" t="str">
            <v>CC01908021045</v>
          </cell>
        </row>
        <row r="1349">
          <cell r="A1349" t="str">
            <v>SA2320</v>
          </cell>
          <cell r="B1349" t="str">
            <v>11SW-D/R804</v>
          </cell>
          <cell r="C1349">
            <v>0</v>
          </cell>
          <cell r="D1349" t="str">
            <v>CP,ML&amp;Wch</v>
          </cell>
          <cell r="E1349" t="str">
            <v>Wch-S</v>
          </cell>
          <cell r="F1349" t="str">
            <v>A</v>
          </cell>
          <cell r="G1349" t="str">
            <v>Hong Kong Cemetery</v>
          </cell>
          <cell r="H1349" t="str">
            <v>FEHD</v>
          </cell>
          <cell r="I1349">
            <v>3</v>
          </cell>
          <cell r="J1349" t="str">
            <v>No</v>
          </cell>
          <cell r="K1349"/>
          <cell r="L1349" t="str">
            <v>Yes</v>
          </cell>
          <cell r="M1349" t="str">
            <v>CC01908021021</v>
          </cell>
        </row>
        <row r="1350">
          <cell r="A1350" t="str">
            <v>SA2321</v>
          </cell>
          <cell r="B1350" t="str">
            <v>11SW-D/R805</v>
          </cell>
          <cell r="C1350">
            <v>0</v>
          </cell>
          <cell r="D1350" t="str">
            <v>CP,ML&amp;Wch</v>
          </cell>
          <cell r="E1350" t="str">
            <v>Wch-S</v>
          </cell>
          <cell r="F1350" t="str">
            <v>A</v>
          </cell>
          <cell r="G1350" t="str">
            <v>Hong Kong Cemetery</v>
          </cell>
          <cell r="H1350" t="str">
            <v>FEHD</v>
          </cell>
          <cell r="I1350">
            <v>3</v>
          </cell>
          <cell r="J1350" t="str">
            <v>Yes</v>
          </cell>
          <cell r="K1350"/>
          <cell r="L1350" t="str">
            <v>Yes</v>
          </cell>
          <cell r="M1350" t="str">
            <v>CC01908021034</v>
          </cell>
        </row>
        <row r="1351">
          <cell r="A1351" t="str">
            <v>SA2322</v>
          </cell>
          <cell r="B1351" t="str">
            <v>11SW-D/R811</v>
          </cell>
          <cell r="C1351">
            <v>0</v>
          </cell>
          <cell r="D1351" t="str">
            <v>CP,ML&amp;Wch</v>
          </cell>
          <cell r="E1351" t="str">
            <v>Wch-S</v>
          </cell>
          <cell r="F1351" t="str">
            <v>A</v>
          </cell>
          <cell r="G1351" t="str">
            <v>Hong Kong Cemetery</v>
          </cell>
          <cell r="H1351" t="str">
            <v>FEHD</v>
          </cell>
          <cell r="I1351">
            <v>3</v>
          </cell>
          <cell r="J1351" t="str">
            <v>No</v>
          </cell>
          <cell r="K1351"/>
          <cell r="L1351" t="str">
            <v>Yes</v>
          </cell>
          <cell r="M1351" t="str">
            <v>CC01908021044</v>
          </cell>
        </row>
        <row r="1352">
          <cell r="A1352" t="str">
            <v>SA2323</v>
          </cell>
          <cell r="B1352" t="str">
            <v>11SW-D/R836</v>
          </cell>
          <cell r="C1352">
            <v>0</v>
          </cell>
          <cell r="D1352" t="str">
            <v>CP,ML&amp;Wch</v>
          </cell>
          <cell r="E1352" t="str">
            <v>PML</v>
          </cell>
          <cell r="F1352" t="str">
            <v>A</v>
          </cell>
          <cell r="G1352" t="str">
            <v>Victoria House, 15 Barker Road</v>
          </cell>
          <cell r="H1352" t="str">
            <v>GPA</v>
          </cell>
          <cell r="I1352">
            <v>1</v>
          </cell>
          <cell r="J1352" t="str">
            <v>Yes</v>
          </cell>
          <cell r="K1352"/>
          <cell r="L1352" t="str">
            <v>No</v>
          </cell>
          <cell r="M1352" t="str">
            <v>AC02308032012</v>
          </cell>
        </row>
        <row r="1353">
          <cell r="A1353" t="str">
            <v>SA2324</v>
          </cell>
          <cell r="B1353" t="str">
            <v>11SW-D/R860</v>
          </cell>
          <cell r="C1353">
            <v>0</v>
          </cell>
          <cell r="D1353" t="str">
            <v>CP,ML&amp;Wch</v>
          </cell>
          <cell r="E1353" t="str">
            <v>PML</v>
          </cell>
          <cell r="F1353" t="str">
            <v>A</v>
          </cell>
          <cell r="G1353" t="str">
            <v>Victoria House, 15 Barker Road</v>
          </cell>
          <cell r="H1353" t="str">
            <v>GPA</v>
          </cell>
          <cell r="I1353">
            <v>2</v>
          </cell>
          <cell r="J1353" t="str">
            <v>Yes</v>
          </cell>
          <cell r="K1353"/>
          <cell r="L1353" t="str">
            <v>No</v>
          </cell>
          <cell r="M1353" t="str">
            <v>AC02308032015</v>
          </cell>
        </row>
        <row r="1354">
          <cell r="A1354" t="str">
            <v>SA2325</v>
          </cell>
          <cell r="B1354" t="str">
            <v>11SW-D/R89</v>
          </cell>
          <cell r="C1354" t="str">
            <v>1,2</v>
          </cell>
          <cell r="D1354" t="str">
            <v>CP,ML&amp;Wch</v>
          </cell>
          <cell r="E1354" t="str">
            <v>PML</v>
          </cell>
          <cell r="F1354" t="str">
            <v>A</v>
          </cell>
          <cell r="G1354" t="str">
            <v>Guildd Road Road Side Planting Area</v>
          </cell>
          <cell r="H1354" t="str">
            <v>HyD,LCSD</v>
          </cell>
          <cell r="I1354">
            <v>2</v>
          </cell>
          <cell r="J1354" t="str">
            <v>Yes</v>
          </cell>
          <cell r="K1354"/>
          <cell r="L1354" t="str">
            <v>No</v>
          </cell>
          <cell r="M1354" t="str">
            <v>AC04408072001</v>
          </cell>
        </row>
        <row r="1355">
          <cell r="A1355" t="str">
            <v>SA2326</v>
          </cell>
          <cell r="B1355" t="str">
            <v>11SW-D/R898</v>
          </cell>
          <cell r="C1355">
            <v>0</v>
          </cell>
          <cell r="D1355" t="str">
            <v>CP,ML&amp;Wch</v>
          </cell>
          <cell r="E1355" t="str">
            <v>PML</v>
          </cell>
          <cell r="F1355" t="str">
            <v>A</v>
          </cell>
          <cell r="G1355" t="str">
            <v>Chief Justice's Residence, 18 Gough Hill Road</v>
          </cell>
          <cell r="H1355" t="str">
            <v>GPA</v>
          </cell>
          <cell r="I1355">
            <v>1</v>
          </cell>
          <cell r="J1355" t="str">
            <v>No</v>
          </cell>
          <cell r="K1355"/>
          <cell r="L1355" t="str">
            <v>No</v>
          </cell>
          <cell r="M1355" t="str">
            <v>AC02308034002</v>
          </cell>
        </row>
        <row r="1356">
          <cell r="A1356" t="str">
            <v>SA2328</v>
          </cell>
          <cell r="B1356" t="str">
            <v>11SW-D/R960</v>
          </cell>
          <cell r="C1356">
            <v>0</v>
          </cell>
          <cell r="D1356" t="str">
            <v>CP,ML&amp;Wch</v>
          </cell>
          <cell r="E1356" t="str">
            <v>Wch-N</v>
          </cell>
          <cell r="F1356" t="str">
            <v>A</v>
          </cell>
          <cell r="G1356" t="str">
            <v>Police Museum (Formerly Wanchai Gap Police Station)</v>
          </cell>
          <cell r="H1356" t="str">
            <v>HKPF</v>
          </cell>
          <cell r="I1356">
            <v>2</v>
          </cell>
          <cell r="J1356" t="str">
            <v>No</v>
          </cell>
          <cell r="K1356"/>
          <cell r="L1356" t="str">
            <v>No</v>
          </cell>
          <cell r="M1356" t="str">
            <v>CA03108001003</v>
          </cell>
        </row>
        <row r="1357">
          <cell r="A1357" t="str">
            <v>SA2426</v>
          </cell>
          <cell r="B1357" t="str">
            <v>14NE-B/C122</v>
          </cell>
          <cell r="C1357">
            <v>0</v>
          </cell>
          <cell r="D1357" t="str">
            <v>E</v>
          </cell>
          <cell r="E1357" t="str">
            <v>SKW&amp;Is-S</v>
          </cell>
          <cell r="F1357" t="str">
            <v>A</v>
          </cell>
          <cell r="G1357" t="str">
            <v>Lamma Yung Shu Wan Playground (Is-S)</v>
          </cell>
          <cell r="H1357" t="str">
            <v>LCSD</v>
          </cell>
          <cell r="I1357">
            <v>3</v>
          </cell>
          <cell r="J1357" t="str">
            <v>No</v>
          </cell>
          <cell r="K1357"/>
          <cell r="L1357" t="str">
            <v>Yes</v>
          </cell>
          <cell r="M1357" t="str">
            <v>DF04408019001</v>
          </cell>
        </row>
        <row r="1358">
          <cell r="A1358" t="str">
            <v>SA2427</v>
          </cell>
          <cell r="B1358" t="str">
            <v>14NE-B/C227</v>
          </cell>
          <cell r="C1358">
            <v>0</v>
          </cell>
          <cell r="D1358" t="str">
            <v>E</v>
          </cell>
          <cell r="E1358" t="str">
            <v>SKW&amp;Is-S</v>
          </cell>
          <cell r="F1358" t="str">
            <v>A</v>
          </cell>
          <cell r="G1358" t="str">
            <v>Lamma Fire Station (Is-S)</v>
          </cell>
          <cell r="H1358" t="str">
            <v>FSD</v>
          </cell>
          <cell r="I1358">
            <v>1</v>
          </cell>
          <cell r="J1358" t="str">
            <v>Yes</v>
          </cell>
          <cell r="K1358"/>
          <cell r="L1358" t="str">
            <v>Yes</v>
          </cell>
          <cell r="M1358" t="str">
            <v>DF01808070001</v>
          </cell>
        </row>
        <row r="1359">
          <cell r="A1359" t="str">
            <v>SA2481</v>
          </cell>
          <cell r="B1359" t="str">
            <v>14NW-B/C2</v>
          </cell>
          <cell r="C1359">
            <v>0</v>
          </cell>
          <cell r="D1359" t="str">
            <v>E</v>
          </cell>
          <cell r="E1359" t="str">
            <v>SKW&amp;Is-S</v>
          </cell>
          <cell r="F1359" t="str">
            <v>A</v>
          </cell>
          <cell r="G1359" t="str">
            <v>Cheung Chau Navigational Aid Station (Is-S)</v>
          </cell>
          <cell r="H1359" t="str">
            <v>CAD</v>
          </cell>
          <cell r="I1359">
            <v>2</v>
          </cell>
          <cell r="J1359" t="str">
            <v>Yes</v>
          </cell>
          <cell r="K1359"/>
          <cell r="L1359" t="str">
            <v>No</v>
          </cell>
          <cell r="M1359" t="str">
            <v>DF00808013001</v>
          </cell>
        </row>
        <row r="1360">
          <cell r="A1360" t="str">
            <v>SA2482</v>
          </cell>
          <cell r="B1360" t="str">
            <v>14NW-B/C3</v>
          </cell>
          <cell r="C1360">
            <v>0</v>
          </cell>
          <cell r="D1360" t="str">
            <v>E</v>
          </cell>
          <cell r="E1360" t="str">
            <v>SKW&amp;Is-S</v>
          </cell>
          <cell r="F1360" t="str">
            <v>A</v>
          </cell>
          <cell r="G1360" t="str">
            <v>Cheung Chau Navigational Aid Station (Is-S)</v>
          </cell>
          <cell r="H1360" t="str">
            <v>CAD</v>
          </cell>
          <cell r="I1360">
            <v>3</v>
          </cell>
          <cell r="J1360" t="str">
            <v>No</v>
          </cell>
          <cell r="K1360"/>
          <cell r="L1360" t="str">
            <v>No</v>
          </cell>
          <cell r="M1360" t="str">
            <v>DF00808013002</v>
          </cell>
        </row>
        <row r="1361">
          <cell r="A1361" t="str">
            <v>SA2483</v>
          </cell>
          <cell r="B1361" t="str">
            <v>14NW-B/F4</v>
          </cell>
          <cell r="C1361">
            <v>0</v>
          </cell>
          <cell r="D1361" t="str">
            <v>E</v>
          </cell>
          <cell r="E1361" t="str">
            <v>SKW&amp;Is-S</v>
          </cell>
          <cell r="F1361" t="str">
            <v>A</v>
          </cell>
          <cell r="G1361" t="str">
            <v>Cheung Chau Navigational Aid Station (Is-S)</v>
          </cell>
          <cell r="H1361" t="str">
            <v>CAD</v>
          </cell>
          <cell r="I1361">
            <v>2</v>
          </cell>
          <cell r="J1361" t="str">
            <v>No</v>
          </cell>
          <cell r="K1361"/>
          <cell r="L1361" t="str">
            <v>Yes</v>
          </cell>
          <cell r="M1361" t="str">
            <v>DF00808013008</v>
          </cell>
        </row>
        <row r="1362">
          <cell r="A1362" t="str">
            <v>SA2484</v>
          </cell>
          <cell r="B1362" t="str">
            <v>14NW-B/F5</v>
          </cell>
          <cell r="C1362">
            <v>0</v>
          </cell>
          <cell r="D1362" t="str">
            <v>E</v>
          </cell>
          <cell r="E1362" t="str">
            <v>SKW&amp;Is-S</v>
          </cell>
          <cell r="F1362" t="str">
            <v>A</v>
          </cell>
          <cell r="G1362" t="str">
            <v>Hei Ling Chau Addiction Treatment Centre &amp; Hei Ling Chau Correctional Institution (Is-S)</v>
          </cell>
          <cell r="H1362" t="str">
            <v>CSD</v>
          </cell>
          <cell r="I1362">
            <v>3</v>
          </cell>
          <cell r="J1362" t="str">
            <v>No</v>
          </cell>
          <cell r="K1362"/>
          <cell r="L1362" t="str">
            <v>Yes</v>
          </cell>
          <cell r="M1362" t="str">
            <v>DF01208008028</v>
          </cell>
        </row>
        <row r="1363">
          <cell r="A1363" t="str">
            <v>SA2486</v>
          </cell>
          <cell r="B1363" t="str">
            <v>14NW-D/CR142</v>
          </cell>
          <cell r="C1363" t="str">
            <v>1,2</v>
          </cell>
          <cell r="D1363" t="str">
            <v>E</v>
          </cell>
          <cell r="E1363" t="str">
            <v>SKW&amp;Is-S</v>
          </cell>
          <cell r="F1363" t="str">
            <v>A</v>
          </cell>
          <cell r="G1363" t="str">
            <v>Ko Shan Tsuen Sitting Out Area, Cheung Chau (Is-S)</v>
          </cell>
          <cell r="H1363" t="str">
            <v>HAD,Lands D</v>
          </cell>
          <cell r="I1363">
            <v>1</v>
          </cell>
          <cell r="J1363" t="str">
            <v>No</v>
          </cell>
          <cell r="K1363" t="str">
            <v>CheungChau</v>
          </cell>
          <cell r="L1363" t="str">
            <v>Yes</v>
          </cell>
          <cell r="M1363" t="str">
            <v>DF02708061001</v>
          </cell>
        </row>
        <row r="1364">
          <cell r="A1364" t="str">
            <v>SA2487</v>
          </cell>
          <cell r="B1364" t="str">
            <v>14NW-D/C153</v>
          </cell>
          <cell r="C1364">
            <v>0</v>
          </cell>
          <cell r="D1364" t="str">
            <v>E</v>
          </cell>
          <cell r="E1364" t="str">
            <v>SKW&amp;Is-S</v>
          </cell>
          <cell r="F1364" t="str">
            <v>A</v>
          </cell>
          <cell r="G1364" t="str">
            <v>Cheung Chau Sai Wan Pier Toilet (Is-S)</v>
          </cell>
          <cell r="H1364" t="str">
            <v>FEHD</v>
          </cell>
          <cell r="I1364">
            <v>1</v>
          </cell>
          <cell r="J1364" t="str">
            <v>No</v>
          </cell>
          <cell r="K1364" t="str">
            <v>CheungChau</v>
          </cell>
          <cell r="L1364" t="str">
            <v>Yes</v>
          </cell>
          <cell r="M1364" t="str">
            <v>DF01908047001</v>
          </cell>
        </row>
        <row r="1365">
          <cell r="A1365" t="str">
            <v>SA2488</v>
          </cell>
          <cell r="B1365" t="str">
            <v>14NW-D/C16</v>
          </cell>
          <cell r="C1365">
            <v>0</v>
          </cell>
          <cell r="D1365" t="str">
            <v>E</v>
          </cell>
          <cell r="E1365" t="str">
            <v>SKW&amp;Is-S</v>
          </cell>
          <cell r="F1365" t="str">
            <v>A</v>
          </cell>
          <cell r="G1365" t="str">
            <v>Cheung Chau Sportsground (Is-S)</v>
          </cell>
          <cell r="H1365" t="str">
            <v>LCSD</v>
          </cell>
          <cell r="I1365">
            <v>1</v>
          </cell>
          <cell r="J1365" t="str">
            <v>Yes</v>
          </cell>
          <cell r="K1365" t="str">
            <v>CheungChau</v>
          </cell>
          <cell r="L1365" t="str">
            <v>Yes</v>
          </cell>
          <cell r="M1365" t="str">
            <v>DF04408020001</v>
          </cell>
        </row>
        <row r="1366">
          <cell r="A1366" t="str">
            <v>SA2489</v>
          </cell>
          <cell r="B1366" t="str">
            <v>14NW-D/C165</v>
          </cell>
          <cell r="C1366">
            <v>0</v>
          </cell>
          <cell r="D1366" t="str">
            <v>E</v>
          </cell>
          <cell r="E1366" t="str">
            <v>SKW&amp;Is-S</v>
          </cell>
          <cell r="F1366" t="str">
            <v>A</v>
          </cell>
          <cell r="G1366" t="str">
            <v>Cheung Chau Crematorium &amp; Columbarium (Is-S)</v>
          </cell>
          <cell r="H1366" t="str">
            <v>FEHD</v>
          </cell>
          <cell r="I1366">
            <v>1</v>
          </cell>
          <cell r="J1366" t="str">
            <v>Yes</v>
          </cell>
          <cell r="K1366"/>
          <cell r="L1366" t="str">
            <v>Yes</v>
          </cell>
          <cell r="M1366" t="str">
            <v>DF01908047003</v>
          </cell>
        </row>
        <row r="1367">
          <cell r="A1367" t="str">
            <v>SA2490</v>
          </cell>
          <cell r="B1367" t="str">
            <v>14NW-D/C166</v>
          </cell>
          <cell r="C1367">
            <v>0</v>
          </cell>
          <cell r="D1367" t="str">
            <v>E</v>
          </cell>
          <cell r="E1367" t="str">
            <v>SKW&amp;Is-S</v>
          </cell>
          <cell r="F1367" t="str">
            <v>A</v>
          </cell>
          <cell r="G1367" t="str">
            <v>Cheung Chau Crematorium &amp; Columbarium (Is-S)</v>
          </cell>
          <cell r="H1367" t="str">
            <v>FEHD</v>
          </cell>
          <cell r="I1367">
            <v>2</v>
          </cell>
          <cell r="J1367" t="str">
            <v>No</v>
          </cell>
          <cell r="K1367"/>
          <cell r="L1367" t="str">
            <v>Yes</v>
          </cell>
          <cell r="M1367" t="str">
            <v>DF01908047002</v>
          </cell>
        </row>
        <row r="1368">
          <cell r="A1368" t="str">
            <v>SA2491</v>
          </cell>
          <cell r="B1368" t="str">
            <v>14NW-D/C174</v>
          </cell>
          <cell r="C1368">
            <v>0</v>
          </cell>
          <cell r="D1368" t="str">
            <v>E</v>
          </cell>
          <cell r="E1368" t="str">
            <v>SKW&amp;Is-S</v>
          </cell>
          <cell r="F1368" t="str">
            <v>A</v>
          </cell>
          <cell r="G1368" t="str">
            <v>Cheung Chau Public Cemetery (Is-S)</v>
          </cell>
          <cell r="H1368" t="str">
            <v>FEHD</v>
          </cell>
          <cell r="I1368">
            <v>3</v>
          </cell>
          <cell r="J1368" t="str">
            <v>No</v>
          </cell>
          <cell r="K1368"/>
          <cell r="L1368" t="str">
            <v>Yes</v>
          </cell>
          <cell r="M1368" t="str">
            <v>DF01908048001</v>
          </cell>
        </row>
        <row r="1369">
          <cell r="A1369" t="str">
            <v>SA2492</v>
          </cell>
          <cell r="B1369" t="str">
            <v>14NW-D/C180</v>
          </cell>
          <cell r="C1369">
            <v>0</v>
          </cell>
          <cell r="D1369" t="str">
            <v>E</v>
          </cell>
          <cell r="E1369" t="str">
            <v>SKW&amp;Is-S</v>
          </cell>
          <cell r="F1369" t="str">
            <v>A</v>
          </cell>
          <cell r="G1369" t="str">
            <v>Cheung Chau Public Cemetery (Is-S)</v>
          </cell>
          <cell r="H1369" t="str">
            <v>FEHD</v>
          </cell>
          <cell r="I1369">
            <v>3</v>
          </cell>
          <cell r="J1369" t="str">
            <v>No</v>
          </cell>
          <cell r="K1369" t="str">
            <v>CheungChau</v>
          </cell>
          <cell r="L1369" t="str">
            <v>Yes</v>
          </cell>
          <cell r="M1369" t="str">
            <v>DF01908048002</v>
          </cell>
        </row>
        <row r="1370">
          <cell r="A1370" t="str">
            <v>SA2493</v>
          </cell>
          <cell r="B1370" t="str">
            <v>14NW-D/C181</v>
          </cell>
          <cell r="C1370">
            <v>0</v>
          </cell>
          <cell r="D1370" t="str">
            <v>E</v>
          </cell>
          <cell r="E1370" t="str">
            <v>SKW&amp;Is-S</v>
          </cell>
          <cell r="F1370" t="str">
            <v>A</v>
          </cell>
          <cell r="G1370" t="str">
            <v>Cheung Chau Public Cemetery (Is-S)</v>
          </cell>
          <cell r="H1370" t="str">
            <v>FEHD</v>
          </cell>
          <cell r="I1370">
            <v>3</v>
          </cell>
          <cell r="J1370" t="str">
            <v>No</v>
          </cell>
          <cell r="K1370" t="str">
            <v>CheungChau</v>
          </cell>
          <cell r="L1370" t="str">
            <v>Yes</v>
          </cell>
          <cell r="M1370" t="str">
            <v>DF01908048003</v>
          </cell>
        </row>
        <row r="1371">
          <cell r="A1371" t="str">
            <v>SA2494</v>
          </cell>
          <cell r="B1371" t="str">
            <v>14NW-D/C198</v>
          </cell>
          <cell r="C1371">
            <v>0</v>
          </cell>
          <cell r="D1371" t="str">
            <v>E</v>
          </cell>
          <cell r="E1371" t="str">
            <v>SKW&amp;Is-S</v>
          </cell>
          <cell r="F1371" t="str">
            <v>A</v>
          </cell>
          <cell r="G1371" t="str">
            <v>Don Bosco Road Garden, Cheung Chau (Is-S)</v>
          </cell>
          <cell r="H1371" t="str">
            <v>LCSD</v>
          </cell>
          <cell r="I1371">
            <v>3</v>
          </cell>
          <cell r="J1371" t="str">
            <v>No</v>
          </cell>
          <cell r="K1371" t="str">
            <v>CheungChau</v>
          </cell>
          <cell r="L1371" t="str">
            <v>Yes</v>
          </cell>
          <cell r="M1371" t="str">
            <v>DF04408035003</v>
          </cell>
        </row>
        <row r="1372">
          <cell r="A1372" t="str">
            <v>SA2495</v>
          </cell>
          <cell r="B1372" t="str">
            <v>14NW-D/C215</v>
          </cell>
          <cell r="C1372">
            <v>0</v>
          </cell>
          <cell r="D1372" t="str">
            <v>E</v>
          </cell>
          <cell r="E1372" t="str">
            <v>SKW&amp;Is-S</v>
          </cell>
          <cell r="F1372" t="str">
            <v>A</v>
          </cell>
          <cell r="G1372" t="str">
            <v>Cheung Chau Tai Tsoi Yuen Road Sitting Out Area (Is-S)</v>
          </cell>
          <cell r="H1372" t="str">
            <v>LCSD</v>
          </cell>
          <cell r="I1372">
            <v>1</v>
          </cell>
          <cell r="J1372" t="str">
            <v>No</v>
          </cell>
          <cell r="K1372" t="str">
            <v>CheungChau</v>
          </cell>
          <cell r="L1372" t="str">
            <v>Yes</v>
          </cell>
          <cell r="M1372" t="str">
            <v>DF04408026001</v>
          </cell>
        </row>
        <row r="1373">
          <cell r="A1373" t="str">
            <v>SA2496</v>
          </cell>
          <cell r="B1373" t="str">
            <v>14NW-D/C223</v>
          </cell>
          <cell r="C1373">
            <v>1</v>
          </cell>
          <cell r="D1373" t="str">
            <v>E</v>
          </cell>
          <cell r="E1373" t="str">
            <v>SKW&amp;Is-S</v>
          </cell>
          <cell r="F1373" t="str">
            <v>A</v>
          </cell>
          <cell r="G1373" t="str">
            <v>Cheung Chau Hung Shing Temple Children's Playground (Is-S)</v>
          </cell>
          <cell r="H1373" t="str">
            <v>LCSD</v>
          </cell>
          <cell r="I1373">
            <v>2</v>
          </cell>
          <cell r="J1373" t="str">
            <v>No</v>
          </cell>
          <cell r="K1373" t="str">
            <v>CheungChau</v>
          </cell>
          <cell r="L1373" t="str">
            <v>Yes</v>
          </cell>
          <cell r="M1373" t="str">
            <v>DF04408055001</v>
          </cell>
        </row>
        <row r="1374">
          <cell r="A1374" t="str">
            <v>SA2498</v>
          </cell>
          <cell r="B1374" t="str">
            <v>14NW-D/C239</v>
          </cell>
          <cell r="C1374">
            <v>0</v>
          </cell>
          <cell r="D1374" t="str">
            <v>E</v>
          </cell>
          <cell r="E1374" t="str">
            <v>SKW&amp;Is-S</v>
          </cell>
          <cell r="F1374" t="str">
            <v>A</v>
          </cell>
          <cell r="G1374" t="str">
            <v>Cheung Chau Sportsground (Is-S)</v>
          </cell>
          <cell r="H1374" t="str">
            <v>LCSD</v>
          </cell>
          <cell r="I1374">
            <v>1</v>
          </cell>
          <cell r="J1374" t="str">
            <v>Yes</v>
          </cell>
          <cell r="K1374" t="str">
            <v>CheungChau</v>
          </cell>
          <cell r="L1374" t="str">
            <v>No</v>
          </cell>
          <cell r="M1374" t="str">
            <v>DF04408020002</v>
          </cell>
        </row>
        <row r="1375">
          <cell r="A1375" t="str">
            <v>SA2499</v>
          </cell>
          <cell r="B1375" t="str">
            <v>14NW-D/C240</v>
          </cell>
          <cell r="C1375">
            <v>0</v>
          </cell>
          <cell r="D1375" t="str">
            <v>E</v>
          </cell>
          <cell r="E1375" t="str">
            <v>SKW&amp;Is-S</v>
          </cell>
          <cell r="F1375" t="str">
            <v>A</v>
          </cell>
          <cell r="G1375" t="str">
            <v>Cheung Chau Sportsground (Is-S)</v>
          </cell>
          <cell r="H1375" t="str">
            <v>LCSD</v>
          </cell>
          <cell r="I1375">
            <v>2</v>
          </cell>
          <cell r="J1375" t="str">
            <v>Yes</v>
          </cell>
          <cell r="K1375" t="str">
            <v>CheungChau</v>
          </cell>
          <cell r="L1375" t="str">
            <v>No</v>
          </cell>
          <cell r="M1375" t="str">
            <v>DF04408020003</v>
          </cell>
        </row>
        <row r="1376">
          <cell r="A1376" t="str">
            <v>SA2500</v>
          </cell>
          <cell r="B1376" t="str">
            <v>14NW-D/C248</v>
          </cell>
          <cell r="C1376">
            <v>0</v>
          </cell>
          <cell r="D1376" t="str">
            <v>E</v>
          </cell>
          <cell r="E1376" t="str">
            <v>SKW&amp;Is-S</v>
          </cell>
          <cell r="F1376" t="str">
            <v>A</v>
          </cell>
          <cell r="G1376" t="str">
            <v>Cheung Chau Government Secondary School (Is-S)</v>
          </cell>
          <cell r="H1376" t="str">
            <v>EB</v>
          </cell>
          <cell r="I1376">
            <v>1</v>
          </cell>
          <cell r="J1376" t="str">
            <v>Yes</v>
          </cell>
          <cell r="K1376" t="str">
            <v>CheungChau</v>
          </cell>
          <cell r="L1376" t="str">
            <v>Yes</v>
          </cell>
          <cell r="M1376" t="str">
            <v>DF07108001000</v>
          </cell>
        </row>
        <row r="1377">
          <cell r="A1377" t="str">
            <v>SA2501</v>
          </cell>
          <cell r="B1377" t="str">
            <v>14NW-D/C252</v>
          </cell>
          <cell r="C1377">
            <v>2</v>
          </cell>
          <cell r="D1377" t="str">
            <v>E</v>
          </cell>
          <cell r="E1377" t="str">
            <v>SKW&amp;Is-S</v>
          </cell>
          <cell r="F1377" t="str">
            <v>A</v>
          </cell>
          <cell r="G1377" t="str">
            <v>Cheung Chau Police Station (Is-S)</v>
          </cell>
          <cell r="H1377" t="str">
            <v>HKPF</v>
          </cell>
          <cell r="I1377">
            <v>1</v>
          </cell>
          <cell r="J1377" t="str">
            <v>Yes</v>
          </cell>
          <cell r="K1377" t="str">
            <v>CheungChau</v>
          </cell>
          <cell r="L1377" t="str">
            <v>Yes</v>
          </cell>
          <cell r="M1377" t="str">
            <v>DF03108003003</v>
          </cell>
        </row>
        <row r="1378">
          <cell r="A1378" t="str">
            <v>SA2502</v>
          </cell>
          <cell r="B1378" t="str">
            <v>14NW-D/C253</v>
          </cell>
          <cell r="C1378">
            <v>0</v>
          </cell>
          <cell r="D1378" t="str">
            <v>E</v>
          </cell>
          <cell r="E1378" t="str">
            <v>SKW&amp;Is-S</v>
          </cell>
          <cell r="F1378" t="str">
            <v>A</v>
          </cell>
          <cell r="G1378" t="str">
            <v>Cheung Chau Sports Centre (Is-S)</v>
          </cell>
          <cell r="H1378" t="str">
            <v>LCSD</v>
          </cell>
          <cell r="I1378">
            <v>3</v>
          </cell>
          <cell r="J1378" t="str">
            <v>No</v>
          </cell>
          <cell r="K1378" t="str">
            <v>CheungChau</v>
          </cell>
          <cell r="L1378" t="str">
            <v>Yes</v>
          </cell>
          <cell r="M1378" t="str">
            <v>DF04408027001</v>
          </cell>
        </row>
        <row r="1379">
          <cell r="A1379" t="str">
            <v>SA2503</v>
          </cell>
          <cell r="B1379" t="str">
            <v>14NW-D/C26</v>
          </cell>
          <cell r="C1379">
            <v>0</v>
          </cell>
          <cell r="D1379" t="str">
            <v>E</v>
          </cell>
          <cell r="E1379" t="str">
            <v>SKW&amp;Is-S</v>
          </cell>
          <cell r="F1379" t="str">
            <v>A</v>
          </cell>
          <cell r="G1379" t="str">
            <v>Cheung Chau Marine Licensing Office (Is-S)</v>
          </cell>
          <cell r="H1379" t="str">
            <v>MD</v>
          </cell>
          <cell r="I1379">
            <v>1</v>
          </cell>
          <cell r="J1379" t="str">
            <v>Yes</v>
          </cell>
          <cell r="K1379" t="str">
            <v>CheungChau</v>
          </cell>
          <cell r="L1379" t="str">
            <v>Yes</v>
          </cell>
          <cell r="M1379" t="str">
            <v>DF04608005001</v>
          </cell>
        </row>
        <row r="1380">
          <cell r="A1380" t="str">
            <v>SA2504</v>
          </cell>
          <cell r="B1380" t="str">
            <v>14NW-D/C267</v>
          </cell>
          <cell r="C1380">
            <v>0</v>
          </cell>
          <cell r="D1380" t="str">
            <v>E</v>
          </cell>
          <cell r="E1380" t="str">
            <v>SKW&amp;Is-S</v>
          </cell>
          <cell r="F1380" t="str">
            <v>A</v>
          </cell>
          <cell r="G1380" t="str">
            <v>Cheung Chau Sportsground (Is-S)</v>
          </cell>
          <cell r="H1380" t="str">
            <v>LCSD</v>
          </cell>
          <cell r="I1380">
            <v>2</v>
          </cell>
          <cell r="J1380" t="str">
            <v>Yes</v>
          </cell>
          <cell r="K1380" t="str">
            <v>CheungChau</v>
          </cell>
          <cell r="L1380" t="str">
            <v>No</v>
          </cell>
          <cell r="M1380" t="str">
            <v>DF04408020004</v>
          </cell>
        </row>
        <row r="1381">
          <cell r="A1381" t="str">
            <v>SA2505</v>
          </cell>
          <cell r="B1381" t="str">
            <v>14NW-D/C290</v>
          </cell>
          <cell r="C1381">
            <v>0</v>
          </cell>
          <cell r="D1381" t="str">
            <v>E</v>
          </cell>
          <cell r="E1381" t="str">
            <v>SKW&amp;Is-S</v>
          </cell>
          <cell r="F1381" t="str">
            <v>A</v>
          </cell>
          <cell r="G1381" t="str">
            <v>Don Bosco Road Garden, Cheung Chau (Is-S)</v>
          </cell>
          <cell r="H1381" t="str">
            <v>LCSD</v>
          </cell>
          <cell r="I1381">
            <v>1</v>
          </cell>
          <cell r="J1381" t="str">
            <v>No</v>
          </cell>
          <cell r="K1381" t="str">
            <v>CheungChau</v>
          </cell>
          <cell r="L1381" t="str">
            <v>Yes</v>
          </cell>
          <cell r="M1381" t="str">
            <v>DF04408035001</v>
          </cell>
        </row>
        <row r="1382">
          <cell r="A1382" t="str">
            <v>SA2506</v>
          </cell>
          <cell r="B1382" t="str">
            <v>14NW-D/C299</v>
          </cell>
          <cell r="C1382">
            <v>0</v>
          </cell>
          <cell r="D1382" t="str">
            <v>E</v>
          </cell>
          <cell r="E1382" t="str">
            <v>SKW&amp;Is-S</v>
          </cell>
          <cell r="F1382" t="str">
            <v>A</v>
          </cell>
          <cell r="G1382" t="str">
            <v>Don Bosco Road Garden, Cheung Chau (Is-S)</v>
          </cell>
          <cell r="H1382" t="str">
            <v>LCSD</v>
          </cell>
          <cell r="I1382">
            <v>3</v>
          </cell>
          <cell r="J1382" t="str">
            <v>No</v>
          </cell>
          <cell r="K1382"/>
          <cell r="L1382" t="str">
            <v>Yes</v>
          </cell>
          <cell r="M1382" t="str">
            <v>DF04408035002</v>
          </cell>
        </row>
        <row r="1383">
          <cell r="A1383" t="str">
            <v>SA2507</v>
          </cell>
          <cell r="B1383" t="str">
            <v>14NW-D/CR315</v>
          </cell>
          <cell r="C1383" t="str">
            <v>1,2</v>
          </cell>
          <cell r="D1383" t="str">
            <v>E</v>
          </cell>
          <cell r="E1383" t="str">
            <v>SKW&amp;Is-S</v>
          </cell>
          <cell r="F1383" t="str">
            <v>A</v>
          </cell>
          <cell r="G1383" t="str">
            <v>Cheung Chau Police Station (Is-S)</v>
          </cell>
          <cell r="H1383" t="str">
            <v>LCSD,HKPF</v>
          </cell>
          <cell r="I1383">
            <v>2</v>
          </cell>
          <cell r="J1383" t="str">
            <v>Yes</v>
          </cell>
          <cell r="K1383" t="str">
            <v>CheungChau</v>
          </cell>
          <cell r="L1383" t="str">
            <v>Yes</v>
          </cell>
          <cell r="M1383" t="str">
            <v>DF03108003002</v>
          </cell>
        </row>
        <row r="1384">
          <cell r="A1384" t="str">
            <v>SA2508</v>
          </cell>
          <cell r="B1384" t="str">
            <v>14NW-D/CR327</v>
          </cell>
          <cell r="C1384">
            <v>0</v>
          </cell>
          <cell r="D1384" t="str">
            <v>E</v>
          </cell>
          <cell r="E1384" t="str">
            <v>SKW&amp;Is-S</v>
          </cell>
          <cell r="F1384" t="str">
            <v>A</v>
          </cell>
          <cell r="G1384" t="str">
            <v>Cheung Chau Public Cemetery (Is-S)</v>
          </cell>
          <cell r="H1384" t="str">
            <v>FEHD</v>
          </cell>
          <cell r="I1384">
            <v>1</v>
          </cell>
          <cell r="J1384" t="str">
            <v>Yes</v>
          </cell>
          <cell r="K1384"/>
          <cell r="L1384" t="str">
            <v>Yes</v>
          </cell>
          <cell r="M1384" t="str">
            <v>DF01908048004</v>
          </cell>
        </row>
        <row r="1385">
          <cell r="A1385" t="str">
            <v>SA2509</v>
          </cell>
          <cell r="B1385" t="str">
            <v>14NW-D/C365</v>
          </cell>
          <cell r="C1385">
            <v>0</v>
          </cell>
          <cell r="D1385" t="str">
            <v>Heritage</v>
          </cell>
          <cell r="E1385" t="str">
            <v>Antiq</v>
          </cell>
          <cell r="F1385" t="str">
            <v>A</v>
          </cell>
          <cell r="G1385" t="str">
            <v>Cheung Chau Rock Carving (Is-S)</v>
          </cell>
          <cell r="H1385" t="str">
            <v>HAB</v>
          </cell>
          <cell r="I1385">
            <v>1</v>
          </cell>
          <cell r="J1385" t="str">
            <v>Yes</v>
          </cell>
          <cell r="K1385" t="str">
            <v>CheungChau</v>
          </cell>
          <cell r="L1385" t="str">
            <v>Yes</v>
          </cell>
          <cell r="M1385" t="str">
            <v>FH04408011001</v>
          </cell>
        </row>
        <row r="1386">
          <cell r="A1386" t="str">
            <v>SA2510</v>
          </cell>
          <cell r="B1386" t="str">
            <v>14NW-D/C379</v>
          </cell>
          <cell r="C1386">
            <v>0</v>
          </cell>
          <cell r="D1386" t="str">
            <v>E</v>
          </cell>
          <cell r="E1386" t="str">
            <v>SKW&amp;Is-S</v>
          </cell>
          <cell r="F1386" t="str">
            <v>A</v>
          </cell>
          <cell r="G1386" t="str">
            <v>Cheung Chau Tai Kwai Wan Park (Is-S)</v>
          </cell>
          <cell r="H1386" t="str">
            <v>LCSD</v>
          </cell>
          <cell r="I1386">
            <v>3</v>
          </cell>
          <cell r="J1386" t="str">
            <v>No</v>
          </cell>
          <cell r="K1386"/>
          <cell r="L1386" t="str">
            <v>Yes</v>
          </cell>
          <cell r="M1386" t="str">
            <v>DF04408037001</v>
          </cell>
        </row>
        <row r="1387">
          <cell r="A1387" t="str">
            <v>SA2511</v>
          </cell>
          <cell r="B1387" t="str">
            <v>14NW-D/C381</v>
          </cell>
          <cell r="C1387">
            <v>0</v>
          </cell>
          <cell r="D1387" t="str">
            <v>E</v>
          </cell>
          <cell r="E1387" t="str">
            <v>SKW&amp;Is-S</v>
          </cell>
          <cell r="F1387" t="str">
            <v>A</v>
          </cell>
          <cell r="G1387" t="str">
            <v>Cheung Chau Park (Is-S)</v>
          </cell>
          <cell r="H1387" t="str">
            <v>LCSD</v>
          </cell>
          <cell r="I1387">
            <v>1</v>
          </cell>
          <cell r="J1387" t="str">
            <v>No</v>
          </cell>
          <cell r="K1387" t="str">
            <v>CheungChau</v>
          </cell>
          <cell r="L1387" t="str">
            <v>Yes</v>
          </cell>
          <cell r="M1387" t="str">
            <v>DF04408028001</v>
          </cell>
        </row>
        <row r="1388">
          <cell r="A1388" t="str">
            <v>SA2512</v>
          </cell>
          <cell r="B1388" t="str">
            <v>14NW-D/C387</v>
          </cell>
          <cell r="C1388">
            <v>0</v>
          </cell>
          <cell r="D1388" t="str">
            <v>E</v>
          </cell>
          <cell r="E1388" t="str">
            <v>SKW&amp;Is-S</v>
          </cell>
          <cell r="F1388" t="str">
            <v>A</v>
          </cell>
          <cell r="G1388" t="str">
            <v>Cheung Chau Park (Is-S)</v>
          </cell>
          <cell r="H1388" t="str">
            <v>LCSD</v>
          </cell>
          <cell r="I1388">
            <v>2</v>
          </cell>
          <cell r="J1388" t="str">
            <v>Yes</v>
          </cell>
          <cell r="K1388" t="str">
            <v>CheungChau</v>
          </cell>
          <cell r="L1388" t="str">
            <v>Yes</v>
          </cell>
          <cell r="M1388" t="str">
            <v>DF04408028002</v>
          </cell>
        </row>
        <row r="1389">
          <cell r="A1389" t="str">
            <v>SA2513</v>
          </cell>
          <cell r="B1389" t="str">
            <v>14NW-D/C417</v>
          </cell>
          <cell r="C1389">
            <v>0</v>
          </cell>
          <cell r="D1389" t="str">
            <v>E</v>
          </cell>
          <cell r="E1389" t="str">
            <v>SKW&amp;Is-S</v>
          </cell>
          <cell r="F1389" t="str">
            <v>A</v>
          </cell>
          <cell r="G1389" t="str">
            <v>Cheung Chau Park (Is-S)</v>
          </cell>
          <cell r="H1389" t="str">
            <v>LCSD</v>
          </cell>
          <cell r="I1389">
            <v>1</v>
          </cell>
          <cell r="J1389" t="str">
            <v>Yes</v>
          </cell>
          <cell r="K1389" t="str">
            <v>CheungChau</v>
          </cell>
          <cell r="L1389" t="str">
            <v>Yes</v>
          </cell>
          <cell r="M1389" t="str">
            <v>DF04408028004</v>
          </cell>
        </row>
        <row r="1390">
          <cell r="A1390" t="str">
            <v>SA2515</v>
          </cell>
          <cell r="B1390" t="str">
            <v>14NW-D/C437</v>
          </cell>
          <cell r="C1390">
            <v>0</v>
          </cell>
          <cell r="D1390" t="str">
            <v>E</v>
          </cell>
          <cell r="E1390" t="str">
            <v>SKW&amp;Is-S</v>
          </cell>
          <cell r="F1390" t="str">
            <v>A</v>
          </cell>
          <cell r="G1390" t="str">
            <v>Cheung Chau Marine Port District Junior Police Call Cheung Chau Clubhouse (Is-S)</v>
          </cell>
          <cell r="H1390" t="str">
            <v>HKPF</v>
          </cell>
          <cell r="I1390">
            <v>3</v>
          </cell>
          <cell r="J1390" t="str">
            <v>Yes</v>
          </cell>
          <cell r="K1390" t="str">
            <v>CheungChau</v>
          </cell>
          <cell r="L1390" t="str">
            <v>Yes</v>
          </cell>
          <cell r="M1390" t="str">
            <v>DF03108012001</v>
          </cell>
        </row>
        <row r="1391">
          <cell r="A1391" t="str">
            <v>SA2516</v>
          </cell>
          <cell r="B1391" t="str">
            <v>14NW-D/C86</v>
          </cell>
          <cell r="C1391">
            <v>0</v>
          </cell>
          <cell r="D1391" t="str">
            <v>E</v>
          </cell>
          <cell r="E1391" t="str">
            <v>SKW&amp;Is-S</v>
          </cell>
          <cell r="F1391" t="str">
            <v>A</v>
          </cell>
          <cell r="G1391" t="str">
            <v>Cheung Chau Navigational Aid Station (Is-S)</v>
          </cell>
          <cell r="H1391" t="str">
            <v>CAD</v>
          </cell>
          <cell r="I1391">
            <v>3</v>
          </cell>
          <cell r="J1391" t="str">
            <v>No</v>
          </cell>
          <cell r="K1391"/>
          <cell r="L1391" t="str">
            <v>Yes</v>
          </cell>
          <cell r="M1391" t="str">
            <v>DF00808013003</v>
          </cell>
        </row>
        <row r="1392">
          <cell r="A1392" t="str">
            <v>SA2517</v>
          </cell>
          <cell r="B1392" t="str">
            <v>14NW-D/C88</v>
          </cell>
          <cell r="C1392">
            <v>0</v>
          </cell>
          <cell r="D1392" t="str">
            <v>E</v>
          </cell>
          <cell r="E1392" t="str">
            <v>SKW&amp;Is-S</v>
          </cell>
          <cell r="F1392" t="str">
            <v>A</v>
          </cell>
          <cell r="G1392" t="str">
            <v>Cheung Chau Navigational Aid Station (Is-S)</v>
          </cell>
          <cell r="H1392" t="str">
            <v>CAD</v>
          </cell>
          <cell r="I1392">
            <v>3</v>
          </cell>
          <cell r="J1392" t="str">
            <v>No</v>
          </cell>
          <cell r="K1392"/>
          <cell r="L1392" t="str">
            <v>Yes</v>
          </cell>
          <cell r="M1392" t="str">
            <v>DF00808013005</v>
          </cell>
        </row>
        <row r="1393">
          <cell r="A1393" t="str">
            <v>SA2518</v>
          </cell>
          <cell r="B1393" t="str">
            <v>14NW-D/C89</v>
          </cell>
          <cell r="C1393">
            <v>0</v>
          </cell>
          <cell r="D1393" t="str">
            <v>E</v>
          </cell>
          <cell r="E1393" t="str">
            <v>SKW&amp;Is-S</v>
          </cell>
          <cell r="F1393" t="str">
            <v>A</v>
          </cell>
          <cell r="G1393" t="str">
            <v>Cheung Chau Navigational Aid Station (Is-S)</v>
          </cell>
          <cell r="H1393" t="str">
            <v>CAD</v>
          </cell>
          <cell r="I1393">
            <v>3</v>
          </cell>
          <cell r="J1393" t="str">
            <v>No</v>
          </cell>
          <cell r="K1393"/>
          <cell r="L1393" t="str">
            <v>No</v>
          </cell>
          <cell r="M1393" t="str">
            <v>DF00808013006</v>
          </cell>
        </row>
        <row r="1394">
          <cell r="A1394" t="str">
            <v>SA2519</v>
          </cell>
          <cell r="B1394" t="str">
            <v>14NW-D/F101</v>
          </cell>
          <cell r="C1394">
            <v>0</v>
          </cell>
          <cell r="D1394" t="str">
            <v>E</v>
          </cell>
          <cell r="E1394" t="str">
            <v>SKW&amp;Is-S</v>
          </cell>
          <cell r="F1394" t="str">
            <v>A</v>
          </cell>
          <cell r="G1394" t="str">
            <v>Cheung Chau Sports Centre (Is-S)</v>
          </cell>
          <cell r="H1394" t="str">
            <v>LCSD</v>
          </cell>
          <cell r="I1394">
            <v>2</v>
          </cell>
          <cell r="J1394" t="str">
            <v>Yes</v>
          </cell>
          <cell r="K1394" t="str">
            <v>CheungChau</v>
          </cell>
          <cell r="L1394" t="str">
            <v>Yes</v>
          </cell>
          <cell r="M1394" t="str">
            <v>DF04408065001</v>
          </cell>
        </row>
        <row r="1395">
          <cell r="A1395" t="str">
            <v>SA2520</v>
          </cell>
          <cell r="B1395" t="str">
            <v>14NW-D/F102</v>
          </cell>
          <cell r="C1395">
            <v>0</v>
          </cell>
          <cell r="D1395" t="str">
            <v>E</v>
          </cell>
          <cell r="E1395" t="str">
            <v>SKW&amp;Is-S</v>
          </cell>
          <cell r="F1395" t="str">
            <v>A</v>
          </cell>
          <cell r="G1395" t="str">
            <v>Cheung Chau Sports Centre (Is-S)</v>
          </cell>
          <cell r="H1395" t="str">
            <v>LCSD</v>
          </cell>
          <cell r="I1395">
            <v>2</v>
          </cell>
          <cell r="J1395" t="str">
            <v>Yes</v>
          </cell>
          <cell r="K1395" t="str">
            <v>CheungChau</v>
          </cell>
          <cell r="L1395" t="str">
            <v>Yes</v>
          </cell>
          <cell r="M1395" t="str">
            <v>DF04408065002</v>
          </cell>
        </row>
        <row r="1396">
          <cell r="A1396" t="str">
            <v>SA2521</v>
          </cell>
          <cell r="B1396" t="str">
            <v>14NW-D/F106</v>
          </cell>
          <cell r="C1396">
            <v>0</v>
          </cell>
          <cell r="D1396" t="str">
            <v>E</v>
          </cell>
          <cell r="E1396" t="str">
            <v>SKW&amp;Is-S</v>
          </cell>
          <cell r="F1396" t="str">
            <v>A</v>
          </cell>
          <cell r="G1396" t="str">
            <v>Cheung Chau Meteorological Station (Is-S)</v>
          </cell>
          <cell r="H1396" t="str">
            <v>HKO</v>
          </cell>
          <cell r="I1396">
            <v>1</v>
          </cell>
          <cell r="J1396" t="str">
            <v>No</v>
          </cell>
          <cell r="K1396" t="str">
            <v>CheungChau</v>
          </cell>
          <cell r="L1396" t="str">
            <v>Yes</v>
          </cell>
          <cell r="M1396" t="str">
            <v>DF03008066001</v>
          </cell>
        </row>
        <row r="1397">
          <cell r="A1397" t="str">
            <v>SA2522</v>
          </cell>
          <cell r="B1397" t="str">
            <v>14NW-D/FR29</v>
          </cell>
          <cell r="C1397">
            <v>0</v>
          </cell>
          <cell r="D1397" t="str">
            <v>E</v>
          </cell>
          <cell r="E1397" t="str">
            <v>SKW&amp;Is-S</v>
          </cell>
          <cell r="F1397" t="str">
            <v>A</v>
          </cell>
          <cell r="G1397" t="str">
            <v>Cheung Chau Pak She Cheung Lee Playground (Is-S)</v>
          </cell>
          <cell r="H1397" t="str">
            <v>LCSD</v>
          </cell>
          <cell r="I1397">
            <v>1</v>
          </cell>
          <cell r="J1397" t="str">
            <v>Yes</v>
          </cell>
          <cell r="K1397" t="str">
            <v>CheungChau</v>
          </cell>
          <cell r="L1397" t="str">
            <v>Yes</v>
          </cell>
          <cell r="M1397" t="str">
            <v>DF04408038001</v>
          </cell>
        </row>
        <row r="1398">
          <cell r="A1398" t="str">
            <v>SA2523</v>
          </cell>
          <cell r="B1398" t="str">
            <v>14NW-D/FR31</v>
          </cell>
          <cell r="C1398">
            <v>0</v>
          </cell>
          <cell r="D1398" t="str">
            <v>E</v>
          </cell>
          <cell r="E1398" t="str">
            <v>SKW&amp;Is-S</v>
          </cell>
          <cell r="F1398" t="str">
            <v>A</v>
          </cell>
          <cell r="G1398" t="str">
            <v>Cheung Chau Park (Is-S)</v>
          </cell>
          <cell r="H1398" t="str">
            <v>LCSD</v>
          </cell>
          <cell r="I1398">
            <v>2</v>
          </cell>
          <cell r="J1398" t="str">
            <v>Yes</v>
          </cell>
          <cell r="K1398" t="str">
            <v>CheungChau</v>
          </cell>
          <cell r="L1398" t="str">
            <v>Yes</v>
          </cell>
          <cell r="M1398" t="str">
            <v>DF04408028003</v>
          </cell>
        </row>
        <row r="1399">
          <cell r="A1399" t="str">
            <v>SA2524</v>
          </cell>
          <cell r="B1399" t="str">
            <v>14NW-D/F39</v>
          </cell>
          <cell r="C1399">
            <v>0</v>
          </cell>
          <cell r="D1399" t="str">
            <v>E</v>
          </cell>
          <cell r="E1399" t="str">
            <v>SKW&amp;Is-S</v>
          </cell>
          <cell r="F1399" t="str">
            <v>A</v>
          </cell>
          <cell r="G1399" t="str">
            <v>Cheung Chau Crematorium &amp; Columbarium (Is-S)</v>
          </cell>
          <cell r="H1399" t="str">
            <v>FEHD</v>
          </cell>
          <cell r="I1399">
            <v>1</v>
          </cell>
          <cell r="J1399" t="str">
            <v>Yes</v>
          </cell>
          <cell r="K1399"/>
          <cell r="L1399" t="str">
            <v>Yes</v>
          </cell>
          <cell r="M1399" t="str">
            <v>DF01908047004</v>
          </cell>
        </row>
        <row r="1400">
          <cell r="A1400" t="str">
            <v>SA2525</v>
          </cell>
          <cell r="B1400" t="str">
            <v>14NW-D/FR41</v>
          </cell>
          <cell r="C1400">
            <v>1</v>
          </cell>
          <cell r="D1400" t="str">
            <v>E</v>
          </cell>
          <cell r="E1400" t="str">
            <v>SKW&amp;Is-S</v>
          </cell>
          <cell r="F1400" t="str">
            <v>A</v>
          </cell>
          <cell r="G1400" t="str">
            <v>Cheung Chau Tai Tsoi Yuen Road Sitting Out Area (Is-S)</v>
          </cell>
          <cell r="H1400" t="str">
            <v>LCSD</v>
          </cell>
          <cell r="I1400">
            <v>1</v>
          </cell>
          <cell r="J1400" t="str">
            <v>No</v>
          </cell>
          <cell r="K1400" t="str">
            <v>CheungChau</v>
          </cell>
          <cell r="L1400" t="str">
            <v>Yes</v>
          </cell>
          <cell r="M1400" t="str">
            <v>DF04408037006</v>
          </cell>
        </row>
        <row r="1401">
          <cell r="A1401" t="str">
            <v>SA2526</v>
          </cell>
          <cell r="B1401" t="str">
            <v>14NW-D/FR47</v>
          </cell>
          <cell r="C1401">
            <v>0</v>
          </cell>
          <cell r="D1401" t="str">
            <v>E</v>
          </cell>
          <cell r="E1401" t="str">
            <v>SKW&amp;Is-S</v>
          </cell>
          <cell r="F1401" t="str">
            <v>A</v>
          </cell>
          <cell r="G1401" t="str">
            <v>Cheung Chau Sportsground (Is-S)</v>
          </cell>
          <cell r="H1401" t="str">
            <v>LCSD</v>
          </cell>
          <cell r="I1401">
            <v>1</v>
          </cell>
          <cell r="J1401" t="str">
            <v>Yes</v>
          </cell>
          <cell r="K1401" t="str">
            <v>CheungChau</v>
          </cell>
          <cell r="L1401" t="str">
            <v>Yes</v>
          </cell>
          <cell r="M1401" t="str">
            <v>DF04408020006</v>
          </cell>
        </row>
        <row r="1402">
          <cell r="A1402" t="str">
            <v>SA2527</v>
          </cell>
          <cell r="B1402" t="str">
            <v>14NW-D/FR48</v>
          </cell>
          <cell r="C1402">
            <v>1</v>
          </cell>
          <cell r="D1402" t="str">
            <v>E</v>
          </cell>
          <cell r="E1402" t="str">
            <v>SKW&amp;Is-S</v>
          </cell>
          <cell r="F1402" t="str">
            <v>A</v>
          </cell>
          <cell r="G1402" t="str">
            <v>Cheung Chau Government Secondary School (Is-S)</v>
          </cell>
          <cell r="H1402" t="str">
            <v>EB</v>
          </cell>
          <cell r="I1402">
            <v>1</v>
          </cell>
          <cell r="J1402" t="str">
            <v>Yes</v>
          </cell>
          <cell r="K1402" t="str">
            <v>CheungChau</v>
          </cell>
          <cell r="L1402" t="str">
            <v>Yes</v>
          </cell>
          <cell r="M1402" t="str">
            <v>DF07108001002</v>
          </cell>
        </row>
        <row r="1403">
          <cell r="A1403" t="str">
            <v>SA2528</v>
          </cell>
          <cell r="B1403" t="str">
            <v>14NW-D/FR50</v>
          </cell>
          <cell r="C1403">
            <v>0</v>
          </cell>
          <cell r="D1403" t="str">
            <v>E</v>
          </cell>
          <cell r="E1403" t="str">
            <v>SKW&amp;Is-S</v>
          </cell>
          <cell r="F1403" t="str">
            <v>A</v>
          </cell>
          <cell r="G1403" t="str">
            <v>Cheung Chau Sportsground (Is-S)</v>
          </cell>
          <cell r="H1403" t="str">
            <v>LCSD</v>
          </cell>
          <cell r="I1403">
            <v>2</v>
          </cell>
          <cell r="J1403" t="str">
            <v>Yes</v>
          </cell>
          <cell r="K1403" t="str">
            <v>CheungChau</v>
          </cell>
          <cell r="L1403" t="str">
            <v>Yes</v>
          </cell>
          <cell r="M1403" t="str">
            <v>DF04408020007</v>
          </cell>
        </row>
        <row r="1404">
          <cell r="A1404" t="str">
            <v>SA2529</v>
          </cell>
          <cell r="B1404" t="str">
            <v>14NW-D/F68</v>
          </cell>
          <cell r="C1404">
            <v>0</v>
          </cell>
          <cell r="D1404" t="str">
            <v>E</v>
          </cell>
          <cell r="E1404" t="str">
            <v>SKW&amp;Is-S</v>
          </cell>
          <cell r="F1404" t="str">
            <v>A</v>
          </cell>
          <cell r="G1404" t="str">
            <v>Cheung Chau Crematorium &amp; Columbarium (Is-S)</v>
          </cell>
          <cell r="H1404" t="str">
            <v>FEHD</v>
          </cell>
          <cell r="I1404">
            <v>2</v>
          </cell>
          <cell r="J1404" t="str">
            <v>Yes</v>
          </cell>
          <cell r="K1404"/>
          <cell r="L1404" t="str">
            <v>Yes</v>
          </cell>
          <cell r="M1404" t="str">
            <v>DF01908047005</v>
          </cell>
        </row>
        <row r="1405">
          <cell r="A1405" t="str">
            <v>SA2530</v>
          </cell>
          <cell r="B1405" t="str">
            <v>14NW-D/F76</v>
          </cell>
          <cell r="C1405">
            <v>0</v>
          </cell>
          <cell r="D1405" t="str">
            <v>E</v>
          </cell>
          <cell r="E1405" t="str">
            <v>SKW&amp;Is-S</v>
          </cell>
          <cell r="F1405" t="str">
            <v>A</v>
          </cell>
          <cell r="G1405" t="str">
            <v>Cheung Chau Sportsground (Is-S)</v>
          </cell>
          <cell r="H1405" t="str">
            <v>LCSD</v>
          </cell>
          <cell r="I1405">
            <v>1</v>
          </cell>
          <cell r="J1405" t="str">
            <v>Yes</v>
          </cell>
          <cell r="K1405" t="str">
            <v>CheungChau</v>
          </cell>
          <cell r="L1405" t="str">
            <v>Yes</v>
          </cell>
          <cell r="M1405" t="str">
            <v>DF04408020005</v>
          </cell>
        </row>
        <row r="1406">
          <cell r="A1406" t="str">
            <v>SA2531</v>
          </cell>
          <cell r="B1406" t="str">
            <v>14NW-D/F90</v>
          </cell>
          <cell r="C1406">
            <v>0</v>
          </cell>
          <cell r="D1406" t="str">
            <v>E</v>
          </cell>
          <cell r="E1406" t="str">
            <v>SKW&amp;Is-S</v>
          </cell>
          <cell r="F1406" t="str">
            <v>A</v>
          </cell>
          <cell r="G1406" t="str">
            <v>Cheung Chau Park (Is-S)</v>
          </cell>
          <cell r="H1406" t="str">
            <v>LCSD</v>
          </cell>
          <cell r="I1406">
            <v>2</v>
          </cell>
          <cell r="J1406" t="str">
            <v>Yes</v>
          </cell>
          <cell r="K1406" t="str">
            <v>CheungChau</v>
          </cell>
          <cell r="L1406" t="str">
            <v>Yes</v>
          </cell>
          <cell r="M1406" t="str">
            <v>DF04408028005</v>
          </cell>
        </row>
        <row r="1407">
          <cell r="A1407" t="str">
            <v>SA2532</v>
          </cell>
          <cell r="B1407" t="str">
            <v>14NW-D/FR98</v>
          </cell>
          <cell r="C1407">
            <v>0</v>
          </cell>
          <cell r="D1407" t="str">
            <v>E</v>
          </cell>
          <cell r="E1407" t="str">
            <v>SKW&amp;Is-S</v>
          </cell>
          <cell r="F1407" t="str">
            <v>A</v>
          </cell>
          <cell r="G1407" t="str">
            <v>Cheung Chau Lung Tsai Tsuen Sitting-Out Area (Is-S)</v>
          </cell>
          <cell r="H1407" t="str">
            <v>LCSD</v>
          </cell>
          <cell r="I1407">
            <v>1</v>
          </cell>
          <cell r="J1407" t="str">
            <v>No</v>
          </cell>
          <cell r="K1407" t="str">
            <v>CheungChau</v>
          </cell>
          <cell r="L1407" t="str">
            <v>Yes</v>
          </cell>
          <cell r="M1407" t="str">
            <v>DF04408062001</v>
          </cell>
        </row>
        <row r="1408">
          <cell r="A1408" t="str">
            <v>SA2533</v>
          </cell>
          <cell r="B1408" t="str">
            <v>14NW-D/R17</v>
          </cell>
          <cell r="C1408">
            <v>0</v>
          </cell>
          <cell r="D1408" t="str">
            <v>E</v>
          </cell>
          <cell r="E1408" t="str">
            <v>SKW&amp;Is-S</v>
          </cell>
          <cell r="F1408" t="str">
            <v>A</v>
          </cell>
          <cell r="G1408" t="str">
            <v>Cheung Chau Navigational Aid Station (Is-S)</v>
          </cell>
          <cell r="H1408" t="str">
            <v>CAD</v>
          </cell>
          <cell r="I1408">
            <v>3</v>
          </cell>
          <cell r="J1408" t="str">
            <v>No</v>
          </cell>
          <cell r="K1408"/>
          <cell r="L1408" t="str">
            <v>No</v>
          </cell>
          <cell r="M1408" t="str">
            <v>DF00808013007</v>
          </cell>
        </row>
        <row r="1409">
          <cell r="A1409" t="str">
            <v>SA2534</v>
          </cell>
          <cell r="B1409" t="str">
            <v>14NW-D/R18</v>
          </cell>
          <cell r="C1409">
            <v>0</v>
          </cell>
          <cell r="D1409" t="str">
            <v>E</v>
          </cell>
          <cell r="E1409" t="str">
            <v>SKW&amp;Is-S</v>
          </cell>
          <cell r="F1409" t="str">
            <v>A</v>
          </cell>
          <cell r="G1409" t="str">
            <v>Cheung Chau Navigational Aid Station (Is-S)</v>
          </cell>
          <cell r="H1409" t="str">
            <v>CAD</v>
          </cell>
          <cell r="I1409">
            <v>3</v>
          </cell>
          <cell r="J1409" t="str">
            <v>Yes</v>
          </cell>
          <cell r="K1409"/>
          <cell r="L1409" t="str">
            <v>No</v>
          </cell>
          <cell r="M1409" t="str">
            <v>DF00808013004</v>
          </cell>
        </row>
        <row r="1410">
          <cell r="A1410" t="str">
            <v>SA2535</v>
          </cell>
          <cell r="B1410" t="str">
            <v>14NW-D/R306</v>
          </cell>
          <cell r="C1410">
            <v>0</v>
          </cell>
          <cell r="D1410" t="str">
            <v>E</v>
          </cell>
          <cell r="E1410" t="str">
            <v>SKW&amp;Is-S</v>
          </cell>
          <cell r="F1410" t="str">
            <v>A</v>
          </cell>
          <cell r="G1410" t="str">
            <v>Cheung Chau Public Cemetery (Is-S)</v>
          </cell>
          <cell r="H1410" t="str">
            <v>FEHD</v>
          </cell>
          <cell r="I1410">
            <v>3</v>
          </cell>
          <cell r="J1410" t="str">
            <v>No</v>
          </cell>
          <cell r="K1410"/>
          <cell r="L1410" t="str">
            <v>No</v>
          </cell>
          <cell r="M1410" t="str">
            <v>DF01908048009</v>
          </cell>
        </row>
        <row r="1411">
          <cell r="A1411" t="str">
            <v>SA2536</v>
          </cell>
          <cell r="B1411" t="str">
            <v>14NW-D/R307</v>
          </cell>
          <cell r="C1411">
            <v>0</v>
          </cell>
          <cell r="D1411" t="str">
            <v>E</v>
          </cell>
          <cell r="E1411" t="str">
            <v>SKW&amp;Is-S</v>
          </cell>
          <cell r="F1411" t="str">
            <v>A</v>
          </cell>
          <cell r="G1411" t="str">
            <v>Cheung Chau Public Cemetery (Is-S)</v>
          </cell>
          <cell r="H1411" t="str">
            <v>FEHD</v>
          </cell>
          <cell r="I1411">
            <v>3</v>
          </cell>
          <cell r="J1411" t="str">
            <v>Yes</v>
          </cell>
          <cell r="K1411"/>
          <cell r="L1411" t="str">
            <v>No</v>
          </cell>
          <cell r="M1411" t="str">
            <v>DF01908048008</v>
          </cell>
        </row>
        <row r="1412">
          <cell r="A1412" t="str">
            <v>SA2537</v>
          </cell>
          <cell r="B1412" t="str">
            <v>14NW-D/R308</v>
          </cell>
          <cell r="C1412">
            <v>0</v>
          </cell>
          <cell r="D1412" t="str">
            <v>E</v>
          </cell>
          <cell r="E1412" t="str">
            <v>SKW&amp;Is-S</v>
          </cell>
          <cell r="F1412" t="str">
            <v>A</v>
          </cell>
          <cell r="G1412" t="str">
            <v>Cheung Chau Public Cemetery (Is-S)</v>
          </cell>
          <cell r="H1412" t="str">
            <v>FEHD</v>
          </cell>
          <cell r="I1412">
            <v>3</v>
          </cell>
          <cell r="J1412" t="str">
            <v>No</v>
          </cell>
          <cell r="K1412"/>
          <cell r="L1412" t="str">
            <v>No</v>
          </cell>
          <cell r="M1412" t="str">
            <v>DF01908048007</v>
          </cell>
        </row>
        <row r="1413">
          <cell r="A1413" t="str">
            <v>SA2538</v>
          </cell>
          <cell r="B1413" t="str">
            <v>14NW-D/R309</v>
          </cell>
          <cell r="C1413">
            <v>0</v>
          </cell>
          <cell r="D1413" t="str">
            <v>E</v>
          </cell>
          <cell r="E1413" t="str">
            <v>SKW&amp;Is-S</v>
          </cell>
          <cell r="F1413" t="str">
            <v>A</v>
          </cell>
          <cell r="G1413" t="str">
            <v>Cheung Chau Public Cemetery (Is-S)</v>
          </cell>
          <cell r="H1413" t="str">
            <v>FEHD</v>
          </cell>
          <cell r="I1413">
            <v>3</v>
          </cell>
          <cell r="J1413" t="str">
            <v>No</v>
          </cell>
          <cell r="K1413"/>
          <cell r="L1413" t="str">
            <v>No</v>
          </cell>
          <cell r="M1413" t="str">
            <v>DF01908048006</v>
          </cell>
        </row>
        <row r="1414">
          <cell r="A1414" t="str">
            <v>SA2539</v>
          </cell>
          <cell r="B1414" t="str">
            <v>14NW-D/R310</v>
          </cell>
          <cell r="C1414">
            <v>0</v>
          </cell>
          <cell r="D1414" t="str">
            <v>E</v>
          </cell>
          <cell r="E1414" t="str">
            <v>SKW&amp;Is-S</v>
          </cell>
          <cell r="F1414" t="str">
            <v>A</v>
          </cell>
          <cell r="G1414" t="str">
            <v>Cheung Chau Public Cemetery (Is-S)</v>
          </cell>
          <cell r="H1414" t="str">
            <v>FEHD</v>
          </cell>
          <cell r="I1414">
            <v>3</v>
          </cell>
          <cell r="J1414" t="str">
            <v>No</v>
          </cell>
          <cell r="K1414" t="str">
            <v>CheungChau</v>
          </cell>
          <cell r="L1414" t="str">
            <v>No</v>
          </cell>
          <cell r="M1414" t="str">
            <v>DF01908048005</v>
          </cell>
        </row>
        <row r="1415">
          <cell r="A1415" t="str">
            <v>SA2540</v>
          </cell>
          <cell r="B1415" t="str">
            <v>14NW-D/R32</v>
          </cell>
          <cell r="C1415">
            <v>0</v>
          </cell>
          <cell r="D1415" t="str">
            <v>E</v>
          </cell>
          <cell r="E1415" t="str">
            <v>SKW&amp;Is-S</v>
          </cell>
          <cell r="F1415" t="str">
            <v>A</v>
          </cell>
          <cell r="G1415" t="str">
            <v>Pak She Cheung Lee Park, Cheung Chau (Is-S)</v>
          </cell>
          <cell r="H1415" t="str">
            <v>LCSD</v>
          </cell>
          <cell r="I1415">
            <v>2</v>
          </cell>
          <cell r="J1415" t="str">
            <v>Yes</v>
          </cell>
          <cell r="K1415" t="str">
            <v>CheungChau</v>
          </cell>
          <cell r="L1415" t="str">
            <v>No</v>
          </cell>
          <cell r="M1415" t="str">
            <v>DF04408032000</v>
          </cell>
        </row>
        <row r="1416">
          <cell r="A1416" t="str">
            <v>SA2541</v>
          </cell>
          <cell r="B1416" t="str">
            <v>14NW-D/R320</v>
          </cell>
          <cell r="C1416">
            <v>0</v>
          </cell>
          <cell r="D1416" t="str">
            <v>E</v>
          </cell>
          <cell r="E1416" t="str">
            <v>SKW&amp;Is-S</v>
          </cell>
          <cell r="F1416" t="str">
            <v>A</v>
          </cell>
          <cell r="G1416" t="str">
            <v>Cheung Chau Government Secondary School (Is-S)</v>
          </cell>
          <cell r="H1416" t="str">
            <v>EB</v>
          </cell>
          <cell r="I1416">
            <v>2</v>
          </cell>
          <cell r="J1416" t="str">
            <v>Yes</v>
          </cell>
          <cell r="K1416" t="str">
            <v>CheungChau</v>
          </cell>
          <cell r="L1416" t="str">
            <v>No</v>
          </cell>
          <cell r="M1416" t="str">
            <v>DF07108001001</v>
          </cell>
        </row>
        <row r="1417">
          <cell r="A1417" t="str">
            <v>SA2543</v>
          </cell>
          <cell r="B1417" t="str">
            <v>14NW-D/R45</v>
          </cell>
          <cell r="C1417">
            <v>0</v>
          </cell>
          <cell r="D1417" t="str">
            <v>E</v>
          </cell>
          <cell r="E1417" t="str">
            <v>SKW&amp;Is-S</v>
          </cell>
          <cell r="F1417" t="str">
            <v>A</v>
          </cell>
          <cell r="G1417" t="str">
            <v>Cheung Chau Sitting Out Area (Is-S)</v>
          </cell>
          <cell r="H1417" t="str">
            <v>LCSD</v>
          </cell>
          <cell r="I1417">
            <v>3</v>
          </cell>
          <cell r="J1417" t="str">
            <v>Yes</v>
          </cell>
          <cell r="K1417" t="str">
            <v>CheungChau</v>
          </cell>
          <cell r="L1417" t="str">
            <v>No</v>
          </cell>
          <cell r="M1417" t="str">
            <v>DF04408058001</v>
          </cell>
        </row>
        <row r="1418">
          <cell r="A1418" t="str">
            <v>SA2544</v>
          </cell>
          <cell r="B1418" t="str">
            <v>14NW-D/R5</v>
          </cell>
          <cell r="C1418">
            <v>0</v>
          </cell>
          <cell r="D1418" t="str">
            <v>E</v>
          </cell>
          <cell r="E1418" t="str">
            <v>SKW&amp;Is-S</v>
          </cell>
          <cell r="F1418" t="str">
            <v>A</v>
          </cell>
          <cell r="G1418" t="str">
            <v>Cheung Chau Sportsground (Is-S)</v>
          </cell>
          <cell r="H1418" t="str">
            <v>LCSD</v>
          </cell>
          <cell r="I1418">
            <v>2</v>
          </cell>
          <cell r="J1418" t="str">
            <v>Yes</v>
          </cell>
          <cell r="K1418" t="str">
            <v>CheungChau</v>
          </cell>
          <cell r="L1418" t="str">
            <v>No</v>
          </cell>
          <cell r="M1418" t="str">
            <v>DF04408020008</v>
          </cell>
        </row>
        <row r="1419">
          <cell r="A1419" t="str">
            <v>SA2545</v>
          </cell>
          <cell r="B1419" t="str">
            <v>14NW-D/R50</v>
          </cell>
          <cell r="C1419">
            <v>0</v>
          </cell>
          <cell r="D1419" t="str">
            <v>E</v>
          </cell>
          <cell r="E1419" t="str">
            <v>SKW&amp;Is-S</v>
          </cell>
          <cell r="F1419" t="str">
            <v>A</v>
          </cell>
          <cell r="G1419" t="str">
            <v>Cheung Chau Park (Is-S)</v>
          </cell>
          <cell r="H1419" t="str">
            <v>LCSD</v>
          </cell>
          <cell r="I1419">
            <v>2</v>
          </cell>
          <cell r="J1419" t="str">
            <v>No</v>
          </cell>
          <cell r="K1419" t="str">
            <v>CheungChau</v>
          </cell>
          <cell r="L1419" t="str">
            <v>No</v>
          </cell>
          <cell r="M1419" t="str">
            <v>DF04408037003</v>
          </cell>
        </row>
        <row r="1420">
          <cell r="A1420" t="str">
            <v>SA2546</v>
          </cell>
          <cell r="B1420" t="str">
            <v>14NW-D/R75</v>
          </cell>
          <cell r="C1420">
            <v>0</v>
          </cell>
          <cell r="D1420" t="str">
            <v>E</v>
          </cell>
          <cell r="E1420" t="str">
            <v>SKW&amp;Is-S</v>
          </cell>
          <cell r="F1420" t="str">
            <v>A</v>
          </cell>
          <cell r="G1420" t="str">
            <v>Cheung Chau Tai Tsoi Yuen Road Sitting Out Area (Is-S)</v>
          </cell>
          <cell r="H1420" t="str">
            <v>LCSD</v>
          </cell>
          <cell r="I1420">
            <v>1</v>
          </cell>
          <cell r="J1420" t="str">
            <v>Yes</v>
          </cell>
          <cell r="K1420" t="str">
            <v>CheungChau</v>
          </cell>
          <cell r="L1420" t="str">
            <v>No</v>
          </cell>
          <cell r="M1420" t="str">
            <v>DF04408037004</v>
          </cell>
        </row>
        <row r="1421">
          <cell r="A1421" t="str">
            <v>SA2547</v>
          </cell>
          <cell r="B1421" t="str">
            <v>15NE-A/C149</v>
          </cell>
          <cell r="C1421">
            <v>0</v>
          </cell>
          <cell r="D1421" t="str">
            <v>WS&amp;L</v>
          </cell>
          <cell r="E1421" t="str">
            <v>S</v>
          </cell>
          <cell r="F1421" t="str">
            <v>A</v>
          </cell>
          <cell r="G1421" t="str">
            <v>Ma Hang Prison</v>
          </cell>
          <cell r="H1421" t="str">
            <v>CSD</v>
          </cell>
          <cell r="I1421">
            <v>1</v>
          </cell>
          <cell r="J1421" t="str">
            <v>Yes</v>
          </cell>
          <cell r="K1421"/>
          <cell r="L1421" t="str">
            <v>No</v>
          </cell>
          <cell r="M1421" t="str">
            <v>BB01208002001</v>
          </cell>
        </row>
        <row r="1422">
          <cell r="A1422" t="str">
            <v>SA2548</v>
          </cell>
          <cell r="B1422" t="str">
            <v>15NE-A/C152</v>
          </cell>
          <cell r="C1422">
            <v>0</v>
          </cell>
          <cell r="D1422" t="str">
            <v>WS&amp;L</v>
          </cell>
          <cell r="E1422" t="str">
            <v>S</v>
          </cell>
          <cell r="F1422" t="str">
            <v>A</v>
          </cell>
          <cell r="G1422" t="str">
            <v>Ma Hang Prison</v>
          </cell>
          <cell r="H1422" t="str">
            <v>CSD</v>
          </cell>
          <cell r="I1422">
            <v>1</v>
          </cell>
          <cell r="J1422" t="str">
            <v>No</v>
          </cell>
          <cell r="K1422"/>
          <cell r="L1422" t="str">
            <v>Yes</v>
          </cell>
          <cell r="M1422" t="str">
            <v>BB01208006001</v>
          </cell>
        </row>
        <row r="1423">
          <cell r="A1423" t="str">
            <v>SA2549</v>
          </cell>
          <cell r="B1423" t="str">
            <v>15NE-A/C153</v>
          </cell>
          <cell r="C1423">
            <v>0</v>
          </cell>
          <cell r="D1423" t="str">
            <v>WS&amp;L</v>
          </cell>
          <cell r="E1423" t="str">
            <v>S</v>
          </cell>
          <cell r="F1423" t="str">
            <v>A</v>
          </cell>
          <cell r="G1423" t="str">
            <v>Ma Hang Prison</v>
          </cell>
          <cell r="H1423" t="str">
            <v>CSD</v>
          </cell>
          <cell r="I1423">
            <v>2</v>
          </cell>
          <cell r="J1423" t="str">
            <v>No</v>
          </cell>
          <cell r="K1423"/>
          <cell r="L1423" t="str">
            <v>Yes</v>
          </cell>
          <cell r="M1423" t="str">
            <v>BB01208002002</v>
          </cell>
        </row>
        <row r="1424">
          <cell r="A1424" t="str">
            <v>SA2550</v>
          </cell>
          <cell r="B1424" t="str">
            <v>15NE-A/C154</v>
          </cell>
          <cell r="C1424">
            <v>0</v>
          </cell>
          <cell r="D1424" t="str">
            <v>WS&amp;L</v>
          </cell>
          <cell r="E1424" t="str">
            <v>S</v>
          </cell>
          <cell r="F1424" t="str">
            <v>A</v>
          </cell>
          <cell r="G1424" t="str">
            <v>Ma Hang Prison</v>
          </cell>
          <cell r="H1424" t="str">
            <v>CSD</v>
          </cell>
          <cell r="I1424">
            <v>1</v>
          </cell>
          <cell r="J1424" t="str">
            <v>No</v>
          </cell>
          <cell r="K1424"/>
          <cell r="L1424" t="str">
            <v>No</v>
          </cell>
          <cell r="M1424" t="str">
            <v>BB01208006002</v>
          </cell>
        </row>
        <row r="1425">
          <cell r="A1425" t="str">
            <v>SA2551</v>
          </cell>
          <cell r="B1425" t="str">
            <v>15NE-A/CR155</v>
          </cell>
          <cell r="C1425">
            <v>0</v>
          </cell>
          <cell r="D1425" t="str">
            <v>WS&amp;L</v>
          </cell>
          <cell r="E1425" t="str">
            <v>S</v>
          </cell>
          <cell r="F1425" t="str">
            <v>A</v>
          </cell>
          <cell r="G1425" t="str">
            <v>Ma Hang Prison</v>
          </cell>
          <cell r="H1425" t="str">
            <v>CSD</v>
          </cell>
          <cell r="I1425">
            <v>1</v>
          </cell>
          <cell r="J1425" t="str">
            <v>Yes</v>
          </cell>
          <cell r="K1425"/>
          <cell r="L1425" t="str">
            <v>Yes</v>
          </cell>
          <cell r="M1425" t="str">
            <v>BB01208002003</v>
          </cell>
        </row>
        <row r="1426">
          <cell r="A1426" t="str">
            <v>SA2552</v>
          </cell>
          <cell r="B1426" t="str">
            <v>15NE-A/CR157</v>
          </cell>
          <cell r="C1426">
            <v>0</v>
          </cell>
          <cell r="D1426" t="str">
            <v>WS&amp;L</v>
          </cell>
          <cell r="E1426" t="str">
            <v>S</v>
          </cell>
          <cell r="F1426" t="str">
            <v>A</v>
          </cell>
          <cell r="G1426" t="str">
            <v>Ma Hang Prison</v>
          </cell>
          <cell r="H1426" t="str">
            <v>CSD</v>
          </cell>
          <cell r="I1426">
            <v>1</v>
          </cell>
          <cell r="J1426" t="str">
            <v>Yes</v>
          </cell>
          <cell r="K1426"/>
          <cell r="L1426" t="str">
            <v>Yes</v>
          </cell>
          <cell r="M1426" t="str">
            <v>BB01208002005</v>
          </cell>
        </row>
        <row r="1427">
          <cell r="A1427" t="str">
            <v>SA2553</v>
          </cell>
          <cell r="B1427" t="str">
            <v>15NE-A/CR158</v>
          </cell>
          <cell r="C1427">
            <v>0</v>
          </cell>
          <cell r="D1427" t="str">
            <v>WS&amp;L</v>
          </cell>
          <cell r="E1427" t="str">
            <v>S</v>
          </cell>
          <cell r="F1427" t="str">
            <v>A</v>
          </cell>
          <cell r="G1427" t="str">
            <v>Ma Hang Prison</v>
          </cell>
          <cell r="H1427" t="str">
            <v>CSD</v>
          </cell>
          <cell r="I1427">
            <v>1</v>
          </cell>
          <cell r="J1427" t="str">
            <v>Yes</v>
          </cell>
          <cell r="K1427"/>
          <cell r="L1427" t="str">
            <v>Yes</v>
          </cell>
          <cell r="M1427" t="str">
            <v>BB01208006003</v>
          </cell>
        </row>
        <row r="1428">
          <cell r="A1428" t="str">
            <v>SA2554</v>
          </cell>
          <cell r="B1428" t="str">
            <v>15NE-A/C159</v>
          </cell>
          <cell r="C1428">
            <v>0</v>
          </cell>
          <cell r="D1428" t="str">
            <v>WS&amp;L</v>
          </cell>
          <cell r="E1428" t="str">
            <v>S</v>
          </cell>
          <cell r="F1428" t="str">
            <v>A</v>
          </cell>
          <cell r="G1428" t="str">
            <v>Ma Hang Prison</v>
          </cell>
          <cell r="H1428" t="str">
            <v>CSD</v>
          </cell>
          <cell r="I1428">
            <v>1</v>
          </cell>
          <cell r="J1428" t="str">
            <v>Yes</v>
          </cell>
          <cell r="K1428"/>
          <cell r="L1428" t="str">
            <v>Yes</v>
          </cell>
          <cell r="M1428" t="str">
            <v>BB01208002006</v>
          </cell>
        </row>
        <row r="1429">
          <cell r="A1429" t="str">
            <v>SA2555</v>
          </cell>
          <cell r="B1429" t="str">
            <v>15NE-A/C304</v>
          </cell>
          <cell r="C1429">
            <v>0</v>
          </cell>
          <cell r="D1429" t="str">
            <v>WS&amp;L</v>
          </cell>
          <cell r="E1429" t="str">
            <v>S</v>
          </cell>
          <cell r="F1429" t="str">
            <v>A</v>
          </cell>
          <cell r="G1429" t="str">
            <v>South Bay Public Toilet</v>
          </cell>
          <cell r="H1429" t="str">
            <v>FEHD</v>
          </cell>
          <cell r="I1429">
            <v>1</v>
          </cell>
          <cell r="J1429" t="str">
            <v>Yes</v>
          </cell>
          <cell r="K1429"/>
          <cell r="L1429" t="str">
            <v>Yes</v>
          </cell>
          <cell r="M1429" t="str">
            <v>BB01908030001</v>
          </cell>
        </row>
        <row r="1430">
          <cell r="A1430" t="str">
            <v>SA2556</v>
          </cell>
          <cell r="B1430" t="str">
            <v>15NE-A/C320</v>
          </cell>
          <cell r="C1430">
            <v>0</v>
          </cell>
          <cell r="D1430" t="str">
            <v>WS&amp;L</v>
          </cell>
          <cell r="E1430" t="str">
            <v>S</v>
          </cell>
          <cell r="F1430" t="str">
            <v>A</v>
          </cell>
          <cell r="G1430" t="str">
            <v>Ma Hang Prison</v>
          </cell>
          <cell r="H1430" t="str">
            <v>CSD</v>
          </cell>
          <cell r="I1430">
            <v>1</v>
          </cell>
          <cell r="J1430" t="str">
            <v>No</v>
          </cell>
          <cell r="K1430"/>
          <cell r="L1430" t="str">
            <v>Yes</v>
          </cell>
          <cell r="M1430" t="str">
            <v>BB01208002008</v>
          </cell>
        </row>
        <row r="1431">
          <cell r="A1431" t="str">
            <v>SA2557</v>
          </cell>
          <cell r="B1431" t="str">
            <v>15NE-A/C322</v>
          </cell>
          <cell r="C1431">
            <v>0</v>
          </cell>
          <cell r="D1431" t="str">
            <v>WS&amp;L</v>
          </cell>
          <cell r="E1431" t="str">
            <v>S</v>
          </cell>
          <cell r="F1431" t="str">
            <v>A</v>
          </cell>
          <cell r="G1431" t="str">
            <v>Ma Hang Prison</v>
          </cell>
          <cell r="H1431" t="str">
            <v>CSD</v>
          </cell>
          <cell r="I1431">
            <v>1</v>
          </cell>
          <cell r="J1431" t="str">
            <v>Yes</v>
          </cell>
          <cell r="K1431"/>
          <cell r="L1431" t="str">
            <v>No</v>
          </cell>
          <cell r="M1431" t="str">
            <v>BB01208002010</v>
          </cell>
        </row>
        <row r="1432">
          <cell r="A1432" t="str">
            <v>SA2558</v>
          </cell>
          <cell r="B1432" t="str">
            <v>15NE-A/C323</v>
          </cell>
          <cell r="C1432">
            <v>0</v>
          </cell>
          <cell r="D1432" t="str">
            <v>WS&amp;L</v>
          </cell>
          <cell r="E1432" t="str">
            <v>S</v>
          </cell>
          <cell r="F1432" t="str">
            <v>A</v>
          </cell>
          <cell r="G1432" t="str">
            <v>Ma Hang Prison</v>
          </cell>
          <cell r="H1432" t="str">
            <v>CSD</v>
          </cell>
          <cell r="I1432">
            <v>3</v>
          </cell>
          <cell r="J1432" t="str">
            <v>No</v>
          </cell>
          <cell r="K1432"/>
          <cell r="L1432" t="str">
            <v>Yes</v>
          </cell>
          <cell r="M1432" t="str">
            <v>BB01208002011</v>
          </cell>
        </row>
        <row r="1433">
          <cell r="A1433" t="str">
            <v>SA2559</v>
          </cell>
          <cell r="B1433" t="str">
            <v>15NE-A/C326</v>
          </cell>
          <cell r="C1433">
            <v>0</v>
          </cell>
          <cell r="D1433" t="str">
            <v>WS&amp;L</v>
          </cell>
          <cell r="E1433" t="str">
            <v>S</v>
          </cell>
          <cell r="F1433" t="str">
            <v>A</v>
          </cell>
          <cell r="G1433" t="str">
            <v>Ma Hang Prison</v>
          </cell>
          <cell r="H1433" t="str">
            <v>CSD</v>
          </cell>
          <cell r="I1433">
            <v>1</v>
          </cell>
          <cell r="J1433" t="str">
            <v>No</v>
          </cell>
          <cell r="K1433"/>
          <cell r="L1433" t="str">
            <v>No</v>
          </cell>
          <cell r="M1433" t="str">
            <v>BB01208002012</v>
          </cell>
        </row>
        <row r="1434">
          <cell r="A1434" t="str">
            <v>SA2560</v>
          </cell>
          <cell r="B1434" t="str">
            <v>15NE-A/C327</v>
          </cell>
          <cell r="C1434">
            <v>0</v>
          </cell>
          <cell r="D1434" t="str">
            <v>WS&amp;L</v>
          </cell>
          <cell r="E1434" t="str">
            <v>S</v>
          </cell>
          <cell r="F1434" t="str">
            <v>A</v>
          </cell>
          <cell r="G1434" t="str">
            <v>Ma Hang Prison</v>
          </cell>
          <cell r="H1434" t="str">
            <v>CSD</v>
          </cell>
          <cell r="I1434">
            <v>2</v>
          </cell>
          <cell r="J1434" t="str">
            <v>Yes</v>
          </cell>
          <cell r="K1434"/>
          <cell r="L1434" t="str">
            <v>Yes</v>
          </cell>
          <cell r="M1434" t="str">
            <v>BB01208002013</v>
          </cell>
        </row>
        <row r="1435">
          <cell r="A1435" t="str">
            <v>SA2561</v>
          </cell>
          <cell r="B1435" t="str">
            <v>15NE-A/C328</v>
          </cell>
          <cell r="C1435">
            <v>0</v>
          </cell>
          <cell r="D1435" t="str">
            <v>WS&amp;L</v>
          </cell>
          <cell r="E1435" t="str">
            <v>S</v>
          </cell>
          <cell r="F1435" t="str">
            <v>A</v>
          </cell>
          <cell r="G1435" t="str">
            <v>Ma Hang Prison</v>
          </cell>
          <cell r="H1435" t="str">
            <v>CSD</v>
          </cell>
          <cell r="I1435">
            <v>1</v>
          </cell>
          <cell r="J1435" t="str">
            <v>Yes</v>
          </cell>
          <cell r="K1435"/>
          <cell r="L1435" t="str">
            <v>Yes</v>
          </cell>
          <cell r="M1435" t="str">
            <v>BB01208002014</v>
          </cell>
        </row>
        <row r="1436">
          <cell r="A1436" t="str">
            <v>SA2562</v>
          </cell>
          <cell r="B1436" t="str">
            <v>15NE-A/C329</v>
          </cell>
          <cell r="C1436">
            <v>0</v>
          </cell>
          <cell r="D1436" t="str">
            <v>WS&amp;L</v>
          </cell>
          <cell r="E1436" t="str">
            <v>S</v>
          </cell>
          <cell r="F1436" t="str">
            <v>A</v>
          </cell>
          <cell r="G1436" t="str">
            <v>Ma Hang Prison</v>
          </cell>
          <cell r="H1436" t="str">
            <v>CSD</v>
          </cell>
          <cell r="I1436">
            <v>1</v>
          </cell>
          <cell r="J1436" t="str">
            <v>No</v>
          </cell>
          <cell r="K1436"/>
          <cell r="L1436" t="str">
            <v>Yes</v>
          </cell>
          <cell r="M1436" t="str">
            <v>BB01208002015</v>
          </cell>
        </row>
        <row r="1437">
          <cell r="A1437" t="str">
            <v>SA2563</v>
          </cell>
          <cell r="B1437" t="str">
            <v>15NE-A/C330</v>
          </cell>
          <cell r="C1437">
            <v>0</v>
          </cell>
          <cell r="D1437" t="str">
            <v>WS&amp;L</v>
          </cell>
          <cell r="E1437" t="str">
            <v>S</v>
          </cell>
          <cell r="F1437" t="str">
            <v>A</v>
          </cell>
          <cell r="G1437" t="str">
            <v>Ma Hang Prison</v>
          </cell>
          <cell r="H1437" t="str">
            <v>CSD</v>
          </cell>
          <cell r="I1437">
            <v>2</v>
          </cell>
          <cell r="J1437" t="str">
            <v>No</v>
          </cell>
          <cell r="K1437"/>
          <cell r="L1437" t="str">
            <v>Yes</v>
          </cell>
          <cell r="M1437" t="str">
            <v>BB01208002016</v>
          </cell>
        </row>
        <row r="1438">
          <cell r="A1438" t="str">
            <v>SA2564</v>
          </cell>
          <cell r="B1438" t="str">
            <v>15NE-A/CR337</v>
          </cell>
          <cell r="C1438">
            <v>1</v>
          </cell>
          <cell r="D1438" t="str">
            <v>WS&amp;L</v>
          </cell>
          <cell r="E1438" t="str">
            <v>S</v>
          </cell>
          <cell r="F1438" t="str">
            <v>A</v>
          </cell>
          <cell r="G1438" t="str">
            <v>Chung Hom Kok Road Fire Station</v>
          </cell>
          <cell r="H1438" t="str">
            <v>FSD</v>
          </cell>
          <cell r="I1438">
            <v>1</v>
          </cell>
          <cell r="J1438" t="str">
            <v>No</v>
          </cell>
          <cell r="K1438"/>
          <cell r="L1438" t="str">
            <v>No</v>
          </cell>
          <cell r="M1438" t="str">
            <v>BB01808001003</v>
          </cell>
        </row>
        <row r="1439">
          <cell r="A1439" t="str">
            <v>SA2565</v>
          </cell>
          <cell r="B1439" t="str">
            <v>15NE-A/CR389</v>
          </cell>
          <cell r="C1439">
            <v>2</v>
          </cell>
          <cell r="D1439" t="str">
            <v>WS&amp;L</v>
          </cell>
          <cell r="E1439" t="str">
            <v>S</v>
          </cell>
          <cell r="F1439" t="str">
            <v>A</v>
          </cell>
          <cell r="G1439" t="str">
            <v>Repulse Bay Beach</v>
          </cell>
          <cell r="H1439" t="str">
            <v>LCSD</v>
          </cell>
          <cell r="I1439">
            <v>1</v>
          </cell>
          <cell r="J1439" t="str">
            <v>Yes</v>
          </cell>
          <cell r="K1439" t="str">
            <v>DeepWaterBay_RepulseBay</v>
          </cell>
          <cell r="L1439" t="str">
            <v>Yes</v>
          </cell>
          <cell r="M1439" t="str">
            <v>BB04408027001</v>
          </cell>
        </row>
        <row r="1440">
          <cell r="A1440" t="str">
            <v>SA2567</v>
          </cell>
          <cell r="B1440" t="str">
            <v>15NE-A/CR673</v>
          </cell>
          <cell r="C1440">
            <v>0</v>
          </cell>
          <cell r="D1440" t="str">
            <v>WS&amp;L</v>
          </cell>
          <cell r="E1440" t="str">
            <v>S</v>
          </cell>
          <cell r="F1440" t="str">
            <v>A</v>
          </cell>
          <cell r="G1440" t="str">
            <v>South Bay Close Garden</v>
          </cell>
          <cell r="H1440" t="str">
            <v>LCSD</v>
          </cell>
          <cell r="I1440">
            <v>2</v>
          </cell>
          <cell r="J1440" t="str">
            <v>Yes</v>
          </cell>
          <cell r="K1440" t="str">
            <v>DeepWaterBay_RepulseBay</v>
          </cell>
          <cell r="L1440" t="str">
            <v>Yes</v>
          </cell>
          <cell r="M1440" t="str">
            <v>BB04408027003</v>
          </cell>
        </row>
        <row r="1441">
          <cell r="A1441" t="str">
            <v>SA2568</v>
          </cell>
          <cell r="B1441" t="str">
            <v>15NE-A/C680</v>
          </cell>
          <cell r="C1441">
            <v>2</v>
          </cell>
          <cell r="D1441" t="str">
            <v>WS&amp;L</v>
          </cell>
          <cell r="E1441" t="str">
            <v>S</v>
          </cell>
          <cell r="F1441" t="str">
            <v>A</v>
          </cell>
          <cell r="G1441" t="str">
            <v>Hair Pin Beach</v>
          </cell>
          <cell r="H1441" t="str">
            <v>LCSD</v>
          </cell>
          <cell r="I1441">
            <v>3</v>
          </cell>
          <cell r="J1441" t="str">
            <v>No</v>
          </cell>
          <cell r="K1441"/>
          <cell r="L1441" t="str">
            <v>Yes</v>
          </cell>
          <cell r="M1441" t="str">
            <v>BB04408047006</v>
          </cell>
        </row>
        <row r="1442">
          <cell r="A1442" t="str">
            <v>SA2569</v>
          </cell>
          <cell r="B1442" t="str">
            <v>15NE-A/C697</v>
          </cell>
          <cell r="C1442">
            <v>0</v>
          </cell>
          <cell r="D1442" t="str">
            <v>WS&amp;L</v>
          </cell>
          <cell r="E1442" t="str">
            <v>S</v>
          </cell>
          <cell r="F1442" t="str">
            <v>A</v>
          </cell>
          <cell r="G1442" t="str">
            <v>Ma Hang Prison</v>
          </cell>
          <cell r="H1442" t="str">
            <v>CSD</v>
          </cell>
          <cell r="I1442">
            <v>1</v>
          </cell>
          <cell r="J1442" t="str">
            <v>No</v>
          </cell>
          <cell r="K1442"/>
          <cell r="L1442" t="str">
            <v>Yes</v>
          </cell>
          <cell r="M1442" t="str">
            <v>BB01208002019</v>
          </cell>
        </row>
        <row r="1443">
          <cell r="A1443" t="str">
            <v>SA2570</v>
          </cell>
          <cell r="B1443" t="str">
            <v>15NE-A/C699</v>
          </cell>
          <cell r="C1443">
            <v>2</v>
          </cell>
          <cell r="D1443" t="str">
            <v>WS&amp;L</v>
          </cell>
          <cell r="E1443" t="str">
            <v>S</v>
          </cell>
          <cell r="F1443" t="str">
            <v>A</v>
          </cell>
          <cell r="G1443" t="str">
            <v>South Bay Road Amenity Plot</v>
          </cell>
          <cell r="H1443" t="str">
            <v>LCSD</v>
          </cell>
          <cell r="I1443">
            <v>1</v>
          </cell>
          <cell r="J1443" t="str">
            <v>Yes</v>
          </cell>
          <cell r="K1443" t="str">
            <v>DeepWaterBay_RepulseBay</v>
          </cell>
          <cell r="L1443" t="str">
            <v>Yes</v>
          </cell>
          <cell r="M1443" t="str">
            <v>BB04408036005</v>
          </cell>
        </row>
        <row r="1444">
          <cell r="A1444" t="str">
            <v>SA2571</v>
          </cell>
          <cell r="B1444" t="str">
            <v>15NE-A/C721</v>
          </cell>
          <cell r="C1444">
            <v>0</v>
          </cell>
          <cell r="D1444" t="str">
            <v>WS&amp;L</v>
          </cell>
          <cell r="E1444" t="str">
            <v>S</v>
          </cell>
          <cell r="F1444" t="str">
            <v>A</v>
          </cell>
          <cell r="G1444" t="str">
            <v>South Bay Public Toilet</v>
          </cell>
          <cell r="H1444" t="str">
            <v>FEHD</v>
          </cell>
          <cell r="I1444">
            <v>3</v>
          </cell>
          <cell r="J1444" t="str">
            <v>No</v>
          </cell>
          <cell r="K1444"/>
          <cell r="L1444" t="str">
            <v>Yes</v>
          </cell>
          <cell r="M1444" t="str">
            <v>BB01908061001</v>
          </cell>
        </row>
        <row r="1445">
          <cell r="A1445" t="str">
            <v>SA2572</v>
          </cell>
          <cell r="B1445" t="str">
            <v>15NE-A/C724</v>
          </cell>
          <cell r="C1445">
            <v>0</v>
          </cell>
          <cell r="D1445" t="str">
            <v>WS&amp;L</v>
          </cell>
          <cell r="E1445" t="str">
            <v>S</v>
          </cell>
          <cell r="F1445" t="str">
            <v>A</v>
          </cell>
          <cell r="G1445" t="str">
            <v>Chung Wan (Midddle Bay) Beach</v>
          </cell>
          <cell r="H1445" t="str">
            <v>LCSD</v>
          </cell>
          <cell r="I1445">
            <v>3</v>
          </cell>
          <cell r="J1445" t="str">
            <v>No</v>
          </cell>
          <cell r="K1445"/>
          <cell r="L1445" t="str">
            <v>Yes</v>
          </cell>
          <cell r="M1445" t="str">
            <v>BB04408028004</v>
          </cell>
        </row>
        <row r="1446">
          <cell r="A1446" t="str">
            <v>SA2573</v>
          </cell>
          <cell r="B1446" t="str">
            <v>15NE-A/C736</v>
          </cell>
          <cell r="C1446">
            <v>0</v>
          </cell>
          <cell r="D1446" t="str">
            <v>WS&amp;L</v>
          </cell>
          <cell r="E1446" t="str">
            <v>S</v>
          </cell>
          <cell r="F1446" t="str">
            <v>A</v>
          </cell>
          <cell r="G1446" t="str">
            <v>Repulse Bay Beach</v>
          </cell>
          <cell r="H1446" t="str">
            <v>LCSD</v>
          </cell>
          <cell r="I1446">
            <v>3</v>
          </cell>
          <cell r="J1446" t="str">
            <v>No</v>
          </cell>
          <cell r="K1446" t="str">
            <v>DeepWaterBay_RepulseBay</v>
          </cell>
          <cell r="L1446" t="str">
            <v>Yes</v>
          </cell>
          <cell r="M1446" t="str">
            <v>BB04408057001</v>
          </cell>
        </row>
        <row r="1447">
          <cell r="A1447" t="str">
            <v>SA2574</v>
          </cell>
          <cell r="B1447" t="str">
            <v>15NE-A/CR737</v>
          </cell>
          <cell r="C1447">
            <v>0</v>
          </cell>
          <cell r="D1447" t="str">
            <v>WS&amp;L</v>
          </cell>
          <cell r="E1447" t="str">
            <v>S</v>
          </cell>
          <cell r="F1447" t="str">
            <v>A</v>
          </cell>
          <cell r="G1447" t="str">
            <v>Repulse Bay Public Toilet</v>
          </cell>
          <cell r="H1447" t="str">
            <v>FEHD</v>
          </cell>
          <cell r="I1447">
            <v>1</v>
          </cell>
          <cell r="J1447" t="str">
            <v>No</v>
          </cell>
          <cell r="K1447" t="str">
            <v>DeepWaterBay_RepulseBay</v>
          </cell>
          <cell r="L1447" t="str">
            <v>Yes</v>
          </cell>
          <cell r="M1447" t="str">
            <v>BB01908058001</v>
          </cell>
        </row>
        <row r="1448">
          <cell r="A1448" t="str">
            <v>SA2575</v>
          </cell>
          <cell r="B1448" t="str">
            <v>15NE-A/C738</v>
          </cell>
          <cell r="C1448">
            <v>2</v>
          </cell>
          <cell r="D1448" t="str">
            <v>WS&amp;L</v>
          </cell>
          <cell r="E1448" t="str">
            <v>S</v>
          </cell>
          <cell r="F1448" t="str">
            <v>A</v>
          </cell>
          <cell r="G1448" t="str">
            <v>Hair Pin Beach</v>
          </cell>
          <cell r="H1448" t="str">
            <v>LCSD</v>
          </cell>
          <cell r="I1448">
            <v>1</v>
          </cell>
          <cell r="J1448" t="str">
            <v>No</v>
          </cell>
          <cell r="K1448"/>
          <cell r="L1448" t="str">
            <v>Yes</v>
          </cell>
          <cell r="M1448" t="str">
            <v>BB04408047005</v>
          </cell>
        </row>
        <row r="1449">
          <cell r="A1449" t="str">
            <v>SA2576</v>
          </cell>
          <cell r="B1449" t="str">
            <v>15NE-A/F10</v>
          </cell>
          <cell r="C1449">
            <v>1</v>
          </cell>
          <cell r="D1449" t="str">
            <v>WS&amp;L</v>
          </cell>
          <cell r="E1449" t="str">
            <v>S</v>
          </cell>
          <cell r="F1449" t="str">
            <v>A</v>
          </cell>
          <cell r="G1449" t="str">
            <v>South Bay Road Amenity Plot</v>
          </cell>
          <cell r="H1449" t="str">
            <v>LCSD</v>
          </cell>
          <cell r="I1449">
            <v>1</v>
          </cell>
          <cell r="J1449" t="str">
            <v>Yes</v>
          </cell>
          <cell r="K1449" t="str">
            <v>DeepWaterBay_RepulseBay</v>
          </cell>
          <cell r="L1449" t="str">
            <v>Yes</v>
          </cell>
          <cell r="M1449" t="str">
            <v>BB04408036001</v>
          </cell>
        </row>
        <row r="1450">
          <cell r="A1450" t="str">
            <v>SA2577</v>
          </cell>
          <cell r="B1450" t="str">
            <v>15NE-A/F100</v>
          </cell>
          <cell r="C1450">
            <v>0</v>
          </cell>
          <cell r="D1450" t="str">
            <v>WS&amp;L</v>
          </cell>
          <cell r="E1450" t="str">
            <v>S</v>
          </cell>
          <cell r="F1450" t="str">
            <v>A</v>
          </cell>
          <cell r="G1450" t="str">
            <v>Hair Pin Beach</v>
          </cell>
          <cell r="H1450" t="str">
            <v>LCSD</v>
          </cell>
          <cell r="I1450">
            <v>2</v>
          </cell>
          <cell r="J1450" t="str">
            <v>Yes</v>
          </cell>
          <cell r="K1450"/>
          <cell r="L1450" t="str">
            <v>Yes</v>
          </cell>
          <cell r="M1450" t="str">
            <v>BB04408047004</v>
          </cell>
        </row>
        <row r="1451">
          <cell r="A1451" t="str">
            <v>SA2578</v>
          </cell>
          <cell r="B1451" t="str">
            <v>15NE-A/F14</v>
          </cell>
          <cell r="C1451">
            <v>0</v>
          </cell>
          <cell r="D1451" t="str">
            <v>WS&amp;L</v>
          </cell>
          <cell r="E1451" t="str">
            <v>S</v>
          </cell>
          <cell r="F1451" t="str">
            <v>A</v>
          </cell>
          <cell r="G1451" t="str">
            <v>South Bay Road / Beach Road Sitting Out Area</v>
          </cell>
          <cell r="H1451" t="str">
            <v>LCSD</v>
          </cell>
          <cell r="I1451">
            <v>2</v>
          </cell>
          <cell r="J1451" t="str">
            <v>Yes</v>
          </cell>
          <cell r="K1451" t="str">
            <v>DeepWaterBay_RepulseBay</v>
          </cell>
          <cell r="L1451" t="str">
            <v>Yes</v>
          </cell>
          <cell r="M1451" t="str">
            <v>BB04408036002</v>
          </cell>
        </row>
        <row r="1452">
          <cell r="A1452" t="str">
            <v>SA2579</v>
          </cell>
          <cell r="B1452" t="str">
            <v>15NE-A/F18</v>
          </cell>
          <cell r="C1452">
            <v>0</v>
          </cell>
          <cell r="D1452" t="str">
            <v>WS&amp;L</v>
          </cell>
          <cell r="E1452" t="str">
            <v>S</v>
          </cell>
          <cell r="F1452" t="str">
            <v>A</v>
          </cell>
          <cell r="G1452" t="str">
            <v>South Bay Beach</v>
          </cell>
          <cell r="H1452" t="str">
            <v>LCSD</v>
          </cell>
          <cell r="I1452">
            <v>1</v>
          </cell>
          <cell r="J1452" t="str">
            <v>No</v>
          </cell>
          <cell r="K1452"/>
          <cell r="L1452" t="str">
            <v>Yes</v>
          </cell>
          <cell r="M1452" t="str">
            <v>BB04408028003</v>
          </cell>
        </row>
        <row r="1453">
          <cell r="A1453" t="str">
            <v>SA2580</v>
          </cell>
          <cell r="B1453" t="str">
            <v>15NE-A/F181</v>
          </cell>
          <cell r="C1453">
            <v>0</v>
          </cell>
          <cell r="D1453" t="str">
            <v>WS&amp;L</v>
          </cell>
          <cell r="E1453" t="str">
            <v>S</v>
          </cell>
          <cell r="F1453" t="str">
            <v>A</v>
          </cell>
          <cell r="G1453" t="str">
            <v>Chung Wan (Midddle Bay) Beach</v>
          </cell>
          <cell r="H1453" t="str">
            <v>LCSD</v>
          </cell>
          <cell r="I1453">
            <v>2</v>
          </cell>
          <cell r="J1453" t="str">
            <v>Yes</v>
          </cell>
          <cell r="K1453"/>
          <cell r="L1453" t="str">
            <v>Yes</v>
          </cell>
          <cell r="M1453" t="str">
            <v>BB04408039001</v>
          </cell>
        </row>
        <row r="1454">
          <cell r="A1454" t="str">
            <v>SA2581</v>
          </cell>
          <cell r="B1454" t="str">
            <v>15NE-A/F198</v>
          </cell>
          <cell r="C1454">
            <v>0</v>
          </cell>
          <cell r="D1454" t="str">
            <v>WS&amp;L</v>
          </cell>
          <cell r="E1454" t="str">
            <v>S</v>
          </cell>
          <cell r="F1454" t="str">
            <v>A</v>
          </cell>
          <cell r="G1454" t="str">
            <v>Ma Hang Prison</v>
          </cell>
          <cell r="H1454" t="str">
            <v>CSD</v>
          </cell>
          <cell r="I1454">
            <v>2</v>
          </cell>
          <cell r="J1454" t="str">
            <v>Yes</v>
          </cell>
          <cell r="K1454"/>
          <cell r="L1454" t="str">
            <v>Yes</v>
          </cell>
          <cell r="M1454" t="str">
            <v>BB01208002018</v>
          </cell>
        </row>
        <row r="1455">
          <cell r="A1455" t="str">
            <v>SA2582</v>
          </cell>
          <cell r="B1455" t="str">
            <v>15NE-A/F202</v>
          </cell>
          <cell r="C1455">
            <v>0</v>
          </cell>
          <cell r="D1455" t="str">
            <v>WS&amp;L</v>
          </cell>
          <cell r="E1455" t="str">
            <v>S</v>
          </cell>
          <cell r="F1455" t="str">
            <v>A</v>
          </cell>
          <cell r="G1455" t="str">
            <v>Chung Wan (Midddle Bay) Beach</v>
          </cell>
          <cell r="H1455" t="str">
            <v>LCSD</v>
          </cell>
          <cell r="I1455">
            <v>3</v>
          </cell>
          <cell r="J1455" t="str">
            <v>No</v>
          </cell>
          <cell r="K1455"/>
          <cell r="L1455" t="str">
            <v>Yes</v>
          </cell>
          <cell r="M1455" t="str">
            <v>BB04408039003</v>
          </cell>
        </row>
        <row r="1456">
          <cell r="A1456" t="str">
            <v>SA2583</v>
          </cell>
          <cell r="B1456" t="str">
            <v>15NE-A/F213</v>
          </cell>
          <cell r="C1456">
            <v>0</v>
          </cell>
          <cell r="D1456" t="str">
            <v>WS&amp;L</v>
          </cell>
          <cell r="E1456" t="str">
            <v>S</v>
          </cell>
          <cell r="F1456" t="str">
            <v>A</v>
          </cell>
          <cell r="G1456" t="str">
            <v>Repulse Bay Public Toilet</v>
          </cell>
          <cell r="H1456" t="str">
            <v>FEHD</v>
          </cell>
          <cell r="I1456">
            <v>2</v>
          </cell>
          <cell r="J1456" t="str">
            <v>Yes</v>
          </cell>
          <cell r="K1456" t="str">
            <v>DeepWaterBay_RepulseBay</v>
          </cell>
          <cell r="L1456" t="str">
            <v>Yes</v>
          </cell>
          <cell r="M1456" t="str">
            <v>BB01908058002</v>
          </cell>
        </row>
        <row r="1457">
          <cell r="A1457" t="str">
            <v>SA2585</v>
          </cell>
          <cell r="B1457" t="str">
            <v>15NE-A/F219</v>
          </cell>
          <cell r="C1457">
            <v>0</v>
          </cell>
          <cell r="D1457" t="str">
            <v>WS&amp;L</v>
          </cell>
          <cell r="E1457" t="str">
            <v>S</v>
          </cell>
          <cell r="F1457" t="str">
            <v>A</v>
          </cell>
          <cell r="G1457" t="str">
            <v>Ma Hang Prison</v>
          </cell>
          <cell r="H1457" t="str">
            <v>CSD</v>
          </cell>
          <cell r="I1457">
            <v>1</v>
          </cell>
          <cell r="J1457" t="str">
            <v>No</v>
          </cell>
          <cell r="K1457"/>
          <cell r="L1457" t="str">
            <v>Yes</v>
          </cell>
          <cell r="M1457" t="str">
            <v>BB01208002020</v>
          </cell>
        </row>
        <row r="1458">
          <cell r="A1458" t="str">
            <v>SA2586</v>
          </cell>
          <cell r="B1458" t="str">
            <v>15NE-A/F229</v>
          </cell>
          <cell r="C1458">
            <v>0</v>
          </cell>
          <cell r="D1458" t="str">
            <v>WS&amp;L</v>
          </cell>
          <cell r="E1458" t="str">
            <v>S</v>
          </cell>
          <cell r="F1458" t="str">
            <v>A</v>
          </cell>
          <cell r="G1458" t="str">
            <v>Ma Hang Prison</v>
          </cell>
          <cell r="H1458" t="str">
            <v>CSD</v>
          </cell>
          <cell r="I1458">
            <v>1</v>
          </cell>
          <cell r="J1458" t="str">
            <v>Yes</v>
          </cell>
          <cell r="K1458"/>
          <cell r="L1458" t="str">
            <v>Yes</v>
          </cell>
          <cell r="M1458" t="str">
            <v>BB01208002009</v>
          </cell>
        </row>
        <row r="1459">
          <cell r="A1459" t="str">
            <v>SA2588</v>
          </cell>
          <cell r="B1459" t="str">
            <v>15NE-A/F28</v>
          </cell>
          <cell r="C1459">
            <v>0</v>
          </cell>
          <cell r="D1459" t="str">
            <v>WS&amp;L</v>
          </cell>
          <cell r="E1459" t="str">
            <v>S</v>
          </cell>
          <cell r="F1459" t="str">
            <v>A</v>
          </cell>
          <cell r="G1459" t="str">
            <v>Ma Hang Prison</v>
          </cell>
          <cell r="H1459" t="str">
            <v>CSD</v>
          </cell>
          <cell r="I1459">
            <v>2</v>
          </cell>
          <cell r="J1459" t="str">
            <v>Yes</v>
          </cell>
          <cell r="K1459"/>
          <cell r="L1459" t="str">
            <v>Yes</v>
          </cell>
          <cell r="M1459" t="str">
            <v>BB01208002007</v>
          </cell>
        </row>
        <row r="1460">
          <cell r="A1460" t="str">
            <v>SA2590</v>
          </cell>
          <cell r="B1460" t="str">
            <v>15NE-A/FR84</v>
          </cell>
          <cell r="C1460">
            <v>0</v>
          </cell>
          <cell r="D1460" t="str">
            <v>WS&amp;L</v>
          </cell>
          <cell r="E1460" t="str">
            <v>S</v>
          </cell>
          <cell r="F1460" t="str">
            <v>A</v>
          </cell>
          <cell r="G1460" t="str">
            <v>Ma Hang Prison</v>
          </cell>
          <cell r="H1460" t="str">
            <v>CSD</v>
          </cell>
          <cell r="I1460">
            <v>1</v>
          </cell>
          <cell r="J1460" t="str">
            <v>Yes</v>
          </cell>
          <cell r="K1460"/>
          <cell r="L1460" t="str">
            <v>Yes</v>
          </cell>
          <cell r="M1460" t="str">
            <v>BB01208002017</v>
          </cell>
        </row>
        <row r="1461">
          <cell r="A1461" t="str">
            <v>SA2591</v>
          </cell>
          <cell r="B1461" t="str">
            <v>15NE-A/F87</v>
          </cell>
          <cell r="C1461">
            <v>0</v>
          </cell>
          <cell r="D1461" t="str">
            <v>WS&amp;L</v>
          </cell>
          <cell r="E1461" t="str">
            <v>S</v>
          </cell>
          <cell r="F1461" t="str">
            <v>A</v>
          </cell>
          <cell r="G1461" t="str">
            <v>Chung Hom Kok Road Fire Station</v>
          </cell>
          <cell r="H1461" t="str">
            <v>FSD</v>
          </cell>
          <cell r="I1461">
            <v>1</v>
          </cell>
          <cell r="J1461" t="str">
            <v>Yes</v>
          </cell>
          <cell r="K1461"/>
          <cell r="L1461" t="str">
            <v>Yes</v>
          </cell>
          <cell r="M1461" t="str">
            <v>BB01808001001</v>
          </cell>
        </row>
        <row r="1462">
          <cell r="A1462" t="str">
            <v>SA2592</v>
          </cell>
          <cell r="B1462" t="str">
            <v>15NE-A/FR90</v>
          </cell>
          <cell r="C1462">
            <v>0</v>
          </cell>
          <cell r="D1462" t="str">
            <v>WS&amp;L</v>
          </cell>
          <cell r="E1462" t="str">
            <v>S</v>
          </cell>
          <cell r="F1462" t="str">
            <v>A</v>
          </cell>
          <cell r="G1462" t="str">
            <v>Stanley Main Beach</v>
          </cell>
          <cell r="H1462" t="str">
            <v>LCSD</v>
          </cell>
          <cell r="I1462">
            <v>1</v>
          </cell>
          <cell r="J1462" t="str">
            <v>Yes</v>
          </cell>
          <cell r="K1462"/>
          <cell r="L1462" t="str">
            <v>Yes</v>
          </cell>
          <cell r="M1462" t="str">
            <v>BB04408046001</v>
          </cell>
        </row>
        <row r="1463">
          <cell r="A1463" t="str">
            <v>SA2593</v>
          </cell>
          <cell r="B1463" t="str">
            <v>15NE-A/F91</v>
          </cell>
          <cell r="C1463">
            <v>0</v>
          </cell>
          <cell r="D1463" t="str">
            <v>WS&amp;L</v>
          </cell>
          <cell r="E1463" t="str">
            <v>S</v>
          </cell>
          <cell r="F1463" t="str">
            <v>A</v>
          </cell>
          <cell r="G1463" t="str">
            <v>Stanley Main Beach</v>
          </cell>
          <cell r="H1463" t="str">
            <v>LCSD</v>
          </cell>
          <cell r="I1463">
            <v>1</v>
          </cell>
          <cell r="J1463" t="str">
            <v>Yes</v>
          </cell>
          <cell r="K1463"/>
          <cell r="L1463" t="str">
            <v>Yes</v>
          </cell>
          <cell r="M1463" t="str">
            <v>BB04408046002</v>
          </cell>
        </row>
        <row r="1464">
          <cell r="A1464" t="str">
            <v>SA2594</v>
          </cell>
          <cell r="B1464" t="str">
            <v>15NE-A/R137</v>
          </cell>
          <cell r="C1464">
            <v>1</v>
          </cell>
          <cell r="D1464" t="str">
            <v>WS&amp;L</v>
          </cell>
          <cell r="E1464" t="str">
            <v>S</v>
          </cell>
          <cell r="F1464" t="str">
            <v>A</v>
          </cell>
          <cell r="G1464" t="str">
            <v>Chung Hom Kok Road Fire Station</v>
          </cell>
          <cell r="H1464" t="str">
            <v>FSD</v>
          </cell>
          <cell r="I1464">
            <v>2</v>
          </cell>
          <cell r="J1464" t="str">
            <v>No</v>
          </cell>
          <cell r="K1464"/>
          <cell r="L1464" t="str">
            <v>No</v>
          </cell>
          <cell r="M1464" t="str">
            <v>BB01808001004</v>
          </cell>
        </row>
        <row r="1465">
          <cell r="A1465" t="str">
            <v>SA2595</v>
          </cell>
          <cell r="B1465" t="str">
            <v>15NE-A/R142</v>
          </cell>
          <cell r="C1465">
            <v>0</v>
          </cell>
          <cell r="D1465" t="str">
            <v>WS&amp;L</v>
          </cell>
          <cell r="E1465" t="str">
            <v>S</v>
          </cell>
          <cell r="F1465" t="str">
            <v>A</v>
          </cell>
          <cell r="G1465" t="str">
            <v>Chung Hom Kok Road Fire Station</v>
          </cell>
          <cell r="H1465" t="str">
            <v>FSD</v>
          </cell>
          <cell r="I1465">
            <v>1</v>
          </cell>
          <cell r="J1465" t="str">
            <v>Yes</v>
          </cell>
          <cell r="K1465"/>
          <cell r="L1465" t="str">
            <v>No</v>
          </cell>
          <cell r="M1465" t="str">
            <v>BB01808001002</v>
          </cell>
        </row>
        <row r="1466">
          <cell r="A1466" t="str">
            <v>SA2596</v>
          </cell>
          <cell r="B1466" t="str">
            <v>15NE-A/R170</v>
          </cell>
          <cell r="C1466">
            <v>0</v>
          </cell>
          <cell r="D1466" t="str">
            <v>WS&amp;L</v>
          </cell>
          <cell r="E1466" t="str">
            <v>S</v>
          </cell>
          <cell r="F1466" t="str">
            <v>A</v>
          </cell>
          <cell r="G1466" t="str">
            <v>Chung Wan (Midddle Bay) Beach</v>
          </cell>
          <cell r="H1466" t="str">
            <v>LCSD</v>
          </cell>
          <cell r="I1466">
            <v>2</v>
          </cell>
          <cell r="J1466" t="str">
            <v>No</v>
          </cell>
          <cell r="K1466"/>
          <cell r="L1466" t="str">
            <v>No</v>
          </cell>
          <cell r="M1466" t="str">
            <v>BB04408028002</v>
          </cell>
        </row>
        <row r="1467">
          <cell r="A1467" t="str">
            <v>SA2597</v>
          </cell>
          <cell r="B1467" t="str">
            <v>15NE-A/R171</v>
          </cell>
          <cell r="C1467">
            <v>0</v>
          </cell>
          <cell r="D1467" t="str">
            <v>WS&amp;L</v>
          </cell>
          <cell r="E1467" t="str">
            <v>S</v>
          </cell>
          <cell r="F1467" t="str">
            <v>A</v>
          </cell>
          <cell r="G1467" t="str">
            <v>Chung Wan (Midddle Bay) Beach</v>
          </cell>
          <cell r="H1467" t="str">
            <v>LCSD</v>
          </cell>
          <cell r="I1467">
            <v>3</v>
          </cell>
          <cell r="J1467" t="str">
            <v>No</v>
          </cell>
          <cell r="K1467"/>
          <cell r="L1467" t="str">
            <v>No</v>
          </cell>
          <cell r="M1467" t="str">
            <v>BB04408028001</v>
          </cell>
        </row>
        <row r="1468">
          <cell r="A1468" t="str">
            <v>SA2598</v>
          </cell>
          <cell r="B1468" t="str">
            <v>15NE-A/R331</v>
          </cell>
          <cell r="C1468">
            <v>1</v>
          </cell>
          <cell r="D1468" t="str">
            <v>WS&amp;L</v>
          </cell>
          <cell r="E1468" t="str">
            <v>S</v>
          </cell>
          <cell r="F1468" t="str">
            <v>A</v>
          </cell>
          <cell r="G1468" t="str">
            <v>Repulse Bay Beach</v>
          </cell>
          <cell r="H1468" t="str">
            <v>LCSD</v>
          </cell>
          <cell r="I1468">
            <v>1</v>
          </cell>
          <cell r="J1468" t="str">
            <v>No</v>
          </cell>
          <cell r="K1468" t="str">
            <v>DeepWaterBay_RepulseBay</v>
          </cell>
          <cell r="L1468" t="str">
            <v>No</v>
          </cell>
          <cell r="M1468" t="str">
            <v>BB04408027002</v>
          </cell>
        </row>
        <row r="1469">
          <cell r="A1469" t="str">
            <v>SA2599</v>
          </cell>
          <cell r="B1469" t="str">
            <v>15NE-A/R404</v>
          </cell>
          <cell r="C1469">
            <v>0</v>
          </cell>
          <cell r="D1469" t="str">
            <v>WS&amp;L</v>
          </cell>
          <cell r="E1469" t="str">
            <v>S</v>
          </cell>
          <cell r="F1469" t="str">
            <v>A</v>
          </cell>
          <cell r="G1469" t="str">
            <v>Repulse Bay Beach</v>
          </cell>
          <cell r="H1469" t="str">
            <v>LCSD</v>
          </cell>
          <cell r="I1469">
            <v>2</v>
          </cell>
          <cell r="J1469" t="str">
            <v>No</v>
          </cell>
          <cell r="K1469" t="str">
            <v>DeepWaterBay_RepulseBay</v>
          </cell>
          <cell r="L1469" t="str">
            <v>No</v>
          </cell>
          <cell r="M1469" t="str">
            <v>BB04408027007</v>
          </cell>
        </row>
        <row r="1470">
          <cell r="A1470" t="str">
            <v>SA2600</v>
          </cell>
          <cell r="B1470" t="str">
            <v>15NE-A/R91</v>
          </cell>
          <cell r="C1470">
            <v>0</v>
          </cell>
          <cell r="D1470" t="str">
            <v>WS&amp;L</v>
          </cell>
          <cell r="E1470" t="str">
            <v>S</v>
          </cell>
          <cell r="F1470" t="str">
            <v>A</v>
          </cell>
          <cell r="G1470" t="str">
            <v>Repulse Bay Beach</v>
          </cell>
          <cell r="H1470" t="str">
            <v>LCSD</v>
          </cell>
          <cell r="I1470">
            <v>3</v>
          </cell>
          <cell r="J1470" t="str">
            <v>No</v>
          </cell>
          <cell r="K1470" t="str">
            <v>DeepWaterBay_RepulseBay</v>
          </cell>
          <cell r="L1470" t="str">
            <v>Yes</v>
          </cell>
          <cell r="M1470" t="str">
            <v>BB04408027006</v>
          </cell>
        </row>
        <row r="1471">
          <cell r="A1471" t="str">
            <v>SA2601</v>
          </cell>
          <cell r="B1471" t="str">
            <v>15NE-B/C145</v>
          </cell>
          <cell r="C1471">
            <v>0</v>
          </cell>
          <cell r="D1471" t="str">
            <v>WS&amp;L</v>
          </cell>
          <cell r="E1471" t="str">
            <v>S</v>
          </cell>
          <cell r="F1471" t="str">
            <v>A</v>
          </cell>
          <cell r="G1471" t="str">
            <v>Big Wave Bay Picnic Area</v>
          </cell>
          <cell r="H1471" t="str">
            <v>LCSD</v>
          </cell>
          <cell r="I1471">
            <v>2</v>
          </cell>
          <cell r="J1471" t="str">
            <v>Yes</v>
          </cell>
          <cell r="K1471"/>
          <cell r="L1471" t="str">
            <v>Yes</v>
          </cell>
          <cell r="M1471" t="str">
            <v>BB04408042003</v>
          </cell>
        </row>
        <row r="1472">
          <cell r="A1472" t="str">
            <v>SA2602</v>
          </cell>
          <cell r="B1472" t="str">
            <v>15NE-B/C146</v>
          </cell>
          <cell r="C1472">
            <v>0</v>
          </cell>
          <cell r="D1472" t="str">
            <v>WS&amp;L</v>
          </cell>
          <cell r="E1472" t="str">
            <v>S</v>
          </cell>
          <cell r="F1472" t="str">
            <v>A</v>
          </cell>
          <cell r="G1472" t="str">
            <v>Big Wave Bay Picnic Area</v>
          </cell>
          <cell r="H1472" t="str">
            <v>LCSD</v>
          </cell>
          <cell r="I1472">
            <v>1</v>
          </cell>
          <cell r="J1472" t="str">
            <v>No</v>
          </cell>
          <cell r="K1472"/>
          <cell r="L1472" t="str">
            <v>Yes</v>
          </cell>
          <cell r="M1472" t="str">
            <v>BB04408042004</v>
          </cell>
        </row>
        <row r="1473">
          <cell r="A1473" t="str">
            <v>SA2603</v>
          </cell>
          <cell r="B1473" t="str">
            <v>15NE-B/CR147</v>
          </cell>
          <cell r="C1473">
            <v>0</v>
          </cell>
          <cell r="D1473" t="str">
            <v>WS&amp;L</v>
          </cell>
          <cell r="E1473" t="str">
            <v>S</v>
          </cell>
          <cell r="F1473" t="str">
            <v>A</v>
          </cell>
          <cell r="G1473" t="str">
            <v>Big Wave Bay Picnic Area</v>
          </cell>
          <cell r="H1473" t="str">
            <v>LCSD</v>
          </cell>
          <cell r="I1473">
            <v>1</v>
          </cell>
          <cell r="J1473" t="str">
            <v>No</v>
          </cell>
          <cell r="K1473"/>
          <cell r="L1473" t="str">
            <v>Yes</v>
          </cell>
          <cell r="M1473" t="str">
            <v>BB04408042005</v>
          </cell>
        </row>
        <row r="1474">
          <cell r="A1474" t="str">
            <v>SA2604</v>
          </cell>
          <cell r="B1474" t="str">
            <v>15NE-B/C193</v>
          </cell>
          <cell r="C1474">
            <v>0</v>
          </cell>
          <cell r="D1474" t="str">
            <v>WS&amp;L</v>
          </cell>
          <cell r="E1474" t="str">
            <v>S</v>
          </cell>
          <cell r="F1474" t="str">
            <v>A</v>
          </cell>
          <cell r="G1474" t="str">
            <v>Tai Tam Tuk WSD Quarters</v>
          </cell>
          <cell r="H1474" t="str">
            <v>GPA</v>
          </cell>
          <cell r="I1474">
            <v>1</v>
          </cell>
          <cell r="J1474" t="str">
            <v>Yes</v>
          </cell>
          <cell r="K1474"/>
          <cell r="L1474" t="str">
            <v>Yes</v>
          </cell>
          <cell r="M1474" t="str">
            <v>BB04408038006</v>
          </cell>
        </row>
        <row r="1475">
          <cell r="A1475" t="str">
            <v>SA2605</v>
          </cell>
          <cell r="B1475" t="str">
            <v>15NE-B/C194</v>
          </cell>
          <cell r="C1475">
            <v>0</v>
          </cell>
          <cell r="D1475" t="str">
            <v>WS&amp;L</v>
          </cell>
          <cell r="E1475" t="str">
            <v>S</v>
          </cell>
          <cell r="F1475" t="str">
            <v>A</v>
          </cell>
          <cell r="G1475" t="str">
            <v>Tai Tam Tuk WSD Quarters</v>
          </cell>
          <cell r="H1475" t="str">
            <v>GPA</v>
          </cell>
          <cell r="I1475">
            <v>1</v>
          </cell>
          <cell r="J1475" t="str">
            <v>Yes</v>
          </cell>
          <cell r="K1475"/>
          <cell r="L1475" t="str">
            <v>Yes</v>
          </cell>
          <cell r="M1475" t="str">
            <v>BB02308015001</v>
          </cell>
        </row>
        <row r="1476">
          <cell r="A1476" t="str">
            <v>SA2606</v>
          </cell>
          <cell r="B1476" t="str">
            <v>15NE-B/C264</v>
          </cell>
          <cell r="C1476">
            <v>0</v>
          </cell>
          <cell r="D1476" t="str">
            <v>WS&amp;L</v>
          </cell>
          <cell r="E1476" t="str">
            <v>S</v>
          </cell>
          <cell r="F1476" t="str">
            <v>A</v>
          </cell>
          <cell r="G1476" t="str">
            <v>Shek O Headland Picnic Area</v>
          </cell>
          <cell r="H1476" t="str">
            <v>LCSD</v>
          </cell>
          <cell r="I1476">
            <v>3</v>
          </cell>
          <cell r="J1476" t="str">
            <v>Yes</v>
          </cell>
          <cell r="K1476"/>
          <cell r="L1476" t="str">
            <v>Yes</v>
          </cell>
          <cell r="M1476" t="str">
            <v>BB04408023002</v>
          </cell>
        </row>
        <row r="1477">
          <cell r="A1477" t="str">
            <v>SA2607</v>
          </cell>
          <cell r="B1477" t="str">
            <v>15NE-B/C285</v>
          </cell>
          <cell r="C1477">
            <v>0</v>
          </cell>
          <cell r="D1477" t="str">
            <v>WS&amp;L</v>
          </cell>
          <cell r="E1477" t="str">
            <v>S</v>
          </cell>
          <cell r="F1477" t="str">
            <v>A</v>
          </cell>
          <cell r="G1477" t="str">
            <v>Shek O Headland Picnic Area</v>
          </cell>
          <cell r="H1477" t="str">
            <v>LCSD</v>
          </cell>
          <cell r="I1477">
            <v>3</v>
          </cell>
          <cell r="J1477" t="str">
            <v>No</v>
          </cell>
          <cell r="K1477"/>
          <cell r="L1477" t="str">
            <v>Yes</v>
          </cell>
          <cell r="M1477" t="str">
            <v>BB04408048003</v>
          </cell>
        </row>
        <row r="1478">
          <cell r="A1478" t="str">
            <v>SA2608</v>
          </cell>
          <cell r="B1478" t="str">
            <v>15NE-B/C286</v>
          </cell>
          <cell r="C1478">
            <v>0</v>
          </cell>
          <cell r="D1478" t="str">
            <v>WS&amp;L</v>
          </cell>
          <cell r="E1478" t="str">
            <v>S</v>
          </cell>
          <cell r="F1478" t="str">
            <v>A</v>
          </cell>
          <cell r="G1478" t="str">
            <v>Shek O Headland Picnic Area</v>
          </cell>
          <cell r="H1478" t="str">
            <v>LCSD</v>
          </cell>
          <cell r="I1478">
            <v>3</v>
          </cell>
          <cell r="J1478" t="str">
            <v>No</v>
          </cell>
          <cell r="K1478"/>
          <cell r="L1478" t="str">
            <v>Yes</v>
          </cell>
          <cell r="M1478" t="str">
            <v>BB04408048004</v>
          </cell>
        </row>
        <row r="1479">
          <cell r="A1479" t="str">
            <v>SA2609</v>
          </cell>
          <cell r="B1479" t="str">
            <v>15NE-B/C304</v>
          </cell>
          <cell r="C1479" t="str">
            <v>1,2</v>
          </cell>
          <cell r="D1479" t="str">
            <v>WS&amp;L</v>
          </cell>
          <cell r="E1479" t="str">
            <v>S</v>
          </cell>
          <cell r="F1479" t="str">
            <v>A</v>
          </cell>
          <cell r="G1479" t="str">
            <v>Tung Ah Village Playground</v>
          </cell>
          <cell r="H1479" t="str">
            <v>HAD,GPA</v>
          </cell>
          <cell r="I1479">
            <v>3</v>
          </cell>
          <cell r="J1479" t="str">
            <v>No</v>
          </cell>
          <cell r="K1479"/>
          <cell r="L1479" t="str">
            <v>Yes</v>
          </cell>
          <cell r="M1479" t="str">
            <v>BB02708054001</v>
          </cell>
        </row>
        <row r="1480">
          <cell r="A1480" t="str">
            <v>SA2610</v>
          </cell>
          <cell r="B1480" t="str">
            <v>15NE-B/C306</v>
          </cell>
          <cell r="C1480">
            <v>2</v>
          </cell>
          <cell r="D1480" t="str">
            <v>WS&amp;L</v>
          </cell>
          <cell r="E1480" t="str">
            <v>S</v>
          </cell>
          <cell r="F1480" t="str">
            <v>A</v>
          </cell>
          <cell r="G1480" t="str">
            <v>(Shek O Village)</v>
          </cell>
          <cell r="H1480" t="str">
            <v>LCSD</v>
          </cell>
          <cell r="I1480">
            <v>2</v>
          </cell>
          <cell r="J1480" t="str">
            <v>Yes</v>
          </cell>
          <cell r="K1480"/>
          <cell r="L1480" t="str">
            <v>Yes</v>
          </cell>
          <cell r="M1480" t="str">
            <v>BB04408055002</v>
          </cell>
        </row>
        <row r="1481">
          <cell r="A1481" t="str">
            <v>SA2611</v>
          </cell>
          <cell r="B1481" t="str">
            <v>15NE-B/DT11</v>
          </cell>
          <cell r="C1481">
            <v>0</v>
          </cell>
          <cell r="D1481" t="str">
            <v>WS&amp;L</v>
          </cell>
          <cell r="E1481" t="str">
            <v>S</v>
          </cell>
          <cell r="F1481" t="str">
            <v>A</v>
          </cell>
          <cell r="G1481" t="str">
            <v>Tai Tam Tuk WSD Quarters</v>
          </cell>
          <cell r="H1481" t="str">
            <v>GPA</v>
          </cell>
          <cell r="I1481">
            <v>1</v>
          </cell>
          <cell r="J1481" t="str">
            <v>Yes</v>
          </cell>
          <cell r="K1481"/>
          <cell r="L1481" t="str">
            <v>No</v>
          </cell>
          <cell r="M1481" t="str">
            <v>BB02308051001</v>
          </cell>
        </row>
        <row r="1482">
          <cell r="A1482" t="str">
            <v>SA2612</v>
          </cell>
          <cell r="B1482" t="str">
            <v>15NE-B/F132</v>
          </cell>
          <cell r="C1482">
            <v>0</v>
          </cell>
          <cell r="D1482" t="str">
            <v>WS&amp;L</v>
          </cell>
          <cell r="E1482" t="str">
            <v>S</v>
          </cell>
          <cell r="F1482" t="str">
            <v>A</v>
          </cell>
          <cell r="G1482" t="str">
            <v>Shek O Headland Picnic Area</v>
          </cell>
          <cell r="H1482" t="str">
            <v>LCSD</v>
          </cell>
          <cell r="I1482">
            <v>3</v>
          </cell>
          <cell r="J1482" t="str">
            <v>No</v>
          </cell>
          <cell r="K1482"/>
          <cell r="L1482" t="str">
            <v>Yes</v>
          </cell>
          <cell r="M1482" t="str">
            <v>BB04408023001</v>
          </cell>
        </row>
        <row r="1483">
          <cell r="A1483" t="str">
            <v>SA2614</v>
          </cell>
          <cell r="B1483" t="str">
            <v>15NE-B/R9</v>
          </cell>
          <cell r="C1483">
            <v>0</v>
          </cell>
          <cell r="D1483" t="str">
            <v>WS&amp;L</v>
          </cell>
          <cell r="E1483" t="str">
            <v>S</v>
          </cell>
          <cell r="F1483" t="str">
            <v>A</v>
          </cell>
          <cell r="G1483" t="str">
            <v>Shek O Headland Picnic Area</v>
          </cell>
          <cell r="H1483" t="str">
            <v>LCSD</v>
          </cell>
          <cell r="I1483">
            <v>3</v>
          </cell>
          <cell r="J1483" t="str">
            <v>No</v>
          </cell>
          <cell r="K1483"/>
          <cell r="L1483" t="str">
            <v>No</v>
          </cell>
          <cell r="M1483" t="str">
            <v>BB04408048005</v>
          </cell>
        </row>
        <row r="1484">
          <cell r="A1484" t="str">
            <v>SA2615</v>
          </cell>
          <cell r="B1484" t="str">
            <v>15NE-C/C100</v>
          </cell>
          <cell r="C1484">
            <v>0</v>
          </cell>
          <cell r="D1484" t="str">
            <v>WS&amp;L</v>
          </cell>
          <cell r="E1484" t="str">
            <v>S</v>
          </cell>
          <cell r="F1484" t="str">
            <v>A</v>
          </cell>
          <cell r="G1484" t="str">
            <v>Chung Hom Kok Beach &amp; Park Buildings</v>
          </cell>
          <cell r="H1484" t="str">
            <v>LCSD</v>
          </cell>
          <cell r="I1484">
            <v>3</v>
          </cell>
          <cell r="J1484" t="str">
            <v>No</v>
          </cell>
          <cell r="K1484"/>
          <cell r="L1484" t="str">
            <v>Yes</v>
          </cell>
          <cell r="M1484" t="str">
            <v>BB04408026022</v>
          </cell>
        </row>
        <row r="1485">
          <cell r="A1485" t="str">
            <v>SA2616</v>
          </cell>
          <cell r="B1485" t="str">
            <v>15NE-C/C101</v>
          </cell>
          <cell r="C1485">
            <v>0</v>
          </cell>
          <cell r="D1485" t="str">
            <v>WS&amp;L</v>
          </cell>
          <cell r="E1485" t="str">
            <v>S</v>
          </cell>
          <cell r="F1485" t="str">
            <v>A</v>
          </cell>
          <cell r="G1485" t="str">
            <v>Chung Hom Kok Beach &amp; Park Buildings</v>
          </cell>
          <cell r="H1485" t="str">
            <v>LCSD</v>
          </cell>
          <cell r="I1485">
            <v>3</v>
          </cell>
          <cell r="J1485" t="str">
            <v>No</v>
          </cell>
          <cell r="K1485"/>
          <cell r="L1485" t="str">
            <v>Yes</v>
          </cell>
          <cell r="M1485" t="str">
            <v>BB04408026023</v>
          </cell>
        </row>
        <row r="1486">
          <cell r="A1486" t="str">
            <v>SA2617</v>
          </cell>
          <cell r="B1486" t="str">
            <v>15NE-C/C102</v>
          </cell>
          <cell r="C1486">
            <v>0</v>
          </cell>
          <cell r="D1486" t="str">
            <v>WS&amp;L</v>
          </cell>
          <cell r="E1486" t="str">
            <v>S</v>
          </cell>
          <cell r="F1486" t="str">
            <v>A</v>
          </cell>
          <cell r="G1486" t="str">
            <v>Chung Hom Kok Beach &amp; Park Buildings</v>
          </cell>
          <cell r="H1486" t="str">
            <v>LCSD</v>
          </cell>
          <cell r="I1486">
            <v>3</v>
          </cell>
          <cell r="J1486" t="str">
            <v>No</v>
          </cell>
          <cell r="K1486"/>
          <cell r="L1486" t="str">
            <v>Yes</v>
          </cell>
          <cell r="M1486" t="str">
            <v>BB04408026035</v>
          </cell>
        </row>
        <row r="1487">
          <cell r="A1487" t="str">
            <v>SA2618</v>
          </cell>
          <cell r="B1487" t="str">
            <v>15NE-C/C103</v>
          </cell>
          <cell r="C1487">
            <v>0</v>
          </cell>
          <cell r="D1487" t="str">
            <v>WS&amp;L</v>
          </cell>
          <cell r="E1487" t="str">
            <v>S</v>
          </cell>
          <cell r="F1487" t="str">
            <v>A</v>
          </cell>
          <cell r="G1487" t="str">
            <v>Chung Hom Kok Beach &amp; Park Buildings</v>
          </cell>
          <cell r="H1487" t="str">
            <v>LCSD</v>
          </cell>
          <cell r="I1487">
            <v>3</v>
          </cell>
          <cell r="J1487" t="str">
            <v>No</v>
          </cell>
          <cell r="K1487"/>
          <cell r="L1487" t="str">
            <v>No</v>
          </cell>
          <cell r="M1487" t="str">
            <v>BB04408026024</v>
          </cell>
        </row>
        <row r="1488">
          <cell r="A1488" t="str">
            <v>SA2619</v>
          </cell>
          <cell r="B1488" t="str">
            <v>15NE-C/C116</v>
          </cell>
          <cell r="C1488">
            <v>0</v>
          </cell>
          <cell r="D1488" t="str">
            <v>WS&amp;L</v>
          </cell>
          <cell r="E1488" t="str">
            <v>S</v>
          </cell>
          <cell r="F1488" t="str">
            <v>A</v>
          </cell>
          <cell r="G1488" t="str">
            <v>Stanley Prison</v>
          </cell>
          <cell r="H1488" t="str">
            <v>CSD</v>
          </cell>
          <cell r="I1488">
            <v>2</v>
          </cell>
          <cell r="J1488" t="str">
            <v>Yes</v>
          </cell>
          <cell r="K1488"/>
          <cell r="L1488" t="str">
            <v>Yes</v>
          </cell>
          <cell r="M1488" t="str">
            <v>BB01208003002</v>
          </cell>
        </row>
        <row r="1489">
          <cell r="A1489" t="str">
            <v>SA2620</v>
          </cell>
          <cell r="B1489" t="str">
            <v>15NE-C/C117</v>
          </cell>
          <cell r="C1489">
            <v>0</v>
          </cell>
          <cell r="D1489" t="str">
            <v>WS&amp;L</v>
          </cell>
          <cell r="E1489" t="str">
            <v>S</v>
          </cell>
          <cell r="F1489" t="str">
            <v>A</v>
          </cell>
          <cell r="G1489" t="str">
            <v>Stanley Prison</v>
          </cell>
          <cell r="H1489" t="str">
            <v>CSD</v>
          </cell>
          <cell r="I1489">
            <v>1</v>
          </cell>
          <cell r="J1489" t="str">
            <v>No</v>
          </cell>
          <cell r="K1489"/>
          <cell r="L1489" t="str">
            <v>Yes</v>
          </cell>
          <cell r="M1489" t="str">
            <v>BB01208003003</v>
          </cell>
        </row>
        <row r="1490">
          <cell r="A1490" t="str">
            <v>SA2621</v>
          </cell>
          <cell r="B1490" t="str">
            <v>15NE-C/C118</v>
          </cell>
          <cell r="C1490">
            <v>0</v>
          </cell>
          <cell r="D1490" t="str">
            <v>WS&amp;L</v>
          </cell>
          <cell r="E1490" t="str">
            <v>S</v>
          </cell>
          <cell r="F1490" t="str">
            <v>A</v>
          </cell>
          <cell r="G1490" t="str">
            <v>Stanley Prison</v>
          </cell>
          <cell r="H1490" t="str">
            <v>CSD</v>
          </cell>
          <cell r="I1490">
            <v>2</v>
          </cell>
          <cell r="J1490" t="str">
            <v>Yes</v>
          </cell>
          <cell r="K1490"/>
          <cell r="L1490" t="str">
            <v>Yes</v>
          </cell>
          <cell r="M1490" t="str">
            <v>BB01208003004</v>
          </cell>
        </row>
        <row r="1491">
          <cell r="A1491" t="str">
            <v>SA2622</v>
          </cell>
          <cell r="B1491" t="str">
            <v>15NE-C/C119</v>
          </cell>
          <cell r="C1491">
            <v>0</v>
          </cell>
          <cell r="D1491" t="str">
            <v>WS&amp;L</v>
          </cell>
          <cell r="E1491" t="str">
            <v>S</v>
          </cell>
          <cell r="F1491" t="str">
            <v>A</v>
          </cell>
          <cell r="G1491" t="str">
            <v>Stanley Prison</v>
          </cell>
          <cell r="H1491" t="str">
            <v>CSD</v>
          </cell>
          <cell r="I1491">
            <v>1</v>
          </cell>
          <cell r="J1491" t="str">
            <v>Yes</v>
          </cell>
          <cell r="K1491"/>
          <cell r="L1491" t="str">
            <v>Yes</v>
          </cell>
          <cell r="M1491" t="str">
            <v>BB01208003005</v>
          </cell>
        </row>
        <row r="1492">
          <cell r="A1492" t="str">
            <v>SA2623</v>
          </cell>
          <cell r="B1492" t="str">
            <v>15NE-C/C120</v>
          </cell>
          <cell r="C1492">
            <v>0</v>
          </cell>
          <cell r="D1492" t="str">
            <v>WS&amp;L</v>
          </cell>
          <cell r="E1492" t="str">
            <v>S</v>
          </cell>
          <cell r="F1492" t="str">
            <v>A</v>
          </cell>
          <cell r="G1492" t="str">
            <v>Stanley Prison</v>
          </cell>
          <cell r="H1492" t="str">
            <v>CSD</v>
          </cell>
          <cell r="I1492">
            <v>1</v>
          </cell>
          <cell r="J1492" t="str">
            <v>Yes</v>
          </cell>
          <cell r="K1492"/>
          <cell r="L1492" t="str">
            <v>No</v>
          </cell>
          <cell r="M1492" t="str">
            <v>BB01208003006</v>
          </cell>
        </row>
        <row r="1493">
          <cell r="A1493" t="str">
            <v>SA2624</v>
          </cell>
          <cell r="B1493" t="str">
            <v>15NE-C/C139</v>
          </cell>
          <cell r="C1493">
            <v>0</v>
          </cell>
          <cell r="D1493" t="str">
            <v>WS&amp;L</v>
          </cell>
          <cell r="E1493" t="str">
            <v>S</v>
          </cell>
          <cell r="F1493" t="str">
            <v>A</v>
          </cell>
          <cell r="G1493" t="str">
            <v>St. Stephen's Beach Water Sports Centre</v>
          </cell>
          <cell r="H1493" t="str">
            <v>LCSD</v>
          </cell>
          <cell r="I1493">
            <v>1</v>
          </cell>
          <cell r="J1493" t="str">
            <v>No</v>
          </cell>
          <cell r="K1493"/>
          <cell r="L1493" t="str">
            <v>Yes</v>
          </cell>
          <cell r="M1493" t="str">
            <v>BB04408035001</v>
          </cell>
        </row>
        <row r="1494">
          <cell r="A1494" t="str">
            <v>SA2625</v>
          </cell>
          <cell r="B1494" t="str">
            <v>15NE-C/C140</v>
          </cell>
          <cell r="C1494">
            <v>0</v>
          </cell>
          <cell r="D1494" t="str">
            <v>WS&amp;L</v>
          </cell>
          <cell r="E1494" t="str">
            <v>S</v>
          </cell>
          <cell r="F1494" t="str">
            <v>A</v>
          </cell>
          <cell r="G1494" t="str">
            <v>Stanley Prison</v>
          </cell>
          <cell r="H1494" t="str">
            <v>CSD</v>
          </cell>
          <cell r="I1494">
            <v>2</v>
          </cell>
          <cell r="J1494" t="str">
            <v>No</v>
          </cell>
          <cell r="K1494"/>
          <cell r="L1494" t="str">
            <v>Yes</v>
          </cell>
          <cell r="M1494" t="str">
            <v>BB01208003042</v>
          </cell>
        </row>
        <row r="1495">
          <cell r="A1495" t="str">
            <v>SA2626</v>
          </cell>
          <cell r="B1495" t="str">
            <v>15NE-C/C172</v>
          </cell>
          <cell r="C1495">
            <v>0</v>
          </cell>
          <cell r="D1495" t="str">
            <v>WS&amp;L</v>
          </cell>
          <cell r="E1495" t="str">
            <v>S</v>
          </cell>
          <cell r="F1495" t="str">
            <v>A</v>
          </cell>
          <cell r="G1495" t="str">
            <v>Chung Hom Kok Beach &amp; Park Buildings</v>
          </cell>
          <cell r="H1495" t="str">
            <v>LCSD</v>
          </cell>
          <cell r="I1495">
            <v>2</v>
          </cell>
          <cell r="J1495" t="str">
            <v>Yes</v>
          </cell>
          <cell r="K1495"/>
          <cell r="L1495" t="str">
            <v>Yes</v>
          </cell>
          <cell r="M1495" t="str">
            <v>BB04408026025</v>
          </cell>
        </row>
        <row r="1496">
          <cell r="A1496" t="str">
            <v>SA2627</v>
          </cell>
          <cell r="B1496" t="str">
            <v>15NE-C/C213</v>
          </cell>
          <cell r="C1496">
            <v>0</v>
          </cell>
          <cell r="D1496" t="str">
            <v>WS&amp;L</v>
          </cell>
          <cell r="E1496" t="str">
            <v>S</v>
          </cell>
          <cell r="F1496" t="str">
            <v>A</v>
          </cell>
          <cell r="G1496" t="str">
            <v>Chung Hom Kok Beach &amp; Park Buildings</v>
          </cell>
          <cell r="H1496" t="str">
            <v>LCSD</v>
          </cell>
          <cell r="I1496">
            <v>3</v>
          </cell>
          <cell r="J1496" t="str">
            <v>No</v>
          </cell>
          <cell r="K1496"/>
          <cell r="L1496" t="str">
            <v>No</v>
          </cell>
          <cell r="M1496" t="str">
            <v>BB04408026026</v>
          </cell>
        </row>
        <row r="1497">
          <cell r="A1497" t="str">
            <v>SA2628</v>
          </cell>
          <cell r="B1497" t="str">
            <v>15NE-C/C214</v>
          </cell>
          <cell r="C1497">
            <v>0</v>
          </cell>
          <cell r="D1497" t="str">
            <v>WS&amp;L</v>
          </cell>
          <cell r="E1497" t="str">
            <v>S</v>
          </cell>
          <cell r="F1497" t="str">
            <v>A</v>
          </cell>
          <cell r="G1497" t="str">
            <v>Chung Hom Kok Beach &amp; Park Buildings</v>
          </cell>
          <cell r="H1497" t="str">
            <v>LCSD</v>
          </cell>
          <cell r="I1497">
            <v>3</v>
          </cell>
          <cell r="J1497" t="str">
            <v>No</v>
          </cell>
          <cell r="K1497"/>
          <cell r="L1497" t="str">
            <v>Yes</v>
          </cell>
          <cell r="M1497" t="str">
            <v>BB04408026027</v>
          </cell>
        </row>
        <row r="1498">
          <cell r="A1498" t="str">
            <v>SA2629</v>
          </cell>
          <cell r="B1498" t="str">
            <v>15NE-C/C216</v>
          </cell>
          <cell r="C1498">
            <v>0</v>
          </cell>
          <cell r="D1498" t="str">
            <v>WS&amp;L</v>
          </cell>
          <cell r="E1498" t="str">
            <v>S</v>
          </cell>
          <cell r="F1498" t="str">
            <v>A</v>
          </cell>
          <cell r="G1498" t="str">
            <v>Chung Hom Kok Beach &amp; Park Buildings</v>
          </cell>
          <cell r="H1498" t="str">
            <v>LCSD</v>
          </cell>
          <cell r="I1498">
            <v>3</v>
          </cell>
          <cell r="J1498" t="str">
            <v>No</v>
          </cell>
          <cell r="K1498"/>
          <cell r="L1498" t="str">
            <v>Yes</v>
          </cell>
          <cell r="M1498" t="str">
            <v>BB04408026028</v>
          </cell>
        </row>
        <row r="1499">
          <cell r="A1499" t="str">
            <v>SA2630</v>
          </cell>
          <cell r="B1499" t="str">
            <v>15NE-C/C217</v>
          </cell>
          <cell r="C1499">
            <v>0</v>
          </cell>
          <cell r="D1499" t="str">
            <v>WS&amp;L</v>
          </cell>
          <cell r="E1499" t="str">
            <v>S</v>
          </cell>
          <cell r="F1499" t="str">
            <v>A</v>
          </cell>
          <cell r="G1499" t="str">
            <v>Chung Hom Kok Beach &amp; Park Buildings</v>
          </cell>
          <cell r="H1499" t="str">
            <v>LCSD</v>
          </cell>
          <cell r="I1499">
            <v>2</v>
          </cell>
          <cell r="J1499" t="str">
            <v>No</v>
          </cell>
          <cell r="K1499"/>
          <cell r="L1499" t="str">
            <v>Yes</v>
          </cell>
          <cell r="M1499" t="str">
            <v>BB04408026029</v>
          </cell>
        </row>
        <row r="1500">
          <cell r="A1500" t="str">
            <v>SA2631</v>
          </cell>
          <cell r="B1500" t="str">
            <v>15NE-C/CR218</v>
          </cell>
          <cell r="C1500">
            <v>0</v>
          </cell>
          <cell r="D1500" t="str">
            <v>WS&amp;L</v>
          </cell>
          <cell r="E1500" t="str">
            <v>S</v>
          </cell>
          <cell r="F1500" t="str">
            <v>A</v>
          </cell>
          <cell r="G1500" t="str">
            <v>Chung Hom Kok Beach &amp; Park Buildings</v>
          </cell>
          <cell r="H1500" t="str">
            <v>LCSD</v>
          </cell>
          <cell r="I1500">
            <v>2</v>
          </cell>
          <cell r="J1500" t="str">
            <v>No</v>
          </cell>
          <cell r="K1500"/>
          <cell r="L1500" t="str">
            <v>Yes</v>
          </cell>
          <cell r="M1500" t="str">
            <v>BB04408026030</v>
          </cell>
        </row>
        <row r="1501">
          <cell r="A1501" t="str">
            <v>SA2632</v>
          </cell>
          <cell r="B1501" t="str">
            <v>15NE-C/C224</v>
          </cell>
          <cell r="C1501">
            <v>2</v>
          </cell>
          <cell r="D1501" t="str">
            <v>WS&amp;L</v>
          </cell>
          <cell r="E1501" t="str">
            <v>S</v>
          </cell>
          <cell r="F1501" t="str">
            <v>A</v>
          </cell>
          <cell r="G1501" t="str">
            <v>Stanley Market Road Sitting Out Area (Banyan Tree Site)</v>
          </cell>
          <cell r="H1501" t="str">
            <v>LCSD</v>
          </cell>
          <cell r="I1501">
            <v>1</v>
          </cell>
          <cell r="J1501" t="str">
            <v>Yes</v>
          </cell>
          <cell r="K1501"/>
          <cell r="L1501" t="str">
            <v>Yes</v>
          </cell>
          <cell r="M1501" t="str">
            <v>BB04408045003</v>
          </cell>
        </row>
        <row r="1502">
          <cell r="A1502" t="str">
            <v>SA2633</v>
          </cell>
          <cell r="B1502" t="str">
            <v>15NE-C/C25</v>
          </cell>
          <cell r="C1502" t="str">
            <v>2,5</v>
          </cell>
          <cell r="D1502" t="str">
            <v>WS&amp;L</v>
          </cell>
          <cell r="E1502" t="str">
            <v>S</v>
          </cell>
          <cell r="F1502" t="str">
            <v>A</v>
          </cell>
          <cell r="G1502" t="str">
            <v>Stanley Market Road Sitting Out Area (Banyan Tree Site)</v>
          </cell>
          <cell r="H1502" t="str">
            <v>LCSD,GPA</v>
          </cell>
          <cell r="I1502">
            <v>1</v>
          </cell>
          <cell r="J1502" t="str">
            <v>Yes</v>
          </cell>
          <cell r="K1502"/>
          <cell r="L1502" t="str">
            <v>Yes</v>
          </cell>
          <cell r="M1502" t="str">
            <v>BB04408045001</v>
          </cell>
        </row>
        <row r="1503">
          <cell r="A1503" t="str">
            <v>SA2634</v>
          </cell>
          <cell r="B1503" t="str">
            <v>15NE-C/C276</v>
          </cell>
          <cell r="C1503">
            <v>0</v>
          </cell>
          <cell r="D1503" t="str">
            <v>WS&amp;L</v>
          </cell>
          <cell r="E1503" t="str">
            <v>S</v>
          </cell>
          <cell r="F1503" t="str">
            <v>A</v>
          </cell>
          <cell r="G1503" t="str">
            <v>Chung Hom Kok Beach &amp; Park Buildings</v>
          </cell>
          <cell r="H1503" t="str">
            <v>LCSD</v>
          </cell>
          <cell r="I1503">
            <v>3</v>
          </cell>
          <cell r="J1503" t="str">
            <v>No</v>
          </cell>
          <cell r="K1503"/>
          <cell r="L1503" t="str">
            <v>Yes</v>
          </cell>
          <cell r="M1503" t="str">
            <v>BB02308016011</v>
          </cell>
        </row>
        <row r="1504">
          <cell r="A1504" t="str">
            <v>SA2635</v>
          </cell>
          <cell r="B1504" t="str">
            <v>15NE-C/C277</v>
          </cell>
          <cell r="C1504">
            <v>0</v>
          </cell>
          <cell r="D1504" t="str">
            <v>WS&amp;L</v>
          </cell>
          <cell r="E1504" t="str">
            <v>S</v>
          </cell>
          <cell r="F1504" t="str">
            <v>A</v>
          </cell>
          <cell r="G1504" t="str">
            <v>Chung Hom Kok Beach &amp; Park Buildings</v>
          </cell>
          <cell r="H1504" t="str">
            <v>LCSD</v>
          </cell>
          <cell r="I1504">
            <v>3</v>
          </cell>
          <cell r="J1504" t="str">
            <v>No</v>
          </cell>
          <cell r="K1504"/>
          <cell r="L1504" t="str">
            <v>No</v>
          </cell>
          <cell r="M1504" t="str">
            <v>BB04408026032</v>
          </cell>
        </row>
        <row r="1505">
          <cell r="A1505" t="str">
            <v>SA2636</v>
          </cell>
          <cell r="B1505" t="str">
            <v>15NE-C/C280</v>
          </cell>
          <cell r="C1505">
            <v>0</v>
          </cell>
          <cell r="D1505" t="str">
            <v>WS&amp;L</v>
          </cell>
          <cell r="E1505" t="str">
            <v>S</v>
          </cell>
          <cell r="F1505" t="str">
            <v>A</v>
          </cell>
          <cell r="G1505" t="str">
            <v>Stanley Prison</v>
          </cell>
          <cell r="H1505" t="str">
            <v>CSD</v>
          </cell>
          <cell r="I1505">
            <v>1</v>
          </cell>
          <cell r="J1505" t="str">
            <v>Yes</v>
          </cell>
          <cell r="K1505"/>
          <cell r="L1505" t="str">
            <v>Yes</v>
          </cell>
          <cell r="M1505" t="str">
            <v>BB01208003025</v>
          </cell>
        </row>
        <row r="1506">
          <cell r="A1506" t="str">
            <v>SA2637</v>
          </cell>
          <cell r="B1506" t="str">
            <v>15NE-C/C281</v>
          </cell>
          <cell r="C1506">
            <v>0</v>
          </cell>
          <cell r="D1506" t="str">
            <v>WS&amp;L</v>
          </cell>
          <cell r="E1506" t="str">
            <v>S</v>
          </cell>
          <cell r="F1506" t="str">
            <v>A</v>
          </cell>
          <cell r="G1506" t="str">
            <v>Stanley Prison</v>
          </cell>
          <cell r="H1506" t="str">
            <v>CSD</v>
          </cell>
          <cell r="I1506">
            <v>2</v>
          </cell>
          <cell r="J1506" t="str">
            <v>No</v>
          </cell>
          <cell r="K1506"/>
          <cell r="L1506" t="str">
            <v>Yes</v>
          </cell>
          <cell r="M1506" t="str">
            <v>BB01208003026</v>
          </cell>
        </row>
        <row r="1507">
          <cell r="A1507" t="str">
            <v>SA2638</v>
          </cell>
          <cell r="B1507" t="str">
            <v>15NE-C/C283</v>
          </cell>
          <cell r="C1507">
            <v>0</v>
          </cell>
          <cell r="D1507" t="str">
            <v>WS&amp;L</v>
          </cell>
          <cell r="E1507" t="str">
            <v>S</v>
          </cell>
          <cell r="F1507" t="str">
            <v>A</v>
          </cell>
          <cell r="G1507" t="str">
            <v>Stanley Prison</v>
          </cell>
          <cell r="H1507" t="str">
            <v>CSD</v>
          </cell>
          <cell r="I1507">
            <v>1</v>
          </cell>
          <cell r="J1507" t="str">
            <v>Yes</v>
          </cell>
          <cell r="K1507"/>
          <cell r="L1507" t="str">
            <v>Yes</v>
          </cell>
          <cell r="M1507" t="str">
            <v>BB01208003027</v>
          </cell>
        </row>
        <row r="1508">
          <cell r="A1508" t="str">
            <v>SA2639</v>
          </cell>
          <cell r="B1508" t="str">
            <v>15NE-C/C285</v>
          </cell>
          <cell r="C1508">
            <v>0</v>
          </cell>
          <cell r="D1508" t="str">
            <v>WS&amp;L</v>
          </cell>
          <cell r="E1508" t="str">
            <v>S</v>
          </cell>
          <cell r="F1508" t="str">
            <v>A</v>
          </cell>
          <cell r="G1508" t="str">
            <v>Stanley Prison</v>
          </cell>
          <cell r="H1508" t="str">
            <v>CSD</v>
          </cell>
          <cell r="I1508">
            <v>3</v>
          </cell>
          <cell r="J1508" t="str">
            <v>No</v>
          </cell>
          <cell r="K1508"/>
          <cell r="L1508" t="str">
            <v>Yes</v>
          </cell>
          <cell r="M1508" t="str">
            <v>BB01208003041</v>
          </cell>
        </row>
        <row r="1509">
          <cell r="A1509" t="str">
            <v>SA2642</v>
          </cell>
          <cell r="B1509" t="str">
            <v>15NE-C/CR295</v>
          </cell>
          <cell r="C1509">
            <v>1</v>
          </cell>
          <cell r="D1509" t="str">
            <v>WS&amp;L</v>
          </cell>
          <cell r="E1509" t="str">
            <v>S</v>
          </cell>
          <cell r="F1509" t="str">
            <v>A</v>
          </cell>
          <cell r="G1509" t="str">
            <v>St. Stephen's Beach</v>
          </cell>
          <cell r="H1509" t="str">
            <v>LCSD</v>
          </cell>
          <cell r="I1509">
            <v>2</v>
          </cell>
          <cell r="J1509" t="str">
            <v>Yes</v>
          </cell>
          <cell r="K1509"/>
          <cell r="L1509" t="str">
            <v>Yes</v>
          </cell>
          <cell r="M1509" t="str">
            <v>BB04408041009</v>
          </cell>
        </row>
        <row r="1510">
          <cell r="A1510" t="str">
            <v>SA2643</v>
          </cell>
          <cell r="B1510" t="str">
            <v>15NE-C/C301</v>
          </cell>
          <cell r="C1510">
            <v>0</v>
          </cell>
          <cell r="D1510" t="str">
            <v>WS&amp;L</v>
          </cell>
          <cell r="E1510" t="str">
            <v>S</v>
          </cell>
          <cell r="F1510" t="str">
            <v>A</v>
          </cell>
          <cell r="G1510" t="str">
            <v>St. Stephen's Beach</v>
          </cell>
          <cell r="H1510" t="str">
            <v>LCSD</v>
          </cell>
          <cell r="I1510">
            <v>2</v>
          </cell>
          <cell r="J1510" t="str">
            <v>Yes</v>
          </cell>
          <cell r="K1510"/>
          <cell r="L1510" t="str">
            <v>Yes</v>
          </cell>
          <cell r="M1510" t="str">
            <v>BB04408041001</v>
          </cell>
        </row>
        <row r="1511">
          <cell r="A1511" t="str">
            <v>SA2644</v>
          </cell>
          <cell r="B1511" t="str">
            <v>15NE-C/CR302</v>
          </cell>
          <cell r="C1511">
            <v>2</v>
          </cell>
          <cell r="D1511" t="str">
            <v>WS&amp;L</v>
          </cell>
          <cell r="E1511" t="str">
            <v>S</v>
          </cell>
          <cell r="F1511" t="str">
            <v>A</v>
          </cell>
          <cell r="G1511" t="str">
            <v>St. Stephen's Beach</v>
          </cell>
          <cell r="H1511" t="str">
            <v>LCSD</v>
          </cell>
          <cell r="I1511">
            <v>2</v>
          </cell>
          <cell r="J1511" t="str">
            <v>Yes</v>
          </cell>
          <cell r="K1511"/>
          <cell r="L1511" t="str">
            <v>Yes</v>
          </cell>
          <cell r="M1511" t="str">
            <v>BB04408041002</v>
          </cell>
        </row>
        <row r="1512">
          <cell r="A1512" t="str">
            <v>SA2645</v>
          </cell>
          <cell r="B1512" t="str">
            <v>15NE-C/C309</v>
          </cell>
          <cell r="C1512">
            <v>0</v>
          </cell>
          <cell r="D1512" t="str">
            <v>WS&amp;L</v>
          </cell>
          <cell r="E1512" t="str">
            <v>S</v>
          </cell>
          <cell r="F1512" t="str">
            <v>A</v>
          </cell>
          <cell r="G1512" t="str">
            <v>Stanley Prison</v>
          </cell>
          <cell r="H1512" t="str">
            <v>CSD</v>
          </cell>
          <cell r="I1512">
            <v>2</v>
          </cell>
          <cell r="J1512" t="str">
            <v>No</v>
          </cell>
          <cell r="K1512"/>
          <cell r="L1512" t="str">
            <v>Yes</v>
          </cell>
          <cell r="M1512" t="str">
            <v>BB01208003048</v>
          </cell>
        </row>
        <row r="1513">
          <cell r="A1513" t="str">
            <v>SA2646</v>
          </cell>
          <cell r="B1513" t="str">
            <v>15NE-C/C310</v>
          </cell>
          <cell r="C1513">
            <v>0</v>
          </cell>
          <cell r="D1513" t="str">
            <v>WS&amp;L</v>
          </cell>
          <cell r="E1513" t="str">
            <v>S</v>
          </cell>
          <cell r="F1513" t="str">
            <v>A</v>
          </cell>
          <cell r="G1513" t="str">
            <v>Stanley Prison</v>
          </cell>
          <cell r="H1513" t="str">
            <v>CSD</v>
          </cell>
          <cell r="I1513">
            <v>3</v>
          </cell>
          <cell r="J1513" t="str">
            <v>No</v>
          </cell>
          <cell r="K1513"/>
          <cell r="L1513" t="str">
            <v>Yes</v>
          </cell>
          <cell r="M1513" t="str">
            <v>BB01208003047</v>
          </cell>
        </row>
        <row r="1514">
          <cell r="A1514" t="str">
            <v>SA2647</v>
          </cell>
          <cell r="B1514" t="str">
            <v>15NE-C/C311</v>
          </cell>
          <cell r="C1514">
            <v>0</v>
          </cell>
          <cell r="D1514" t="str">
            <v>WS&amp;L</v>
          </cell>
          <cell r="E1514" t="str">
            <v>S</v>
          </cell>
          <cell r="F1514" t="str">
            <v>A</v>
          </cell>
          <cell r="G1514" t="str">
            <v>Stanley Prison</v>
          </cell>
          <cell r="H1514" t="str">
            <v>CSD</v>
          </cell>
          <cell r="I1514">
            <v>3</v>
          </cell>
          <cell r="J1514" t="str">
            <v>No</v>
          </cell>
          <cell r="K1514"/>
          <cell r="L1514" t="str">
            <v>Yes</v>
          </cell>
          <cell r="M1514" t="str">
            <v>BB01208003045</v>
          </cell>
        </row>
        <row r="1515">
          <cell r="A1515" t="str">
            <v>SA2648</v>
          </cell>
          <cell r="B1515" t="str">
            <v>15NE-C/C312</v>
          </cell>
          <cell r="C1515">
            <v>0</v>
          </cell>
          <cell r="D1515" t="str">
            <v>WS&amp;L</v>
          </cell>
          <cell r="E1515" t="str">
            <v>S</v>
          </cell>
          <cell r="F1515" t="str">
            <v>A</v>
          </cell>
          <cell r="G1515" t="str">
            <v>Stanley Prison</v>
          </cell>
          <cell r="H1515" t="str">
            <v>CSD</v>
          </cell>
          <cell r="I1515">
            <v>3</v>
          </cell>
          <cell r="J1515" t="str">
            <v>No</v>
          </cell>
          <cell r="K1515"/>
          <cell r="L1515" t="str">
            <v>Yes</v>
          </cell>
          <cell r="M1515" t="str">
            <v>BB01208003044</v>
          </cell>
        </row>
        <row r="1516">
          <cell r="A1516" t="str">
            <v>SA2649</v>
          </cell>
          <cell r="B1516" t="str">
            <v>15NE-C/C316</v>
          </cell>
          <cell r="C1516">
            <v>0</v>
          </cell>
          <cell r="D1516" t="str">
            <v>WS&amp;L</v>
          </cell>
          <cell r="E1516" t="str">
            <v>S</v>
          </cell>
          <cell r="F1516" t="str">
            <v>A</v>
          </cell>
          <cell r="G1516" t="str">
            <v>Stanley Prison</v>
          </cell>
          <cell r="H1516" t="str">
            <v>CSD</v>
          </cell>
          <cell r="I1516">
            <v>1</v>
          </cell>
          <cell r="J1516" t="str">
            <v>No</v>
          </cell>
          <cell r="K1516"/>
          <cell r="L1516" t="str">
            <v>Yes</v>
          </cell>
          <cell r="M1516" t="str">
            <v>BB01208003020</v>
          </cell>
        </row>
        <row r="1517">
          <cell r="A1517" t="str">
            <v>SA2650</v>
          </cell>
          <cell r="B1517" t="str">
            <v>15NE-C/CR317</v>
          </cell>
          <cell r="C1517">
            <v>0</v>
          </cell>
          <cell r="D1517" t="str">
            <v>WS&amp;L</v>
          </cell>
          <cell r="E1517" t="str">
            <v>S</v>
          </cell>
          <cell r="F1517" t="str">
            <v>A</v>
          </cell>
          <cell r="G1517" t="str">
            <v>Stanley Prison</v>
          </cell>
          <cell r="H1517" t="str">
            <v>CSD</v>
          </cell>
          <cell r="I1517">
            <v>1</v>
          </cell>
          <cell r="J1517" t="str">
            <v>No</v>
          </cell>
          <cell r="K1517"/>
          <cell r="L1517" t="str">
            <v>Yes</v>
          </cell>
          <cell r="M1517" t="str">
            <v>BB01208003021</v>
          </cell>
        </row>
        <row r="1518">
          <cell r="A1518" t="str">
            <v>SA2651</v>
          </cell>
          <cell r="B1518" t="str">
            <v>15NE-C/C319</v>
          </cell>
          <cell r="C1518">
            <v>0</v>
          </cell>
          <cell r="D1518" t="str">
            <v>WS&amp;L</v>
          </cell>
          <cell r="E1518" t="str">
            <v>S</v>
          </cell>
          <cell r="F1518" t="str">
            <v>A</v>
          </cell>
          <cell r="G1518" t="str">
            <v>Stanley Prison</v>
          </cell>
          <cell r="H1518" t="str">
            <v>CSD</v>
          </cell>
          <cell r="I1518">
            <v>1</v>
          </cell>
          <cell r="J1518" t="str">
            <v>Yes</v>
          </cell>
          <cell r="K1518"/>
          <cell r="L1518" t="str">
            <v>Yes</v>
          </cell>
          <cell r="M1518" t="str">
            <v>BB01208003023</v>
          </cell>
        </row>
        <row r="1519">
          <cell r="A1519" t="str">
            <v>SA2652</v>
          </cell>
          <cell r="B1519" t="str">
            <v>15NE-C/C320</v>
          </cell>
          <cell r="C1519">
            <v>0</v>
          </cell>
          <cell r="D1519" t="str">
            <v>WS&amp;L</v>
          </cell>
          <cell r="E1519" t="str">
            <v>S</v>
          </cell>
          <cell r="F1519" t="str">
            <v>A</v>
          </cell>
          <cell r="G1519" t="str">
            <v>Stanley Prison</v>
          </cell>
          <cell r="H1519" t="str">
            <v>CSD</v>
          </cell>
          <cell r="I1519">
            <v>1</v>
          </cell>
          <cell r="J1519" t="str">
            <v>No</v>
          </cell>
          <cell r="K1519"/>
          <cell r="L1519" t="str">
            <v>Yes</v>
          </cell>
          <cell r="M1519" t="str">
            <v>BB01208003024</v>
          </cell>
        </row>
        <row r="1520">
          <cell r="A1520" t="str">
            <v>SA2653</v>
          </cell>
          <cell r="B1520" t="str">
            <v>15NE-C/C321</v>
          </cell>
          <cell r="C1520">
            <v>0</v>
          </cell>
          <cell r="D1520" t="str">
            <v>WS&amp;L</v>
          </cell>
          <cell r="E1520" t="str">
            <v>S</v>
          </cell>
          <cell r="F1520" t="str">
            <v>A</v>
          </cell>
          <cell r="G1520" t="str">
            <v>Stanley Prison</v>
          </cell>
          <cell r="H1520" t="str">
            <v>CSD</v>
          </cell>
          <cell r="I1520">
            <v>3</v>
          </cell>
          <cell r="J1520" t="str">
            <v>No</v>
          </cell>
          <cell r="K1520"/>
          <cell r="L1520" t="str">
            <v>Yes</v>
          </cell>
          <cell r="M1520" t="str">
            <v>BB01208003060</v>
          </cell>
        </row>
        <row r="1521">
          <cell r="A1521" t="str">
            <v>SA2654</v>
          </cell>
          <cell r="B1521" t="str">
            <v>15NE-C/CR361</v>
          </cell>
          <cell r="C1521">
            <v>0</v>
          </cell>
          <cell r="D1521" t="str">
            <v>WS&amp;L</v>
          </cell>
          <cell r="E1521" t="str">
            <v>S</v>
          </cell>
          <cell r="F1521" t="str">
            <v>A</v>
          </cell>
          <cell r="G1521" t="str">
            <v>Stanley Police Station</v>
          </cell>
          <cell r="H1521" t="str">
            <v>HKPF</v>
          </cell>
          <cell r="I1521">
            <v>2</v>
          </cell>
          <cell r="J1521" t="str">
            <v>No</v>
          </cell>
          <cell r="K1521"/>
          <cell r="L1521" t="str">
            <v>Yes</v>
          </cell>
          <cell r="M1521" t="str">
            <v>BB03108014001</v>
          </cell>
        </row>
        <row r="1522">
          <cell r="A1522" t="str">
            <v>SA2655</v>
          </cell>
          <cell r="B1522" t="str">
            <v>15NE-C/C366</v>
          </cell>
          <cell r="C1522">
            <v>0</v>
          </cell>
          <cell r="D1522" t="str">
            <v>WS&amp;L</v>
          </cell>
          <cell r="E1522" t="str">
            <v>S</v>
          </cell>
          <cell r="F1522" t="str">
            <v>A</v>
          </cell>
          <cell r="G1522" t="str">
            <v>Chung Hom Kok Beach &amp; Park Buildings</v>
          </cell>
          <cell r="H1522" t="str">
            <v>LCSD</v>
          </cell>
          <cell r="I1522">
            <v>3</v>
          </cell>
          <cell r="J1522" t="str">
            <v>No</v>
          </cell>
          <cell r="K1522"/>
          <cell r="L1522" t="str">
            <v>Yes</v>
          </cell>
          <cell r="M1522" t="str">
            <v>BB04408026042</v>
          </cell>
        </row>
        <row r="1523">
          <cell r="A1523" t="str">
            <v>SA2656</v>
          </cell>
          <cell r="B1523" t="str">
            <v>15NE-C/C373</v>
          </cell>
          <cell r="C1523">
            <v>0</v>
          </cell>
          <cell r="D1523" t="str">
            <v>WS&amp;L</v>
          </cell>
          <cell r="E1523" t="str">
            <v>S</v>
          </cell>
          <cell r="F1523" t="str">
            <v>A</v>
          </cell>
          <cell r="G1523" t="str">
            <v>St. Stephen's Beach</v>
          </cell>
          <cell r="H1523" t="str">
            <v>LCSD</v>
          </cell>
          <cell r="I1523">
            <v>3</v>
          </cell>
          <cell r="J1523" t="str">
            <v>Yes</v>
          </cell>
          <cell r="K1523"/>
          <cell r="L1523" t="str">
            <v>Yes</v>
          </cell>
          <cell r="M1523" t="str">
            <v>BB04408041003</v>
          </cell>
        </row>
        <row r="1524">
          <cell r="A1524" t="str">
            <v>SA2657</v>
          </cell>
          <cell r="B1524" t="str">
            <v>15NE-C/C375</v>
          </cell>
          <cell r="C1524">
            <v>0</v>
          </cell>
          <cell r="D1524" t="str">
            <v>WS&amp;L</v>
          </cell>
          <cell r="E1524" t="str">
            <v>S</v>
          </cell>
          <cell r="F1524" t="str">
            <v>A</v>
          </cell>
          <cell r="G1524" t="str">
            <v>St. Stephen's Beach</v>
          </cell>
          <cell r="H1524" t="str">
            <v>LCSD</v>
          </cell>
          <cell r="I1524">
            <v>2</v>
          </cell>
          <cell r="J1524" t="str">
            <v>No</v>
          </cell>
          <cell r="K1524"/>
          <cell r="L1524" t="str">
            <v>Yes</v>
          </cell>
          <cell r="M1524" t="str">
            <v>BB04408041005</v>
          </cell>
        </row>
        <row r="1525">
          <cell r="A1525" t="str">
            <v>SA2658</v>
          </cell>
          <cell r="B1525" t="str">
            <v>15NE-C/C376</v>
          </cell>
          <cell r="C1525">
            <v>1</v>
          </cell>
          <cell r="D1525" t="str">
            <v>WS&amp;L</v>
          </cell>
          <cell r="E1525" t="str">
            <v>S</v>
          </cell>
          <cell r="F1525" t="str">
            <v>A</v>
          </cell>
          <cell r="G1525" t="str">
            <v>St. Stephen's Beach</v>
          </cell>
          <cell r="H1525" t="str">
            <v>LCSD</v>
          </cell>
          <cell r="I1525">
            <v>1</v>
          </cell>
          <cell r="J1525" t="str">
            <v>No</v>
          </cell>
          <cell r="K1525"/>
          <cell r="L1525" t="str">
            <v>Yes</v>
          </cell>
          <cell r="M1525" t="str">
            <v>BB04408041010</v>
          </cell>
        </row>
        <row r="1526">
          <cell r="A1526" t="str">
            <v>SA2659</v>
          </cell>
          <cell r="B1526" t="str">
            <v>15NE-C/CR378</v>
          </cell>
          <cell r="C1526">
            <v>2</v>
          </cell>
          <cell r="D1526" t="str">
            <v>WS&amp;L</v>
          </cell>
          <cell r="E1526" t="str">
            <v>S</v>
          </cell>
          <cell r="F1526" t="str">
            <v>A</v>
          </cell>
          <cell r="G1526" t="str">
            <v>St. Stephen's Beach</v>
          </cell>
          <cell r="H1526" t="str">
            <v>LCSD</v>
          </cell>
          <cell r="I1526">
            <v>1</v>
          </cell>
          <cell r="J1526" t="str">
            <v>No</v>
          </cell>
          <cell r="K1526"/>
          <cell r="L1526" t="str">
            <v>Yes</v>
          </cell>
          <cell r="M1526" t="str">
            <v>BB04408041006</v>
          </cell>
        </row>
        <row r="1527">
          <cell r="A1527" t="str">
            <v>SA2661</v>
          </cell>
          <cell r="B1527" t="str">
            <v>15NE-C/CR392</v>
          </cell>
          <cell r="C1527">
            <v>1</v>
          </cell>
          <cell r="D1527" t="str">
            <v>WS&amp;L</v>
          </cell>
          <cell r="E1527" t="str">
            <v>S</v>
          </cell>
          <cell r="F1527" t="str">
            <v>A</v>
          </cell>
          <cell r="G1527" t="str">
            <v>Chung Hom Kok Beach &amp; Park Buildings</v>
          </cell>
          <cell r="H1527" t="str">
            <v>LCSD</v>
          </cell>
          <cell r="I1527">
            <v>1</v>
          </cell>
          <cell r="J1527" t="str">
            <v>Yes</v>
          </cell>
          <cell r="K1527"/>
          <cell r="L1527" t="str">
            <v>Yes</v>
          </cell>
          <cell r="M1527" t="str">
            <v>BB04408041007</v>
          </cell>
        </row>
        <row r="1528">
          <cell r="A1528" t="str">
            <v>SA2662</v>
          </cell>
          <cell r="B1528" t="str">
            <v>15NE-C/C395</v>
          </cell>
          <cell r="C1528">
            <v>0</v>
          </cell>
          <cell r="D1528" t="str">
            <v>WS&amp;L</v>
          </cell>
          <cell r="E1528" t="str">
            <v>S</v>
          </cell>
          <cell r="F1528" t="str">
            <v>A</v>
          </cell>
          <cell r="G1528" t="str">
            <v>Stanley Prison</v>
          </cell>
          <cell r="H1528" t="str">
            <v>CSD</v>
          </cell>
          <cell r="I1528">
            <v>2</v>
          </cell>
          <cell r="J1528" t="str">
            <v>Yes</v>
          </cell>
          <cell r="K1528"/>
          <cell r="L1528" t="str">
            <v>No</v>
          </cell>
          <cell r="M1528" t="str">
            <v>BB01208003056</v>
          </cell>
        </row>
        <row r="1529">
          <cell r="A1529" t="str">
            <v>SA2663</v>
          </cell>
          <cell r="B1529" t="str">
            <v>15NE-C/C398</v>
          </cell>
          <cell r="C1529">
            <v>0</v>
          </cell>
          <cell r="D1529" t="str">
            <v>WS&amp;L</v>
          </cell>
          <cell r="E1529" t="str">
            <v>S</v>
          </cell>
          <cell r="F1529" t="str">
            <v>A</v>
          </cell>
          <cell r="G1529" t="str">
            <v>Stanley Prison</v>
          </cell>
          <cell r="H1529" t="str">
            <v>CSD</v>
          </cell>
          <cell r="I1529">
            <v>1</v>
          </cell>
          <cell r="J1529" t="str">
            <v>Yes</v>
          </cell>
          <cell r="K1529"/>
          <cell r="L1529" t="str">
            <v>No</v>
          </cell>
          <cell r="M1529" t="str">
            <v>BB01208003059</v>
          </cell>
        </row>
        <row r="1530">
          <cell r="A1530" t="str">
            <v>SA2664</v>
          </cell>
          <cell r="B1530" t="str">
            <v>15NE-C/C416</v>
          </cell>
          <cell r="C1530">
            <v>0</v>
          </cell>
          <cell r="D1530" t="str">
            <v>WS&amp;L</v>
          </cell>
          <cell r="E1530" t="str">
            <v>S</v>
          </cell>
          <cell r="F1530" t="str">
            <v>A</v>
          </cell>
          <cell r="G1530" t="str">
            <v>Chung Hom Kok Beach &amp; Park Buildings</v>
          </cell>
          <cell r="H1530" t="str">
            <v>LCSD</v>
          </cell>
          <cell r="I1530">
            <v>3</v>
          </cell>
          <cell r="J1530" t="str">
            <v>No</v>
          </cell>
          <cell r="K1530"/>
          <cell r="L1530" t="str">
            <v>Yes</v>
          </cell>
          <cell r="M1530" t="str">
            <v>BB04408026046</v>
          </cell>
        </row>
        <row r="1531">
          <cell r="A1531" t="str">
            <v>SA2665</v>
          </cell>
          <cell r="B1531" t="str">
            <v>15NE-C/C425</v>
          </cell>
          <cell r="C1531">
            <v>0</v>
          </cell>
          <cell r="D1531" t="str">
            <v>WS&amp;L</v>
          </cell>
          <cell r="E1531" t="str">
            <v>S</v>
          </cell>
          <cell r="F1531" t="str">
            <v>A</v>
          </cell>
          <cell r="G1531" t="str">
            <v>Stanley Prison</v>
          </cell>
          <cell r="H1531" t="str">
            <v>CSD</v>
          </cell>
          <cell r="I1531">
            <v>1</v>
          </cell>
          <cell r="J1531" t="str">
            <v>No</v>
          </cell>
          <cell r="K1531"/>
          <cell r="L1531" t="str">
            <v>Yes</v>
          </cell>
          <cell r="M1531" t="str">
            <v>BB01208003036</v>
          </cell>
        </row>
        <row r="1532">
          <cell r="A1532" t="str">
            <v>SA2666</v>
          </cell>
          <cell r="B1532" t="str">
            <v>15NE-C/C427</v>
          </cell>
          <cell r="C1532">
            <v>0</v>
          </cell>
          <cell r="D1532" t="str">
            <v>WS&amp;L</v>
          </cell>
          <cell r="E1532" t="str">
            <v>S</v>
          </cell>
          <cell r="F1532" t="str">
            <v>A</v>
          </cell>
          <cell r="G1532" t="str">
            <v>Stanley Prison</v>
          </cell>
          <cell r="H1532" t="str">
            <v>CSD</v>
          </cell>
          <cell r="I1532">
            <v>1</v>
          </cell>
          <cell r="J1532" t="str">
            <v>Yes</v>
          </cell>
          <cell r="K1532"/>
          <cell r="L1532" t="str">
            <v>Yes</v>
          </cell>
          <cell r="M1532" t="str">
            <v>BB01208003065</v>
          </cell>
        </row>
        <row r="1533">
          <cell r="A1533" t="str">
            <v>SA2667</v>
          </cell>
          <cell r="B1533" t="str">
            <v>15NE-C/C428</v>
          </cell>
          <cell r="C1533">
            <v>0</v>
          </cell>
          <cell r="D1533" t="str">
            <v>WS&amp;L</v>
          </cell>
          <cell r="E1533" t="str">
            <v>S</v>
          </cell>
          <cell r="F1533" t="str">
            <v>A</v>
          </cell>
          <cell r="G1533" t="str">
            <v>Stanley Prison</v>
          </cell>
          <cell r="H1533" t="str">
            <v>CSD</v>
          </cell>
          <cell r="I1533">
            <v>1</v>
          </cell>
          <cell r="J1533" t="str">
            <v>Yes</v>
          </cell>
          <cell r="K1533"/>
          <cell r="L1533" t="str">
            <v>Yes</v>
          </cell>
          <cell r="M1533" t="str">
            <v>BB01208003066</v>
          </cell>
        </row>
        <row r="1534">
          <cell r="A1534" t="str">
            <v>SA2668</v>
          </cell>
          <cell r="B1534" t="str">
            <v>15NE-C/C432</v>
          </cell>
          <cell r="C1534">
            <v>0</v>
          </cell>
          <cell r="D1534" t="str">
            <v>WS&amp;L</v>
          </cell>
          <cell r="E1534" t="str">
            <v>S</v>
          </cell>
          <cell r="F1534" t="str">
            <v>A</v>
          </cell>
          <cell r="G1534" t="str">
            <v>Stanley Prison</v>
          </cell>
          <cell r="H1534" t="str">
            <v>CSD</v>
          </cell>
          <cell r="I1534">
            <v>1</v>
          </cell>
          <cell r="J1534" t="str">
            <v>Yes</v>
          </cell>
          <cell r="K1534"/>
          <cell r="L1534" t="str">
            <v>Yes</v>
          </cell>
          <cell r="M1534" t="str">
            <v>BB01208003067</v>
          </cell>
        </row>
        <row r="1535">
          <cell r="A1535" t="str">
            <v>SA2669</v>
          </cell>
          <cell r="B1535" t="str">
            <v>15NE-C/C434</v>
          </cell>
          <cell r="C1535">
            <v>0</v>
          </cell>
          <cell r="D1535" t="str">
            <v>WS&amp;L</v>
          </cell>
          <cell r="E1535" t="str">
            <v>S</v>
          </cell>
          <cell r="F1535" t="str">
            <v>A</v>
          </cell>
          <cell r="G1535" t="str">
            <v>Chung Hom Kok Beach &amp; Park Buildings</v>
          </cell>
          <cell r="H1535" t="str">
            <v>LCSD</v>
          </cell>
          <cell r="I1535">
            <v>3</v>
          </cell>
          <cell r="J1535" t="str">
            <v>No</v>
          </cell>
          <cell r="K1535"/>
          <cell r="L1535" t="str">
            <v>Yes</v>
          </cell>
          <cell r="M1535" t="str">
            <v>BB04408026054</v>
          </cell>
        </row>
        <row r="1536">
          <cell r="A1536" t="str">
            <v>SA2670</v>
          </cell>
          <cell r="B1536" t="str">
            <v>15NE-C/C443</v>
          </cell>
          <cell r="C1536">
            <v>0</v>
          </cell>
          <cell r="D1536" t="str">
            <v>WS&amp;L</v>
          </cell>
          <cell r="E1536" t="str">
            <v>S</v>
          </cell>
          <cell r="F1536" t="str">
            <v>A</v>
          </cell>
          <cell r="G1536" t="str">
            <v>Csd Stanley Prison Cemetery</v>
          </cell>
          <cell r="H1536" t="str">
            <v>CSD</v>
          </cell>
          <cell r="I1536">
            <v>3</v>
          </cell>
          <cell r="J1536" t="str">
            <v>No</v>
          </cell>
          <cell r="K1536"/>
          <cell r="L1536" t="str">
            <v>Yes</v>
          </cell>
          <cell r="M1536" t="str">
            <v>BB01208003068</v>
          </cell>
        </row>
        <row r="1537">
          <cell r="A1537" t="str">
            <v>SA2671</v>
          </cell>
          <cell r="B1537" t="str">
            <v>15NE-C/C5</v>
          </cell>
          <cell r="C1537">
            <v>0</v>
          </cell>
          <cell r="D1537" t="str">
            <v>WS&amp;L</v>
          </cell>
          <cell r="E1537" t="str">
            <v>S</v>
          </cell>
          <cell r="F1537" t="str">
            <v>A</v>
          </cell>
          <cell r="G1537" t="str">
            <v>Stanley Prison</v>
          </cell>
          <cell r="H1537" t="str">
            <v>CSD</v>
          </cell>
          <cell r="I1537">
            <v>2</v>
          </cell>
          <cell r="J1537" t="str">
            <v>Yes</v>
          </cell>
          <cell r="K1537"/>
          <cell r="L1537" t="str">
            <v>No</v>
          </cell>
          <cell r="M1537" t="str">
            <v>BB01208003001</v>
          </cell>
        </row>
        <row r="1538">
          <cell r="A1538" t="str">
            <v>SA2672</v>
          </cell>
          <cell r="B1538" t="str">
            <v>15NE-C/C6</v>
          </cell>
          <cell r="C1538" t="str">
            <v>1,2</v>
          </cell>
          <cell r="D1538" t="str">
            <v>WS&amp;L</v>
          </cell>
          <cell r="E1538" t="str">
            <v>S</v>
          </cell>
          <cell r="F1538" t="str">
            <v>A</v>
          </cell>
          <cell r="G1538" t="str">
            <v>Stanley Prison</v>
          </cell>
          <cell r="H1538" t="str">
            <v>CSD,HyD</v>
          </cell>
          <cell r="I1538">
            <v>1</v>
          </cell>
          <cell r="J1538" t="str">
            <v>No</v>
          </cell>
          <cell r="K1538"/>
          <cell r="L1538" t="str">
            <v>Yes</v>
          </cell>
          <cell r="M1538" t="str">
            <v>BB01208003062</v>
          </cell>
        </row>
        <row r="1539">
          <cell r="A1539" t="str">
            <v>SA2673</v>
          </cell>
          <cell r="B1539" t="str">
            <v>15NE-C/C75</v>
          </cell>
          <cell r="C1539">
            <v>0</v>
          </cell>
          <cell r="D1539" t="str">
            <v>WS&amp;L</v>
          </cell>
          <cell r="E1539" t="str">
            <v>S</v>
          </cell>
          <cell r="F1539" t="str">
            <v>A</v>
          </cell>
          <cell r="G1539" t="str">
            <v>Chung Hom Kok Beach &amp; Park Buildings</v>
          </cell>
          <cell r="H1539" t="str">
            <v>LCSD</v>
          </cell>
          <cell r="I1539">
            <v>3</v>
          </cell>
          <cell r="J1539" t="str">
            <v>No</v>
          </cell>
          <cell r="K1539"/>
          <cell r="L1539" t="str">
            <v>Yes</v>
          </cell>
          <cell r="M1539" t="str">
            <v>BB04408026052</v>
          </cell>
        </row>
        <row r="1540">
          <cell r="A1540" t="str">
            <v>SA2674</v>
          </cell>
          <cell r="B1540" t="str">
            <v>15NE-C/C76</v>
          </cell>
          <cell r="C1540">
            <v>0</v>
          </cell>
          <cell r="D1540" t="str">
            <v>WS&amp;L</v>
          </cell>
          <cell r="E1540" t="str">
            <v>S</v>
          </cell>
          <cell r="F1540" t="str">
            <v>A</v>
          </cell>
          <cell r="G1540" t="str">
            <v>Chung Hom Kok Beach &amp; Park Buildings</v>
          </cell>
          <cell r="H1540" t="str">
            <v>LCSD</v>
          </cell>
          <cell r="I1540">
            <v>3</v>
          </cell>
          <cell r="J1540" t="str">
            <v>No</v>
          </cell>
          <cell r="K1540"/>
          <cell r="L1540" t="str">
            <v>Yes</v>
          </cell>
          <cell r="M1540" t="str">
            <v>BB04408026007</v>
          </cell>
        </row>
        <row r="1541">
          <cell r="A1541" t="str">
            <v>SA2675</v>
          </cell>
          <cell r="B1541" t="str">
            <v>15NE-C/C77</v>
          </cell>
          <cell r="C1541">
            <v>0</v>
          </cell>
          <cell r="D1541" t="str">
            <v>WS&amp;L</v>
          </cell>
          <cell r="E1541" t="str">
            <v>S</v>
          </cell>
          <cell r="F1541" t="str">
            <v>A</v>
          </cell>
          <cell r="G1541" t="str">
            <v>Chung Hom Kok Beach &amp; Park Buildings</v>
          </cell>
          <cell r="H1541" t="str">
            <v>LCSD</v>
          </cell>
          <cell r="I1541">
            <v>3</v>
          </cell>
          <cell r="J1541" t="str">
            <v>No</v>
          </cell>
          <cell r="K1541"/>
          <cell r="L1541" t="str">
            <v>No</v>
          </cell>
          <cell r="M1541" t="str">
            <v>BB04408026008</v>
          </cell>
        </row>
        <row r="1542">
          <cell r="A1542" t="str">
            <v>SA2676</v>
          </cell>
          <cell r="B1542" t="str">
            <v>15NE-C/C78</v>
          </cell>
          <cell r="C1542">
            <v>0</v>
          </cell>
          <cell r="D1542" t="str">
            <v>WS&amp;L</v>
          </cell>
          <cell r="E1542" t="str">
            <v>S</v>
          </cell>
          <cell r="F1542" t="str">
            <v>A</v>
          </cell>
          <cell r="G1542" t="str">
            <v>Chung Hom Kok Beach &amp; Park Buildings</v>
          </cell>
          <cell r="H1542" t="str">
            <v>LCSD</v>
          </cell>
          <cell r="I1542">
            <v>3</v>
          </cell>
          <cell r="J1542" t="str">
            <v>No</v>
          </cell>
          <cell r="K1542"/>
          <cell r="L1542" t="str">
            <v>Yes</v>
          </cell>
          <cell r="M1542" t="str">
            <v>BB04408026009</v>
          </cell>
        </row>
        <row r="1543">
          <cell r="A1543" t="str">
            <v>SA2677</v>
          </cell>
          <cell r="B1543" t="str">
            <v>15NE-C/C79</v>
          </cell>
          <cell r="C1543">
            <v>0</v>
          </cell>
          <cell r="D1543" t="str">
            <v>WS&amp;L</v>
          </cell>
          <cell r="E1543" t="str">
            <v>S</v>
          </cell>
          <cell r="F1543" t="str">
            <v>A</v>
          </cell>
          <cell r="G1543" t="str">
            <v>Chung Hom Kok Beach &amp; Park Buildings</v>
          </cell>
          <cell r="H1543" t="str">
            <v>LCSD</v>
          </cell>
          <cell r="I1543">
            <v>3</v>
          </cell>
          <cell r="J1543" t="str">
            <v>No</v>
          </cell>
          <cell r="K1543"/>
          <cell r="L1543" t="str">
            <v>Yes</v>
          </cell>
          <cell r="M1543" t="str">
            <v>BB04408026033</v>
          </cell>
        </row>
        <row r="1544">
          <cell r="A1544" t="str">
            <v>SA2678</v>
          </cell>
          <cell r="B1544" t="str">
            <v>15NE-C/C82</v>
          </cell>
          <cell r="C1544">
            <v>0</v>
          </cell>
          <cell r="D1544" t="str">
            <v>WS&amp;L</v>
          </cell>
          <cell r="E1544" t="str">
            <v>S</v>
          </cell>
          <cell r="F1544" t="str">
            <v>A</v>
          </cell>
          <cell r="G1544" t="str">
            <v>Chung Hom Kok Beach &amp; Park Buildings</v>
          </cell>
          <cell r="H1544" t="str">
            <v>LCSD</v>
          </cell>
          <cell r="I1544">
            <v>1</v>
          </cell>
          <cell r="J1544" t="str">
            <v>No</v>
          </cell>
          <cell r="K1544"/>
          <cell r="L1544" t="str">
            <v>Yes</v>
          </cell>
          <cell r="M1544" t="str">
            <v>BB04408026011</v>
          </cell>
        </row>
        <row r="1545">
          <cell r="A1545" t="str">
            <v>SA2679</v>
          </cell>
          <cell r="B1545" t="str">
            <v>15NE-C/C83</v>
          </cell>
          <cell r="C1545">
            <v>0</v>
          </cell>
          <cell r="D1545" t="str">
            <v>WS&amp;L</v>
          </cell>
          <cell r="E1545" t="str">
            <v>S</v>
          </cell>
          <cell r="F1545" t="str">
            <v>A</v>
          </cell>
          <cell r="G1545" t="str">
            <v>Chung Hom Kok Beach &amp; Park Buildings</v>
          </cell>
          <cell r="H1545" t="str">
            <v>LCSD</v>
          </cell>
          <cell r="I1545">
            <v>2</v>
          </cell>
          <cell r="J1545" t="str">
            <v>No</v>
          </cell>
          <cell r="K1545"/>
          <cell r="L1545" t="str">
            <v>Yes</v>
          </cell>
          <cell r="M1545" t="str">
            <v>BB04408026012</v>
          </cell>
        </row>
        <row r="1546">
          <cell r="A1546" t="str">
            <v>SA2680</v>
          </cell>
          <cell r="B1546" t="str">
            <v>15NE-C/C92</v>
          </cell>
          <cell r="C1546">
            <v>0</v>
          </cell>
          <cell r="D1546" t="str">
            <v>WS&amp;L</v>
          </cell>
          <cell r="E1546" t="str">
            <v>S</v>
          </cell>
          <cell r="F1546" t="str">
            <v>A</v>
          </cell>
          <cell r="G1546" t="str">
            <v>Chung Hom Kok Beach &amp; Park Buildings</v>
          </cell>
          <cell r="H1546" t="str">
            <v>LCSD</v>
          </cell>
          <cell r="I1546">
            <v>3</v>
          </cell>
          <cell r="J1546" t="str">
            <v>No</v>
          </cell>
          <cell r="K1546"/>
          <cell r="L1546" t="str">
            <v>Yes</v>
          </cell>
          <cell r="M1546" t="str">
            <v>BB04408026015</v>
          </cell>
        </row>
        <row r="1547">
          <cell r="A1547" t="str">
            <v>SA2681</v>
          </cell>
          <cell r="B1547" t="str">
            <v>15NE-C/C93</v>
          </cell>
          <cell r="C1547">
            <v>0</v>
          </cell>
          <cell r="D1547" t="str">
            <v>WS&amp;L</v>
          </cell>
          <cell r="E1547" t="str">
            <v>S</v>
          </cell>
          <cell r="F1547" t="str">
            <v>A</v>
          </cell>
          <cell r="G1547" t="str">
            <v>Chung Hom Kok Beach &amp; Park Buildings</v>
          </cell>
          <cell r="H1547" t="str">
            <v>LCSD</v>
          </cell>
          <cell r="I1547">
            <v>3</v>
          </cell>
          <cell r="J1547" t="str">
            <v>No</v>
          </cell>
          <cell r="K1547"/>
          <cell r="L1547" t="str">
            <v>Yes</v>
          </cell>
          <cell r="M1547" t="str">
            <v>BB04408026016</v>
          </cell>
        </row>
        <row r="1548">
          <cell r="A1548" t="str">
            <v>SA2682</v>
          </cell>
          <cell r="B1548" t="str">
            <v>15NE-C/C94</v>
          </cell>
          <cell r="C1548">
            <v>0</v>
          </cell>
          <cell r="D1548" t="str">
            <v>WS&amp;L</v>
          </cell>
          <cell r="E1548" t="str">
            <v>S</v>
          </cell>
          <cell r="F1548" t="str">
            <v>A</v>
          </cell>
          <cell r="G1548" t="str">
            <v>Chung Hom Kok Beach &amp; Park Buildings</v>
          </cell>
          <cell r="H1548" t="str">
            <v>LCSD</v>
          </cell>
          <cell r="I1548">
            <v>3</v>
          </cell>
          <cell r="J1548" t="str">
            <v>No</v>
          </cell>
          <cell r="K1548"/>
          <cell r="L1548" t="str">
            <v>No</v>
          </cell>
          <cell r="M1548" t="str">
            <v>BB04408026017</v>
          </cell>
        </row>
        <row r="1549">
          <cell r="A1549" t="str">
            <v>SA2683</v>
          </cell>
          <cell r="B1549" t="str">
            <v>15NE-C/C95</v>
          </cell>
          <cell r="C1549">
            <v>0</v>
          </cell>
          <cell r="D1549" t="str">
            <v>WS&amp;L</v>
          </cell>
          <cell r="E1549" t="str">
            <v>S</v>
          </cell>
          <cell r="F1549" t="str">
            <v>A</v>
          </cell>
          <cell r="G1549" t="str">
            <v>Chung Hom Kok Beach &amp; Park Buildings</v>
          </cell>
          <cell r="H1549" t="str">
            <v>LCSD</v>
          </cell>
          <cell r="I1549">
            <v>3</v>
          </cell>
          <cell r="J1549" t="str">
            <v>No</v>
          </cell>
          <cell r="K1549"/>
          <cell r="L1549" t="str">
            <v>Yes</v>
          </cell>
          <cell r="M1549" t="str">
            <v>BB04408026018</v>
          </cell>
        </row>
        <row r="1550">
          <cell r="A1550" t="str">
            <v>SA2684</v>
          </cell>
          <cell r="B1550" t="str">
            <v>15NE-C/C96</v>
          </cell>
          <cell r="C1550">
            <v>0</v>
          </cell>
          <cell r="D1550" t="str">
            <v>WS&amp;L</v>
          </cell>
          <cell r="E1550" t="str">
            <v>S</v>
          </cell>
          <cell r="F1550" t="str">
            <v>A</v>
          </cell>
          <cell r="G1550" t="str">
            <v>Chung Hom Kok Beach &amp; Park Buildings</v>
          </cell>
          <cell r="H1550" t="str">
            <v>LCSD</v>
          </cell>
          <cell r="I1550">
            <v>3</v>
          </cell>
          <cell r="J1550" t="str">
            <v>No</v>
          </cell>
          <cell r="K1550"/>
          <cell r="L1550" t="str">
            <v>Yes</v>
          </cell>
          <cell r="M1550" t="str">
            <v>BB04408026019</v>
          </cell>
        </row>
        <row r="1551">
          <cell r="A1551" t="str">
            <v>SA2685</v>
          </cell>
          <cell r="B1551" t="str">
            <v>15NE-C/C98</v>
          </cell>
          <cell r="C1551">
            <v>0</v>
          </cell>
          <cell r="D1551" t="str">
            <v>WS&amp;L</v>
          </cell>
          <cell r="E1551" t="str">
            <v>S</v>
          </cell>
          <cell r="F1551" t="str">
            <v>A</v>
          </cell>
          <cell r="G1551" t="str">
            <v>Chung Hom Kok Beach &amp; Park Buildings</v>
          </cell>
          <cell r="H1551" t="str">
            <v>LCSD</v>
          </cell>
          <cell r="I1551">
            <v>3</v>
          </cell>
          <cell r="J1551" t="str">
            <v>No</v>
          </cell>
          <cell r="K1551"/>
          <cell r="L1551" t="str">
            <v>Yes</v>
          </cell>
          <cell r="M1551" t="str">
            <v>BB04408026020</v>
          </cell>
        </row>
        <row r="1552">
          <cell r="A1552" t="str">
            <v>SA2686</v>
          </cell>
          <cell r="B1552" t="str">
            <v>15NE-C/C99</v>
          </cell>
          <cell r="C1552">
            <v>0</v>
          </cell>
          <cell r="D1552" t="str">
            <v>WS&amp;L</v>
          </cell>
          <cell r="E1552" t="str">
            <v>S</v>
          </cell>
          <cell r="F1552" t="str">
            <v>A</v>
          </cell>
          <cell r="G1552" t="str">
            <v>Chung Hom Kok Beach &amp; Park Buildings</v>
          </cell>
          <cell r="H1552" t="str">
            <v>LCSD</v>
          </cell>
          <cell r="I1552">
            <v>3</v>
          </cell>
          <cell r="J1552" t="str">
            <v>No</v>
          </cell>
          <cell r="K1552"/>
          <cell r="L1552" t="str">
            <v>Yes</v>
          </cell>
          <cell r="M1552" t="str">
            <v>BB04408026021</v>
          </cell>
        </row>
        <row r="1553">
          <cell r="A1553" t="str">
            <v>SA2687</v>
          </cell>
          <cell r="B1553" t="str">
            <v>15NE-C/F117</v>
          </cell>
          <cell r="C1553">
            <v>0</v>
          </cell>
          <cell r="D1553" t="str">
            <v>WS&amp;L</v>
          </cell>
          <cell r="E1553" t="str">
            <v>S</v>
          </cell>
          <cell r="F1553" t="str">
            <v>A</v>
          </cell>
          <cell r="G1553" t="str">
            <v>Chung Hom Kok Beach &amp; Park Buildings</v>
          </cell>
          <cell r="H1553" t="str">
            <v>LCSD</v>
          </cell>
          <cell r="I1553">
            <v>3</v>
          </cell>
          <cell r="J1553" t="str">
            <v>Yes</v>
          </cell>
          <cell r="K1553"/>
          <cell r="L1553" t="str">
            <v>Yes</v>
          </cell>
          <cell r="M1553" t="str">
            <v>BB04408026044</v>
          </cell>
        </row>
        <row r="1554">
          <cell r="A1554" t="str">
            <v>SA2689</v>
          </cell>
          <cell r="B1554" t="str">
            <v>15NE-C/FR136</v>
          </cell>
          <cell r="C1554">
            <v>0</v>
          </cell>
          <cell r="D1554" t="str">
            <v>WS&amp;L</v>
          </cell>
          <cell r="E1554" t="str">
            <v>S</v>
          </cell>
          <cell r="F1554" t="str">
            <v>A</v>
          </cell>
          <cell r="G1554" t="str">
            <v>Stanley Prison</v>
          </cell>
          <cell r="H1554" t="str">
            <v>CSD</v>
          </cell>
          <cell r="I1554">
            <v>1</v>
          </cell>
          <cell r="J1554" t="str">
            <v>Yes</v>
          </cell>
          <cell r="K1554"/>
          <cell r="L1554" t="str">
            <v>No</v>
          </cell>
          <cell r="M1554" t="str">
            <v>BB01208003064</v>
          </cell>
        </row>
        <row r="1555">
          <cell r="A1555" t="str">
            <v>SA2690</v>
          </cell>
          <cell r="B1555" t="str">
            <v>15NE-C/FR140</v>
          </cell>
          <cell r="C1555">
            <v>2</v>
          </cell>
          <cell r="D1555" t="str">
            <v>WS&amp;L</v>
          </cell>
          <cell r="E1555" t="str">
            <v>S</v>
          </cell>
          <cell r="F1555" t="str">
            <v>A</v>
          </cell>
          <cell r="G1555" t="str">
            <v>St. Stephen's Beach</v>
          </cell>
          <cell r="H1555" t="str">
            <v>LCSD</v>
          </cell>
          <cell r="I1555">
            <v>2</v>
          </cell>
          <cell r="J1555" t="str">
            <v>No</v>
          </cell>
          <cell r="K1555"/>
          <cell r="L1555" t="str">
            <v>Yes</v>
          </cell>
          <cell r="M1555" t="str">
            <v>BB04408041008</v>
          </cell>
        </row>
        <row r="1556">
          <cell r="A1556" t="str">
            <v>SA2691</v>
          </cell>
          <cell r="B1556" t="str">
            <v>15NE-C/FR148</v>
          </cell>
          <cell r="C1556">
            <v>0</v>
          </cell>
          <cell r="D1556" t="str">
            <v>WS&amp;L</v>
          </cell>
          <cell r="E1556" t="str">
            <v>S</v>
          </cell>
          <cell r="F1556" t="str">
            <v>A</v>
          </cell>
          <cell r="G1556" t="str">
            <v>St. Stephen's Beach</v>
          </cell>
          <cell r="H1556" t="str">
            <v>LCSD</v>
          </cell>
          <cell r="I1556">
            <v>1</v>
          </cell>
          <cell r="J1556" t="str">
            <v>Yes</v>
          </cell>
          <cell r="K1556"/>
          <cell r="L1556" t="str">
            <v>Yes</v>
          </cell>
          <cell r="M1556" t="str">
            <v>BB04408041004</v>
          </cell>
        </row>
        <row r="1557">
          <cell r="A1557" t="str">
            <v>SA2692</v>
          </cell>
          <cell r="B1557" t="str">
            <v>15NE-C/F17</v>
          </cell>
          <cell r="C1557">
            <v>0</v>
          </cell>
          <cell r="D1557" t="str">
            <v>WS&amp;L</v>
          </cell>
          <cell r="E1557" t="str">
            <v>S</v>
          </cell>
          <cell r="F1557" t="str">
            <v>A</v>
          </cell>
          <cell r="G1557" t="str">
            <v>Chung Hom Kok Beach &amp; Park Buildings</v>
          </cell>
          <cell r="H1557" t="str">
            <v>LCSD</v>
          </cell>
          <cell r="I1557">
            <v>2</v>
          </cell>
          <cell r="J1557" t="str">
            <v>Yes</v>
          </cell>
          <cell r="K1557"/>
          <cell r="L1557" t="str">
            <v>Yes</v>
          </cell>
          <cell r="M1557" t="str">
            <v>BB04408026053</v>
          </cell>
        </row>
        <row r="1558">
          <cell r="A1558" t="str">
            <v>SA2693</v>
          </cell>
          <cell r="B1558" t="str">
            <v>15NE-C/FR19</v>
          </cell>
          <cell r="C1558">
            <v>0</v>
          </cell>
          <cell r="D1558" t="str">
            <v>WS&amp;L</v>
          </cell>
          <cell r="E1558" t="str">
            <v>S</v>
          </cell>
          <cell r="F1558" t="str">
            <v>A</v>
          </cell>
          <cell r="G1558" t="str">
            <v>Chung Hom Kok Beach &amp; Park Buildings</v>
          </cell>
          <cell r="H1558" t="str">
            <v>LCSD</v>
          </cell>
          <cell r="I1558">
            <v>3</v>
          </cell>
          <cell r="J1558" t="str">
            <v>Yes</v>
          </cell>
          <cell r="K1558"/>
          <cell r="L1558" t="str">
            <v>Yes</v>
          </cell>
          <cell r="M1558" t="str">
            <v>BB04408026001</v>
          </cell>
        </row>
        <row r="1559">
          <cell r="A1559" t="str">
            <v>SA2694</v>
          </cell>
          <cell r="B1559" t="str">
            <v>15NE-C/F21</v>
          </cell>
          <cell r="C1559">
            <v>0</v>
          </cell>
          <cell r="D1559" t="str">
            <v>WS&amp;L</v>
          </cell>
          <cell r="E1559" t="str">
            <v>S</v>
          </cell>
          <cell r="F1559" t="str">
            <v>A</v>
          </cell>
          <cell r="G1559" t="str">
            <v>Chung Hom Kok Beach &amp; Park Buildings</v>
          </cell>
          <cell r="H1559" t="str">
            <v>LCSD</v>
          </cell>
          <cell r="I1559">
            <v>3</v>
          </cell>
          <cell r="J1559" t="str">
            <v>No</v>
          </cell>
          <cell r="K1559"/>
          <cell r="L1559" t="str">
            <v>Yes</v>
          </cell>
          <cell r="M1559" t="str">
            <v>BB04408026003</v>
          </cell>
        </row>
        <row r="1560">
          <cell r="A1560" t="str">
            <v>SA2695</v>
          </cell>
          <cell r="B1560" t="str">
            <v>15NE-C/F24</v>
          </cell>
          <cell r="C1560">
            <v>0</v>
          </cell>
          <cell r="D1560" t="str">
            <v>WS&amp;L</v>
          </cell>
          <cell r="E1560" t="str">
            <v>S</v>
          </cell>
          <cell r="F1560" t="str">
            <v>A</v>
          </cell>
          <cell r="G1560" t="str">
            <v>Stanley Prison</v>
          </cell>
          <cell r="H1560" t="str">
            <v>CSD</v>
          </cell>
          <cell r="I1560">
            <v>1</v>
          </cell>
          <cell r="J1560" t="str">
            <v>Yes</v>
          </cell>
          <cell r="K1560"/>
          <cell r="L1560" t="str">
            <v>Yes</v>
          </cell>
          <cell r="M1560" t="str">
            <v>BB01208003029</v>
          </cell>
        </row>
        <row r="1561">
          <cell r="A1561" t="str">
            <v>SA2696</v>
          </cell>
          <cell r="B1561" t="str">
            <v>15NE-C/F25</v>
          </cell>
          <cell r="C1561">
            <v>0</v>
          </cell>
          <cell r="D1561" t="str">
            <v>WS&amp;L</v>
          </cell>
          <cell r="E1561" t="str">
            <v>S</v>
          </cell>
          <cell r="F1561" t="str">
            <v>A</v>
          </cell>
          <cell r="G1561" t="str">
            <v>Stanley Prison</v>
          </cell>
          <cell r="H1561" t="str">
            <v>CSD</v>
          </cell>
          <cell r="I1561">
            <v>1</v>
          </cell>
          <cell r="J1561" t="str">
            <v>Yes</v>
          </cell>
          <cell r="K1561"/>
          <cell r="L1561" t="str">
            <v>Yes</v>
          </cell>
          <cell r="M1561" t="str">
            <v>BB01208003012</v>
          </cell>
        </row>
        <row r="1562">
          <cell r="A1562" t="str">
            <v>SA2697</v>
          </cell>
          <cell r="B1562" t="str">
            <v>15NE-C/F42</v>
          </cell>
          <cell r="C1562">
            <v>0</v>
          </cell>
          <cell r="D1562" t="str">
            <v>WS&amp;L</v>
          </cell>
          <cell r="E1562" t="str">
            <v>S</v>
          </cell>
          <cell r="F1562" t="str">
            <v>A</v>
          </cell>
          <cell r="G1562" t="str">
            <v>Stanley Prison</v>
          </cell>
          <cell r="H1562" t="str">
            <v>CSD</v>
          </cell>
          <cell r="I1562">
            <v>1</v>
          </cell>
          <cell r="J1562" t="str">
            <v>Yes</v>
          </cell>
          <cell r="K1562"/>
          <cell r="L1562" t="str">
            <v>Yes</v>
          </cell>
          <cell r="M1562" t="str">
            <v>BB01208003014</v>
          </cell>
        </row>
        <row r="1563">
          <cell r="A1563" t="str">
            <v>SA2698</v>
          </cell>
          <cell r="B1563" t="str">
            <v>15NE-C/FR43</v>
          </cell>
          <cell r="C1563">
            <v>0</v>
          </cell>
          <cell r="D1563" t="str">
            <v>WS&amp;L</v>
          </cell>
          <cell r="E1563" t="str">
            <v>S</v>
          </cell>
          <cell r="F1563" t="str">
            <v>A</v>
          </cell>
          <cell r="G1563" t="str">
            <v>Stanley Prison</v>
          </cell>
          <cell r="H1563" t="str">
            <v>CSD</v>
          </cell>
          <cell r="I1563">
            <v>1</v>
          </cell>
          <cell r="J1563" t="str">
            <v>Yes</v>
          </cell>
          <cell r="K1563"/>
          <cell r="L1563" t="str">
            <v>Yes</v>
          </cell>
          <cell r="M1563" t="str">
            <v>BB01208003015</v>
          </cell>
        </row>
        <row r="1564">
          <cell r="A1564" t="str">
            <v>SA2699</v>
          </cell>
          <cell r="B1564" t="str">
            <v>15NE-C/F45</v>
          </cell>
          <cell r="C1564">
            <v>0</v>
          </cell>
          <cell r="D1564" t="str">
            <v>WS&amp;L</v>
          </cell>
          <cell r="E1564" t="str">
            <v>S</v>
          </cell>
          <cell r="F1564" t="str">
            <v>A</v>
          </cell>
          <cell r="G1564" t="str">
            <v>Stanley Prison</v>
          </cell>
          <cell r="H1564" t="str">
            <v>CSD</v>
          </cell>
          <cell r="I1564">
            <v>2</v>
          </cell>
          <cell r="J1564" t="str">
            <v>Yes</v>
          </cell>
          <cell r="K1564"/>
          <cell r="L1564" t="str">
            <v>Yes</v>
          </cell>
          <cell r="M1564" t="str">
            <v>BB01208003017</v>
          </cell>
        </row>
        <row r="1565">
          <cell r="A1565" t="str">
            <v>SA2700</v>
          </cell>
          <cell r="B1565" t="str">
            <v>15NE-C/FR46</v>
          </cell>
          <cell r="C1565" t="str">
            <v>1,2</v>
          </cell>
          <cell r="D1565" t="str">
            <v>WS&amp;L</v>
          </cell>
          <cell r="E1565" t="str">
            <v>S</v>
          </cell>
          <cell r="F1565" t="str">
            <v>A</v>
          </cell>
          <cell r="G1565" t="str">
            <v>Wong Ma Kok Road Playground</v>
          </cell>
          <cell r="H1565" t="str">
            <v>LCSD,HyD</v>
          </cell>
          <cell r="I1565">
            <v>1</v>
          </cell>
          <cell r="J1565" t="str">
            <v>Yes</v>
          </cell>
          <cell r="K1565"/>
          <cell r="L1565" t="str">
            <v>Yes</v>
          </cell>
          <cell r="M1565" t="str">
            <v>BB04408025002</v>
          </cell>
        </row>
        <row r="1566">
          <cell r="A1566" t="str">
            <v>SA2701</v>
          </cell>
          <cell r="B1566" t="str">
            <v>15NE-C/F51</v>
          </cell>
          <cell r="C1566">
            <v>0</v>
          </cell>
          <cell r="D1566" t="str">
            <v>WS&amp;L</v>
          </cell>
          <cell r="E1566" t="str">
            <v>S</v>
          </cell>
          <cell r="F1566" t="str">
            <v>A</v>
          </cell>
          <cell r="G1566" t="str">
            <v>Stanley Prison</v>
          </cell>
          <cell r="H1566" t="str">
            <v>CSD</v>
          </cell>
          <cell r="I1566">
            <v>2</v>
          </cell>
          <cell r="J1566" t="str">
            <v>Yes</v>
          </cell>
          <cell r="K1566"/>
          <cell r="L1566" t="str">
            <v>Yes</v>
          </cell>
          <cell r="M1566" t="str">
            <v>BB01208003043</v>
          </cell>
        </row>
        <row r="1567">
          <cell r="A1567" t="str">
            <v>SA2703</v>
          </cell>
          <cell r="B1567" t="str">
            <v>15NE-C/F58</v>
          </cell>
          <cell r="C1567">
            <v>0</v>
          </cell>
          <cell r="D1567" t="str">
            <v>WS&amp;L</v>
          </cell>
          <cell r="E1567" t="str">
            <v>S</v>
          </cell>
          <cell r="F1567" t="str">
            <v>A</v>
          </cell>
          <cell r="G1567" t="str">
            <v>Chung Hom Kok Beach &amp; Park Buildings</v>
          </cell>
          <cell r="H1567" t="str">
            <v>LCSD</v>
          </cell>
          <cell r="I1567">
            <v>2</v>
          </cell>
          <cell r="J1567" t="str">
            <v>No</v>
          </cell>
          <cell r="K1567"/>
          <cell r="L1567" t="str">
            <v>No</v>
          </cell>
          <cell r="M1567" t="str">
            <v>BB04408026047</v>
          </cell>
        </row>
        <row r="1568">
          <cell r="A1568" t="str">
            <v>SA2704</v>
          </cell>
          <cell r="B1568" t="str">
            <v>15NE-C/F60</v>
          </cell>
          <cell r="C1568">
            <v>0</v>
          </cell>
          <cell r="D1568" t="str">
            <v>WS&amp;L</v>
          </cell>
          <cell r="E1568" t="str">
            <v>S</v>
          </cell>
          <cell r="F1568" t="str">
            <v>A</v>
          </cell>
          <cell r="G1568" t="str">
            <v>Chung Hom Kok Beach &amp; Park Buildings</v>
          </cell>
          <cell r="H1568" t="str">
            <v>LCSD</v>
          </cell>
          <cell r="I1568">
            <v>3</v>
          </cell>
          <cell r="J1568" t="str">
            <v>Yes</v>
          </cell>
          <cell r="K1568"/>
          <cell r="L1568" t="str">
            <v>Yes</v>
          </cell>
          <cell r="M1568" t="str">
            <v>BB04408026004</v>
          </cell>
        </row>
        <row r="1569">
          <cell r="A1569" t="str">
            <v>SA2705</v>
          </cell>
          <cell r="B1569" t="str">
            <v>15NE-C/F61</v>
          </cell>
          <cell r="C1569">
            <v>0</v>
          </cell>
          <cell r="D1569" t="str">
            <v>WS&amp;L</v>
          </cell>
          <cell r="E1569" t="str">
            <v>S</v>
          </cell>
          <cell r="F1569" t="str">
            <v>A</v>
          </cell>
          <cell r="G1569" t="str">
            <v>Chung Hom Kok Beach &amp; Park Buildings</v>
          </cell>
          <cell r="H1569" t="str">
            <v>LCSD</v>
          </cell>
          <cell r="I1569">
            <v>3</v>
          </cell>
          <cell r="J1569" t="str">
            <v>Yes</v>
          </cell>
          <cell r="K1569"/>
          <cell r="L1569" t="str">
            <v>Yes</v>
          </cell>
          <cell r="M1569" t="str">
            <v>BB04408026006</v>
          </cell>
        </row>
        <row r="1570">
          <cell r="A1570" t="str">
            <v>SA2706</v>
          </cell>
          <cell r="B1570" t="str">
            <v>15NE-C/F66</v>
          </cell>
          <cell r="C1570">
            <v>0</v>
          </cell>
          <cell r="D1570" t="str">
            <v>WS&amp;L</v>
          </cell>
          <cell r="E1570" t="str">
            <v>S</v>
          </cell>
          <cell r="F1570" t="str">
            <v>A</v>
          </cell>
          <cell r="G1570" t="str">
            <v>Chung Hom Kok Beach &amp; Park Buildings</v>
          </cell>
          <cell r="H1570" t="str">
            <v>LCSD</v>
          </cell>
          <cell r="I1570">
            <v>3</v>
          </cell>
          <cell r="J1570" t="str">
            <v>Yes</v>
          </cell>
          <cell r="K1570"/>
          <cell r="L1570" t="str">
            <v>Yes</v>
          </cell>
          <cell r="M1570" t="str">
            <v>BB04408026005</v>
          </cell>
        </row>
        <row r="1571">
          <cell r="A1571" t="str">
            <v>SA2707</v>
          </cell>
          <cell r="B1571" t="str">
            <v>15NE-C/F67</v>
          </cell>
          <cell r="C1571">
            <v>0</v>
          </cell>
          <cell r="D1571" t="str">
            <v>WS&amp;L</v>
          </cell>
          <cell r="E1571" t="str">
            <v>S</v>
          </cell>
          <cell r="F1571" t="str">
            <v>A</v>
          </cell>
          <cell r="G1571" t="str">
            <v>Chung Hom Kok Beach &amp; Park Buildings</v>
          </cell>
          <cell r="H1571" t="str">
            <v>LCSD</v>
          </cell>
          <cell r="I1571">
            <v>3</v>
          </cell>
          <cell r="J1571" t="str">
            <v>No</v>
          </cell>
          <cell r="K1571"/>
          <cell r="L1571" t="str">
            <v>Yes</v>
          </cell>
          <cell r="M1571" t="str">
            <v>BB04408026002</v>
          </cell>
        </row>
        <row r="1572">
          <cell r="A1572" t="str">
            <v>SA2708</v>
          </cell>
          <cell r="B1572" t="str">
            <v>15NE-C/FR68</v>
          </cell>
          <cell r="C1572">
            <v>0</v>
          </cell>
          <cell r="D1572" t="str">
            <v>WS&amp;L</v>
          </cell>
          <cell r="E1572" t="str">
            <v>S</v>
          </cell>
          <cell r="F1572" t="str">
            <v>A</v>
          </cell>
          <cell r="G1572" t="str">
            <v>Wong Ma Kok Road Playground</v>
          </cell>
          <cell r="H1572" t="str">
            <v>LCSD</v>
          </cell>
          <cell r="I1572">
            <v>1</v>
          </cell>
          <cell r="J1572" t="str">
            <v>Yes</v>
          </cell>
          <cell r="K1572"/>
          <cell r="L1572" t="str">
            <v>Yes</v>
          </cell>
          <cell r="M1572" t="str">
            <v>BB04408025001</v>
          </cell>
        </row>
        <row r="1573">
          <cell r="A1573" t="str">
            <v>SA2709</v>
          </cell>
          <cell r="B1573" t="str">
            <v>15NE-C/FR72</v>
          </cell>
          <cell r="C1573">
            <v>0</v>
          </cell>
          <cell r="D1573" t="str">
            <v>WS&amp;L</v>
          </cell>
          <cell r="E1573" t="str">
            <v>S</v>
          </cell>
          <cell r="F1573" t="str">
            <v>A</v>
          </cell>
          <cell r="G1573" t="str">
            <v>Stanley New Street / Stanley Village Road Sitting Out Area</v>
          </cell>
          <cell r="H1573" t="str">
            <v>LCSD</v>
          </cell>
          <cell r="I1573">
            <v>2</v>
          </cell>
          <cell r="J1573" t="str">
            <v>Yes</v>
          </cell>
          <cell r="K1573"/>
          <cell r="L1573" t="str">
            <v>Yes</v>
          </cell>
          <cell r="M1573" t="str">
            <v>BB04408044001</v>
          </cell>
        </row>
        <row r="1574">
          <cell r="A1574" t="str">
            <v>SA2710</v>
          </cell>
          <cell r="B1574" t="str">
            <v>15NE-C/FR73</v>
          </cell>
          <cell r="C1574">
            <v>2</v>
          </cell>
          <cell r="D1574" t="str">
            <v>WS&amp;L</v>
          </cell>
          <cell r="E1574" t="str">
            <v>S</v>
          </cell>
          <cell r="F1574" t="str">
            <v>A</v>
          </cell>
          <cell r="G1574" t="str">
            <v>Stanley Market Road Sitting Out Area (Banyan Tree Site)</v>
          </cell>
          <cell r="H1574" t="str">
            <v>LCSD</v>
          </cell>
          <cell r="I1574">
            <v>2</v>
          </cell>
          <cell r="J1574" t="str">
            <v>No</v>
          </cell>
          <cell r="K1574"/>
          <cell r="L1574" t="str">
            <v>Yes</v>
          </cell>
          <cell r="M1574" t="str">
            <v>BB04408045002</v>
          </cell>
        </row>
        <row r="1575">
          <cell r="A1575" t="str">
            <v>SA2712</v>
          </cell>
          <cell r="B1575" t="str">
            <v>15NE-C/FR81</v>
          </cell>
          <cell r="C1575">
            <v>0</v>
          </cell>
          <cell r="D1575" t="str">
            <v>WS&amp;L</v>
          </cell>
          <cell r="E1575" t="str">
            <v>S</v>
          </cell>
          <cell r="F1575" t="str">
            <v>A</v>
          </cell>
          <cell r="G1575" t="str">
            <v>Chung Hom Kok Beach &amp; Park Buildings</v>
          </cell>
          <cell r="H1575" t="str">
            <v>LCSD</v>
          </cell>
          <cell r="I1575">
            <v>2</v>
          </cell>
          <cell r="J1575" t="str">
            <v>Yes</v>
          </cell>
          <cell r="K1575"/>
          <cell r="L1575" t="str">
            <v>Yes</v>
          </cell>
          <cell r="M1575" t="str">
            <v>BB04408026051</v>
          </cell>
        </row>
        <row r="1576">
          <cell r="A1576" t="str">
            <v>SA2713</v>
          </cell>
          <cell r="B1576" t="str">
            <v>15NE-C/FR89</v>
          </cell>
          <cell r="C1576">
            <v>0</v>
          </cell>
          <cell r="D1576" t="str">
            <v>WS&amp;L</v>
          </cell>
          <cell r="E1576" t="str">
            <v>S</v>
          </cell>
          <cell r="F1576" t="str">
            <v>A</v>
          </cell>
          <cell r="G1576" t="str">
            <v>Chung Hom Kok Beach &amp; Park Buildings</v>
          </cell>
          <cell r="H1576" t="str">
            <v>LCSD</v>
          </cell>
          <cell r="I1576">
            <v>3</v>
          </cell>
          <cell r="J1576" t="str">
            <v>No</v>
          </cell>
          <cell r="K1576"/>
          <cell r="L1576" t="str">
            <v>Yes</v>
          </cell>
          <cell r="M1576" t="str">
            <v>BB04408026014</v>
          </cell>
        </row>
        <row r="1577">
          <cell r="A1577" t="str">
            <v>SA2714</v>
          </cell>
          <cell r="B1577" t="str">
            <v>15NE-C/F90</v>
          </cell>
          <cell r="C1577">
            <v>0</v>
          </cell>
          <cell r="D1577" t="str">
            <v>WS&amp;L</v>
          </cell>
          <cell r="E1577" t="str">
            <v>S</v>
          </cell>
          <cell r="F1577" t="str">
            <v>A</v>
          </cell>
          <cell r="G1577" t="str">
            <v>Chung Hom Kok Beach &amp; Park Buildings</v>
          </cell>
          <cell r="H1577" t="str">
            <v>LCSD</v>
          </cell>
          <cell r="I1577">
            <v>3</v>
          </cell>
          <cell r="J1577" t="str">
            <v>No</v>
          </cell>
          <cell r="K1577"/>
          <cell r="L1577" t="str">
            <v>Yes</v>
          </cell>
          <cell r="M1577" t="str">
            <v>BB04408026050</v>
          </cell>
        </row>
        <row r="1578">
          <cell r="A1578" t="str">
            <v>SA2715</v>
          </cell>
          <cell r="B1578" t="str">
            <v>15NE-C/F91</v>
          </cell>
          <cell r="C1578">
            <v>0</v>
          </cell>
          <cell r="D1578" t="str">
            <v>WS&amp;L</v>
          </cell>
          <cell r="E1578" t="str">
            <v>S</v>
          </cell>
          <cell r="F1578" t="str">
            <v>A</v>
          </cell>
          <cell r="G1578" t="str">
            <v>Chung Hom Kok Beach &amp; Park Buildings</v>
          </cell>
          <cell r="H1578" t="str">
            <v>LCSD</v>
          </cell>
          <cell r="I1578">
            <v>3</v>
          </cell>
          <cell r="J1578" t="str">
            <v>No</v>
          </cell>
          <cell r="K1578"/>
          <cell r="L1578" t="str">
            <v>Yes</v>
          </cell>
          <cell r="M1578" t="str">
            <v>BB04408026013</v>
          </cell>
        </row>
        <row r="1579">
          <cell r="A1579" t="str">
            <v>SA2716</v>
          </cell>
          <cell r="B1579" t="str">
            <v>15NE-C/FR93</v>
          </cell>
          <cell r="C1579">
            <v>0</v>
          </cell>
          <cell r="D1579" t="str">
            <v>WS&amp;L</v>
          </cell>
          <cell r="E1579" t="str">
            <v>S</v>
          </cell>
          <cell r="F1579" t="str">
            <v>A</v>
          </cell>
          <cell r="G1579" t="str">
            <v>Stanley Prison</v>
          </cell>
          <cell r="H1579" t="str">
            <v>CSD</v>
          </cell>
          <cell r="I1579">
            <v>1</v>
          </cell>
          <cell r="J1579" t="str">
            <v>Yes</v>
          </cell>
          <cell r="K1579"/>
          <cell r="L1579" t="str">
            <v>Yes</v>
          </cell>
          <cell r="M1579" t="str">
            <v>BB01208003030</v>
          </cell>
        </row>
        <row r="1580">
          <cell r="A1580" t="str">
            <v>SA2717</v>
          </cell>
          <cell r="B1580" t="str">
            <v>15NE-C/FR94</v>
          </cell>
          <cell r="C1580">
            <v>0</v>
          </cell>
          <cell r="D1580" t="str">
            <v>WS&amp;L</v>
          </cell>
          <cell r="E1580" t="str">
            <v>S</v>
          </cell>
          <cell r="F1580" t="str">
            <v>A</v>
          </cell>
          <cell r="G1580" t="str">
            <v>Stanley Prison</v>
          </cell>
          <cell r="H1580" t="str">
            <v>CSD</v>
          </cell>
          <cell r="I1580">
            <v>1</v>
          </cell>
          <cell r="J1580" t="str">
            <v>No</v>
          </cell>
          <cell r="K1580"/>
          <cell r="L1580" t="str">
            <v>Yes</v>
          </cell>
          <cell r="M1580" t="str">
            <v>BB01208003035</v>
          </cell>
        </row>
        <row r="1581">
          <cell r="A1581" t="str">
            <v>SA2718</v>
          </cell>
          <cell r="B1581" t="str">
            <v>15NE-C/F95</v>
          </cell>
          <cell r="C1581">
            <v>0</v>
          </cell>
          <cell r="D1581" t="str">
            <v>WS&amp;L</v>
          </cell>
          <cell r="E1581" t="str">
            <v>S</v>
          </cell>
          <cell r="F1581" t="str">
            <v>A</v>
          </cell>
          <cell r="G1581" t="str">
            <v>Stanley Prison</v>
          </cell>
          <cell r="H1581" t="str">
            <v>CSD</v>
          </cell>
          <cell r="I1581">
            <v>1</v>
          </cell>
          <cell r="J1581" t="str">
            <v>Yes</v>
          </cell>
          <cell r="K1581"/>
          <cell r="L1581" t="str">
            <v>Yes</v>
          </cell>
          <cell r="M1581" t="str">
            <v>BB01208003016</v>
          </cell>
        </row>
        <row r="1582">
          <cell r="A1582" t="str">
            <v>SA2719</v>
          </cell>
          <cell r="B1582" t="str">
            <v>15NE-C/F96</v>
          </cell>
          <cell r="C1582">
            <v>0</v>
          </cell>
          <cell r="D1582" t="str">
            <v>WS&amp;L</v>
          </cell>
          <cell r="E1582" t="str">
            <v>S</v>
          </cell>
          <cell r="F1582" t="str">
            <v>A</v>
          </cell>
          <cell r="G1582" t="str">
            <v>Stanley Prison</v>
          </cell>
          <cell r="H1582" t="str">
            <v>CSD</v>
          </cell>
          <cell r="I1582">
            <v>1</v>
          </cell>
          <cell r="J1582" t="str">
            <v>No</v>
          </cell>
          <cell r="K1582"/>
          <cell r="L1582" t="str">
            <v>Yes</v>
          </cell>
          <cell r="M1582" t="str">
            <v>BB01208003028</v>
          </cell>
        </row>
        <row r="1583">
          <cell r="A1583" t="str">
            <v>SA2720</v>
          </cell>
          <cell r="B1583" t="str">
            <v>15NE-C/F98</v>
          </cell>
          <cell r="C1583">
            <v>0</v>
          </cell>
          <cell r="D1583" t="str">
            <v>WS&amp;L</v>
          </cell>
          <cell r="E1583" t="str">
            <v>S</v>
          </cell>
          <cell r="F1583" t="str">
            <v>A</v>
          </cell>
          <cell r="G1583" t="str">
            <v>Stanley Prison</v>
          </cell>
          <cell r="H1583" t="str">
            <v>CSD</v>
          </cell>
          <cell r="I1583">
            <v>1</v>
          </cell>
          <cell r="J1583" t="str">
            <v>Yes</v>
          </cell>
          <cell r="K1583"/>
          <cell r="L1583" t="str">
            <v>Yes</v>
          </cell>
          <cell r="M1583" t="str">
            <v>BB01208003046</v>
          </cell>
        </row>
        <row r="1584">
          <cell r="A1584" t="str">
            <v>SA2721</v>
          </cell>
          <cell r="B1584" t="str">
            <v>15NE-C/FR99</v>
          </cell>
          <cell r="C1584">
            <v>0</v>
          </cell>
          <cell r="D1584" t="str">
            <v>WS&amp;L</v>
          </cell>
          <cell r="E1584" t="str">
            <v>S</v>
          </cell>
          <cell r="F1584" t="str">
            <v>A</v>
          </cell>
          <cell r="G1584" t="str">
            <v>Stanley Prison</v>
          </cell>
          <cell r="H1584" t="str">
            <v>CSD</v>
          </cell>
          <cell r="I1584">
            <v>2</v>
          </cell>
          <cell r="J1584" t="str">
            <v>Yes</v>
          </cell>
          <cell r="K1584"/>
          <cell r="L1584" t="str">
            <v>Yes</v>
          </cell>
          <cell r="M1584" t="str">
            <v>BB01208003049</v>
          </cell>
        </row>
        <row r="1585">
          <cell r="A1585" t="str">
            <v>SA2722</v>
          </cell>
          <cell r="B1585" t="str">
            <v>15NE-C/R104</v>
          </cell>
          <cell r="C1585">
            <v>0</v>
          </cell>
          <cell r="D1585" t="str">
            <v>WS&amp;L</v>
          </cell>
          <cell r="E1585" t="str">
            <v>S</v>
          </cell>
          <cell r="F1585" t="str">
            <v>A</v>
          </cell>
          <cell r="G1585" t="str">
            <v>Stanley Police Station</v>
          </cell>
          <cell r="H1585" t="str">
            <v>HKPF</v>
          </cell>
          <cell r="I1585">
            <v>2</v>
          </cell>
          <cell r="J1585" t="str">
            <v>No</v>
          </cell>
          <cell r="K1585"/>
          <cell r="L1585" t="str">
            <v>No</v>
          </cell>
          <cell r="M1585" t="str">
            <v>BB03108014002</v>
          </cell>
        </row>
        <row r="1586">
          <cell r="A1586" t="str">
            <v>SA2723</v>
          </cell>
          <cell r="B1586" t="str">
            <v>15NE-C/R113</v>
          </cell>
          <cell r="C1586">
            <v>0</v>
          </cell>
          <cell r="D1586" t="str">
            <v>WS&amp;L</v>
          </cell>
          <cell r="E1586" t="str">
            <v>S</v>
          </cell>
          <cell r="F1586" t="str">
            <v>A</v>
          </cell>
          <cell r="G1586" t="str">
            <v>Stanley Prison</v>
          </cell>
          <cell r="H1586" t="str">
            <v>CSD</v>
          </cell>
          <cell r="I1586">
            <v>1</v>
          </cell>
          <cell r="J1586" t="str">
            <v>Yes</v>
          </cell>
          <cell r="K1586"/>
          <cell r="L1586" t="str">
            <v>No</v>
          </cell>
          <cell r="M1586" t="str">
            <v>BB01208003032</v>
          </cell>
        </row>
        <row r="1587">
          <cell r="A1587" t="str">
            <v>SA2724</v>
          </cell>
          <cell r="B1587" t="str">
            <v>15NE-C/R114</v>
          </cell>
          <cell r="C1587">
            <v>0</v>
          </cell>
          <cell r="D1587" t="str">
            <v>WS&amp;L</v>
          </cell>
          <cell r="E1587" t="str">
            <v>S</v>
          </cell>
          <cell r="F1587" t="str">
            <v>A</v>
          </cell>
          <cell r="G1587" t="str">
            <v>Stanley Prison</v>
          </cell>
          <cell r="H1587" t="str">
            <v>CSD</v>
          </cell>
          <cell r="I1587">
            <v>2</v>
          </cell>
          <cell r="J1587" t="str">
            <v>Yes</v>
          </cell>
          <cell r="K1587"/>
          <cell r="L1587" t="str">
            <v>No</v>
          </cell>
          <cell r="M1587" t="str">
            <v>BB01208003018</v>
          </cell>
        </row>
        <row r="1588">
          <cell r="A1588" t="str">
            <v>SA2725</v>
          </cell>
          <cell r="B1588" t="str">
            <v>15NE-C/R119</v>
          </cell>
          <cell r="C1588">
            <v>0</v>
          </cell>
          <cell r="D1588" t="str">
            <v>WS&amp;L</v>
          </cell>
          <cell r="E1588" t="str">
            <v>S</v>
          </cell>
          <cell r="F1588" t="str">
            <v>A</v>
          </cell>
          <cell r="G1588" t="str">
            <v>Stanley Prison</v>
          </cell>
          <cell r="H1588" t="str">
            <v>CSD</v>
          </cell>
          <cell r="I1588">
            <v>1</v>
          </cell>
          <cell r="J1588" t="str">
            <v>Yes</v>
          </cell>
          <cell r="K1588"/>
          <cell r="L1588" t="str">
            <v>No</v>
          </cell>
          <cell r="M1588" t="str">
            <v>BB01208003037</v>
          </cell>
        </row>
        <row r="1589">
          <cell r="A1589" t="str">
            <v>SA2726</v>
          </cell>
          <cell r="B1589" t="str">
            <v>15NE-C/R18</v>
          </cell>
          <cell r="C1589">
            <v>0</v>
          </cell>
          <cell r="D1589" t="str">
            <v>WS&amp;L</v>
          </cell>
          <cell r="E1589" t="str">
            <v>S</v>
          </cell>
          <cell r="F1589" t="str">
            <v>A</v>
          </cell>
          <cell r="G1589" t="str">
            <v>Stanley Prison</v>
          </cell>
          <cell r="H1589" t="str">
            <v>CSD</v>
          </cell>
          <cell r="I1589">
            <v>1</v>
          </cell>
          <cell r="J1589" t="str">
            <v>Yes</v>
          </cell>
          <cell r="K1589"/>
          <cell r="L1589" t="str">
            <v>No</v>
          </cell>
          <cell r="M1589" t="str">
            <v>BB01208003010</v>
          </cell>
        </row>
        <row r="1590">
          <cell r="A1590" t="str">
            <v>SA2727</v>
          </cell>
          <cell r="B1590" t="str">
            <v>15NE-C/R294</v>
          </cell>
          <cell r="C1590">
            <v>0</v>
          </cell>
          <cell r="D1590" t="str">
            <v>WS&amp;L</v>
          </cell>
          <cell r="E1590" t="str">
            <v>S</v>
          </cell>
          <cell r="F1590" t="str">
            <v>A</v>
          </cell>
          <cell r="G1590" t="str">
            <v>Stanley Prison</v>
          </cell>
          <cell r="H1590" t="str">
            <v>CSD</v>
          </cell>
          <cell r="I1590">
            <v>1</v>
          </cell>
          <cell r="J1590" t="str">
            <v>Yes</v>
          </cell>
          <cell r="K1590"/>
          <cell r="L1590" t="str">
            <v>No</v>
          </cell>
          <cell r="M1590" t="str">
            <v>BB01208003063</v>
          </cell>
        </row>
        <row r="1591">
          <cell r="A1591" t="str">
            <v>SA2728</v>
          </cell>
          <cell r="B1591" t="str">
            <v>15NE-C/R296</v>
          </cell>
          <cell r="C1591">
            <v>0</v>
          </cell>
          <cell r="D1591" t="str">
            <v>WS&amp;L</v>
          </cell>
          <cell r="E1591" t="str">
            <v>S</v>
          </cell>
          <cell r="F1591" t="str">
            <v>A</v>
          </cell>
          <cell r="G1591" t="str">
            <v>FEHD Southern District Office Stanley Sub-Office</v>
          </cell>
          <cell r="H1591" t="str">
            <v>FEHD</v>
          </cell>
          <cell r="I1591">
            <v>2</v>
          </cell>
          <cell r="J1591" t="str">
            <v>Yes</v>
          </cell>
          <cell r="K1591"/>
          <cell r="L1591" t="str">
            <v>No</v>
          </cell>
          <cell r="M1591" t="str">
            <v>BB01908063001</v>
          </cell>
        </row>
        <row r="1592">
          <cell r="A1592" t="str">
            <v>SA2729</v>
          </cell>
          <cell r="B1592" t="str">
            <v>15NE-D/C10</v>
          </cell>
          <cell r="C1592">
            <v>0</v>
          </cell>
          <cell r="D1592" t="str">
            <v>WS&amp;L</v>
          </cell>
          <cell r="E1592" t="str">
            <v>S</v>
          </cell>
          <cell r="F1592" t="str">
            <v>A</v>
          </cell>
          <cell r="G1592" t="str">
            <v>Cape D'Aguilar Transmitting Station</v>
          </cell>
          <cell r="H1592" t="str">
            <v>CAD</v>
          </cell>
          <cell r="I1592">
            <v>2</v>
          </cell>
          <cell r="J1592" t="str">
            <v>No</v>
          </cell>
          <cell r="K1592"/>
          <cell r="L1592" t="str">
            <v>Yes</v>
          </cell>
          <cell r="M1592" t="str">
            <v>BB00808059003</v>
          </cell>
        </row>
        <row r="1593">
          <cell r="A1593" t="str">
            <v>SA2730</v>
          </cell>
          <cell r="B1593" t="str">
            <v>15NE-D/C22</v>
          </cell>
          <cell r="C1593">
            <v>0</v>
          </cell>
          <cell r="D1593" t="str">
            <v>WS&amp;L</v>
          </cell>
          <cell r="E1593" t="str">
            <v>S</v>
          </cell>
          <cell r="F1593" t="str">
            <v>A</v>
          </cell>
          <cell r="G1593" t="str">
            <v>Cape D'Aguilar Transmitting Station</v>
          </cell>
          <cell r="H1593" t="str">
            <v>CAD</v>
          </cell>
          <cell r="I1593">
            <v>2</v>
          </cell>
          <cell r="J1593" t="str">
            <v>No</v>
          </cell>
          <cell r="K1593"/>
          <cell r="L1593" t="str">
            <v>No</v>
          </cell>
          <cell r="M1593" t="str">
            <v>BB00808059030</v>
          </cell>
        </row>
        <row r="1594">
          <cell r="A1594" t="str">
            <v>SA2731</v>
          </cell>
          <cell r="B1594" t="str">
            <v>15NE-D/C23</v>
          </cell>
          <cell r="C1594">
            <v>0</v>
          </cell>
          <cell r="D1594" t="str">
            <v>WS&amp;L</v>
          </cell>
          <cell r="E1594" t="str">
            <v>S</v>
          </cell>
          <cell r="F1594" t="str">
            <v>A</v>
          </cell>
          <cell r="G1594" t="str">
            <v>Cape D'Aguilar Transmitting Station</v>
          </cell>
          <cell r="H1594" t="str">
            <v>CAD</v>
          </cell>
          <cell r="I1594">
            <v>2</v>
          </cell>
          <cell r="J1594" t="str">
            <v>No</v>
          </cell>
          <cell r="K1594"/>
          <cell r="L1594" t="str">
            <v>Yes</v>
          </cell>
          <cell r="M1594" t="str">
            <v>BB00808059005</v>
          </cell>
        </row>
        <row r="1595">
          <cell r="A1595" t="str">
            <v>SA2732</v>
          </cell>
          <cell r="B1595" t="str">
            <v>15NE-D/C32</v>
          </cell>
          <cell r="C1595">
            <v>0</v>
          </cell>
          <cell r="D1595" t="str">
            <v>WS&amp;L</v>
          </cell>
          <cell r="E1595" t="str">
            <v>S</v>
          </cell>
          <cell r="F1595" t="str">
            <v>A</v>
          </cell>
          <cell r="G1595" t="str">
            <v>Cape D'Aguilar Transmitting Station</v>
          </cell>
          <cell r="H1595" t="str">
            <v>CAD</v>
          </cell>
          <cell r="I1595">
            <v>3</v>
          </cell>
          <cell r="J1595" t="str">
            <v>No</v>
          </cell>
          <cell r="K1595"/>
          <cell r="L1595" t="str">
            <v>Yes</v>
          </cell>
          <cell r="M1595" t="str">
            <v>BB00808059008</v>
          </cell>
        </row>
        <row r="1596">
          <cell r="A1596" t="str">
            <v>SA2733</v>
          </cell>
          <cell r="B1596" t="str">
            <v>15NE-D/C36</v>
          </cell>
          <cell r="C1596">
            <v>0</v>
          </cell>
          <cell r="D1596" t="str">
            <v>WS&amp;L</v>
          </cell>
          <cell r="E1596" t="str">
            <v>S</v>
          </cell>
          <cell r="F1596" t="str">
            <v>A</v>
          </cell>
          <cell r="G1596" t="str">
            <v>Cape D'Aguilar Transmitting Station</v>
          </cell>
          <cell r="H1596" t="str">
            <v>CAD</v>
          </cell>
          <cell r="I1596">
            <v>2</v>
          </cell>
          <cell r="J1596" t="str">
            <v>No</v>
          </cell>
          <cell r="K1596"/>
          <cell r="L1596" t="str">
            <v>Yes</v>
          </cell>
          <cell r="M1596" t="str">
            <v>BB00808059010</v>
          </cell>
        </row>
        <row r="1597">
          <cell r="A1597" t="str">
            <v>SA2734</v>
          </cell>
          <cell r="B1597" t="str">
            <v>15NE-D/C37</v>
          </cell>
          <cell r="C1597">
            <v>0</v>
          </cell>
          <cell r="D1597" t="str">
            <v>WS&amp;L</v>
          </cell>
          <cell r="E1597" t="str">
            <v>S</v>
          </cell>
          <cell r="F1597" t="str">
            <v>A</v>
          </cell>
          <cell r="G1597" t="str">
            <v>Cape D'Aguilar Transmitting Station</v>
          </cell>
          <cell r="H1597" t="str">
            <v>CAD</v>
          </cell>
          <cell r="I1597">
            <v>3</v>
          </cell>
          <cell r="J1597" t="str">
            <v>No</v>
          </cell>
          <cell r="K1597"/>
          <cell r="L1597" t="str">
            <v>Yes</v>
          </cell>
          <cell r="M1597" t="str">
            <v>BB00808059002</v>
          </cell>
        </row>
        <row r="1598">
          <cell r="A1598" t="str">
            <v>SA2735</v>
          </cell>
          <cell r="B1598" t="str">
            <v>15NE-D/C44</v>
          </cell>
          <cell r="C1598">
            <v>0</v>
          </cell>
          <cell r="D1598" t="str">
            <v>WS&amp;L</v>
          </cell>
          <cell r="E1598" t="str">
            <v>S</v>
          </cell>
          <cell r="F1598" t="str">
            <v>A</v>
          </cell>
          <cell r="G1598" t="str">
            <v>Cape D'Aguilar Transmitting Station</v>
          </cell>
          <cell r="H1598" t="str">
            <v>CAD</v>
          </cell>
          <cell r="I1598">
            <v>3</v>
          </cell>
          <cell r="J1598" t="str">
            <v>No</v>
          </cell>
          <cell r="K1598"/>
          <cell r="L1598" t="str">
            <v>Yes</v>
          </cell>
          <cell r="M1598" t="str">
            <v>BB00808059011</v>
          </cell>
        </row>
        <row r="1599">
          <cell r="A1599" t="str">
            <v>SA2736</v>
          </cell>
          <cell r="B1599" t="str">
            <v>15NE-D/C46</v>
          </cell>
          <cell r="C1599">
            <v>0</v>
          </cell>
          <cell r="D1599" t="str">
            <v>WS&amp;L</v>
          </cell>
          <cell r="E1599" t="str">
            <v>S</v>
          </cell>
          <cell r="F1599" t="str">
            <v>A</v>
          </cell>
          <cell r="G1599" t="str">
            <v>Cape D'Aguilar Transmitting Station</v>
          </cell>
          <cell r="H1599" t="str">
            <v>CAD</v>
          </cell>
          <cell r="I1599">
            <v>3</v>
          </cell>
          <cell r="J1599" t="str">
            <v>No</v>
          </cell>
          <cell r="K1599"/>
          <cell r="L1599" t="str">
            <v>Yes</v>
          </cell>
          <cell r="M1599" t="str">
            <v>BB00808059012</v>
          </cell>
        </row>
        <row r="1600">
          <cell r="A1600" t="str">
            <v>SA2737</v>
          </cell>
          <cell r="B1600" t="str">
            <v>15NE-D/C47</v>
          </cell>
          <cell r="C1600">
            <v>0</v>
          </cell>
          <cell r="D1600" t="str">
            <v>WS&amp;L</v>
          </cell>
          <cell r="E1600" t="str">
            <v>S</v>
          </cell>
          <cell r="F1600" t="str">
            <v>A</v>
          </cell>
          <cell r="G1600" t="str">
            <v>Cape D'Aguilar Transmitting Station</v>
          </cell>
          <cell r="H1600" t="str">
            <v>CAD</v>
          </cell>
          <cell r="I1600">
            <v>3</v>
          </cell>
          <cell r="J1600" t="str">
            <v>No</v>
          </cell>
          <cell r="K1600"/>
          <cell r="L1600" t="str">
            <v>Yes</v>
          </cell>
          <cell r="M1600" t="str">
            <v>BB00808059013</v>
          </cell>
        </row>
        <row r="1601">
          <cell r="A1601" t="str">
            <v>SA2738</v>
          </cell>
          <cell r="B1601" t="str">
            <v>15NE-D/CR48</v>
          </cell>
          <cell r="C1601">
            <v>0</v>
          </cell>
          <cell r="D1601" t="str">
            <v>WS&amp;L</v>
          </cell>
          <cell r="E1601" t="str">
            <v>S</v>
          </cell>
          <cell r="F1601" t="str">
            <v>A</v>
          </cell>
          <cell r="G1601" t="str">
            <v>Cape D'Aguilar Transmitting Station</v>
          </cell>
          <cell r="H1601" t="str">
            <v>CAD</v>
          </cell>
          <cell r="I1601">
            <v>3</v>
          </cell>
          <cell r="J1601" t="str">
            <v>No</v>
          </cell>
          <cell r="K1601"/>
          <cell r="L1601" t="str">
            <v>Yes</v>
          </cell>
          <cell r="M1601" t="str">
            <v>BB00808059021</v>
          </cell>
        </row>
        <row r="1602">
          <cell r="A1602" t="str">
            <v>SA2739</v>
          </cell>
          <cell r="B1602" t="str">
            <v>15NE-D/CR51</v>
          </cell>
          <cell r="C1602">
            <v>0</v>
          </cell>
          <cell r="D1602" t="str">
            <v>WS&amp;L</v>
          </cell>
          <cell r="E1602" t="str">
            <v>S</v>
          </cell>
          <cell r="F1602" t="str">
            <v>A</v>
          </cell>
          <cell r="G1602" t="str">
            <v>HKO Seismograph Station</v>
          </cell>
          <cell r="H1602" t="str">
            <v>HKO</v>
          </cell>
          <cell r="I1602">
            <v>1</v>
          </cell>
          <cell r="J1602" t="str">
            <v>Yes</v>
          </cell>
          <cell r="K1602"/>
          <cell r="L1602" t="str">
            <v>Yes</v>
          </cell>
          <cell r="M1602" t="str">
            <v>BB03008049001</v>
          </cell>
        </row>
        <row r="1603">
          <cell r="A1603" t="str">
            <v>SA2740</v>
          </cell>
          <cell r="B1603" t="str">
            <v>15NE-D/C61</v>
          </cell>
          <cell r="C1603">
            <v>0</v>
          </cell>
          <cell r="D1603" t="str">
            <v>WS&amp;L</v>
          </cell>
          <cell r="E1603" t="str">
            <v>S</v>
          </cell>
          <cell r="F1603" t="str">
            <v>A</v>
          </cell>
          <cell r="G1603" t="str">
            <v>Cape D'Aguilar Transmitting Station</v>
          </cell>
          <cell r="H1603" t="str">
            <v>CAD</v>
          </cell>
          <cell r="I1603">
            <v>2</v>
          </cell>
          <cell r="J1603" t="str">
            <v>No</v>
          </cell>
          <cell r="K1603"/>
          <cell r="L1603" t="str">
            <v>Yes</v>
          </cell>
          <cell r="M1603" t="str">
            <v>BB00808059016</v>
          </cell>
        </row>
        <row r="1604">
          <cell r="A1604" t="str">
            <v>SA2741</v>
          </cell>
          <cell r="B1604" t="str">
            <v>15NE-D/C66</v>
          </cell>
          <cell r="C1604">
            <v>0</v>
          </cell>
          <cell r="D1604" t="str">
            <v>WS&amp;L</v>
          </cell>
          <cell r="E1604" t="str">
            <v>S</v>
          </cell>
          <cell r="F1604" t="str">
            <v>A</v>
          </cell>
          <cell r="G1604" t="str">
            <v>Cape D'Aguilar Transmitting Station</v>
          </cell>
          <cell r="H1604" t="str">
            <v>CAD</v>
          </cell>
          <cell r="I1604">
            <v>2</v>
          </cell>
          <cell r="J1604" t="str">
            <v>No</v>
          </cell>
          <cell r="K1604"/>
          <cell r="L1604" t="str">
            <v>No</v>
          </cell>
          <cell r="M1604" t="str">
            <v>BB00808059017</v>
          </cell>
        </row>
        <row r="1605">
          <cell r="A1605" t="str">
            <v>SA2742</v>
          </cell>
          <cell r="B1605" t="str">
            <v>15NE-D/C78</v>
          </cell>
          <cell r="C1605">
            <v>0</v>
          </cell>
          <cell r="D1605" t="str">
            <v>WS&amp;L</v>
          </cell>
          <cell r="E1605" t="str">
            <v>S</v>
          </cell>
          <cell r="F1605" t="str">
            <v>A</v>
          </cell>
          <cell r="G1605" t="str">
            <v>Cape D'Aguilar Transmitting Station</v>
          </cell>
          <cell r="H1605" t="str">
            <v>CAD</v>
          </cell>
          <cell r="I1605">
            <v>3</v>
          </cell>
          <cell r="J1605" t="str">
            <v>No</v>
          </cell>
          <cell r="K1605"/>
          <cell r="L1605" t="str">
            <v>Yes</v>
          </cell>
          <cell r="M1605" t="str">
            <v>BB00808059001</v>
          </cell>
        </row>
        <row r="1606">
          <cell r="A1606" t="str">
            <v>SA2743</v>
          </cell>
          <cell r="B1606" t="str">
            <v>15NE-D/F23</v>
          </cell>
          <cell r="C1606">
            <v>0</v>
          </cell>
          <cell r="D1606" t="str">
            <v>WS&amp;L</v>
          </cell>
          <cell r="E1606" t="str">
            <v>S</v>
          </cell>
          <cell r="F1606" t="str">
            <v>A</v>
          </cell>
          <cell r="G1606" t="str">
            <v>Cape D'Aguilar Transmitting Station</v>
          </cell>
          <cell r="H1606" t="str">
            <v>CAD</v>
          </cell>
          <cell r="I1606">
            <v>2</v>
          </cell>
          <cell r="J1606" t="str">
            <v>No</v>
          </cell>
          <cell r="K1606"/>
          <cell r="L1606" t="str">
            <v>Yes</v>
          </cell>
          <cell r="M1606" t="str">
            <v>BB00808059026</v>
          </cell>
        </row>
        <row r="1607">
          <cell r="A1607" t="str">
            <v>SA2744</v>
          </cell>
          <cell r="B1607" t="str">
            <v>15NE-D/FR7</v>
          </cell>
          <cell r="C1607">
            <v>0</v>
          </cell>
          <cell r="D1607" t="str">
            <v>WS&amp;L</v>
          </cell>
          <cell r="E1607" t="str">
            <v>S</v>
          </cell>
          <cell r="F1607" t="str">
            <v>A</v>
          </cell>
          <cell r="G1607" t="str">
            <v>Cape D'Aguilar Transmitting Station</v>
          </cell>
          <cell r="H1607" t="str">
            <v>CAD</v>
          </cell>
          <cell r="I1607">
            <v>2</v>
          </cell>
          <cell r="J1607" t="str">
            <v>No</v>
          </cell>
          <cell r="K1607"/>
          <cell r="L1607" t="str">
            <v>No</v>
          </cell>
          <cell r="M1607" t="str">
            <v>BB00808059027</v>
          </cell>
        </row>
        <row r="1608">
          <cell r="A1608" t="str">
            <v>SA2745</v>
          </cell>
          <cell r="B1608" t="str">
            <v>15NE-D/F8</v>
          </cell>
          <cell r="C1608">
            <v>0</v>
          </cell>
          <cell r="D1608" t="str">
            <v>WS&amp;L</v>
          </cell>
          <cell r="E1608" t="str">
            <v>S</v>
          </cell>
          <cell r="F1608" t="str">
            <v>A</v>
          </cell>
          <cell r="G1608" t="str">
            <v>Cape D'Aguilar Transmitting Station</v>
          </cell>
          <cell r="H1608" t="str">
            <v>CAD</v>
          </cell>
          <cell r="I1608">
            <v>2</v>
          </cell>
          <cell r="J1608" t="str">
            <v>No</v>
          </cell>
          <cell r="K1608"/>
          <cell r="L1608" t="str">
            <v>Yes</v>
          </cell>
          <cell r="M1608" t="str">
            <v>BB00808059029</v>
          </cell>
        </row>
        <row r="1609">
          <cell r="A1609" t="str">
            <v>SA2746</v>
          </cell>
          <cell r="B1609" t="str">
            <v>15NE-D/R1</v>
          </cell>
          <cell r="C1609">
            <v>0</v>
          </cell>
          <cell r="D1609" t="str">
            <v>WS&amp;L</v>
          </cell>
          <cell r="E1609" t="str">
            <v>S</v>
          </cell>
          <cell r="F1609" t="str">
            <v>A</v>
          </cell>
          <cell r="G1609" t="str">
            <v>Cape D'Aguilar Transmitting Station</v>
          </cell>
          <cell r="H1609" t="str">
            <v>CAD</v>
          </cell>
          <cell r="I1609">
            <v>2</v>
          </cell>
          <cell r="J1609" t="str">
            <v>No</v>
          </cell>
          <cell r="K1609"/>
          <cell r="L1609" t="str">
            <v>No</v>
          </cell>
          <cell r="M1609" t="str">
            <v>BB00808059028</v>
          </cell>
        </row>
        <row r="1610">
          <cell r="A1610" t="str">
            <v>SA2747</v>
          </cell>
          <cell r="B1610" t="str">
            <v>15NW-A/CR1</v>
          </cell>
          <cell r="C1610">
            <v>1</v>
          </cell>
          <cell r="D1610" t="str">
            <v>WS&amp;L</v>
          </cell>
          <cell r="E1610" t="str">
            <v>S</v>
          </cell>
          <cell r="F1610" t="str">
            <v>A</v>
          </cell>
          <cell r="G1610" t="str">
            <v>Ap Lei Chau Bridge Road Football Field</v>
          </cell>
          <cell r="H1610" t="str">
            <v>LCSD</v>
          </cell>
          <cell r="I1610">
            <v>2</v>
          </cell>
          <cell r="J1610" t="str">
            <v>No</v>
          </cell>
          <cell r="K1610" t="str">
            <v>Aberdeen_ApLeiChau</v>
          </cell>
          <cell r="L1610" t="str">
            <v>Yes</v>
          </cell>
          <cell r="M1610" t="str">
            <v>BK04408014002</v>
          </cell>
        </row>
        <row r="1611">
          <cell r="A1611" t="str">
            <v>SA2748</v>
          </cell>
          <cell r="B1611" t="str">
            <v>15NW-A/C27</v>
          </cell>
          <cell r="C1611">
            <v>0</v>
          </cell>
          <cell r="D1611" t="str">
            <v>WS&amp;L</v>
          </cell>
          <cell r="E1611" t="str">
            <v>S</v>
          </cell>
          <cell r="F1611" t="str">
            <v>A</v>
          </cell>
          <cell r="G1611" t="str">
            <v>Ap Lei Chau Fire Station</v>
          </cell>
          <cell r="H1611" t="str">
            <v>FSD</v>
          </cell>
          <cell r="I1611">
            <v>1</v>
          </cell>
          <cell r="J1611" t="str">
            <v>Yes</v>
          </cell>
          <cell r="K1611" t="str">
            <v>Aberdeen_ApLeiChau</v>
          </cell>
          <cell r="L1611" t="str">
            <v>No</v>
          </cell>
          <cell r="M1611" t="str">
            <v>BK01808006000</v>
          </cell>
        </row>
        <row r="1612">
          <cell r="A1612" t="str">
            <v>SA2749</v>
          </cell>
          <cell r="B1612" t="str">
            <v>15NW-A/F24</v>
          </cell>
          <cell r="C1612">
            <v>0</v>
          </cell>
          <cell r="D1612" t="str">
            <v>WS&amp;L</v>
          </cell>
          <cell r="E1612" t="str">
            <v>S</v>
          </cell>
          <cell r="F1612" t="str">
            <v>A</v>
          </cell>
          <cell r="G1612" t="str">
            <v>Ap Lei Chau Bridge Road Football Field</v>
          </cell>
          <cell r="H1612" t="str">
            <v>LCSD</v>
          </cell>
          <cell r="I1612">
            <v>2</v>
          </cell>
          <cell r="J1612" t="str">
            <v>Yes</v>
          </cell>
          <cell r="K1612" t="str">
            <v>Aberdeen_ApLeiChau</v>
          </cell>
          <cell r="L1612" t="str">
            <v>Yes</v>
          </cell>
          <cell r="M1612" t="str">
            <v>BK04408033001</v>
          </cell>
        </row>
        <row r="1613">
          <cell r="A1613" t="str">
            <v>SA2750</v>
          </cell>
          <cell r="B1613" t="str">
            <v>15NW-A/R38</v>
          </cell>
          <cell r="C1613">
            <v>0</v>
          </cell>
          <cell r="D1613" t="str">
            <v>WS&amp;L</v>
          </cell>
          <cell r="E1613" t="str">
            <v>S</v>
          </cell>
          <cell r="F1613" t="str">
            <v>A</v>
          </cell>
          <cell r="G1613" t="str">
            <v>Ap Lei Chau Bridge Road Football Field</v>
          </cell>
          <cell r="H1613" t="str">
            <v>LCSD</v>
          </cell>
          <cell r="I1613">
            <v>2</v>
          </cell>
          <cell r="J1613" t="str">
            <v>No</v>
          </cell>
          <cell r="K1613" t="str">
            <v>Aberdeen_ApLeiChau</v>
          </cell>
          <cell r="L1613" t="str">
            <v>No</v>
          </cell>
          <cell r="M1613" t="str">
            <v>BK04408014001</v>
          </cell>
        </row>
        <row r="1614">
          <cell r="A1614" t="str">
            <v>SA2751</v>
          </cell>
          <cell r="B1614" t="str">
            <v>15NW-B/C108</v>
          </cell>
          <cell r="C1614">
            <v>0</v>
          </cell>
          <cell r="D1614" t="str">
            <v>WS&amp;L</v>
          </cell>
          <cell r="E1614" t="str">
            <v>S</v>
          </cell>
          <cell r="F1614" t="str">
            <v>A</v>
          </cell>
          <cell r="G1614" t="str">
            <v>Aberdeen Police Training School</v>
          </cell>
          <cell r="H1614" t="str">
            <v>HKPF</v>
          </cell>
          <cell r="I1614">
            <v>3</v>
          </cell>
          <cell r="J1614" t="str">
            <v>Yes</v>
          </cell>
          <cell r="K1614"/>
          <cell r="L1614" t="str">
            <v>Yes</v>
          </cell>
          <cell r="M1614" t="str">
            <v>BB03108004024</v>
          </cell>
        </row>
        <row r="1615">
          <cell r="A1615" t="str">
            <v>SA2752</v>
          </cell>
          <cell r="B1615" t="str">
            <v>15NW-B/C135</v>
          </cell>
          <cell r="C1615">
            <v>2</v>
          </cell>
          <cell r="D1615" t="str">
            <v>WS&amp;L</v>
          </cell>
          <cell r="E1615" t="str">
            <v>S</v>
          </cell>
          <cell r="F1615" t="str">
            <v>A</v>
          </cell>
          <cell r="G1615" t="str">
            <v>Hung Shing Street Rest Garden</v>
          </cell>
          <cell r="H1615" t="str">
            <v>LCSD</v>
          </cell>
          <cell r="I1615">
            <v>1</v>
          </cell>
          <cell r="J1615" t="str">
            <v>No</v>
          </cell>
          <cell r="K1615" t="str">
            <v>Aberdeen_ApLeiChau</v>
          </cell>
          <cell r="L1615" t="str">
            <v>Yes</v>
          </cell>
          <cell r="M1615" t="str">
            <v>BK04408028001</v>
          </cell>
        </row>
        <row r="1616">
          <cell r="A1616" t="str">
            <v>SA2753</v>
          </cell>
          <cell r="B1616" t="str">
            <v>15NW-B/C14</v>
          </cell>
          <cell r="C1616">
            <v>0</v>
          </cell>
          <cell r="D1616" t="str">
            <v>WS&amp;L</v>
          </cell>
          <cell r="E1616" t="str">
            <v>S</v>
          </cell>
          <cell r="F1616" t="str">
            <v>A</v>
          </cell>
          <cell r="G1616" t="str">
            <v>Aberdeen Police Training School</v>
          </cell>
          <cell r="H1616" t="str">
            <v>HKPF</v>
          </cell>
          <cell r="I1616">
            <v>2</v>
          </cell>
          <cell r="J1616" t="str">
            <v>Yes</v>
          </cell>
          <cell r="K1616"/>
          <cell r="L1616" t="str">
            <v>Yes</v>
          </cell>
          <cell r="M1616" t="str">
            <v>BB03108004001</v>
          </cell>
        </row>
        <row r="1617">
          <cell r="A1617" t="str">
            <v>SA2754</v>
          </cell>
          <cell r="B1617" t="str">
            <v>15NW-B/C155</v>
          </cell>
          <cell r="C1617">
            <v>0</v>
          </cell>
          <cell r="D1617" t="str">
            <v>WS&amp;L</v>
          </cell>
          <cell r="E1617" t="str">
            <v>S</v>
          </cell>
          <cell r="F1617" t="str">
            <v>A</v>
          </cell>
          <cell r="G1617" t="str">
            <v>Aberdeen Police Training School</v>
          </cell>
          <cell r="H1617" t="str">
            <v>HKPF</v>
          </cell>
          <cell r="I1617">
            <v>1</v>
          </cell>
          <cell r="J1617" t="str">
            <v>Yes</v>
          </cell>
          <cell r="K1617"/>
          <cell r="L1617" t="str">
            <v>Yes</v>
          </cell>
          <cell r="M1617" t="str">
            <v>BB03108004025</v>
          </cell>
        </row>
        <row r="1618">
          <cell r="A1618" t="str">
            <v>SA2755</v>
          </cell>
          <cell r="B1618" t="str">
            <v>15NW-B/C164</v>
          </cell>
          <cell r="C1618">
            <v>0</v>
          </cell>
          <cell r="D1618" t="str">
            <v>WS&amp;L</v>
          </cell>
          <cell r="E1618" t="str">
            <v>S</v>
          </cell>
          <cell r="F1618" t="str">
            <v>A</v>
          </cell>
          <cell r="G1618" t="str">
            <v>Aberdeen Police Training School</v>
          </cell>
          <cell r="H1618" t="str">
            <v>HKPF</v>
          </cell>
          <cell r="I1618">
            <v>1</v>
          </cell>
          <cell r="J1618" t="str">
            <v>Yes</v>
          </cell>
          <cell r="K1618"/>
          <cell r="L1618" t="str">
            <v>Yes</v>
          </cell>
          <cell r="M1618" t="str">
            <v>BB03108004022</v>
          </cell>
        </row>
        <row r="1619">
          <cell r="A1619" t="str">
            <v>SA2756</v>
          </cell>
          <cell r="B1619" t="str">
            <v>15NW-B/C165</v>
          </cell>
          <cell r="C1619">
            <v>0</v>
          </cell>
          <cell r="D1619" t="str">
            <v>WS&amp;L</v>
          </cell>
          <cell r="E1619" t="str">
            <v>S</v>
          </cell>
          <cell r="F1619" t="str">
            <v>A</v>
          </cell>
          <cell r="G1619" t="str">
            <v>Aberdeen Police Training School</v>
          </cell>
          <cell r="H1619" t="str">
            <v>HKPF</v>
          </cell>
          <cell r="I1619">
            <v>1</v>
          </cell>
          <cell r="J1619" t="str">
            <v>No</v>
          </cell>
          <cell r="K1619"/>
          <cell r="L1619" t="str">
            <v>Yes</v>
          </cell>
          <cell r="M1619" t="str">
            <v>BB03108004029</v>
          </cell>
        </row>
        <row r="1620">
          <cell r="A1620" t="str">
            <v>SA2757</v>
          </cell>
          <cell r="B1620" t="str">
            <v>15NW-B/C166</v>
          </cell>
          <cell r="C1620">
            <v>0</v>
          </cell>
          <cell r="D1620" t="str">
            <v>WS&amp;L</v>
          </cell>
          <cell r="E1620" t="str">
            <v>S</v>
          </cell>
          <cell r="F1620" t="str">
            <v>A</v>
          </cell>
          <cell r="G1620" t="str">
            <v>Aberdeen Police Training School</v>
          </cell>
          <cell r="H1620" t="str">
            <v>HKPF</v>
          </cell>
          <cell r="I1620">
            <v>2</v>
          </cell>
          <cell r="J1620" t="str">
            <v>No</v>
          </cell>
          <cell r="K1620"/>
          <cell r="L1620" t="str">
            <v>Yes</v>
          </cell>
          <cell r="M1620" t="str">
            <v>BB03108004019</v>
          </cell>
        </row>
        <row r="1621">
          <cell r="A1621" t="str">
            <v>SA2758</v>
          </cell>
          <cell r="B1621" t="str">
            <v>15NW-B/C168</v>
          </cell>
          <cell r="C1621">
            <v>0</v>
          </cell>
          <cell r="D1621" t="str">
            <v>WS&amp;L</v>
          </cell>
          <cell r="E1621" t="str">
            <v>S</v>
          </cell>
          <cell r="F1621" t="str">
            <v>A</v>
          </cell>
          <cell r="G1621" t="str">
            <v>Aberdeen Police Training School</v>
          </cell>
          <cell r="H1621" t="str">
            <v>HKPF</v>
          </cell>
          <cell r="I1621">
            <v>3</v>
          </cell>
          <cell r="J1621" t="str">
            <v>Yes</v>
          </cell>
          <cell r="K1621"/>
          <cell r="L1621" t="str">
            <v>Yes</v>
          </cell>
          <cell r="M1621" t="str">
            <v>BB03108004017</v>
          </cell>
        </row>
        <row r="1622">
          <cell r="A1622" t="str">
            <v>SA2759</v>
          </cell>
          <cell r="B1622" t="str">
            <v>15NW-B/C169</v>
          </cell>
          <cell r="C1622">
            <v>0</v>
          </cell>
          <cell r="D1622" t="str">
            <v>WS&amp;L</v>
          </cell>
          <cell r="E1622" t="str">
            <v>S</v>
          </cell>
          <cell r="F1622" t="str">
            <v>A</v>
          </cell>
          <cell r="G1622" t="str">
            <v>Aberdeen Police Training School</v>
          </cell>
          <cell r="H1622" t="str">
            <v>HKPF</v>
          </cell>
          <cell r="I1622">
            <v>3</v>
          </cell>
          <cell r="J1622" t="str">
            <v>No</v>
          </cell>
          <cell r="K1622"/>
          <cell r="L1622" t="str">
            <v>Yes</v>
          </cell>
          <cell r="M1622" t="str">
            <v>BB03108004032</v>
          </cell>
        </row>
        <row r="1623">
          <cell r="A1623" t="str">
            <v>SA2760</v>
          </cell>
          <cell r="B1623" t="str">
            <v>15NW-B/CR18</v>
          </cell>
          <cell r="C1623">
            <v>0</v>
          </cell>
          <cell r="D1623" t="str">
            <v>WS&amp;L</v>
          </cell>
          <cell r="E1623" t="str">
            <v>S</v>
          </cell>
          <cell r="F1623" t="str">
            <v>A</v>
          </cell>
          <cell r="G1623" t="str">
            <v>San Shi Street Sitting Out Area</v>
          </cell>
          <cell r="H1623" t="str">
            <v>LCSD</v>
          </cell>
          <cell r="I1623">
            <v>1</v>
          </cell>
          <cell r="J1623" t="str">
            <v>Yes</v>
          </cell>
          <cell r="K1623" t="str">
            <v>Aberdeen_ApLeiChau</v>
          </cell>
          <cell r="L1623" t="str">
            <v>Yes</v>
          </cell>
          <cell r="M1623" t="str">
            <v>BK04408015000</v>
          </cell>
        </row>
        <row r="1624">
          <cell r="A1624" t="str">
            <v>SA2761</v>
          </cell>
          <cell r="B1624" t="str">
            <v>15NW-B/C219</v>
          </cell>
          <cell r="C1624">
            <v>0</v>
          </cell>
          <cell r="D1624" t="str">
            <v>WS&amp;L</v>
          </cell>
          <cell r="E1624" t="str">
            <v>S</v>
          </cell>
          <cell r="F1624" t="str">
            <v>A</v>
          </cell>
          <cell r="G1624" t="str">
            <v>Aberdeen Swimming Pool</v>
          </cell>
          <cell r="H1624" t="str">
            <v>LCSD</v>
          </cell>
          <cell r="I1624">
            <v>2</v>
          </cell>
          <cell r="J1624" t="str">
            <v>Yes</v>
          </cell>
          <cell r="K1624"/>
          <cell r="L1624" t="str">
            <v>Yes</v>
          </cell>
          <cell r="M1624" t="str">
            <v>BB04408040003</v>
          </cell>
        </row>
        <row r="1625">
          <cell r="A1625" t="str">
            <v>SA2762</v>
          </cell>
          <cell r="B1625" t="str">
            <v>15NW-B/C24</v>
          </cell>
          <cell r="C1625">
            <v>0</v>
          </cell>
          <cell r="D1625" t="str">
            <v>WS&amp;L</v>
          </cell>
          <cell r="E1625" t="str">
            <v>S</v>
          </cell>
          <cell r="F1625" t="str">
            <v>A</v>
          </cell>
          <cell r="G1625" t="str">
            <v>Aberdeen Police Training School</v>
          </cell>
          <cell r="H1625" t="str">
            <v>HKPF</v>
          </cell>
          <cell r="I1625">
            <v>3</v>
          </cell>
          <cell r="J1625" t="str">
            <v>No</v>
          </cell>
          <cell r="K1625"/>
          <cell r="L1625" t="str">
            <v>Yes</v>
          </cell>
          <cell r="M1625" t="str">
            <v>BB03108004004</v>
          </cell>
        </row>
        <row r="1626">
          <cell r="A1626" t="str">
            <v>SA2763</v>
          </cell>
          <cell r="B1626" t="str">
            <v>15NW-B/C299</v>
          </cell>
          <cell r="C1626">
            <v>0</v>
          </cell>
          <cell r="D1626" t="str">
            <v>WS&amp;L</v>
          </cell>
          <cell r="E1626" t="str">
            <v>S</v>
          </cell>
          <cell r="F1626" t="str">
            <v>A</v>
          </cell>
          <cell r="G1626" t="str">
            <v>Aberdeen Swimming Pool</v>
          </cell>
          <cell r="H1626" t="str">
            <v>LCSD</v>
          </cell>
          <cell r="I1626">
            <v>2</v>
          </cell>
          <cell r="J1626" t="str">
            <v>No</v>
          </cell>
          <cell r="K1626"/>
          <cell r="L1626" t="str">
            <v>No</v>
          </cell>
          <cell r="M1626" t="str">
            <v>BB04408040002</v>
          </cell>
        </row>
        <row r="1627">
          <cell r="A1627" t="str">
            <v>SA2764</v>
          </cell>
          <cell r="B1627" t="str">
            <v>15NW-B/C300</v>
          </cell>
          <cell r="C1627">
            <v>0</v>
          </cell>
          <cell r="D1627" t="str">
            <v>WS&amp;L</v>
          </cell>
          <cell r="E1627" t="str">
            <v>S</v>
          </cell>
          <cell r="F1627" t="str">
            <v>A</v>
          </cell>
          <cell r="G1627" t="str">
            <v>Aberdeen Police Training School</v>
          </cell>
          <cell r="H1627" t="str">
            <v>HKPF</v>
          </cell>
          <cell r="I1627">
            <v>1</v>
          </cell>
          <cell r="J1627" t="str">
            <v>No</v>
          </cell>
          <cell r="K1627"/>
          <cell r="L1627" t="str">
            <v>Yes</v>
          </cell>
          <cell r="M1627" t="str">
            <v>BB03108004021</v>
          </cell>
        </row>
        <row r="1628">
          <cell r="A1628" t="str">
            <v>SA2765</v>
          </cell>
          <cell r="B1628" t="str">
            <v>15NW-B/C301</v>
          </cell>
          <cell r="C1628">
            <v>0</v>
          </cell>
          <cell r="D1628" t="str">
            <v>WS&amp;L</v>
          </cell>
          <cell r="E1628" t="str">
            <v>S</v>
          </cell>
          <cell r="F1628" t="str">
            <v>A</v>
          </cell>
          <cell r="G1628" t="str">
            <v>Aberdeen Police Training School</v>
          </cell>
          <cell r="H1628" t="str">
            <v>HKPF</v>
          </cell>
          <cell r="I1628">
            <v>2</v>
          </cell>
          <cell r="J1628" t="str">
            <v>Yes</v>
          </cell>
          <cell r="K1628"/>
          <cell r="L1628" t="str">
            <v>Yes</v>
          </cell>
          <cell r="M1628" t="str">
            <v>BB03108004023</v>
          </cell>
        </row>
        <row r="1629">
          <cell r="A1629" t="str">
            <v>SA2766</v>
          </cell>
          <cell r="B1629" t="str">
            <v>15NW-B/C304</v>
          </cell>
          <cell r="C1629">
            <v>0</v>
          </cell>
          <cell r="D1629" t="str">
            <v>WS&amp;L</v>
          </cell>
          <cell r="E1629" t="str">
            <v>S</v>
          </cell>
          <cell r="F1629" t="str">
            <v>A</v>
          </cell>
          <cell r="G1629" t="str">
            <v>Aberdeen Police Training School</v>
          </cell>
          <cell r="H1629" t="str">
            <v>HKPF</v>
          </cell>
          <cell r="I1629">
            <v>1</v>
          </cell>
          <cell r="J1629" t="str">
            <v>Yes</v>
          </cell>
          <cell r="K1629"/>
          <cell r="L1629" t="str">
            <v>No</v>
          </cell>
          <cell r="M1629" t="str">
            <v>BB03108004018</v>
          </cell>
        </row>
        <row r="1630">
          <cell r="A1630" t="str">
            <v>SA2767</v>
          </cell>
          <cell r="B1630" t="str">
            <v>15NW-B/C305</v>
          </cell>
          <cell r="C1630">
            <v>0</v>
          </cell>
          <cell r="D1630" t="str">
            <v>WS&amp;L</v>
          </cell>
          <cell r="E1630" t="str">
            <v>S</v>
          </cell>
          <cell r="F1630" t="str">
            <v>A</v>
          </cell>
          <cell r="G1630" t="str">
            <v>Aberdeen Police Training School</v>
          </cell>
          <cell r="H1630" t="str">
            <v>HKPF</v>
          </cell>
          <cell r="I1630">
            <v>3</v>
          </cell>
          <cell r="J1630" t="str">
            <v>Yes</v>
          </cell>
          <cell r="K1630"/>
          <cell r="L1630" t="str">
            <v>No</v>
          </cell>
          <cell r="M1630" t="str">
            <v>BB03108004028</v>
          </cell>
        </row>
        <row r="1631">
          <cell r="A1631" t="str">
            <v>SA2768</v>
          </cell>
          <cell r="B1631" t="str">
            <v>15NW-B/CR307</v>
          </cell>
          <cell r="C1631">
            <v>2</v>
          </cell>
          <cell r="D1631" t="str">
            <v>WS&amp;L</v>
          </cell>
          <cell r="E1631" t="str">
            <v>S</v>
          </cell>
          <cell r="F1631" t="str">
            <v>A</v>
          </cell>
          <cell r="G1631" t="str">
            <v>Financial Secretary's Residence</v>
          </cell>
          <cell r="H1631" t="str">
            <v>GPA</v>
          </cell>
          <cell r="I1631">
            <v>1</v>
          </cell>
          <cell r="J1631" t="str">
            <v>Yes</v>
          </cell>
          <cell r="K1631" t="str">
            <v>DeepWaterBay_RepulseBay</v>
          </cell>
          <cell r="L1631" t="str">
            <v>Yes</v>
          </cell>
          <cell r="M1631" t="str">
            <v>BB02308012004</v>
          </cell>
        </row>
        <row r="1632">
          <cell r="A1632" t="str">
            <v>SA2769</v>
          </cell>
          <cell r="B1632" t="str">
            <v>15NW-B/C311</v>
          </cell>
          <cell r="C1632">
            <v>0</v>
          </cell>
          <cell r="D1632" t="str">
            <v>WS&amp;L</v>
          </cell>
          <cell r="E1632" t="str">
            <v>S</v>
          </cell>
          <cell r="F1632" t="str">
            <v>A</v>
          </cell>
          <cell r="G1632" t="str">
            <v>Mills &amp; Chung Path</v>
          </cell>
          <cell r="H1632" t="str">
            <v>LCSD</v>
          </cell>
          <cell r="I1632">
            <v>2</v>
          </cell>
          <cell r="J1632" t="str">
            <v>Yes</v>
          </cell>
          <cell r="K1632"/>
          <cell r="L1632" t="str">
            <v>Yes</v>
          </cell>
          <cell r="M1632" t="str">
            <v>BB04408029013</v>
          </cell>
        </row>
        <row r="1633">
          <cell r="A1633" t="str">
            <v>SA2771</v>
          </cell>
          <cell r="B1633" t="str">
            <v>15NW-B/C355</v>
          </cell>
          <cell r="C1633">
            <v>0</v>
          </cell>
          <cell r="D1633" t="str">
            <v>WS&amp;L</v>
          </cell>
          <cell r="E1633" t="str">
            <v>S</v>
          </cell>
          <cell r="F1633" t="str">
            <v>A</v>
          </cell>
          <cell r="G1633" t="str">
            <v>Ap Lei Chau Park</v>
          </cell>
          <cell r="H1633" t="str">
            <v>LCSD</v>
          </cell>
          <cell r="I1633">
            <v>2</v>
          </cell>
          <cell r="J1633" t="str">
            <v>No</v>
          </cell>
          <cell r="K1633" t="str">
            <v>Aberdeen_ApLeiChau</v>
          </cell>
          <cell r="L1633" t="str">
            <v>Yes</v>
          </cell>
          <cell r="M1633" t="str">
            <v>BK04408020002</v>
          </cell>
        </row>
        <row r="1634">
          <cell r="A1634" t="str">
            <v>SA2772</v>
          </cell>
          <cell r="B1634" t="str">
            <v>15NW-B/C372</v>
          </cell>
          <cell r="C1634">
            <v>0</v>
          </cell>
          <cell r="D1634" t="str">
            <v>WS&amp;L</v>
          </cell>
          <cell r="E1634" t="str">
            <v>S</v>
          </cell>
          <cell r="F1634" t="str">
            <v>A</v>
          </cell>
          <cell r="G1634" t="str">
            <v>TWGH's Jockey Club Rehabilitation Complex</v>
          </cell>
          <cell r="H1634" t="str">
            <v>SWD</v>
          </cell>
          <cell r="I1634">
            <v>1</v>
          </cell>
          <cell r="J1634" t="str">
            <v>Yes</v>
          </cell>
          <cell r="K1634"/>
          <cell r="L1634" t="str">
            <v>Yes</v>
          </cell>
          <cell r="M1634" t="str">
            <v>BB05508017003</v>
          </cell>
        </row>
        <row r="1635">
          <cell r="A1635" t="str">
            <v>SA2773</v>
          </cell>
          <cell r="B1635" t="str">
            <v>15NW-B/CR376</v>
          </cell>
          <cell r="C1635">
            <v>0</v>
          </cell>
          <cell r="D1635" t="str">
            <v>WS&amp;L</v>
          </cell>
          <cell r="E1635" t="str">
            <v>S</v>
          </cell>
          <cell r="F1635" t="str">
            <v>A</v>
          </cell>
          <cell r="G1635" t="str">
            <v>Aberdeen Swimming Pool</v>
          </cell>
          <cell r="H1635" t="str">
            <v>LCSD</v>
          </cell>
          <cell r="I1635">
            <v>1</v>
          </cell>
          <cell r="J1635" t="str">
            <v>Yes</v>
          </cell>
          <cell r="K1635"/>
          <cell r="L1635" t="str">
            <v>No</v>
          </cell>
          <cell r="M1635" t="str">
            <v>BB04408052001</v>
          </cell>
        </row>
        <row r="1636">
          <cell r="A1636" t="str">
            <v>SA2774</v>
          </cell>
          <cell r="B1636" t="str">
            <v>15NW-B/C382</v>
          </cell>
          <cell r="C1636">
            <v>0</v>
          </cell>
          <cell r="D1636" t="str">
            <v>WS&amp;L</v>
          </cell>
          <cell r="E1636" t="str">
            <v>S</v>
          </cell>
          <cell r="F1636" t="str">
            <v>A</v>
          </cell>
          <cell r="G1636" t="str">
            <v>Aberdeen Police Training School</v>
          </cell>
          <cell r="H1636" t="str">
            <v>HKPF</v>
          </cell>
          <cell r="I1636">
            <v>3</v>
          </cell>
          <cell r="J1636" t="str">
            <v>No</v>
          </cell>
          <cell r="K1636"/>
          <cell r="L1636" t="str">
            <v>Yes</v>
          </cell>
          <cell r="M1636" t="str">
            <v>BB03108004038</v>
          </cell>
        </row>
        <row r="1637">
          <cell r="A1637" t="str">
            <v>SA2775</v>
          </cell>
          <cell r="B1637" t="str">
            <v>15NW-B/C395</v>
          </cell>
          <cell r="C1637">
            <v>0</v>
          </cell>
          <cell r="D1637" t="str">
            <v>WS&amp;L</v>
          </cell>
          <cell r="E1637" t="str">
            <v>S</v>
          </cell>
          <cell r="F1637" t="str">
            <v>A</v>
          </cell>
          <cell r="G1637" t="str">
            <v>Aberdeen Police Training School</v>
          </cell>
          <cell r="H1637" t="str">
            <v>HKPF</v>
          </cell>
          <cell r="I1637">
            <v>3</v>
          </cell>
          <cell r="J1637" t="str">
            <v>No</v>
          </cell>
          <cell r="K1637"/>
          <cell r="L1637" t="str">
            <v>Yes</v>
          </cell>
          <cell r="M1637" t="str">
            <v>BB03108004041</v>
          </cell>
        </row>
        <row r="1638">
          <cell r="A1638" t="str">
            <v>SA2776</v>
          </cell>
          <cell r="B1638" t="str">
            <v>15NW-B/C52</v>
          </cell>
          <cell r="C1638">
            <v>0</v>
          </cell>
          <cell r="D1638" t="str">
            <v>WS&amp;L</v>
          </cell>
          <cell r="E1638" t="str">
            <v>S</v>
          </cell>
          <cell r="F1638" t="str">
            <v>A</v>
          </cell>
          <cell r="G1638" t="str">
            <v>Deep Water Bay Refuse Collection Point</v>
          </cell>
          <cell r="H1638" t="str">
            <v>LCSD</v>
          </cell>
          <cell r="I1638">
            <v>2</v>
          </cell>
          <cell r="J1638" t="str">
            <v>Yes</v>
          </cell>
          <cell r="K1638" t="str">
            <v>DeepWaterBay_RepulseBay</v>
          </cell>
          <cell r="L1638" t="str">
            <v>Yes</v>
          </cell>
          <cell r="M1638" t="str">
            <v>BB04408043002</v>
          </cell>
        </row>
        <row r="1639">
          <cell r="A1639" t="str">
            <v>SA2777</v>
          </cell>
          <cell r="B1639" t="str">
            <v>15NW-B/C62</v>
          </cell>
          <cell r="C1639">
            <v>0</v>
          </cell>
          <cell r="D1639" t="str">
            <v>WS&amp;L</v>
          </cell>
          <cell r="E1639" t="str">
            <v>S</v>
          </cell>
          <cell r="F1639" t="str">
            <v>A</v>
          </cell>
          <cell r="G1639" t="str">
            <v>Aberdeen Police Training School</v>
          </cell>
          <cell r="H1639" t="str">
            <v>HKPF</v>
          </cell>
          <cell r="I1639">
            <v>1</v>
          </cell>
          <cell r="J1639" t="str">
            <v>Yes</v>
          </cell>
          <cell r="K1639"/>
          <cell r="L1639" t="str">
            <v>Yes</v>
          </cell>
          <cell r="M1639" t="str">
            <v>BB03108004006</v>
          </cell>
        </row>
        <row r="1640">
          <cell r="A1640" t="str">
            <v>SA2778</v>
          </cell>
          <cell r="B1640" t="str">
            <v>15NW-B/CR63</v>
          </cell>
          <cell r="C1640">
            <v>0</v>
          </cell>
          <cell r="D1640" t="str">
            <v>WS&amp;L</v>
          </cell>
          <cell r="E1640" t="str">
            <v>S</v>
          </cell>
          <cell r="F1640" t="str">
            <v>A</v>
          </cell>
          <cell r="G1640" t="str">
            <v>Aberdeen Police Training School</v>
          </cell>
          <cell r="H1640" t="str">
            <v>HKPF</v>
          </cell>
          <cell r="I1640">
            <v>1</v>
          </cell>
          <cell r="J1640" t="str">
            <v>No</v>
          </cell>
          <cell r="K1640"/>
          <cell r="L1640" t="str">
            <v>Yes</v>
          </cell>
          <cell r="M1640" t="str">
            <v>BB03108004007</v>
          </cell>
        </row>
        <row r="1641">
          <cell r="A1641" t="str">
            <v>SA2779</v>
          </cell>
          <cell r="B1641" t="str">
            <v>15NW-B/C64</v>
          </cell>
          <cell r="C1641">
            <v>0</v>
          </cell>
          <cell r="D1641" t="str">
            <v>WS&amp;L</v>
          </cell>
          <cell r="E1641" t="str">
            <v>S</v>
          </cell>
          <cell r="F1641" t="str">
            <v>A</v>
          </cell>
          <cell r="G1641" t="str">
            <v>Aberdeen Police Training School</v>
          </cell>
          <cell r="H1641" t="str">
            <v>HKPF</v>
          </cell>
          <cell r="I1641">
            <v>1</v>
          </cell>
          <cell r="J1641" t="str">
            <v>Yes</v>
          </cell>
          <cell r="K1641"/>
          <cell r="L1641" t="str">
            <v>Yes</v>
          </cell>
          <cell r="M1641" t="str">
            <v>BB03108004008</v>
          </cell>
        </row>
        <row r="1642">
          <cell r="A1642" t="str">
            <v>SA2780</v>
          </cell>
          <cell r="B1642" t="str">
            <v>15NW-B/C65</v>
          </cell>
          <cell r="C1642">
            <v>0</v>
          </cell>
          <cell r="D1642" t="str">
            <v>WS&amp;L</v>
          </cell>
          <cell r="E1642" t="str">
            <v>S</v>
          </cell>
          <cell r="F1642" t="str">
            <v>A</v>
          </cell>
          <cell r="G1642" t="str">
            <v>Aberdeen Police Training School</v>
          </cell>
          <cell r="H1642" t="str">
            <v>HKPF</v>
          </cell>
          <cell r="I1642">
            <v>2</v>
          </cell>
          <cell r="J1642" t="str">
            <v>Yes</v>
          </cell>
          <cell r="K1642"/>
          <cell r="L1642" t="str">
            <v>Yes</v>
          </cell>
          <cell r="M1642" t="str">
            <v>BB03108004009</v>
          </cell>
        </row>
        <row r="1643">
          <cell r="A1643" t="str">
            <v>SA2781</v>
          </cell>
          <cell r="B1643" t="str">
            <v>15NW-B/C66</v>
          </cell>
          <cell r="C1643">
            <v>0</v>
          </cell>
          <cell r="D1643" t="str">
            <v>WS&amp;L</v>
          </cell>
          <cell r="E1643" t="str">
            <v>S</v>
          </cell>
          <cell r="F1643" t="str">
            <v>A</v>
          </cell>
          <cell r="G1643" t="str">
            <v>Aberdeen Police Training School</v>
          </cell>
          <cell r="H1643" t="str">
            <v>HKPF</v>
          </cell>
          <cell r="I1643">
            <v>2</v>
          </cell>
          <cell r="J1643" t="str">
            <v>No</v>
          </cell>
          <cell r="K1643"/>
          <cell r="L1643" t="str">
            <v>Yes</v>
          </cell>
          <cell r="M1643" t="str">
            <v>BB03108004010</v>
          </cell>
        </row>
        <row r="1644">
          <cell r="A1644" t="str">
            <v>SA2782</v>
          </cell>
          <cell r="B1644" t="str">
            <v>15NW-B/C96</v>
          </cell>
          <cell r="C1644">
            <v>0</v>
          </cell>
          <cell r="D1644" t="str">
            <v>WS&amp;L</v>
          </cell>
          <cell r="E1644" t="str">
            <v>S</v>
          </cell>
          <cell r="F1644" t="str">
            <v>A</v>
          </cell>
          <cell r="G1644" t="str">
            <v>Aberdeen Police Training School</v>
          </cell>
          <cell r="H1644" t="str">
            <v>HKPF</v>
          </cell>
          <cell r="I1644">
            <v>2</v>
          </cell>
          <cell r="J1644" t="str">
            <v>Yes</v>
          </cell>
          <cell r="K1644"/>
          <cell r="L1644" t="str">
            <v>Yes</v>
          </cell>
          <cell r="M1644" t="str">
            <v>BB03108004026</v>
          </cell>
        </row>
        <row r="1645">
          <cell r="A1645" t="str">
            <v>SA2783</v>
          </cell>
          <cell r="B1645" t="str">
            <v>15NW-B/F155</v>
          </cell>
          <cell r="C1645">
            <v>0</v>
          </cell>
          <cell r="D1645" t="str">
            <v>WS&amp;L</v>
          </cell>
          <cell r="E1645" t="str">
            <v>S</v>
          </cell>
          <cell r="F1645" t="str">
            <v>A</v>
          </cell>
          <cell r="G1645" t="str">
            <v>Aberdeen Police Training School</v>
          </cell>
          <cell r="H1645" t="str">
            <v>HKPF</v>
          </cell>
          <cell r="I1645">
            <v>1</v>
          </cell>
          <cell r="J1645" t="str">
            <v>Yes</v>
          </cell>
          <cell r="K1645"/>
          <cell r="L1645" t="str">
            <v>Yes</v>
          </cell>
          <cell r="M1645" t="str">
            <v>BB03108004036</v>
          </cell>
        </row>
        <row r="1646">
          <cell r="A1646" t="str">
            <v>SA2784</v>
          </cell>
          <cell r="B1646" t="str">
            <v>15NW-B/F157</v>
          </cell>
          <cell r="C1646">
            <v>0</v>
          </cell>
          <cell r="D1646" t="str">
            <v>WS&amp;L</v>
          </cell>
          <cell r="E1646" t="str">
            <v>S</v>
          </cell>
          <cell r="F1646" t="str">
            <v>A</v>
          </cell>
          <cell r="G1646" t="str">
            <v>Aberdeen Police Training School</v>
          </cell>
          <cell r="H1646" t="str">
            <v>HKPF</v>
          </cell>
          <cell r="I1646">
            <v>2</v>
          </cell>
          <cell r="J1646" t="str">
            <v>Yes</v>
          </cell>
          <cell r="K1646"/>
          <cell r="L1646" t="str">
            <v>Yes</v>
          </cell>
          <cell r="M1646" t="str">
            <v>BB03108004037</v>
          </cell>
        </row>
        <row r="1647">
          <cell r="A1647" t="str">
            <v>SA2785</v>
          </cell>
          <cell r="B1647" t="str">
            <v>15NW-B/F168</v>
          </cell>
          <cell r="C1647">
            <v>0</v>
          </cell>
          <cell r="D1647" t="str">
            <v>WS&amp;L</v>
          </cell>
          <cell r="E1647" t="str">
            <v>S</v>
          </cell>
          <cell r="F1647" t="str">
            <v>A</v>
          </cell>
          <cell r="G1647" t="str">
            <v>Aberdeen Police Training School</v>
          </cell>
          <cell r="H1647" t="str">
            <v>HKPF</v>
          </cell>
          <cell r="I1647">
            <v>2</v>
          </cell>
          <cell r="J1647" t="str">
            <v>No</v>
          </cell>
          <cell r="K1647"/>
          <cell r="L1647" t="str">
            <v>Yes</v>
          </cell>
          <cell r="M1647" t="str">
            <v>BB03108004020</v>
          </cell>
        </row>
        <row r="1648">
          <cell r="A1648" t="str">
            <v>SA2786</v>
          </cell>
          <cell r="B1648" t="str">
            <v>15NW-B/FR175</v>
          </cell>
          <cell r="C1648">
            <v>0</v>
          </cell>
          <cell r="D1648" t="str">
            <v>WS&amp;L</v>
          </cell>
          <cell r="E1648" t="str">
            <v>S</v>
          </cell>
          <cell r="F1648" t="str">
            <v>A</v>
          </cell>
          <cell r="G1648" t="str">
            <v>Aberdeen Police Training School</v>
          </cell>
          <cell r="H1648" t="str">
            <v>HKPF</v>
          </cell>
          <cell r="I1648">
            <v>1</v>
          </cell>
          <cell r="J1648" t="str">
            <v>Yes</v>
          </cell>
          <cell r="K1648"/>
          <cell r="L1648" t="str">
            <v>Yes</v>
          </cell>
          <cell r="M1648" t="str">
            <v>BB03108004031</v>
          </cell>
        </row>
        <row r="1649">
          <cell r="A1649" t="str">
            <v>SA2787</v>
          </cell>
          <cell r="B1649" t="str">
            <v>15NW-B/F49</v>
          </cell>
          <cell r="C1649">
            <v>0</v>
          </cell>
          <cell r="D1649" t="str">
            <v>WS&amp;L</v>
          </cell>
          <cell r="E1649" t="str">
            <v>S</v>
          </cell>
          <cell r="F1649" t="str">
            <v>A</v>
          </cell>
          <cell r="G1649" t="str">
            <v>Aberdeen Police Training School</v>
          </cell>
          <cell r="H1649" t="str">
            <v>HKPF</v>
          </cell>
          <cell r="I1649">
            <v>2</v>
          </cell>
          <cell r="J1649" t="str">
            <v>Yes</v>
          </cell>
          <cell r="K1649"/>
          <cell r="L1649" t="str">
            <v>Yes</v>
          </cell>
          <cell r="M1649" t="str">
            <v>BB03108004027</v>
          </cell>
        </row>
        <row r="1650">
          <cell r="A1650" t="str">
            <v>SA2788</v>
          </cell>
          <cell r="B1650" t="str">
            <v>15NW-B/NS1</v>
          </cell>
          <cell r="C1650">
            <v>0</v>
          </cell>
          <cell r="D1650" t="str">
            <v>WS&amp;L</v>
          </cell>
          <cell r="E1650" t="str">
            <v>S</v>
          </cell>
          <cell r="F1650" t="str">
            <v>A</v>
          </cell>
          <cell r="G1650" t="str">
            <v>Mills &amp; Chung Path</v>
          </cell>
          <cell r="H1650" t="str">
            <v>LCSD</v>
          </cell>
          <cell r="I1650"/>
          <cell r="J1650" t="str">
            <v>No</v>
          </cell>
          <cell r="K1650"/>
          <cell r="L1650" t="str">
            <v>No</v>
          </cell>
          <cell r="M1650" t="str">
            <v>BB04408062001</v>
          </cell>
        </row>
        <row r="1651">
          <cell r="A1651" t="str">
            <v>SA2790</v>
          </cell>
          <cell r="B1651" t="str">
            <v>15NW-B/R4</v>
          </cell>
          <cell r="C1651">
            <v>0</v>
          </cell>
          <cell r="D1651" t="str">
            <v>WS&amp;L</v>
          </cell>
          <cell r="E1651" t="str">
            <v>S</v>
          </cell>
          <cell r="F1651" t="str">
            <v>A</v>
          </cell>
          <cell r="G1651" t="str">
            <v>Aberdeen Police Training School</v>
          </cell>
          <cell r="H1651" t="str">
            <v>HKPF</v>
          </cell>
          <cell r="I1651">
            <v>2</v>
          </cell>
          <cell r="J1651" t="str">
            <v>Yes</v>
          </cell>
          <cell r="K1651"/>
          <cell r="L1651" t="str">
            <v>No</v>
          </cell>
          <cell r="M1651" t="str">
            <v>BB03108004011</v>
          </cell>
        </row>
        <row r="1652">
          <cell r="A1652" t="str">
            <v>SA2791</v>
          </cell>
          <cell r="B1652" t="str">
            <v>15NW-B/R54</v>
          </cell>
          <cell r="C1652">
            <v>0</v>
          </cell>
          <cell r="D1652" t="str">
            <v>WS&amp;L</v>
          </cell>
          <cell r="E1652" t="str">
            <v>S</v>
          </cell>
          <cell r="F1652" t="str">
            <v>A</v>
          </cell>
          <cell r="G1652" t="str">
            <v>Aberdeen Swimming Pool</v>
          </cell>
          <cell r="H1652" t="str">
            <v>LCSD</v>
          </cell>
          <cell r="I1652">
            <v>2</v>
          </cell>
          <cell r="J1652" t="str">
            <v>Yes</v>
          </cell>
          <cell r="K1652"/>
          <cell r="L1652" t="str">
            <v>No</v>
          </cell>
          <cell r="M1652" t="str">
            <v>BB04408040001</v>
          </cell>
        </row>
        <row r="1653">
          <cell r="A1653" t="str">
            <v>SA2792</v>
          </cell>
          <cell r="B1653" t="str">
            <v>15NW-B/R56</v>
          </cell>
          <cell r="C1653">
            <v>0</v>
          </cell>
          <cell r="D1653" t="str">
            <v>WS&amp;L</v>
          </cell>
          <cell r="E1653" t="str">
            <v>S</v>
          </cell>
          <cell r="F1653" t="str">
            <v>A</v>
          </cell>
          <cell r="G1653" t="str">
            <v>Aberdeen Police Training School</v>
          </cell>
          <cell r="H1653" t="str">
            <v>HKPF</v>
          </cell>
          <cell r="I1653">
            <v>2</v>
          </cell>
          <cell r="J1653" t="str">
            <v>Yes</v>
          </cell>
          <cell r="K1653"/>
          <cell r="L1653" t="str">
            <v>No</v>
          </cell>
          <cell r="M1653" t="str">
            <v>BB03108004013</v>
          </cell>
        </row>
        <row r="1654">
          <cell r="A1654" t="str">
            <v>SA2793</v>
          </cell>
          <cell r="B1654" t="str">
            <v>15NW-B/R87</v>
          </cell>
          <cell r="C1654">
            <v>0</v>
          </cell>
          <cell r="D1654" t="str">
            <v>WS&amp;L</v>
          </cell>
          <cell r="E1654" t="str">
            <v>S</v>
          </cell>
          <cell r="F1654" t="str">
            <v>A</v>
          </cell>
          <cell r="G1654" t="str">
            <v>Deep Water Bay Refuse Collection Point</v>
          </cell>
          <cell r="H1654" t="str">
            <v>FEHD</v>
          </cell>
          <cell r="I1654">
            <v>2</v>
          </cell>
          <cell r="J1654" t="str">
            <v>Yes</v>
          </cell>
          <cell r="K1654" t="str">
            <v>DeepWaterBay_RepulseBay</v>
          </cell>
          <cell r="L1654" t="str">
            <v>No</v>
          </cell>
          <cell r="M1654" t="str">
            <v>BB01908060001</v>
          </cell>
        </row>
        <row r="1655">
          <cell r="A1655" t="str">
            <v>SA2794</v>
          </cell>
          <cell r="B1655" t="str">
            <v>15NW-C/C134</v>
          </cell>
          <cell r="C1655">
            <v>0</v>
          </cell>
          <cell r="D1655" t="str">
            <v>E</v>
          </cell>
          <cell r="E1655" t="str">
            <v>SKW&amp;Is-S</v>
          </cell>
          <cell r="F1655" t="str">
            <v>A</v>
          </cell>
          <cell r="G1655" t="str">
            <v>(Hung Shing Yeh Beach) (Is-S)</v>
          </cell>
          <cell r="H1655" t="str">
            <v>LCSD</v>
          </cell>
          <cell r="I1655">
            <v>3</v>
          </cell>
          <cell r="J1655" t="str">
            <v>Yes</v>
          </cell>
          <cell r="K1655"/>
          <cell r="L1655" t="str">
            <v>Yes</v>
          </cell>
          <cell r="M1655" t="str">
            <v>DF04408023001</v>
          </cell>
        </row>
        <row r="1656">
          <cell r="A1656" t="str">
            <v>SA2795</v>
          </cell>
          <cell r="B1656" t="str">
            <v>16SW-B/CR2</v>
          </cell>
          <cell r="C1656">
            <v>0</v>
          </cell>
          <cell r="D1656" t="str">
            <v>E</v>
          </cell>
          <cell r="E1656" t="str">
            <v>SKW&amp;Is-S</v>
          </cell>
          <cell r="F1656" t="str">
            <v>A</v>
          </cell>
          <cell r="G1656" t="str">
            <v>Waglan Island Lighthouse &amp; Quarters (Is-S)</v>
          </cell>
          <cell r="H1656" t="str">
            <v>MD</v>
          </cell>
          <cell r="I1656">
            <v>1</v>
          </cell>
          <cell r="J1656" t="str">
            <v>Yes</v>
          </cell>
          <cell r="K1656"/>
          <cell r="L1656" t="str">
            <v>Yes</v>
          </cell>
          <cell r="M1656" t="str">
            <v>DF04608050002</v>
          </cell>
        </row>
        <row r="1657">
          <cell r="A1657" t="str">
            <v>SA2796</v>
          </cell>
          <cell r="B1657" t="str">
            <v>16SW-B/C3</v>
          </cell>
          <cell r="C1657">
            <v>0</v>
          </cell>
          <cell r="D1657" t="str">
            <v>E</v>
          </cell>
          <cell r="E1657" t="str">
            <v>SKW&amp;Is-S</v>
          </cell>
          <cell r="F1657" t="str">
            <v>A</v>
          </cell>
          <cell r="G1657" t="str">
            <v>Waglan Island Lighthouse &amp; Quarters (Is-S)</v>
          </cell>
          <cell r="H1657" t="str">
            <v>MD</v>
          </cell>
          <cell r="I1657">
            <v>3</v>
          </cell>
          <cell r="J1657" t="str">
            <v>Yes</v>
          </cell>
          <cell r="K1657"/>
          <cell r="L1657" t="str">
            <v>Yes</v>
          </cell>
          <cell r="M1657" t="str">
            <v>DF04608004002</v>
          </cell>
        </row>
        <row r="1658">
          <cell r="A1658" t="str">
            <v>SA2797</v>
          </cell>
          <cell r="B1658" t="str">
            <v>16SW-B/C4</v>
          </cell>
          <cell r="C1658">
            <v>0</v>
          </cell>
          <cell r="D1658" t="str">
            <v>E</v>
          </cell>
          <cell r="E1658" t="str">
            <v>SKW&amp;Is-S</v>
          </cell>
          <cell r="F1658" t="str">
            <v>A</v>
          </cell>
          <cell r="G1658" t="str">
            <v>Waglan Island Lighthouse &amp; Quarters (Is-S)</v>
          </cell>
          <cell r="H1658" t="str">
            <v>MD</v>
          </cell>
          <cell r="I1658">
            <v>2</v>
          </cell>
          <cell r="J1658" t="str">
            <v>Yes</v>
          </cell>
          <cell r="K1658"/>
          <cell r="L1658" t="str">
            <v>Yes</v>
          </cell>
          <cell r="M1658" t="str">
            <v>DF04608004001</v>
          </cell>
        </row>
        <row r="1659">
          <cell r="A1659" t="str">
            <v>SA2798</v>
          </cell>
          <cell r="B1659" t="str">
            <v>16SW-B/C6</v>
          </cell>
          <cell r="C1659">
            <v>0</v>
          </cell>
          <cell r="D1659" t="str">
            <v>E</v>
          </cell>
          <cell r="E1659" t="str">
            <v>SKW&amp;Is-S</v>
          </cell>
          <cell r="F1659" t="str">
            <v>A</v>
          </cell>
          <cell r="G1659" t="str">
            <v>Waglan Island Lighthouse &amp; Quarters (Is-S)</v>
          </cell>
          <cell r="H1659" t="str">
            <v>MD</v>
          </cell>
          <cell r="I1659">
            <v>3</v>
          </cell>
          <cell r="J1659" t="str">
            <v>Yes</v>
          </cell>
          <cell r="K1659"/>
          <cell r="L1659" t="str">
            <v>No</v>
          </cell>
          <cell r="M1659" t="str">
            <v>DF04608050005</v>
          </cell>
        </row>
        <row r="1660">
          <cell r="A1660" t="str">
            <v>SA2799</v>
          </cell>
          <cell r="B1660" t="str">
            <v>16SW-B/C7</v>
          </cell>
          <cell r="C1660">
            <v>0</v>
          </cell>
          <cell r="D1660" t="str">
            <v>E</v>
          </cell>
          <cell r="E1660" t="str">
            <v>SKW&amp;Is-S</v>
          </cell>
          <cell r="F1660" t="str">
            <v>A</v>
          </cell>
          <cell r="G1660" t="str">
            <v>Waglan Island Lighthouse &amp; Quarters (Is-S)</v>
          </cell>
          <cell r="H1660" t="str">
            <v>MD</v>
          </cell>
          <cell r="I1660">
            <v>3</v>
          </cell>
          <cell r="J1660" t="str">
            <v>Yes</v>
          </cell>
          <cell r="K1660"/>
          <cell r="L1660" t="str">
            <v>No</v>
          </cell>
          <cell r="M1660" t="str">
            <v>DF04608050006</v>
          </cell>
        </row>
        <row r="1661">
          <cell r="A1661" t="str">
            <v>SA2800</v>
          </cell>
          <cell r="B1661" t="str">
            <v>16SW-B/CR8</v>
          </cell>
          <cell r="C1661">
            <v>0</v>
          </cell>
          <cell r="D1661" t="str">
            <v>E</v>
          </cell>
          <cell r="E1661" t="str">
            <v>SKW&amp;Is-S</v>
          </cell>
          <cell r="F1661" t="str">
            <v>A</v>
          </cell>
          <cell r="G1661" t="str">
            <v>Waglan Island Lighthouse &amp; Quarters (Is-S)</v>
          </cell>
          <cell r="H1661" t="str">
            <v>MD</v>
          </cell>
          <cell r="I1661">
            <v>3</v>
          </cell>
          <cell r="J1661" t="str">
            <v>Yes</v>
          </cell>
          <cell r="K1661"/>
          <cell r="L1661" t="str">
            <v>No</v>
          </cell>
          <cell r="M1661" t="str">
            <v>DF04608004003</v>
          </cell>
        </row>
        <row r="1662">
          <cell r="A1662" t="str">
            <v>SA2801</v>
          </cell>
          <cell r="B1662" t="str">
            <v>16SW-B/F5</v>
          </cell>
          <cell r="C1662">
            <v>0</v>
          </cell>
          <cell r="D1662" t="str">
            <v>E</v>
          </cell>
          <cell r="E1662" t="str">
            <v>SKW&amp;Is-S</v>
          </cell>
          <cell r="F1662" t="str">
            <v>A</v>
          </cell>
          <cell r="G1662" t="str">
            <v>Waglan Island Lighthouse &amp; Quarters (Is-S)</v>
          </cell>
          <cell r="H1662" t="str">
            <v>MD</v>
          </cell>
          <cell r="I1662">
            <v>3</v>
          </cell>
          <cell r="J1662" t="str">
            <v>No</v>
          </cell>
          <cell r="K1662"/>
          <cell r="L1662" t="str">
            <v>Yes</v>
          </cell>
          <cell r="M1662" t="str">
            <v>DF04608051001</v>
          </cell>
        </row>
        <row r="1663">
          <cell r="A1663" t="str">
            <v>SA2802</v>
          </cell>
          <cell r="B1663" t="str">
            <v>16SW-B/R1</v>
          </cell>
          <cell r="C1663">
            <v>0</v>
          </cell>
          <cell r="D1663" t="str">
            <v>E</v>
          </cell>
          <cell r="E1663" t="str">
            <v>SKW&amp;Is-S</v>
          </cell>
          <cell r="F1663" t="str">
            <v>A</v>
          </cell>
          <cell r="G1663" t="str">
            <v>Waglan Island Lighthouse &amp; Quarters (Is-S)</v>
          </cell>
          <cell r="H1663" t="str">
            <v>MD</v>
          </cell>
          <cell r="I1663">
            <v>2</v>
          </cell>
          <cell r="J1663" t="str">
            <v>Yes</v>
          </cell>
          <cell r="K1663"/>
          <cell r="L1663" t="str">
            <v>No</v>
          </cell>
          <cell r="M1663" t="str">
            <v>DF04608051002</v>
          </cell>
        </row>
        <row r="1664">
          <cell r="A1664" t="str">
            <v>SA2803</v>
          </cell>
          <cell r="B1664" t="str">
            <v>16SW-B/R3</v>
          </cell>
          <cell r="C1664">
            <v>0</v>
          </cell>
          <cell r="D1664" t="str">
            <v>E</v>
          </cell>
          <cell r="E1664" t="str">
            <v>SKW&amp;Is-S</v>
          </cell>
          <cell r="F1664" t="str">
            <v>A</v>
          </cell>
          <cell r="G1664" t="str">
            <v>Waglan Island Lighthouse &amp; Quarters (Is-S)</v>
          </cell>
          <cell r="H1664" t="str">
            <v>MD</v>
          </cell>
          <cell r="I1664">
            <v>2</v>
          </cell>
          <cell r="J1664" t="str">
            <v>Yes</v>
          </cell>
          <cell r="K1664"/>
          <cell r="L1664" t="str">
            <v>No</v>
          </cell>
          <cell r="M1664" t="str">
            <v>DF04608049002</v>
          </cell>
        </row>
        <row r="1665">
          <cell r="A1665" t="str">
            <v>SA2804</v>
          </cell>
          <cell r="B1665" t="str">
            <v>5SW-D/C1</v>
          </cell>
          <cell r="C1665">
            <v>0</v>
          </cell>
          <cell r="D1665" t="str">
            <v>E</v>
          </cell>
          <cell r="E1665" t="str">
            <v>SKW&amp;Is-S</v>
          </cell>
          <cell r="F1665" t="str">
            <v>A</v>
          </cell>
          <cell r="G1665" t="str">
            <v>Lung Kwu Chau DVOR/DME Station (Is-S)</v>
          </cell>
          <cell r="H1665" t="str">
            <v>CAD</v>
          </cell>
          <cell r="I1665">
            <v>3</v>
          </cell>
          <cell r="J1665" t="str">
            <v>No</v>
          </cell>
          <cell r="K1665"/>
          <cell r="L1665" t="str">
            <v>Yes</v>
          </cell>
          <cell r="M1665" t="str">
            <v>DF00808015001</v>
          </cell>
        </row>
        <row r="1666">
          <cell r="A1666" t="str">
            <v>SA2805</v>
          </cell>
          <cell r="B1666" t="str">
            <v>5SW-D/C2</v>
          </cell>
          <cell r="C1666">
            <v>0</v>
          </cell>
          <cell r="D1666" t="str">
            <v>E</v>
          </cell>
          <cell r="E1666" t="str">
            <v>SKW&amp;Is-S</v>
          </cell>
          <cell r="F1666" t="str">
            <v>A</v>
          </cell>
          <cell r="G1666" t="str">
            <v>Lung Kwu Chau DVOR/DME Station (Is-S)</v>
          </cell>
          <cell r="H1666" t="str">
            <v>CAD</v>
          </cell>
          <cell r="I1666">
            <v>3</v>
          </cell>
          <cell r="J1666" t="str">
            <v>No</v>
          </cell>
          <cell r="K1666"/>
          <cell r="L1666" t="str">
            <v>Yes</v>
          </cell>
          <cell r="M1666" t="str">
            <v>DF00808015002</v>
          </cell>
        </row>
        <row r="1667">
          <cell r="A1667" t="str">
            <v>SA2807</v>
          </cell>
          <cell r="B1667" t="str">
            <v>5SW-D/F1</v>
          </cell>
          <cell r="C1667">
            <v>0</v>
          </cell>
          <cell r="D1667" t="str">
            <v>E</v>
          </cell>
          <cell r="E1667" t="str">
            <v>SKW&amp;Is-S</v>
          </cell>
          <cell r="F1667" t="str">
            <v>A</v>
          </cell>
          <cell r="G1667" t="str">
            <v>Lung Kwu Chau DVOR/DME Station (Is-S)</v>
          </cell>
          <cell r="H1667" t="str">
            <v>CAD</v>
          </cell>
          <cell r="I1667">
            <v>2</v>
          </cell>
          <cell r="J1667" t="str">
            <v>No</v>
          </cell>
          <cell r="K1667"/>
          <cell r="L1667" t="str">
            <v>No</v>
          </cell>
          <cell r="M1667" t="str">
            <v>DF00808064001</v>
          </cell>
        </row>
        <row r="1668">
          <cell r="A1668" t="str">
            <v>SA2822</v>
          </cell>
          <cell r="B1668" t="str">
            <v>9NW-B/C1</v>
          </cell>
          <cell r="C1668">
            <v>0</v>
          </cell>
          <cell r="D1668" t="str">
            <v>E</v>
          </cell>
          <cell r="E1668" t="str">
            <v>SKW&amp;Is-S</v>
          </cell>
          <cell r="F1668" t="str">
            <v>A</v>
          </cell>
          <cell r="G1668" t="str">
            <v>Sha Chau Asr Station (Is-S)</v>
          </cell>
          <cell r="H1668" t="str">
            <v>CAD</v>
          </cell>
          <cell r="I1668">
            <v>2</v>
          </cell>
          <cell r="J1668" t="str">
            <v>No</v>
          </cell>
          <cell r="K1668"/>
          <cell r="L1668" t="str">
            <v>Yes</v>
          </cell>
          <cell r="M1668" t="str">
            <v>DF00808014003</v>
          </cell>
        </row>
        <row r="1669">
          <cell r="A1669" t="str">
            <v>SA2823</v>
          </cell>
          <cell r="B1669" t="str">
            <v>9NW-B/C2</v>
          </cell>
          <cell r="C1669">
            <v>0</v>
          </cell>
          <cell r="D1669" t="str">
            <v>E</v>
          </cell>
          <cell r="E1669" t="str">
            <v>SKW&amp;Is-S</v>
          </cell>
          <cell r="F1669" t="str">
            <v>A</v>
          </cell>
          <cell r="G1669" t="str">
            <v>Sha Chau Asr Station (Is-S)</v>
          </cell>
          <cell r="H1669" t="str">
            <v>CAD</v>
          </cell>
          <cell r="I1669">
            <v>3</v>
          </cell>
          <cell r="J1669" t="str">
            <v>No</v>
          </cell>
          <cell r="K1669"/>
          <cell r="L1669" t="str">
            <v>Yes</v>
          </cell>
          <cell r="M1669" t="str">
            <v>DF00808014008</v>
          </cell>
        </row>
        <row r="1670">
          <cell r="A1670" t="str">
            <v>SA2824</v>
          </cell>
          <cell r="B1670" t="str">
            <v>9NW-B/C3</v>
          </cell>
          <cell r="C1670">
            <v>0</v>
          </cell>
          <cell r="D1670" t="str">
            <v>E</v>
          </cell>
          <cell r="E1670" t="str">
            <v>SKW&amp;Is-S</v>
          </cell>
          <cell r="F1670" t="str">
            <v>A</v>
          </cell>
          <cell r="G1670" t="str">
            <v>Sha Chau Asr Station (Is-S)</v>
          </cell>
          <cell r="H1670" t="str">
            <v>CAD</v>
          </cell>
          <cell r="I1670">
            <v>3</v>
          </cell>
          <cell r="J1670" t="str">
            <v>No</v>
          </cell>
          <cell r="K1670"/>
          <cell r="L1670" t="str">
            <v>Yes</v>
          </cell>
          <cell r="M1670" t="str">
            <v>DF00808014006</v>
          </cell>
        </row>
        <row r="1671">
          <cell r="A1671" t="str">
            <v>SA2825</v>
          </cell>
          <cell r="B1671" t="str">
            <v>9NW-B/F1</v>
          </cell>
          <cell r="C1671">
            <v>0</v>
          </cell>
          <cell r="D1671" t="str">
            <v>E</v>
          </cell>
          <cell r="E1671" t="str">
            <v>SKW&amp;Is-S</v>
          </cell>
          <cell r="F1671" t="str">
            <v>A</v>
          </cell>
          <cell r="G1671" t="str">
            <v>Sha Chau Asr Station (Is-S)</v>
          </cell>
          <cell r="H1671" t="str">
            <v>CAD</v>
          </cell>
          <cell r="I1671">
            <v>2</v>
          </cell>
          <cell r="J1671" t="str">
            <v>Yes</v>
          </cell>
          <cell r="K1671"/>
          <cell r="L1671" t="str">
            <v>Yes</v>
          </cell>
          <cell r="M1671" t="str">
            <v>DF00808014001</v>
          </cell>
        </row>
        <row r="1672">
          <cell r="A1672" t="str">
            <v>SA2826</v>
          </cell>
          <cell r="B1672" t="str">
            <v>9NW-B/F2</v>
          </cell>
          <cell r="C1672">
            <v>0</v>
          </cell>
          <cell r="D1672" t="str">
            <v>E</v>
          </cell>
          <cell r="E1672" t="str">
            <v>SKW&amp;Is-S</v>
          </cell>
          <cell r="F1672" t="str">
            <v>A</v>
          </cell>
          <cell r="G1672" t="str">
            <v>Sha Chau Asr Station (Is-S)</v>
          </cell>
          <cell r="H1672" t="str">
            <v>CAD</v>
          </cell>
          <cell r="I1672">
            <v>3</v>
          </cell>
          <cell r="J1672" t="str">
            <v>No</v>
          </cell>
          <cell r="K1672"/>
          <cell r="L1672" t="str">
            <v>Yes</v>
          </cell>
          <cell r="M1672" t="str">
            <v>DF00808014002</v>
          </cell>
        </row>
        <row r="1673">
          <cell r="A1673" t="str">
            <v>SA2827</v>
          </cell>
          <cell r="B1673" t="str">
            <v>9NW-B/F3</v>
          </cell>
          <cell r="C1673">
            <v>0</v>
          </cell>
          <cell r="D1673" t="str">
            <v>E</v>
          </cell>
          <cell r="E1673" t="str">
            <v>SKW&amp;Is-S</v>
          </cell>
          <cell r="F1673" t="str">
            <v>A</v>
          </cell>
          <cell r="G1673" t="str">
            <v>Sha Chau Asr Station (Is-S)</v>
          </cell>
          <cell r="H1673" t="str">
            <v>CAD</v>
          </cell>
          <cell r="I1673">
            <v>3</v>
          </cell>
          <cell r="J1673" t="str">
            <v>No</v>
          </cell>
          <cell r="K1673"/>
          <cell r="L1673" t="str">
            <v>Yes</v>
          </cell>
          <cell r="M1673" t="str">
            <v>DF00808014004</v>
          </cell>
        </row>
        <row r="1674">
          <cell r="A1674" t="str">
            <v>SA2828</v>
          </cell>
          <cell r="B1674" t="str">
            <v>9NW-B/F4</v>
          </cell>
          <cell r="C1674">
            <v>0</v>
          </cell>
          <cell r="D1674" t="str">
            <v>E</v>
          </cell>
          <cell r="E1674" t="str">
            <v>SKW&amp;Is-S</v>
          </cell>
          <cell r="F1674" t="str">
            <v>A</v>
          </cell>
          <cell r="G1674" t="str">
            <v>Sha Chau Asr Station (Is-S)</v>
          </cell>
          <cell r="H1674" t="str">
            <v>CAD</v>
          </cell>
          <cell r="I1674">
            <v>3</v>
          </cell>
          <cell r="J1674" t="str">
            <v>No</v>
          </cell>
          <cell r="K1674"/>
          <cell r="L1674" t="str">
            <v>Yes</v>
          </cell>
          <cell r="M1674" t="str">
            <v>DF00808014005</v>
          </cell>
        </row>
        <row r="1675">
          <cell r="A1675" t="str">
            <v>SA2829</v>
          </cell>
          <cell r="B1675" t="str">
            <v>9NW-B/F5</v>
          </cell>
          <cell r="C1675">
            <v>0</v>
          </cell>
          <cell r="D1675" t="str">
            <v>E</v>
          </cell>
          <cell r="E1675" t="str">
            <v>SKW&amp;Is-S</v>
          </cell>
          <cell r="F1675" t="str">
            <v>A</v>
          </cell>
          <cell r="G1675" t="str">
            <v>Sha Chau Asr Station (Is-S)</v>
          </cell>
          <cell r="H1675" t="str">
            <v>CAD</v>
          </cell>
          <cell r="I1675">
            <v>3</v>
          </cell>
          <cell r="J1675" t="str">
            <v>No</v>
          </cell>
          <cell r="K1675"/>
          <cell r="L1675" t="str">
            <v>Yes</v>
          </cell>
          <cell r="M1675" t="str">
            <v>DF00808014007</v>
          </cell>
        </row>
        <row r="1676">
          <cell r="A1676" t="str">
            <v>SA3101</v>
          </cell>
          <cell r="B1676" t="str">
            <v>10SW-D/F82</v>
          </cell>
          <cell r="C1676">
            <v>0</v>
          </cell>
          <cell r="D1676" t="str">
            <v>E</v>
          </cell>
          <cell r="E1676" t="str">
            <v>SKW&amp;Is-S</v>
          </cell>
          <cell r="F1676" t="str">
            <v>A</v>
          </cell>
          <cell r="G1676" t="str">
            <v>Hei Ling Chau Addiction Treatment Centre &amp; Hei Ling Chau Correctional Institution (Is-S)</v>
          </cell>
          <cell r="H1676" t="str">
            <v>CSD</v>
          </cell>
          <cell r="I1676">
            <v>1</v>
          </cell>
          <cell r="J1676" t="str">
            <v>Yes</v>
          </cell>
          <cell r="K1676"/>
          <cell r="L1676" t="str">
            <v>Yes</v>
          </cell>
          <cell r="M1676" t="str">
            <v>DF01208009002</v>
          </cell>
        </row>
        <row r="1677">
          <cell r="A1677" t="str">
            <v>SA3107</v>
          </cell>
          <cell r="B1677" t="str">
            <v>11SE-B/C626</v>
          </cell>
          <cell r="C1677">
            <v>1</v>
          </cell>
          <cell r="D1677" t="str">
            <v>E</v>
          </cell>
          <cell r="E1677" t="str">
            <v>SKW&amp;Is-S</v>
          </cell>
          <cell r="F1677" t="str">
            <v>A</v>
          </cell>
          <cell r="G1677" t="str">
            <v>Shaukeiwan Tsung Tsin School, A Kung Ngam Road (Skw)</v>
          </cell>
          <cell r="H1677" t="str">
            <v>EB</v>
          </cell>
          <cell r="I1677">
            <v>1</v>
          </cell>
          <cell r="J1677" t="str">
            <v>No</v>
          </cell>
          <cell r="K1677" t="str">
            <v>ShauKeiWan_SaiWanHo</v>
          </cell>
          <cell r="L1677" t="str">
            <v>No</v>
          </cell>
          <cell r="M1677" t="str">
            <v>DB07108049001</v>
          </cell>
        </row>
        <row r="1678">
          <cell r="A1678" t="str">
            <v>SA3108</v>
          </cell>
          <cell r="B1678" t="str">
            <v>11SE-B/FR142</v>
          </cell>
          <cell r="C1678">
            <v>0</v>
          </cell>
          <cell r="D1678" t="str">
            <v>E</v>
          </cell>
          <cell r="E1678" t="str">
            <v>SKW&amp;Is-S</v>
          </cell>
          <cell r="F1678" t="str">
            <v>A</v>
          </cell>
          <cell r="G1678" t="str">
            <v>Hong Kong Museum Of Coastal Defence (Skw)</v>
          </cell>
          <cell r="H1678" t="str">
            <v>LCSD</v>
          </cell>
          <cell r="I1678">
            <v>1</v>
          </cell>
          <cell r="J1678" t="str">
            <v>Yes</v>
          </cell>
          <cell r="K1678"/>
          <cell r="L1678" t="str">
            <v>Yes</v>
          </cell>
          <cell r="M1678" t="str">
            <v>DB04408033022</v>
          </cell>
        </row>
        <row r="1679">
          <cell r="A1679" t="str">
            <v>SA3109</v>
          </cell>
          <cell r="B1679" t="str">
            <v>11SE-B/F182</v>
          </cell>
          <cell r="C1679">
            <v>0</v>
          </cell>
          <cell r="D1679" t="str">
            <v>E</v>
          </cell>
          <cell r="E1679" t="str">
            <v>SKW&amp;Is-S</v>
          </cell>
          <cell r="F1679" t="str">
            <v>A</v>
          </cell>
          <cell r="G1679" t="str">
            <v>Shaukeiwan Tsung Tsin School, A Kung Ngam Road (Skw)</v>
          </cell>
          <cell r="H1679" t="str">
            <v>EB</v>
          </cell>
          <cell r="I1679">
            <v>1</v>
          </cell>
          <cell r="J1679" t="str">
            <v>No</v>
          </cell>
          <cell r="K1679" t="str">
            <v>ShauKeiWan_SaiWanHo</v>
          </cell>
          <cell r="L1679" t="str">
            <v>No</v>
          </cell>
          <cell r="M1679" t="str">
            <v>DB07108049002</v>
          </cell>
        </row>
        <row r="1680">
          <cell r="A1680" t="str">
            <v>SA3110</v>
          </cell>
          <cell r="B1680" t="str">
            <v>11SW-C/NS1</v>
          </cell>
          <cell r="C1680">
            <v>0</v>
          </cell>
          <cell r="D1680" t="str">
            <v>WS&amp;L</v>
          </cell>
          <cell r="E1680" t="str">
            <v>W</v>
          </cell>
          <cell r="F1680" t="str">
            <v>A</v>
          </cell>
          <cell r="G1680" t="str">
            <v>Bethanie, 139 Pokfulam Road</v>
          </cell>
          <cell r="H1680" t="str">
            <v>GPA</v>
          </cell>
          <cell r="I1680"/>
          <cell r="J1680" t="str">
            <v>No</v>
          </cell>
          <cell r="K1680"/>
          <cell r="L1680" t="str">
            <v>Yes</v>
          </cell>
          <cell r="M1680" t="str">
            <v>BJ02308034017</v>
          </cell>
        </row>
        <row r="1681">
          <cell r="A1681" t="str">
            <v>SA3111</v>
          </cell>
          <cell r="B1681" t="str">
            <v>11SW-D/CR2241</v>
          </cell>
          <cell r="C1681">
            <v>0</v>
          </cell>
          <cell r="D1681" t="str">
            <v>CP,ML&amp;Wch</v>
          </cell>
          <cell r="E1681" t="str">
            <v>PML</v>
          </cell>
          <cell r="F1681" t="str">
            <v>A</v>
          </cell>
          <cell r="G1681" t="str">
            <v>Chief Justice's Residence, 18 Gough Hill Road</v>
          </cell>
          <cell r="H1681" t="str">
            <v>GPA</v>
          </cell>
          <cell r="I1681">
            <v>3</v>
          </cell>
          <cell r="J1681" t="str">
            <v>No</v>
          </cell>
          <cell r="K1681"/>
          <cell r="L1681" t="str">
            <v>Yes</v>
          </cell>
          <cell r="M1681" t="str">
            <v>AC02308034006</v>
          </cell>
        </row>
        <row r="1682">
          <cell r="A1682" t="str">
            <v>SA3201</v>
          </cell>
          <cell r="B1682" t="str">
            <v>11SE-A/F453</v>
          </cell>
          <cell r="C1682">
            <v>0</v>
          </cell>
          <cell r="D1682" t="str">
            <v>E</v>
          </cell>
          <cell r="E1682" t="str">
            <v>NP&amp;CB</v>
          </cell>
          <cell r="F1682" t="str">
            <v>A</v>
          </cell>
          <cell r="G1682" t="str">
            <v>Belilios Public School</v>
          </cell>
          <cell r="H1682" t="str">
            <v>EB</v>
          </cell>
          <cell r="I1682">
            <v>1</v>
          </cell>
          <cell r="J1682" t="str">
            <v>No</v>
          </cell>
          <cell r="K1682" t="str">
            <v>TinHau</v>
          </cell>
          <cell r="L1682" t="str">
            <v>No</v>
          </cell>
          <cell r="M1682" t="str">
            <v>DA07108006003</v>
          </cell>
        </row>
        <row r="1683">
          <cell r="A1683" t="str">
            <v>SA3406</v>
          </cell>
          <cell r="B1683" t="str">
            <v>11SE-A/C298</v>
          </cell>
          <cell r="C1683" t="str">
            <v>2,4</v>
          </cell>
          <cell r="D1683" t="str">
            <v>E</v>
          </cell>
          <cell r="E1683" t="str">
            <v>SKW&amp;Is-S</v>
          </cell>
          <cell r="F1683" t="str">
            <v>A</v>
          </cell>
          <cell r="G1683" t="str">
            <v>Quarry Bay Reservoir Garden (SKW)</v>
          </cell>
          <cell r="H1683" t="str">
            <v>LCSD,LandsD</v>
          </cell>
          <cell r="I1683">
            <v>1</v>
          </cell>
          <cell r="J1683" t="str">
            <v>Yes</v>
          </cell>
          <cell r="K1683" t="str">
            <v>ShauKeiWan_SaiWanHo</v>
          </cell>
          <cell r="L1683" t="str">
            <v>Yes</v>
          </cell>
          <cell r="M1683" t="str">
            <v>DB04408019002</v>
          </cell>
        </row>
        <row r="1684">
          <cell r="A1684" t="str">
            <v>SA3407</v>
          </cell>
          <cell r="B1684" t="str">
            <v>11SE-A/R239</v>
          </cell>
          <cell r="C1684">
            <v>0</v>
          </cell>
          <cell r="D1684" t="str">
            <v>CP,ML&amp;Wch</v>
          </cell>
          <cell r="E1684" t="str">
            <v>Wch-S</v>
          </cell>
          <cell r="F1684" t="str">
            <v>A</v>
          </cell>
          <cell r="G1684" t="str">
            <v>Mount Butler High Frequency Radio Receiving Station</v>
          </cell>
          <cell r="H1684" t="str">
            <v>MD</v>
          </cell>
          <cell r="I1684">
            <v>1</v>
          </cell>
          <cell r="J1684" t="str">
            <v>No</v>
          </cell>
          <cell r="K1684"/>
          <cell r="L1684" t="str">
            <v>No</v>
          </cell>
          <cell r="M1684" t="str">
            <v>CC00808074009</v>
          </cell>
        </row>
        <row r="1685">
          <cell r="A1685" t="str">
            <v>SA3408</v>
          </cell>
          <cell r="B1685" t="str">
            <v>11SW-A/F68</v>
          </cell>
          <cell r="C1685">
            <v>0</v>
          </cell>
          <cell r="D1685" t="str">
            <v>CP,ML&amp;Wch</v>
          </cell>
          <cell r="E1685" t="str">
            <v>PML</v>
          </cell>
          <cell r="F1685" t="str">
            <v>A</v>
          </cell>
          <cell r="G1685" t="str">
            <v>Victoria Peak Radio Station Office</v>
          </cell>
          <cell r="H1685" t="str">
            <v>CAD</v>
          </cell>
          <cell r="I1685">
            <v>1</v>
          </cell>
          <cell r="J1685" t="str">
            <v>Yes</v>
          </cell>
          <cell r="K1685"/>
          <cell r="L1685" t="str">
            <v>Yes</v>
          </cell>
          <cell r="M1685" t="str">
            <v>AC00808103001</v>
          </cell>
        </row>
        <row r="1686">
          <cell r="A1686" t="str">
            <v>SA4003</v>
          </cell>
          <cell r="B1686" t="str">
            <v>11SW-A/R537</v>
          </cell>
          <cell r="C1686">
            <v>5</v>
          </cell>
          <cell r="D1686" t="str">
            <v>WS&amp;L</v>
          </cell>
          <cell r="E1686" t="str">
            <v>W</v>
          </cell>
          <cell r="F1686" t="str">
            <v>A</v>
          </cell>
          <cell r="G1686" t="str">
            <v>Third Street Playground</v>
          </cell>
          <cell r="H1686" t="str">
            <v>LCSD</v>
          </cell>
          <cell r="I1686">
            <v>1</v>
          </cell>
          <cell r="J1686" t="str">
            <v>Yes</v>
          </cell>
          <cell r="K1686"/>
          <cell r="L1686" t="str">
            <v>Yes</v>
          </cell>
          <cell r="M1686" t="str">
            <v>BA04408053001</v>
          </cell>
        </row>
        <row r="1687">
          <cell r="A1687" t="str">
            <v>SA4004</v>
          </cell>
          <cell r="B1687" t="str">
            <v>11SW-B/R330</v>
          </cell>
          <cell r="C1687">
            <v>0</v>
          </cell>
          <cell r="D1687" t="str">
            <v>Heritage</v>
          </cell>
          <cell r="E1687" t="str">
            <v>Antiq</v>
          </cell>
          <cell r="F1687" t="str">
            <v>A</v>
          </cell>
          <cell r="G1687" t="str">
            <v>Mother's Choice, 5 Bowen Road (Wch)</v>
          </cell>
          <cell r="H1687" t="str">
            <v>GPA</v>
          </cell>
          <cell r="I1687">
            <v>1</v>
          </cell>
          <cell r="J1687" t="str">
            <v>Yes</v>
          </cell>
          <cell r="K1687" t="str">
            <v>Central_Admiralty</v>
          </cell>
          <cell r="L1687" t="str">
            <v>No</v>
          </cell>
          <cell r="M1687" t="str">
            <v>FH02308020001</v>
          </cell>
        </row>
        <row r="1688">
          <cell r="A1688" t="str">
            <v>SA4005</v>
          </cell>
          <cell r="B1688" t="str">
            <v>15NE-A/C750</v>
          </cell>
          <cell r="C1688">
            <v>1</v>
          </cell>
          <cell r="D1688" t="str">
            <v>WS&amp;L</v>
          </cell>
          <cell r="E1688" t="str">
            <v>S</v>
          </cell>
          <cell r="F1688" t="str">
            <v>A</v>
          </cell>
          <cell r="G1688" t="str">
            <v>Hair Pin Beach</v>
          </cell>
          <cell r="H1688" t="str">
            <v>LCSD</v>
          </cell>
          <cell r="I1688">
            <v>2</v>
          </cell>
          <cell r="J1688" t="str">
            <v>Yes</v>
          </cell>
          <cell r="K1688"/>
          <cell r="L1688" t="str">
            <v>Yes</v>
          </cell>
          <cell r="M1688" t="str">
            <v>BB04408047003</v>
          </cell>
        </row>
        <row r="1689">
          <cell r="A1689" t="str">
            <v>SA4006</v>
          </cell>
          <cell r="B1689" t="str">
            <v>15NE-D/C67</v>
          </cell>
          <cell r="C1689">
            <v>0</v>
          </cell>
          <cell r="D1689" t="str">
            <v>WS&amp;L</v>
          </cell>
          <cell r="E1689" t="str">
            <v>S</v>
          </cell>
          <cell r="F1689" t="str">
            <v>A</v>
          </cell>
          <cell r="G1689" t="str">
            <v>Cape D'Aguilar Transmitting Station</v>
          </cell>
          <cell r="H1689" t="str">
            <v>CAD</v>
          </cell>
          <cell r="I1689">
            <v>3</v>
          </cell>
          <cell r="J1689" t="str">
            <v>No</v>
          </cell>
          <cell r="K1689"/>
          <cell r="L1689" t="str">
            <v>Yes</v>
          </cell>
          <cell r="M1689" t="str">
            <v>BB00808059031</v>
          </cell>
        </row>
        <row r="1690">
          <cell r="A1690" t="str">
            <v>SA4007</v>
          </cell>
          <cell r="B1690" t="str">
            <v>15NW-B/C77</v>
          </cell>
          <cell r="C1690">
            <v>3</v>
          </cell>
          <cell r="D1690" t="str">
            <v>WS&amp;L</v>
          </cell>
          <cell r="E1690" t="str">
            <v>S</v>
          </cell>
          <cell r="F1690" t="str">
            <v>A</v>
          </cell>
          <cell r="G1690" t="str">
            <v>Shum Wan Road Refuse Collection Point</v>
          </cell>
          <cell r="H1690" t="str">
            <v>FEHD</v>
          </cell>
          <cell r="I1690">
            <v>2</v>
          </cell>
          <cell r="J1690" t="str">
            <v>No</v>
          </cell>
          <cell r="K1690"/>
          <cell r="L1690" t="str">
            <v>Yes</v>
          </cell>
          <cell r="M1690" t="str">
            <v>BB01908064002</v>
          </cell>
        </row>
        <row r="1691">
          <cell r="A1691" t="str">
            <v>SA4101</v>
          </cell>
          <cell r="B1691" t="str">
            <v>11SE-A/C467</v>
          </cell>
          <cell r="C1691">
            <v>0</v>
          </cell>
          <cell r="D1691" t="str">
            <v>CP,ML&amp;Wch</v>
          </cell>
          <cell r="E1691" t="str">
            <v>Wch-S</v>
          </cell>
          <cell r="F1691" t="str">
            <v>A</v>
          </cell>
          <cell r="G1691" t="str">
            <v>Mount Butler High Frequency Radio Receiving Station</v>
          </cell>
          <cell r="H1691" t="str">
            <v>MD</v>
          </cell>
          <cell r="I1691">
            <v>3</v>
          </cell>
          <cell r="J1691" t="str">
            <v>No</v>
          </cell>
          <cell r="K1691"/>
          <cell r="L1691" t="str">
            <v>Yes</v>
          </cell>
          <cell r="M1691" t="str">
            <v>CC00808074013</v>
          </cell>
        </row>
        <row r="1692">
          <cell r="A1692" t="str">
            <v>SA4102</v>
          </cell>
          <cell r="B1692" t="str">
            <v>11SE-A/C468</v>
          </cell>
          <cell r="C1692">
            <v>0</v>
          </cell>
          <cell r="D1692" t="str">
            <v>CP,ML&amp;Wch</v>
          </cell>
          <cell r="E1692" t="str">
            <v>Wch-S</v>
          </cell>
          <cell r="F1692" t="str">
            <v>A</v>
          </cell>
          <cell r="G1692" t="str">
            <v>Mount Butler High Frequency Radio Receiving Station</v>
          </cell>
          <cell r="H1692" t="str">
            <v>MD</v>
          </cell>
          <cell r="I1692">
            <v>3</v>
          </cell>
          <cell r="J1692" t="str">
            <v>No</v>
          </cell>
          <cell r="K1692"/>
          <cell r="L1692" t="str">
            <v>Yes</v>
          </cell>
          <cell r="M1692" t="str">
            <v>CC00808074014</v>
          </cell>
        </row>
        <row r="1693">
          <cell r="A1693" t="str">
            <v>SA4103</v>
          </cell>
          <cell r="B1693" t="str">
            <v>11SE-A/C471</v>
          </cell>
          <cell r="C1693">
            <v>0</v>
          </cell>
          <cell r="D1693" t="str">
            <v>CP,ML&amp;Wch</v>
          </cell>
          <cell r="E1693" t="str">
            <v>Wch-S</v>
          </cell>
          <cell r="F1693" t="str">
            <v>A</v>
          </cell>
          <cell r="G1693" t="str">
            <v>Mount Butler High Frequency Radio Receiving Station</v>
          </cell>
          <cell r="H1693" t="str">
            <v>DSD</v>
          </cell>
          <cell r="I1693">
            <v>1</v>
          </cell>
          <cell r="J1693" t="str">
            <v>No</v>
          </cell>
          <cell r="K1693"/>
          <cell r="L1693" t="str">
            <v>Yes</v>
          </cell>
          <cell r="M1693" t="str">
            <v>CC00808074015</v>
          </cell>
        </row>
        <row r="1694">
          <cell r="A1694" t="str">
            <v>SA4104</v>
          </cell>
          <cell r="B1694" t="str">
            <v>11SE-A/C472</v>
          </cell>
          <cell r="C1694">
            <v>0</v>
          </cell>
          <cell r="D1694" t="str">
            <v>CP,ML&amp;Wch</v>
          </cell>
          <cell r="E1694" t="str">
            <v>Wch-S</v>
          </cell>
          <cell r="F1694" t="str">
            <v>A</v>
          </cell>
          <cell r="G1694" t="str">
            <v>Mount Butler High Frequency Radio Receiving Station</v>
          </cell>
          <cell r="H1694" t="str">
            <v>MD</v>
          </cell>
          <cell r="I1694">
            <v>3</v>
          </cell>
          <cell r="J1694" t="str">
            <v>Yes</v>
          </cell>
          <cell r="K1694"/>
          <cell r="L1694" t="str">
            <v>Yes</v>
          </cell>
          <cell r="M1694" t="str">
            <v>CC00808074016</v>
          </cell>
        </row>
        <row r="1695">
          <cell r="A1695" t="str">
            <v>SA4105</v>
          </cell>
          <cell r="B1695" t="str">
            <v>11SE-A/C473</v>
          </cell>
          <cell r="C1695">
            <v>0</v>
          </cell>
          <cell r="D1695" t="str">
            <v>CP,ML&amp;Wch</v>
          </cell>
          <cell r="E1695" t="str">
            <v>Wch-S</v>
          </cell>
          <cell r="F1695" t="str">
            <v>A</v>
          </cell>
          <cell r="G1695" t="str">
            <v>Mount Butler High Frequency Radio Receiving Station</v>
          </cell>
          <cell r="H1695" t="str">
            <v>MD</v>
          </cell>
          <cell r="I1695">
            <v>3</v>
          </cell>
          <cell r="J1695" t="str">
            <v>Yes</v>
          </cell>
          <cell r="K1695"/>
          <cell r="L1695" t="str">
            <v>Yes</v>
          </cell>
          <cell r="M1695" t="str">
            <v>CC00808074017</v>
          </cell>
        </row>
        <row r="1696">
          <cell r="A1696" t="str">
            <v>SA4106</v>
          </cell>
          <cell r="B1696" t="str">
            <v>11SE-A/C474</v>
          </cell>
          <cell r="C1696">
            <v>0</v>
          </cell>
          <cell r="D1696" t="str">
            <v>CP,ML&amp;Wch</v>
          </cell>
          <cell r="E1696" t="str">
            <v>Wch-S</v>
          </cell>
          <cell r="F1696" t="str">
            <v>A</v>
          </cell>
          <cell r="G1696" t="str">
            <v>Mount Butler High Frequency Radio Receiving Station</v>
          </cell>
          <cell r="H1696" t="str">
            <v>MD</v>
          </cell>
          <cell r="I1696">
            <v>3</v>
          </cell>
          <cell r="J1696" t="str">
            <v>No</v>
          </cell>
          <cell r="K1696"/>
          <cell r="L1696" t="str">
            <v>Yes</v>
          </cell>
          <cell r="M1696" t="str">
            <v>CC00808074018</v>
          </cell>
        </row>
        <row r="1697">
          <cell r="A1697" t="str">
            <v>SA4107</v>
          </cell>
          <cell r="B1697" t="str">
            <v>11SE-A/C475</v>
          </cell>
          <cell r="C1697">
            <v>0</v>
          </cell>
          <cell r="D1697" t="str">
            <v>CP,ML&amp;Wch</v>
          </cell>
          <cell r="E1697" t="str">
            <v>Wch-S</v>
          </cell>
          <cell r="F1697" t="str">
            <v>A</v>
          </cell>
          <cell r="G1697" t="str">
            <v>Mount Butler High Frequency Radio Receiving Station</v>
          </cell>
          <cell r="H1697" t="str">
            <v>MD</v>
          </cell>
          <cell r="I1697">
            <v>1</v>
          </cell>
          <cell r="J1697" t="str">
            <v>No</v>
          </cell>
          <cell r="K1697"/>
          <cell r="L1697" t="str">
            <v>No</v>
          </cell>
          <cell r="M1697" t="str">
            <v>CC00800874001</v>
          </cell>
        </row>
        <row r="1698">
          <cell r="A1698" t="str">
            <v>SA4108</v>
          </cell>
          <cell r="B1698" t="str">
            <v>11SE-A/C494</v>
          </cell>
          <cell r="C1698">
            <v>0</v>
          </cell>
          <cell r="D1698" t="str">
            <v>CP,ML&amp;Wch</v>
          </cell>
          <cell r="E1698" t="str">
            <v>Wch-S</v>
          </cell>
          <cell r="F1698" t="str">
            <v>A</v>
          </cell>
          <cell r="G1698" t="str">
            <v>Mount Butler High Frequency Radio Receiving Station</v>
          </cell>
          <cell r="H1698" t="str">
            <v>MD</v>
          </cell>
          <cell r="I1698">
            <v>3</v>
          </cell>
          <cell r="J1698" t="str">
            <v>No</v>
          </cell>
          <cell r="K1698"/>
          <cell r="L1698" t="str">
            <v>Yes</v>
          </cell>
          <cell r="M1698" t="str">
            <v>CC00808074010</v>
          </cell>
        </row>
        <row r="1699">
          <cell r="A1699" t="str">
            <v>SA4109</v>
          </cell>
          <cell r="B1699" t="str">
            <v>11SE-A/C559</v>
          </cell>
          <cell r="C1699">
            <v>0</v>
          </cell>
          <cell r="D1699" t="str">
            <v>CP,ML&amp;Wch</v>
          </cell>
          <cell r="E1699" t="str">
            <v>Wch-S</v>
          </cell>
          <cell r="F1699" t="str">
            <v>A</v>
          </cell>
          <cell r="G1699" t="str">
            <v>Mount Butler High Frequency Radio Receiving Station</v>
          </cell>
          <cell r="H1699" t="str">
            <v>MD</v>
          </cell>
          <cell r="I1699">
            <v>3</v>
          </cell>
          <cell r="J1699" t="str">
            <v>No</v>
          </cell>
          <cell r="K1699"/>
          <cell r="L1699" t="str">
            <v>Yes</v>
          </cell>
          <cell r="M1699" t="str">
            <v>CC00808074011</v>
          </cell>
        </row>
        <row r="1700">
          <cell r="A1700" t="str">
            <v>SA4110</v>
          </cell>
          <cell r="B1700" t="str">
            <v>11SE-A/F125</v>
          </cell>
          <cell r="C1700">
            <v>0</v>
          </cell>
          <cell r="D1700" t="str">
            <v>CP,ML&amp;Wch</v>
          </cell>
          <cell r="E1700" t="str">
            <v>Wch-S</v>
          </cell>
          <cell r="F1700" t="str">
            <v>A</v>
          </cell>
          <cell r="G1700" t="str">
            <v>Mount Butler High Frequency Radio Receiving Station</v>
          </cell>
          <cell r="H1700" t="str">
            <v>MD</v>
          </cell>
          <cell r="I1700">
            <v>1</v>
          </cell>
          <cell r="J1700" t="str">
            <v>Yes</v>
          </cell>
          <cell r="K1700"/>
          <cell r="L1700" t="str">
            <v>Yes</v>
          </cell>
          <cell r="M1700" t="str">
            <v>CC00808074002</v>
          </cell>
        </row>
        <row r="1701">
          <cell r="A1701" t="str">
            <v>SA4111</v>
          </cell>
          <cell r="B1701" t="str">
            <v>11SE-A/F128</v>
          </cell>
          <cell r="C1701">
            <v>0</v>
          </cell>
          <cell r="D1701" t="str">
            <v>CP,ML&amp;Wch</v>
          </cell>
          <cell r="E1701" t="str">
            <v>Wch-S</v>
          </cell>
          <cell r="F1701" t="str">
            <v>A</v>
          </cell>
          <cell r="G1701" t="str">
            <v>Mount Butler High Frequency Radio Receiving Station</v>
          </cell>
          <cell r="H1701" t="str">
            <v>MD</v>
          </cell>
          <cell r="I1701">
            <v>3</v>
          </cell>
          <cell r="J1701" t="str">
            <v>Yes</v>
          </cell>
          <cell r="K1701"/>
          <cell r="L1701" t="str">
            <v>Yes</v>
          </cell>
          <cell r="M1701" t="str">
            <v>CC00808074003</v>
          </cell>
        </row>
        <row r="1702">
          <cell r="A1702" t="str">
            <v>SA4112</v>
          </cell>
          <cell r="B1702" t="str">
            <v>11SE-A/F129</v>
          </cell>
          <cell r="C1702">
            <v>0</v>
          </cell>
          <cell r="D1702" t="str">
            <v>CP,ML&amp;Wch</v>
          </cell>
          <cell r="E1702" t="str">
            <v>Wch-S</v>
          </cell>
          <cell r="F1702" t="str">
            <v>A</v>
          </cell>
          <cell r="G1702" t="str">
            <v>Mount Butler High Frequency Radio Receiving Station</v>
          </cell>
          <cell r="H1702" t="str">
            <v>MD</v>
          </cell>
          <cell r="I1702">
            <v>3</v>
          </cell>
          <cell r="J1702" t="str">
            <v>No</v>
          </cell>
          <cell r="K1702"/>
          <cell r="L1702" t="str">
            <v>Yes</v>
          </cell>
          <cell r="M1702" t="str">
            <v>CC00808074004</v>
          </cell>
        </row>
        <row r="1703">
          <cell r="A1703" t="str">
            <v>SA4113</v>
          </cell>
          <cell r="B1703" t="str">
            <v>11SE-A/F130</v>
          </cell>
          <cell r="C1703">
            <v>0</v>
          </cell>
          <cell r="D1703" t="str">
            <v>CP,ML&amp;Wch</v>
          </cell>
          <cell r="E1703" t="str">
            <v>Wch-S</v>
          </cell>
          <cell r="F1703" t="str">
            <v>A</v>
          </cell>
          <cell r="G1703" t="str">
            <v>Mount Butler High Frequency Radio Receiving Station</v>
          </cell>
          <cell r="H1703" t="str">
            <v>MD</v>
          </cell>
          <cell r="I1703">
            <v>3</v>
          </cell>
          <cell r="J1703" t="str">
            <v>No</v>
          </cell>
          <cell r="K1703"/>
          <cell r="L1703" t="str">
            <v>Yes</v>
          </cell>
          <cell r="M1703" t="str">
            <v>CC00808074005</v>
          </cell>
        </row>
        <row r="1704">
          <cell r="A1704" t="str">
            <v>SA4114</v>
          </cell>
          <cell r="B1704" t="str">
            <v>11SE-A/F131</v>
          </cell>
          <cell r="C1704">
            <v>0</v>
          </cell>
          <cell r="D1704" t="str">
            <v>CP,ML&amp;Wch</v>
          </cell>
          <cell r="E1704" t="str">
            <v>Wch-S</v>
          </cell>
          <cell r="F1704" t="str">
            <v>A</v>
          </cell>
          <cell r="G1704" t="str">
            <v>Mount Butler High Frequency Radio Receiving Station</v>
          </cell>
          <cell r="H1704" t="str">
            <v>MD</v>
          </cell>
          <cell r="I1704">
            <v>3</v>
          </cell>
          <cell r="J1704" t="str">
            <v>No</v>
          </cell>
          <cell r="K1704"/>
          <cell r="L1704" t="str">
            <v>Yes</v>
          </cell>
          <cell r="M1704" t="str">
            <v>CC00808074006</v>
          </cell>
        </row>
        <row r="1705">
          <cell r="A1705" t="str">
            <v>SA4116</v>
          </cell>
          <cell r="B1705" t="str">
            <v>11SE-A/R237</v>
          </cell>
          <cell r="C1705">
            <v>0</v>
          </cell>
          <cell r="D1705" t="str">
            <v>CP,ML&amp;Wch</v>
          </cell>
          <cell r="E1705" t="str">
            <v>Wch-S</v>
          </cell>
          <cell r="F1705" t="str">
            <v>A</v>
          </cell>
          <cell r="G1705" t="str">
            <v>Mount Butler High Frequency Radio Receiving Station</v>
          </cell>
          <cell r="H1705" t="str">
            <v>MD</v>
          </cell>
          <cell r="I1705">
            <v>1</v>
          </cell>
          <cell r="J1705" t="str">
            <v>Yes</v>
          </cell>
          <cell r="K1705"/>
          <cell r="L1705" t="str">
            <v>No</v>
          </cell>
          <cell r="M1705" t="str">
            <v>CC00808074007</v>
          </cell>
        </row>
        <row r="1706">
          <cell r="A1706" t="str">
            <v>SA4117</v>
          </cell>
          <cell r="B1706" t="str">
            <v>11SE-A/R238</v>
          </cell>
          <cell r="C1706">
            <v>0</v>
          </cell>
          <cell r="D1706" t="str">
            <v>CP,ML&amp;Wch</v>
          </cell>
          <cell r="E1706" t="str">
            <v>Wch-S</v>
          </cell>
          <cell r="F1706" t="str">
            <v>A</v>
          </cell>
          <cell r="G1706" t="str">
            <v>Mount Butler High Frequency Radio Receiving Station</v>
          </cell>
          <cell r="H1706" t="str">
            <v>MD</v>
          </cell>
          <cell r="I1706">
            <v>1</v>
          </cell>
          <cell r="J1706" t="str">
            <v>No</v>
          </cell>
          <cell r="K1706"/>
          <cell r="L1706" t="str">
            <v>No</v>
          </cell>
          <cell r="M1706" t="str">
            <v>CC00808074008</v>
          </cell>
        </row>
        <row r="1707">
          <cell r="A1707" t="str">
            <v>SA4206</v>
          </cell>
          <cell r="B1707" t="str">
            <v>15NE-D/C62</v>
          </cell>
          <cell r="C1707">
            <v>1</v>
          </cell>
          <cell r="D1707" t="str">
            <v>WS&amp;L</v>
          </cell>
          <cell r="E1707" t="str">
            <v>S</v>
          </cell>
          <cell r="F1707" t="str">
            <v>A</v>
          </cell>
          <cell r="G1707" t="str">
            <v>Cape D'Aguilar Transmitting Station</v>
          </cell>
          <cell r="H1707" t="str">
            <v>CAD</v>
          </cell>
          <cell r="I1707">
            <v>3</v>
          </cell>
          <cell r="J1707" t="str">
            <v>No</v>
          </cell>
          <cell r="K1707"/>
          <cell r="L1707" t="str">
            <v>Yes</v>
          </cell>
          <cell r="M1707" t="str">
            <v>BB00808059032</v>
          </cell>
        </row>
        <row r="1708">
          <cell r="A1708" t="str">
            <v>SA4301</v>
          </cell>
          <cell r="B1708" t="str">
            <v>11SE-B/CR302</v>
          </cell>
          <cell r="C1708">
            <v>0</v>
          </cell>
          <cell r="D1708" t="str">
            <v>E</v>
          </cell>
          <cell r="E1708" t="str">
            <v>SKW&amp;Is-S</v>
          </cell>
          <cell r="F1708" t="str">
            <v>A</v>
          </cell>
          <cell r="G1708" t="str">
            <v>Formerly St. Mark's School (SKW)</v>
          </cell>
          <cell r="H1708" t="str">
            <v>EB</v>
          </cell>
          <cell r="I1708">
            <v>3</v>
          </cell>
          <cell r="J1708" t="str">
            <v>No</v>
          </cell>
          <cell r="K1708"/>
          <cell r="L1708" t="str">
            <v>Yes</v>
          </cell>
          <cell r="M1708" t="str">
            <v>DB07108050003</v>
          </cell>
        </row>
        <row r="1709">
          <cell r="A1709" t="str">
            <v>SA4302</v>
          </cell>
          <cell r="B1709" t="str">
            <v>11SE-B/R21</v>
          </cell>
          <cell r="C1709">
            <v>0</v>
          </cell>
          <cell r="D1709" t="str">
            <v>E</v>
          </cell>
          <cell r="E1709" t="str">
            <v>SKW&amp;Is-S</v>
          </cell>
          <cell r="F1709" t="str">
            <v>A</v>
          </cell>
          <cell r="G1709" t="str">
            <v>Formerly St. Mark's School (SKW)</v>
          </cell>
          <cell r="H1709" t="str">
            <v>EB</v>
          </cell>
          <cell r="I1709">
            <v>3</v>
          </cell>
          <cell r="J1709" t="str">
            <v>Yes</v>
          </cell>
          <cell r="K1709"/>
          <cell r="L1709" t="str">
            <v>No</v>
          </cell>
          <cell r="M1709" t="str">
            <v>DB07108050001</v>
          </cell>
        </row>
        <row r="1710">
          <cell r="A1710" t="str">
            <v>SA4304</v>
          </cell>
          <cell r="B1710" t="str">
            <v>11SE-D/C715</v>
          </cell>
          <cell r="C1710">
            <v>0</v>
          </cell>
          <cell r="D1710" t="str">
            <v>E</v>
          </cell>
          <cell r="E1710" t="str">
            <v>SKW&amp;Is-S</v>
          </cell>
          <cell r="F1710" t="str">
            <v>A</v>
          </cell>
          <cell r="G1710" t="str">
            <v>Lei Yue Mun Park (SKW)</v>
          </cell>
          <cell r="H1710" t="str">
            <v>LCSD</v>
          </cell>
          <cell r="I1710">
            <v>3</v>
          </cell>
          <cell r="J1710" t="str">
            <v>No</v>
          </cell>
          <cell r="K1710"/>
          <cell r="L1710" t="str">
            <v>Yes</v>
          </cell>
          <cell r="M1710" t="str">
            <v>DB04408016079</v>
          </cell>
        </row>
        <row r="1711">
          <cell r="A1711" t="str">
            <v>SA4401</v>
          </cell>
          <cell r="B1711" t="str">
            <v>11SW-B/CR645</v>
          </cell>
          <cell r="C1711">
            <v>2</v>
          </cell>
          <cell r="D1711" t="str">
            <v>CP,ML&amp;Wch</v>
          </cell>
          <cell r="E1711" t="str">
            <v>C-E</v>
          </cell>
          <cell r="F1711" t="str">
            <v>A</v>
          </cell>
          <cell r="G1711" t="str">
            <v>Central Government Offices</v>
          </cell>
          <cell r="H1711" t="str">
            <v>CS' OFF</v>
          </cell>
          <cell r="I1711">
            <v>1</v>
          </cell>
          <cell r="J1711" t="str">
            <v>Yes</v>
          </cell>
          <cell r="K1711" t="str">
            <v>Central_Admiralty</v>
          </cell>
          <cell r="L1711" t="str">
            <v>Yes</v>
          </cell>
          <cell r="M1711" t="str">
            <v>AA07108006003</v>
          </cell>
        </row>
        <row r="1712">
          <cell r="A1712" t="str">
            <v>SA4402</v>
          </cell>
          <cell r="B1712" t="str">
            <v>11SW-C/R653</v>
          </cell>
          <cell r="C1712">
            <v>0</v>
          </cell>
          <cell r="D1712" t="str">
            <v>CP,ML&amp;Wch</v>
          </cell>
          <cell r="E1712" t="str">
            <v>PML</v>
          </cell>
          <cell r="F1712" t="str">
            <v>A</v>
          </cell>
          <cell r="G1712" t="str">
            <v>Peel Rise Rest Garden</v>
          </cell>
          <cell r="H1712" t="str">
            <v>LCSD</v>
          </cell>
          <cell r="I1712">
            <v>1</v>
          </cell>
          <cell r="J1712" t="str">
            <v>Yes</v>
          </cell>
          <cell r="K1712"/>
          <cell r="L1712" t="str">
            <v>Yes</v>
          </cell>
          <cell r="M1712" t="str">
            <v>AC04408062000</v>
          </cell>
        </row>
        <row r="1713">
          <cell r="A1713" t="str">
            <v>SA4710</v>
          </cell>
          <cell r="B1713" t="str">
            <v>11SE-D/CR717</v>
          </cell>
          <cell r="C1713">
            <v>0</v>
          </cell>
          <cell r="D1713" t="str">
            <v>E</v>
          </cell>
          <cell r="E1713" t="str">
            <v>CW</v>
          </cell>
          <cell r="F1713" t="str">
            <v>A</v>
          </cell>
          <cell r="G1713" t="str">
            <v>Meng Tak Catholic School</v>
          </cell>
          <cell r="H1713" t="str">
            <v>EB</v>
          </cell>
          <cell r="I1713">
            <v>1</v>
          </cell>
          <cell r="J1713" t="str">
            <v>No</v>
          </cell>
          <cell r="K1713" t="str">
            <v>ChaiWan-West</v>
          </cell>
          <cell r="L1713" t="str">
            <v>Yes</v>
          </cell>
          <cell r="M1713" t="str">
            <v>DD07108031001</v>
          </cell>
        </row>
        <row r="1714">
          <cell r="A1714" t="str">
            <v>SA4711</v>
          </cell>
          <cell r="B1714" t="str">
            <v>11SE-D/FR87</v>
          </cell>
          <cell r="C1714">
            <v>0</v>
          </cell>
          <cell r="D1714" t="str">
            <v>E</v>
          </cell>
          <cell r="E1714" t="str">
            <v>CW</v>
          </cell>
          <cell r="F1714" t="str">
            <v>A</v>
          </cell>
          <cell r="G1714" t="str">
            <v>Science Museum and Hong Kong Film Archive</v>
          </cell>
          <cell r="H1714" t="str">
            <v>LCSD</v>
          </cell>
          <cell r="I1714">
            <v>2</v>
          </cell>
          <cell r="J1714" t="str">
            <v>No</v>
          </cell>
          <cell r="K1714"/>
          <cell r="L1714" t="str">
            <v>Yes</v>
          </cell>
          <cell r="M1714" t="str">
            <v>DD04408032001</v>
          </cell>
        </row>
        <row r="1715">
          <cell r="A1715" t="str">
            <v>SA4712</v>
          </cell>
          <cell r="B1715" t="str">
            <v>11SW-A/C532</v>
          </cell>
          <cell r="C1715">
            <v>2</v>
          </cell>
          <cell r="D1715" t="str">
            <v>WS&amp;L</v>
          </cell>
          <cell r="E1715" t="str">
            <v>W</v>
          </cell>
          <cell r="F1715" t="str">
            <v>A</v>
          </cell>
          <cell r="G1715" t="str">
            <v>Sai Ning Street Open Space</v>
          </cell>
          <cell r="H1715" t="str">
            <v>LCSD</v>
          </cell>
          <cell r="I1715">
            <v>1</v>
          </cell>
          <cell r="J1715" t="str">
            <v>No</v>
          </cell>
          <cell r="K1715" t="str">
            <v>SaiWan</v>
          </cell>
          <cell r="L1715" t="str">
            <v>Yes</v>
          </cell>
          <cell r="M1715" t="str">
            <v>BA04408054001</v>
          </cell>
        </row>
        <row r="1716">
          <cell r="A1716" t="str">
            <v>SA4713</v>
          </cell>
          <cell r="B1716" t="str">
            <v>11SW-A/FR139</v>
          </cell>
          <cell r="C1716">
            <v>0</v>
          </cell>
          <cell r="D1716" t="str">
            <v>WS&amp;L</v>
          </cell>
          <cell r="E1716" t="str">
            <v>W</v>
          </cell>
          <cell r="F1716" t="str">
            <v>A</v>
          </cell>
          <cell r="G1716" t="str">
            <v>Sai Ning Street Open Space</v>
          </cell>
          <cell r="H1716" t="str">
            <v>LCSD</v>
          </cell>
          <cell r="I1716">
            <v>1</v>
          </cell>
          <cell r="J1716" t="str">
            <v>No</v>
          </cell>
          <cell r="K1716" t="str">
            <v>SaiWan</v>
          </cell>
          <cell r="L1716" t="str">
            <v>Yes</v>
          </cell>
          <cell r="M1716" t="str">
            <v>BA04408054002</v>
          </cell>
        </row>
        <row r="1717">
          <cell r="A1717" t="str">
            <v>SA4714</v>
          </cell>
          <cell r="B1717" t="str">
            <v>11SW-B/CR191</v>
          </cell>
          <cell r="C1717">
            <v>1</v>
          </cell>
          <cell r="D1717" t="str">
            <v>Heritage</v>
          </cell>
          <cell r="E1717" t="str">
            <v>Antiq</v>
          </cell>
          <cell r="F1717" t="str">
            <v>A</v>
          </cell>
          <cell r="G1717" t="str">
            <v>Mother's Choice, 5 Borrett Road (Wch)</v>
          </cell>
          <cell r="H1717" t="str">
            <v>GPA</v>
          </cell>
          <cell r="I1717">
            <v>2</v>
          </cell>
          <cell r="J1717" t="str">
            <v>*</v>
          </cell>
          <cell r="K1717" t="str">
            <v>Central_Admiralty</v>
          </cell>
          <cell r="L1717" t="str">
            <v>Yes</v>
          </cell>
          <cell r="M1717"/>
        </row>
        <row r="1718">
          <cell r="A1718" t="str">
            <v>SA4715</v>
          </cell>
          <cell r="B1718" t="str">
            <v>11SW-C/C882</v>
          </cell>
          <cell r="C1718">
            <v>2</v>
          </cell>
          <cell r="D1718" t="str">
            <v>WS&amp;L</v>
          </cell>
          <cell r="E1718" t="str">
            <v>W</v>
          </cell>
          <cell r="F1718" t="str">
            <v>A</v>
          </cell>
          <cell r="G1718" t="str">
            <v>Bethanie, 139 Pokfulam Road</v>
          </cell>
          <cell r="H1718" t="str">
            <v>GPA</v>
          </cell>
          <cell r="I1718">
            <v>3</v>
          </cell>
          <cell r="J1718" t="str">
            <v>No</v>
          </cell>
          <cell r="K1718"/>
          <cell r="L1718" t="str">
            <v>Yes</v>
          </cell>
          <cell r="M1718" t="str">
            <v>BJ04408042001</v>
          </cell>
        </row>
        <row r="1719">
          <cell r="A1719" t="str">
            <v>SA4717</v>
          </cell>
          <cell r="B1719" t="str">
            <v>14NE-B/C226</v>
          </cell>
          <cell r="C1719">
            <v>0</v>
          </cell>
          <cell r="D1719" t="str">
            <v>E</v>
          </cell>
          <cell r="E1719" t="str">
            <v>SKW&amp;Is-S</v>
          </cell>
          <cell r="F1719" t="str">
            <v>A</v>
          </cell>
          <cell r="G1719" t="str">
            <v>Yung Shue Wan Public Toilet (Is-S)</v>
          </cell>
          <cell r="H1719" t="str">
            <v>FEHD</v>
          </cell>
          <cell r="I1719">
            <v>1</v>
          </cell>
          <cell r="J1719" t="str">
            <v>No</v>
          </cell>
          <cell r="K1719"/>
          <cell r="L1719" t="str">
            <v>Yes</v>
          </cell>
          <cell r="M1719" t="str">
            <v>DF01908073001</v>
          </cell>
        </row>
        <row r="1720">
          <cell r="A1720" t="str">
            <v>SA4718</v>
          </cell>
          <cell r="B1720" t="str">
            <v>14NW-D/F89</v>
          </cell>
          <cell r="C1720">
            <v>0</v>
          </cell>
          <cell r="D1720" t="str">
            <v>E</v>
          </cell>
          <cell r="E1720" t="str">
            <v>SKW&amp;Is-S</v>
          </cell>
          <cell r="F1720" t="str">
            <v>A</v>
          </cell>
          <cell r="G1720" t="str">
            <v>Cheung Chau Sportsground (Is-S)</v>
          </cell>
          <cell r="H1720" t="str">
            <v>LCSD</v>
          </cell>
          <cell r="I1720">
            <v>2</v>
          </cell>
          <cell r="J1720" t="str">
            <v>No</v>
          </cell>
          <cell r="K1720" t="str">
            <v>CheungChau</v>
          </cell>
          <cell r="L1720" t="str">
            <v>Yes</v>
          </cell>
          <cell r="M1720" t="str">
            <v>DF04408065003</v>
          </cell>
        </row>
        <row r="1721">
          <cell r="A1721" t="str">
            <v>SA4719</v>
          </cell>
          <cell r="B1721" t="str">
            <v>15NE-C/C423</v>
          </cell>
          <cell r="C1721">
            <v>0</v>
          </cell>
          <cell r="D1721" t="str">
            <v>WS&amp;L</v>
          </cell>
          <cell r="E1721" t="str">
            <v>S</v>
          </cell>
          <cell r="F1721" t="str">
            <v>A</v>
          </cell>
          <cell r="G1721" t="str">
            <v>Tai Tam Village Public Toilet</v>
          </cell>
          <cell r="H1721" t="str">
            <v>FEHD</v>
          </cell>
          <cell r="I1721">
            <v>1</v>
          </cell>
          <cell r="J1721" t="str">
            <v>No</v>
          </cell>
          <cell r="K1721"/>
          <cell r="L1721" t="str">
            <v>Yes</v>
          </cell>
          <cell r="M1721" t="str">
            <v>BB01908067001</v>
          </cell>
        </row>
        <row r="1722">
          <cell r="A1722" t="str">
            <v>SA4906</v>
          </cell>
          <cell r="B1722" t="str">
            <v>11SE-D/C716</v>
          </cell>
          <cell r="C1722">
            <v>0</v>
          </cell>
          <cell r="D1722" t="str">
            <v>E</v>
          </cell>
          <cell r="E1722" t="str">
            <v>CW</v>
          </cell>
          <cell r="F1722" t="str">
            <v>A</v>
          </cell>
          <cell r="G1722" t="str">
            <v>Cape Collinson Training Centre</v>
          </cell>
          <cell r="H1722" t="str">
            <v>CSD</v>
          </cell>
          <cell r="I1722">
            <v>1</v>
          </cell>
          <cell r="J1722" t="str">
            <v>No</v>
          </cell>
          <cell r="K1722"/>
          <cell r="L1722" t="str">
            <v>Yes</v>
          </cell>
          <cell r="M1722" t="str">
            <v>DD01208003026</v>
          </cell>
        </row>
        <row r="1723">
          <cell r="A1723" t="str">
            <v>SA4907</v>
          </cell>
          <cell r="B1723" t="str">
            <v>11SE-D/C719</v>
          </cell>
          <cell r="C1723">
            <v>0</v>
          </cell>
          <cell r="D1723" t="str">
            <v>E</v>
          </cell>
          <cell r="E1723" t="str">
            <v>CW</v>
          </cell>
          <cell r="F1723" t="str">
            <v>A</v>
          </cell>
          <cell r="G1723" t="str">
            <v>Cape Collinson Training Centre</v>
          </cell>
          <cell r="H1723" t="str">
            <v>CSD</v>
          </cell>
          <cell r="I1723">
            <v>1</v>
          </cell>
          <cell r="J1723" t="str">
            <v>Yes</v>
          </cell>
          <cell r="K1723"/>
          <cell r="L1723" t="str">
            <v>Yes</v>
          </cell>
          <cell r="M1723" t="str">
            <v>DD01208003027</v>
          </cell>
        </row>
        <row r="1724">
          <cell r="A1724" t="str">
            <v>SA4908</v>
          </cell>
          <cell r="B1724" t="str">
            <v>11SW-A/CR292</v>
          </cell>
          <cell r="C1724">
            <v>1</v>
          </cell>
          <cell r="D1724" t="str">
            <v>WS&amp;L</v>
          </cell>
          <cell r="E1724" t="str">
            <v>W</v>
          </cell>
          <cell r="F1724" t="str">
            <v>A</v>
          </cell>
          <cell r="G1724" t="str">
            <v>Chee Sing Kok Social Centre</v>
          </cell>
          <cell r="H1724" t="str">
            <v>GPA</v>
          </cell>
          <cell r="I1724">
            <v>2</v>
          </cell>
          <cell r="J1724" t="str">
            <v>No</v>
          </cell>
          <cell r="K1724"/>
          <cell r="L1724" t="str">
            <v>Yes</v>
          </cell>
          <cell r="M1724" t="str">
            <v>BA02308051004</v>
          </cell>
        </row>
        <row r="1725">
          <cell r="A1725" t="str">
            <v>SA4910</v>
          </cell>
          <cell r="B1725" t="str">
            <v>11SW-C/CR49</v>
          </cell>
          <cell r="C1725">
            <v>2</v>
          </cell>
          <cell r="D1725" t="str">
            <v>WS&amp;L</v>
          </cell>
          <cell r="E1725" t="str">
            <v>W</v>
          </cell>
          <cell r="F1725" t="str">
            <v>A</v>
          </cell>
          <cell r="G1725" t="str">
            <v>Kwong Yuet Tong Excel Foundation Primary School</v>
          </cell>
          <cell r="H1725" t="str">
            <v>EB</v>
          </cell>
          <cell r="I1725">
            <v>1</v>
          </cell>
          <cell r="J1725" t="str">
            <v>No</v>
          </cell>
          <cell r="K1725" t="str">
            <v>Pokfulam</v>
          </cell>
          <cell r="L1725" t="str">
            <v>Yes</v>
          </cell>
          <cell r="M1725" t="str">
            <v>BJ07108043001</v>
          </cell>
        </row>
        <row r="1726">
          <cell r="A1726" t="str">
            <v>SA4911</v>
          </cell>
          <cell r="B1726" t="str">
            <v>11SW-C/CR46</v>
          </cell>
          <cell r="C1726">
            <v>2</v>
          </cell>
          <cell r="D1726" t="str">
            <v>WS&amp;L</v>
          </cell>
          <cell r="E1726" t="str">
            <v>W</v>
          </cell>
          <cell r="F1726" t="str">
            <v>A</v>
          </cell>
          <cell r="G1726" t="str">
            <v>Kwong Yuet Tong Excel Foundation Primary School</v>
          </cell>
          <cell r="H1726" t="str">
            <v>EB</v>
          </cell>
          <cell r="I1726">
            <v>1</v>
          </cell>
          <cell r="J1726" t="str">
            <v>No</v>
          </cell>
          <cell r="K1726" t="str">
            <v>Pokfulam</v>
          </cell>
          <cell r="L1726" t="str">
            <v>Yes</v>
          </cell>
          <cell r="M1726" t="str">
            <v>BJ07108043002</v>
          </cell>
        </row>
        <row r="1727">
          <cell r="A1727" t="str">
            <v>SA5001</v>
          </cell>
          <cell r="B1727" t="str">
            <v>11SE-A/DT14</v>
          </cell>
          <cell r="C1727" t="str">
            <v>1,3</v>
          </cell>
          <cell r="D1727" t="str">
            <v>CP,ML&amp;Wch</v>
          </cell>
          <cell r="E1727" t="str">
            <v>Wch-S</v>
          </cell>
          <cell r="F1727" t="str">
            <v>A</v>
          </cell>
          <cell r="G1727" t="str">
            <v>Lin Fa Kung Garden</v>
          </cell>
          <cell r="H1727" t="str">
            <v>LCSD,HAD</v>
          </cell>
          <cell r="I1727">
            <v>1</v>
          </cell>
          <cell r="J1727" t="str">
            <v>No</v>
          </cell>
          <cell r="K1727"/>
          <cell r="L1727" t="str">
            <v>Yes</v>
          </cell>
          <cell r="M1727" t="str">
            <v>CC04408076001</v>
          </cell>
        </row>
        <row r="1728">
          <cell r="A1728" t="str">
            <v>SA5002</v>
          </cell>
          <cell r="B1728" t="str">
            <v>11SE-B/C69</v>
          </cell>
          <cell r="C1728">
            <v>0</v>
          </cell>
          <cell r="D1728" t="str">
            <v>E</v>
          </cell>
          <cell r="E1728" t="str">
            <v>SKW&amp;Is-S</v>
          </cell>
          <cell r="F1728" t="str">
            <v>A</v>
          </cell>
          <cell r="G1728" t="str">
            <v>Shaukeiwan Jockey Club Clinic (SKW)</v>
          </cell>
          <cell r="H1728" t="str">
            <v>DH</v>
          </cell>
          <cell r="I1728">
            <v>1</v>
          </cell>
          <cell r="J1728" t="str">
            <v>No</v>
          </cell>
          <cell r="K1728"/>
          <cell r="L1728" t="str">
            <v>Yes</v>
          </cell>
          <cell r="M1728" t="str">
            <v>DB02508014002</v>
          </cell>
        </row>
        <row r="1729">
          <cell r="A1729" t="str">
            <v>SA5003</v>
          </cell>
          <cell r="B1729" t="str">
            <v>11SE-C/C871</v>
          </cell>
          <cell r="C1729">
            <v>0</v>
          </cell>
          <cell r="D1729" t="str">
            <v>CP,ML&amp;Wch</v>
          </cell>
          <cell r="E1729" t="str">
            <v>Wch-S</v>
          </cell>
          <cell r="F1729" t="str">
            <v>A</v>
          </cell>
          <cell r="G1729" t="str">
            <v>Explosive Ordinance Disposal (EOD) Bureau at  Mount Butler Quarry Site</v>
          </cell>
          <cell r="H1729" t="str">
            <v>HKPF</v>
          </cell>
          <cell r="I1729">
            <v>3</v>
          </cell>
          <cell r="J1729" t="str">
            <v>No</v>
          </cell>
          <cell r="K1729"/>
          <cell r="L1729" t="str">
            <v>No</v>
          </cell>
          <cell r="M1729" t="str">
            <v>CC03108038025</v>
          </cell>
        </row>
        <row r="1730">
          <cell r="A1730" t="str">
            <v>SA5204</v>
          </cell>
          <cell r="B1730" t="str">
            <v>11SW-A/CR1200</v>
          </cell>
          <cell r="C1730">
            <v>3</v>
          </cell>
          <cell r="D1730" t="str">
            <v>CP,ML&amp;Wch</v>
          </cell>
          <cell r="E1730" t="str">
            <v>PML</v>
          </cell>
          <cell r="F1730" t="str">
            <v>A</v>
          </cell>
          <cell r="G1730" t="str">
            <v>Buxey Lodge</v>
          </cell>
          <cell r="H1730" t="str">
            <v>GPA</v>
          </cell>
          <cell r="I1730">
            <v>1</v>
          </cell>
          <cell r="J1730" t="str">
            <v>No</v>
          </cell>
          <cell r="K1730" t="str">
            <v>SheungWan_SaiYingPun</v>
          </cell>
          <cell r="L1730" t="str">
            <v>Yes</v>
          </cell>
          <cell r="M1730" t="str">
            <v>AC02306005000</v>
          </cell>
        </row>
        <row r="1731">
          <cell r="A1731" t="str">
            <v>SA5205</v>
          </cell>
          <cell r="B1731" t="str">
            <v>15NE-C/F155</v>
          </cell>
          <cell r="C1731">
            <v>0</v>
          </cell>
          <cell r="D1731" t="str">
            <v>WS&amp;L</v>
          </cell>
          <cell r="E1731" t="str">
            <v>S</v>
          </cell>
          <cell r="F1731" t="str">
            <v>A</v>
          </cell>
          <cell r="G1731" t="str">
            <v>Stanley Prison</v>
          </cell>
          <cell r="H1731" t="str">
            <v>CSD</v>
          </cell>
          <cell r="I1731">
            <v>1</v>
          </cell>
          <cell r="J1731" t="str">
            <v>No</v>
          </cell>
          <cell r="K1731"/>
          <cell r="L1731" t="str">
            <v>Yes</v>
          </cell>
          <cell r="M1731" t="str">
            <v>BB01208003069</v>
          </cell>
        </row>
        <row r="1732">
          <cell r="A1732" t="str">
            <v>SA5509</v>
          </cell>
          <cell r="B1732" t="str">
            <v>11SE-C/C463</v>
          </cell>
          <cell r="C1732">
            <v>0</v>
          </cell>
          <cell r="D1732" t="str">
            <v>CP,ML&amp;Wch</v>
          </cell>
          <cell r="E1732" t="str">
            <v>Wch-S</v>
          </cell>
          <cell r="F1732" t="str">
            <v>A</v>
          </cell>
          <cell r="G1732" t="str">
            <v>Caroline Cemetery</v>
          </cell>
          <cell r="H1732" t="str">
            <v>FEHD</v>
          </cell>
          <cell r="I1732">
            <v>3</v>
          </cell>
          <cell r="J1732" t="str">
            <v>No</v>
          </cell>
          <cell r="K1732"/>
          <cell r="L1732" t="str">
            <v>Yes</v>
          </cell>
          <cell r="M1732" t="str">
            <v>CC01908072004</v>
          </cell>
        </row>
        <row r="1733">
          <cell r="A1733" t="str">
            <v>SA5510</v>
          </cell>
          <cell r="B1733" t="str">
            <v>11SE-C/DT15</v>
          </cell>
          <cell r="C1733">
            <v>0</v>
          </cell>
          <cell r="D1733" t="str">
            <v>CP,ML&amp;Wch</v>
          </cell>
          <cell r="E1733" t="str">
            <v>Wch-S</v>
          </cell>
          <cell r="F1733" t="str">
            <v>A</v>
          </cell>
          <cell r="G1733" t="str">
            <v>Mount Butler Quarry Site</v>
          </cell>
          <cell r="H1733" t="str">
            <v>HKPF</v>
          </cell>
          <cell r="I1733">
            <v>3</v>
          </cell>
          <cell r="J1733" t="str">
            <v>No</v>
          </cell>
          <cell r="K1733"/>
          <cell r="L1733" t="str">
            <v>No</v>
          </cell>
          <cell r="M1733" t="str">
            <v>CC03108038026</v>
          </cell>
        </row>
        <row r="1734">
          <cell r="A1734" t="str">
            <v>SA5511</v>
          </cell>
          <cell r="B1734" t="str">
            <v>11SW-A/C346</v>
          </cell>
          <cell r="C1734">
            <v>0</v>
          </cell>
          <cell r="D1734" t="str">
            <v>CP,ML&amp;Wch</v>
          </cell>
          <cell r="E1734" t="str">
            <v>PML</v>
          </cell>
          <cell r="F1734" t="str">
            <v>A</v>
          </cell>
          <cell r="G1734" t="str">
            <v>Victoria Peak CAD Outstations</v>
          </cell>
          <cell r="H1734" t="str">
            <v>CAD</v>
          </cell>
          <cell r="I1734">
            <v>1</v>
          </cell>
          <cell r="J1734" t="str">
            <v>No</v>
          </cell>
          <cell r="K1734"/>
          <cell r="L1734" t="str">
            <v>Yes</v>
          </cell>
          <cell r="M1734" t="str">
            <v>AC00808105001</v>
          </cell>
        </row>
        <row r="1735">
          <cell r="A1735" t="str">
            <v>SA5512</v>
          </cell>
          <cell r="B1735" t="str">
            <v>11SW-D/CR1937</v>
          </cell>
          <cell r="C1735">
            <v>0</v>
          </cell>
          <cell r="D1735" t="str">
            <v>WS&amp;L</v>
          </cell>
          <cell r="E1735" t="str">
            <v>S</v>
          </cell>
          <cell r="F1735" t="str">
            <v>A</v>
          </cell>
          <cell r="G1735" t="str">
            <v>Yue Kwong Road Sports Centre</v>
          </cell>
          <cell r="H1735" t="str">
            <v>LCSD</v>
          </cell>
          <cell r="I1735">
            <v>1</v>
          </cell>
          <cell r="J1735" t="str">
            <v>No</v>
          </cell>
          <cell r="K1735"/>
          <cell r="L1735" t="str">
            <v>Yes</v>
          </cell>
          <cell r="M1735" t="str">
            <v>BK04408034001</v>
          </cell>
        </row>
        <row r="1736">
          <cell r="A1736" t="str">
            <v>SA5515</v>
          </cell>
          <cell r="B1736" t="str">
            <v>14NW-D/R321</v>
          </cell>
          <cell r="C1736">
            <v>0</v>
          </cell>
          <cell r="D1736" t="str">
            <v>E</v>
          </cell>
          <cell r="E1736" t="str">
            <v>SKW&amp;Is-S</v>
          </cell>
          <cell r="F1736" t="str">
            <v>A</v>
          </cell>
          <cell r="G1736" t="str">
            <v>Cheung Chau Pak Tai Temple Playground (Is-S)</v>
          </cell>
          <cell r="H1736" t="str">
            <v>LCSD</v>
          </cell>
          <cell r="I1736">
            <v>2</v>
          </cell>
          <cell r="J1736" t="str">
            <v>No</v>
          </cell>
          <cell r="K1736" t="str">
            <v>CheungChau</v>
          </cell>
          <cell r="L1736" t="str">
            <v>No</v>
          </cell>
          <cell r="M1736" t="str">
            <v>DF04408052002</v>
          </cell>
        </row>
        <row r="1737">
          <cell r="A1737" t="str">
            <v>SA5516</v>
          </cell>
          <cell r="B1737" t="str">
            <v>15NE-C/F153</v>
          </cell>
          <cell r="C1737">
            <v>0</v>
          </cell>
          <cell r="D1737" t="str">
            <v>WS&amp;L</v>
          </cell>
          <cell r="E1737" t="str">
            <v>S</v>
          </cell>
          <cell r="F1737" t="str">
            <v>A</v>
          </cell>
          <cell r="G1737" t="str">
            <v>Correctional Services Staff Training Centre</v>
          </cell>
          <cell r="H1737" t="str">
            <v>CSD</v>
          </cell>
          <cell r="I1737">
            <v>3</v>
          </cell>
          <cell r="J1737" t="str">
            <v>No</v>
          </cell>
          <cell r="K1737"/>
          <cell r="L1737" t="str">
            <v>Yes</v>
          </cell>
          <cell r="M1737" t="str">
            <v>BB01208068001</v>
          </cell>
        </row>
        <row r="1738">
          <cell r="A1738" t="str">
            <v>SA5517</v>
          </cell>
          <cell r="B1738" t="str">
            <v>15NE-C/FR154</v>
          </cell>
          <cell r="C1738">
            <v>0</v>
          </cell>
          <cell r="D1738" t="str">
            <v>WS&amp;L</v>
          </cell>
          <cell r="E1738" t="str">
            <v>S</v>
          </cell>
          <cell r="F1738" t="str">
            <v>A</v>
          </cell>
          <cell r="G1738" t="str">
            <v>Correctional Services Staff Training Centre</v>
          </cell>
          <cell r="H1738" t="str">
            <v>CSD</v>
          </cell>
          <cell r="I1738">
            <v>1</v>
          </cell>
          <cell r="J1738" t="str">
            <v>No</v>
          </cell>
          <cell r="K1738"/>
          <cell r="L1738" t="str">
            <v>Yes</v>
          </cell>
          <cell r="M1738" t="str">
            <v>BB01208068002</v>
          </cell>
        </row>
        <row r="1739">
          <cell r="A1739" t="str">
            <v>SA5518</v>
          </cell>
          <cell r="B1739" t="str">
            <v>15NW-A/C7</v>
          </cell>
          <cell r="C1739">
            <v>0</v>
          </cell>
          <cell r="D1739" t="str">
            <v>WS&amp;L</v>
          </cell>
          <cell r="E1739" t="str">
            <v>S</v>
          </cell>
          <cell r="F1739" t="str">
            <v>A</v>
          </cell>
          <cell r="G1739" t="str">
            <v>Ap Lei Chau Wind Tower Park</v>
          </cell>
          <cell r="H1739" t="str">
            <v>LCSD</v>
          </cell>
          <cell r="I1739">
            <v>1</v>
          </cell>
          <cell r="J1739" t="str">
            <v>No</v>
          </cell>
          <cell r="K1739" t="str">
            <v>Aberdeen_ApLeiChau</v>
          </cell>
          <cell r="L1739" t="str">
            <v>Yes</v>
          </cell>
          <cell r="M1739" t="str">
            <v>BK04408035005</v>
          </cell>
        </row>
        <row r="1740">
          <cell r="A1740" t="str">
            <v>SA5702</v>
          </cell>
          <cell r="B1740" t="str">
            <v>11SW-A/C101</v>
          </cell>
          <cell r="C1740">
            <v>2</v>
          </cell>
          <cell r="D1740" t="str">
            <v>WS&amp;L</v>
          </cell>
          <cell r="E1740" t="str">
            <v>W</v>
          </cell>
          <cell r="F1740" t="str">
            <v>A</v>
          </cell>
          <cell r="G1740" t="str">
            <v>Ka Wai Man Road Garden</v>
          </cell>
          <cell r="H1740" t="str">
            <v>LCSD</v>
          </cell>
          <cell r="I1740">
            <v>1</v>
          </cell>
          <cell r="J1740" t="str">
            <v>Yes</v>
          </cell>
          <cell r="K1740" t="str">
            <v>SaiWan</v>
          </cell>
          <cell r="L1740" t="str">
            <v>No</v>
          </cell>
          <cell r="M1740" t="str">
            <v>BA04408027003</v>
          </cell>
        </row>
        <row r="1741">
          <cell r="A1741" t="str">
            <v>SA6001</v>
          </cell>
          <cell r="B1741" t="str">
            <v>10SW-D/DT20</v>
          </cell>
          <cell r="C1741">
            <v>0</v>
          </cell>
          <cell r="D1741" t="str">
            <v>E</v>
          </cell>
          <cell r="E1741" t="str">
            <v>SKW&amp;Is-S</v>
          </cell>
          <cell r="F1741" t="str">
            <v>A</v>
          </cell>
          <cell r="G1741" t="str">
            <v>Hei Ling Chau Addiction Treatment Centre &amp; Hei Ling Chau Correctional Institution (Is-S)</v>
          </cell>
          <cell r="H1741" t="str">
            <v>CSD</v>
          </cell>
          <cell r="I1741">
            <v>3</v>
          </cell>
          <cell r="J1741" t="str">
            <v>*</v>
          </cell>
          <cell r="K1741"/>
          <cell r="L1741" t="str">
            <v>No</v>
          </cell>
          <cell r="M1741" t="str">
            <v>DF01208008183</v>
          </cell>
        </row>
        <row r="1742">
          <cell r="A1742" t="str">
            <v>SA6006</v>
          </cell>
          <cell r="B1742" t="str">
            <v>11SE-B/R16</v>
          </cell>
          <cell r="C1742">
            <v>2</v>
          </cell>
          <cell r="D1742" t="str">
            <v>E</v>
          </cell>
          <cell r="E1742" t="str">
            <v>SKW&amp;Is-S</v>
          </cell>
          <cell r="F1742" t="str">
            <v>A</v>
          </cell>
          <cell r="G1742" t="str">
            <v>Shaukeiwan Tsung Tsin School, A Kung Ngam Road (Skw)</v>
          </cell>
          <cell r="H1742" t="str">
            <v>EB</v>
          </cell>
          <cell r="I1742">
            <v>1</v>
          </cell>
          <cell r="J1742" t="str">
            <v>Yes</v>
          </cell>
          <cell r="K1742" t="str">
            <v>ShauKeiWan_SaiWanHo</v>
          </cell>
          <cell r="L1742" t="str">
            <v>No</v>
          </cell>
          <cell r="M1742" t="str">
            <v>DB07108046001</v>
          </cell>
        </row>
        <row r="1743">
          <cell r="A1743" t="str">
            <v>SA6007</v>
          </cell>
          <cell r="B1743" t="str">
            <v>11SE-C/C875</v>
          </cell>
          <cell r="C1743">
            <v>0</v>
          </cell>
          <cell r="D1743" t="str">
            <v>CP,ML&amp;Wch</v>
          </cell>
          <cell r="E1743" t="str">
            <v>Wch-S</v>
          </cell>
          <cell r="F1743" t="str">
            <v>A</v>
          </cell>
          <cell r="G1743" t="str">
            <v>Mount Butler Quarry Site</v>
          </cell>
          <cell r="H1743" t="str">
            <v>HKPF</v>
          </cell>
          <cell r="I1743">
            <v>3</v>
          </cell>
          <cell r="J1743" t="str">
            <v>*</v>
          </cell>
          <cell r="K1743"/>
          <cell r="L1743" t="str">
            <v>Yes</v>
          </cell>
          <cell r="M1743" t="str">
            <v>CC03108038027</v>
          </cell>
        </row>
        <row r="1744">
          <cell r="A1744" t="str">
            <v>SA6008</v>
          </cell>
          <cell r="B1744" t="str">
            <v>11SE-C/C877</v>
          </cell>
          <cell r="C1744">
            <v>0</v>
          </cell>
          <cell r="D1744" t="str">
            <v>CP,ML&amp;Wch</v>
          </cell>
          <cell r="E1744" t="str">
            <v>Wch-S</v>
          </cell>
          <cell r="F1744" t="str">
            <v>A</v>
          </cell>
          <cell r="G1744" t="str">
            <v>Mount Butler Quarry Site</v>
          </cell>
          <cell r="H1744" t="str">
            <v>HKPF</v>
          </cell>
          <cell r="I1744">
            <v>1</v>
          </cell>
          <cell r="J1744" t="str">
            <v>No</v>
          </cell>
          <cell r="K1744"/>
          <cell r="L1744" t="str">
            <v>Yes</v>
          </cell>
          <cell r="M1744" t="str">
            <v>CC03108038028</v>
          </cell>
        </row>
        <row r="1745">
          <cell r="A1745" t="str">
            <v>SA6009</v>
          </cell>
          <cell r="B1745" t="str">
            <v>11SE-C/F201</v>
          </cell>
          <cell r="C1745">
            <v>0</v>
          </cell>
          <cell r="D1745" t="str">
            <v>CP,ML&amp;Wch</v>
          </cell>
          <cell r="E1745" t="str">
            <v>Wch-S</v>
          </cell>
          <cell r="F1745" t="str">
            <v>A</v>
          </cell>
          <cell r="G1745" t="str">
            <v>Mount Butler Quarry Site</v>
          </cell>
          <cell r="H1745" t="str">
            <v>HKPF</v>
          </cell>
          <cell r="I1745">
            <v>3</v>
          </cell>
          <cell r="J1745" t="str">
            <v>*</v>
          </cell>
          <cell r="K1745"/>
          <cell r="L1745" t="str">
            <v>Yes</v>
          </cell>
          <cell r="M1745" t="str">
            <v>CC03108038029</v>
          </cell>
        </row>
        <row r="1746">
          <cell r="A1746" t="str">
            <v>SA6010</v>
          </cell>
          <cell r="B1746" t="str">
            <v>11SE-C/F202</v>
          </cell>
          <cell r="C1746">
            <v>0</v>
          </cell>
          <cell r="D1746" t="str">
            <v>CP,ML&amp;Wch</v>
          </cell>
          <cell r="E1746" t="str">
            <v>Wch-S</v>
          </cell>
          <cell r="F1746" t="str">
            <v>A</v>
          </cell>
          <cell r="G1746" t="str">
            <v>Mount Butler Quarry Site</v>
          </cell>
          <cell r="H1746" t="str">
            <v>HKPF</v>
          </cell>
          <cell r="I1746">
            <v>3</v>
          </cell>
          <cell r="J1746" t="str">
            <v>*</v>
          </cell>
          <cell r="K1746"/>
          <cell r="L1746" t="str">
            <v>Yes</v>
          </cell>
          <cell r="M1746" t="str">
            <v>CC03108038031</v>
          </cell>
        </row>
        <row r="1747">
          <cell r="A1747" t="str">
            <v>SA6011</v>
          </cell>
          <cell r="B1747" t="str">
            <v>11SE-C/F204</v>
          </cell>
          <cell r="C1747">
            <v>0</v>
          </cell>
          <cell r="D1747" t="str">
            <v>CP,ML&amp;Wch</v>
          </cell>
          <cell r="E1747" t="str">
            <v>Wch-S</v>
          </cell>
          <cell r="F1747" t="str">
            <v>A</v>
          </cell>
          <cell r="G1747" t="str">
            <v>Mount Butler Quarry Site</v>
          </cell>
          <cell r="H1747" t="str">
            <v>HKPF</v>
          </cell>
          <cell r="I1747">
            <v>3</v>
          </cell>
          <cell r="J1747" t="str">
            <v>*</v>
          </cell>
          <cell r="K1747"/>
          <cell r="L1747" t="str">
            <v>Yes</v>
          </cell>
          <cell r="M1747" t="str">
            <v>CC03108038032</v>
          </cell>
        </row>
        <row r="1748">
          <cell r="A1748" t="str">
            <v>SA6012</v>
          </cell>
          <cell r="B1748" t="str">
            <v>11SE-C/F205</v>
          </cell>
          <cell r="C1748">
            <v>0</v>
          </cell>
          <cell r="D1748" t="str">
            <v>CP,ML&amp;Wch</v>
          </cell>
          <cell r="E1748" t="str">
            <v>Wch-S</v>
          </cell>
          <cell r="F1748" t="str">
            <v>A</v>
          </cell>
          <cell r="G1748" t="str">
            <v>Mount Butler Quarry Site</v>
          </cell>
          <cell r="H1748" t="str">
            <v>HKPF</v>
          </cell>
          <cell r="I1748">
            <v>3</v>
          </cell>
          <cell r="J1748" t="str">
            <v>*</v>
          </cell>
          <cell r="K1748"/>
          <cell r="L1748" t="str">
            <v>Yes</v>
          </cell>
          <cell r="M1748" t="str">
            <v>CC03108038030</v>
          </cell>
        </row>
        <row r="1749">
          <cell r="A1749" t="str">
            <v>SA6013</v>
          </cell>
          <cell r="B1749" t="str">
            <v>11SE-D/DT35</v>
          </cell>
          <cell r="C1749">
            <v>0</v>
          </cell>
          <cell r="D1749" t="str">
            <v>E</v>
          </cell>
          <cell r="E1749" t="str">
            <v>CW</v>
          </cell>
          <cell r="F1749" t="str">
            <v>A</v>
          </cell>
          <cell r="G1749" t="str">
            <v>Chai Wan Swimming Pool &amp; Park</v>
          </cell>
          <cell r="H1749" t="str">
            <v>LCSD</v>
          </cell>
          <cell r="I1749">
            <v>2</v>
          </cell>
          <cell r="J1749" t="str">
            <v>*</v>
          </cell>
          <cell r="K1749" t="str">
            <v>ChaiWan-West</v>
          </cell>
          <cell r="L1749" t="str">
            <v>Yes</v>
          </cell>
          <cell r="M1749" t="str">
            <v>DD04408015016</v>
          </cell>
        </row>
        <row r="1750">
          <cell r="A1750" t="str">
            <v>SA6014</v>
          </cell>
          <cell r="B1750" t="str">
            <v>11SE-D/DT45</v>
          </cell>
          <cell r="C1750">
            <v>0</v>
          </cell>
          <cell r="D1750" t="str">
            <v>E</v>
          </cell>
          <cell r="E1750" t="str">
            <v>CW</v>
          </cell>
          <cell r="F1750" t="str">
            <v>A</v>
          </cell>
          <cell r="G1750" t="str">
            <v>Chai Wan Swimming Pool &amp; Park</v>
          </cell>
          <cell r="H1750" t="str">
            <v>LCSD</v>
          </cell>
          <cell r="I1750">
            <v>2</v>
          </cell>
          <cell r="J1750" t="str">
            <v>*</v>
          </cell>
          <cell r="K1750" t="str">
            <v>ChaiWan-West</v>
          </cell>
          <cell r="L1750" t="str">
            <v>Yes</v>
          </cell>
          <cell r="M1750" t="str">
            <v>DD04408015017</v>
          </cell>
        </row>
        <row r="1751">
          <cell r="A1751" t="str">
            <v>SA6016</v>
          </cell>
          <cell r="B1751" t="str">
            <v>11SW-C/R652</v>
          </cell>
          <cell r="C1751">
            <v>0</v>
          </cell>
          <cell r="D1751" t="str">
            <v>WS&amp;L</v>
          </cell>
          <cell r="E1751" t="str">
            <v>W</v>
          </cell>
          <cell r="F1751" t="str">
            <v>A</v>
          </cell>
          <cell r="G1751" t="str">
            <v>The 2nd Campus Of The HKAPA At Pokfulam Rd (Formerly Bethanie Building)</v>
          </cell>
          <cell r="H1751" t="str">
            <v>GPA</v>
          </cell>
          <cell r="I1751">
            <v>2</v>
          </cell>
          <cell r="J1751" t="str">
            <v>*</v>
          </cell>
          <cell r="K1751"/>
          <cell r="L1751" t="str">
            <v>No</v>
          </cell>
          <cell r="M1751" t="str">
            <v>BJ02308034018</v>
          </cell>
        </row>
        <row r="1752">
          <cell r="A1752" t="str">
            <v>SA6017</v>
          </cell>
          <cell r="B1752" t="str">
            <v>11SW-C/R655</v>
          </cell>
          <cell r="C1752">
            <v>0</v>
          </cell>
          <cell r="D1752" t="str">
            <v>WS&amp;L</v>
          </cell>
          <cell r="E1752" t="str">
            <v>W</v>
          </cell>
          <cell r="F1752" t="str">
            <v>A</v>
          </cell>
          <cell r="G1752" t="str">
            <v>Hong Kong Animal Management Centre</v>
          </cell>
          <cell r="H1752" t="str">
            <v>AFCD</v>
          </cell>
          <cell r="I1752">
            <v>1</v>
          </cell>
          <cell r="J1752" t="str">
            <v>*</v>
          </cell>
          <cell r="K1752"/>
          <cell r="L1752" t="str">
            <v>Yes</v>
          </cell>
          <cell r="M1752" t="str">
            <v>BJ00108044001</v>
          </cell>
        </row>
        <row r="1753">
          <cell r="A1753" t="str">
            <v>SA6018</v>
          </cell>
          <cell r="B1753" t="str">
            <v>11SW-D/F659</v>
          </cell>
          <cell r="C1753">
            <v>0</v>
          </cell>
          <cell r="D1753" t="str">
            <v>WS&amp;L</v>
          </cell>
          <cell r="E1753" t="str">
            <v>S</v>
          </cell>
          <cell r="F1753" t="str">
            <v>A</v>
          </cell>
          <cell r="G1753" t="str">
            <v>TWGH's Jockey Club Rehabilitation Complex</v>
          </cell>
          <cell r="H1753" t="str">
            <v>SWD</v>
          </cell>
          <cell r="I1753">
            <v>1</v>
          </cell>
          <cell r="J1753" t="str">
            <v>*</v>
          </cell>
          <cell r="K1753"/>
          <cell r="L1753" t="str">
            <v>Yes</v>
          </cell>
          <cell r="M1753" t="str">
            <v>BB05508070001</v>
          </cell>
        </row>
        <row r="1754">
          <cell r="A1754" t="str">
            <v>SA6021</v>
          </cell>
          <cell r="B1754" t="str">
            <v>14NW-D/F71</v>
          </cell>
          <cell r="C1754">
            <v>0</v>
          </cell>
          <cell r="D1754" t="str">
            <v>E</v>
          </cell>
          <cell r="E1754" t="str">
            <v>SKW&amp;Is-S</v>
          </cell>
          <cell r="F1754" t="str">
            <v>A</v>
          </cell>
          <cell r="G1754" t="str">
            <v>Cheung Chau Sportsground (Is-S)</v>
          </cell>
          <cell r="H1754" t="str">
            <v>LCSD</v>
          </cell>
          <cell r="I1754">
            <v>2</v>
          </cell>
          <cell r="J1754" t="str">
            <v>Yes</v>
          </cell>
          <cell r="K1754" t="str">
            <v>CheungChau</v>
          </cell>
          <cell r="L1754" t="str">
            <v>Yes</v>
          </cell>
          <cell r="M1754" t="str">
            <v>DF04408074001</v>
          </cell>
        </row>
        <row r="1755">
          <cell r="A1755" t="str">
            <v>SA6102</v>
          </cell>
          <cell r="B1755" t="str">
            <v>11SW-B/R379</v>
          </cell>
          <cell r="C1755">
            <v>3</v>
          </cell>
          <cell r="D1755" t="str">
            <v>Heritage</v>
          </cell>
          <cell r="E1755" t="str">
            <v>Antiq</v>
          </cell>
          <cell r="F1755" t="str">
            <v>A</v>
          </cell>
          <cell r="G1755" t="str">
            <v>28 Kennedy Road (CP&amp;ML)</v>
          </cell>
          <cell r="H1755" t="str">
            <v>CS' OFF</v>
          </cell>
          <cell r="I1755">
            <v>1</v>
          </cell>
          <cell r="J1755" t="str">
            <v>*</v>
          </cell>
          <cell r="K1755" t="str">
            <v>Central_Admiralty</v>
          </cell>
          <cell r="L1755" t="str">
            <v>No</v>
          </cell>
          <cell r="M1755" t="str">
            <v>FH02308009005</v>
          </cell>
        </row>
        <row r="1756">
          <cell r="A1756" t="str">
            <v>SA6103</v>
          </cell>
          <cell r="B1756" t="str">
            <v>11SW-D/FR71</v>
          </cell>
          <cell r="C1756">
            <v>2</v>
          </cell>
          <cell r="D1756" t="str">
            <v>CP,ML&amp;Wch</v>
          </cell>
          <cell r="E1756" t="str">
            <v>Wch-S</v>
          </cell>
          <cell r="F1756" t="str">
            <v>A</v>
          </cell>
          <cell r="G1756" t="str">
            <v>Hong Kong Cemetery</v>
          </cell>
          <cell r="H1756" t="str">
            <v>FEHD</v>
          </cell>
          <cell r="I1756">
            <v>2</v>
          </cell>
          <cell r="J1756" t="str">
            <v>Yes</v>
          </cell>
          <cell r="K1756"/>
          <cell r="L1756" t="str">
            <v>Yes</v>
          </cell>
          <cell r="M1756" t="str">
            <v>CC01908021014</v>
          </cell>
        </row>
        <row r="1757">
          <cell r="A1757" t="str">
            <v>SA6201</v>
          </cell>
          <cell r="B1757" t="str">
            <v>10SW-D/C141</v>
          </cell>
          <cell r="C1757">
            <v>0</v>
          </cell>
          <cell r="D1757" t="str">
            <v>E</v>
          </cell>
          <cell r="E1757" t="str">
            <v>SKW&amp;Is-S</v>
          </cell>
          <cell r="F1757" t="str">
            <v>A</v>
          </cell>
          <cell r="G1757" t="str">
            <v>Hei Ling Chau Addiction Treatment Centre &amp; Hei Ling Chau Correctional Institution (Is-S)</v>
          </cell>
          <cell r="H1757" t="str">
            <v>CSD</v>
          </cell>
          <cell r="I1757">
            <v>1</v>
          </cell>
          <cell r="J1757" t="str">
            <v>*</v>
          </cell>
          <cell r="K1757"/>
          <cell r="L1757" t="str">
            <v>Yes</v>
          </cell>
          <cell r="M1757" t="str">
            <v>DF01208008184</v>
          </cell>
        </row>
        <row r="1758">
          <cell r="A1758" t="str">
            <v>SA6208</v>
          </cell>
          <cell r="B1758" t="str">
            <v>11SE-C/C872</v>
          </cell>
          <cell r="C1758">
            <v>0</v>
          </cell>
          <cell r="D1758" t="str">
            <v>CP,ML&amp;Wch</v>
          </cell>
          <cell r="E1758" t="str">
            <v>Wch-S</v>
          </cell>
          <cell r="F1758" t="str">
            <v>A</v>
          </cell>
          <cell r="G1758" t="str">
            <v>Mount Butler Quarry Site</v>
          </cell>
          <cell r="H1758" t="str">
            <v>HKPF</v>
          </cell>
          <cell r="I1758">
            <v>1</v>
          </cell>
          <cell r="J1758" t="str">
            <v>Yes</v>
          </cell>
          <cell r="K1758"/>
          <cell r="L1758" t="str">
            <v>Yes</v>
          </cell>
          <cell r="M1758" t="str">
            <v>CC03108038033</v>
          </cell>
        </row>
        <row r="1759">
          <cell r="A1759" t="str">
            <v>SA6209</v>
          </cell>
          <cell r="B1759" t="str">
            <v>11SE-C/C873</v>
          </cell>
          <cell r="C1759">
            <v>0</v>
          </cell>
          <cell r="D1759" t="str">
            <v>CP,ML&amp;Wch</v>
          </cell>
          <cell r="E1759" t="str">
            <v>Wch-S</v>
          </cell>
          <cell r="F1759" t="str">
            <v>A</v>
          </cell>
          <cell r="G1759" t="str">
            <v>Mount Butler Quarry Site</v>
          </cell>
          <cell r="H1759" t="str">
            <v>HKPF</v>
          </cell>
          <cell r="I1759">
            <v>1</v>
          </cell>
          <cell r="J1759" t="str">
            <v>Yes</v>
          </cell>
          <cell r="K1759"/>
          <cell r="L1759" t="str">
            <v>Yes</v>
          </cell>
          <cell r="M1759" t="str">
            <v>CC03108038034</v>
          </cell>
        </row>
        <row r="1760">
          <cell r="A1760" t="str">
            <v>SA6210</v>
          </cell>
          <cell r="B1760" t="str">
            <v>11SE-C/F199</v>
          </cell>
          <cell r="C1760">
            <v>0</v>
          </cell>
          <cell r="D1760" t="str">
            <v>CP,ML&amp;Wch</v>
          </cell>
          <cell r="E1760" t="str">
            <v>Wch-S</v>
          </cell>
          <cell r="F1760" t="str">
            <v>A</v>
          </cell>
          <cell r="G1760" t="str">
            <v>Mount Butler Quarry Site</v>
          </cell>
          <cell r="H1760" t="str">
            <v>HKPF</v>
          </cell>
          <cell r="I1760">
            <v>2</v>
          </cell>
          <cell r="J1760" t="str">
            <v>Yes</v>
          </cell>
          <cell r="K1760"/>
          <cell r="L1760" t="str">
            <v>Yes</v>
          </cell>
          <cell r="M1760" t="str">
            <v>CC03108038035</v>
          </cell>
        </row>
        <row r="1761">
          <cell r="A1761" t="str">
            <v>SA6214</v>
          </cell>
          <cell r="B1761" t="str">
            <v>11SE-D/C442</v>
          </cell>
          <cell r="C1761">
            <v>0</v>
          </cell>
          <cell r="D1761" t="str">
            <v>E</v>
          </cell>
          <cell r="E1761" t="str">
            <v>CW</v>
          </cell>
          <cell r="F1761" t="str">
            <v>A</v>
          </cell>
          <cell r="G1761" t="str">
            <v>Meng Tak Primary School</v>
          </cell>
          <cell r="H1761" t="str">
            <v>EB</v>
          </cell>
          <cell r="I1761">
            <v>1</v>
          </cell>
          <cell r="J1761" t="str">
            <v>Yes</v>
          </cell>
          <cell r="K1761" t="str">
            <v>ChaiWan-West</v>
          </cell>
          <cell r="L1761" t="str">
            <v>Yes</v>
          </cell>
          <cell r="M1761" t="str">
            <v>DD07108031008</v>
          </cell>
        </row>
        <row r="1762">
          <cell r="A1762" t="str">
            <v>SA6220</v>
          </cell>
          <cell r="B1762" t="str">
            <v>11SW-B/R596</v>
          </cell>
          <cell r="C1762">
            <v>0</v>
          </cell>
          <cell r="D1762" t="str">
            <v>CP,ML&amp;Wch</v>
          </cell>
          <cell r="E1762" t="str">
            <v>C-E</v>
          </cell>
          <cell r="F1762" t="str">
            <v>A</v>
          </cell>
          <cell r="G1762" t="str">
            <v>Monmount Park</v>
          </cell>
          <cell r="H1762" t="str">
            <v>LCSD</v>
          </cell>
          <cell r="I1762">
            <v>2</v>
          </cell>
          <cell r="J1762" t="str">
            <v>Yes</v>
          </cell>
          <cell r="K1762" t="str">
            <v>Central_Admiralty</v>
          </cell>
          <cell r="L1762" t="str">
            <v>No</v>
          </cell>
          <cell r="M1762" t="str">
            <v>AA04408016016</v>
          </cell>
        </row>
        <row r="1763">
          <cell r="A1763" t="str">
            <v>SA6221</v>
          </cell>
          <cell r="B1763" t="str">
            <v>11SW-C/C31</v>
          </cell>
          <cell r="C1763">
            <v>2</v>
          </cell>
          <cell r="D1763" t="str">
            <v>WS&amp;L</v>
          </cell>
          <cell r="E1763" t="str">
            <v>W</v>
          </cell>
          <cell r="F1763" t="str">
            <v>A</v>
          </cell>
          <cell r="G1763" t="str">
            <v>Tin Wan Estate Playground</v>
          </cell>
          <cell r="H1763" t="str">
            <v>LCSD</v>
          </cell>
          <cell r="I1763">
            <v>1</v>
          </cell>
          <cell r="J1763" t="str">
            <v>Yes</v>
          </cell>
          <cell r="K1763"/>
          <cell r="L1763" t="str">
            <v>No</v>
          </cell>
          <cell r="M1763" t="str">
            <v>BJ04408046004</v>
          </cell>
        </row>
        <row r="1764">
          <cell r="A1764" t="str">
            <v>SA6223</v>
          </cell>
          <cell r="B1764" t="str">
            <v>11SW-C/CR906</v>
          </cell>
          <cell r="C1764">
            <v>2</v>
          </cell>
          <cell r="D1764" t="str">
            <v>WS&amp;L</v>
          </cell>
          <cell r="E1764" t="str">
            <v>W</v>
          </cell>
          <cell r="F1764" t="str">
            <v>A</v>
          </cell>
          <cell r="G1764" t="str">
            <v>Tin Wan Estate Playground</v>
          </cell>
          <cell r="H1764" t="str">
            <v>LCSD</v>
          </cell>
          <cell r="I1764">
            <v>2</v>
          </cell>
          <cell r="J1764" t="str">
            <v>Yes</v>
          </cell>
          <cell r="K1764"/>
          <cell r="L1764" t="str">
            <v>No</v>
          </cell>
          <cell r="M1764" t="str">
            <v>BJ04408046001</v>
          </cell>
        </row>
        <row r="1765">
          <cell r="A1765" t="str">
            <v>SA6224</v>
          </cell>
          <cell r="B1765" t="str">
            <v>11SW-C/FR341</v>
          </cell>
          <cell r="C1765">
            <v>2</v>
          </cell>
          <cell r="D1765" t="str">
            <v>WS&amp;L</v>
          </cell>
          <cell r="E1765" t="str">
            <v>W</v>
          </cell>
          <cell r="F1765" t="str">
            <v>A</v>
          </cell>
          <cell r="G1765" t="str">
            <v>Tin Wan Estate Playground</v>
          </cell>
          <cell r="H1765" t="str">
            <v>LCSD</v>
          </cell>
          <cell r="I1765">
            <v>2</v>
          </cell>
          <cell r="J1765" t="str">
            <v>Yes</v>
          </cell>
          <cell r="K1765"/>
          <cell r="L1765" t="str">
            <v>Yes</v>
          </cell>
          <cell r="M1765" t="str">
            <v>BJ04408046002</v>
          </cell>
        </row>
        <row r="1766">
          <cell r="A1766" t="str">
            <v>SA6225</v>
          </cell>
          <cell r="B1766" t="str">
            <v>11SW-C/FR346</v>
          </cell>
          <cell r="C1766">
            <v>2</v>
          </cell>
          <cell r="D1766" t="str">
            <v>WS&amp;L</v>
          </cell>
          <cell r="E1766" t="str">
            <v>W</v>
          </cell>
          <cell r="F1766" t="str">
            <v>A</v>
          </cell>
          <cell r="G1766" t="str">
            <v>Tin Wan Estate Playground</v>
          </cell>
          <cell r="H1766" t="str">
            <v>LCSD</v>
          </cell>
          <cell r="I1766">
            <v>1</v>
          </cell>
          <cell r="J1766" t="str">
            <v>Yes</v>
          </cell>
          <cell r="K1766"/>
          <cell r="L1766" t="str">
            <v>No</v>
          </cell>
          <cell r="M1766" t="str">
            <v>BJ04408046003</v>
          </cell>
        </row>
        <row r="1767">
          <cell r="A1767" t="str">
            <v>SA6304</v>
          </cell>
          <cell r="B1767" t="str">
            <v>11SW-B/R380</v>
          </cell>
          <cell r="C1767">
            <v>0</v>
          </cell>
          <cell r="D1767" t="str">
            <v>CP,ML&amp;Wch</v>
          </cell>
          <cell r="E1767" t="str">
            <v>PML</v>
          </cell>
          <cell r="F1767" t="str">
            <v>A</v>
          </cell>
          <cell r="G1767" t="str">
            <v>St. Paul's Co-Educational Primary School</v>
          </cell>
          <cell r="H1767" t="str">
            <v>EB</v>
          </cell>
          <cell r="I1767">
            <v>1</v>
          </cell>
          <cell r="J1767" t="str">
            <v>Yes</v>
          </cell>
          <cell r="K1767" t="str">
            <v>Central_Admiralty</v>
          </cell>
          <cell r="L1767" t="str">
            <v>No</v>
          </cell>
          <cell r="M1767" t="str">
            <v>AH07108008002</v>
          </cell>
        </row>
        <row r="1768">
          <cell r="A1768" t="str">
            <v>SA6402</v>
          </cell>
          <cell r="B1768" t="str">
            <v>11SE-C/C874</v>
          </cell>
          <cell r="C1768">
            <v>0</v>
          </cell>
          <cell r="D1768" t="str">
            <v>CP,ML&amp;Wch</v>
          </cell>
          <cell r="E1768" t="str">
            <v>Wch-S</v>
          </cell>
          <cell r="F1768" t="str">
            <v>A</v>
          </cell>
          <cell r="G1768" t="str">
            <v>Explosive Ordinance Disposal (EOD) Bureau at  Mount Butler Quarry Site</v>
          </cell>
          <cell r="H1768" t="str">
            <v>HKPF</v>
          </cell>
          <cell r="I1768">
            <v>3</v>
          </cell>
          <cell r="J1768" t="str">
            <v>Yes</v>
          </cell>
          <cell r="K1768"/>
          <cell r="L1768" t="str">
            <v>Yes</v>
          </cell>
          <cell r="M1768" t="str">
            <v>CC03108038036</v>
          </cell>
        </row>
        <row r="1769">
          <cell r="A1769" t="str">
            <v>SA6403</v>
          </cell>
          <cell r="B1769" t="str">
            <v>14NW-D/C445</v>
          </cell>
          <cell r="C1769">
            <v>0</v>
          </cell>
          <cell r="D1769" t="str">
            <v>E</v>
          </cell>
          <cell r="E1769" t="str">
            <v>SKW&amp;Is-S</v>
          </cell>
          <cell r="F1769" t="str">
            <v>A</v>
          </cell>
          <cell r="G1769" t="str">
            <v>Cheung Chau Park (Is-S)</v>
          </cell>
          <cell r="H1769" t="str">
            <v>LCSD</v>
          </cell>
          <cell r="I1769">
            <v>2</v>
          </cell>
          <cell r="J1769" t="str">
            <v>Yes</v>
          </cell>
          <cell r="K1769" t="str">
            <v>CheungChau</v>
          </cell>
          <cell r="L1769" t="str">
            <v>Yes</v>
          </cell>
          <cell r="M1769" t="str">
            <v>DF04408028006</v>
          </cell>
        </row>
        <row r="1770">
          <cell r="A1770" t="str">
            <v>SA6404</v>
          </cell>
          <cell r="B1770" t="str">
            <v>15NE-A/CR753</v>
          </cell>
          <cell r="C1770">
            <v>0</v>
          </cell>
          <cell r="D1770" t="str">
            <v>WS&amp;L</v>
          </cell>
          <cell r="E1770" t="str">
            <v>S</v>
          </cell>
          <cell r="F1770" t="str">
            <v>A</v>
          </cell>
          <cell r="G1770" t="str">
            <v>Turtle Cove Beach</v>
          </cell>
          <cell r="H1770" t="str">
            <v>LCSD</v>
          </cell>
          <cell r="I1770">
            <v>3</v>
          </cell>
          <cell r="J1770" t="str">
            <v>Yes</v>
          </cell>
          <cell r="K1770"/>
          <cell r="L1770" t="str">
            <v>Yes</v>
          </cell>
          <cell r="M1770" t="str">
            <v>BB04408071001</v>
          </cell>
        </row>
        <row r="1771">
          <cell r="A1771" t="str">
            <v>SA6405</v>
          </cell>
          <cell r="B1771" t="str">
            <v>15NE-C/C459</v>
          </cell>
          <cell r="C1771">
            <v>0</v>
          </cell>
          <cell r="D1771" t="str">
            <v>WS&amp;L</v>
          </cell>
          <cell r="E1771" t="str">
            <v>S</v>
          </cell>
          <cell r="F1771" t="str">
            <v>A</v>
          </cell>
          <cell r="G1771" t="str">
            <v>Chung Hom Kok Beach &amp; Park Buildings</v>
          </cell>
          <cell r="H1771" t="str">
            <v>LCSD</v>
          </cell>
          <cell r="I1771">
            <v>2</v>
          </cell>
          <cell r="J1771" t="str">
            <v>Yes</v>
          </cell>
          <cell r="K1771"/>
          <cell r="L1771" t="str">
            <v>Yes</v>
          </cell>
          <cell r="M1771" t="str">
            <v>BB04408026055</v>
          </cell>
        </row>
        <row r="1772">
          <cell r="A1772" t="str">
            <v>SA6406</v>
          </cell>
          <cell r="B1772" t="str">
            <v>15NW-A/C21</v>
          </cell>
          <cell r="C1772">
            <v>0</v>
          </cell>
          <cell r="D1772" t="str">
            <v>WS&amp;L</v>
          </cell>
          <cell r="E1772" t="str">
            <v>S</v>
          </cell>
          <cell r="F1772" t="str">
            <v>A</v>
          </cell>
          <cell r="G1772" t="str">
            <v>Ap Lei Chau Wind Tower Park</v>
          </cell>
          <cell r="H1772" t="str">
            <v>LCSD</v>
          </cell>
          <cell r="I1772">
            <v>2</v>
          </cell>
          <cell r="J1772" t="str">
            <v>Yes</v>
          </cell>
          <cell r="K1772" t="str">
            <v>Aberdeen_ApLeiChau</v>
          </cell>
          <cell r="L1772" t="str">
            <v>Yes</v>
          </cell>
          <cell r="M1772" t="str">
            <v>BK04408035002</v>
          </cell>
        </row>
        <row r="1773">
          <cell r="A1773" t="str">
            <v>SA6407</v>
          </cell>
          <cell r="B1773" t="str">
            <v>15NW-B/C416</v>
          </cell>
          <cell r="C1773">
            <v>0</v>
          </cell>
          <cell r="D1773" t="str">
            <v>WS&amp;L</v>
          </cell>
          <cell r="E1773" t="str">
            <v>S</v>
          </cell>
          <cell r="F1773" t="str">
            <v>A</v>
          </cell>
          <cell r="G1773" t="str">
            <v>Ap Lei Chau Wind Tower Park</v>
          </cell>
          <cell r="H1773" t="str">
            <v>LCSD</v>
          </cell>
          <cell r="I1773">
            <v>3</v>
          </cell>
          <cell r="J1773" t="str">
            <v>Yes</v>
          </cell>
          <cell r="K1773" t="str">
            <v>Aberdeen_ApLeiChau</v>
          </cell>
          <cell r="L1773" t="str">
            <v>Yes</v>
          </cell>
          <cell r="M1773" t="str">
            <v>BK04408035003</v>
          </cell>
        </row>
        <row r="1774">
          <cell r="A1774" t="str">
            <v>SA6602</v>
          </cell>
          <cell r="B1774" t="str">
            <v>11SE-A/C370</v>
          </cell>
          <cell r="C1774">
            <v>3</v>
          </cell>
          <cell r="D1774" t="str">
            <v>E</v>
          </cell>
          <cell r="E1774" t="str">
            <v>SKW&amp;Is-S</v>
          </cell>
          <cell r="F1774" t="str">
            <v>A</v>
          </cell>
          <cell r="G1774" t="str">
            <v>Taikoo Primary School (SKW)</v>
          </cell>
          <cell r="H1774" t="str">
            <v>EB</v>
          </cell>
          <cell r="I1774">
            <v>2</v>
          </cell>
          <cell r="J1774" t="str">
            <v>Yes</v>
          </cell>
          <cell r="K1774" t="str">
            <v>ShauKeiWan_SaiWanHo</v>
          </cell>
          <cell r="L1774" t="str">
            <v>Yes</v>
          </cell>
          <cell r="M1774" t="str">
            <v>DB07108045004</v>
          </cell>
        </row>
        <row r="1775">
          <cell r="A1775" t="str">
            <v>SA6902</v>
          </cell>
          <cell r="B1775" t="str">
            <v>11SW-A/FR260</v>
          </cell>
          <cell r="C1775" t="str">
            <v>1,2</v>
          </cell>
          <cell r="D1775" t="str">
            <v>WS&amp;L</v>
          </cell>
          <cell r="E1775" t="str">
            <v>W</v>
          </cell>
          <cell r="F1775" t="str">
            <v>A</v>
          </cell>
          <cell r="G1775" t="str">
            <v>GPA venue at 410 Victoria Road</v>
          </cell>
          <cell r="H1775" t="str">
            <v>GPA,GPA</v>
          </cell>
          <cell r="I1775">
            <v>1</v>
          </cell>
          <cell r="J1775" t="str">
            <v>Yes</v>
          </cell>
          <cell r="K1775"/>
          <cell r="L1775" t="str">
            <v>Yes</v>
          </cell>
          <cell r="M1775" t="str">
            <v>BA02308052002</v>
          </cell>
        </row>
        <row r="1776">
          <cell r="A1776" t="str">
            <v>SA7411</v>
          </cell>
          <cell r="B1776" t="str">
            <v>11SW-D/C2258</v>
          </cell>
          <cell r="C1776">
            <v>0</v>
          </cell>
          <cell r="D1776" t="str">
            <v>CP,ML&amp;Wch</v>
          </cell>
          <cell r="E1776" t="str">
            <v>Wch-S</v>
          </cell>
          <cell r="F1776" t="str">
            <v>A</v>
          </cell>
          <cell r="G1776" t="str">
            <v>Hong Kong Stadium</v>
          </cell>
          <cell r="H1776" t="str">
            <v>LCSD</v>
          </cell>
          <cell r="I1776">
            <v>1</v>
          </cell>
          <cell r="J1776" t="str">
            <v>Yes</v>
          </cell>
          <cell r="K1776" t="str">
            <v>HappyValley</v>
          </cell>
          <cell r="L1776" t="str">
            <v>Yes</v>
          </cell>
          <cell r="M1776" t="str">
            <v>CC04408024015</v>
          </cell>
        </row>
        <row r="1777">
          <cell r="A1777" t="str">
            <v>SA7412</v>
          </cell>
          <cell r="B1777" t="str">
            <v>15NW-A/C18</v>
          </cell>
          <cell r="C1777" t="str">
            <v>2,3</v>
          </cell>
          <cell r="D1777" t="str">
            <v>WS&amp;L</v>
          </cell>
          <cell r="E1777" t="str">
            <v>S</v>
          </cell>
          <cell r="F1777" t="str">
            <v>A</v>
          </cell>
          <cell r="G1777" t="str">
            <v>(Lee Nam Road Sitting Out Area and Lee Lok Street Public Toilet ?)</v>
          </cell>
          <cell r="H1777" t="str">
            <v>LCSD,FEHD</v>
          </cell>
          <cell r="I1777">
            <v>1</v>
          </cell>
          <cell r="J1777" t="str">
            <v>Yes</v>
          </cell>
          <cell r="K1777" t="str">
            <v>Aberdeen_ApLeiChau</v>
          </cell>
          <cell r="L1777" t="str">
            <v>Yes</v>
          </cell>
          <cell r="M1777" t="str">
            <v>BK04408036001</v>
          </cell>
        </row>
        <row r="1778">
          <cell r="A1778" t="str">
            <v>SA7602</v>
          </cell>
          <cell r="B1778" t="str">
            <v>11SE-D/FR231</v>
          </cell>
          <cell r="C1778">
            <v>0</v>
          </cell>
          <cell r="D1778" t="str">
            <v>E</v>
          </cell>
          <cell r="E1778" t="str">
            <v>CW</v>
          </cell>
          <cell r="F1778" t="str">
            <v>A</v>
          </cell>
          <cell r="G1778" t="str">
            <v>The Salvation Army Centaline Charity Fund School</v>
          </cell>
          <cell r="H1778" t="str">
            <v>EB</v>
          </cell>
          <cell r="I1778">
            <v>2</v>
          </cell>
          <cell r="J1778" t="str">
            <v>Yes</v>
          </cell>
          <cell r="K1778" t="str">
            <v>ChaiWan-West</v>
          </cell>
          <cell r="L1778" t="str">
            <v>Yes</v>
          </cell>
          <cell r="M1778" t="str">
            <v>DD07108033001</v>
          </cell>
        </row>
        <row r="1779">
          <cell r="A1779" t="str">
            <v>SA7603</v>
          </cell>
          <cell r="B1779" t="str">
            <v>11SW-A/R478</v>
          </cell>
          <cell r="C1779">
            <v>2</v>
          </cell>
          <cell r="D1779" t="str">
            <v>WS&amp;L</v>
          </cell>
          <cell r="E1779" t="str">
            <v>W</v>
          </cell>
          <cell r="F1779" t="str">
            <v>A</v>
          </cell>
          <cell r="G1779" t="str">
            <v>Eastern Street Methadone Centre Geotechnical Works</v>
          </cell>
          <cell r="H1779" t="str">
            <v>DH</v>
          </cell>
          <cell r="I1779">
            <v>1</v>
          </cell>
          <cell r="J1779" t="str">
            <v>Yes</v>
          </cell>
          <cell r="K1779" t="str">
            <v>SheungWan_SaiYingPun</v>
          </cell>
          <cell r="L1779" t="str">
            <v>No</v>
          </cell>
          <cell r="M1779" t="str">
            <v>BA02508015002</v>
          </cell>
        </row>
        <row r="1780">
          <cell r="A1780" t="str">
            <v>SA7918</v>
          </cell>
          <cell r="B1780" t="str">
            <v>11SW-C/NS12</v>
          </cell>
          <cell r="C1780">
            <v>2</v>
          </cell>
          <cell r="D1780" t="str">
            <v>WS&amp;L</v>
          </cell>
          <cell r="E1780" t="str">
            <v>W</v>
          </cell>
          <cell r="F1780" t="str">
            <v>A</v>
          </cell>
          <cell r="G1780" t="str">
            <v>The 2nd Campus Of The HKAPA At Pokfulam Rd (Formerly Bethanie Building)</v>
          </cell>
          <cell r="H1780" t="str">
            <v>GPA</v>
          </cell>
          <cell r="I1780"/>
          <cell r="J1780" t="str">
            <v>Yes</v>
          </cell>
          <cell r="K1780"/>
          <cell r="L1780" t="str">
            <v>Yes</v>
          </cell>
          <cell r="M1780" t="str">
            <v>BJ02308034019</v>
          </cell>
        </row>
        <row r="1781">
          <cell r="A1781" t="str">
            <v>SA8905</v>
          </cell>
          <cell r="B1781" t="str">
            <v>11SW-D/C1900</v>
          </cell>
          <cell r="C1781">
            <v>0</v>
          </cell>
          <cell r="D1781" t="str">
            <v>CP,ML&amp;Wch</v>
          </cell>
          <cell r="E1781" t="str">
            <v>Wch-S</v>
          </cell>
          <cell r="F1781" t="str">
            <v>A</v>
          </cell>
          <cell r="G1781" t="str">
            <v>(Aberdeen Country Park Adjoining Restricted Section of Middle Gap Rd?)</v>
          </cell>
          <cell r="H1781" t="str">
            <v>AFCD</v>
          </cell>
          <cell r="I1781">
            <v>3</v>
          </cell>
          <cell r="J1781" t="str">
            <v>*</v>
          </cell>
          <cell r="K1781"/>
          <cell r="L1781" t="str">
            <v>Yes</v>
          </cell>
          <cell r="M1781" t="str">
            <v>CC00108004001</v>
          </cell>
        </row>
        <row r="1782">
          <cell r="A1782" t="str">
            <v>SA9001</v>
          </cell>
          <cell r="B1782" t="str">
            <v>11SE-B/DT19</v>
          </cell>
          <cell r="C1782">
            <v>2</v>
          </cell>
          <cell r="D1782" t="str">
            <v>E</v>
          </cell>
          <cell r="E1782" t="str">
            <v>SKW&amp;Is-S</v>
          </cell>
          <cell r="F1782" t="str">
            <v>A</v>
          </cell>
          <cell r="G1782" t="str">
            <v>(Chai Wan Road Children's Playground?) (Skw)</v>
          </cell>
          <cell r="H1782" t="str">
            <v>LCSD</v>
          </cell>
          <cell r="I1782">
            <v>1</v>
          </cell>
          <cell r="J1782" t="str">
            <v>*</v>
          </cell>
          <cell r="K1782"/>
          <cell r="L1782" t="str">
            <v>Yes</v>
          </cell>
          <cell r="M1782" t="str">
            <v>DB04408052001</v>
          </cell>
        </row>
        <row r="1783">
          <cell r="A1783" t="str">
            <v>SA9005</v>
          </cell>
          <cell r="B1783" t="str">
            <v>15NE-A/FR142</v>
          </cell>
          <cell r="C1783">
            <v>3</v>
          </cell>
          <cell r="D1783" t="str">
            <v>WS&amp;L</v>
          </cell>
          <cell r="E1783" t="str">
            <v>S</v>
          </cell>
          <cell r="F1783" t="str">
            <v>A</v>
          </cell>
          <cell r="G1783" t="str">
            <v>(LCSD venue at GLA-HK389 near Seaview Promenade)</v>
          </cell>
          <cell r="H1783" t="str">
            <v>LCSD</v>
          </cell>
          <cell r="I1783">
            <v>1</v>
          </cell>
          <cell r="J1783" t="str">
            <v>*</v>
          </cell>
          <cell r="K1783" t="str">
            <v>DeepWaterBay_RepulseBay</v>
          </cell>
          <cell r="L1783" t="str">
            <v>Yes</v>
          </cell>
          <cell r="M1783" t="str">
            <v>BB04408027008</v>
          </cell>
        </row>
        <row r="1784">
          <cell r="A1784" t="str">
            <v>SA9008</v>
          </cell>
          <cell r="B1784" t="str">
            <v>11SW-D/DT93</v>
          </cell>
          <cell r="C1784">
            <v>0</v>
          </cell>
          <cell r="D1784" t="str">
            <v>CP,ML&amp;Wch</v>
          </cell>
          <cell r="E1784" t="str">
            <v>Wch-S</v>
          </cell>
          <cell r="F1784" t="str">
            <v>A</v>
          </cell>
          <cell r="G1784" t="str">
            <v>12-14 Middle Gap Road Government Quarter</v>
          </cell>
          <cell r="H1784" t="str">
            <v>GPA</v>
          </cell>
          <cell r="I1784">
            <v>3</v>
          </cell>
          <cell r="J1784" t="str">
            <v>*</v>
          </cell>
          <cell r="K1784"/>
          <cell r="L1784" t="str">
            <v>Yes</v>
          </cell>
          <cell r="M1784" t="str">
            <v>CC02308004006</v>
          </cell>
        </row>
        <row r="1785">
          <cell r="A1785" t="str">
            <v>SA9009</v>
          </cell>
          <cell r="B1785" t="str">
            <v>11SE-C/C194</v>
          </cell>
          <cell r="C1785">
            <v>0</v>
          </cell>
          <cell r="D1785" t="str">
            <v>WS&amp;L</v>
          </cell>
          <cell r="E1785" t="str">
            <v>S</v>
          </cell>
          <cell r="F1785" t="str">
            <v>A</v>
          </cell>
          <cell r="G1785" t="str">
            <v>AFCD Tai Tam Management Centre</v>
          </cell>
          <cell r="H1785" t="str">
            <v>AFCD</v>
          </cell>
          <cell r="I1785">
            <v>3</v>
          </cell>
          <cell r="J1785" t="str">
            <v>*</v>
          </cell>
          <cell r="K1785"/>
          <cell r="L1785" t="str">
            <v>Yes</v>
          </cell>
          <cell r="M1785" t="str">
            <v>BB00108065002</v>
          </cell>
        </row>
        <row r="1786">
          <cell r="A1786" t="str">
            <v>SA9010</v>
          </cell>
          <cell r="B1786" t="str">
            <v>11SE-C/C195</v>
          </cell>
          <cell r="C1786">
            <v>0</v>
          </cell>
          <cell r="D1786" t="str">
            <v>WS&amp;L</v>
          </cell>
          <cell r="E1786" t="str">
            <v>S</v>
          </cell>
          <cell r="F1786" t="str">
            <v>A</v>
          </cell>
          <cell r="G1786" t="str">
            <v>AFCD Tai Tam Management Centre</v>
          </cell>
          <cell r="H1786" t="str">
            <v>AFCD</v>
          </cell>
          <cell r="I1786">
            <v>3</v>
          </cell>
          <cell r="J1786" t="str">
            <v>*</v>
          </cell>
          <cell r="K1786"/>
          <cell r="L1786" t="str">
            <v>Yes</v>
          </cell>
          <cell r="M1786" t="str">
            <v>BB00108065003</v>
          </cell>
        </row>
        <row r="1787">
          <cell r="A1787" t="str">
            <v>SA9012</v>
          </cell>
          <cell r="B1787" t="str">
            <v>15NW-B/C139</v>
          </cell>
          <cell r="C1787" t="str">
            <v>1,2</v>
          </cell>
          <cell r="D1787" t="str">
            <v>WS&amp;L</v>
          </cell>
          <cell r="E1787" t="str">
            <v>S</v>
          </cell>
          <cell r="F1787" t="str">
            <v>A</v>
          </cell>
          <cell r="G1787" t="str">
            <v>Ap Lei Chau Wind Tower Park</v>
          </cell>
          <cell r="H1787" t="str">
            <v>LCSD,LandsD</v>
          </cell>
          <cell r="I1787">
            <v>1</v>
          </cell>
          <cell r="J1787" t="str">
            <v>*</v>
          </cell>
          <cell r="K1787" t="str">
            <v>Aberdeen_ApLeiChau</v>
          </cell>
          <cell r="L1787" t="str">
            <v>Yes</v>
          </cell>
          <cell r="M1787" t="str">
            <v>BK04408035004</v>
          </cell>
        </row>
        <row r="1788">
          <cell r="A1788" t="str">
            <v>SA9013</v>
          </cell>
          <cell r="B1788" t="str">
            <v>11SW-D/C226</v>
          </cell>
          <cell r="C1788">
            <v>2</v>
          </cell>
          <cell r="D1788" t="str">
            <v>CP,ML&amp;Wch</v>
          </cell>
          <cell r="E1788" t="str">
            <v>Wch-S</v>
          </cell>
          <cell r="F1788" t="str">
            <v>A</v>
          </cell>
          <cell r="G1788" t="str">
            <v>Broadwood Road Rest Garden</v>
          </cell>
          <cell r="H1788" t="str">
            <v>LCSD</v>
          </cell>
          <cell r="I1788">
            <v>1</v>
          </cell>
          <cell r="J1788" t="str">
            <v>*</v>
          </cell>
          <cell r="K1788" t="str">
            <v>HappyValley</v>
          </cell>
          <cell r="L1788" t="str">
            <v>Yes</v>
          </cell>
          <cell r="M1788" t="str">
            <v>CC04408082000</v>
          </cell>
        </row>
        <row r="1789">
          <cell r="A1789" t="str">
            <v>SA9014</v>
          </cell>
          <cell r="B1789" t="str">
            <v>14NW-D/C453</v>
          </cell>
          <cell r="C1789" t="str">
            <v>1,2</v>
          </cell>
          <cell r="D1789" t="str">
            <v>E</v>
          </cell>
          <cell r="E1789" t="str">
            <v>SKW&amp;Is-S</v>
          </cell>
          <cell r="F1789" t="str">
            <v>A</v>
          </cell>
          <cell r="G1789" t="str">
            <v>Cheung Chau F.E.H.D. Health Office (Is-S)</v>
          </cell>
          <cell r="H1789" t="str">
            <v>FEHD,FEHD</v>
          </cell>
          <cell r="I1789">
            <v>1</v>
          </cell>
          <cell r="J1789" t="str">
            <v>*</v>
          </cell>
          <cell r="K1789" t="str">
            <v>CheungChau</v>
          </cell>
          <cell r="L1789" t="str">
            <v>Yes</v>
          </cell>
          <cell r="M1789" t="str">
            <v>DF01908075000</v>
          </cell>
        </row>
        <row r="1790">
          <cell r="A1790" t="str">
            <v>SA9015</v>
          </cell>
          <cell r="B1790" t="str">
            <v>14NW-D/R179</v>
          </cell>
          <cell r="C1790">
            <v>0</v>
          </cell>
          <cell r="D1790" t="str">
            <v>E</v>
          </cell>
          <cell r="E1790" t="str">
            <v>SKW&amp;Is-S</v>
          </cell>
          <cell r="F1790" t="str">
            <v>A</v>
          </cell>
          <cell r="G1790" t="str">
            <v>Cheung Chau Government Secondary School (Is-S)</v>
          </cell>
          <cell r="H1790" t="str">
            <v>EB</v>
          </cell>
          <cell r="I1790">
            <v>1</v>
          </cell>
          <cell r="J1790" t="str">
            <v>*</v>
          </cell>
          <cell r="K1790" t="str">
            <v>CheungChau</v>
          </cell>
          <cell r="L1790" t="str">
            <v>No</v>
          </cell>
          <cell r="M1790" t="str">
            <v>DF07108076001</v>
          </cell>
        </row>
        <row r="1791">
          <cell r="A1791" t="str">
            <v>SA9016</v>
          </cell>
          <cell r="B1791" t="str">
            <v>11SW-A/F271</v>
          </cell>
          <cell r="C1791">
            <v>2</v>
          </cell>
          <cell r="D1791" t="str">
            <v>CP,ML&amp;Wch</v>
          </cell>
          <cell r="E1791" t="str">
            <v>C-W</v>
          </cell>
          <cell r="F1791" t="str">
            <v>A</v>
          </cell>
          <cell r="G1791" t="str">
            <v>Wah Hing Lane Public Toilet</v>
          </cell>
          <cell r="H1791" t="str">
            <v>FEHD</v>
          </cell>
          <cell r="I1791">
            <v>1</v>
          </cell>
          <cell r="J1791" t="str">
            <v>*</v>
          </cell>
          <cell r="K1791" t="str">
            <v>SheungWan_SaiYingPun</v>
          </cell>
          <cell r="L1791" t="str">
            <v>Yes</v>
          </cell>
          <cell r="M1791" t="str">
            <v>AB01908018000</v>
          </cell>
        </row>
        <row r="1792">
          <cell r="A1792" t="str">
            <v>SA9017</v>
          </cell>
          <cell r="B1792" t="str">
            <v>11SW-A/R1209</v>
          </cell>
          <cell r="C1792">
            <v>0</v>
          </cell>
          <cell r="D1792" t="str">
            <v>WS&amp;L</v>
          </cell>
          <cell r="E1792" t="str">
            <v>W</v>
          </cell>
          <cell r="F1792" t="str">
            <v>A</v>
          </cell>
          <cell r="G1792" t="str">
            <v>David Trench Rehabilitation Centre</v>
          </cell>
          <cell r="H1792" t="str">
            <v>FHB</v>
          </cell>
          <cell r="I1792">
            <v>1</v>
          </cell>
          <cell r="J1792" t="str">
            <v>*</v>
          </cell>
          <cell r="K1792" t="str">
            <v>SheungWan_SaiYingPun</v>
          </cell>
          <cell r="L1792" t="str">
            <v>No</v>
          </cell>
          <cell r="M1792" t="str">
            <v>AB05508043001</v>
          </cell>
        </row>
        <row r="1793">
          <cell r="A1793" t="str">
            <v>SA9019</v>
          </cell>
          <cell r="B1793" t="str">
            <v>11SW-B/C650</v>
          </cell>
          <cell r="C1793">
            <v>0</v>
          </cell>
          <cell r="D1793" t="str">
            <v>CP,ML&amp;Wch</v>
          </cell>
          <cell r="E1793" t="str">
            <v>PML</v>
          </cell>
          <cell r="F1793" t="str">
            <v>A</v>
          </cell>
          <cell r="G1793" t="str">
            <v>Hong Kong Zoological &amp; Botanical Gardens</v>
          </cell>
          <cell r="H1793" t="str">
            <v>LCSD</v>
          </cell>
          <cell r="I1793">
            <v>3</v>
          </cell>
          <cell r="J1793" t="str">
            <v>*</v>
          </cell>
          <cell r="K1793" t="str">
            <v>Central_Admiralty</v>
          </cell>
          <cell r="L1793" t="str">
            <v>Yes</v>
          </cell>
          <cell r="M1793" t="str">
            <v>AC04408053038</v>
          </cell>
        </row>
        <row r="1794">
          <cell r="A1794" t="str">
            <v>SA9020</v>
          </cell>
          <cell r="B1794" t="str">
            <v>11SW-B/C359</v>
          </cell>
          <cell r="C1794">
            <v>0</v>
          </cell>
          <cell r="D1794" t="str">
            <v>Heritage</v>
          </cell>
          <cell r="E1794" t="str">
            <v>Antiq</v>
          </cell>
          <cell r="F1794" t="str">
            <v>A</v>
          </cell>
          <cell r="G1794" t="str">
            <v>Mother's Choice, 5 Bowen Road (Wch)</v>
          </cell>
          <cell r="H1794" t="str">
            <v>GPA</v>
          </cell>
          <cell r="I1794">
            <v>1</v>
          </cell>
          <cell r="J1794" t="str">
            <v>*</v>
          </cell>
          <cell r="K1794" t="str">
            <v>Central_Admiralty</v>
          </cell>
          <cell r="L1794" t="str">
            <v>Yes</v>
          </cell>
          <cell r="M1794" t="str">
            <v>FH02308002011</v>
          </cell>
        </row>
        <row r="1795">
          <cell r="A1795" t="str">
            <v>SA9022</v>
          </cell>
          <cell r="B1795" t="str">
            <v>11SW-C/F256</v>
          </cell>
          <cell r="C1795">
            <v>0</v>
          </cell>
          <cell r="D1795" t="str">
            <v>CP,ML&amp;Wch</v>
          </cell>
          <cell r="E1795" t="str">
            <v>PML</v>
          </cell>
          <cell r="F1795" t="str">
            <v>A</v>
          </cell>
          <cell r="G1795" t="str">
            <v>Peel Rise Rest Garden</v>
          </cell>
          <cell r="H1795" t="str">
            <v>LCSD</v>
          </cell>
          <cell r="I1795">
            <v>2</v>
          </cell>
          <cell r="J1795" t="str">
            <v>*</v>
          </cell>
          <cell r="K1795"/>
          <cell r="L1795" t="str">
            <v>Yes</v>
          </cell>
          <cell r="M1795" t="str">
            <v>AC04408062001</v>
          </cell>
        </row>
        <row r="1796">
          <cell r="A1796" t="str">
            <v>SA9027</v>
          </cell>
          <cell r="B1796" t="str">
            <v>11SW-D/C58</v>
          </cell>
          <cell r="C1796">
            <v>0</v>
          </cell>
          <cell r="D1796" t="str">
            <v>WS&amp;L</v>
          </cell>
          <cell r="E1796" t="str">
            <v>S</v>
          </cell>
          <cell r="F1796" t="str">
            <v>A</v>
          </cell>
          <cell r="G1796" t="str">
            <v>St. Peter's Secondary School</v>
          </cell>
          <cell r="H1796" t="str">
            <v>EB</v>
          </cell>
          <cell r="I1796">
            <v>1</v>
          </cell>
          <cell r="J1796" t="str">
            <v>Yes</v>
          </cell>
          <cell r="K1796" t="str">
            <v>Aberdeen_ApLeiChau</v>
          </cell>
          <cell r="L1796" t="str">
            <v>Yes</v>
          </cell>
          <cell r="M1796" t="str">
            <v>BK07108004005</v>
          </cell>
        </row>
        <row r="1797">
          <cell r="A1797" t="str">
            <v>SA9028</v>
          </cell>
          <cell r="B1797" t="str">
            <v>11SW-D/CR2264</v>
          </cell>
          <cell r="C1797">
            <v>0</v>
          </cell>
          <cell r="D1797" t="str">
            <v>WS&amp;L</v>
          </cell>
          <cell r="E1797" t="str">
            <v>S</v>
          </cell>
          <cell r="F1797" t="str">
            <v>A</v>
          </cell>
          <cell r="G1797" t="str">
            <v>St. Peter's Secondary School</v>
          </cell>
          <cell r="H1797" t="str">
            <v>EB</v>
          </cell>
          <cell r="I1797">
            <v>1</v>
          </cell>
          <cell r="J1797" t="str">
            <v>Yes</v>
          </cell>
          <cell r="K1797" t="str">
            <v>Aberdeen_ApLeiChau</v>
          </cell>
          <cell r="L1797" t="str">
            <v>Yes</v>
          </cell>
          <cell r="M1797" t="str">
            <v>BK07108004007</v>
          </cell>
        </row>
        <row r="1798">
          <cell r="A1798" t="str">
            <v>SA9029</v>
          </cell>
          <cell r="B1798" t="str">
            <v>11SW-D/CR53</v>
          </cell>
          <cell r="C1798">
            <v>0</v>
          </cell>
          <cell r="D1798" t="str">
            <v>WS&amp;L</v>
          </cell>
          <cell r="E1798" t="str">
            <v>S</v>
          </cell>
          <cell r="F1798" t="str">
            <v>A</v>
          </cell>
          <cell r="G1798" t="str">
            <v>St. Peter's Secondary School</v>
          </cell>
          <cell r="H1798" t="str">
            <v>EB</v>
          </cell>
          <cell r="I1798">
            <v>1</v>
          </cell>
          <cell r="J1798" t="str">
            <v>Yes</v>
          </cell>
          <cell r="K1798" t="str">
            <v>Aberdeen_ApLeiChau</v>
          </cell>
          <cell r="L1798" t="str">
            <v>Yes</v>
          </cell>
          <cell r="M1798" t="str">
            <v>BK07108004006</v>
          </cell>
        </row>
        <row r="1799">
          <cell r="A1799" t="str">
            <v>SA9030</v>
          </cell>
          <cell r="B1799" t="str">
            <v>11SW-D/DT12</v>
          </cell>
          <cell r="C1799">
            <v>2</v>
          </cell>
          <cell r="D1799" t="str">
            <v>WS&amp;L</v>
          </cell>
          <cell r="E1799" t="str">
            <v>S</v>
          </cell>
          <cell r="F1799" t="str">
            <v>A</v>
          </cell>
          <cell r="G1799" t="str">
            <v>St. Peter's Secondary School</v>
          </cell>
          <cell r="H1799" t="str">
            <v>EB</v>
          </cell>
          <cell r="I1799">
            <v>3</v>
          </cell>
          <cell r="J1799" t="str">
            <v>*</v>
          </cell>
          <cell r="K1799" t="str">
            <v>Aberdeen_ApLeiChau</v>
          </cell>
          <cell r="L1799" t="str">
            <v>Yes</v>
          </cell>
          <cell r="M1799" t="str">
            <v>BK07108004004</v>
          </cell>
        </row>
        <row r="1800">
          <cell r="A1800" t="str">
            <v>SA9031</v>
          </cell>
          <cell r="B1800" t="str">
            <v>11SW-D/DT42</v>
          </cell>
          <cell r="C1800">
            <v>0</v>
          </cell>
          <cell r="D1800" t="str">
            <v>WS&amp;L</v>
          </cell>
          <cell r="E1800" t="str">
            <v>S</v>
          </cell>
          <cell r="F1800" t="str">
            <v>A</v>
          </cell>
          <cell r="G1800" t="str">
            <v>St. Peter's Secondary School</v>
          </cell>
          <cell r="H1800" t="str">
            <v>EB</v>
          </cell>
          <cell r="I1800">
            <v>1</v>
          </cell>
          <cell r="J1800" t="str">
            <v>Yes</v>
          </cell>
          <cell r="K1800" t="str">
            <v>Aberdeen_ApLeiChau</v>
          </cell>
          <cell r="L1800" t="str">
            <v>Yes</v>
          </cell>
          <cell r="M1800" t="str">
            <v>BK07108004003</v>
          </cell>
        </row>
        <row r="1801">
          <cell r="A1801" t="str">
            <v>SA9032</v>
          </cell>
          <cell r="B1801" t="str">
            <v>11SW-D/ND2</v>
          </cell>
          <cell r="C1801">
            <v>0</v>
          </cell>
          <cell r="D1801" t="str">
            <v>WS&amp;L</v>
          </cell>
          <cell r="E1801" t="str">
            <v>S</v>
          </cell>
          <cell r="F1801" t="str">
            <v>A</v>
          </cell>
          <cell r="G1801" t="str">
            <v>St. Peter's Secondary School</v>
          </cell>
          <cell r="H1801" t="str">
            <v>EB</v>
          </cell>
          <cell r="I1801"/>
          <cell r="J1801" t="str">
            <v>Yes</v>
          </cell>
          <cell r="K1801" t="str">
            <v>Aberdeen_ApLeiChau</v>
          </cell>
          <cell r="L1801" t="str">
            <v>No</v>
          </cell>
          <cell r="M1801" t="str">
            <v>BK07108004009</v>
          </cell>
        </row>
        <row r="1802">
          <cell r="A1802" t="str">
            <v>SA9033</v>
          </cell>
          <cell r="B1802" t="str">
            <v>11SW-D/R1284</v>
          </cell>
          <cell r="C1802">
            <v>0</v>
          </cell>
          <cell r="D1802" t="str">
            <v>WS&amp;L</v>
          </cell>
          <cell r="E1802" t="str">
            <v>S</v>
          </cell>
          <cell r="F1802" t="str">
            <v>A</v>
          </cell>
          <cell r="G1802" t="str">
            <v>St. Peter's Secondary School</v>
          </cell>
          <cell r="H1802" t="str">
            <v>EB</v>
          </cell>
          <cell r="I1802">
            <v>1</v>
          </cell>
          <cell r="J1802" t="str">
            <v>Yes</v>
          </cell>
          <cell r="K1802" t="str">
            <v>Aberdeen_ApLeiChau</v>
          </cell>
          <cell r="L1802" t="str">
            <v>No</v>
          </cell>
          <cell r="M1802" t="str">
            <v>BK07108004010</v>
          </cell>
        </row>
        <row r="1803">
          <cell r="A1803" t="str">
            <v>SA9034</v>
          </cell>
          <cell r="B1803" t="str">
            <v>11SW-D/R1285</v>
          </cell>
          <cell r="C1803">
            <v>0</v>
          </cell>
          <cell r="D1803" t="str">
            <v>WS&amp;L</v>
          </cell>
          <cell r="E1803" t="str">
            <v>S</v>
          </cell>
          <cell r="F1803" t="str">
            <v>A</v>
          </cell>
          <cell r="G1803" t="str">
            <v>St. Peter's Secondary School</v>
          </cell>
          <cell r="H1803" t="str">
            <v>EB</v>
          </cell>
          <cell r="I1803">
            <v>2</v>
          </cell>
          <cell r="J1803" t="str">
            <v>Yes</v>
          </cell>
          <cell r="K1803" t="str">
            <v>Aberdeen_ApLeiChau</v>
          </cell>
          <cell r="L1803" t="str">
            <v>Yes</v>
          </cell>
          <cell r="M1803" t="str">
            <v>BK07108004008</v>
          </cell>
        </row>
        <row r="1804">
          <cell r="A1804" t="str">
            <v>SA9035</v>
          </cell>
          <cell r="B1804" t="str">
            <v>11SW-D/R1286</v>
          </cell>
          <cell r="C1804">
            <v>0</v>
          </cell>
          <cell r="D1804" t="str">
            <v>WS&amp;L</v>
          </cell>
          <cell r="E1804" t="str">
            <v>S</v>
          </cell>
          <cell r="F1804" t="str">
            <v>A</v>
          </cell>
          <cell r="G1804" t="str">
            <v>St. Peter's Secondary School</v>
          </cell>
          <cell r="H1804" t="str">
            <v>EB</v>
          </cell>
          <cell r="I1804">
            <v>3</v>
          </cell>
          <cell r="J1804" t="str">
            <v>Yes</v>
          </cell>
          <cell r="K1804" t="str">
            <v>Aberdeen_ApLeiChau</v>
          </cell>
          <cell r="L1804" t="str">
            <v>Yes</v>
          </cell>
          <cell r="M1804" t="str">
            <v>BK07108004002</v>
          </cell>
        </row>
        <row r="1805">
          <cell r="A1805" t="str">
            <v>SA9036</v>
          </cell>
          <cell r="B1805" t="str">
            <v>11SE-A/DT19</v>
          </cell>
          <cell r="C1805">
            <v>4</v>
          </cell>
          <cell r="D1805" t="str">
            <v>CP,ML&amp;Wch</v>
          </cell>
          <cell r="E1805" t="str">
            <v>Wch-S</v>
          </cell>
          <cell r="F1805" t="str">
            <v>A</v>
          </cell>
          <cell r="G1805" t="str">
            <v>Tai Hang Drive Playground</v>
          </cell>
          <cell r="H1805" t="str">
            <v>LCSD</v>
          </cell>
          <cell r="I1805">
            <v>1</v>
          </cell>
          <cell r="J1805" t="str">
            <v>*</v>
          </cell>
          <cell r="K1805"/>
          <cell r="L1805" t="str">
            <v>Yes</v>
          </cell>
          <cell r="M1805" t="str">
            <v>CC04408036005</v>
          </cell>
        </row>
        <row r="1806">
          <cell r="A1806" t="str">
            <v>SA9103</v>
          </cell>
          <cell r="B1806" t="str">
            <v>11SW-D/C2274</v>
          </cell>
          <cell r="C1806">
            <v>0</v>
          </cell>
          <cell r="D1806" t="str">
            <v>CP,ML&amp;Wch</v>
          </cell>
          <cell r="E1806" t="str">
            <v>Wch-S</v>
          </cell>
          <cell r="F1806" t="str">
            <v>A</v>
          </cell>
          <cell r="G1806" t="str">
            <v>12-14 Middle Gap Road Government Quarters</v>
          </cell>
          <cell r="H1806" t="str">
            <v>GPA</v>
          </cell>
          <cell r="I1806">
            <v>2</v>
          </cell>
          <cell r="J1806" t="str">
            <v>*</v>
          </cell>
          <cell r="K1806"/>
          <cell r="L1806" t="str">
            <v>Yes</v>
          </cell>
          <cell r="M1806" t="str">
            <v>CC02308004008</v>
          </cell>
        </row>
        <row r="1807">
          <cell r="A1807" t="str">
            <v>SA9104</v>
          </cell>
          <cell r="B1807" t="str">
            <v>11SW-D/DT52</v>
          </cell>
          <cell r="C1807">
            <v>0</v>
          </cell>
          <cell r="D1807" t="str">
            <v>CP,ML&amp;Wch</v>
          </cell>
          <cell r="E1807" t="str">
            <v>PML</v>
          </cell>
          <cell r="F1807" t="str">
            <v>A</v>
          </cell>
          <cell r="G1807" t="str">
            <v>Chief Justice's Residence, 18 Gough Hill Road</v>
          </cell>
          <cell r="H1807" t="str">
            <v>JD</v>
          </cell>
          <cell r="I1807">
            <v>1</v>
          </cell>
          <cell r="J1807" t="str">
            <v>*</v>
          </cell>
          <cell r="K1807"/>
          <cell r="L1807" t="str">
            <v>Yes</v>
          </cell>
          <cell r="M1807" t="str">
            <v>AC07308034009</v>
          </cell>
        </row>
        <row r="1808">
          <cell r="A1808" t="str">
            <v>SA9105</v>
          </cell>
          <cell r="B1808" t="str">
            <v>11SW-D/C2297</v>
          </cell>
          <cell r="C1808">
            <v>0</v>
          </cell>
          <cell r="D1808" t="str">
            <v>CP,ML&amp;Wch</v>
          </cell>
          <cell r="E1808" t="str">
            <v>PML</v>
          </cell>
          <cell r="F1808" t="str">
            <v>A</v>
          </cell>
          <cell r="G1808" t="str">
            <v>6 Lloyd Path</v>
          </cell>
          <cell r="H1808" t="str">
            <v>CSB</v>
          </cell>
          <cell r="I1808">
            <v>3</v>
          </cell>
          <cell r="J1808" t="str">
            <v>*</v>
          </cell>
          <cell r="K1808"/>
          <cell r="L1808" t="str">
            <v>Yes</v>
          </cell>
          <cell r="M1808" t="str">
            <v>AC07108038007</v>
          </cell>
        </row>
        <row r="1809">
          <cell r="A1809" t="str">
            <v>SA9110</v>
          </cell>
          <cell r="B1809" t="str">
            <v>15NE-D/F3</v>
          </cell>
          <cell r="C1809">
            <v>0</v>
          </cell>
          <cell r="D1809" t="str">
            <v>WS&amp;L</v>
          </cell>
          <cell r="E1809" t="str">
            <v>S</v>
          </cell>
          <cell r="F1809" t="str">
            <v>A</v>
          </cell>
          <cell r="G1809" t="str">
            <v>Cape D'Aguilar Transmitting Station</v>
          </cell>
          <cell r="H1809" t="str">
            <v>CAD</v>
          </cell>
          <cell r="I1809">
            <v>3</v>
          </cell>
          <cell r="J1809" t="str">
            <v>*</v>
          </cell>
          <cell r="K1809"/>
          <cell r="L1809" t="str">
            <v>Yes</v>
          </cell>
          <cell r="M1809" t="str">
            <v>BB00808059022</v>
          </cell>
        </row>
        <row r="1810">
          <cell r="A1810" t="str">
            <v>SA9402</v>
          </cell>
          <cell r="B1810" t="str">
            <v>11SE-B/C153</v>
          </cell>
          <cell r="C1810">
            <v>2</v>
          </cell>
          <cell r="D1810" t="str">
            <v>E</v>
          </cell>
          <cell r="E1810" t="str">
            <v>SKW&amp;Is-S</v>
          </cell>
          <cell r="F1810" t="str">
            <v>A</v>
          </cell>
          <cell r="G1810" t="str">
            <v>Carmel School Association ELSA High School (SKW)</v>
          </cell>
          <cell r="H1810" t="str">
            <v>EB</v>
          </cell>
          <cell r="I1810">
            <v>1</v>
          </cell>
          <cell r="J1810" t="str">
            <v>*</v>
          </cell>
          <cell r="K1810" t="str">
            <v>ShauKeiWan_SaiWanHo</v>
          </cell>
          <cell r="L1810" t="str">
            <v>No</v>
          </cell>
          <cell r="M1810" t="str">
            <v>DB07108054001</v>
          </cell>
        </row>
        <row r="1811">
          <cell r="A1811" t="str">
            <v>SA9403</v>
          </cell>
          <cell r="B1811" t="str">
            <v>11SW-A/R323</v>
          </cell>
          <cell r="C1811">
            <v>2</v>
          </cell>
          <cell r="D1811" t="str">
            <v>WS&amp;l</v>
          </cell>
          <cell r="E1811" t="str">
            <v>W</v>
          </cell>
          <cell r="F1811" t="str">
            <v>A</v>
          </cell>
          <cell r="G1811" t="str">
            <v>Forbes Street Temporary Playground</v>
          </cell>
          <cell r="H1811" t="str">
            <v>LCSD</v>
          </cell>
          <cell r="I1811">
            <v>1</v>
          </cell>
          <cell r="J1811" t="str">
            <v>*</v>
          </cell>
          <cell r="K1811" t="str">
            <v>SaiWan</v>
          </cell>
          <cell r="L1811" t="str">
            <v>No</v>
          </cell>
          <cell r="M1811" t="str">
            <v>BA04408023005</v>
          </cell>
        </row>
        <row r="1812">
          <cell r="A1812" t="str">
            <v>SA9404</v>
          </cell>
          <cell r="B1812" t="str">
            <v>11SW-C/C900</v>
          </cell>
          <cell r="C1812">
            <v>2</v>
          </cell>
          <cell r="D1812" t="str">
            <v>WS&amp;L</v>
          </cell>
          <cell r="E1812" t="str">
            <v>W</v>
          </cell>
          <cell r="F1812" t="str">
            <v>A</v>
          </cell>
          <cell r="G1812" t="str">
            <v>(Wah Chui Street Sitting-out Area?)</v>
          </cell>
          <cell r="H1812" t="str">
            <v>LCSD</v>
          </cell>
          <cell r="I1812">
            <v>1</v>
          </cell>
          <cell r="J1812" t="str">
            <v>*</v>
          </cell>
          <cell r="K1812" t="str">
            <v>Pokfulam</v>
          </cell>
          <cell r="L1812" t="str">
            <v>Yes</v>
          </cell>
          <cell r="M1812" t="str">
            <v>BJ04408048001</v>
          </cell>
        </row>
        <row r="1813">
          <cell r="A1813" t="str">
            <v>SA9405</v>
          </cell>
          <cell r="B1813" t="str">
            <v>11SW-D/C1730</v>
          </cell>
          <cell r="C1813">
            <v>0</v>
          </cell>
          <cell r="D1813" t="str">
            <v>CP,ML&amp;Wch</v>
          </cell>
          <cell r="E1813" t="str">
            <v>Wch-S</v>
          </cell>
          <cell r="F1813" t="str">
            <v>A</v>
          </cell>
          <cell r="G1813" t="str">
            <v>12-14 Middle Gap Road Government Quarters</v>
          </cell>
          <cell r="H1813" t="str">
            <v>GPA</v>
          </cell>
          <cell r="I1813">
            <v>2</v>
          </cell>
          <cell r="J1813" t="str">
            <v>*</v>
          </cell>
          <cell r="K1813"/>
          <cell r="L1813" t="str">
            <v>No</v>
          </cell>
          <cell r="M1813" t="str">
            <v>CC02308004010</v>
          </cell>
        </row>
        <row r="1814">
          <cell r="A1814" t="str">
            <v>SA9502</v>
          </cell>
          <cell r="B1814" t="str">
            <v>10SW-D/ND1</v>
          </cell>
          <cell r="C1814">
            <v>0</v>
          </cell>
          <cell r="D1814" t="str">
            <v>E</v>
          </cell>
          <cell r="E1814" t="str">
            <v>SKW&amp;Is-S</v>
          </cell>
          <cell r="F1814" t="str">
            <v>A</v>
          </cell>
          <cell r="G1814" t="str">
            <v>Hei Ling Chau Addiction Treatment Centre &amp; Hei Ling Chau Correctional Institution (Is-S)</v>
          </cell>
          <cell r="H1814" t="str">
            <v>CSD</v>
          </cell>
          <cell r="I1814"/>
          <cell r="J1814" t="str">
            <v>*</v>
          </cell>
          <cell r="K1814"/>
          <cell r="L1814" t="str">
            <v>No</v>
          </cell>
          <cell r="M1814" t="str">
            <v>DF01208008186</v>
          </cell>
        </row>
        <row r="1815">
          <cell r="A1815" t="str">
            <v>SA9503</v>
          </cell>
          <cell r="B1815" t="str">
            <v>10SW-D/ND2</v>
          </cell>
          <cell r="C1815">
            <v>0</v>
          </cell>
          <cell r="D1815" t="str">
            <v>E</v>
          </cell>
          <cell r="E1815" t="str">
            <v>SKW&amp;Is-S</v>
          </cell>
          <cell r="F1815" t="str">
            <v>A</v>
          </cell>
          <cell r="G1815" t="str">
            <v>Hei Ling Chau Addiction Treatment Centre &amp; Hei Ling Chau Correctional Institution (Is-S)</v>
          </cell>
          <cell r="H1815" t="str">
            <v>CSD</v>
          </cell>
          <cell r="I1815"/>
          <cell r="J1815" t="str">
            <v>*</v>
          </cell>
          <cell r="K1815"/>
          <cell r="L1815" t="str">
            <v>No</v>
          </cell>
          <cell r="M1815" t="str">
            <v>DF01208008187</v>
          </cell>
        </row>
        <row r="1816">
          <cell r="A1816" t="str">
            <v>SA9504</v>
          </cell>
          <cell r="B1816" t="str">
            <v>10SW-D/ND3</v>
          </cell>
          <cell r="C1816">
            <v>0</v>
          </cell>
          <cell r="D1816" t="str">
            <v>E</v>
          </cell>
          <cell r="E1816" t="str">
            <v>SKW&amp;Is-S</v>
          </cell>
          <cell r="F1816" t="str">
            <v>A</v>
          </cell>
          <cell r="G1816" t="str">
            <v>Hei Ling Chau Addiction Treatment Centre &amp; Hei Ling Chau Correctional Institution (Is-S)</v>
          </cell>
          <cell r="H1816" t="str">
            <v>CSD</v>
          </cell>
          <cell r="I1816"/>
          <cell r="J1816" t="str">
            <v>*</v>
          </cell>
          <cell r="K1816"/>
          <cell r="L1816" t="str">
            <v>No</v>
          </cell>
          <cell r="M1816" t="str">
            <v>DF01208008188</v>
          </cell>
        </row>
        <row r="1817">
          <cell r="A1817" t="str">
            <v>SA9505</v>
          </cell>
          <cell r="B1817" t="str">
            <v>10SW-D/ND4</v>
          </cell>
          <cell r="C1817">
            <v>0</v>
          </cell>
          <cell r="D1817" t="str">
            <v>E</v>
          </cell>
          <cell r="E1817" t="str">
            <v>SKW&amp;Is-S</v>
          </cell>
          <cell r="F1817" t="str">
            <v>A</v>
          </cell>
          <cell r="G1817" t="str">
            <v>Hei Ling Chau Addiction Treatment Centre &amp; Hei Ling Chau Correctional Institution (Is-S)</v>
          </cell>
          <cell r="H1817" t="str">
            <v>CSD</v>
          </cell>
          <cell r="I1817"/>
          <cell r="J1817" t="str">
            <v>*</v>
          </cell>
          <cell r="K1817"/>
          <cell r="L1817" t="str">
            <v>No</v>
          </cell>
          <cell r="M1817" t="str">
            <v>DF01208008189</v>
          </cell>
        </row>
        <row r="1818">
          <cell r="A1818" t="str">
            <v>SA9506</v>
          </cell>
          <cell r="B1818" t="str">
            <v>10SW-D/ND5</v>
          </cell>
          <cell r="C1818">
            <v>0</v>
          </cell>
          <cell r="D1818" t="str">
            <v>E</v>
          </cell>
          <cell r="E1818" t="str">
            <v>SKW&amp;Is-S</v>
          </cell>
          <cell r="F1818" t="str">
            <v>A</v>
          </cell>
          <cell r="G1818" t="str">
            <v>Hei Ling Chau Addiction Treatment Centre &amp; Hei Ling Chau Correctional Institution (Is-S)</v>
          </cell>
          <cell r="H1818" t="str">
            <v>CSD</v>
          </cell>
          <cell r="I1818"/>
          <cell r="J1818" t="str">
            <v>*</v>
          </cell>
          <cell r="K1818"/>
          <cell r="L1818" t="str">
            <v>No</v>
          </cell>
          <cell r="M1818" t="str">
            <v>DF01208008190</v>
          </cell>
        </row>
        <row r="1819">
          <cell r="A1819" t="str">
            <v>SA9507</v>
          </cell>
          <cell r="B1819" t="str">
            <v>14NW-D/R178</v>
          </cell>
          <cell r="C1819">
            <v>3</v>
          </cell>
          <cell r="D1819" t="str">
            <v>E</v>
          </cell>
          <cell r="E1819" t="str">
            <v>SKW&amp;Is-S</v>
          </cell>
          <cell r="F1819" t="str">
            <v>A</v>
          </cell>
          <cell r="G1819" t="str">
            <v>Cheung Chau Government Secondary School (Is-S)</v>
          </cell>
          <cell r="H1819" t="str">
            <v>EB</v>
          </cell>
          <cell r="I1819">
            <v>1</v>
          </cell>
          <cell r="J1819" t="str">
            <v>*</v>
          </cell>
          <cell r="K1819" t="str">
            <v>CheungChau</v>
          </cell>
          <cell r="L1819" t="str">
            <v>No</v>
          </cell>
          <cell r="M1819" t="str">
            <v>DF07108001004</v>
          </cell>
        </row>
        <row r="1820">
          <cell r="A1820" t="str">
            <v>SA9701</v>
          </cell>
          <cell r="B1820" t="str">
            <v>11SE-B/FR12</v>
          </cell>
          <cell r="C1820" t="str">
            <v>2,4</v>
          </cell>
          <cell r="D1820" t="str">
            <v>E</v>
          </cell>
          <cell r="E1820" t="str">
            <v>SKW&amp;Is-S</v>
          </cell>
          <cell r="F1820" t="str">
            <v>A</v>
          </cell>
          <cell r="G1820" t="str">
            <v>Carmel School Association ELSA High School &amp; Factory Street Playground (SKW)</v>
          </cell>
          <cell r="H1820" t="str">
            <v>EDB,LCSD</v>
          </cell>
          <cell r="I1820">
            <v>1</v>
          </cell>
          <cell r="J1820" t="str">
            <v>*</v>
          </cell>
          <cell r="K1820" t="str">
            <v>ShauKeiWan_SaiWanHo</v>
          </cell>
          <cell r="L1820" t="str">
            <v>Yes</v>
          </cell>
          <cell r="M1820" t="str">
            <v>DB04408053001</v>
          </cell>
        </row>
        <row r="1821">
          <cell r="A1821" t="str">
            <v>SA9702</v>
          </cell>
          <cell r="B1821" t="str">
            <v>11SW-D/DT79</v>
          </cell>
          <cell r="C1821">
            <v>2</v>
          </cell>
          <cell r="D1821" t="str">
            <v>CP,ML&amp;Wch</v>
          </cell>
          <cell r="E1821" t="str">
            <v>Wch-N</v>
          </cell>
          <cell r="F1821" t="str">
            <v>A</v>
          </cell>
          <cell r="G1821" t="str">
            <v>Police Museum (Formerly Wanchai Gap Police Station)</v>
          </cell>
          <cell r="H1821" t="str">
            <v>HKPF</v>
          </cell>
          <cell r="I1821">
            <v>1</v>
          </cell>
          <cell r="J1821" t="str">
            <v>*</v>
          </cell>
          <cell r="K1821"/>
          <cell r="L1821" t="str">
            <v>Yes</v>
          </cell>
          <cell r="M1821" t="str">
            <v>CA03108001005</v>
          </cell>
        </row>
        <row r="1822">
          <cell r="A1822" t="str">
            <v>SA10202</v>
          </cell>
          <cell r="B1822" t="str">
            <v>15NE-D/F16</v>
          </cell>
          <cell r="C1822">
            <v>0</v>
          </cell>
          <cell r="D1822" t="str">
            <v>WS&amp;L</v>
          </cell>
          <cell r="E1822" t="str">
            <v>S</v>
          </cell>
          <cell r="F1822" t="str">
            <v>A</v>
          </cell>
          <cell r="G1822" t="str">
            <v>Cape D'Aguilar Transmitting Station</v>
          </cell>
          <cell r="H1822" t="str">
            <v>CAD</v>
          </cell>
          <cell r="I1822">
            <v>2</v>
          </cell>
          <cell r="J1822" t="str">
            <v>*</v>
          </cell>
          <cell r="K1822"/>
          <cell r="L1822" t="str">
            <v>Yes</v>
          </cell>
          <cell r="M1822" t="str">
            <v>BB00808059034</v>
          </cell>
        </row>
        <row r="1823">
          <cell r="A1823" t="str">
            <v>SA11206</v>
          </cell>
          <cell r="B1823" t="str">
            <v>14NW-D/CR459</v>
          </cell>
          <cell r="C1823" t="str">
            <v>3,4</v>
          </cell>
          <cell r="D1823" t="str">
            <v>E</v>
          </cell>
          <cell r="E1823" t="str">
            <v>SKW&amp;Is-S</v>
          </cell>
          <cell r="F1823" t="str">
            <v>A</v>
          </cell>
          <cell r="G1823" t="str">
            <v>Round Table Third Village Playground, Cheung Chau (Is-S)</v>
          </cell>
          <cell r="H1823" t="str">
            <v>LandsD,LCSD</v>
          </cell>
          <cell r="I1823">
            <v>1</v>
          </cell>
          <cell r="J1823" t="str">
            <v>*</v>
          </cell>
          <cell r="K1823" t="str">
            <v>CheungChau</v>
          </cell>
          <cell r="L1823" t="str">
            <v>Yes</v>
          </cell>
          <cell r="M1823" t="str">
            <v>DF04408077001</v>
          </cell>
        </row>
        <row r="1824">
          <cell r="A1824" t="str">
            <v>SA11207</v>
          </cell>
          <cell r="B1824" t="str">
            <v>11SW-D/C2287</v>
          </cell>
          <cell r="C1824">
            <v>0</v>
          </cell>
          <cell r="D1824" t="str">
            <v>CP,ML&amp;Wch</v>
          </cell>
          <cell r="E1824" t="str">
            <v>Wch-S</v>
          </cell>
          <cell r="F1824" t="str">
            <v>A</v>
          </cell>
          <cell r="G1824" t="str">
            <v>Hong Kong Cemetery</v>
          </cell>
          <cell r="H1824" t="str">
            <v>FEHD</v>
          </cell>
          <cell r="I1824">
            <v>3</v>
          </cell>
          <cell r="J1824" t="str">
            <v>*</v>
          </cell>
          <cell r="K1824"/>
          <cell r="L1824" t="str">
            <v>Yes</v>
          </cell>
          <cell r="M1824" t="str">
            <v>CC01908021063</v>
          </cell>
        </row>
        <row r="1825">
          <cell r="A1825" t="str">
            <v>SA11401</v>
          </cell>
          <cell r="B1825" t="str">
            <v>15NE-C/C22</v>
          </cell>
          <cell r="C1825">
            <v>0</v>
          </cell>
          <cell r="D1825" t="str">
            <v>WS&amp;L</v>
          </cell>
          <cell r="E1825" t="str">
            <v>S</v>
          </cell>
          <cell r="F1825" t="str">
            <v>A</v>
          </cell>
          <cell r="G1825" t="str">
            <v>(Pump house at 63 Wong Ma Kok Road to Chek Chue Barracks?)</v>
          </cell>
          <cell r="H1825" t="str">
            <v>PLA</v>
          </cell>
          <cell r="I1825">
            <v>2</v>
          </cell>
          <cell r="J1825" t="str">
            <v>*</v>
          </cell>
          <cell r="K1825"/>
          <cell r="L1825" t="str">
            <v>Yes</v>
          </cell>
          <cell r="M1825" t="str">
            <v>BB04908072001</v>
          </cell>
        </row>
        <row r="1826">
          <cell r="A1826" t="str">
            <v>SA11403</v>
          </cell>
          <cell r="B1826" t="str">
            <v>11SW-A/R751</v>
          </cell>
          <cell r="C1826" t="str">
            <v>2,3</v>
          </cell>
          <cell r="D1826" t="str">
            <v>WS&amp;L</v>
          </cell>
          <cell r="E1826" t="str">
            <v>W</v>
          </cell>
          <cell r="F1826" t="str">
            <v>A</v>
          </cell>
          <cell r="G1826" t="str">
            <v>Shek Tong Tsui Municipal Services Building</v>
          </cell>
          <cell r="H1826" t="str">
            <v>LCSD,FEHD</v>
          </cell>
          <cell r="I1826">
            <v>1</v>
          </cell>
          <cell r="J1826" t="str">
            <v>*</v>
          </cell>
          <cell r="K1826" t="str">
            <v>SaiWan</v>
          </cell>
          <cell r="L1826" t="str">
            <v>Yes</v>
          </cell>
          <cell r="M1826" t="str">
            <v>BA04408058002,BA01908058001</v>
          </cell>
        </row>
        <row r="1827">
          <cell r="A1827" t="str">
            <v>SA11505</v>
          </cell>
          <cell r="B1827" t="str">
            <v>5SW-D/F2</v>
          </cell>
          <cell r="C1827">
            <v>0</v>
          </cell>
          <cell r="D1827" t="str">
            <v>E</v>
          </cell>
          <cell r="E1827" t="str">
            <v>SKW&amp;Is-S</v>
          </cell>
          <cell r="F1827" t="str">
            <v>A</v>
          </cell>
          <cell r="G1827" t="str">
            <v>Lung Kwu Chau DVOR/DME Station (Is-S)</v>
          </cell>
          <cell r="H1827" t="str">
            <v>CAD</v>
          </cell>
          <cell r="I1827">
            <v>2</v>
          </cell>
          <cell r="J1827" t="str">
            <v>*</v>
          </cell>
          <cell r="K1827"/>
          <cell r="L1827" t="str">
            <v>Yes</v>
          </cell>
          <cell r="M1827" t="str">
            <v>DF00808015009</v>
          </cell>
        </row>
        <row r="1828">
          <cell r="A1828" t="str">
            <v>SA11506</v>
          </cell>
          <cell r="B1828" t="str">
            <v>11SE-D/F234</v>
          </cell>
          <cell r="C1828">
            <v>0</v>
          </cell>
          <cell r="D1828" t="str">
            <v>E</v>
          </cell>
          <cell r="E1828" t="str">
            <v>CW</v>
          </cell>
          <cell r="F1828" t="str">
            <v>A</v>
          </cell>
          <cell r="G1828" t="str">
            <v>Cape Collinson Crematorium</v>
          </cell>
          <cell r="H1828" t="str">
            <v>FEHD</v>
          </cell>
          <cell r="I1828">
            <v>1</v>
          </cell>
          <cell r="J1828" t="str">
            <v>*</v>
          </cell>
          <cell r="K1828"/>
          <cell r="L1828" t="str">
            <v>Yes</v>
          </cell>
          <cell r="M1828" t="str">
            <v>DD01908013056</v>
          </cell>
        </row>
        <row r="1829">
          <cell r="A1829" t="str">
            <v>SA11507</v>
          </cell>
          <cell r="B1829" t="str">
            <v>11SE-D/F235</v>
          </cell>
          <cell r="C1829">
            <v>0</v>
          </cell>
          <cell r="D1829" t="str">
            <v>E</v>
          </cell>
          <cell r="E1829" t="str">
            <v>CW</v>
          </cell>
          <cell r="F1829" t="str">
            <v>A</v>
          </cell>
          <cell r="G1829" t="str">
            <v>Cape Collinson Crematorium</v>
          </cell>
          <cell r="H1829" t="str">
            <v>FEHD</v>
          </cell>
          <cell r="I1829">
            <v>3</v>
          </cell>
          <cell r="J1829" t="str">
            <v>*</v>
          </cell>
          <cell r="K1829"/>
          <cell r="L1829" t="str">
            <v>Yes</v>
          </cell>
          <cell r="M1829" t="str">
            <v>DD01908013057</v>
          </cell>
        </row>
        <row r="1830">
          <cell r="A1830" t="str">
            <v>SA11508</v>
          </cell>
          <cell r="B1830" t="str">
            <v>11SE-D/ND5</v>
          </cell>
          <cell r="C1830" t="str">
            <v>1,2</v>
          </cell>
          <cell r="D1830" t="str">
            <v>E</v>
          </cell>
          <cell r="E1830" t="str">
            <v>CW</v>
          </cell>
          <cell r="F1830" t="str">
            <v>A</v>
          </cell>
          <cell r="G1830" t="str">
            <v>Pamela Youde Nethersole Eastern Hospital Quarters</v>
          </cell>
          <cell r="H1830" t="str">
            <v>GPA,DH</v>
          </cell>
          <cell r="I1830"/>
          <cell r="J1830" t="str">
            <v>*</v>
          </cell>
          <cell r="K1830"/>
          <cell r="L1830" t="str">
            <v>No</v>
          </cell>
          <cell r="M1830" t="str">
            <v>DD02308010017</v>
          </cell>
        </row>
        <row r="1831">
          <cell r="A1831" t="str">
            <v>SA11509</v>
          </cell>
          <cell r="B1831" t="str">
            <v>11SW-A/R450</v>
          </cell>
          <cell r="C1831">
            <v>2</v>
          </cell>
          <cell r="D1831" t="str">
            <v>CP,ML&amp;Wch</v>
          </cell>
          <cell r="E1831" t="str">
            <v>C-W</v>
          </cell>
          <cell r="F1831" t="str">
            <v>A</v>
          </cell>
          <cell r="G1831" t="str">
            <v>Fat Hing Street Children's Playground</v>
          </cell>
          <cell r="H1831" t="str">
            <v>LCSD</v>
          </cell>
          <cell r="I1831">
            <v>1</v>
          </cell>
          <cell r="J1831" t="str">
            <v>*</v>
          </cell>
          <cell r="K1831" t="str">
            <v>SheungWan_SaiYingPun</v>
          </cell>
          <cell r="L1831" t="str">
            <v>No</v>
          </cell>
          <cell r="M1831" t="str">
            <v>AB04408027001</v>
          </cell>
        </row>
        <row r="1832">
          <cell r="A1832" t="str">
            <v>SA11510</v>
          </cell>
          <cell r="B1832" t="str">
            <v>11SW-D/CR1145</v>
          </cell>
          <cell r="C1832">
            <v>2</v>
          </cell>
          <cell r="D1832" t="str">
            <v>CP,ML&amp;Wch</v>
          </cell>
          <cell r="E1832" t="str">
            <v>Wch-S</v>
          </cell>
          <cell r="F1832" t="str">
            <v>A</v>
          </cell>
          <cell r="G1832" t="str">
            <v>LCSD Venue at GLA-THK1516 at Happy Valley</v>
          </cell>
          <cell r="H1832" t="str">
            <v>LCSD</v>
          </cell>
          <cell r="I1832">
            <v>1</v>
          </cell>
          <cell r="J1832" t="str">
            <v>*</v>
          </cell>
          <cell r="K1832"/>
          <cell r="L1832" t="str">
            <v>Yes</v>
          </cell>
          <cell r="M1832" t="str">
            <v>CC04408084001</v>
          </cell>
        </row>
        <row r="1833">
          <cell r="A1833" t="str">
            <v>SA11511</v>
          </cell>
          <cell r="B1833" t="str">
            <v>15NE-C/F159</v>
          </cell>
          <cell r="C1833">
            <v>0</v>
          </cell>
          <cell r="D1833" t="str">
            <v>WS&amp;L</v>
          </cell>
          <cell r="E1833" t="str">
            <v>S</v>
          </cell>
          <cell r="F1833" t="str">
            <v>A</v>
          </cell>
          <cell r="G1833" t="str">
            <v>Stanley Prison</v>
          </cell>
          <cell r="H1833" t="str">
            <v>CSD</v>
          </cell>
          <cell r="I1833">
            <v>1</v>
          </cell>
          <cell r="J1833" t="str">
            <v>*</v>
          </cell>
          <cell r="K1833"/>
          <cell r="L1833" t="str">
            <v>No</v>
          </cell>
          <cell r="M1833" t="str">
            <v>BB01208003070</v>
          </cell>
        </row>
        <row r="1834">
          <cell r="A1834" t="str">
            <v>SA11512</v>
          </cell>
          <cell r="B1834" t="str">
            <v>15NE-C/F160</v>
          </cell>
          <cell r="C1834">
            <v>0</v>
          </cell>
          <cell r="D1834" t="str">
            <v>WS&amp;L</v>
          </cell>
          <cell r="E1834" t="str">
            <v>S</v>
          </cell>
          <cell r="F1834" t="str">
            <v>A</v>
          </cell>
          <cell r="G1834" t="str">
            <v>Stanley Prison</v>
          </cell>
          <cell r="H1834" t="str">
            <v>CSD</v>
          </cell>
          <cell r="I1834">
            <v>1</v>
          </cell>
          <cell r="J1834" t="str">
            <v>*</v>
          </cell>
          <cell r="K1834"/>
          <cell r="L1834" t="str">
            <v>No</v>
          </cell>
          <cell r="M1834" t="str">
            <v>BB01208003071</v>
          </cell>
        </row>
        <row r="1835">
          <cell r="A1835" t="str">
            <v>SA11801</v>
          </cell>
          <cell r="B1835" t="str">
            <v>11SE-D/ND6</v>
          </cell>
          <cell r="C1835">
            <v>0</v>
          </cell>
          <cell r="D1835" t="str">
            <v>E</v>
          </cell>
          <cell r="E1835" t="str">
            <v>CW</v>
          </cell>
          <cell r="F1835" t="str">
            <v>A</v>
          </cell>
          <cell r="G1835" t="str">
            <v>Pamela Youde Nethersole Eastern Hospital Quarters</v>
          </cell>
          <cell r="H1835" t="str">
            <v>GPA</v>
          </cell>
          <cell r="I1835"/>
          <cell r="J1835" t="str">
            <v>*</v>
          </cell>
          <cell r="K1835"/>
          <cell r="L1835" t="str">
            <v>No</v>
          </cell>
          <cell r="M1835" t="str">
            <v>DD02308010018</v>
          </cell>
        </row>
        <row r="1836">
          <cell r="A1836" t="str">
            <v>SA11802</v>
          </cell>
          <cell r="B1836" t="str">
            <v>11SE-D/ND7</v>
          </cell>
          <cell r="C1836">
            <v>0</v>
          </cell>
          <cell r="D1836" t="str">
            <v>E</v>
          </cell>
          <cell r="E1836" t="str">
            <v>CW</v>
          </cell>
          <cell r="F1836" t="str">
            <v>A</v>
          </cell>
          <cell r="G1836" t="str">
            <v>Pamela Youde Nethersole Eastern Hospital Quarters</v>
          </cell>
          <cell r="H1836" t="str">
            <v>GPA</v>
          </cell>
          <cell r="I1836"/>
          <cell r="J1836" t="str">
            <v>*</v>
          </cell>
          <cell r="K1836"/>
          <cell r="L1836" t="str">
            <v>No</v>
          </cell>
          <cell r="M1836" t="str">
            <v>DD02308010019</v>
          </cell>
        </row>
        <row r="1837">
          <cell r="A1837" t="str">
            <v>SA11803</v>
          </cell>
          <cell r="B1837" t="str">
            <v>11SE-D/ND8</v>
          </cell>
          <cell r="C1837">
            <v>0</v>
          </cell>
          <cell r="D1837" t="str">
            <v>E</v>
          </cell>
          <cell r="E1837" t="str">
            <v>CW</v>
          </cell>
          <cell r="F1837" t="str">
            <v>A</v>
          </cell>
          <cell r="G1837" t="str">
            <v>Pamela Youde Nethersole Eastern Hospital Quarters</v>
          </cell>
          <cell r="H1837" t="str">
            <v>GPA</v>
          </cell>
          <cell r="I1837"/>
          <cell r="J1837" t="str">
            <v>*</v>
          </cell>
          <cell r="K1837"/>
          <cell r="L1837" t="str">
            <v>No</v>
          </cell>
          <cell r="M1837" t="str">
            <v>DD02308010020</v>
          </cell>
        </row>
        <row r="1838">
          <cell r="A1838" t="str">
            <v>SA11804</v>
          </cell>
          <cell r="B1838" t="str">
            <v>11SE-D/ND9</v>
          </cell>
          <cell r="C1838">
            <v>0</v>
          </cell>
          <cell r="D1838" t="str">
            <v>E</v>
          </cell>
          <cell r="E1838" t="str">
            <v>CW</v>
          </cell>
          <cell r="F1838" t="str">
            <v>A</v>
          </cell>
          <cell r="G1838" t="str">
            <v>Pamela Youde Nethersole Eastern Hospital Quarters</v>
          </cell>
          <cell r="H1838" t="str">
            <v>GPA</v>
          </cell>
          <cell r="I1838"/>
          <cell r="J1838" t="str">
            <v>*</v>
          </cell>
          <cell r="K1838"/>
          <cell r="L1838" t="str">
            <v>No</v>
          </cell>
          <cell r="M1838" t="str">
            <v>DD02308010021</v>
          </cell>
        </row>
        <row r="1839">
          <cell r="A1839" t="str">
            <v>SA11805</v>
          </cell>
          <cell r="B1839" t="str">
            <v>11SE-D/ND10</v>
          </cell>
          <cell r="C1839">
            <v>0</v>
          </cell>
          <cell r="D1839" t="str">
            <v>E</v>
          </cell>
          <cell r="E1839" t="str">
            <v>CW</v>
          </cell>
          <cell r="F1839" t="str">
            <v>A</v>
          </cell>
          <cell r="G1839" t="str">
            <v>Pamela Youde Nethersole Eastern Hospital Quarters</v>
          </cell>
          <cell r="H1839" t="str">
            <v>GPA</v>
          </cell>
          <cell r="I1839"/>
          <cell r="J1839" t="str">
            <v>*</v>
          </cell>
          <cell r="K1839"/>
          <cell r="L1839" t="str">
            <v>No</v>
          </cell>
          <cell r="M1839" t="str">
            <v>DD02308010022</v>
          </cell>
        </row>
        <row r="1840">
          <cell r="A1840" t="str">
            <v>SA11808</v>
          </cell>
          <cell r="B1840" t="str">
            <v>11SW-D/CR2290</v>
          </cell>
          <cell r="C1840">
            <v>0</v>
          </cell>
          <cell r="D1840" t="str">
            <v>WS&amp;L</v>
          </cell>
          <cell r="E1840" t="str">
            <v>S</v>
          </cell>
          <cell r="F1840" t="str">
            <v>A</v>
          </cell>
          <cell r="G1840" t="str">
            <v>Aberdeen Fire Station Cum Ambulance Depot</v>
          </cell>
          <cell r="H1840" t="str">
            <v>FSD</v>
          </cell>
          <cell r="I1840">
            <v>1</v>
          </cell>
          <cell r="J1840" t="str">
            <v>*</v>
          </cell>
          <cell r="K1840" t="str">
            <v>DeepWaterBay_RepulseBay</v>
          </cell>
          <cell r="L1840" t="str">
            <v>No</v>
          </cell>
          <cell r="M1840" t="str">
            <v>BB01808018001</v>
          </cell>
        </row>
        <row r="1841">
          <cell r="A1841" t="str">
            <v>SA11809</v>
          </cell>
          <cell r="B1841" t="str">
            <v>11SE-B/C273</v>
          </cell>
          <cell r="C1841">
            <v>1</v>
          </cell>
          <cell r="D1841" t="str">
            <v>E</v>
          </cell>
          <cell r="E1841" t="str">
            <v>SKW&amp;Is-S</v>
          </cell>
          <cell r="F1841" t="str">
            <v>A</v>
          </cell>
          <cell r="G1841" t="str">
            <v>Hong Kong Museum of Coastal Defence(Skw)</v>
          </cell>
          <cell r="H1841" t="str">
            <v>LCSD</v>
          </cell>
          <cell r="I1841">
            <v>1</v>
          </cell>
          <cell r="J1841" t="str">
            <v>*</v>
          </cell>
          <cell r="K1841"/>
          <cell r="L1841" t="str">
            <v>Yes</v>
          </cell>
          <cell r="M1841" t="str">
            <v>DB04408033023</v>
          </cell>
        </row>
        <row r="1842">
          <cell r="A1842" t="str">
            <v>SA11810</v>
          </cell>
          <cell r="B1842" t="str">
            <v>14NW-D/CR444</v>
          </cell>
          <cell r="C1842" t="str">
            <v>1,2</v>
          </cell>
          <cell r="D1842" t="str">
            <v>E</v>
          </cell>
          <cell r="E1842" t="str">
            <v>SKW&amp;Is-S</v>
          </cell>
          <cell r="F1842" t="str">
            <v>A</v>
          </cell>
          <cell r="G1842" t="str">
            <v>Cheung Chau Hung Shing Temple Children's Playground (Is-S)</v>
          </cell>
          <cell r="H1842" t="str">
            <v>LCSD,LCSD</v>
          </cell>
          <cell r="I1842">
            <v>1</v>
          </cell>
          <cell r="J1842" t="str">
            <v>*</v>
          </cell>
          <cell r="K1842" t="str">
            <v>CheungChau</v>
          </cell>
          <cell r="L1842" t="str">
            <v>Yes</v>
          </cell>
          <cell r="M1842" t="str">
            <v>DF04408055002</v>
          </cell>
        </row>
        <row r="1843">
          <cell r="A1843" t="str">
            <v>SA11813</v>
          </cell>
          <cell r="B1843" t="str">
            <v>11SW-C/R672</v>
          </cell>
          <cell r="C1843">
            <v>0</v>
          </cell>
          <cell r="D1843" t="str">
            <v>WS&amp;L</v>
          </cell>
          <cell r="E1843" t="str">
            <v>W</v>
          </cell>
          <cell r="F1843" t="str">
            <v>A</v>
          </cell>
          <cell r="G1843" t="str">
            <v>St. Paul's  College Primary School (Adjoining Pokfulam Road)</v>
          </cell>
          <cell r="H1843" t="str">
            <v>EDB</v>
          </cell>
          <cell r="I1843">
            <v>2</v>
          </cell>
          <cell r="J1843" t="str">
            <v>*</v>
          </cell>
          <cell r="K1843" t="str">
            <v>Pokfulam</v>
          </cell>
          <cell r="L1843" t="str">
            <v>No</v>
          </cell>
          <cell r="M1843" t="str">
            <v>BA07108030004</v>
          </cell>
        </row>
        <row r="1844">
          <cell r="A1844" t="str">
            <v>SA11814</v>
          </cell>
          <cell r="B1844" t="str">
            <v>11SW-C/R673</v>
          </cell>
          <cell r="C1844">
            <v>0</v>
          </cell>
          <cell r="D1844" t="str">
            <v>WS&amp;L</v>
          </cell>
          <cell r="E1844" t="str">
            <v>W</v>
          </cell>
          <cell r="F1844" t="str">
            <v>A</v>
          </cell>
          <cell r="G1844" t="str">
            <v>St. Paul's  College Primary School (Adjoining Pokfulam Road)</v>
          </cell>
          <cell r="H1844" t="str">
            <v>EDB</v>
          </cell>
          <cell r="I1844">
            <v>2</v>
          </cell>
          <cell r="J1844" t="str">
            <v>*</v>
          </cell>
          <cell r="K1844" t="str">
            <v>Pokfulam</v>
          </cell>
          <cell r="L1844" t="str">
            <v>No</v>
          </cell>
          <cell r="M1844" t="str">
            <v>BA07108030005</v>
          </cell>
        </row>
        <row r="1845">
          <cell r="A1845" t="str">
            <v>SA11907</v>
          </cell>
          <cell r="B1845" t="str">
            <v>11SE-A/R485</v>
          </cell>
          <cell r="C1845">
            <v>0</v>
          </cell>
          <cell r="D1845" t="str">
            <v>E</v>
          </cell>
          <cell r="E1845" t="str">
            <v>NP&amp;CB</v>
          </cell>
          <cell r="F1845" t="str">
            <v>A</v>
          </cell>
          <cell r="G1845" t="str">
            <v>Victoria Park</v>
          </cell>
          <cell r="H1845" t="str">
            <v>LCSD</v>
          </cell>
          <cell r="I1845">
            <v>2</v>
          </cell>
          <cell r="J1845" t="str">
            <v>*</v>
          </cell>
          <cell r="K1845" t="str">
            <v>TinHau</v>
          </cell>
          <cell r="L1845" t="str">
            <v>Yes</v>
          </cell>
          <cell r="M1845" t="str">
            <v>DA04408020008</v>
          </cell>
        </row>
        <row r="1846">
          <cell r="A1846" t="str">
            <v>SA11908</v>
          </cell>
          <cell r="B1846" t="str">
            <v>11SE-A/R486</v>
          </cell>
          <cell r="C1846">
            <v>0</v>
          </cell>
          <cell r="D1846" t="str">
            <v>E</v>
          </cell>
          <cell r="E1846" t="str">
            <v>NP&amp;CB</v>
          </cell>
          <cell r="F1846" t="str">
            <v>A</v>
          </cell>
          <cell r="G1846" t="str">
            <v>Victoria Park</v>
          </cell>
          <cell r="H1846" t="str">
            <v>LCSD</v>
          </cell>
          <cell r="I1846">
            <v>2</v>
          </cell>
          <cell r="J1846" t="str">
            <v>*</v>
          </cell>
          <cell r="K1846" t="str">
            <v>TinHau</v>
          </cell>
          <cell r="L1846" t="str">
            <v>Yes</v>
          </cell>
          <cell r="M1846" t="str">
            <v>DA04408020007</v>
          </cell>
        </row>
        <row r="1847">
          <cell r="A1847" t="str">
            <v>SA11909</v>
          </cell>
          <cell r="B1847" t="str">
            <v>11SW-A/ND31</v>
          </cell>
          <cell r="C1847">
            <v>0</v>
          </cell>
          <cell r="D1847" t="str">
            <v>CP,ML&amp;Wch</v>
          </cell>
          <cell r="E1847" t="str">
            <v>PML</v>
          </cell>
          <cell r="F1847" t="str">
            <v>A</v>
          </cell>
          <cell r="G1847" t="str">
            <v>Buxey Lodge</v>
          </cell>
          <cell r="H1847" t="str">
            <v>GPA</v>
          </cell>
          <cell r="I1847"/>
          <cell r="J1847" t="str">
            <v>*</v>
          </cell>
          <cell r="K1847"/>
          <cell r="L1847" t="str">
            <v>No</v>
          </cell>
          <cell r="M1847" t="str">
            <v>AC02308002009</v>
          </cell>
        </row>
        <row r="1848">
          <cell r="A1848" t="str">
            <v>SA11910</v>
          </cell>
          <cell r="B1848" t="str">
            <v>11SW-D/F98</v>
          </cell>
          <cell r="C1848">
            <v>2</v>
          </cell>
          <cell r="D1848" t="str">
            <v>CP,ML&amp;Wch</v>
          </cell>
          <cell r="E1848" t="str">
            <v>Wch-S</v>
          </cell>
          <cell r="F1848" t="str">
            <v>A</v>
          </cell>
          <cell r="G1848" t="str">
            <v>Wan Chai Gap Road Sitting-out Area</v>
          </cell>
          <cell r="H1848" t="str">
            <v>LCSD</v>
          </cell>
          <cell r="I1848">
            <v>1</v>
          </cell>
          <cell r="J1848" t="str">
            <v>*</v>
          </cell>
          <cell r="K1848"/>
          <cell r="L1848" t="str">
            <v>Yes</v>
          </cell>
          <cell r="M1848" t="str">
            <v>CC04408043002</v>
          </cell>
        </row>
        <row r="1849">
          <cell r="A1849" t="str">
            <v>SA11911</v>
          </cell>
          <cell r="B1849" t="str">
            <v>14NW-D/F113</v>
          </cell>
          <cell r="C1849">
            <v>0</v>
          </cell>
          <cell r="D1849" t="str">
            <v>E</v>
          </cell>
          <cell r="E1849" t="str">
            <v>SKW&amp;Is-S</v>
          </cell>
          <cell r="F1849" t="str">
            <v>A</v>
          </cell>
          <cell r="G1849" t="str">
            <v>Cheung Chau Government Secondary School (Is-S)</v>
          </cell>
          <cell r="H1849" t="str">
            <v>EDB</v>
          </cell>
          <cell r="I1849">
            <v>1</v>
          </cell>
          <cell r="J1849" t="str">
            <v>*</v>
          </cell>
          <cell r="K1849" t="str">
            <v>CheungChau</v>
          </cell>
          <cell r="L1849" t="str">
            <v>Yes</v>
          </cell>
          <cell r="M1849" t="str">
            <v>DF07108001005</v>
          </cell>
        </row>
        <row r="1850">
          <cell r="A1850" t="str">
            <v>SA11912</v>
          </cell>
          <cell r="B1850" t="str">
            <v>15NE-C/F161</v>
          </cell>
          <cell r="C1850">
            <v>0</v>
          </cell>
          <cell r="D1850" t="str">
            <v>WS&amp;L</v>
          </cell>
          <cell r="E1850" t="str">
            <v>S</v>
          </cell>
          <cell r="F1850" t="str">
            <v>A</v>
          </cell>
          <cell r="G1850" t="str">
            <v>Stanley Prison</v>
          </cell>
          <cell r="H1850" t="str">
            <v>CSD</v>
          </cell>
          <cell r="I1850">
            <v>2</v>
          </cell>
          <cell r="J1850" t="str">
            <v>*</v>
          </cell>
          <cell r="K1850"/>
          <cell r="L1850" t="str">
            <v>Yes</v>
          </cell>
          <cell r="M1850" t="str">
            <v>BB01208003072</v>
          </cell>
        </row>
        <row r="1851">
          <cell r="A1851" t="str">
            <v>SA12101</v>
          </cell>
          <cell r="B1851" t="str">
            <v>14NW-D/F110</v>
          </cell>
          <cell r="C1851">
            <v>1</v>
          </cell>
          <cell r="D1851" t="str">
            <v>E</v>
          </cell>
          <cell r="E1851" t="str">
            <v>SKW&amp;Is-S</v>
          </cell>
          <cell r="F1851" t="str">
            <v>A</v>
          </cell>
          <cell r="G1851" t="str">
            <v>(LCSD venue at GLA-IS 203 near Cheung Pak Road, Cheung Chau)(Is-S)</v>
          </cell>
          <cell r="H1851" t="str">
            <v>LCSD</v>
          </cell>
          <cell r="I1851">
            <v>1</v>
          </cell>
          <cell r="J1851" t="str">
            <v>*</v>
          </cell>
          <cell r="K1851"/>
          <cell r="L1851" t="str">
            <v>Yes</v>
          </cell>
          <cell r="M1851" t="str">
            <v>DF04408037005</v>
          </cell>
        </row>
        <row r="1852">
          <cell r="A1852" t="str">
            <v>SA12102</v>
          </cell>
          <cell r="B1852" t="str">
            <v>11SW-D/NS14</v>
          </cell>
          <cell r="C1852">
            <v>2</v>
          </cell>
          <cell r="D1852" t="str">
            <v>CP,ML&amp;Wch</v>
          </cell>
          <cell r="E1852" t="str">
            <v>Wch-S</v>
          </cell>
          <cell r="F1852" t="str">
            <v>A</v>
          </cell>
          <cell r="G1852" t="str">
            <v>(HAD venue at Bowen Road?)</v>
          </cell>
          <cell r="H1852" t="str">
            <v>HAD</v>
          </cell>
          <cell r="I1852"/>
          <cell r="J1852" t="str">
            <v>*</v>
          </cell>
          <cell r="K1852"/>
          <cell r="L1852" t="str">
            <v>No</v>
          </cell>
          <cell r="M1852" t="str">
            <v>CA02708006002</v>
          </cell>
        </row>
        <row r="1853">
          <cell r="A1853" t="str">
            <v>SA12103</v>
          </cell>
          <cell r="B1853" t="str">
            <v>11SW-D/CR478</v>
          </cell>
          <cell r="C1853">
            <v>2</v>
          </cell>
          <cell r="D1853" t="str">
            <v>CP,ML&amp;Wch</v>
          </cell>
          <cell r="E1853" t="str">
            <v>PML</v>
          </cell>
          <cell r="F1853" t="str">
            <v>A</v>
          </cell>
          <cell r="G1853" t="str">
            <v>Plantation Road Garden</v>
          </cell>
          <cell r="H1853" t="str">
            <v>LCSD</v>
          </cell>
          <cell r="I1853">
            <v>2</v>
          </cell>
          <cell r="J1853" t="str">
            <v>*</v>
          </cell>
          <cell r="K1853"/>
          <cell r="L1853" t="str">
            <v>No</v>
          </cell>
          <cell r="M1853" t="str">
            <v>AC04408080003</v>
          </cell>
        </row>
        <row r="1854">
          <cell r="A1854" t="str">
            <v>SA12701</v>
          </cell>
          <cell r="B1854" t="str">
            <v>11SW-C/F196</v>
          </cell>
          <cell r="C1854">
            <v>1</v>
          </cell>
          <cell r="D1854" t="str">
            <v>WS&amp;L</v>
          </cell>
          <cell r="E1854" t="str">
            <v>W</v>
          </cell>
          <cell r="F1854" t="str">
            <v>A</v>
          </cell>
          <cell r="G1854" t="str">
            <v>St. Paul's  College Primary School (Adjoining Pokfulam Road)</v>
          </cell>
          <cell r="H1854" t="str">
            <v>EDB</v>
          </cell>
          <cell r="I1854">
            <v>1</v>
          </cell>
          <cell r="J1854" t="str">
            <v>*</v>
          </cell>
          <cell r="K1854" t="str">
            <v>Pokfulam</v>
          </cell>
          <cell r="L1854" t="str">
            <v>Yes</v>
          </cell>
          <cell r="M1854" t="str">
            <v>BJ07108047003</v>
          </cell>
        </row>
        <row r="1855">
          <cell r="A1855" t="str">
            <v>SA12702</v>
          </cell>
          <cell r="B1855" t="str">
            <v>11SE-A/C277</v>
          </cell>
          <cell r="C1855">
            <v>2</v>
          </cell>
          <cell r="D1855" t="str">
            <v>E</v>
          </cell>
          <cell r="E1855" t="str">
            <v>NP&amp;CB</v>
          </cell>
          <cell r="F1855" t="str">
            <v>A</v>
          </cell>
          <cell r="G1855" t="str">
            <v>(District Maintenance Office at Tsat Tsz Mui Road?)</v>
          </cell>
          <cell r="H1855" t="str">
            <v>ArchSD</v>
          </cell>
          <cell r="I1855">
            <v>2</v>
          </cell>
          <cell r="J1855" t="str">
            <v>*</v>
          </cell>
          <cell r="K1855" t="str">
            <v>NorthPoint</v>
          </cell>
          <cell r="L1855" t="str">
            <v>Yes</v>
          </cell>
          <cell r="M1855" t="str">
            <v>DA07108055000</v>
          </cell>
        </row>
        <row r="1856">
          <cell r="A1856" t="str">
            <v>SA12902</v>
          </cell>
          <cell r="B1856" t="str">
            <v>11SE-A/CR717</v>
          </cell>
          <cell r="C1856">
            <v>0</v>
          </cell>
          <cell r="D1856" t="str">
            <v>E</v>
          </cell>
          <cell r="E1856" t="str">
            <v>NP&amp;CB</v>
          </cell>
          <cell r="F1856" t="str">
            <v>A</v>
          </cell>
          <cell r="G1856" t="str">
            <v>North Point Methodist Primary School &amp; Pun U Association Wah Yan Primary School</v>
          </cell>
          <cell r="H1856" t="str">
            <v>EDB</v>
          </cell>
          <cell r="I1856">
            <v>1</v>
          </cell>
          <cell r="J1856" t="str">
            <v>*</v>
          </cell>
          <cell r="K1856" t="str">
            <v>NorthPoint</v>
          </cell>
          <cell r="L1856" t="str">
            <v>No</v>
          </cell>
          <cell r="M1856" t="str">
            <v>DA07108004003</v>
          </cell>
        </row>
        <row r="1857">
          <cell r="A1857" t="str">
            <v>SA13502</v>
          </cell>
          <cell r="B1857" t="str">
            <v>14NE-B/F3</v>
          </cell>
          <cell r="C1857">
            <v>0</v>
          </cell>
          <cell r="D1857" t="str">
            <v>E</v>
          </cell>
          <cell r="E1857" t="str">
            <v>SKW&amp;Is-S</v>
          </cell>
          <cell r="F1857" t="str">
            <v>A</v>
          </cell>
          <cell r="G1857" t="str">
            <v>(Site for Yung Shue Wan Library cum Heritage and Cultural Showroom, Lamma Island?) (Is-S)</v>
          </cell>
          <cell r="H1857" t="str">
            <v>HAD</v>
          </cell>
          <cell r="I1857">
            <v>1</v>
          </cell>
          <cell r="J1857" t="str">
            <v>*</v>
          </cell>
          <cell r="K1857"/>
          <cell r="L1857" t="str">
            <v>Yes</v>
          </cell>
          <cell r="M1857" t="str">
            <v>DF02708078001</v>
          </cell>
        </row>
        <row r="1858">
          <cell r="A1858" t="str">
            <v>SA13701</v>
          </cell>
          <cell r="B1858" t="str">
            <v>15NE-D/C50</v>
          </cell>
          <cell r="C1858">
            <v>0</v>
          </cell>
          <cell r="D1858" t="str">
            <v>WS&amp;L</v>
          </cell>
          <cell r="E1858" t="str">
            <v>S</v>
          </cell>
          <cell r="F1858" t="str">
            <v>A</v>
          </cell>
          <cell r="G1858" t="str">
            <v>Cape D'Aguilar Transmitting Station</v>
          </cell>
          <cell r="H1858" t="str">
            <v>CAD</v>
          </cell>
          <cell r="I1858">
            <v>2</v>
          </cell>
          <cell r="J1858" t="str">
            <v>*</v>
          </cell>
          <cell r="K1858"/>
          <cell r="L1858" t="str">
            <v>Yes</v>
          </cell>
          <cell r="M1858" t="str">
            <v>BB00808059035</v>
          </cell>
        </row>
        <row r="1859">
          <cell r="A1859" t="str">
            <v>SA13901</v>
          </cell>
          <cell r="B1859" t="str">
            <v>10SW-D/ND10</v>
          </cell>
          <cell r="C1859">
            <v>0</v>
          </cell>
          <cell r="D1859" t="str">
            <v>E</v>
          </cell>
          <cell r="E1859" t="str">
            <v>SKW&amp;Is-S</v>
          </cell>
          <cell r="F1859" t="str">
            <v>A</v>
          </cell>
          <cell r="G1859" t="str">
            <v>Hei Ling Chau Addiction Treatment Centre &amp; Hei Ling Chau Correctional Institution (Is-S)</v>
          </cell>
          <cell r="H1859" t="str">
            <v>CSD</v>
          </cell>
          <cell r="I1859"/>
          <cell r="J1859" t="str">
            <v>*</v>
          </cell>
          <cell r="K1859"/>
          <cell r="L1859" t="str">
            <v>No</v>
          </cell>
          <cell r="M1859" t="str">
            <v>DF01208008195</v>
          </cell>
        </row>
        <row r="1860">
          <cell r="A1860" t="str">
            <v>SA13902</v>
          </cell>
          <cell r="B1860" t="str">
            <v>10SW-D/ND11</v>
          </cell>
          <cell r="C1860">
            <v>0</v>
          </cell>
          <cell r="D1860" t="str">
            <v>E</v>
          </cell>
          <cell r="E1860" t="str">
            <v>SKW&amp;Is-S</v>
          </cell>
          <cell r="F1860" t="str">
            <v>A</v>
          </cell>
          <cell r="G1860" t="str">
            <v>Hei Ling Chau Addiction Treatment Centre &amp; Hei Ling Chau Correctional Institution (Is-S)</v>
          </cell>
          <cell r="H1860" t="str">
            <v>CSD</v>
          </cell>
          <cell r="I1860"/>
          <cell r="J1860" t="str">
            <v>*</v>
          </cell>
          <cell r="K1860"/>
          <cell r="L1860" t="str">
            <v>No</v>
          </cell>
          <cell r="M1860" t="str">
            <v>DF01208008196</v>
          </cell>
        </row>
        <row r="1861">
          <cell r="A1861" t="str">
            <v>SA13903</v>
          </cell>
          <cell r="B1861" t="str">
            <v>10SW-D/ND12</v>
          </cell>
          <cell r="C1861">
            <v>0</v>
          </cell>
          <cell r="D1861" t="str">
            <v>E</v>
          </cell>
          <cell r="E1861" t="str">
            <v>SKW&amp;Is-S</v>
          </cell>
          <cell r="F1861" t="str">
            <v>A</v>
          </cell>
          <cell r="G1861" t="str">
            <v>Hei Ling Chau Addiction Treatment Centre &amp; Hei Ling Chau Correctional Institution (Is-S)</v>
          </cell>
          <cell r="H1861" t="str">
            <v>CSD</v>
          </cell>
          <cell r="I1861"/>
          <cell r="J1861" t="str">
            <v>*</v>
          </cell>
          <cell r="K1861"/>
          <cell r="L1861" t="str">
            <v>No</v>
          </cell>
          <cell r="M1861" t="str">
            <v>DF01208008197</v>
          </cell>
        </row>
        <row r="1862">
          <cell r="A1862" t="str">
            <v>SA13904</v>
          </cell>
          <cell r="B1862" t="str">
            <v>10SW-D/ND13</v>
          </cell>
          <cell r="C1862">
            <v>0</v>
          </cell>
          <cell r="D1862" t="str">
            <v>E</v>
          </cell>
          <cell r="E1862" t="str">
            <v>SKW&amp;Is-S</v>
          </cell>
          <cell r="F1862" t="str">
            <v>A</v>
          </cell>
          <cell r="G1862" t="str">
            <v>Hei Ling Chau Addiction Treatment Centre &amp; Hei Ling Chau Correctional Institution (Is-S)</v>
          </cell>
          <cell r="H1862" t="str">
            <v>CSD</v>
          </cell>
          <cell r="I1862"/>
          <cell r="J1862" t="str">
            <v>*</v>
          </cell>
          <cell r="K1862"/>
          <cell r="L1862" t="str">
            <v>No</v>
          </cell>
          <cell r="M1862" t="str">
            <v>DF01208008198</v>
          </cell>
        </row>
        <row r="1863">
          <cell r="A1863" t="str">
            <v>SA13905</v>
          </cell>
          <cell r="B1863" t="str">
            <v>10SW-D/ND14</v>
          </cell>
          <cell r="C1863">
            <v>0</v>
          </cell>
          <cell r="D1863" t="str">
            <v>E</v>
          </cell>
          <cell r="E1863" t="str">
            <v>SKW&amp;Is-S</v>
          </cell>
          <cell r="F1863" t="str">
            <v>A</v>
          </cell>
          <cell r="G1863" t="str">
            <v>Hei Ling Chau Addiction Treatment Centre &amp; Hei Ling Chau Correctional Institution (Is-S)</v>
          </cell>
          <cell r="H1863" t="str">
            <v>CSD</v>
          </cell>
          <cell r="I1863"/>
          <cell r="J1863" t="str">
            <v>*</v>
          </cell>
          <cell r="K1863"/>
          <cell r="L1863" t="str">
            <v>No</v>
          </cell>
          <cell r="M1863" t="str">
            <v>DF01208008199</v>
          </cell>
        </row>
        <row r="1864">
          <cell r="A1864" t="str">
            <v>SA13906</v>
          </cell>
          <cell r="B1864" t="str">
            <v>10SW-D/ND6</v>
          </cell>
          <cell r="C1864">
            <v>0</v>
          </cell>
          <cell r="D1864" t="str">
            <v>E</v>
          </cell>
          <cell r="E1864" t="str">
            <v>SKW&amp;Is-S</v>
          </cell>
          <cell r="F1864" t="str">
            <v>A</v>
          </cell>
          <cell r="G1864" t="str">
            <v>Hei Ling Chau Addiction Treatment Centre &amp; Hei Ling Chau Correctional Institution (Is-S)</v>
          </cell>
          <cell r="H1864" t="str">
            <v>CSD</v>
          </cell>
          <cell r="I1864"/>
          <cell r="J1864" t="str">
            <v>*</v>
          </cell>
          <cell r="K1864"/>
          <cell r="L1864" t="str">
            <v>No</v>
          </cell>
          <cell r="M1864" t="str">
            <v>DF01208008191</v>
          </cell>
        </row>
        <row r="1865">
          <cell r="A1865" t="str">
            <v>SA13907</v>
          </cell>
          <cell r="B1865" t="str">
            <v>10SW-D/ND7</v>
          </cell>
          <cell r="C1865">
            <v>0</v>
          </cell>
          <cell r="D1865" t="str">
            <v>E</v>
          </cell>
          <cell r="E1865" t="str">
            <v>SKW&amp;Is-S</v>
          </cell>
          <cell r="F1865" t="str">
            <v>A</v>
          </cell>
          <cell r="G1865" t="str">
            <v>Hei Ling Chau Addiction Treatment Centre &amp; Hei Ling Chau Correctional Institution (Is-S)</v>
          </cell>
          <cell r="H1865" t="str">
            <v>CSD</v>
          </cell>
          <cell r="I1865"/>
          <cell r="J1865" t="str">
            <v>*</v>
          </cell>
          <cell r="K1865"/>
          <cell r="L1865" t="str">
            <v>No</v>
          </cell>
          <cell r="M1865" t="str">
            <v>DF01208008192</v>
          </cell>
        </row>
        <row r="1866">
          <cell r="A1866" t="str">
            <v>SA13908</v>
          </cell>
          <cell r="B1866" t="str">
            <v>10SW-D/ND8</v>
          </cell>
          <cell r="C1866">
            <v>0</v>
          </cell>
          <cell r="D1866" t="str">
            <v>E</v>
          </cell>
          <cell r="E1866" t="str">
            <v>SKW&amp;Is-S</v>
          </cell>
          <cell r="F1866" t="str">
            <v>A</v>
          </cell>
          <cell r="G1866" t="str">
            <v>Hei Ling Chau Addiction Treatment Centre &amp; Hei Ling Chau Correctional Institution (Is-S)</v>
          </cell>
          <cell r="H1866" t="str">
            <v>CSD</v>
          </cell>
          <cell r="I1866"/>
          <cell r="J1866" t="str">
            <v>*</v>
          </cell>
          <cell r="K1866"/>
          <cell r="L1866" t="str">
            <v>No</v>
          </cell>
          <cell r="M1866" t="str">
            <v>DF01208008193</v>
          </cell>
        </row>
        <row r="1867">
          <cell r="A1867" t="str">
            <v>SA13909</v>
          </cell>
          <cell r="B1867" t="str">
            <v>10SW-D/ND9</v>
          </cell>
          <cell r="C1867">
            <v>0</v>
          </cell>
          <cell r="D1867" t="str">
            <v>E</v>
          </cell>
          <cell r="E1867" t="str">
            <v>SKW&amp;Is-S</v>
          </cell>
          <cell r="F1867" t="str">
            <v>A</v>
          </cell>
          <cell r="G1867" t="str">
            <v>Hei Ling Chau Addiction Treatment Centre &amp; Hei Ling Chau Correctional Institution (Is-S)</v>
          </cell>
          <cell r="H1867" t="str">
            <v>CSD</v>
          </cell>
          <cell r="I1867"/>
          <cell r="J1867" t="str">
            <v>*</v>
          </cell>
          <cell r="K1867"/>
          <cell r="L1867" t="str">
            <v>No</v>
          </cell>
          <cell r="M1867" t="str">
            <v>DF01208008194</v>
          </cell>
        </row>
        <row r="1868">
          <cell r="A1868" t="str">
            <v>SA13917</v>
          </cell>
          <cell r="B1868" t="str">
            <v>11SE-D/F239</v>
          </cell>
          <cell r="C1868">
            <v>0</v>
          </cell>
          <cell r="D1868" t="str">
            <v>E</v>
          </cell>
          <cell r="E1868" t="str">
            <v>CW</v>
          </cell>
          <cell r="F1868" t="str">
            <v>A</v>
          </cell>
          <cell r="G1868" t="str">
            <v>Cape Collinson Crematorium</v>
          </cell>
          <cell r="H1868" t="str">
            <v>FEHD</v>
          </cell>
          <cell r="I1868">
            <v>1</v>
          </cell>
          <cell r="J1868" t="str">
            <v>*</v>
          </cell>
          <cell r="K1868"/>
          <cell r="L1868" t="str">
            <v>Yes</v>
          </cell>
          <cell r="M1868" t="str">
            <v>DD01908013058</v>
          </cell>
        </row>
        <row r="1869">
          <cell r="A1869" t="str">
            <v>SA13918</v>
          </cell>
          <cell r="B1869" t="str">
            <v>11SW-A/C1228</v>
          </cell>
          <cell r="C1869">
            <v>0</v>
          </cell>
          <cell r="D1869" t="str">
            <v>CP,ML&amp;Wch</v>
          </cell>
          <cell r="E1869" t="str">
            <v>PML</v>
          </cell>
          <cell r="F1869" t="str">
            <v>A</v>
          </cell>
          <cell r="G1869" t="str">
            <v>St. Stephen's Girls' Primary School</v>
          </cell>
          <cell r="H1869" t="str">
            <v>EDB</v>
          </cell>
          <cell r="I1869">
            <v>1</v>
          </cell>
          <cell r="J1869" t="str">
            <v>*</v>
          </cell>
          <cell r="K1869" t="str">
            <v>SheungWan_SaiYingPun</v>
          </cell>
          <cell r="L1869" t="str">
            <v>No</v>
          </cell>
          <cell r="M1869" t="str">
            <v>AC07108016003</v>
          </cell>
        </row>
        <row r="1870">
          <cell r="A1870" t="str">
            <v>SA13919</v>
          </cell>
          <cell r="B1870" t="str">
            <v>11SW-A/R1223</v>
          </cell>
          <cell r="C1870">
            <v>0</v>
          </cell>
          <cell r="D1870" t="str">
            <v>CP,ML&amp;Wch</v>
          </cell>
          <cell r="E1870" t="str">
            <v>PML</v>
          </cell>
          <cell r="F1870" t="str">
            <v>A</v>
          </cell>
          <cell r="G1870" t="str">
            <v>St. Stephen's Girls' Primary School</v>
          </cell>
          <cell r="H1870" t="str">
            <v>EDB</v>
          </cell>
          <cell r="I1870">
            <v>1</v>
          </cell>
          <cell r="J1870" t="str">
            <v>*</v>
          </cell>
          <cell r="K1870" t="str">
            <v>SheungWan_SaiYingPun</v>
          </cell>
          <cell r="L1870" t="str">
            <v>No</v>
          </cell>
          <cell r="M1870" t="str">
            <v>AC07108016002</v>
          </cell>
        </row>
        <row r="1871">
          <cell r="A1871" t="str">
            <v>SA13920</v>
          </cell>
          <cell r="B1871" t="str">
            <v>11SW-D/R1306</v>
          </cell>
          <cell r="C1871">
            <v>0</v>
          </cell>
          <cell r="D1871" t="str">
            <v>CP,ML&amp;Wch</v>
          </cell>
          <cell r="E1871" t="str">
            <v>Wch-S</v>
          </cell>
          <cell r="F1871" t="str">
            <v>A</v>
          </cell>
          <cell r="G1871" t="str">
            <v>Hong Kong Cemetery</v>
          </cell>
          <cell r="H1871" t="str">
            <v>FEHD</v>
          </cell>
          <cell r="I1871">
            <v>3</v>
          </cell>
          <cell r="J1871" t="str">
            <v>*</v>
          </cell>
          <cell r="K1871"/>
          <cell r="L1871" t="str">
            <v>Yes</v>
          </cell>
          <cell r="M1871" t="str">
            <v>CC01908021065</v>
          </cell>
        </row>
        <row r="1872">
          <cell r="A1872" t="str">
            <v>SA13921</v>
          </cell>
          <cell r="B1872" t="str">
            <v>15NW-C/CR171</v>
          </cell>
          <cell r="C1872">
            <v>0</v>
          </cell>
          <cell r="D1872" t="str">
            <v>E</v>
          </cell>
          <cell r="E1872" t="str">
            <v>SKW&amp;Is-S</v>
          </cell>
          <cell r="F1872" t="str">
            <v>A</v>
          </cell>
          <cell r="G1872" t="str">
            <v>(FEHD venue at GLA-IS514, Sok Kwu Wan, Lamma Island?) (Is-S)</v>
          </cell>
          <cell r="H1872" t="str">
            <v>FEHD</v>
          </cell>
          <cell r="I1872">
            <v>1</v>
          </cell>
          <cell r="J1872" t="str">
            <v>*</v>
          </cell>
          <cell r="K1872"/>
          <cell r="L1872" t="str">
            <v>Yes</v>
          </cell>
          <cell r="M1872" t="str">
            <v>DF01908079001</v>
          </cell>
        </row>
        <row r="1873">
          <cell r="A1873" t="str">
            <v>SA14301</v>
          </cell>
          <cell r="B1873" t="str">
            <v>10SW-D/C62</v>
          </cell>
          <cell r="C1873">
            <v>0</v>
          </cell>
          <cell r="D1873" t="str">
            <v>E</v>
          </cell>
          <cell r="E1873" t="str">
            <v>SKW&amp;Is-S</v>
          </cell>
          <cell r="F1873" t="str">
            <v>A</v>
          </cell>
          <cell r="G1873" t="str">
            <v>Hei Ling Chau Addiction Treatment Centre &amp; Hei Ling Chau Correctional Institution (Is-S)</v>
          </cell>
          <cell r="H1873" t="str">
            <v>CSD</v>
          </cell>
          <cell r="I1873">
            <v>1</v>
          </cell>
          <cell r="J1873" t="str">
            <v>*</v>
          </cell>
          <cell r="K1873"/>
          <cell r="L1873" t="str">
            <v>No</v>
          </cell>
          <cell r="M1873" t="str">
            <v>DF01208009005</v>
          </cell>
        </row>
        <row r="1874">
          <cell r="A1874" t="str">
            <v>SA14302</v>
          </cell>
          <cell r="B1874" t="str">
            <v>10SW-D/C63</v>
          </cell>
          <cell r="C1874">
            <v>0</v>
          </cell>
          <cell r="D1874" t="str">
            <v>E</v>
          </cell>
          <cell r="E1874" t="str">
            <v>SKW&amp;Is-S</v>
          </cell>
          <cell r="F1874" t="str">
            <v>A</v>
          </cell>
          <cell r="G1874" t="str">
            <v>Hei Ling Chau Addiction Treatment Centre &amp; Hei Ling Chau Correctional Institution (Is-S)</v>
          </cell>
          <cell r="H1874" t="str">
            <v>CSD</v>
          </cell>
          <cell r="I1874">
            <v>1</v>
          </cell>
          <cell r="J1874" t="str">
            <v>*</v>
          </cell>
          <cell r="K1874"/>
          <cell r="L1874" t="str">
            <v>No</v>
          </cell>
          <cell r="M1874" t="str">
            <v>DF01208009006</v>
          </cell>
        </row>
        <row r="1875">
          <cell r="A1875" t="str">
            <v>SA14303</v>
          </cell>
          <cell r="B1875" t="str">
            <v>10SW-D/C64</v>
          </cell>
          <cell r="C1875">
            <v>0</v>
          </cell>
          <cell r="D1875" t="str">
            <v>E</v>
          </cell>
          <cell r="E1875" t="str">
            <v>SKW&amp;Is-S</v>
          </cell>
          <cell r="F1875" t="str">
            <v>A</v>
          </cell>
          <cell r="G1875" t="str">
            <v>Hei Ling Chau Addiction Treatment Centre &amp; Hei Ling Chau Correctional Institution (Is-S)</v>
          </cell>
          <cell r="H1875" t="str">
            <v>CSD</v>
          </cell>
          <cell r="I1875">
            <v>1</v>
          </cell>
          <cell r="J1875" t="str">
            <v>*</v>
          </cell>
          <cell r="K1875"/>
          <cell r="L1875" t="str">
            <v>Yes</v>
          </cell>
          <cell r="M1875" t="str">
            <v>DF01208009007</v>
          </cell>
        </row>
        <row r="1876">
          <cell r="A1876" t="str">
            <v>SA14304</v>
          </cell>
          <cell r="B1876" t="str">
            <v>10SW-D/C65</v>
          </cell>
          <cell r="C1876">
            <v>0</v>
          </cell>
          <cell r="D1876" t="str">
            <v>E</v>
          </cell>
          <cell r="E1876" t="str">
            <v>SKW&amp;Is-S</v>
          </cell>
          <cell r="F1876" t="str">
            <v>A</v>
          </cell>
          <cell r="G1876" t="str">
            <v>Hei Ling Chau Addiction Treatment Centre &amp; Hei Ling Chau Correctional Institution (Is-S)</v>
          </cell>
          <cell r="H1876" t="str">
            <v>CSD</v>
          </cell>
          <cell r="I1876">
            <v>3</v>
          </cell>
          <cell r="J1876" t="str">
            <v>*</v>
          </cell>
          <cell r="K1876"/>
          <cell r="L1876" t="str">
            <v>Yes</v>
          </cell>
          <cell r="M1876" t="str">
            <v>DF01208009008</v>
          </cell>
        </row>
        <row r="1877">
          <cell r="A1877" t="str">
            <v>SA14305</v>
          </cell>
          <cell r="B1877" t="str">
            <v>10SW-D/F33</v>
          </cell>
          <cell r="C1877">
            <v>0</v>
          </cell>
          <cell r="D1877" t="str">
            <v>E</v>
          </cell>
          <cell r="E1877" t="str">
            <v>SKW&amp;Is-S</v>
          </cell>
          <cell r="F1877" t="str">
            <v>A</v>
          </cell>
          <cell r="G1877" t="str">
            <v>Hei Ling Chau Addiction Treatment Centre &amp; Hei Ling Chau Correctional Institution (Is-S)</v>
          </cell>
          <cell r="H1877" t="str">
            <v>CSD</v>
          </cell>
          <cell r="I1877">
            <v>3</v>
          </cell>
          <cell r="J1877" t="str">
            <v>*</v>
          </cell>
          <cell r="K1877"/>
          <cell r="L1877" t="str">
            <v>Yes</v>
          </cell>
          <cell r="M1877" t="str">
            <v>DF01208009009</v>
          </cell>
        </row>
        <row r="1878">
          <cell r="A1878" t="str">
            <v>SA14306</v>
          </cell>
          <cell r="B1878" t="str">
            <v>11SE-C/C889</v>
          </cell>
          <cell r="C1878">
            <v>0</v>
          </cell>
          <cell r="D1878" t="str">
            <v>CP,ML&amp;Wch</v>
          </cell>
          <cell r="E1878" t="str">
            <v>Wch-S</v>
          </cell>
          <cell r="F1878" t="str">
            <v>A</v>
          </cell>
          <cell r="G1878" t="str">
            <v>Tai Tam Reservoir Road Sitting Out Area</v>
          </cell>
          <cell r="H1878" t="str">
            <v>LCSD</v>
          </cell>
          <cell r="I1878">
            <v>3</v>
          </cell>
          <cell r="J1878" t="str">
            <v>*</v>
          </cell>
          <cell r="K1878"/>
          <cell r="L1878" t="str">
            <v>No</v>
          </cell>
          <cell r="M1878" t="str">
            <v>CC04408085001</v>
          </cell>
        </row>
        <row r="1879">
          <cell r="A1879" t="str">
            <v>SA14307</v>
          </cell>
          <cell r="B1879" t="str">
            <v>11SW-D/C2306</v>
          </cell>
          <cell r="C1879">
            <v>0</v>
          </cell>
          <cell r="D1879" t="str">
            <v>CP,ML&amp;Wch</v>
          </cell>
          <cell r="E1879" t="str">
            <v>Wch-S</v>
          </cell>
          <cell r="F1879" t="str">
            <v>A</v>
          </cell>
          <cell r="G1879" t="str">
            <v>Hong Kong Cemetery</v>
          </cell>
          <cell r="H1879" t="str">
            <v>FEHD</v>
          </cell>
          <cell r="I1879">
            <v>3</v>
          </cell>
          <cell r="J1879" t="str">
            <v>*</v>
          </cell>
          <cell r="K1879"/>
          <cell r="L1879" t="str">
            <v>Yes</v>
          </cell>
          <cell r="M1879" t="str">
            <v>CC01908021066</v>
          </cell>
        </row>
        <row r="1880">
          <cell r="A1880" t="str">
            <v>SA14504</v>
          </cell>
          <cell r="B1880" t="str">
            <v>11SW-A/C273</v>
          </cell>
          <cell r="C1880">
            <v>2</v>
          </cell>
          <cell r="D1880" t="str">
            <v>WS&amp;L</v>
          </cell>
          <cell r="E1880" t="str">
            <v>W</v>
          </cell>
          <cell r="F1880" t="str">
            <v>A</v>
          </cell>
          <cell r="G1880" t="str">
            <v>(Environmental Protection Department Waste Facilities Business Unit?)</v>
          </cell>
          <cell r="H1880" t="str">
            <v>EPD</v>
          </cell>
          <cell r="I1880">
            <v>2</v>
          </cell>
          <cell r="J1880" t="str">
            <v>*</v>
          </cell>
          <cell r="K1880"/>
          <cell r="L1880" t="str">
            <v>Yes</v>
          </cell>
          <cell r="M1880" t="str">
            <v>BJ01708049001</v>
          </cell>
        </row>
        <row r="1881">
          <cell r="A1881" t="str">
            <v>SA14505</v>
          </cell>
          <cell r="B1881" t="str">
            <v>11SE-C/FR67</v>
          </cell>
          <cell r="C1881">
            <v>2</v>
          </cell>
          <cell r="D1881" t="str">
            <v>WS&amp;L</v>
          </cell>
          <cell r="E1881" t="str">
            <v>S</v>
          </cell>
          <cell r="F1881" t="str">
            <v>A</v>
          </cell>
          <cell r="G1881" t="str">
            <v>(FEHD venue at GLA-THK 1653, Repulse Bay Road?)</v>
          </cell>
          <cell r="H1881" t="str">
            <v>FEHD</v>
          </cell>
          <cell r="I1881">
            <v>2</v>
          </cell>
          <cell r="J1881" t="str">
            <v>*</v>
          </cell>
          <cell r="K1881"/>
          <cell r="L1881" t="str">
            <v>Yes</v>
          </cell>
          <cell r="M1881" t="str">
            <v>BB01908073001</v>
          </cell>
        </row>
        <row r="1882">
          <cell r="A1882" t="str">
            <v>SA14506</v>
          </cell>
          <cell r="B1882" t="str">
            <v>11SE-A/C389</v>
          </cell>
          <cell r="C1882">
            <v>4</v>
          </cell>
          <cell r="D1882" t="str">
            <v>E</v>
          </cell>
          <cell r="E1882" t="str">
            <v>SKW&amp;Is-S</v>
          </cell>
          <cell r="F1882" t="str">
            <v>A</v>
          </cell>
          <cell r="G1882" t="str">
            <v>Yiu Hing Road Sitting-Out Area (SKW)</v>
          </cell>
          <cell r="H1882" t="str">
            <v>LCSD</v>
          </cell>
          <cell r="I1882">
            <v>1</v>
          </cell>
          <cell r="J1882" t="str">
            <v>*</v>
          </cell>
          <cell r="K1882"/>
          <cell r="L1882" t="str">
            <v>Yes</v>
          </cell>
          <cell r="M1882" t="str">
            <v>WZ04408002000</v>
          </cell>
        </row>
        <row r="1883">
          <cell r="A1883" t="str">
            <v>SA14602</v>
          </cell>
          <cell r="B1883" t="str">
            <v>11SE-C/C884</v>
          </cell>
          <cell r="C1883">
            <v>0</v>
          </cell>
          <cell r="D1883" t="str">
            <v>CP,ML&amp;Wch</v>
          </cell>
          <cell r="E1883" t="str">
            <v>Wch-S</v>
          </cell>
          <cell r="F1883" t="str">
            <v>A</v>
          </cell>
          <cell r="G1883" t="str">
            <v>Explosive Ordinance Disposal (EOD) Bureau at  Mount Butler Quarry Site</v>
          </cell>
          <cell r="H1883" t="str">
            <v>HKPF</v>
          </cell>
          <cell r="I1883">
            <v>3</v>
          </cell>
          <cell r="J1883" t="str">
            <v>*</v>
          </cell>
          <cell r="K1883"/>
          <cell r="L1883" t="str">
            <v>No</v>
          </cell>
          <cell r="M1883" t="str">
            <v>CC03108038037</v>
          </cell>
        </row>
        <row r="1884">
          <cell r="A1884" t="str">
            <v>SA14603</v>
          </cell>
          <cell r="B1884" t="str">
            <v>11SW-C/C1019</v>
          </cell>
          <cell r="C1884">
            <v>0</v>
          </cell>
          <cell r="D1884" t="str">
            <v>WS&amp;L</v>
          </cell>
          <cell r="E1884" t="str">
            <v>W</v>
          </cell>
          <cell r="F1884" t="str">
            <v>A</v>
          </cell>
          <cell r="G1884" t="str">
            <v>Bethanie, 139 Pokfulam Road</v>
          </cell>
          <cell r="H1884" t="str">
            <v>GPA</v>
          </cell>
          <cell r="I1884">
            <v>1</v>
          </cell>
          <cell r="J1884" t="str">
            <v>*</v>
          </cell>
          <cell r="K1884"/>
          <cell r="L1884" t="str">
            <v>Yes</v>
          </cell>
          <cell r="M1884" t="str">
            <v>BJ02308034021</v>
          </cell>
        </row>
        <row r="1885">
          <cell r="A1885" t="str">
            <v>SA14604</v>
          </cell>
          <cell r="B1885" t="str">
            <v>11SW-D/FR555</v>
          </cell>
          <cell r="C1885">
            <v>2</v>
          </cell>
          <cell r="D1885" t="str">
            <v>Heritage</v>
          </cell>
          <cell r="E1885" t="str">
            <v>Antiq</v>
          </cell>
          <cell r="F1885" t="str">
            <v>A</v>
          </cell>
          <cell r="G1885" t="str">
            <v>King Yin Lei (Wch)</v>
          </cell>
          <cell r="H1885" t="str">
            <v>DEVB</v>
          </cell>
          <cell r="I1885">
            <v>1</v>
          </cell>
          <cell r="J1885" t="str">
            <v>Yes</v>
          </cell>
          <cell r="K1885"/>
          <cell r="L1885" t="str">
            <v>Yes</v>
          </cell>
          <cell r="M1885"/>
        </row>
        <row r="1886">
          <cell r="A1886" t="str">
            <v>SA14801</v>
          </cell>
          <cell r="B1886" t="str">
            <v>11SE-B/C646</v>
          </cell>
          <cell r="C1886">
            <v>0</v>
          </cell>
          <cell r="D1886" t="str">
            <v>E</v>
          </cell>
          <cell r="E1886" t="str">
            <v>SKW&amp;Is-S</v>
          </cell>
          <cell r="F1886" t="str">
            <v>A</v>
          </cell>
          <cell r="G1886" t="str">
            <v>Lei Yue Mun Park (SKW)</v>
          </cell>
          <cell r="H1886" t="str">
            <v>LCSD</v>
          </cell>
          <cell r="I1886">
            <v>3</v>
          </cell>
          <cell r="J1886" t="str">
            <v>*</v>
          </cell>
          <cell r="K1886"/>
          <cell r="L1886" t="str">
            <v>Yes</v>
          </cell>
          <cell r="M1886" t="str">
            <v>DB04408016080</v>
          </cell>
        </row>
        <row r="1887">
          <cell r="A1887" t="str">
            <v>SA15002</v>
          </cell>
          <cell r="B1887" t="str">
            <v>15NE-A/FR175</v>
          </cell>
          <cell r="C1887">
            <v>0</v>
          </cell>
          <cell r="D1887" t="str">
            <v>WS&amp;L</v>
          </cell>
          <cell r="E1887" t="str">
            <v>S</v>
          </cell>
          <cell r="F1887" t="str">
            <v>A</v>
          </cell>
          <cell r="G1887" t="str">
            <v>(AFCD venue at GLA-HK 849, near Tai Tam Tuk Reservoir?)</v>
          </cell>
          <cell r="H1887" t="str">
            <v>AFCD</v>
          </cell>
          <cell r="I1887">
            <v>1</v>
          </cell>
          <cell r="J1887" t="str">
            <v>*</v>
          </cell>
          <cell r="K1887"/>
          <cell r="L1887" t="str">
            <v>Yes</v>
          </cell>
          <cell r="M1887" t="str">
            <v>BB00108074001</v>
          </cell>
        </row>
        <row r="1888">
          <cell r="A1888" t="str">
            <v>SA15003</v>
          </cell>
          <cell r="B1888" t="str">
            <v>11SE-D/C406</v>
          </cell>
          <cell r="C1888">
            <v>0</v>
          </cell>
          <cell r="D1888" t="str">
            <v>E</v>
          </cell>
          <cell r="E1888" t="str">
            <v>CW</v>
          </cell>
          <cell r="F1888" t="str">
            <v>A</v>
          </cell>
          <cell r="G1888" t="str">
            <v>Tai Tam Gap Correctional Institution</v>
          </cell>
          <cell r="H1888" t="str">
            <v>CSD</v>
          </cell>
          <cell r="I1888">
            <v>2</v>
          </cell>
          <cell r="J1888" t="str">
            <v>*</v>
          </cell>
          <cell r="K1888"/>
          <cell r="L1888" t="str">
            <v>Yes</v>
          </cell>
          <cell r="M1888" t="str">
            <v>DD01208001009</v>
          </cell>
        </row>
        <row r="1889">
          <cell r="A1889" t="str">
            <v>SA15401</v>
          </cell>
          <cell r="B1889" t="str">
            <v>11SW-A/C1134</v>
          </cell>
          <cell r="C1889">
            <v>2</v>
          </cell>
          <cell r="D1889" t="str">
            <v>CP,ML&amp;Wch</v>
          </cell>
          <cell r="E1889" t="str">
            <v>PML</v>
          </cell>
          <cell r="F1889" t="str">
            <v>A</v>
          </cell>
          <cell r="G1889" t="str">
            <v>(HAD venue at GLA-THK 1761, near Pik Shan Path)</v>
          </cell>
          <cell r="H1889" t="str">
            <v>HAD</v>
          </cell>
          <cell r="I1889">
            <v>3</v>
          </cell>
          <cell r="J1889" t="str">
            <v>*</v>
          </cell>
          <cell r="K1889"/>
          <cell r="L1889" t="str">
            <v>Yes</v>
          </cell>
          <cell r="M1889" t="str">
            <v>AC02708078002</v>
          </cell>
        </row>
        <row r="1890">
          <cell r="A1890" t="str">
            <v>SA15403</v>
          </cell>
          <cell r="B1890" t="str">
            <v>15NW-B/C263</v>
          </cell>
          <cell r="C1890">
            <v>0</v>
          </cell>
          <cell r="D1890" t="str">
            <v>WS&amp;L</v>
          </cell>
          <cell r="E1890" t="str">
            <v>S</v>
          </cell>
          <cell r="F1890" t="str">
            <v>A</v>
          </cell>
          <cell r="G1890" t="str">
            <v>Ap Lei Chau Wind Tower Park</v>
          </cell>
          <cell r="H1890" t="str">
            <v>LCSD</v>
          </cell>
          <cell r="I1890">
            <v>1</v>
          </cell>
          <cell r="J1890" t="str">
            <v>*</v>
          </cell>
          <cell r="K1890" t="str">
            <v>Aberdeen_ApLeiChau</v>
          </cell>
          <cell r="L1890" t="str">
            <v>Yes</v>
          </cell>
          <cell r="M1890" t="str">
            <v>BK04408035006</v>
          </cell>
        </row>
        <row r="1891">
          <cell r="A1891" t="str">
            <v>SA15601</v>
          </cell>
          <cell r="B1891" t="str">
            <v>11SW-A/R1226</v>
          </cell>
          <cell r="C1891">
            <v>0</v>
          </cell>
          <cell r="D1891" t="str">
            <v>CP,ML&amp;Wch</v>
          </cell>
          <cell r="E1891" t="str">
            <v>C-W</v>
          </cell>
          <cell r="F1891" t="str">
            <v>A</v>
          </cell>
          <cell r="G1891" t="str">
            <v>(Hong Kong News-Expo (Ex-Bridges Street Market)?)</v>
          </cell>
          <cell r="H1891" t="str">
            <v>DEVB</v>
          </cell>
          <cell r="I1891">
            <v>1</v>
          </cell>
          <cell r="J1891" t="str">
            <v>*</v>
          </cell>
          <cell r="K1891" t="str">
            <v>SheungWan_SaiYingPun</v>
          </cell>
          <cell r="L1891" t="str">
            <v>No</v>
          </cell>
          <cell r="M1891"/>
        </row>
        <row r="1892">
          <cell r="A1892" t="str">
            <v>SA15602</v>
          </cell>
          <cell r="B1892" t="str">
            <v>11SE-D/F214</v>
          </cell>
          <cell r="C1892">
            <v>3</v>
          </cell>
          <cell r="D1892" t="str">
            <v>E</v>
          </cell>
          <cell r="E1892" t="str">
            <v>CW</v>
          </cell>
          <cell r="F1892" t="str">
            <v>A</v>
          </cell>
          <cell r="G1892" t="str">
            <v>Chai Wan Police Station</v>
          </cell>
          <cell r="H1892" t="str">
            <v>HKPF</v>
          </cell>
          <cell r="I1892">
            <v>1</v>
          </cell>
          <cell r="J1892" t="str">
            <v>*</v>
          </cell>
          <cell r="K1892" t="str">
            <v>ChaiWan-West</v>
          </cell>
          <cell r="L1892" t="str">
            <v>Yes</v>
          </cell>
          <cell r="M1892" t="str">
            <v>DD03108006004</v>
          </cell>
        </row>
        <row r="1893">
          <cell r="A1893" t="str">
            <v>SA15801</v>
          </cell>
          <cell r="B1893" t="str">
            <v>11SW-D/F681</v>
          </cell>
          <cell r="C1893">
            <v>1</v>
          </cell>
          <cell r="D1893" t="str">
            <v>CP,ML&amp;Wch</v>
          </cell>
          <cell r="E1893" t="str">
            <v>Wch-S</v>
          </cell>
          <cell r="F1893" t="str">
            <v>A</v>
          </cell>
          <cell r="G1893" t="str">
            <v>Stubbs Road Children's Playground</v>
          </cell>
          <cell r="H1893" t="str">
            <v>LCSD</v>
          </cell>
          <cell r="I1893">
            <v>1</v>
          </cell>
          <cell r="J1893" t="str">
            <v>*</v>
          </cell>
          <cell r="K1893"/>
          <cell r="L1893" t="str">
            <v>Yes</v>
          </cell>
          <cell r="M1893" t="str">
            <v>CC04408086001</v>
          </cell>
        </row>
        <row r="1894">
          <cell r="A1894" t="str">
            <v>SA15802</v>
          </cell>
          <cell r="B1894" t="str">
            <v>15NE-B/F153</v>
          </cell>
          <cell r="C1894">
            <v>3</v>
          </cell>
          <cell r="D1894" t="str">
            <v>WS&amp;L</v>
          </cell>
          <cell r="E1894" t="str">
            <v>S</v>
          </cell>
          <cell r="F1894" t="str">
            <v>A</v>
          </cell>
          <cell r="G1894" t="str">
            <v>Rocky Bay, Shek O Wan</v>
          </cell>
          <cell r="H1894" t="str">
            <v>LCSD</v>
          </cell>
          <cell r="I1894">
            <v>2</v>
          </cell>
          <cell r="J1894" t="str">
            <v>*</v>
          </cell>
          <cell r="K1894"/>
          <cell r="L1894" t="str">
            <v>Yes</v>
          </cell>
          <cell r="M1894" t="str">
            <v>BB04408055001</v>
          </cell>
        </row>
        <row r="1895">
          <cell r="A1895" t="str">
            <v>SA16001</v>
          </cell>
          <cell r="B1895" t="str">
            <v>11SE-D/C400</v>
          </cell>
          <cell r="C1895">
            <v>1</v>
          </cell>
          <cell r="D1895" t="str">
            <v>E</v>
          </cell>
          <cell r="E1895" t="str">
            <v>CW</v>
          </cell>
          <cell r="F1895" t="str">
            <v>A</v>
          </cell>
          <cell r="G1895" t="str">
            <v>Tai Tam Gap Correctional Institution</v>
          </cell>
          <cell r="H1895" t="str">
            <v>CSD</v>
          </cell>
          <cell r="I1895">
            <v>2</v>
          </cell>
          <cell r="J1895" t="str">
            <v>*</v>
          </cell>
          <cell r="K1895"/>
          <cell r="L1895" t="str">
            <v>Yes</v>
          </cell>
          <cell r="M1895" t="str">
            <v>DD01208001026</v>
          </cell>
        </row>
        <row r="1896">
          <cell r="A1896" t="str">
            <v>SA16002</v>
          </cell>
          <cell r="B1896" t="str">
            <v>11SW-D/C2307</v>
          </cell>
          <cell r="C1896">
            <v>1</v>
          </cell>
          <cell r="D1896" t="str">
            <v>CP,ML&amp;Wch</v>
          </cell>
          <cell r="E1896" t="str">
            <v>PML</v>
          </cell>
          <cell r="F1896" t="str">
            <v>A</v>
          </cell>
          <cell r="G1896" t="str">
            <v>Guildford Road Roadside Planting Area</v>
          </cell>
          <cell r="H1896" t="str">
            <v>LCSD</v>
          </cell>
          <cell r="I1896">
            <v>3</v>
          </cell>
          <cell r="J1896" t="str">
            <v>*</v>
          </cell>
          <cell r="K1896"/>
          <cell r="L1896" t="str">
            <v>No</v>
          </cell>
          <cell r="M1896"/>
        </row>
        <row r="1897">
          <cell r="A1897" t="str">
            <v>SA16003</v>
          </cell>
          <cell r="B1897" t="str">
            <v>11SW-D/CR250</v>
          </cell>
          <cell r="C1897">
            <v>0</v>
          </cell>
          <cell r="D1897" t="str">
            <v>CP,ML&amp;Wch</v>
          </cell>
          <cell r="E1897" t="str">
            <v>PML</v>
          </cell>
          <cell r="F1897" t="str">
            <v>A</v>
          </cell>
          <cell r="G1897" t="str">
            <v>Peak Police Station</v>
          </cell>
          <cell r="H1897" t="str">
            <v>HKPF</v>
          </cell>
          <cell r="I1897">
            <v>1</v>
          </cell>
          <cell r="J1897" t="str">
            <v>*</v>
          </cell>
          <cell r="K1897"/>
          <cell r="L1897" t="str">
            <v>Yes</v>
          </cell>
          <cell r="M1897"/>
        </row>
        <row r="1898">
          <cell r="A1898" t="str">
            <v>SA16101</v>
          </cell>
          <cell r="B1898" t="str">
            <v>11SE-A/R312</v>
          </cell>
          <cell r="C1898">
            <v>0</v>
          </cell>
          <cell r="D1898" t="str">
            <v>E</v>
          </cell>
          <cell r="E1898" t="str">
            <v>NP&amp;CB</v>
          </cell>
          <cell r="F1898" t="str">
            <v>A</v>
          </cell>
          <cell r="G1898" t="str">
            <v>North Point Methodist Primary School &amp; Pun U Association Wah Yan Primary School</v>
          </cell>
          <cell r="H1898" t="str">
            <v>EDB</v>
          </cell>
          <cell r="I1898">
            <v>2</v>
          </cell>
          <cell r="J1898" t="str">
            <v>*</v>
          </cell>
          <cell r="K1898" t="str">
            <v>NorthPoint</v>
          </cell>
          <cell r="L1898" t="str">
            <v>No</v>
          </cell>
          <cell r="M1898" t="str">
            <v>DA03108004001</v>
          </cell>
        </row>
        <row r="1899">
          <cell r="A1899" t="str">
            <v>SA16102</v>
          </cell>
          <cell r="B1899" t="str">
            <v>11SE-A/C509</v>
          </cell>
          <cell r="C1899">
            <v>3</v>
          </cell>
          <cell r="D1899" t="str">
            <v>E</v>
          </cell>
          <cell r="E1899" t="str">
            <v>NP&amp;CB</v>
          </cell>
          <cell r="F1899" t="str">
            <v>A</v>
          </cell>
          <cell r="G1899" t="str">
            <v>North Point Methodist Primary School &amp; Pun U Association Wah Yan Primary School</v>
          </cell>
          <cell r="H1899" t="str">
            <v>EDB</v>
          </cell>
          <cell r="I1899">
            <v>3</v>
          </cell>
          <cell r="J1899" t="str">
            <v>*</v>
          </cell>
          <cell r="K1899" t="str">
            <v>NorthPoint</v>
          </cell>
          <cell r="L1899" t="str">
            <v>Yes</v>
          </cell>
          <cell r="M1899" t="str">
            <v>DA07108004005</v>
          </cell>
        </row>
        <row r="1900">
          <cell r="A1900" t="str">
            <v>SA16401</v>
          </cell>
          <cell r="B1900" t="str">
            <v>15NW-B/ND16</v>
          </cell>
          <cell r="C1900">
            <v>0</v>
          </cell>
          <cell r="D1900" t="str">
            <v>WS&amp;L</v>
          </cell>
          <cell r="E1900" t="str">
            <v>S</v>
          </cell>
          <cell r="F1900" t="str">
            <v>A</v>
          </cell>
          <cell r="G1900" t="str">
            <v>(LCSD venue within GLA-THK 1538, Ap Lei Chau?)</v>
          </cell>
          <cell r="H1900" t="str">
            <v>LCSD</v>
          </cell>
          <cell r="I1900"/>
          <cell r="J1900" t="str">
            <v>*</v>
          </cell>
          <cell r="K1900" t="str">
            <v>Aberdeen_ApLeiChau</v>
          </cell>
          <cell r="L1900" t="str">
            <v>No</v>
          </cell>
          <cell r="M1900"/>
        </row>
        <row r="1901">
          <cell r="A1901" t="str">
            <v>SA16402</v>
          </cell>
          <cell r="B1901" t="str">
            <v>15NW-B/ND17</v>
          </cell>
          <cell r="C1901">
            <v>0</v>
          </cell>
          <cell r="D1901" t="str">
            <v>WS&amp;L</v>
          </cell>
          <cell r="E1901" t="str">
            <v>S</v>
          </cell>
          <cell r="F1901" t="str">
            <v>A</v>
          </cell>
          <cell r="G1901" t="str">
            <v>(LCSD venue within GLA-THK 1538, Ap Lei Chau?)</v>
          </cell>
          <cell r="H1901" t="str">
            <v>LCSD</v>
          </cell>
          <cell r="I1901"/>
          <cell r="J1901" t="str">
            <v>*</v>
          </cell>
          <cell r="K1901" t="str">
            <v>Aberdeen_ApLeiChau</v>
          </cell>
          <cell r="L1901" t="str">
            <v>No</v>
          </cell>
          <cell r="M1901"/>
        </row>
        <row r="1902">
          <cell r="A1902" t="str">
            <v>SA16601</v>
          </cell>
          <cell r="B1902" t="str">
            <v>11SW-C/R119</v>
          </cell>
          <cell r="C1902">
            <v>1</v>
          </cell>
          <cell r="D1902" t="str">
            <v>WS&amp;L</v>
          </cell>
          <cell r="E1902" t="str">
            <v>W</v>
          </cell>
          <cell r="F1902" t="str">
            <v>A</v>
          </cell>
          <cell r="G1902" t="str">
            <v>(The Pokfulam Farm, Old Dairy Farm Senior Staff Quarters?)</v>
          </cell>
          <cell r="H1902" t="str">
            <v>DEVB</v>
          </cell>
          <cell r="I1902">
            <v>3</v>
          </cell>
          <cell r="J1902" t="str">
            <v>*</v>
          </cell>
          <cell r="K1902" t="str">
            <v>Pokfulam</v>
          </cell>
          <cell r="L1902" t="str">
            <v>No</v>
          </cell>
          <cell r="M1902"/>
        </row>
        <row r="1903">
          <cell r="A1903" t="str">
            <v>SA17001</v>
          </cell>
          <cell r="B1903" t="str">
            <v>11SW-A/C1239</v>
          </cell>
          <cell r="C1903">
            <v>0</v>
          </cell>
          <cell r="D1903" t="str">
            <v>WS&amp;L</v>
          </cell>
          <cell r="E1903" t="str">
            <v>W</v>
          </cell>
          <cell r="F1903" t="str">
            <v>A</v>
          </cell>
          <cell r="G1903" t="str">
            <v>Chee Sing Kok Social Centre</v>
          </cell>
          <cell r="H1903" t="str">
            <v>GPA</v>
          </cell>
          <cell r="I1903">
            <v>1</v>
          </cell>
          <cell r="J1903" t="str">
            <v>*</v>
          </cell>
          <cell r="K1903"/>
          <cell r="L1903" t="str">
            <v>Yes</v>
          </cell>
          <cell r="M1903"/>
        </row>
        <row r="1904">
          <cell r="A1904" t="str">
            <v>SA17201</v>
          </cell>
          <cell r="B1904" t="str">
            <v>11SW-B/R732</v>
          </cell>
          <cell r="C1904">
            <v>2</v>
          </cell>
          <cell r="D1904" t="str">
            <v>CP,ML&amp;Wch</v>
          </cell>
          <cell r="E1904" t="str">
            <v>Wch-S</v>
          </cell>
          <cell r="F1904" t="str">
            <v>A</v>
          </cell>
          <cell r="G1904" t="str">
            <v>Hennessy Road Government Primary School (Causeway Bay)</v>
          </cell>
          <cell r="H1904" t="str">
            <v>EDB</v>
          </cell>
          <cell r="I1904">
            <v>1</v>
          </cell>
          <cell r="J1904" t="str">
            <v>*</v>
          </cell>
          <cell r="K1904" t="str">
            <v>HappyValley</v>
          </cell>
          <cell r="L1904" t="str">
            <v>No</v>
          </cell>
          <cell r="M1904"/>
        </row>
      </sheetData>
      <sheetData sheetId="7"/>
      <sheetData sheetId="8">
        <row r="2">
          <cell r="A2" t="str">
            <v>SA1013</v>
          </cell>
          <cell r="B2" t="str">
            <v>11SE-A/C190</v>
          </cell>
          <cell r="C2" t="str">
            <v>Taikoo Primary School (SKW)</v>
          </cell>
          <cell r="D2" t="str">
            <v>(E)</v>
          </cell>
          <cell r="E2">
            <v>3</v>
          </cell>
        </row>
        <row r="3">
          <cell r="A3" t="str">
            <v>SA1018</v>
          </cell>
          <cell r="B3" t="str">
            <v>11SE-A/C220</v>
          </cell>
          <cell r="C3" t="str">
            <v>Fortress Hill Playground</v>
          </cell>
          <cell r="D3" t="str">
            <v>(A)</v>
          </cell>
          <cell r="E3">
            <v>31</v>
          </cell>
        </row>
        <row r="4">
          <cell r="A4" t="str">
            <v>SA1021</v>
          </cell>
          <cell r="B4" t="str">
            <v>11SE-A/CR275</v>
          </cell>
          <cell r="C4" t="str">
            <v>Hotung Secondary School</v>
          </cell>
          <cell r="D4" t="str">
            <v>(E)</v>
          </cell>
          <cell r="E4">
            <v>9</v>
          </cell>
        </row>
        <row r="5">
          <cell r="A5" t="str">
            <v>SA1024</v>
          </cell>
          <cell r="B5" t="str">
            <v>11SE-A/CR289</v>
          </cell>
          <cell r="C5" t="str">
            <v>Hotung Secondary School</v>
          </cell>
          <cell r="D5" t="str">
            <v>(E)</v>
          </cell>
          <cell r="E5">
            <v>17</v>
          </cell>
        </row>
        <row r="6">
          <cell r="A6" t="str">
            <v>SA1027</v>
          </cell>
          <cell r="B6" t="str">
            <v>11SE-A/CR327</v>
          </cell>
          <cell r="C6" t="str">
            <v>Quarry Bay Municipal Services Building (SKW)</v>
          </cell>
          <cell r="D6" t="str">
            <v>(C)</v>
          </cell>
          <cell r="E6">
            <v>59</v>
          </cell>
        </row>
        <row r="7">
          <cell r="A7" t="str">
            <v>SA1083</v>
          </cell>
          <cell r="B7" t="str">
            <v>11SE-A/FR429</v>
          </cell>
          <cell r="C7" t="str">
            <v>Tai Hang Drive Sitting Out Area</v>
          </cell>
          <cell r="D7" t="str">
            <v>(E)</v>
          </cell>
          <cell r="E7">
            <v>20</v>
          </cell>
        </row>
        <row r="8">
          <cell r="A8" t="str">
            <v>SA1084</v>
          </cell>
          <cell r="B8" t="str">
            <v>11SE-A/FR43</v>
          </cell>
          <cell r="C8" t="str">
            <v>Healthy Village Playground</v>
          </cell>
          <cell r="D8" t="str">
            <v>(E)</v>
          </cell>
          <cell r="E8">
            <v>15</v>
          </cell>
        </row>
        <row r="9">
          <cell r="A9" t="str">
            <v>SA1087</v>
          </cell>
          <cell r="B9" t="str">
            <v>11SE-A/FR436</v>
          </cell>
          <cell r="C9" t="str">
            <v>Hotung Secondary School</v>
          </cell>
          <cell r="D9" t="str">
            <v>(B), (E), (K)</v>
          </cell>
          <cell r="E9">
            <v>2</v>
          </cell>
        </row>
        <row r="10">
          <cell r="A10" t="str">
            <v>SA1088</v>
          </cell>
          <cell r="B10" t="str">
            <v>11SE-A/FR437</v>
          </cell>
          <cell r="C10" t="str">
            <v>Eastern Hospital Road Sitting Out Area</v>
          </cell>
          <cell r="D10" t="str">
            <v>(F), (E)</v>
          </cell>
          <cell r="E10">
            <v>46</v>
          </cell>
        </row>
        <row r="11">
          <cell r="A11" t="str">
            <v>SA1092</v>
          </cell>
          <cell r="B11" t="str">
            <v>11SE-A/F57</v>
          </cell>
          <cell r="C11" t="str">
            <v>Ka Ning Path Rest Garden</v>
          </cell>
          <cell r="D11" t="str">
            <v>(A)</v>
          </cell>
          <cell r="E11">
            <v>24</v>
          </cell>
        </row>
        <row r="12">
          <cell r="A12" t="str">
            <v>SA1093</v>
          </cell>
          <cell r="B12" t="str">
            <v>11SE-A/FR64</v>
          </cell>
          <cell r="C12" t="str">
            <v>Marymount Primary School</v>
          </cell>
          <cell r="D12" t="str">
            <v>(C)</v>
          </cell>
          <cell r="E12">
            <v>134</v>
          </cell>
        </row>
        <row r="13">
          <cell r="A13" t="str">
            <v>SA1103</v>
          </cell>
          <cell r="B13" t="str">
            <v>11SE-A/R140</v>
          </cell>
          <cell r="C13" t="str">
            <v>Choi Sai Woo Park</v>
          </cell>
          <cell r="D13" t="str">
            <v>(B)</v>
          </cell>
          <cell r="E13">
            <v>2</v>
          </cell>
        </row>
        <row r="14">
          <cell r="A14" t="str">
            <v>SA1112</v>
          </cell>
          <cell r="B14" t="str">
            <v>11SE-A/R272</v>
          </cell>
          <cell r="C14" t="str">
            <v>Belilios Public School</v>
          </cell>
          <cell r="D14" t="str">
            <v>(B)</v>
          </cell>
          <cell r="E14">
            <v>1</v>
          </cell>
        </row>
        <row r="15">
          <cell r="A15" t="str">
            <v>SA1164</v>
          </cell>
          <cell r="B15" t="str">
            <v>11SE-B/C195</v>
          </cell>
          <cell r="C15" t="str">
            <v>Basel Road Playground (SKW)</v>
          </cell>
          <cell r="D15" t="str">
            <v>(C)</v>
          </cell>
          <cell r="E15">
            <v>32</v>
          </cell>
        </row>
        <row r="16">
          <cell r="A16" t="str">
            <v>SA1331</v>
          </cell>
          <cell r="B16" t="str">
            <v>11SE-C/C87</v>
          </cell>
          <cell r="C16" t="str">
            <v>Perkins Road Amenity Plot</v>
          </cell>
          <cell r="D16" t="str">
            <v>(E)</v>
          </cell>
          <cell r="E16">
            <v>23</v>
          </cell>
        </row>
        <row r="17">
          <cell r="A17" t="str">
            <v>SA1345</v>
          </cell>
          <cell r="B17" t="str">
            <v>11SE-C/FR2</v>
          </cell>
          <cell r="C17" t="str">
            <v>Hong Kong Tennis Centre</v>
          </cell>
          <cell r="D17" t="str">
            <v>(F), (E)</v>
          </cell>
          <cell r="E17">
            <v>35</v>
          </cell>
        </row>
        <row r="18">
          <cell r="A18" t="str">
            <v>SA1346</v>
          </cell>
          <cell r="B18" t="str">
            <v>11SE-C/FR3</v>
          </cell>
          <cell r="C18" t="str">
            <v>Hong Kong Tennis Centre</v>
          </cell>
          <cell r="D18" t="str">
            <v>(E)</v>
          </cell>
          <cell r="E18">
            <v>61</v>
          </cell>
        </row>
        <row r="19">
          <cell r="A19" t="str">
            <v>SA1383</v>
          </cell>
          <cell r="B19" t="str">
            <v>11SE-D/C159</v>
          </cell>
          <cell r="C19" t="str">
            <v>Chai Wan Swimming Pool &amp; Park</v>
          </cell>
          <cell r="D19" t="str">
            <v>(E)</v>
          </cell>
          <cell r="E19">
            <v>3</v>
          </cell>
        </row>
        <row r="20">
          <cell r="A20" t="str">
            <v>SA1453</v>
          </cell>
          <cell r="B20" t="str">
            <v>11SE-D/CR596</v>
          </cell>
          <cell r="C20" t="str">
            <v>Law Uk Folk Museum</v>
          </cell>
          <cell r="D20" t="str">
            <v>(E)</v>
          </cell>
          <cell r="E20">
            <v>19</v>
          </cell>
        </row>
        <row r="21">
          <cell r="A21" t="str">
            <v>SA1480</v>
          </cell>
          <cell r="B21" t="str">
            <v>11SE-D/CR75</v>
          </cell>
          <cell r="C21" t="str">
            <v>Chai Wan Health Centre</v>
          </cell>
          <cell r="D21" t="str">
            <v>(E)</v>
          </cell>
          <cell r="E21">
            <v>51</v>
          </cell>
        </row>
        <row r="22">
          <cell r="A22" t="str">
            <v>SA1501</v>
          </cell>
          <cell r="B22" t="str">
            <v>11SE-D/FR201</v>
          </cell>
          <cell r="C22" t="str">
            <v>Law Uk Folk Museum</v>
          </cell>
          <cell r="D22" t="str">
            <v>(E)</v>
          </cell>
          <cell r="E22">
            <v>10</v>
          </cell>
        </row>
        <row r="23">
          <cell r="A23" t="str">
            <v>SA1504</v>
          </cell>
          <cell r="B23" t="str">
            <v>11SE-D/F221</v>
          </cell>
          <cell r="C23" t="str">
            <v>Law Uk Folk Museum</v>
          </cell>
          <cell r="D23" t="str">
            <v>(B), (F), (E)</v>
          </cell>
          <cell r="E23">
            <v>22</v>
          </cell>
        </row>
        <row r="24">
          <cell r="A24" t="str">
            <v>SA1523</v>
          </cell>
          <cell r="B24" t="str">
            <v>11SE-D/R35</v>
          </cell>
          <cell r="C24" t="str">
            <v>Lei Yue Mun Park (SKW)</v>
          </cell>
          <cell r="D24" t="str">
            <v>(A), (B)</v>
          </cell>
          <cell r="E24">
            <v>1</v>
          </cell>
        </row>
        <row r="25">
          <cell r="A25" t="str">
            <v>SA1528</v>
          </cell>
          <cell r="B25" t="str">
            <v>11SW-A/C100</v>
          </cell>
          <cell r="C25" t="str">
            <v>Ka Wai Man Road Garden</v>
          </cell>
          <cell r="D25" t="str">
            <v>(E)</v>
          </cell>
          <cell r="E25">
            <v>16</v>
          </cell>
        </row>
        <row r="26">
          <cell r="A26" t="str">
            <v>SA1529</v>
          </cell>
          <cell r="B26" t="str">
            <v>11SW-A/C102</v>
          </cell>
          <cell r="C26" t="str">
            <v>Ka Wai Man Road Sitting Out Area</v>
          </cell>
          <cell r="D26" t="str">
            <v>(E)</v>
          </cell>
          <cell r="E26">
            <v>23</v>
          </cell>
        </row>
        <row r="27">
          <cell r="A27" t="str">
            <v>SA1535</v>
          </cell>
          <cell r="B27" t="str">
            <v>11SW-A/CR1083</v>
          </cell>
          <cell r="C27" t="str">
            <v>Conduit Road Rest Garden</v>
          </cell>
          <cell r="D27" t="str">
            <v>(E)</v>
          </cell>
          <cell r="E27">
            <v>40</v>
          </cell>
        </row>
        <row r="28">
          <cell r="A28" t="str">
            <v>SA1539</v>
          </cell>
          <cell r="B28" t="str">
            <v>11SW-A/CR1113</v>
          </cell>
          <cell r="C28" t="str">
            <v>Chater Hall</v>
          </cell>
          <cell r="D28" t="str">
            <v>(A), (B), (E)</v>
          </cell>
          <cell r="E28">
            <v>13</v>
          </cell>
        </row>
        <row r="29">
          <cell r="A29" t="str">
            <v>SA1551</v>
          </cell>
          <cell r="B29" t="str">
            <v>11SW-A/CR182</v>
          </cell>
          <cell r="C29" t="str">
            <v>Po Shan Road Pedestrian Walkway Amenity Plot</v>
          </cell>
          <cell r="D29" t="str">
            <v>(E)</v>
          </cell>
          <cell r="E29">
            <v>14</v>
          </cell>
        </row>
        <row r="30">
          <cell r="A30" t="str">
            <v>SA1561</v>
          </cell>
          <cell r="B30" t="str">
            <v>11SW-A/CR34</v>
          </cell>
          <cell r="C30" t="str">
            <v>Chater Hall</v>
          </cell>
          <cell r="D30" t="str">
            <v>(A), (B)</v>
          </cell>
          <cell r="E30">
            <v>26</v>
          </cell>
        </row>
        <row r="31">
          <cell r="A31" t="str">
            <v>SA1574</v>
          </cell>
          <cell r="B31" t="str">
            <v>11SW-A/C412</v>
          </cell>
          <cell r="C31" t="str">
            <v>Kennedy Town Bus Terminus Sitting Out Area</v>
          </cell>
          <cell r="D31" t="str">
            <v>(E), (B)</v>
          </cell>
          <cell r="E31">
            <v>16</v>
          </cell>
        </row>
        <row r="32">
          <cell r="A32" t="str">
            <v>SA1585</v>
          </cell>
          <cell r="B32" t="str">
            <v>11SW-A/CR572</v>
          </cell>
          <cell r="C32" t="str">
            <v>Ka Wai Man Road Garden</v>
          </cell>
          <cell r="D32" t="str">
            <v>(A), (B), (E)</v>
          </cell>
          <cell r="E32">
            <v>10</v>
          </cell>
        </row>
        <row r="33">
          <cell r="A33" t="str">
            <v>SA1605</v>
          </cell>
          <cell r="B33" t="str">
            <v>11SW-A/FR12</v>
          </cell>
          <cell r="C33" t="str">
            <v>Oaklands Avenue Sitting Out Area</v>
          </cell>
          <cell r="D33" t="str">
            <v>(E)</v>
          </cell>
          <cell r="E33">
            <v>23</v>
          </cell>
        </row>
        <row r="34">
          <cell r="A34" t="str">
            <v>SA1607</v>
          </cell>
          <cell r="B34" t="str">
            <v>11SW-A/FR13</v>
          </cell>
          <cell r="C34" t="str">
            <v>Oaklands Avenue Sitting Out Area</v>
          </cell>
          <cell r="D34" t="str">
            <v>(E)</v>
          </cell>
          <cell r="E34">
            <v>42</v>
          </cell>
        </row>
        <row r="35">
          <cell r="A35" t="str">
            <v>SA1615</v>
          </cell>
          <cell r="B35" t="str">
            <v>11SW-A/F174</v>
          </cell>
          <cell r="C35" t="str">
            <v>Conduit Road Rest Garden</v>
          </cell>
          <cell r="D35" t="str">
            <v>(B), (E)</v>
          </cell>
          <cell r="E35">
            <v>29</v>
          </cell>
        </row>
        <row r="36">
          <cell r="A36" t="str">
            <v>SA1616</v>
          </cell>
          <cell r="B36" t="str">
            <v>11SW-A/FR192</v>
          </cell>
          <cell r="C36" t="str">
            <v>Hollywood Road Children's Playground</v>
          </cell>
          <cell r="D36" t="str">
            <v>(A), (B)</v>
          </cell>
          <cell r="E36">
            <v>13</v>
          </cell>
        </row>
        <row r="37">
          <cell r="A37" t="str">
            <v>SA1618</v>
          </cell>
          <cell r="B37" t="str">
            <v>11SW-A/FR199</v>
          </cell>
          <cell r="C37" t="str">
            <v>Wing Lee Street Sitting Out Area</v>
          </cell>
          <cell r="D37" t="str">
            <v>(E)</v>
          </cell>
          <cell r="E37">
            <v>10</v>
          </cell>
        </row>
        <row r="38">
          <cell r="A38" t="str">
            <v>SA1624</v>
          </cell>
          <cell r="B38" t="str">
            <v>11SW-A/FR238</v>
          </cell>
          <cell r="C38" t="str">
            <v>Blake Garden Children Playground</v>
          </cell>
          <cell r="D38" t="str">
            <v>(B), (E)</v>
          </cell>
          <cell r="E38">
            <v>14</v>
          </cell>
        </row>
        <row r="39">
          <cell r="A39" t="str">
            <v>SA1641</v>
          </cell>
          <cell r="B39" t="str">
            <v>11SW-A/FR61</v>
          </cell>
          <cell r="C39" t="str">
            <v>Chater Hall</v>
          </cell>
          <cell r="D39" t="str">
            <v>(E)</v>
          </cell>
          <cell r="E39">
            <v>15</v>
          </cell>
        </row>
        <row r="40">
          <cell r="A40" t="str">
            <v>SA1642</v>
          </cell>
          <cell r="B40" t="str">
            <v>11SW-A/FR62</v>
          </cell>
          <cell r="C40" t="str">
            <v>Chater Hall</v>
          </cell>
          <cell r="D40" t="str">
            <v>(A), (B), (E)</v>
          </cell>
          <cell r="E40">
            <v>25</v>
          </cell>
        </row>
        <row r="41">
          <cell r="A41" t="str">
            <v>SA1645</v>
          </cell>
          <cell r="B41" t="str">
            <v>11SW-A/FR83</v>
          </cell>
          <cell r="C41" t="str">
            <v>Hill Road Garden</v>
          </cell>
          <cell r="D41" t="str">
            <v>(G), (E)</v>
          </cell>
          <cell r="E41">
            <v>5</v>
          </cell>
        </row>
        <row r="42">
          <cell r="A42" t="str">
            <v>SA1646</v>
          </cell>
          <cell r="B42" t="str">
            <v>11SW-A/R1012</v>
          </cell>
          <cell r="C42" t="str">
            <v>(Former Hollywood Road Police Quarters?)</v>
          </cell>
          <cell r="D42" t="str">
            <v>(A), (B)</v>
          </cell>
          <cell r="E42">
            <v>1</v>
          </cell>
        </row>
        <row r="43">
          <cell r="A43" t="str">
            <v>SA1652</v>
          </cell>
          <cell r="B43" t="str">
            <v>11SW-A/R1136</v>
          </cell>
          <cell r="C43" t="str">
            <v>King George V Memorial Garden</v>
          </cell>
          <cell r="D43" t="str">
            <v>(B)</v>
          </cell>
          <cell r="E43">
            <v>3</v>
          </cell>
        </row>
        <row r="44">
          <cell r="A44" t="str">
            <v>SA1664</v>
          </cell>
          <cell r="B44" t="str">
            <v>11SW-A/R124</v>
          </cell>
          <cell r="C44" t="str">
            <v>(Former Hollywood Road Police Quarters?)</v>
          </cell>
          <cell r="D44" t="str">
            <v>(A), (B)</v>
          </cell>
          <cell r="E44">
            <v>2</v>
          </cell>
        </row>
        <row r="45">
          <cell r="A45" t="str">
            <v>SA1670</v>
          </cell>
          <cell r="B45" t="str">
            <v>11SW-A/R141</v>
          </cell>
          <cell r="C45" t="str">
            <v>Kwong Hon Terrace Garden</v>
          </cell>
          <cell r="D45" t="str">
            <v>(A), (B), (E)</v>
          </cell>
          <cell r="E45">
            <v>2</v>
          </cell>
        </row>
        <row r="46">
          <cell r="A46" t="str">
            <v>SA1671</v>
          </cell>
          <cell r="B46" t="str">
            <v>11SW-A/R159</v>
          </cell>
          <cell r="C46" t="str">
            <v>Buxey Lodge</v>
          </cell>
          <cell r="D46" t="str">
            <v>(A), (B), (E)</v>
          </cell>
          <cell r="E46">
            <v>7</v>
          </cell>
        </row>
        <row r="47">
          <cell r="A47" t="str">
            <v>SA1672</v>
          </cell>
          <cell r="B47" t="str">
            <v>11SW-A/R16</v>
          </cell>
          <cell r="C47" t="str">
            <v>Blake Garden Children Playground</v>
          </cell>
          <cell r="D47" t="str">
            <v>(A), (B), (E)</v>
          </cell>
          <cell r="E47">
            <v>2</v>
          </cell>
        </row>
        <row r="48">
          <cell r="A48" t="str">
            <v>SA1673</v>
          </cell>
          <cell r="B48" t="str">
            <v>11SW-A/R160</v>
          </cell>
          <cell r="C48" t="str">
            <v>Buxey Lodge</v>
          </cell>
          <cell r="D48" t="str">
            <v>(A), (B), (E)</v>
          </cell>
          <cell r="E48">
            <v>2</v>
          </cell>
        </row>
        <row r="49">
          <cell r="A49" t="str">
            <v>SA1676</v>
          </cell>
          <cell r="B49" t="str">
            <v>11SW-A/R179</v>
          </cell>
          <cell r="C49" t="str">
            <v>Chater Hall</v>
          </cell>
          <cell r="D49" t="str">
            <v>(A), (B), (E)</v>
          </cell>
          <cell r="E49">
            <v>8</v>
          </cell>
        </row>
        <row r="50">
          <cell r="A50" t="str">
            <v>SA1677</v>
          </cell>
          <cell r="B50" t="str">
            <v>11SW-A/R222</v>
          </cell>
          <cell r="C50" t="str">
            <v>Chater Hall</v>
          </cell>
          <cell r="D50" t="str">
            <v>(B)</v>
          </cell>
          <cell r="E50">
            <v>3</v>
          </cell>
        </row>
        <row r="51">
          <cell r="A51" t="str">
            <v>SA1678</v>
          </cell>
          <cell r="B51" t="str">
            <v>11SW-A/R225</v>
          </cell>
          <cell r="C51" t="str">
            <v>Chater Hall</v>
          </cell>
          <cell r="D51" t="str">
            <v>(A), (B), (E)</v>
          </cell>
          <cell r="E51">
            <v>4</v>
          </cell>
        </row>
        <row r="52">
          <cell r="A52" t="str">
            <v>SA1683</v>
          </cell>
          <cell r="B52" t="str">
            <v>11SW-A/R306</v>
          </cell>
          <cell r="C52" t="str">
            <v>Ka Wai Man Road Garden</v>
          </cell>
          <cell r="D52" t="str">
            <v>(A), (B), (E)</v>
          </cell>
          <cell r="E52">
            <v>4</v>
          </cell>
        </row>
        <row r="53">
          <cell r="A53" t="str">
            <v>SA1684</v>
          </cell>
          <cell r="B53" t="str">
            <v>11SW-A/R308</v>
          </cell>
          <cell r="C53" t="str">
            <v>Forbes Street Temporary Playground</v>
          </cell>
          <cell r="D53" t="str">
            <v>(A), (B)</v>
          </cell>
          <cell r="E53">
            <v>1</v>
          </cell>
        </row>
        <row r="54">
          <cell r="A54" t="str">
            <v>SA1686</v>
          </cell>
          <cell r="B54" t="str">
            <v>11SW-A/R321</v>
          </cell>
          <cell r="C54" t="str">
            <v>Forbes Street Temporary Playground</v>
          </cell>
          <cell r="D54" t="str">
            <v>(A), (B)</v>
          </cell>
          <cell r="E54">
            <v>6</v>
          </cell>
        </row>
        <row r="55">
          <cell r="A55" t="str">
            <v>SA1687</v>
          </cell>
          <cell r="B55" t="str">
            <v>11SW-A/R322</v>
          </cell>
          <cell r="C55" t="str">
            <v>Forbes Street Temporary Playground</v>
          </cell>
          <cell r="D55" t="str">
            <v>(A), (B)</v>
          </cell>
          <cell r="E55">
            <v>1</v>
          </cell>
        </row>
        <row r="56">
          <cell r="A56" t="str">
            <v>SA1700</v>
          </cell>
          <cell r="B56" t="str">
            <v>11SW-A/R452</v>
          </cell>
          <cell r="C56" t="str">
            <v>Sai Ying Pun Jockey Club Polyclinic</v>
          </cell>
          <cell r="D56" t="str">
            <v>(A), (B)</v>
          </cell>
          <cell r="E56">
            <v>1</v>
          </cell>
        </row>
        <row r="57">
          <cell r="A57" t="str">
            <v>SA1705</v>
          </cell>
          <cell r="B57" t="str">
            <v>11SW-A/R465</v>
          </cell>
          <cell r="C57" t="str">
            <v>King George V Memorial Garden</v>
          </cell>
          <cell r="D57" t="str">
            <v>(A), (B)</v>
          </cell>
          <cell r="E57">
            <v>5</v>
          </cell>
        </row>
        <row r="58">
          <cell r="A58" t="str">
            <v>SA1706</v>
          </cell>
          <cell r="B58" t="str">
            <v>11SW-A/R466</v>
          </cell>
          <cell r="C58" t="str">
            <v>King George V Memorial Garden</v>
          </cell>
          <cell r="D58" t="str">
            <v>(A), (B)</v>
          </cell>
          <cell r="E58">
            <v>2</v>
          </cell>
        </row>
        <row r="59">
          <cell r="A59" t="str">
            <v>SA1707</v>
          </cell>
          <cell r="B59" t="str">
            <v>11SW-A/R467</v>
          </cell>
          <cell r="C59" t="str">
            <v>King George V Memorial Garden</v>
          </cell>
          <cell r="D59" t="str">
            <v>(B)</v>
          </cell>
          <cell r="E59">
            <v>1</v>
          </cell>
        </row>
        <row r="60">
          <cell r="A60" t="str">
            <v>SA1709</v>
          </cell>
          <cell r="B60" t="str">
            <v>11SW-A/R469</v>
          </cell>
          <cell r="C60" t="str">
            <v>King George V Memorial Garden</v>
          </cell>
          <cell r="D60" t="str">
            <v>(A), (B), (E)</v>
          </cell>
          <cell r="E60">
            <v>10</v>
          </cell>
        </row>
        <row r="61">
          <cell r="A61" t="str">
            <v>SA1710</v>
          </cell>
          <cell r="B61" t="str">
            <v>11SW-A/R470</v>
          </cell>
          <cell r="C61" t="str">
            <v>King George V Memorial Garden</v>
          </cell>
          <cell r="D61" t="str">
            <v>(A), (B), (E)</v>
          </cell>
          <cell r="E61">
            <v>5</v>
          </cell>
        </row>
        <row r="62">
          <cell r="A62" t="str">
            <v>SA1711</v>
          </cell>
          <cell r="B62" t="str">
            <v>11SW-A/R471</v>
          </cell>
          <cell r="C62" t="str">
            <v>King George V Memorial Garden</v>
          </cell>
          <cell r="D62" t="str">
            <v>(A), (B), (E)</v>
          </cell>
          <cell r="E62">
            <v>3</v>
          </cell>
        </row>
        <row r="63">
          <cell r="A63" t="str">
            <v>SA1712</v>
          </cell>
          <cell r="B63" t="str">
            <v>11SW-A/R472</v>
          </cell>
          <cell r="C63" t="str">
            <v>King George V Memorial Garden</v>
          </cell>
          <cell r="D63" t="str">
            <v>(A), (B), (E)</v>
          </cell>
          <cell r="E63">
            <v>7</v>
          </cell>
        </row>
        <row r="64">
          <cell r="A64" t="str">
            <v>SA1714</v>
          </cell>
          <cell r="B64" t="str">
            <v>11SW-A/R474</v>
          </cell>
          <cell r="C64" t="str">
            <v>Sai Ying Pun Community Complex</v>
          </cell>
          <cell r="D64" t="str">
            <v>(A), (B), (E)</v>
          </cell>
          <cell r="E64">
            <v>4</v>
          </cell>
        </row>
        <row r="65">
          <cell r="A65" t="str">
            <v>SA1735</v>
          </cell>
          <cell r="B65" t="str">
            <v>11SW-A/R58</v>
          </cell>
          <cell r="C65" t="str">
            <v>(Former Hollywood Road Police Quarters?)</v>
          </cell>
          <cell r="D65" t="str">
            <v>(A), (B), (E)</v>
          </cell>
          <cell r="E65">
            <v>1</v>
          </cell>
        </row>
        <row r="66">
          <cell r="A66" t="str">
            <v>SA1738</v>
          </cell>
          <cell r="B66" t="str">
            <v>11SW-A/R70</v>
          </cell>
          <cell r="C66" t="str">
            <v>(Former Hollywood Road Police Quarters?)</v>
          </cell>
          <cell r="D66" t="str">
            <v>(A), (B), (H)</v>
          </cell>
          <cell r="E66">
            <v>3</v>
          </cell>
        </row>
        <row r="67">
          <cell r="A67" t="str">
            <v>SA1745</v>
          </cell>
          <cell r="B67" t="str">
            <v>11SW-A/R838</v>
          </cell>
          <cell r="C67" t="str">
            <v>Forbes Street Temporary Playground</v>
          </cell>
          <cell r="D67" t="str">
            <v>(A), (B)</v>
          </cell>
          <cell r="E67">
            <v>17</v>
          </cell>
        </row>
        <row r="68">
          <cell r="A68" t="str">
            <v>SA1764</v>
          </cell>
          <cell r="B68" t="str">
            <v>11SW-B/CR113</v>
          </cell>
          <cell r="C68" t="str">
            <v>Hong Kong Park</v>
          </cell>
          <cell r="D68" t="str">
            <v>(A)</v>
          </cell>
          <cell r="E68">
            <v>8</v>
          </cell>
        </row>
        <row r="69">
          <cell r="A69" t="str">
            <v>SA1772</v>
          </cell>
          <cell r="B69" t="str">
            <v>11SW-B/C133</v>
          </cell>
          <cell r="C69" t="str">
            <v>Hong Kong Park</v>
          </cell>
          <cell r="D69" t="str">
            <v>(B)</v>
          </cell>
          <cell r="E69">
            <v>6</v>
          </cell>
        </row>
        <row r="70">
          <cell r="A70" t="str">
            <v>SA1784</v>
          </cell>
          <cell r="B70" t="str">
            <v>11SW-B/C248</v>
          </cell>
          <cell r="C70" t="str">
            <v>Monmouth Park</v>
          </cell>
          <cell r="D70" t="str">
            <v>(E)</v>
          </cell>
          <cell r="E70">
            <v>31</v>
          </cell>
        </row>
        <row r="71">
          <cell r="A71" t="str">
            <v>SA1788</v>
          </cell>
          <cell r="B71" t="str">
            <v>11SW-B/CR290</v>
          </cell>
          <cell r="C71" t="str">
            <v>Hong Kong Park</v>
          </cell>
          <cell r="D71" t="str">
            <v>(B)</v>
          </cell>
          <cell r="E71">
            <v>21</v>
          </cell>
        </row>
        <row r="72">
          <cell r="A72" t="str">
            <v>SA1791</v>
          </cell>
          <cell r="B72" t="str">
            <v>11SW-B/C308</v>
          </cell>
          <cell r="C72" t="str">
            <v>Montgomery Block, 42B Kennedy Road</v>
          </cell>
          <cell r="D72" t="str">
            <v>(E)</v>
          </cell>
          <cell r="E72">
            <v>7</v>
          </cell>
        </row>
        <row r="73">
          <cell r="A73" t="str">
            <v>SA1814</v>
          </cell>
          <cell r="B73" t="str">
            <v>11SW-B/CR406</v>
          </cell>
          <cell r="C73" t="str">
            <v>Hong Kong Zoological &amp; Botanical Gardens</v>
          </cell>
          <cell r="D73" t="str">
            <v>(A), (E)</v>
          </cell>
          <cell r="E73">
            <v>174</v>
          </cell>
        </row>
        <row r="74">
          <cell r="A74" t="str">
            <v>SA1827</v>
          </cell>
          <cell r="B74" t="str">
            <v>11SW-B/C476</v>
          </cell>
          <cell r="C74" t="str">
            <v>Hong Kong Zoological &amp; Botanical Gardens</v>
          </cell>
          <cell r="D74" t="str">
            <v>(B)</v>
          </cell>
          <cell r="E74">
            <v>14</v>
          </cell>
        </row>
        <row r="75">
          <cell r="A75" t="str">
            <v>SA1834</v>
          </cell>
          <cell r="B75" t="str">
            <v>11SW-B/CR5</v>
          </cell>
          <cell r="C75" t="str">
            <v>Hong Kong Zoological &amp; Botanical Gardens</v>
          </cell>
          <cell r="D75" t="str">
            <v>(A), (B), (E)</v>
          </cell>
          <cell r="E75">
            <v>31</v>
          </cell>
        </row>
        <row r="76">
          <cell r="A76" t="str">
            <v>SA1839</v>
          </cell>
          <cell r="B76" t="str">
            <v>11SW-B/C512</v>
          </cell>
          <cell r="C76" t="str">
            <v>Mother's Choice, 5 Bowen Road (Wch)</v>
          </cell>
          <cell r="D76" t="str">
            <v>(E)</v>
          </cell>
          <cell r="E76">
            <v>4</v>
          </cell>
        </row>
        <row r="77">
          <cell r="A77" t="str">
            <v>SA1853</v>
          </cell>
          <cell r="B77" t="str">
            <v>11SW-B/FR300</v>
          </cell>
          <cell r="C77" t="str">
            <v>Glenealy Amenity Plot</v>
          </cell>
          <cell r="D77" t="str">
            <v>(A), (B), (E)</v>
          </cell>
          <cell r="E77">
            <v>38</v>
          </cell>
        </row>
        <row r="78">
          <cell r="A78" t="str">
            <v>SA1860</v>
          </cell>
          <cell r="B78" t="str">
            <v>11SW-B/FR113</v>
          </cell>
          <cell r="C78" t="str">
            <v>Hong Kong Zoological &amp; Botanical Gardens</v>
          </cell>
          <cell r="D78" t="str">
            <v>(A), (B)</v>
          </cell>
          <cell r="E78">
            <v>162</v>
          </cell>
        </row>
        <row r="79">
          <cell r="A79" t="str">
            <v>SA1862</v>
          </cell>
          <cell r="B79" t="str">
            <v>11SW-B/FR12</v>
          </cell>
          <cell r="C79" t="str">
            <v>Central Government Offices</v>
          </cell>
          <cell r="D79" t="str">
            <v>(A)</v>
          </cell>
          <cell r="E79">
            <v>36</v>
          </cell>
        </row>
        <row r="80">
          <cell r="A80" t="str">
            <v>SA1867</v>
          </cell>
          <cell r="B80" t="str">
            <v>11SW-B/FR131</v>
          </cell>
          <cell r="C80" t="str">
            <v>Wan Chai Park</v>
          </cell>
          <cell r="D80" t="str">
            <v>(E)</v>
          </cell>
          <cell r="E80">
            <v>10</v>
          </cell>
        </row>
        <row r="81">
          <cell r="A81" t="str">
            <v>SA1875</v>
          </cell>
          <cell r="B81" t="str">
            <v>11SW-B/FR152</v>
          </cell>
          <cell r="C81" t="str">
            <v>Hong Kong Park</v>
          </cell>
          <cell r="D81" t="str">
            <v>(K)</v>
          </cell>
          <cell r="E81">
            <v>13</v>
          </cell>
        </row>
        <row r="82">
          <cell r="A82" t="str">
            <v>SA1885</v>
          </cell>
          <cell r="B82" t="str">
            <v>11SW-B/FR167</v>
          </cell>
          <cell r="C82" t="str">
            <v>Hong Kong Park</v>
          </cell>
          <cell r="D82" t="str">
            <v>(B)</v>
          </cell>
          <cell r="E82">
            <v>4</v>
          </cell>
        </row>
        <row r="83">
          <cell r="A83" t="str">
            <v>SA1891</v>
          </cell>
          <cell r="B83" t="str">
            <v>11SW-B/FR190</v>
          </cell>
          <cell r="C83" t="str">
            <v>Leighton Road Post Office Recreation Club</v>
          </cell>
          <cell r="D83" t="str">
            <v>(E)</v>
          </cell>
          <cell r="E83">
            <v>11</v>
          </cell>
        </row>
        <row r="84">
          <cell r="A84" t="str">
            <v>SA1894</v>
          </cell>
          <cell r="B84" t="str">
            <v>11SW-B/F199</v>
          </cell>
          <cell r="C84" t="str">
            <v>Victoria Park</v>
          </cell>
          <cell r="D84" t="str">
            <v>(A), (B), (D), (E)</v>
          </cell>
          <cell r="E84">
            <v>71</v>
          </cell>
        </row>
        <row r="85">
          <cell r="A85" t="str">
            <v>SA1896</v>
          </cell>
          <cell r="B85" t="str">
            <v>11SW-B/FR202</v>
          </cell>
          <cell r="C85" t="str">
            <v>Hong Kong Zoological &amp; Botanical Gardens</v>
          </cell>
          <cell r="D85" t="str">
            <v>(A)</v>
          </cell>
          <cell r="E85">
            <v>108</v>
          </cell>
        </row>
        <row r="86">
          <cell r="A86" t="str">
            <v>SA1898</v>
          </cell>
          <cell r="B86" t="str">
            <v>11SW-B/FR21</v>
          </cell>
          <cell r="C86" t="str">
            <v>Hong Kong Zoological &amp; Botanical Gardens</v>
          </cell>
          <cell r="D86" t="str">
            <v>(A), (B), (E)</v>
          </cell>
          <cell r="E86">
            <v>20</v>
          </cell>
        </row>
        <row r="87">
          <cell r="A87" t="str">
            <v>SA1902</v>
          </cell>
          <cell r="B87" t="str">
            <v>11SW-B/F22</v>
          </cell>
          <cell r="C87" t="str">
            <v>Kennedy Road Childern's Playground</v>
          </cell>
          <cell r="D87" t="str">
            <v>(B)</v>
          </cell>
          <cell r="E87">
            <v>14</v>
          </cell>
        </row>
        <row r="88">
          <cell r="A88" t="str">
            <v>SA1907</v>
          </cell>
          <cell r="B88" t="str">
            <v>11SW-B/FR241</v>
          </cell>
          <cell r="C88" t="str">
            <v>Hong Kong Zoological &amp; Botanical Gardens</v>
          </cell>
          <cell r="D88" t="str">
            <v>(B), (E)</v>
          </cell>
          <cell r="E88">
            <v>8</v>
          </cell>
        </row>
        <row r="89">
          <cell r="A89" t="str">
            <v>SA1908</v>
          </cell>
          <cell r="B89" t="str">
            <v>11SW-B/FR243</v>
          </cell>
          <cell r="C89" t="str">
            <v>Hong Kong Zoological &amp; Botanical Gardens</v>
          </cell>
          <cell r="D89" t="str">
            <v>(A)</v>
          </cell>
          <cell r="E89">
            <v>19</v>
          </cell>
        </row>
        <row r="90">
          <cell r="A90" t="str">
            <v>SA1914</v>
          </cell>
          <cell r="B90" t="str">
            <v>11SW-B/FR259</v>
          </cell>
          <cell r="C90" t="str">
            <v>Hong Kong Park</v>
          </cell>
          <cell r="D90" t="str">
            <v>(K)</v>
          </cell>
          <cell r="E90">
            <v>15</v>
          </cell>
        </row>
        <row r="91">
          <cell r="A91" t="str">
            <v>SA1915</v>
          </cell>
          <cell r="B91" t="str">
            <v>11SW-B/FR260</v>
          </cell>
          <cell r="C91" t="str">
            <v>Hong Kong Park</v>
          </cell>
          <cell r="D91" t="str">
            <v>(A), (B), (E), (K)</v>
          </cell>
          <cell r="E91">
            <v>96</v>
          </cell>
        </row>
        <row r="92">
          <cell r="A92" t="str">
            <v>SA1919</v>
          </cell>
          <cell r="B92" t="str">
            <v>11SW-B/FR268</v>
          </cell>
          <cell r="C92" t="str">
            <v>Hong Kong Park</v>
          </cell>
          <cell r="D92" t="str">
            <v>(B)</v>
          </cell>
          <cell r="E92">
            <v>14</v>
          </cell>
        </row>
        <row r="93">
          <cell r="A93" t="str">
            <v>SA1934</v>
          </cell>
          <cell r="B93" t="str">
            <v>11SW-B/FR32</v>
          </cell>
          <cell r="C93" t="str">
            <v>EMSD HK Vehicle Depot At Caroline Hill Road</v>
          </cell>
          <cell r="D93" t="str">
            <v>(C)</v>
          </cell>
          <cell r="E93">
            <v>19</v>
          </cell>
        </row>
        <row r="94">
          <cell r="A94" t="str">
            <v>SA1940</v>
          </cell>
          <cell r="B94" t="str">
            <v>11SW-B/FR44</v>
          </cell>
          <cell r="C94" t="str">
            <v>Government House</v>
          </cell>
          <cell r="D94" t="str">
            <v>(A), (D), (E)</v>
          </cell>
          <cell r="E94">
            <v>276</v>
          </cell>
        </row>
        <row r="95">
          <cell r="A95" t="str">
            <v>SA1941</v>
          </cell>
          <cell r="B95" t="str">
            <v>11SW-B/F45</v>
          </cell>
          <cell r="C95" t="str">
            <v>Government House</v>
          </cell>
          <cell r="D95" t="str">
            <v>(B), (C), (D), (E), (H)</v>
          </cell>
          <cell r="E95">
            <v>108</v>
          </cell>
        </row>
        <row r="96">
          <cell r="A96" t="str">
            <v>SA1943</v>
          </cell>
          <cell r="B96" t="str">
            <v>11SW-B/FR7</v>
          </cell>
          <cell r="C96" t="str">
            <v>Central Government Offices</v>
          </cell>
          <cell r="D96" t="str">
            <v>(D), (E), (B), (K)</v>
          </cell>
          <cell r="E96">
            <v>145</v>
          </cell>
        </row>
        <row r="97">
          <cell r="A97" t="str">
            <v>SA1947</v>
          </cell>
          <cell r="B97" t="str">
            <v>11SW-B/F8</v>
          </cell>
          <cell r="C97" t="str">
            <v>Lower Albert Road Sitting Out Area</v>
          </cell>
          <cell r="D97" t="str">
            <v>(E), (B)</v>
          </cell>
          <cell r="E97">
            <v>70</v>
          </cell>
        </row>
        <row r="98">
          <cell r="A98" t="str">
            <v>SA1950</v>
          </cell>
          <cell r="B98" t="str">
            <v>11SW-B/F9</v>
          </cell>
          <cell r="C98" t="str">
            <v>Hong Kong Zoological &amp; Botanical Gardens</v>
          </cell>
          <cell r="D98" t="str">
            <v>(A), (B), (E)</v>
          </cell>
          <cell r="E98">
            <v>160</v>
          </cell>
        </row>
        <row r="99">
          <cell r="A99" t="str">
            <v>SA1961</v>
          </cell>
          <cell r="B99" t="str">
            <v>11SW-B/R185</v>
          </cell>
          <cell r="C99" t="str">
            <v>Hong Kong Zoological &amp; Botanical Gardens</v>
          </cell>
          <cell r="D99" t="str">
            <v>(A), (B)</v>
          </cell>
          <cell r="E99">
            <v>1</v>
          </cell>
        </row>
        <row r="100">
          <cell r="A100" t="str">
            <v>SA1970</v>
          </cell>
          <cell r="B100" t="str">
            <v>11SW-B/R382</v>
          </cell>
          <cell r="C100" t="str">
            <v>28 Kennedy Road (CP&amp;ML)</v>
          </cell>
          <cell r="D100" t="str">
            <v>(A), (B)</v>
          </cell>
          <cell r="E100">
            <v>1</v>
          </cell>
        </row>
        <row r="101">
          <cell r="A101" t="str">
            <v>SA1975</v>
          </cell>
          <cell r="B101" t="str">
            <v>11SW-B/R513</v>
          </cell>
          <cell r="C101" t="str">
            <v>Carmel School, 10-12 Borrett Road (Wch)</v>
          </cell>
          <cell r="D101" t="str">
            <v>(A), (B)</v>
          </cell>
          <cell r="E101">
            <v>11</v>
          </cell>
        </row>
        <row r="102">
          <cell r="A102" t="str">
            <v>SA2082</v>
          </cell>
          <cell r="B102" t="str">
            <v>11SW-C/F49</v>
          </cell>
          <cell r="C102" t="str">
            <v>Mount Austin Playground</v>
          </cell>
          <cell r="D102" t="str">
            <v>(C)</v>
          </cell>
          <cell r="E102">
            <v>56</v>
          </cell>
        </row>
        <row r="103">
          <cell r="A103" t="str">
            <v>SA2083</v>
          </cell>
          <cell r="B103" t="str">
            <v>11SW-C/F50</v>
          </cell>
          <cell r="C103" t="str">
            <v>The Peak Lookout</v>
          </cell>
          <cell r="D103" t="str">
            <v>(F)</v>
          </cell>
          <cell r="E103">
            <v>17</v>
          </cell>
        </row>
        <row r="104">
          <cell r="A104" t="str">
            <v>SA2091</v>
          </cell>
          <cell r="B104" t="str">
            <v>11SW-C/R120</v>
          </cell>
          <cell r="C104" t="str">
            <v>Bethanie, 139 Pokfulam Road</v>
          </cell>
          <cell r="D104" t="str">
            <v>(A), (B)</v>
          </cell>
          <cell r="E104">
            <v>7</v>
          </cell>
        </row>
        <row r="105">
          <cell r="A105" t="str">
            <v>SA2102</v>
          </cell>
          <cell r="B105" t="str">
            <v>11SW-C/R528</v>
          </cell>
          <cell r="C105" t="str">
            <v>Pokfulam Transit Nursery</v>
          </cell>
          <cell r="D105" t="str">
            <v>(A), (B)</v>
          </cell>
          <cell r="E105">
            <v>1</v>
          </cell>
        </row>
        <row r="106">
          <cell r="A106" t="str">
            <v>SA2114</v>
          </cell>
          <cell r="B106" t="str">
            <v>11SW-D/CR1057</v>
          </cell>
          <cell r="C106" t="str">
            <v>Wong Chuk Hang Sports Centre</v>
          </cell>
          <cell r="D106" t="str">
            <v>(E)</v>
          </cell>
          <cell r="E106">
            <v>10</v>
          </cell>
        </row>
        <row r="107">
          <cell r="A107" t="str">
            <v>SA2178</v>
          </cell>
          <cell r="B107" t="str">
            <v>11SW-D/CR1936</v>
          </cell>
          <cell r="C107" t="str">
            <v>Island Road Government Primary School</v>
          </cell>
          <cell r="D107" t="str">
            <v>(E)</v>
          </cell>
          <cell r="E107">
            <v>12</v>
          </cell>
        </row>
        <row r="108">
          <cell r="A108" t="str">
            <v>SA2208</v>
          </cell>
          <cell r="B108" t="str">
            <v>11SW-D/CR235</v>
          </cell>
          <cell r="C108" t="str">
            <v>Hong Kong Cemetery</v>
          </cell>
          <cell r="D108" t="str">
            <v>(E)</v>
          </cell>
          <cell r="E108">
            <v>6</v>
          </cell>
        </row>
        <row r="109">
          <cell r="A109" t="str">
            <v>SA2229</v>
          </cell>
          <cell r="B109" t="str">
            <v>11SW-D/C50</v>
          </cell>
          <cell r="C109" t="str">
            <v>Island Road Government Primary School</v>
          </cell>
          <cell r="D109" t="str">
            <v>(C)</v>
          </cell>
          <cell r="E109">
            <v>10</v>
          </cell>
        </row>
        <row r="110">
          <cell r="A110" t="str">
            <v>SA2274</v>
          </cell>
          <cell r="B110" t="str">
            <v>11SW-D/FR406</v>
          </cell>
          <cell r="C110" t="str">
            <v>Victoria House, 15 Barker Road</v>
          </cell>
          <cell r="D110" t="str">
            <v>(A), (B), (D)</v>
          </cell>
          <cell r="E110">
            <v>11</v>
          </cell>
        </row>
        <row r="111">
          <cell r="A111" t="str">
            <v>SA2278</v>
          </cell>
          <cell r="B111" t="str">
            <v>11SW-D/F529</v>
          </cell>
          <cell r="C111" t="str">
            <v>Stubbs Road Lookout</v>
          </cell>
          <cell r="D111" t="str">
            <v>(E)</v>
          </cell>
          <cell r="E111">
            <v>16</v>
          </cell>
        </row>
        <row r="112">
          <cell r="A112" t="str">
            <v>SA2299</v>
          </cell>
          <cell r="B112" t="str">
            <v>11SW-D/R207</v>
          </cell>
          <cell r="C112" t="str">
            <v>Stubbs Road Children's Playground</v>
          </cell>
          <cell r="D112" t="str">
            <v>(E)</v>
          </cell>
          <cell r="E112">
            <v>3</v>
          </cell>
        </row>
        <row r="113">
          <cell r="A113" t="str">
            <v>SA2304</v>
          </cell>
          <cell r="B113" t="str">
            <v>11SW-D/R296</v>
          </cell>
          <cell r="C113" t="str">
            <v>Ware House (Old Aberdeen Police Station) (S)</v>
          </cell>
          <cell r="D113" t="str">
            <v>(B)</v>
          </cell>
          <cell r="E113">
            <v>3</v>
          </cell>
        </row>
        <row r="114">
          <cell r="A114" t="str">
            <v>SA2320</v>
          </cell>
          <cell r="B114" t="str">
            <v>11SW-D/R804</v>
          </cell>
          <cell r="C114" t="str">
            <v>Hong Kong Cemetery</v>
          </cell>
          <cell r="D114" t="str">
            <v>(B)</v>
          </cell>
          <cell r="E114">
            <v>3</v>
          </cell>
        </row>
        <row r="115">
          <cell r="A115" t="str">
            <v>SA2322</v>
          </cell>
          <cell r="B115" t="str">
            <v>11SW-D/R811</v>
          </cell>
          <cell r="C115" t="str">
            <v>Hong Kong Cemetery</v>
          </cell>
          <cell r="D115" t="str">
            <v>(B)</v>
          </cell>
          <cell r="E115">
            <v>1</v>
          </cell>
        </row>
        <row r="116">
          <cell r="A116" t="str">
            <v>SA2522</v>
          </cell>
          <cell r="B116" t="str">
            <v>14NW-D/FR29</v>
          </cell>
          <cell r="C116" t="str">
            <v>Cheung Chau Pak She Cheung Lee Playground (Is-S)</v>
          </cell>
          <cell r="D116" t="str">
            <v>(E)</v>
          </cell>
          <cell r="E116">
            <v>19</v>
          </cell>
        </row>
        <row r="117">
          <cell r="A117" t="str">
            <v>SA2527</v>
          </cell>
          <cell r="B117" t="str">
            <v>14NW-D/FR48</v>
          </cell>
          <cell r="C117" t="str">
            <v>Cheung Chau Government Secondary School (Is-S)</v>
          </cell>
          <cell r="D117" t="str">
            <v>(E)</v>
          </cell>
          <cell r="E117">
            <v>3</v>
          </cell>
        </row>
        <row r="118">
          <cell r="A118" t="str">
            <v>SA2567</v>
          </cell>
          <cell r="B118" t="str">
            <v>15NE-A/CR673</v>
          </cell>
          <cell r="C118" t="str">
            <v>South Bay Close Garden</v>
          </cell>
          <cell r="D118" t="str">
            <v>(E)</v>
          </cell>
          <cell r="E118">
            <v>7</v>
          </cell>
        </row>
        <row r="119">
          <cell r="A119" t="str">
            <v>SA2588</v>
          </cell>
          <cell r="B119" t="str">
            <v>15NE-A/F28</v>
          </cell>
          <cell r="C119" t="str">
            <v>Ma Hang Prison</v>
          </cell>
          <cell r="D119" t="str">
            <v>(E)</v>
          </cell>
          <cell r="E119">
            <v>2</v>
          </cell>
        </row>
        <row r="120">
          <cell r="A120" t="str">
            <v>SA2593</v>
          </cell>
          <cell r="B120" t="str">
            <v>15NE-A/F91</v>
          </cell>
          <cell r="C120" t="str">
            <v>Stanley Main Beach</v>
          </cell>
          <cell r="D120" t="str">
            <v>(E)</v>
          </cell>
          <cell r="E120">
            <v>31</v>
          </cell>
        </row>
        <row r="121">
          <cell r="A121" t="str">
            <v>SA2600</v>
          </cell>
          <cell r="B121" t="str">
            <v>15NE-A/R91</v>
          </cell>
          <cell r="C121" t="str">
            <v>Repulse Bay Beach</v>
          </cell>
          <cell r="D121" t="str">
            <v>(A), (B)</v>
          </cell>
          <cell r="E121">
            <v>2</v>
          </cell>
        </row>
        <row r="122">
          <cell r="A122" t="str">
            <v>SA2700</v>
          </cell>
          <cell r="B122" t="str">
            <v>15NE-C/FR46</v>
          </cell>
          <cell r="C122" t="str">
            <v>Wong Ma Kok Road Playground</v>
          </cell>
          <cell r="D122" t="str">
            <v>(C), (E)</v>
          </cell>
          <cell r="E122">
            <v>199</v>
          </cell>
        </row>
        <row r="123">
          <cell r="A123" t="str">
            <v>SA2705</v>
          </cell>
          <cell r="B123" t="str">
            <v>15NE-C/F61</v>
          </cell>
          <cell r="C123" t="str">
            <v>Chung Hom Kok Beach &amp; Park Buildings</v>
          </cell>
          <cell r="D123" t="str">
            <v>(C), (E)</v>
          </cell>
          <cell r="E123">
            <v>25</v>
          </cell>
        </row>
        <row r="124">
          <cell r="A124" t="str">
            <v>SA2709</v>
          </cell>
          <cell r="B124" t="str">
            <v>15NE-C/FR72</v>
          </cell>
          <cell r="C124" t="str">
            <v>Stanley New Street / Stanley Village Road Sitting Out Area</v>
          </cell>
          <cell r="D124" t="str">
            <v>(B)</v>
          </cell>
          <cell r="E124">
            <v>8</v>
          </cell>
        </row>
        <row r="125">
          <cell r="A125" t="str">
            <v>SA2712</v>
          </cell>
          <cell r="B125" t="str">
            <v>15NE-C/FR81</v>
          </cell>
          <cell r="C125" t="str">
            <v>Chung Hom Kok Beach &amp; Park Buildings</v>
          </cell>
          <cell r="D125" t="str">
            <v>(C)</v>
          </cell>
          <cell r="E125">
            <v>20</v>
          </cell>
        </row>
        <row r="126">
          <cell r="A126" t="str">
            <v>SA2752</v>
          </cell>
          <cell r="B126" t="str">
            <v>15NW-B/C135</v>
          </cell>
          <cell r="C126" t="str">
            <v>Hung Shing Street Rest Garden</v>
          </cell>
          <cell r="D126" t="str">
            <v>(E)</v>
          </cell>
          <cell r="E126">
            <v>31</v>
          </cell>
        </row>
        <row r="127">
          <cell r="A127" t="str">
            <v>SA4005</v>
          </cell>
          <cell r="B127" t="str">
            <v>15NE-A/C750</v>
          </cell>
          <cell r="C127" t="str">
            <v>Hair Pin Beach</v>
          </cell>
          <cell r="D127" t="str">
            <v>(E)</v>
          </cell>
          <cell r="E127">
            <v>25</v>
          </cell>
        </row>
        <row r="128">
          <cell r="A128" t="str">
            <v>SA6403</v>
          </cell>
          <cell r="B128" t="str">
            <v>14NW-D/C445</v>
          </cell>
          <cell r="C128" t="str">
            <v>Cheung Chau Park (Is-S)</v>
          </cell>
          <cell r="D128" t="str">
            <v>(E)</v>
          </cell>
          <cell r="E128">
            <v>20</v>
          </cell>
        </row>
        <row r="129">
          <cell r="A129" t="str">
            <v>SA6406</v>
          </cell>
          <cell r="B129" t="str">
            <v>15NW-A/C21</v>
          </cell>
          <cell r="C129" t="str">
            <v>Ap Lei Chau Wind Tower Park</v>
          </cell>
          <cell r="D129" t="str">
            <v>(E)</v>
          </cell>
          <cell r="E129">
            <v>43</v>
          </cell>
        </row>
        <row r="130">
          <cell r="A130" t="str">
            <v>SA11403</v>
          </cell>
          <cell r="B130" t="str">
            <v>11SW-A/R751</v>
          </cell>
          <cell r="C130" t="str">
            <v>Shek Tong Tsui Municipal Services Building</v>
          </cell>
          <cell r="D130" t="str">
            <v>(A), (B), (H)</v>
          </cell>
          <cell r="E130">
            <v>1</v>
          </cell>
        </row>
        <row r="131">
          <cell r="A131" t="str">
            <v>SA 2243</v>
          </cell>
          <cell r="B131" t="str">
            <v>11SW-D/C83</v>
          </cell>
          <cell r="C131" t="str">
            <v>Aberdeen Main Road/Ap Lei Chau Bridge Flyover Sitting Out Area</v>
          </cell>
          <cell r="D131" t="str">
            <v>(A), (D), (E)</v>
          </cell>
          <cell r="E131">
            <v>1</v>
          </cell>
        </row>
        <row r="132">
          <cell r="A132" t="str">
            <v>SA 1066</v>
          </cell>
          <cell r="B132" t="str">
            <v>11SE-A/F115</v>
          </cell>
          <cell r="C132" t="str">
            <v>Ka Ning Path Rest Garden</v>
          </cell>
          <cell r="D132" t="str">
            <v>(B), (H)</v>
          </cell>
          <cell r="E132">
            <v>1</v>
          </cell>
        </row>
        <row r="133">
          <cell r="A133" t="str">
            <v>SA 1624</v>
          </cell>
          <cell r="B133" t="str">
            <v>11SE-A/F115</v>
          </cell>
          <cell r="C133" t="str">
            <v>Blake Garden Children Playground</v>
          </cell>
          <cell r="D133" t="str">
            <v>(B), (H)</v>
          </cell>
          <cell r="E133">
            <v>2</v>
          </cell>
        </row>
        <row r="134">
          <cell r="A134" t="str">
            <v>SA1894</v>
          </cell>
          <cell r="B134" t="str">
            <v>11SW-B/F199</v>
          </cell>
          <cell r="C134" t="str">
            <v>Victoria Park</v>
          </cell>
          <cell r="D134" t="str">
            <v>(B), (H)</v>
          </cell>
          <cell r="E134">
            <v>1</v>
          </cell>
        </row>
        <row r="135">
          <cell r="A135" t="str">
            <v>SA1915</v>
          </cell>
          <cell r="B135" t="str">
            <v>11SW-B/FR260</v>
          </cell>
          <cell r="C135" t="str">
            <v>Hong Kong Park</v>
          </cell>
          <cell r="D135" t="str">
            <v>(B), (H)</v>
          </cell>
          <cell r="E135">
            <v>5</v>
          </cell>
        </row>
        <row r="136">
          <cell r="A136" t="str">
            <v>SA1087</v>
          </cell>
          <cell r="B136" t="str">
            <v>11SE-A/F436</v>
          </cell>
          <cell r="C136" t="str">
            <v>Hotung Secondary School</v>
          </cell>
          <cell r="D136" t="str">
            <v>(B), (G), (H)</v>
          </cell>
          <cell r="E136">
            <v>1</v>
          </cell>
        </row>
        <row r="137">
          <cell r="A137" t="str">
            <v>SA1828</v>
          </cell>
          <cell r="B137" t="str">
            <v xml:space="preserve">11SW-B/CR477 </v>
          </cell>
          <cell r="C137" t="str">
            <v>Hong Kong Zoological &amp; Botanical Gardens</v>
          </cell>
          <cell r="D137" t="str">
            <v>(C)</v>
          </cell>
          <cell r="E137">
            <v>17</v>
          </cell>
        </row>
        <row r="138">
          <cell r="A138" t="str">
            <v>SA1827</v>
          </cell>
          <cell r="B138" t="str">
            <v>11SW-B/CR478</v>
          </cell>
          <cell r="C138" t="str">
            <v>Hong Kong Zoological &amp; Botanical Gardens</v>
          </cell>
          <cell r="D138" t="str">
            <v>(B), (H)</v>
          </cell>
          <cell r="E138">
            <v>1</v>
          </cell>
        </row>
        <row r="139">
          <cell r="A139" t="str">
            <v>SA2600</v>
          </cell>
          <cell r="B139" t="str">
            <v>15NE-A/R91</v>
          </cell>
          <cell r="C139" t="str">
            <v>Repulse Bay Beach</v>
          </cell>
          <cell r="D139" t="str">
            <v>(K)</v>
          </cell>
          <cell r="E139">
            <v>2</v>
          </cell>
        </row>
        <row r="140">
          <cell r="A140" t="str">
            <v>SA1597</v>
          </cell>
          <cell r="B140" t="str">
            <v>11SW-A/CR78</v>
          </cell>
          <cell r="C140" t="str">
            <v>King George V Memorial Garden</v>
          </cell>
          <cell r="D140" t="str">
            <v>(A), (B), (C), (D),(E), (F), (G),(H), (K)</v>
          </cell>
          <cell r="E140">
            <v>4</v>
          </cell>
        </row>
        <row r="141">
          <cell r="A141" t="str">
            <v>SA18001</v>
          </cell>
          <cell r="B141" t="str">
            <v>11SW-C/R38</v>
          </cell>
          <cell r="C141" t="str">
            <v>Bethanie</v>
          </cell>
          <cell r="D141" t="str">
            <v>(A), (B), (C), (D),(E), (F), (G),(H), (K)</v>
          </cell>
          <cell r="E141">
            <v>20</v>
          </cell>
        </row>
        <row r="142">
          <cell r="A142" t="str">
            <v>SA1840</v>
          </cell>
          <cell r="B142" t="str">
            <v>11SE-A/CR11</v>
          </cell>
          <cell r="C142" t="str">
            <v>Belilios Public School</v>
          </cell>
          <cell r="D142" t="str">
            <v>(A), (B), (C), (D),(E), (F), (G),(H), (K)</v>
          </cell>
          <cell r="E142">
            <v>2</v>
          </cell>
        </row>
        <row r="143">
          <cell r="A143" t="str">
            <v>SA1706</v>
          </cell>
          <cell r="B143" t="str">
            <v>11SW-A/R466</v>
          </cell>
          <cell r="C143" t="str">
            <v>King George V Memorial Garden</v>
          </cell>
          <cell r="D143" t="str">
            <v>(A), (B), (C), (D),(E), (F), (G),(H), (K)</v>
          </cell>
          <cell r="E143">
            <v>1</v>
          </cell>
        </row>
        <row r="144">
          <cell r="A144" t="str">
            <v>SA20307</v>
          </cell>
          <cell r="B144" t="str">
            <v>11SW-A/CR80</v>
          </cell>
          <cell r="C144" t="str">
            <v>Sai Ying Pun Community Complex </v>
          </cell>
          <cell r="D144" t="str">
            <v>(A), (B), (C), (D),(E), (F), (G),(H), (K)</v>
          </cell>
          <cell r="E144">
            <v>1</v>
          </cell>
        </row>
        <row r="145">
          <cell r="A145"/>
          <cell r="B145"/>
          <cell r="C145"/>
          <cell r="D145"/>
          <cell r="E145"/>
        </row>
      </sheetData>
      <sheetData sheetId="9">
        <row r="4">
          <cell r="A4" t="str">
            <v>11SW-A/C95</v>
          </cell>
          <cell r="B4" t="str">
            <v>Oaklands AV Enue S.O.A.</v>
          </cell>
          <cell r="C4">
            <v>1</v>
          </cell>
        </row>
        <row r="5">
          <cell r="A5" t="str">
            <v>11SE-A/F417</v>
          </cell>
          <cell r="B5" t="str">
            <v>So Kon Po Recreation Ground, Happy Valley</v>
          </cell>
          <cell r="C5">
            <v>2</v>
          </cell>
        </row>
        <row r="6">
          <cell r="A6" t="str">
            <v>11SW-D/DT42</v>
          </cell>
          <cell r="B6" t="str">
            <v>St. Peter's Secondary School Geotechnical Works</v>
          </cell>
          <cell r="C6">
            <v>3</v>
          </cell>
        </row>
        <row r="7">
          <cell r="A7" t="str">
            <v>11SW-A/R471</v>
          </cell>
          <cell r="B7" t="str">
            <v>KGV Memorial Garden Slope, 34 Hospital Road Sheung Wan Hong Kong</v>
          </cell>
          <cell r="C7">
            <v>4</v>
          </cell>
        </row>
        <row r="8">
          <cell r="A8" t="str">
            <v>11SE-B/F62</v>
          </cell>
          <cell r="B8" t="str">
            <v>Geotechnical Works-The Hk Meseum Of Coastal Defence-Within Gla-Hk 848</v>
          </cell>
          <cell r="C8">
            <v>5</v>
          </cell>
        </row>
        <row r="9">
          <cell r="A9" t="str">
            <v>11SW-B/F9</v>
          </cell>
          <cell r="B9" t="str">
            <v>H.K.Zooloical &amp; Botanical Garden</v>
          </cell>
          <cell r="C9">
            <v>6</v>
          </cell>
        </row>
        <row r="10">
          <cell r="A10" t="str">
            <v>11SW-B/CR617</v>
          </cell>
          <cell r="B10" t="str">
            <v>Zooloical &amp; Botanical Garden</v>
          </cell>
          <cell r="C10">
            <v>7</v>
          </cell>
        </row>
        <row r="11">
          <cell r="A11" t="str">
            <v>15NE-C/C6(2)</v>
          </cell>
          <cell r="B11" t="str">
            <v>Stanley Prison</v>
          </cell>
          <cell r="C11">
            <v>8</v>
          </cell>
        </row>
        <row r="12">
          <cell r="A12" t="str">
            <v>11SW-B/FR152</v>
          </cell>
          <cell r="B12" t="str">
            <v>Hong Kong Park Geotechnical Works</v>
          </cell>
          <cell r="C12">
            <v>9</v>
          </cell>
        </row>
        <row r="13">
          <cell r="A13" t="str">
            <v>15NE-C/FR73</v>
          </cell>
          <cell r="B13" t="str">
            <v>Stanley Market Road Siting-Out Area (Banyan Tree Site)</v>
          </cell>
          <cell r="C13">
            <v>10</v>
          </cell>
        </row>
        <row r="14">
          <cell r="A14" t="str">
            <v>11SE-D/FR201</v>
          </cell>
          <cell r="B14" t="str">
            <v>Chai Wan Law Uk Folk Museum - Geotechnical Works</v>
          </cell>
          <cell r="C14">
            <v>11</v>
          </cell>
        </row>
        <row r="15">
          <cell r="A15" t="str">
            <v>15NE-C/FR46</v>
          </cell>
          <cell r="B15" t="str">
            <v>Wong Ma Kok Children's Playground Geotechncal Works</v>
          </cell>
          <cell r="C15">
            <v>12</v>
          </cell>
        </row>
        <row r="16">
          <cell r="A16" t="str">
            <v>11SW-B/FR7</v>
          </cell>
          <cell r="B16" t="str">
            <v>Central Government Offices, Geotechnical Works</v>
          </cell>
          <cell r="C16">
            <v>13</v>
          </cell>
        </row>
        <row r="17">
          <cell r="A17" t="str">
            <v>11SE-D/FR200</v>
          </cell>
          <cell r="B17" t="str">
            <v>Chai Wan Law Uk Folk Museum Rest Garden -Geotechnical Works</v>
          </cell>
          <cell r="C17">
            <v>14</v>
          </cell>
        </row>
        <row r="18">
          <cell r="A18" t="str">
            <v>11SW-A/F174</v>
          </cell>
          <cell r="B18" t="str">
            <v>Conduit Road Rest Garden-Geotechnical Works</v>
          </cell>
          <cell r="C18">
            <v>15</v>
          </cell>
        </row>
        <row r="19">
          <cell r="A19" t="str">
            <v>11SW-D/C497</v>
          </cell>
          <cell r="B19" t="str">
            <v>Severn Road Geotechnical Works</v>
          </cell>
          <cell r="C19">
            <v>16</v>
          </cell>
        </row>
        <row r="20">
          <cell r="A20" t="str">
            <v>11SW-A/FR61</v>
          </cell>
          <cell r="B20" t="str">
            <v>Chater Hall</v>
          </cell>
          <cell r="C20">
            <v>17</v>
          </cell>
        </row>
        <row r="21">
          <cell r="A21" t="str">
            <v>11SW-D/C1491</v>
          </cell>
          <cell r="B21" t="str">
            <v>Hong Kong Cemetary</v>
          </cell>
          <cell r="C21">
            <v>18</v>
          </cell>
        </row>
        <row r="22">
          <cell r="A22" t="str">
            <v>11SE-D/C448</v>
          </cell>
          <cell r="B22" t="str">
            <v>Shaukeiwan Govt. Secondary School Geotechnical Works</v>
          </cell>
          <cell r="C22">
            <v>19</v>
          </cell>
        </row>
        <row r="23">
          <cell r="A23" t="str">
            <v>11SE-A/F441</v>
          </cell>
          <cell r="B23" t="str">
            <v>Braemar Hill Road Playground</v>
          </cell>
          <cell r="C23">
            <v>20</v>
          </cell>
        </row>
        <row r="24">
          <cell r="A24" t="str">
            <v>11SE-B/FR142</v>
          </cell>
          <cell r="B24" t="str">
            <v>Hong Kong Museun Of Coastal Defence</v>
          </cell>
          <cell r="C24">
            <v>21</v>
          </cell>
        </row>
        <row r="25">
          <cell r="A25" t="str">
            <v>11SE-D/C 161</v>
          </cell>
          <cell r="B25" t="str">
            <v>Chai Wan Swimming Pool &amp; Park</v>
          </cell>
          <cell r="C25">
            <v>22</v>
          </cell>
        </row>
        <row r="26">
          <cell r="A26" t="str">
            <v>11SE-D/C 736</v>
          </cell>
          <cell r="B26" t="str">
            <v>Chai Wan Swimming Pool &amp; Park</v>
          </cell>
          <cell r="C26">
            <v>23</v>
          </cell>
        </row>
        <row r="27">
          <cell r="A27" t="str">
            <v>11SE-D/C 739</v>
          </cell>
          <cell r="B27" t="str">
            <v>Chai Wan Swimming Pool &amp; Park</v>
          </cell>
          <cell r="C27">
            <v>24</v>
          </cell>
        </row>
      </sheetData>
      <sheetData sheetId="10">
        <row r="2">
          <cell r="A2" t="str">
            <v xml:space="preserve"> SA1523</v>
          </cell>
          <cell r="B2" t="str">
            <v>11SE-D/R35</v>
          </cell>
        </row>
        <row r="3">
          <cell r="A3" t="str">
            <v xml:space="preserve"> SA1645</v>
          </cell>
          <cell r="B3" t="str">
            <v>11SW-A/FR83</v>
          </cell>
        </row>
        <row r="4">
          <cell r="A4" t="str">
            <v xml:space="preserve"> SA2082</v>
          </cell>
          <cell r="B4" t="str">
            <v>11SW-C/F490</v>
          </cell>
        </row>
        <row r="5">
          <cell r="A5" t="str">
            <v xml:space="preserve"> SA2083</v>
          </cell>
          <cell r="B5" t="str">
            <v>11SW-C/FR50</v>
          </cell>
        </row>
        <row r="6">
          <cell r="A6" t="str">
            <v xml:space="preserve"> SA2153</v>
          </cell>
          <cell r="B6" t="str">
            <v>11SW-D/C1486</v>
          </cell>
        </row>
        <row r="7">
          <cell r="A7" t="str">
            <v xml:space="preserve"> SA223</v>
          </cell>
          <cell r="B7" t="str">
            <v>11SW-D/C675</v>
          </cell>
        </row>
        <row r="8">
          <cell r="A8" t="str">
            <v xml:space="preserve"> SA2278</v>
          </cell>
          <cell r="B8" t="str">
            <v>11SW-D/F529</v>
          </cell>
        </row>
        <row r="9">
          <cell r="A9" t="str">
            <v>SA1018</v>
          </cell>
          <cell r="B9" t="str">
            <v>11SE-A/C220</v>
          </cell>
        </row>
        <row r="10">
          <cell r="A10" t="str">
            <v>SA1020</v>
          </cell>
          <cell r="B10" t="str">
            <v>11SE-A/C260</v>
          </cell>
        </row>
        <row r="11">
          <cell r="A11" t="str">
            <v>SA1027</v>
          </cell>
          <cell r="B11" t="str">
            <v>11SE-A/CR327</v>
          </cell>
        </row>
        <row r="12">
          <cell r="A12" t="str">
            <v>SA1083</v>
          </cell>
          <cell r="B12" t="str">
            <v>11SE-A/FR429</v>
          </cell>
        </row>
        <row r="13">
          <cell r="A13" t="str">
            <v>SA1087</v>
          </cell>
          <cell r="B13" t="str">
            <v>11SE-A/FR436</v>
          </cell>
        </row>
        <row r="14">
          <cell r="A14" t="str">
            <v>SA1092</v>
          </cell>
          <cell r="B14" t="str">
            <v>11SE-A/F57</v>
          </cell>
        </row>
        <row r="15">
          <cell r="A15" t="str">
            <v>SA1102</v>
          </cell>
          <cell r="B15" t="str">
            <v>11SE-A/R132</v>
          </cell>
        </row>
        <row r="16">
          <cell r="A16" t="str">
            <v>SA1103</v>
          </cell>
          <cell r="B16" t="str">
            <v>11SE-A/R140</v>
          </cell>
        </row>
        <row r="17">
          <cell r="A17" t="str">
            <v>SA1112</v>
          </cell>
          <cell r="B17" t="str">
            <v>11SE-A/R272</v>
          </cell>
        </row>
        <row r="18">
          <cell r="A18" t="str">
            <v xml:space="preserve">SA11403 </v>
          </cell>
          <cell r="B18" t="str">
            <v>11SW-A/R751</v>
          </cell>
        </row>
        <row r="19">
          <cell r="A19" t="str">
            <v>SA1146</v>
          </cell>
          <cell r="B19" t="str">
            <v>11SE-B/CR141</v>
          </cell>
        </row>
        <row r="20">
          <cell r="A20" t="str">
            <v>SA1164</v>
          </cell>
          <cell r="B20" t="str">
            <v>11SE-B/C195</v>
          </cell>
        </row>
        <row r="21">
          <cell r="A21" t="str">
            <v>SA1174</v>
          </cell>
          <cell r="B21" t="str">
            <v>11SE-B/CR272</v>
          </cell>
        </row>
        <row r="22">
          <cell r="A22" t="str">
            <v>SA1184</v>
          </cell>
          <cell r="B22" t="str">
            <v>11SE-B/CR307</v>
          </cell>
        </row>
        <row r="23">
          <cell r="A23" t="str">
            <v>SA1240</v>
          </cell>
          <cell r="B23" t="str">
            <v>11SE-B/FR29</v>
          </cell>
        </row>
        <row r="24">
          <cell r="A24" t="str">
            <v>SA1244</v>
          </cell>
          <cell r="B24" t="str">
            <v>11SE-B/FR62</v>
          </cell>
        </row>
        <row r="25">
          <cell r="A25" t="str">
            <v>SA12702</v>
          </cell>
          <cell r="B25" t="str">
            <v>11SE-A/C277</v>
          </cell>
        </row>
        <row r="26">
          <cell r="A26" t="str">
            <v>SA1271</v>
          </cell>
          <cell r="B26" t="str">
            <v>11SE-C/CR1920</v>
          </cell>
        </row>
        <row r="27">
          <cell r="A27" t="str">
            <v>SA1347</v>
          </cell>
          <cell r="B27" t="str">
            <v>11SE-C/F38</v>
          </cell>
        </row>
        <row r="28">
          <cell r="A28" t="str">
            <v>SA1372</v>
          </cell>
          <cell r="B28" t="str">
            <v>11SE-D/C114</v>
          </cell>
        </row>
        <row r="29">
          <cell r="A29" t="str">
            <v>SA1389</v>
          </cell>
          <cell r="B29" t="str">
            <v>11SE-D/C177</v>
          </cell>
        </row>
        <row r="30">
          <cell r="A30" t="str">
            <v>SA1398</v>
          </cell>
          <cell r="B30" t="str">
            <v>11SE-D/CR22</v>
          </cell>
        </row>
        <row r="31">
          <cell r="A31" t="str">
            <v>SA1401</v>
          </cell>
          <cell r="B31" t="str">
            <v>11SE-D/C230</v>
          </cell>
        </row>
        <row r="32">
          <cell r="A32" t="str">
            <v>SA1453</v>
          </cell>
          <cell r="B32" t="str">
            <v>11SE-D/CR596</v>
          </cell>
        </row>
        <row r="33">
          <cell r="A33" t="str">
            <v>SA1461</v>
          </cell>
          <cell r="B33" t="str">
            <v>11SE-D/C662</v>
          </cell>
        </row>
        <row r="34">
          <cell r="A34" t="str">
            <v>SA1465</v>
          </cell>
          <cell r="B34" t="str">
            <v>11SE-D/C674</v>
          </cell>
        </row>
        <row r="35">
          <cell r="A35" t="str">
            <v>SA1480</v>
          </cell>
          <cell r="B35" t="str">
            <v>11SE-D/CR75</v>
          </cell>
        </row>
        <row r="36">
          <cell r="A36" t="str">
            <v>SA1504</v>
          </cell>
          <cell r="B36" t="str">
            <v>11SE-D/F221</v>
          </cell>
        </row>
        <row r="37">
          <cell r="A37" t="str">
            <v>SA152</v>
          </cell>
          <cell r="B37" t="str">
            <v>10SW-D/C145</v>
          </cell>
        </row>
        <row r="38">
          <cell r="A38" t="str">
            <v>SA1523</v>
          </cell>
          <cell r="B38" t="str">
            <v>11SE-D/R35</v>
          </cell>
        </row>
        <row r="39">
          <cell r="A39" t="str">
            <v>SA1567</v>
          </cell>
          <cell r="B39" t="str">
            <v>11SW-A/CR369</v>
          </cell>
        </row>
        <row r="40">
          <cell r="A40" t="str">
            <v>SA1574</v>
          </cell>
          <cell r="B40" t="str">
            <v>11SW-A/C412</v>
          </cell>
        </row>
        <row r="41">
          <cell r="A41" t="str">
            <v>SA1585</v>
          </cell>
          <cell r="B41" t="str">
            <v>11SW-A/CR572</v>
          </cell>
        </row>
        <row r="42">
          <cell r="A42" t="str">
            <v>SA1597</v>
          </cell>
          <cell r="B42" t="str">
            <v>11SW-A/CR78</v>
          </cell>
        </row>
        <row r="43">
          <cell r="A43" t="str">
            <v>SA1615</v>
          </cell>
          <cell r="B43" t="str">
            <v>11SW-A/F174</v>
          </cell>
        </row>
        <row r="44">
          <cell r="A44" t="str">
            <v>SA1616</v>
          </cell>
          <cell r="B44" t="str">
            <v>11SW-A/FR192</v>
          </cell>
        </row>
        <row r="45">
          <cell r="A45" t="str">
            <v>SA1624</v>
          </cell>
          <cell r="B45" t="str">
            <v>11SW-A/FR238</v>
          </cell>
        </row>
        <row r="46">
          <cell r="A46" t="str">
            <v>SA1642</v>
          </cell>
          <cell r="B46" t="str">
            <v>11SW-A/FR62</v>
          </cell>
        </row>
        <row r="47">
          <cell r="A47" t="str">
            <v>SA1646</v>
          </cell>
          <cell r="B47" t="str">
            <v>11SW-A/R1012</v>
          </cell>
        </row>
        <row r="48">
          <cell r="A48" t="str">
            <v>SA1652</v>
          </cell>
          <cell r="B48" t="str">
            <v>11SW-A/R1136</v>
          </cell>
        </row>
        <row r="49">
          <cell r="A49" t="str">
            <v>SA1664</v>
          </cell>
          <cell r="B49" t="str">
            <v>11SW-A/R124</v>
          </cell>
        </row>
        <row r="50">
          <cell r="A50" t="str">
            <v>SA1670</v>
          </cell>
          <cell r="B50" t="str">
            <v>11SW-A/R141</v>
          </cell>
        </row>
        <row r="51">
          <cell r="A51" t="str">
            <v>SA1671</v>
          </cell>
          <cell r="B51" t="str">
            <v>11SW-A/R159</v>
          </cell>
        </row>
        <row r="52">
          <cell r="A52" t="str">
            <v>SA1672</v>
          </cell>
          <cell r="B52" t="str">
            <v>11SW-A/R16</v>
          </cell>
        </row>
        <row r="53">
          <cell r="A53" t="str">
            <v>SA1673</v>
          </cell>
          <cell r="B53" t="str">
            <v>11SW-A/R160</v>
          </cell>
        </row>
        <row r="54">
          <cell r="A54" t="str">
            <v>SA1676</v>
          </cell>
          <cell r="B54" t="str">
            <v>11SW-A/R179</v>
          </cell>
        </row>
        <row r="55">
          <cell r="A55" t="str">
            <v>SA1677</v>
          </cell>
          <cell r="B55" t="str">
            <v>11SW-A/R222</v>
          </cell>
        </row>
        <row r="56">
          <cell r="A56" t="str">
            <v>SA1678</v>
          </cell>
          <cell r="B56" t="str">
            <v>11SW-A/R225</v>
          </cell>
        </row>
        <row r="57">
          <cell r="A57" t="str">
            <v>SA1683</v>
          </cell>
          <cell r="B57" t="str">
            <v>11SW-A/R306</v>
          </cell>
        </row>
        <row r="58">
          <cell r="A58" t="str">
            <v>SA1684</v>
          </cell>
          <cell r="B58" t="str">
            <v>11SW-A/R308</v>
          </cell>
        </row>
        <row r="59">
          <cell r="A59" t="str">
            <v>SA1686</v>
          </cell>
          <cell r="B59" t="str">
            <v>11SW-A/R321</v>
          </cell>
        </row>
        <row r="60">
          <cell r="A60" t="str">
            <v>SA1687</v>
          </cell>
          <cell r="B60" t="str">
            <v>11SW-A/R322</v>
          </cell>
        </row>
        <row r="61">
          <cell r="A61" t="str">
            <v>SA1700</v>
          </cell>
          <cell r="B61" t="str">
            <v>11SW-A/R452</v>
          </cell>
        </row>
        <row r="62">
          <cell r="A62" t="str">
            <v>SA1705</v>
          </cell>
          <cell r="B62" t="str">
            <v>11SW-A/R465</v>
          </cell>
        </row>
        <row r="63">
          <cell r="A63" t="str">
            <v>SA1706</v>
          </cell>
          <cell r="B63" t="str">
            <v>11SW-A/R466</v>
          </cell>
        </row>
        <row r="64">
          <cell r="A64" t="str">
            <v>SA1707</v>
          </cell>
          <cell r="B64" t="str">
            <v>11SW-A/R467</v>
          </cell>
        </row>
        <row r="65">
          <cell r="A65" t="str">
            <v>SA1709</v>
          </cell>
          <cell r="B65" t="str">
            <v>11SW-A/R469</v>
          </cell>
        </row>
        <row r="66">
          <cell r="A66" t="str">
            <v>SA1710</v>
          </cell>
          <cell r="B66" t="str">
            <v>11SW-A/R470</v>
          </cell>
        </row>
        <row r="67">
          <cell r="A67" t="str">
            <v>SA1711</v>
          </cell>
          <cell r="B67" t="str">
            <v>11SW-A/R471</v>
          </cell>
        </row>
        <row r="68">
          <cell r="A68" t="str">
            <v>SA1712</v>
          </cell>
          <cell r="B68" t="str">
            <v>11SW-A/R472</v>
          </cell>
        </row>
        <row r="69">
          <cell r="A69" t="str">
            <v>SA1714</v>
          </cell>
          <cell r="B69" t="str">
            <v>11SW-A/R474</v>
          </cell>
        </row>
        <row r="70">
          <cell r="A70" t="str">
            <v>SA1735</v>
          </cell>
          <cell r="B70" t="str">
            <v>11SW-A/R58</v>
          </cell>
        </row>
        <row r="71">
          <cell r="A71" t="str">
            <v>SA1738</v>
          </cell>
          <cell r="B71" t="str">
            <v>11SW-A/R70</v>
          </cell>
        </row>
        <row r="72">
          <cell r="A72" t="str">
            <v>SA1745</v>
          </cell>
          <cell r="B72" t="str">
            <v>11SW-A/R838</v>
          </cell>
        </row>
        <row r="73">
          <cell r="A73" t="str">
            <v>SA1764</v>
          </cell>
          <cell r="B73" t="str">
            <v>11SW-B/CR113</v>
          </cell>
        </row>
        <row r="74">
          <cell r="A74" t="str">
            <v>SA1772</v>
          </cell>
          <cell r="B74" t="str">
            <v>11SW-B/C133</v>
          </cell>
        </row>
        <row r="75">
          <cell r="A75" t="str">
            <v>SA1788</v>
          </cell>
          <cell r="B75" t="str">
            <v>11SW-B/CR290</v>
          </cell>
        </row>
        <row r="76">
          <cell r="A76" t="str">
            <v>SA1814</v>
          </cell>
          <cell r="B76" t="str">
            <v>11SW-B/CR406</v>
          </cell>
        </row>
        <row r="77">
          <cell r="A77" t="str">
            <v>SA1827</v>
          </cell>
          <cell r="B77" t="str">
            <v>11SW-B/C476</v>
          </cell>
        </row>
        <row r="78">
          <cell r="A78" t="str">
            <v>SA1834</v>
          </cell>
          <cell r="B78" t="str">
            <v>11SW-B/CR5</v>
          </cell>
        </row>
        <row r="79">
          <cell r="A79" t="str">
            <v>SA1853</v>
          </cell>
          <cell r="B79" t="str">
            <v>11SW-B/CR635
11SW-B/CR300</v>
          </cell>
        </row>
        <row r="80">
          <cell r="A80" t="str">
            <v>SA1860</v>
          </cell>
          <cell r="B80" t="str">
            <v>11SW-B/FR113</v>
          </cell>
        </row>
        <row r="81">
          <cell r="A81" t="str">
            <v>SA1862</v>
          </cell>
          <cell r="B81" t="str">
            <v>11SW-B/FR12</v>
          </cell>
        </row>
        <row r="82">
          <cell r="A82" t="str">
            <v>SA1885</v>
          </cell>
          <cell r="B82" t="str">
            <v>11SW-B/FR167</v>
          </cell>
        </row>
        <row r="83">
          <cell r="A83" t="str">
            <v>SA1890</v>
          </cell>
          <cell r="B83" t="str">
            <v>11SW-B/FR19</v>
          </cell>
        </row>
        <row r="84">
          <cell r="A84" t="str">
            <v>SA1894</v>
          </cell>
          <cell r="B84" t="str">
            <v>11SW-B/F199</v>
          </cell>
        </row>
        <row r="85">
          <cell r="A85" t="str">
            <v>SA1895</v>
          </cell>
          <cell r="B85" t="str">
            <v>11SW-B/F20</v>
          </cell>
        </row>
        <row r="86">
          <cell r="A86" t="str">
            <v>SA1896</v>
          </cell>
          <cell r="B86" t="str">
            <v>11SW-B/FR202</v>
          </cell>
        </row>
        <row r="87">
          <cell r="A87" t="str">
            <v>SA1898</v>
          </cell>
          <cell r="B87" t="str">
            <v>11SW-B/FR21</v>
          </cell>
        </row>
        <row r="88">
          <cell r="A88" t="str">
            <v>SA1902</v>
          </cell>
          <cell r="B88" t="str">
            <v>11SW-B/F22</v>
          </cell>
        </row>
        <row r="89">
          <cell r="A89" t="str">
            <v>SA1906</v>
          </cell>
          <cell r="B89" t="str">
            <v>11SW-B/FR240</v>
          </cell>
        </row>
        <row r="90">
          <cell r="A90" t="str">
            <v>SA1907</v>
          </cell>
          <cell r="B90" t="str">
            <v>11SW-B/FR241</v>
          </cell>
        </row>
        <row r="91">
          <cell r="A91" t="str">
            <v>SA1908</v>
          </cell>
          <cell r="B91" t="str">
            <v>11SW-B/FR243</v>
          </cell>
        </row>
        <row r="92">
          <cell r="A92" t="str">
            <v>SA1913</v>
          </cell>
          <cell r="B92" t="str">
            <v>11SW-B/FR255</v>
          </cell>
        </row>
        <row r="93">
          <cell r="A93" t="str">
            <v>SA1915</v>
          </cell>
          <cell r="B93" t="str">
            <v>11SW-B/FR260</v>
          </cell>
        </row>
        <row r="94">
          <cell r="A94" t="str">
            <v>SA1919</v>
          </cell>
          <cell r="B94" t="str">
            <v>11SW-B/FR268</v>
          </cell>
        </row>
        <row r="95">
          <cell r="A95" t="str">
            <v>SA1934</v>
          </cell>
          <cell r="B95" t="str">
            <v>11SW-B/FR32</v>
          </cell>
        </row>
        <row r="96">
          <cell r="A96" t="str">
            <v>SA1940</v>
          </cell>
          <cell r="B96" t="str">
            <v>11SW-B/FR44</v>
          </cell>
        </row>
        <row r="97">
          <cell r="A97" t="str">
            <v>SA1941</v>
          </cell>
          <cell r="B97" t="str">
            <v>11SW-B/F45</v>
          </cell>
        </row>
        <row r="98">
          <cell r="A98" t="str">
            <v>SA1943</v>
          </cell>
          <cell r="B98" t="str">
            <v>11SW-B/FR7</v>
          </cell>
        </row>
        <row r="99">
          <cell r="A99" t="str">
            <v>SA1945</v>
          </cell>
          <cell r="B99" t="str">
            <v>11SW-B/F74</v>
          </cell>
        </row>
        <row r="100">
          <cell r="A100" t="str">
            <v>SA1947</v>
          </cell>
          <cell r="B100" t="str">
            <v>11SW-B/F8</v>
          </cell>
        </row>
        <row r="101">
          <cell r="A101" t="str">
            <v>SA1950</v>
          </cell>
          <cell r="B101" t="str">
            <v>11SW-B/F9</v>
          </cell>
        </row>
        <row r="102">
          <cell r="A102" t="str">
            <v>SA1952</v>
          </cell>
          <cell r="B102" t="str">
            <v>11SW-B/F97</v>
          </cell>
        </row>
        <row r="103">
          <cell r="A103" t="str">
            <v>SA1961</v>
          </cell>
          <cell r="B103" t="str">
            <v>11SW-B/R185</v>
          </cell>
        </row>
        <row r="104">
          <cell r="A104" t="str">
            <v>SA1970</v>
          </cell>
          <cell r="B104" t="str">
            <v>11SW-B/R382</v>
          </cell>
        </row>
        <row r="105">
          <cell r="A105" t="str">
            <v>SA1975</v>
          </cell>
          <cell r="B105" t="str">
            <v>11SW-B/R513</v>
          </cell>
        </row>
        <row r="106">
          <cell r="A106" t="str">
            <v>SA2014</v>
          </cell>
          <cell r="B106" t="str">
            <v>11SW-C/C216</v>
          </cell>
        </row>
        <row r="107">
          <cell r="A107" t="str">
            <v>SA2019</v>
          </cell>
          <cell r="B107" t="str">
            <v>11SW-C/CR223</v>
          </cell>
        </row>
        <row r="108">
          <cell r="A108" t="str">
            <v>SA2023</v>
          </cell>
          <cell r="B108" t="str">
            <v>11SW-C/CR293</v>
          </cell>
        </row>
        <row r="109">
          <cell r="A109" t="str">
            <v>SA2082</v>
          </cell>
          <cell r="B109" t="str">
            <v>11SW-C/F49</v>
          </cell>
        </row>
        <row r="110">
          <cell r="A110" t="str">
            <v>SA2091</v>
          </cell>
          <cell r="B110" t="str">
            <v>11SW-C/R120</v>
          </cell>
        </row>
        <row r="111">
          <cell r="A111" t="str">
            <v>SA2102</v>
          </cell>
          <cell r="B111" t="str">
            <v>11SW-C/R528</v>
          </cell>
        </row>
        <row r="112">
          <cell r="A112" t="str">
            <v>SA21401</v>
          </cell>
          <cell r="B112" t="str">
            <v>11SW-B/FR15</v>
          </cell>
        </row>
        <row r="113">
          <cell r="A113" t="str">
            <v>SA2148</v>
          </cell>
          <cell r="B113" t="str">
            <v>11SW-D/CR1479</v>
          </cell>
        </row>
        <row r="114">
          <cell r="A114" t="str">
            <v>SA2157</v>
          </cell>
          <cell r="B114" t="str">
            <v>11SW-D/C149</v>
          </cell>
        </row>
        <row r="115">
          <cell r="A115" t="str">
            <v>SA2172</v>
          </cell>
          <cell r="B115" t="str">
            <v>11SW-D/CR17920</v>
          </cell>
        </row>
        <row r="116">
          <cell r="A116" t="str">
            <v>SA2184</v>
          </cell>
          <cell r="B116" t="str">
            <v>11SW-D/CR2025</v>
          </cell>
        </row>
        <row r="117">
          <cell r="A117" t="str">
            <v>SA2223</v>
          </cell>
          <cell r="B117" t="str">
            <v>11SW-D/C447</v>
          </cell>
        </row>
        <row r="118">
          <cell r="A118" t="str">
            <v>SA2224</v>
          </cell>
          <cell r="B118" t="str">
            <v>11SW-D/CR450</v>
          </cell>
        </row>
        <row r="119">
          <cell r="A119" t="str">
            <v>SA2229</v>
          </cell>
          <cell r="B119" t="str">
            <v>11SW-D/C50
11SW-D/CR50</v>
          </cell>
        </row>
        <row r="120">
          <cell r="A120" t="str">
            <v>SA2237</v>
          </cell>
          <cell r="B120" t="str">
            <v>11SW-D/C663</v>
          </cell>
        </row>
        <row r="121">
          <cell r="A121" t="str">
            <v>SA2248</v>
          </cell>
          <cell r="B121" t="str">
            <v>11SW-D/C870</v>
          </cell>
        </row>
        <row r="122">
          <cell r="A122" t="str">
            <v>SA2261</v>
          </cell>
          <cell r="B122" t="str">
            <v>11SW-D/F209</v>
          </cell>
        </row>
        <row r="123">
          <cell r="A123" t="str">
            <v>SA2273</v>
          </cell>
          <cell r="B123" t="str">
            <v>11SW-D/FR404</v>
          </cell>
        </row>
        <row r="124">
          <cell r="A124" t="str">
            <v>SA2274</v>
          </cell>
          <cell r="B124" t="str">
            <v>11SW-D/FR406</v>
          </cell>
        </row>
        <row r="125">
          <cell r="A125" t="str">
            <v>SA2304</v>
          </cell>
          <cell r="B125" t="str">
            <v>11SW-DR296</v>
          </cell>
        </row>
        <row r="126">
          <cell r="A126" t="str">
            <v>SA2320</v>
          </cell>
          <cell r="B126" t="str">
            <v>11SW-D/R804</v>
          </cell>
        </row>
        <row r="127">
          <cell r="A127" t="str">
            <v>SA2322</v>
          </cell>
          <cell r="B127" t="str">
            <v>11SW-DR811</v>
          </cell>
        </row>
        <row r="128">
          <cell r="A128" t="str">
            <v>SA2574</v>
          </cell>
          <cell r="B128" t="str">
            <v>15NE-A/CR737</v>
          </cell>
        </row>
        <row r="129">
          <cell r="A129" t="str">
            <v>SA2581</v>
          </cell>
          <cell r="B129" t="str">
            <v>15NE-A/F198</v>
          </cell>
        </row>
        <row r="130">
          <cell r="A130" t="str">
            <v>SA2591</v>
          </cell>
          <cell r="B130" t="str">
            <v>15NE-A/F87</v>
          </cell>
        </row>
        <row r="131">
          <cell r="A131" t="str">
            <v>SA2600</v>
          </cell>
          <cell r="B131" t="str">
            <v>15NE-A/R91</v>
          </cell>
        </row>
        <row r="132">
          <cell r="A132" t="str">
            <v>SA2622</v>
          </cell>
          <cell r="B132" t="str">
            <v>15NE-C/C119</v>
          </cell>
        </row>
        <row r="133">
          <cell r="A133" t="str">
            <v>SA2624</v>
          </cell>
          <cell r="B133" t="str">
            <v>15NE-C/C139</v>
          </cell>
        </row>
        <row r="134">
          <cell r="A134" t="str">
            <v>SA2637</v>
          </cell>
          <cell r="B134" t="str">
            <v xml:space="preserve"> 15NE-C/C281</v>
          </cell>
        </row>
        <row r="135">
          <cell r="A135" t="str">
            <v>SA2690</v>
          </cell>
          <cell r="B135" t="str">
            <v>15NE-C/FR140</v>
          </cell>
        </row>
        <row r="136">
          <cell r="A136" t="str">
            <v>SA2696</v>
          </cell>
          <cell r="B136" t="str">
            <v>15NE-C/F25</v>
          </cell>
        </row>
        <row r="137">
          <cell r="A137" t="str">
            <v>SA2700</v>
          </cell>
          <cell r="B137" t="str">
            <v>15NE-C/FR46</v>
          </cell>
        </row>
        <row r="138">
          <cell r="A138" t="str">
            <v>SA2705</v>
          </cell>
          <cell r="B138" t="str">
            <v>15NE-C/F61</v>
          </cell>
        </row>
        <row r="139">
          <cell r="A139" t="str">
            <v>SA2709</v>
          </cell>
          <cell r="B139" t="str">
            <v>15NE-C/FR72</v>
          </cell>
        </row>
        <row r="140">
          <cell r="A140" t="str">
            <v>SA2712</v>
          </cell>
          <cell r="B140" t="str">
            <v>15NE-C/FR81</v>
          </cell>
        </row>
        <row r="141">
          <cell r="A141" t="str">
            <v>SA2715</v>
          </cell>
          <cell r="B141" t="str">
            <v>15NE-C/F91</v>
          </cell>
        </row>
        <row r="142">
          <cell r="A142" t="str">
            <v>SA2758</v>
          </cell>
          <cell r="B142" t="str">
            <v>15NW-B/C168</v>
          </cell>
        </row>
        <row r="143">
          <cell r="A143" t="str">
            <v>SA2768</v>
          </cell>
          <cell r="B143" t="str">
            <v>15NW-B/CR307</v>
          </cell>
        </row>
        <row r="144">
          <cell r="A144" t="str">
            <v>SA2774</v>
          </cell>
          <cell r="B144" t="str">
            <v>15NW-B/C382</v>
          </cell>
        </row>
        <row r="145">
          <cell r="A145" t="str">
            <v>SA2776</v>
          </cell>
          <cell r="B145" t="str">
            <v>15NW-B/C52</v>
          </cell>
        </row>
        <row r="146">
          <cell r="A146" t="str">
            <v>SA4401</v>
          </cell>
          <cell r="B146" t="str">
            <v>11SW-B/CR645</v>
          </cell>
        </row>
        <row r="147">
          <cell r="A147" t="str">
            <v>SA2263</v>
          </cell>
          <cell r="B147" t="str">
            <v>11SW-D/F264</v>
          </cell>
        </row>
        <row r="148">
          <cell r="A148" t="str">
            <v>SA2116</v>
          </cell>
          <cell r="B148" t="str">
            <v>11SW-D/C1059</v>
          </cell>
        </row>
        <row r="149">
          <cell r="A149" t="str">
            <v>SA2771</v>
          </cell>
          <cell r="B149" t="str">
            <v>15NW-B/C355</v>
          </cell>
        </row>
        <row r="150">
          <cell r="A150" t="str">
            <v>SA6406</v>
          </cell>
          <cell r="B150" t="str">
            <v>15NW-A/C21</v>
          </cell>
        </row>
        <row r="151">
          <cell r="A151" t="str">
            <v>SA6407</v>
          </cell>
          <cell r="B151" t="str">
            <v>15NW-B/C416</v>
          </cell>
        </row>
        <row r="152">
          <cell r="A152" t="str">
            <v>SA1132</v>
          </cell>
          <cell r="B152" t="str">
            <v>11SE-B/C127</v>
          </cell>
        </row>
        <row r="153">
          <cell r="A153" t="str">
            <v>SA1155</v>
          </cell>
          <cell r="B153" t="str">
            <v>11SE-B/C154</v>
          </cell>
        </row>
        <row r="154">
          <cell r="A154" t="str">
            <v>SA1156</v>
          </cell>
          <cell r="B154" t="str">
            <v>11SE-B/C157</v>
          </cell>
        </row>
        <row r="155">
          <cell r="A155" t="str">
            <v>SA18001</v>
          </cell>
          <cell r="B155" t="str">
            <v xml:space="preserve"> 11SW-C/R38</v>
          </cell>
        </row>
        <row r="156">
          <cell r="A156" t="str">
            <v>SA1628</v>
          </cell>
          <cell r="B156" t="str">
            <v>11SW-A/F242</v>
          </cell>
        </row>
        <row r="157">
          <cell r="A157" t="str">
            <v>SA1629</v>
          </cell>
          <cell r="B157" t="str">
            <v>11SW-A/FR245</v>
          </cell>
        </row>
        <row r="158">
          <cell r="A158" t="str">
            <v>SA1089</v>
          </cell>
          <cell r="B158" t="str">
            <v>11SW-A/F441</v>
          </cell>
        </row>
        <row r="159">
          <cell r="A159" t="str">
            <v>SA1548</v>
          </cell>
          <cell r="B159" t="str">
            <v>11SW-A/CR12</v>
          </cell>
        </row>
        <row r="160">
          <cell r="A160" t="str">
            <v>SA1393</v>
          </cell>
          <cell r="B160" t="str">
            <v>11SE-D/C185</v>
          </cell>
        </row>
        <row r="161">
          <cell r="A161" t="str">
            <v>SA1373</v>
          </cell>
          <cell r="B161" t="str">
            <v>11SE-D/C116</v>
          </cell>
        </row>
        <row r="162">
          <cell r="A162" t="str">
            <v>SA1539</v>
          </cell>
          <cell r="B162" t="str">
            <v>11SW-A/CR1113</v>
          </cell>
        </row>
        <row r="163">
          <cell r="A163" t="str">
            <v>SA2496</v>
          </cell>
          <cell r="B163" t="str">
            <v>14NW-D/C223</v>
          </cell>
        </row>
        <row r="164">
          <cell r="A164" t="str">
            <v>SA1620</v>
          </cell>
          <cell r="B164" t="str">
            <v>11SW-A/FR215</v>
          </cell>
        </row>
        <row r="165">
          <cell r="A165" t="str">
            <v>SA1535</v>
          </cell>
          <cell r="B165" t="str">
            <v>11SW-A/CR1083</v>
          </cell>
        </row>
        <row r="166">
          <cell r="A166" t="str">
            <v>SA1317</v>
          </cell>
          <cell r="B166" t="str">
            <v>11SE-C/C730</v>
          </cell>
        </row>
        <row r="167">
          <cell r="A167" t="str">
            <v>SA18902</v>
          </cell>
          <cell r="B167" t="str">
            <v xml:space="preserve">
11SE-A/R57</v>
          </cell>
        </row>
        <row r="168">
          <cell r="A168" t="str">
            <v>SA1088</v>
          </cell>
          <cell r="B168" t="str">
            <v>11SE-A/FR437</v>
          </cell>
        </row>
        <row r="169">
          <cell r="A169" t="str">
            <v>SA1935</v>
          </cell>
          <cell r="B169" t="str">
            <v>11SW-B/FR34</v>
          </cell>
        </row>
        <row r="170">
          <cell r="A170" t="str">
            <v>SA1586</v>
          </cell>
          <cell r="B170" t="str">
            <v>11SW-A/CR597</v>
          </cell>
        </row>
        <row r="171">
          <cell r="A171" t="str">
            <v>SA1645</v>
          </cell>
          <cell r="B171" t="str">
            <v>11SW-A/FR83</v>
          </cell>
        </row>
        <row r="172">
          <cell r="A172" t="str">
            <v>SA2142</v>
          </cell>
          <cell r="B172" t="str">
            <v>11SW-D/C1470</v>
          </cell>
        </row>
        <row r="173">
          <cell r="A173" t="str">
            <v>SA2175</v>
          </cell>
          <cell r="B173" t="str">
            <v>11SW-D/CR1877</v>
          </cell>
        </row>
        <row r="174">
          <cell r="A174" t="str">
            <v>SA1914</v>
          </cell>
          <cell r="B174" t="str">
            <v>11SW-B/FR259</v>
          </cell>
        </row>
        <row r="175">
          <cell r="A175" t="str">
            <v>SA1012</v>
          </cell>
          <cell r="B175" t="str">
            <v>11SE-A/CR146</v>
          </cell>
        </row>
        <row r="176">
          <cell r="A176" t="str">
            <v>SA1345</v>
          </cell>
          <cell r="B176" t="str">
            <v>11SE-C/FR2</v>
          </cell>
        </row>
        <row r="177">
          <cell r="A177" t="str">
            <v>SA1346</v>
          </cell>
          <cell r="B177" t="str">
            <v>11SE-C/FR3</v>
          </cell>
        </row>
        <row r="178">
          <cell r="A178" t="str">
            <v>SA1817</v>
          </cell>
          <cell r="B178" t="str">
            <v>11SW-B/C42</v>
          </cell>
        </row>
        <row r="179">
          <cell r="A179" t="str">
            <v>SA1845</v>
          </cell>
          <cell r="B179" t="str">
            <v>11SW-B/C6</v>
          </cell>
        </row>
        <row r="180">
          <cell r="A180" t="str">
            <v>SA1851</v>
          </cell>
          <cell r="B180" t="str">
            <v>11SW-B/C63</v>
          </cell>
        </row>
        <row r="181">
          <cell r="A181" t="str">
            <v>SA1021</v>
          </cell>
          <cell r="B181" t="str">
            <v>11SE-A/CR275</v>
          </cell>
        </row>
        <row r="182">
          <cell r="A182" t="str">
            <v>SA1024</v>
          </cell>
          <cell r="B182" t="str">
            <v>11SE-A/CR289</v>
          </cell>
        </row>
        <row r="183">
          <cell r="A183" t="str">
            <v>SA2752</v>
          </cell>
          <cell r="B183" t="str">
            <v>15NW-B/C135</v>
          </cell>
        </row>
        <row r="184">
          <cell r="A184" t="str">
            <v>SA2178</v>
          </cell>
          <cell r="B184" t="str">
            <v>11SW-D/CR1936</v>
          </cell>
        </row>
        <row r="185">
          <cell r="A185" t="str">
            <v>SA1528</v>
          </cell>
          <cell r="B185" t="str">
            <v>11SW-A/C100</v>
          </cell>
        </row>
        <row r="186">
          <cell r="A186" t="str">
            <v>SA1529</v>
          </cell>
          <cell r="B186" t="str">
            <v>11SW-A/C102</v>
          </cell>
        </row>
        <row r="187">
          <cell r="A187" t="str">
            <v>SA1636</v>
          </cell>
          <cell r="B187" t="str">
            <v>11SW-A/FR51</v>
          </cell>
        </row>
        <row r="188">
          <cell r="A188" t="str">
            <v>SA18201</v>
          </cell>
          <cell r="B188" t="str">
            <v>11SW-A/C1234</v>
          </cell>
        </row>
        <row r="189">
          <cell r="A189" t="str">
            <v>SA1611</v>
          </cell>
          <cell r="B189" t="str">
            <v>11SW-A/FR14</v>
          </cell>
        </row>
        <row r="190">
          <cell r="A190" t="str">
            <v>SA1500</v>
          </cell>
          <cell r="B190" t="str">
            <v>11SE-D/FR200</v>
          </cell>
        </row>
        <row r="191">
          <cell r="A191" t="str">
            <v>SA1501</v>
          </cell>
          <cell r="B191" t="str">
            <v>11SE-D/FR201</v>
          </cell>
        </row>
        <row r="192">
          <cell r="A192" t="str">
            <v>SA1581</v>
          </cell>
          <cell r="B192" t="str">
            <v>11SW-A/CR473</v>
          </cell>
        </row>
        <row r="193">
          <cell r="A193" t="str">
            <v>SA1595</v>
          </cell>
          <cell r="B193" t="str">
            <v>11SW-A/CR76</v>
          </cell>
        </row>
        <row r="194">
          <cell r="A194" t="str">
            <v>SA1596</v>
          </cell>
          <cell r="B194" t="str">
            <v>11SW-A/C77</v>
          </cell>
        </row>
        <row r="195">
          <cell r="A195" t="str">
            <v>SA1606</v>
          </cell>
          <cell r="B195" t="str">
            <v>11SW-A/FR127</v>
          </cell>
        </row>
        <row r="196">
          <cell r="A196" t="str">
            <v>SA1848</v>
          </cell>
          <cell r="B196" t="str">
            <v>11SW-B/CR62</v>
          </cell>
        </row>
        <row r="197">
          <cell r="A197" t="str">
            <v>SA1855</v>
          </cell>
          <cell r="B197" t="str">
            <v>11SW-B/CR70</v>
          </cell>
        </row>
        <row r="198">
          <cell r="A198" t="str">
            <v>SA1784</v>
          </cell>
          <cell r="B198" t="str">
            <v>11SW-B/CR248</v>
          </cell>
        </row>
        <row r="199">
          <cell r="A199" t="str">
            <v>SA1808</v>
          </cell>
          <cell r="B199" t="str">
            <v>11SW-B/C339</v>
          </cell>
        </row>
        <row r="200">
          <cell r="A200" t="str">
            <v>SA1854</v>
          </cell>
          <cell r="B200" t="str">
            <v>11SW-B/CR639</v>
          </cell>
        </row>
        <row r="201">
          <cell r="A201" t="str">
            <v>SA1859</v>
          </cell>
          <cell r="B201" t="str">
            <v>11SW-B/F102</v>
          </cell>
        </row>
        <row r="202">
          <cell r="A202" t="str">
            <v>SA1786</v>
          </cell>
          <cell r="B202" t="str">
            <v>11SW-B/F299</v>
          </cell>
        </row>
        <row r="203">
          <cell r="A203" t="str">
            <v>SA9020</v>
          </cell>
          <cell r="B203" t="str">
            <v>11SW-B/C359</v>
          </cell>
        </row>
        <row r="204">
          <cell r="A204" t="str">
            <v>SA1294</v>
          </cell>
          <cell r="B204" t="str">
            <v>11SE-C/C531</v>
          </cell>
        </row>
        <row r="205">
          <cell r="A205" t="str">
            <v>SA1691</v>
          </cell>
          <cell r="B205" t="str">
            <v>11SW-A/R408</v>
          </cell>
        </row>
        <row r="206">
          <cell r="A206" t="str">
            <v>SA1600</v>
          </cell>
          <cell r="B206" t="str">
            <v>11SW-A/C92</v>
          </cell>
        </row>
        <row r="207">
          <cell r="A207" t="str">
            <v>SA1601</v>
          </cell>
          <cell r="B207" t="str">
            <v>11SW-A/C95</v>
          </cell>
        </row>
        <row r="208">
          <cell r="A208" t="str">
            <v>SA1605</v>
          </cell>
          <cell r="B208" t="str">
            <v>11SW-A/FR12</v>
          </cell>
        </row>
        <row r="209">
          <cell r="A209" t="str">
            <v>SA1038</v>
          </cell>
          <cell r="B209" t="str">
            <v>11SE-A/CR524</v>
          </cell>
        </row>
        <row r="210">
          <cell r="A210" t="str">
            <v>SA16003</v>
          </cell>
          <cell r="B210" t="str">
            <v>11SW-D/CR250</v>
          </cell>
        </row>
        <row r="211">
          <cell r="A211" t="str">
            <v>SA1331</v>
          </cell>
          <cell r="B211" t="str">
            <v>11SE-C/C87</v>
          </cell>
        </row>
        <row r="212">
          <cell r="A212" t="str">
            <v>SA20307</v>
          </cell>
          <cell r="B212" t="str">
            <v>11SW-A/CR80</v>
          </cell>
        </row>
        <row r="213">
          <cell r="A213" t="str">
            <v>SA1394</v>
          </cell>
          <cell r="B213" t="str">
            <v>11SE-D/C2</v>
          </cell>
        </row>
        <row r="214">
          <cell r="A214" t="str">
            <v>SA11403</v>
          </cell>
          <cell r="B214" t="str">
            <v>11SW-A/R751</v>
          </cell>
        </row>
        <row r="215">
          <cell r="A215" t="str">
            <v>SA1414</v>
          </cell>
          <cell r="B215" t="str">
            <v>11SE-D/C306</v>
          </cell>
        </row>
        <row r="216">
          <cell r="A216" t="str">
            <v>SA2567</v>
          </cell>
          <cell r="B216" t="str">
            <v>15NE-A/CR673</v>
          </cell>
        </row>
        <row r="217">
          <cell r="A217" t="str">
            <v>SA2555</v>
          </cell>
          <cell r="B217" t="str">
            <v>15NE-A/C304</v>
          </cell>
        </row>
        <row r="218">
          <cell r="A218" t="str">
            <v>SA2570</v>
          </cell>
          <cell r="B218" t="str">
            <v>15NE-A/C699</v>
          </cell>
        </row>
        <row r="219">
          <cell r="A219" t="str">
            <v>SA2632</v>
          </cell>
          <cell r="B219" t="str">
            <v>15NE-A/C304</v>
          </cell>
        </row>
        <row r="220">
          <cell r="A220" t="str">
            <v>SA2710</v>
          </cell>
          <cell r="B220" t="str">
            <v>15NE-C/FR73</v>
          </cell>
        </row>
        <row r="221">
          <cell r="A221" t="str">
            <v>SA2648</v>
          </cell>
          <cell r="B221" t="str">
            <v>15NE-C/C312</v>
          </cell>
        </row>
        <row r="222">
          <cell r="A222" t="str">
            <v>SA2716</v>
          </cell>
          <cell r="B222" t="str">
            <v>15NE-C/FR93</v>
          </cell>
        </row>
        <row r="223">
          <cell r="A223" t="str">
            <v>SA15801</v>
          </cell>
          <cell r="B223" t="str">
            <v>11SW-D/F681</v>
          </cell>
        </row>
        <row r="224">
          <cell r="A224" t="str">
            <v>SA2299</v>
          </cell>
          <cell r="B224" t="str">
            <v>11SW-D/R207</v>
          </cell>
        </row>
        <row r="225">
          <cell r="A225" t="str">
            <v>SA1031</v>
          </cell>
          <cell r="B225" t="str">
            <v>11SE-A/CR395</v>
          </cell>
        </row>
        <row r="226">
          <cell r="A226" t="str">
            <v>SA1063</v>
          </cell>
          <cell r="B226" t="str">
            <v>11SE-A/F104</v>
          </cell>
        </row>
        <row r="227">
          <cell r="A227" t="str">
            <v>SA1067</v>
          </cell>
          <cell r="B227" t="str">
            <v>11SE-A/FR117</v>
          </cell>
        </row>
        <row r="228">
          <cell r="A228" t="str">
            <v>SA9036</v>
          </cell>
          <cell r="B228" t="str">
            <v>11SE-A/C936</v>
          </cell>
        </row>
        <row r="229">
          <cell r="A229" t="str">
            <v>SA1070</v>
          </cell>
          <cell r="B229" t="str">
            <v>11SE-A/FR156</v>
          </cell>
        </row>
        <row r="230">
          <cell r="A230" t="str">
            <v>SA1078</v>
          </cell>
          <cell r="B230" t="str">
            <v>11SE-A/F40</v>
          </cell>
        </row>
        <row r="231">
          <cell r="A231" t="str">
            <v>SA1893</v>
          </cell>
          <cell r="B231" t="str">
            <v>11SW-B/FR198</v>
          </cell>
        </row>
        <row r="232">
          <cell r="A232" t="str">
            <v>SA1867</v>
          </cell>
          <cell r="B232" t="str">
            <v>11SW-B/FR131</v>
          </cell>
        </row>
        <row r="233">
          <cell r="A233" t="str">
            <v>SA1918</v>
          </cell>
          <cell r="B233" t="str">
            <v>11SW-B/FR266</v>
          </cell>
        </row>
        <row r="234">
          <cell r="A234" t="str">
            <v>SA2136</v>
          </cell>
          <cell r="B234" t="str">
            <v>11SW-D/C1453</v>
          </cell>
        </row>
        <row r="235">
          <cell r="A235" t="str">
            <v>SA2064</v>
          </cell>
          <cell r="B235" t="str">
            <v>11SW-C/F24</v>
          </cell>
        </row>
        <row r="236">
          <cell r="A236" t="str">
            <v>SA1610</v>
          </cell>
          <cell r="B236" t="str">
            <v>11SW-A/FR137</v>
          </cell>
        </row>
        <row r="237">
          <cell r="A237" t="str">
            <v>SA2114</v>
          </cell>
          <cell r="B237" t="str">
            <v>11SW-D/CR1057</v>
          </cell>
        </row>
        <row r="238">
          <cell r="A238" t="str">
            <v>SA2708</v>
          </cell>
          <cell r="B238" t="str">
            <v>15NE-C/FR68</v>
          </cell>
        </row>
        <row r="239">
          <cell r="A239" t="str">
            <v>SA2619</v>
          </cell>
          <cell r="B239" t="str">
            <v>15NE-C/C116</v>
          </cell>
        </row>
      </sheetData>
      <sheetData sheetId="11">
        <row r="2">
          <cell r="A2" t="str">
            <v>SA1018</v>
          </cell>
          <cell r="B2" t="str">
            <v>11SE-A/C220</v>
          </cell>
          <cell r="C2" t="str">
            <v>Fortress Hill Playground</v>
          </cell>
          <cell r="D2" t="str">
            <v>(A)</v>
          </cell>
          <cell r="E2">
            <v>31</v>
          </cell>
        </row>
        <row r="3">
          <cell r="A3" t="str">
            <v>SA1092</v>
          </cell>
          <cell r="B3" t="str">
            <v>11SE-A/F57</v>
          </cell>
          <cell r="C3" t="str">
            <v>Ka Ning Path Rest Garden</v>
          </cell>
          <cell r="D3" t="str">
            <v>(A)</v>
          </cell>
          <cell r="E3">
            <v>24</v>
          </cell>
        </row>
        <row r="4">
          <cell r="A4" t="str">
            <v>SA1103</v>
          </cell>
          <cell r="B4" t="str">
            <v>11SE-A/R140</v>
          </cell>
          <cell r="C4" t="str">
            <v>Choi Sai Woo Park</v>
          </cell>
          <cell r="D4" t="str">
            <v>(B)</v>
          </cell>
          <cell r="E4">
            <v>2</v>
          </cell>
        </row>
        <row r="5">
          <cell r="A5" t="str">
            <v>SA1112</v>
          </cell>
          <cell r="B5" t="str">
            <v>11SE-A/R272</v>
          </cell>
          <cell r="C5" t="str">
            <v>Belilios Public School</v>
          </cell>
          <cell r="D5" t="str">
            <v>(B)</v>
          </cell>
          <cell r="E5">
            <v>1</v>
          </cell>
        </row>
        <row r="6">
          <cell r="A6" t="str">
            <v>SA1523</v>
          </cell>
          <cell r="B6" t="str">
            <v>11SE-D/R35</v>
          </cell>
          <cell r="C6" t="str">
            <v>Lei Yue Mun Park (SKW)</v>
          </cell>
          <cell r="D6" t="str">
            <v>(A), (B)</v>
          </cell>
          <cell r="E6">
            <v>1</v>
          </cell>
        </row>
        <row r="7">
          <cell r="A7" t="str">
            <v>SA1561</v>
          </cell>
          <cell r="B7" t="str">
            <v>11SW-A/CR34</v>
          </cell>
          <cell r="C7" t="str">
            <v>Chater Hall</v>
          </cell>
          <cell r="D7" t="str">
            <v>(A), (B)</v>
          </cell>
          <cell r="E7">
            <v>26</v>
          </cell>
        </row>
        <row r="8">
          <cell r="A8" t="str">
            <v>SA1616</v>
          </cell>
          <cell r="B8" t="str">
            <v>11SW-A/FR192</v>
          </cell>
          <cell r="C8" t="str">
            <v>Hollywood Road Children's Playground</v>
          </cell>
          <cell r="D8" t="str">
            <v>(A), (B)</v>
          </cell>
          <cell r="E8">
            <v>13</v>
          </cell>
        </row>
        <row r="9">
          <cell r="A9" t="str">
            <v>SA1620</v>
          </cell>
          <cell r="B9" t="str">
            <v>11SW-A/FR215</v>
          </cell>
          <cell r="C9" t="str">
            <v>Conduit Road Rest Garden</v>
          </cell>
          <cell r="D9" t="str">
            <v>(A)</v>
          </cell>
          <cell r="E9">
            <v>47</v>
          </cell>
        </row>
        <row r="10">
          <cell r="A10" t="str">
            <v>SA1646</v>
          </cell>
          <cell r="B10" t="str">
            <v>11SW-A/R1012</v>
          </cell>
          <cell r="C10" t="str">
            <v>(Former Hollywood Road Police Quarters?)</v>
          </cell>
          <cell r="D10" t="str">
            <v>(A), (B)</v>
          </cell>
          <cell r="E10">
            <v>1</v>
          </cell>
        </row>
        <row r="11">
          <cell r="A11" t="str">
            <v>SA1652</v>
          </cell>
          <cell r="B11" t="str">
            <v>11SW-A/R1136</v>
          </cell>
          <cell r="C11" t="str">
            <v>King George V Memorial Garden</v>
          </cell>
          <cell r="D11" t="str">
            <v>(B)</v>
          </cell>
          <cell r="E11">
            <v>3</v>
          </cell>
        </row>
        <row r="12">
          <cell r="A12" t="str">
            <v>SA1664</v>
          </cell>
          <cell r="B12" t="str">
            <v>11SW-A/R124</v>
          </cell>
          <cell r="C12" t="str">
            <v>(Former Hollywood Road Police Quarters?)</v>
          </cell>
          <cell r="D12" t="str">
            <v>(A), (B)</v>
          </cell>
          <cell r="E12">
            <v>2</v>
          </cell>
        </row>
        <row r="13">
          <cell r="A13" t="str">
            <v>SA1677</v>
          </cell>
          <cell r="B13" t="str">
            <v>11SW-A/R222</v>
          </cell>
          <cell r="C13" t="str">
            <v>Chater Hall</v>
          </cell>
          <cell r="D13" t="str">
            <v>(B)</v>
          </cell>
          <cell r="E13">
            <v>3</v>
          </cell>
        </row>
        <row r="14">
          <cell r="A14" t="str">
            <v>SA1684</v>
          </cell>
          <cell r="B14" t="str">
            <v>11SW-A/R308</v>
          </cell>
          <cell r="C14" t="str">
            <v>Forbes Street Temporary Playground</v>
          </cell>
          <cell r="D14" t="str">
            <v>(A), (B)</v>
          </cell>
          <cell r="E14">
            <v>1</v>
          </cell>
        </row>
        <row r="15">
          <cell r="A15" t="str">
            <v>SA1686</v>
          </cell>
          <cell r="B15" t="str">
            <v>11SW-A/R321</v>
          </cell>
          <cell r="C15" t="str">
            <v>Forbes Street Temporary Playground</v>
          </cell>
          <cell r="D15" t="str">
            <v>(A), (B)</v>
          </cell>
          <cell r="E15">
            <v>6</v>
          </cell>
        </row>
        <row r="16">
          <cell r="A16" t="str">
            <v>SA1687</v>
          </cell>
          <cell r="B16" t="str">
            <v>11SW-A/R322</v>
          </cell>
          <cell r="C16" t="str">
            <v>Forbes Street Temporary Playground</v>
          </cell>
          <cell r="D16" t="str">
            <v>(A), (B)</v>
          </cell>
          <cell r="E16">
            <v>1</v>
          </cell>
        </row>
        <row r="17">
          <cell r="A17" t="str">
            <v>SA1700</v>
          </cell>
          <cell r="B17" t="str">
            <v>11SW-A/R452</v>
          </cell>
          <cell r="C17" t="str">
            <v>Sai Ying Pun Jockey Club Polyclinic</v>
          </cell>
          <cell r="D17" t="str">
            <v>(A), (B)</v>
          </cell>
          <cell r="E17">
            <v>1</v>
          </cell>
        </row>
        <row r="18">
          <cell r="A18" t="str">
            <v>SA1705</v>
          </cell>
          <cell r="B18" t="str">
            <v>11SW-A/R465</v>
          </cell>
          <cell r="C18" t="str">
            <v>King George V Memorial Garden</v>
          </cell>
          <cell r="D18" t="str">
            <v>(A), (B)</v>
          </cell>
          <cell r="E18">
            <v>5</v>
          </cell>
        </row>
        <row r="19">
          <cell r="A19" t="str">
            <v>SA1706</v>
          </cell>
          <cell r="B19" t="str">
            <v>11SW-A/R466</v>
          </cell>
          <cell r="C19" t="str">
            <v>King George V Memorial Garden</v>
          </cell>
          <cell r="D19" t="str">
            <v>(A), (B)</v>
          </cell>
          <cell r="E19">
            <v>2</v>
          </cell>
        </row>
        <row r="20">
          <cell r="A20" t="str">
            <v>SA1707</v>
          </cell>
          <cell r="B20" t="str">
            <v>11SW-A/R467</v>
          </cell>
          <cell r="C20" t="str">
            <v>King George V Memorial Garden</v>
          </cell>
          <cell r="D20" t="str">
            <v>(B)</v>
          </cell>
          <cell r="E20">
            <v>1</v>
          </cell>
        </row>
        <row r="21">
          <cell r="A21" t="str">
            <v>SA1745</v>
          </cell>
          <cell r="B21" t="str">
            <v>11SW-A/R838</v>
          </cell>
          <cell r="C21" t="str">
            <v>Forbes Street Temporary Playground</v>
          </cell>
          <cell r="D21" t="str">
            <v>(A), (B)</v>
          </cell>
          <cell r="E21">
            <v>17</v>
          </cell>
        </row>
        <row r="22">
          <cell r="A22" t="str">
            <v>SA1764</v>
          </cell>
          <cell r="B22" t="str">
            <v>11SW-B/CR113</v>
          </cell>
          <cell r="C22" t="str">
            <v>Hong Kong Park</v>
          </cell>
          <cell r="D22" t="str">
            <v>(A)</v>
          </cell>
          <cell r="E22">
            <v>8</v>
          </cell>
        </row>
        <row r="23">
          <cell r="A23" t="str">
            <v>SA1772</v>
          </cell>
          <cell r="B23" t="str">
            <v>11SW-B/C133</v>
          </cell>
          <cell r="C23" t="str">
            <v>Hong Kong Park</v>
          </cell>
          <cell r="D23" t="str">
            <v>(B)</v>
          </cell>
          <cell r="E23">
            <v>6</v>
          </cell>
        </row>
        <row r="24">
          <cell r="A24" t="str">
            <v>SA1788</v>
          </cell>
          <cell r="B24" t="str">
            <v>11SW-B/CR290</v>
          </cell>
          <cell r="C24" t="str">
            <v>Hong Kong Park</v>
          </cell>
          <cell r="D24" t="str">
            <v>(B)</v>
          </cell>
          <cell r="E24">
            <v>21</v>
          </cell>
        </row>
        <row r="25">
          <cell r="A25" t="str">
            <v>SA1827</v>
          </cell>
          <cell r="B25" t="str">
            <v>11SW-B/C476</v>
          </cell>
          <cell r="C25" t="str">
            <v>Hong Kong Zoological &amp; Botanical Gardens</v>
          </cell>
          <cell r="D25" t="str">
            <v>(B)</v>
          </cell>
          <cell r="E25">
            <v>14</v>
          </cell>
        </row>
        <row r="26">
          <cell r="A26" t="str">
            <v>SA1860</v>
          </cell>
          <cell r="B26" t="str">
            <v>11SW-B/FR113</v>
          </cell>
          <cell r="C26" t="str">
            <v>Hong Kong Zoological &amp; Botanical Gardens</v>
          </cell>
          <cell r="D26" t="str">
            <v>(A), (B)</v>
          </cell>
          <cell r="E26">
            <v>162</v>
          </cell>
        </row>
        <row r="27">
          <cell r="A27" t="str">
            <v>SA1862</v>
          </cell>
          <cell r="B27" t="str">
            <v>11SW-B/FR12</v>
          </cell>
          <cell r="C27" t="str">
            <v>Central Government Offices</v>
          </cell>
          <cell r="D27" t="str">
            <v>(A)</v>
          </cell>
          <cell r="E27">
            <v>36</v>
          </cell>
        </row>
        <row r="28">
          <cell r="A28" t="str">
            <v>SA1885</v>
          </cell>
          <cell r="B28" t="str">
            <v>11SW-B/FR167</v>
          </cell>
          <cell r="C28" t="str">
            <v>Hong Kong Park</v>
          </cell>
          <cell r="D28" t="str">
            <v>(B)</v>
          </cell>
          <cell r="E28">
            <v>4</v>
          </cell>
        </row>
        <row r="29">
          <cell r="A29" t="str">
            <v>SA1896</v>
          </cell>
          <cell r="B29" t="str">
            <v>11SW-B/FR202</v>
          </cell>
          <cell r="C29" t="str">
            <v>Hong Kong Zoological &amp; Botanical Gardens</v>
          </cell>
          <cell r="D29" t="str">
            <v>(A)</v>
          </cell>
          <cell r="E29">
            <v>108</v>
          </cell>
        </row>
        <row r="30">
          <cell r="A30" t="str">
            <v>SA1902</v>
          </cell>
          <cell r="B30" t="str">
            <v>11SW-B/F22</v>
          </cell>
          <cell r="C30" t="str">
            <v>Kennedy Road Childern's Playground</v>
          </cell>
          <cell r="D30" t="str">
            <v>(B)</v>
          </cell>
          <cell r="E30">
            <v>14</v>
          </cell>
        </row>
        <row r="31">
          <cell r="A31" t="str">
            <v>SA1908</v>
          </cell>
          <cell r="B31" t="str">
            <v>11SW-B/FR243</v>
          </cell>
          <cell r="C31" t="str">
            <v>Hong Kong Zoological &amp; Botanical Gardens</v>
          </cell>
          <cell r="D31" t="str">
            <v>(A)</v>
          </cell>
          <cell r="E31">
            <v>19</v>
          </cell>
        </row>
        <row r="32">
          <cell r="A32" t="str">
            <v>SA1919</v>
          </cell>
          <cell r="B32" t="str">
            <v>11SW-B/FR268</v>
          </cell>
          <cell r="C32" t="str">
            <v>Hong Kong Park</v>
          </cell>
          <cell r="D32" t="str">
            <v>(B)</v>
          </cell>
          <cell r="E32">
            <v>14</v>
          </cell>
        </row>
        <row r="33">
          <cell r="A33" t="str">
            <v>SA1961</v>
          </cell>
          <cell r="B33" t="str">
            <v>11SW-B/R185</v>
          </cell>
          <cell r="C33" t="str">
            <v>Hong Kong Zoological &amp; Botanical Gardens</v>
          </cell>
          <cell r="D33" t="str">
            <v>(A), (B)</v>
          </cell>
          <cell r="E33">
            <v>1</v>
          </cell>
        </row>
        <row r="34">
          <cell r="A34" t="str">
            <v>SA1970</v>
          </cell>
          <cell r="B34" t="str">
            <v>11SW-B/R382</v>
          </cell>
          <cell r="C34" t="str">
            <v>28 Kennedy Road (CP&amp;ML)</v>
          </cell>
          <cell r="D34" t="str">
            <v>(A), (B)</v>
          </cell>
          <cell r="E34">
            <v>1</v>
          </cell>
        </row>
        <row r="35">
          <cell r="A35" t="str">
            <v>SA1975</v>
          </cell>
          <cell r="B35" t="str">
            <v>11SW-B/R513</v>
          </cell>
          <cell r="C35" t="str">
            <v>Carmel School, 10-12 Borrett Road (Wch)</v>
          </cell>
          <cell r="D35" t="str">
            <v>(A), (B)</v>
          </cell>
          <cell r="E35">
            <v>11</v>
          </cell>
        </row>
        <row r="36">
          <cell r="A36" t="str">
            <v>SA2091</v>
          </cell>
          <cell r="B36" t="str">
            <v>11SW-C/R120</v>
          </cell>
          <cell r="C36" t="str">
            <v>Bethanie, 139 Pokfulam Road</v>
          </cell>
          <cell r="D36" t="str">
            <v>(A), (B)</v>
          </cell>
          <cell r="E36">
            <v>7</v>
          </cell>
        </row>
        <row r="37">
          <cell r="A37" t="str">
            <v>SA2102</v>
          </cell>
          <cell r="B37" t="str">
            <v>11SW-C/R528</v>
          </cell>
          <cell r="C37" t="str">
            <v>Pokfulam Transit Nursery</v>
          </cell>
          <cell r="D37" t="str">
            <v>(A), (B)</v>
          </cell>
          <cell r="E37">
            <v>1</v>
          </cell>
        </row>
        <row r="38">
          <cell r="A38" t="str">
            <v>SA2304</v>
          </cell>
          <cell r="B38" t="str">
            <v>11SW-D/R296</v>
          </cell>
          <cell r="C38" t="str">
            <v>Ware House (Old Aberdeen Police Station) (S)</v>
          </cell>
          <cell r="D38" t="str">
            <v>(B)</v>
          </cell>
          <cell r="E38">
            <v>3</v>
          </cell>
        </row>
        <row r="39">
          <cell r="A39" t="str">
            <v>SA2320</v>
          </cell>
          <cell r="B39" t="str">
            <v>11SW-D/R804</v>
          </cell>
          <cell r="C39" t="str">
            <v>Hong Kong Cemetery</v>
          </cell>
          <cell r="D39" t="str">
            <v>(B)</v>
          </cell>
          <cell r="E39">
            <v>3</v>
          </cell>
        </row>
        <row r="40">
          <cell r="A40" t="str">
            <v>SA2322</v>
          </cell>
          <cell r="B40" t="str">
            <v>11SW-D/R811</v>
          </cell>
          <cell r="C40" t="str">
            <v>Hong Kong Cemetery</v>
          </cell>
          <cell r="D40" t="str">
            <v>(B)</v>
          </cell>
          <cell r="E40">
            <v>1</v>
          </cell>
        </row>
        <row r="41">
          <cell r="A41" t="str">
            <v>SA2600</v>
          </cell>
          <cell r="B41" t="str">
            <v>15NE-A/R91</v>
          </cell>
          <cell r="C41" t="str">
            <v>Repulse Bay Beach</v>
          </cell>
          <cell r="D41" t="str">
            <v>(A), (B)</v>
          </cell>
          <cell r="E41">
            <v>2</v>
          </cell>
        </row>
        <row r="42">
          <cell r="A42" t="str">
            <v>SA2709</v>
          </cell>
          <cell r="B42" t="str">
            <v>15NE-C/FR72</v>
          </cell>
          <cell r="C42" t="str">
            <v>Stanley New Street / Stanley Village Road Sitting Out Area</v>
          </cell>
          <cell r="D42" t="str">
            <v>(B)</v>
          </cell>
          <cell r="E42">
            <v>8</v>
          </cell>
        </row>
        <row r="43">
          <cell r="A43" t="str">
            <v>SA11403</v>
          </cell>
          <cell r="B43" t="str">
            <v> 11SW-A/R751</v>
          </cell>
          <cell r="C43" t="str">
            <v>Former Hollywood Road Police Quarters</v>
          </cell>
        </row>
        <row r="44">
          <cell r="A44" t="str">
            <v>SA1735</v>
          </cell>
          <cell r="B44" t="str">
            <v>11SW-A/R58</v>
          </cell>
          <cell r="C44" t="str">
            <v>Shek Tong Tsui Municipal Services Building</v>
          </cell>
        </row>
        <row r="45">
          <cell r="A45" t="str">
            <v>SA1710</v>
          </cell>
          <cell r="B45" t="str">
            <v>11SW-A/R470</v>
          </cell>
          <cell r="C45" t="str">
            <v>Kwong Hon Terrace Garden</v>
          </cell>
        </row>
        <row r="46">
          <cell r="A46" t="str">
            <v>SA1671</v>
          </cell>
          <cell r="B46" t="str">
            <v>11SW-A/R159</v>
          </cell>
          <cell r="C46" t="str">
            <v>Belilios Public School</v>
          </cell>
        </row>
        <row r="47">
          <cell r="A47" t="str">
            <v>SA1673</v>
          </cell>
          <cell r="B47" t="str">
            <v>11SW-A/R160</v>
          </cell>
          <cell r="C47" t="str">
            <v>Buxey Lodge</v>
          </cell>
        </row>
        <row r="48">
          <cell r="A48" t="str">
            <v>SA1102</v>
          </cell>
          <cell r="B48" t="str">
            <v>11SE-A/R132</v>
          </cell>
          <cell r="C48" t="str">
            <v>Forbes Street Temporary Playground</v>
          </cell>
        </row>
        <row r="49">
          <cell r="A49" t="str">
            <v>SA1642</v>
          </cell>
          <cell r="B49" t="str">
            <v>11SW-A/FR62</v>
          </cell>
          <cell r="C49" t="str">
            <v>Hong Kong Zoological &amp; Botanical Gardens</v>
          </cell>
        </row>
        <row r="50">
          <cell r="A50" t="str">
            <v>SA1915</v>
          </cell>
          <cell r="B50" t="str">
            <v>11SW-B/FR260</v>
          </cell>
          <cell r="C50" t="str">
            <v>Chater Hall</v>
          </cell>
        </row>
        <row r="51">
          <cell r="A51" t="str">
            <v>SA1738</v>
          </cell>
          <cell r="B51" t="str">
            <v>11SW-A/R70</v>
          </cell>
          <cell r="C51" t="str">
            <v>Hong Kong Park</v>
          </cell>
        </row>
        <row r="52">
          <cell r="A52" t="str">
            <v>SA1670</v>
          </cell>
          <cell r="B52" t="str">
            <v>11SW-A/R141</v>
          </cell>
          <cell r="C52" t="str">
            <v>Former Hollywood Road Police Quarters</v>
          </cell>
        </row>
        <row r="53">
          <cell r="A53" t="str">
            <v>SA1898 </v>
          </cell>
          <cell r="B53" t="str">
            <v>11SW-B/FR21</v>
          </cell>
          <cell r="C53" t="str">
            <v>King George V Memorial Garden</v>
          </cell>
        </row>
        <row r="54">
          <cell r="A54" t="str">
            <v> SA1642</v>
          </cell>
          <cell r="B54" t="str">
            <v>11SW-A/FR62 </v>
          </cell>
          <cell r="C54" t="str">
            <v>Hong Kong Cemetery</v>
          </cell>
        </row>
        <row r="55">
          <cell r="A55" t="str">
            <v>SA1709 </v>
          </cell>
          <cell r="B55" t="str">
            <v>11SW-A/R469</v>
          </cell>
          <cell r="C55" t="str">
            <v>Chater Hall</v>
          </cell>
        </row>
        <row r="56">
          <cell r="A56" t="str">
            <v>SA2189</v>
          </cell>
          <cell r="B56" t="str">
            <v>11SW-D/C207</v>
          </cell>
          <cell r="C56" t="str">
            <v>Happy Valley Driving Test Centre</v>
          </cell>
        </row>
        <row r="57">
          <cell r="A57" t="str">
            <v>SA18001</v>
          </cell>
          <cell r="B57" t="str">
            <v>11SW-C/R38</v>
          </cell>
          <cell r="C57" t="str">
            <v>Bethanie, 139 Pokfulam Road</v>
          </cell>
        </row>
        <row r="58">
          <cell r="A58" t="str">
            <v>SA1624</v>
          </cell>
          <cell r="B58" t="str">
            <v>11SW-A/FR238</v>
          </cell>
          <cell r="C58" t="str">
            <v>Blake Garden Children Playground</v>
          </cell>
        </row>
        <row r="59">
          <cell r="A59" t="str">
            <v>SA1672</v>
          </cell>
          <cell r="B59" t="str">
            <v>11SW-A/R16</v>
          </cell>
          <cell r="C59" t="str">
            <v>Blake Garden Children Playground</v>
          </cell>
        </row>
        <row r="60">
          <cell r="A60" t="str">
            <v>SA1089</v>
          </cell>
          <cell r="B60" t="str">
            <v>11SW-A/F441</v>
          </cell>
          <cell r="C60" t="str">
            <v>Braemar Hill Road Playground</v>
          </cell>
        </row>
        <row r="61">
          <cell r="A61" t="str">
            <v>SA1548</v>
          </cell>
          <cell r="B61" t="str">
            <v>11SW-A/CR12</v>
          </cell>
          <cell r="C61" t="str">
            <v>Buxey Lodge</v>
          </cell>
        </row>
        <row r="62">
          <cell r="A62" t="str">
            <v>SA1373</v>
          </cell>
          <cell r="B62" t="str">
            <v>11SE-D/C116</v>
          </cell>
          <cell r="C62" t="str">
            <v>Cape Collinson Crematorium</v>
          </cell>
        </row>
        <row r="63">
          <cell r="A63" t="str">
            <v>SA1372</v>
          </cell>
          <cell r="B63" t="str">
            <v>11SE-D/C114</v>
          </cell>
          <cell r="C63" t="str">
            <v>Cape Collinson Crematorium</v>
          </cell>
        </row>
        <row r="64">
          <cell r="A64" t="str">
            <v>SA1401</v>
          </cell>
          <cell r="B64" t="str">
            <v>11SE-D/C230</v>
          </cell>
          <cell r="C64" t="str">
            <v>Cape Collinson Crematorium</v>
          </cell>
        </row>
        <row r="65">
          <cell r="A65" t="str">
            <v>SA1465</v>
          </cell>
          <cell r="B65" t="str">
            <v>11SE-D/C674</v>
          </cell>
          <cell r="C65" t="str">
            <v>Chai Wan Park</v>
          </cell>
        </row>
        <row r="66">
          <cell r="A66" t="str">
            <v>SA1398</v>
          </cell>
          <cell r="B66" t="str">
            <v>11SE-D/CR22</v>
          </cell>
          <cell r="C66" t="str">
            <v>Chai Wan Swimming Pool &amp; Park</v>
          </cell>
        </row>
        <row r="67">
          <cell r="A67" t="str">
            <v>SA2776</v>
          </cell>
          <cell r="B67" t="str">
            <v>15NW-B/C52</v>
          </cell>
          <cell r="C67" t="str">
            <v>Deep Water Bay Refuse Collection Point</v>
          </cell>
        </row>
        <row r="68">
          <cell r="A68" t="str">
            <v>SA1174</v>
          </cell>
          <cell r="B68" t="str">
            <v>11SE-B/CR272</v>
          </cell>
          <cell r="C68" t="str">
            <v>Hong Kong Museum Of Coastal Defence</v>
          </cell>
        </row>
        <row r="69">
          <cell r="A69" t="str">
            <v>SA1504</v>
          </cell>
          <cell r="B69" t="str">
            <v>11SE-D/F2210</v>
          </cell>
          <cell r="C69" t="str">
            <v>Law Uk Folk Museum</v>
          </cell>
        </row>
        <row r="70">
          <cell r="A70" t="str">
            <v>SA1146</v>
          </cell>
          <cell r="B70" t="str">
            <v> 11SE-B/CR141</v>
          </cell>
          <cell r="C70" t="str">
            <v>Lei Yue Mun Park (SKW)</v>
          </cell>
        </row>
        <row r="71">
          <cell r="A71" t="str">
            <v>SA1389</v>
          </cell>
          <cell r="B71" t="str">
            <v>11SE-D/C177</v>
          </cell>
          <cell r="C71" t="str">
            <v>Lei Yue Mun Park (SKW)</v>
          </cell>
        </row>
        <row r="72">
          <cell r="A72" t="str">
            <v>SA2581</v>
          </cell>
          <cell r="B72" t="str">
            <v>15NE-A/F198</v>
          </cell>
          <cell r="C72" t="str">
            <v>Ma Hang Prison</v>
          </cell>
        </row>
        <row r="73">
          <cell r="A73" t="str">
            <v> SA1184</v>
          </cell>
          <cell r="B73" t="str">
            <v>11SE-B/CR307</v>
          </cell>
          <cell r="C73" t="str">
            <v>Shaukeiwan Jockey Club Clinic (SKW)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_A"/>
      <sheetName val="List_A"/>
      <sheetName val="Added record"/>
      <sheetName val="Deleted record"/>
    </sheetNames>
    <sheetDataSet>
      <sheetData sheetId="0" refreshError="1"/>
      <sheetData sheetId="1" refreshError="1">
        <row r="29">
          <cell r="A29" t="str">
            <v>SA0001</v>
          </cell>
          <cell r="B29" t="str">
            <v>10NW-A/C1</v>
          </cell>
          <cell r="C29">
            <v>0</v>
          </cell>
          <cell r="D29" t="str">
            <v>E</v>
          </cell>
          <cell r="E29" t="str">
            <v>SKW&amp;Is-S</v>
          </cell>
          <cell r="F29" t="str">
            <v>A</v>
          </cell>
          <cell r="G29" t="str">
            <v>Siu Mo To DVOR/DME Station (Is-S)</v>
          </cell>
          <cell r="H29" t="str">
            <v>CAD</v>
          </cell>
          <cell r="I29">
            <v>3</v>
          </cell>
          <cell r="J29" t="str">
            <v>No</v>
          </cell>
          <cell r="L29" t="str">
            <v>Yes</v>
          </cell>
          <cell r="M29" t="str">
            <v>DF00708068001</v>
          </cell>
        </row>
        <row r="30">
          <cell r="A30" t="str">
            <v>SA0008</v>
          </cell>
          <cell r="B30" t="str">
            <v>10SE-A/F3</v>
          </cell>
          <cell r="C30">
            <v>0</v>
          </cell>
          <cell r="D30" t="str">
            <v>E</v>
          </cell>
          <cell r="E30" t="str">
            <v>SKW&amp;Is-S</v>
          </cell>
          <cell r="F30" t="str">
            <v>A</v>
          </cell>
          <cell r="G30" t="str">
            <v>Peng Chau AM Transmission Site (Is-S)</v>
          </cell>
          <cell r="H30" t="str">
            <v>RTHK</v>
          </cell>
          <cell r="I30">
            <v>3</v>
          </cell>
          <cell r="J30" t="str">
            <v>No</v>
          </cell>
          <cell r="L30" t="str">
            <v>Yes</v>
          </cell>
          <cell r="M30" t="str">
            <v>DF02308042003</v>
          </cell>
        </row>
        <row r="31">
          <cell r="A31" t="str">
            <v>SA0009</v>
          </cell>
          <cell r="B31" t="str">
            <v>10SE-A/F4</v>
          </cell>
          <cell r="C31">
            <v>0</v>
          </cell>
          <cell r="D31" t="str">
            <v>E</v>
          </cell>
          <cell r="E31" t="str">
            <v>SKW&amp;Is-S</v>
          </cell>
          <cell r="F31" t="str">
            <v>A</v>
          </cell>
          <cell r="G31" t="str">
            <v>Peng Chau AM Transmission Site (Is-S)</v>
          </cell>
          <cell r="H31" t="str">
            <v>RTHK</v>
          </cell>
          <cell r="I31">
            <v>3</v>
          </cell>
          <cell r="J31" t="str">
            <v>No</v>
          </cell>
          <cell r="L31" t="str">
            <v>Yes</v>
          </cell>
          <cell r="M31" t="str">
            <v>DF05208042002</v>
          </cell>
        </row>
        <row r="32">
          <cell r="A32" t="str">
            <v>SA0010</v>
          </cell>
          <cell r="B32" t="str">
            <v>10SE-B/C1</v>
          </cell>
          <cell r="C32">
            <v>0</v>
          </cell>
          <cell r="D32" t="str">
            <v>E</v>
          </cell>
          <cell r="E32" t="str">
            <v>SKW&amp;Is-S</v>
          </cell>
          <cell r="F32" t="str">
            <v>A</v>
          </cell>
          <cell r="G32" t="str">
            <v>Green Island Police Recreation Centre (Is-S)</v>
          </cell>
          <cell r="H32" t="str">
            <v>GPA</v>
          </cell>
          <cell r="I32">
            <v>1</v>
          </cell>
          <cell r="J32" t="str">
            <v>Yes</v>
          </cell>
          <cell r="L32" t="str">
            <v>Yes</v>
          </cell>
          <cell r="M32" t="str">
            <v>DF03108053001</v>
          </cell>
        </row>
        <row r="33">
          <cell r="A33" t="str">
            <v>SA0011</v>
          </cell>
          <cell r="B33" t="str">
            <v>10SE-B/CR10</v>
          </cell>
          <cell r="C33">
            <v>0</v>
          </cell>
          <cell r="D33" t="str">
            <v>E</v>
          </cell>
          <cell r="E33" t="str">
            <v>SKW&amp;Is-S</v>
          </cell>
          <cell r="F33" t="str">
            <v>A</v>
          </cell>
          <cell r="G33" t="str">
            <v>Green Island Light Houses (Is-S)</v>
          </cell>
          <cell r="H33" t="str">
            <v>GPA</v>
          </cell>
          <cell r="I33">
            <v>1</v>
          </cell>
          <cell r="J33" t="str">
            <v>Yes</v>
          </cell>
          <cell r="L33" t="str">
            <v>Yes</v>
          </cell>
          <cell r="M33" t="str">
            <v>DF02308057004</v>
          </cell>
        </row>
        <row r="34">
          <cell r="A34" t="str">
            <v>SA0012</v>
          </cell>
          <cell r="B34" t="str">
            <v>10SE-B/C12</v>
          </cell>
          <cell r="C34">
            <v>0</v>
          </cell>
          <cell r="D34" t="str">
            <v>E</v>
          </cell>
          <cell r="E34" t="str">
            <v>SKW&amp;Is-S</v>
          </cell>
          <cell r="F34" t="str">
            <v>A</v>
          </cell>
          <cell r="G34" t="str">
            <v>Green Island Light Houses (Is-S)</v>
          </cell>
          <cell r="H34" t="str">
            <v>GPA</v>
          </cell>
          <cell r="I34">
            <v>3</v>
          </cell>
          <cell r="J34" t="str">
            <v>No</v>
          </cell>
          <cell r="L34" t="str">
            <v>Yes</v>
          </cell>
          <cell r="M34" t="str">
            <v>DF02308057001</v>
          </cell>
        </row>
        <row r="35">
          <cell r="A35" t="str">
            <v>SA0013</v>
          </cell>
          <cell r="B35" t="str">
            <v>10SE-B/C14</v>
          </cell>
          <cell r="C35">
            <v>0</v>
          </cell>
          <cell r="D35" t="str">
            <v>E</v>
          </cell>
          <cell r="E35" t="str">
            <v>SKW&amp;Is-S</v>
          </cell>
          <cell r="F35" t="str">
            <v>A</v>
          </cell>
          <cell r="G35" t="str">
            <v>Green Island Police Recreation Centre (Is-S)</v>
          </cell>
          <cell r="H35" t="str">
            <v>GPA</v>
          </cell>
          <cell r="I35">
            <v>2</v>
          </cell>
          <cell r="J35" t="str">
            <v>Yes</v>
          </cell>
          <cell r="L35" t="str">
            <v>Yes</v>
          </cell>
          <cell r="M35" t="str">
            <v>DF02308053002</v>
          </cell>
        </row>
        <row r="36">
          <cell r="A36" t="str">
            <v>SA0014</v>
          </cell>
          <cell r="B36" t="str">
            <v>10SE-B/CR2</v>
          </cell>
          <cell r="C36">
            <v>0</v>
          </cell>
          <cell r="D36" t="str">
            <v>E</v>
          </cell>
          <cell r="E36" t="str">
            <v>SKW&amp;Is-S</v>
          </cell>
          <cell r="F36" t="str">
            <v>A</v>
          </cell>
          <cell r="G36" t="str">
            <v>Green Island Reception Centre (Is-S)</v>
          </cell>
          <cell r="H36" t="str">
            <v>CSD</v>
          </cell>
          <cell r="I36">
            <v>3</v>
          </cell>
          <cell r="J36" t="str">
            <v>No</v>
          </cell>
          <cell r="L36" t="str">
            <v>No</v>
          </cell>
          <cell r="M36" t="str">
            <v>DF01208011004</v>
          </cell>
        </row>
        <row r="37">
          <cell r="A37" t="str">
            <v>SA0015</v>
          </cell>
          <cell r="B37" t="str">
            <v>10SE-B/C3</v>
          </cell>
          <cell r="C37">
            <v>0</v>
          </cell>
          <cell r="D37" t="str">
            <v>E</v>
          </cell>
          <cell r="E37" t="str">
            <v>SKW&amp;Is-S</v>
          </cell>
          <cell r="F37" t="str">
            <v>A</v>
          </cell>
          <cell r="G37" t="str">
            <v>Green Island Reception Centre (Is-S)</v>
          </cell>
          <cell r="H37" t="str">
            <v>CSD</v>
          </cell>
          <cell r="I37">
            <v>3</v>
          </cell>
          <cell r="J37" t="str">
            <v>No</v>
          </cell>
          <cell r="L37" t="str">
            <v>Yes</v>
          </cell>
          <cell r="M37" t="str">
            <v>DF01208011001</v>
          </cell>
        </row>
        <row r="38">
          <cell r="A38" t="str">
            <v>SA0016</v>
          </cell>
          <cell r="B38" t="str">
            <v>10SE-B/C4</v>
          </cell>
          <cell r="C38">
            <v>0</v>
          </cell>
          <cell r="D38" t="str">
            <v>E</v>
          </cell>
          <cell r="E38" t="str">
            <v>SKW&amp;Is-S</v>
          </cell>
          <cell r="F38" t="str">
            <v>A</v>
          </cell>
          <cell r="G38" t="str">
            <v>Green Island Reception Centre (Is-S)</v>
          </cell>
          <cell r="H38" t="str">
            <v>CSD</v>
          </cell>
          <cell r="I38">
            <v>3</v>
          </cell>
          <cell r="J38" t="str">
            <v>No</v>
          </cell>
          <cell r="L38" t="str">
            <v>Yes</v>
          </cell>
          <cell r="M38" t="str">
            <v>DF01208011002</v>
          </cell>
        </row>
        <row r="39">
          <cell r="A39" t="str">
            <v>SA0017</v>
          </cell>
          <cell r="B39" t="str">
            <v>10SE-B/C5</v>
          </cell>
          <cell r="C39">
            <v>0</v>
          </cell>
          <cell r="D39" t="str">
            <v>E</v>
          </cell>
          <cell r="E39" t="str">
            <v>SKW&amp;Is-S</v>
          </cell>
          <cell r="F39" t="str">
            <v>A</v>
          </cell>
          <cell r="G39" t="str">
            <v>Green Island Reception Centre (Is-S)</v>
          </cell>
          <cell r="H39" t="str">
            <v>CSD</v>
          </cell>
          <cell r="I39">
            <v>3</v>
          </cell>
          <cell r="J39" t="str">
            <v>No</v>
          </cell>
          <cell r="L39" t="str">
            <v>Yes</v>
          </cell>
          <cell r="M39" t="str">
            <v>DF01208011003</v>
          </cell>
        </row>
        <row r="40">
          <cell r="A40" t="str">
            <v>SA0018</v>
          </cell>
          <cell r="B40" t="str">
            <v>10SE-B/C6</v>
          </cell>
          <cell r="C40">
            <v>0</v>
          </cell>
          <cell r="D40" t="str">
            <v>E</v>
          </cell>
          <cell r="E40" t="str">
            <v>SKW&amp;Is-S</v>
          </cell>
          <cell r="F40" t="str">
            <v>A</v>
          </cell>
          <cell r="G40" t="str">
            <v>Green Island Reception Centre (Is-S)</v>
          </cell>
          <cell r="H40" t="str">
            <v>CSD</v>
          </cell>
          <cell r="I40">
            <v>3</v>
          </cell>
          <cell r="J40" t="str">
            <v>No</v>
          </cell>
          <cell r="L40" t="str">
            <v>Yes</v>
          </cell>
          <cell r="M40" t="str">
            <v>DF01208011006</v>
          </cell>
        </row>
        <row r="41">
          <cell r="A41" t="str">
            <v>SA0019</v>
          </cell>
          <cell r="B41" t="str">
            <v>10SE-B/C7</v>
          </cell>
          <cell r="C41">
            <v>0</v>
          </cell>
          <cell r="D41" t="str">
            <v>E</v>
          </cell>
          <cell r="E41" t="str">
            <v>SKW&amp;Is-S</v>
          </cell>
          <cell r="F41" t="str">
            <v>A</v>
          </cell>
          <cell r="G41" t="str">
            <v>Green Island Reception Centre (Is-S)</v>
          </cell>
          <cell r="H41" t="str">
            <v>CSD</v>
          </cell>
          <cell r="I41">
            <v>3</v>
          </cell>
          <cell r="J41" t="str">
            <v>No</v>
          </cell>
          <cell r="L41" t="str">
            <v>Yes</v>
          </cell>
          <cell r="M41" t="str">
            <v>DF01208011005</v>
          </cell>
        </row>
        <row r="42">
          <cell r="A42" t="str">
            <v>SA0020</v>
          </cell>
          <cell r="B42" t="str">
            <v>10SE-B/C8</v>
          </cell>
          <cell r="C42">
            <v>0</v>
          </cell>
          <cell r="D42" t="str">
            <v>E</v>
          </cell>
          <cell r="E42" t="str">
            <v>SKW&amp;Is-S</v>
          </cell>
          <cell r="F42" t="str">
            <v>A</v>
          </cell>
          <cell r="G42" t="str">
            <v>Marine Department Office (Is-S)</v>
          </cell>
          <cell r="H42" t="str">
            <v>MD</v>
          </cell>
          <cell r="I42">
            <v>2</v>
          </cell>
          <cell r="J42" t="str">
            <v>Yes</v>
          </cell>
          <cell r="L42" t="str">
            <v>Yes</v>
          </cell>
          <cell r="M42" t="str">
            <v>DF02308057002</v>
          </cell>
        </row>
        <row r="43">
          <cell r="A43" t="str">
            <v>SA0021</v>
          </cell>
          <cell r="B43" t="str">
            <v>10SE-B/C9</v>
          </cell>
          <cell r="C43">
            <v>0</v>
          </cell>
          <cell r="D43" t="str">
            <v>E</v>
          </cell>
          <cell r="E43" t="str">
            <v>SKW&amp;Is-S</v>
          </cell>
          <cell r="F43" t="str">
            <v>A</v>
          </cell>
          <cell r="G43" t="str">
            <v>Green Island Light Houses (Is-S)</v>
          </cell>
          <cell r="H43" t="str">
            <v>GPA</v>
          </cell>
          <cell r="I43">
            <v>1</v>
          </cell>
          <cell r="J43" t="str">
            <v>Yes</v>
          </cell>
          <cell r="L43" t="str">
            <v>No</v>
          </cell>
          <cell r="M43" t="str">
            <v>DF02308057003</v>
          </cell>
        </row>
        <row r="44">
          <cell r="A44" t="str">
            <v>SA0022</v>
          </cell>
          <cell r="B44" t="str">
            <v>10SE-B/F1</v>
          </cell>
          <cell r="C44">
            <v>0</v>
          </cell>
          <cell r="D44" t="str">
            <v>E</v>
          </cell>
          <cell r="E44" t="str">
            <v>SKW&amp;Is-S</v>
          </cell>
          <cell r="F44" t="str">
            <v>A</v>
          </cell>
          <cell r="G44" t="str">
            <v>Green Island Light Houses (Is-S)</v>
          </cell>
          <cell r="H44" t="str">
            <v>GPA</v>
          </cell>
          <cell r="I44">
            <v>1</v>
          </cell>
          <cell r="J44" t="str">
            <v>Yes</v>
          </cell>
          <cell r="L44" t="str">
            <v>Yes</v>
          </cell>
          <cell r="M44" t="str">
            <v>DF02308057005</v>
          </cell>
        </row>
        <row r="45">
          <cell r="A45" t="str">
            <v>SA0024</v>
          </cell>
          <cell r="B45" t="str">
            <v>10SE-B/F3</v>
          </cell>
          <cell r="C45">
            <v>0</v>
          </cell>
          <cell r="D45" t="str">
            <v>E</v>
          </cell>
          <cell r="E45" t="str">
            <v>SKW&amp;Is-S</v>
          </cell>
          <cell r="F45" t="str">
            <v>A</v>
          </cell>
          <cell r="G45" t="str">
            <v>Green Island Reception Centre (Is-S)</v>
          </cell>
          <cell r="H45" t="str">
            <v>CSD</v>
          </cell>
          <cell r="I45">
            <v>3</v>
          </cell>
          <cell r="J45" t="str">
            <v>No</v>
          </cell>
          <cell r="L45" t="str">
            <v>Yes</v>
          </cell>
          <cell r="M45" t="str">
            <v>DF01208011008</v>
          </cell>
        </row>
        <row r="46">
          <cell r="A46" t="str">
            <v>SA0025</v>
          </cell>
          <cell r="B46" t="str">
            <v>10SE-B/F4</v>
          </cell>
          <cell r="C46">
            <v>0</v>
          </cell>
          <cell r="D46" t="str">
            <v>E</v>
          </cell>
          <cell r="E46" t="str">
            <v>SKW&amp;Is-S</v>
          </cell>
          <cell r="F46" t="str">
            <v>A</v>
          </cell>
          <cell r="G46" t="str">
            <v>Green Island Reception Centre (Is-S)</v>
          </cell>
          <cell r="H46" t="str">
            <v>CSD</v>
          </cell>
          <cell r="I46">
            <v>3</v>
          </cell>
          <cell r="J46" t="str">
            <v>No</v>
          </cell>
          <cell r="L46" t="str">
            <v>No</v>
          </cell>
          <cell r="M46" t="str">
            <v>DF01208011009</v>
          </cell>
        </row>
        <row r="47">
          <cell r="A47" t="str">
            <v>SA0026</v>
          </cell>
          <cell r="B47" t="str">
            <v>10SE-B/R1</v>
          </cell>
          <cell r="C47">
            <v>0</v>
          </cell>
          <cell r="D47" t="str">
            <v>E</v>
          </cell>
          <cell r="E47" t="str">
            <v>SKW&amp;Is-S</v>
          </cell>
          <cell r="F47" t="str">
            <v>A</v>
          </cell>
          <cell r="G47" t="str">
            <v>Marine Department Office (Is-S)</v>
          </cell>
          <cell r="H47" t="str">
            <v>MD</v>
          </cell>
          <cell r="I47">
            <v>2</v>
          </cell>
          <cell r="J47" t="str">
            <v>No</v>
          </cell>
          <cell r="L47" t="str">
            <v>No</v>
          </cell>
          <cell r="M47" t="str">
            <v>DF02308057006</v>
          </cell>
        </row>
        <row r="48">
          <cell r="A48" t="str">
            <v>SA0027</v>
          </cell>
          <cell r="B48" t="str">
            <v>10SE-B/R2</v>
          </cell>
          <cell r="C48">
            <v>0</v>
          </cell>
          <cell r="D48" t="str">
            <v>E</v>
          </cell>
          <cell r="E48" t="str">
            <v>SKW&amp;Is-S</v>
          </cell>
          <cell r="F48" t="str">
            <v>A</v>
          </cell>
          <cell r="G48" t="str">
            <v>Green Island Light Houses (Is-S)</v>
          </cell>
          <cell r="H48" t="str">
            <v>GPA</v>
          </cell>
          <cell r="I48">
            <v>3</v>
          </cell>
          <cell r="J48" t="str">
            <v>No</v>
          </cell>
          <cell r="L48" t="str">
            <v>No</v>
          </cell>
          <cell r="M48" t="str">
            <v>DF02308057007</v>
          </cell>
        </row>
        <row r="49">
          <cell r="A49" t="str">
            <v>SA0030</v>
          </cell>
          <cell r="B49" t="str">
            <v>10SW-B/CR70</v>
          </cell>
          <cell r="C49">
            <v>0</v>
          </cell>
          <cell r="D49" t="str">
            <v>E</v>
          </cell>
          <cell r="E49" t="str">
            <v>SKW&amp;Is-S</v>
          </cell>
          <cell r="F49" t="str">
            <v>A</v>
          </cell>
          <cell r="G49" t="str">
            <v>Peng Chau Wing Lung Street Sitting Out Area (Is-S)</v>
          </cell>
          <cell r="H49" t="str">
            <v>LCSD</v>
          </cell>
          <cell r="I49">
            <v>1</v>
          </cell>
          <cell r="J49" t="str">
            <v>No</v>
          </cell>
          <cell r="L49" t="str">
            <v>Yes</v>
          </cell>
          <cell r="M49" t="str">
            <v>DF04408054001</v>
          </cell>
        </row>
        <row r="50">
          <cell r="A50" t="str">
            <v>SA0031</v>
          </cell>
          <cell r="B50" t="str">
            <v>10SW-B/FR1</v>
          </cell>
          <cell r="C50">
            <v>0</v>
          </cell>
          <cell r="D50" t="str">
            <v>E</v>
          </cell>
          <cell r="E50" t="str">
            <v>SKW&amp;Is-S</v>
          </cell>
          <cell r="F50" t="str">
            <v>A</v>
          </cell>
          <cell r="G50" t="str">
            <v>Peng Chau Mini Soccer Pitch (Is-S)</v>
          </cell>
          <cell r="H50" t="str">
            <v>LCSD</v>
          </cell>
          <cell r="I50">
            <v>1</v>
          </cell>
          <cell r="J50" t="str">
            <v>No</v>
          </cell>
          <cell r="L50" t="str">
            <v>Yes</v>
          </cell>
          <cell r="M50" t="str">
            <v>DF04408024003</v>
          </cell>
        </row>
        <row r="51">
          <cell r="A51" t="str">
            <v>SA0032</v>
          </cell>
          <cell r="B51" t="str">
            <v>10SW-B/F118</v>
          </cell>
          <cell r="C51">
            <v>2</v>
          </cell>
          <cell r="D51" t="str">
            <v>E</v>
          </cell>
          <cell r="E51" t="str">
            <v>SKW&amp;Is-S</v>
          </cell>
          <cell r="F51" t="str">
            <v>A</v>
          </cell>
          <cell r="G51" t="str">
            <v>Peng Chau Yue King Street Refuse Collection Point (Is-S)</v>
          </cell>
          <cell r="H51" t="str">
            <v>FEHD</v>
          </cell>
          <cell r="I51">
            <v>1</v>
          </cell>
          <cell r="J51" t="str">
            <v>Yes</v>
          </cell>
          <cell r="L51" t="str">
            <v>Yes</v>
          </cell>
          <cell r="M51" t="str">
            <v>DF01908071001</v>
          </cell>
        </row>
        <row r="52">
          <cell r="A52" t="str">
            <v>SA0034</v>
          </cell>
          <cell r="B52" t="str">
            <v>10SW-B/FR5</v>
          </cell>
          <cell r="C52">
            <v>0</v>
          </cell>
          <cell r="D52" t="str">
            <v>E</v>
          </cell>
          <cell r="E52" t="str">
            <v>SKW&amp;Is-S</v>
          </cell>
          <cell r="F52" t="str">
            <v>A</v>
          </cell>
          <cell r="G52" t="str">
            <v>Peng Chau Mini Soccer Pitch (Is-S)</v>
          </cell>
          <cell r="H52" t="str">
            <v>LCSD</v>
          </cell>
          <cell r="I52">
            <v>2</v>
          </cell>
          <cell r="J52" t="str">
            <v>No</v>
          </cell>
          <cell r="L52" t="str">
            <v>Yes</v>
          </cell>
          <cell r="M52" t="str">
            <v>DF04408024002</v>
          </cell>
        </row>
        <row r="53">
          <cell r="A53" t="str">
            <v>SA0035</v>
          </cell>
          <cell r="B53" t="str">
            <v>10SW-B/R70</v>
          </cell>
          <cell r="C53">
            <v>0</v>
          </cell>
          <cell r="D53" t="str">
            <v>E</v>
          </cell>
          <cell r="E53" t="str">
            <v>SKW&amp;Is-S</v>
          </cell>
          <cell r="F53" t="str">
            <v>A</v>
          </cell>
          <cell r="G53" t="str">
            <v>Peng Chau Kam Fa Temple Sitting Out Area (Is-S)</v>
          </cell>
          <cell r="H53" t="str">
            <v>LCSD</v>
          </cell>
          <cell r="I53">
            <v>1</v>
          </cell>
          <cell r="J53" t="str">
            <v>No</v>
          </cell>
          <cell r="L53" t="str">
            <v>No</v>
          </cell>
          <cell r="M53" t="str">
            <v>DF04408036001</v>
          </cell>
        </row>
        <row r="54">
          <cell r="A54" t="str">
            <v>SA0051</v>
          </cell>
          <cell r="B54" t="str">
            <v>10SW-D/C10</v>
          </cell>
          <cell r="C54">
            <v>0</v>
          </cell>
          <cell r="D54" t="str">
            <v>E</v>
          </cell>
          <cell r="E54" t="str">
            <v>SKW&amp;Is-S</v>
          </cell>
          <cell r="F54" t="str">
            <v>A</v>
          </cell>
          <cell r="G54" t="str">
            <v>Hei Ling Chau Addiction Treatment Centre &amp; Hei Ling Chau Correctional Institution (Is-S)</v>
          </cell>
          <cell r="H54" t="str">
            <v>CSD</v>
          </cell>
          <cell r="I54">
            <v>1</v>
          </cell>
          <cell r="J54" t="str">
            <v>Yes</v>
          </cell>
          <cell r="L54" t="str">
            <v>No</v>
          </cell>
          <cell r="M54" t="str">
            <v>DF01208008016</v>
          </cell>
        </row>
        <row r="55">
          <cell r="A55" t="str">
            <v>SA0052</v>
          </cell>
          <cell r="B55" t="str">
            <v>10SW-D/CR101</v>
          </cell>
          <cell r="C55">
            <v>0</v>
          </cell>
          <cell r="D55" t="str">
            <v>E</v>
          </cell>
          <cell r="E55" t="str">
            <v>SKW&amp;Is-S</v>
          </cell>
          <cell r="F55" t="str">
            <v>A</v>
          </cell>
          <cell r="G55" t="str">
            <v>Hei Ling Chau Addiction Treatment Centre &amp; Hei Ling Chau Correctional Institution (Is-S)</v>
          </cell>
          <cell r="H55" t="str">
            <v>CSD</v>
          </cell>
          <cell r="I55">
            <v>1</v>
          </cell>
          <cell r="J55" t="str">
            <v>No</v>
          </cell>
          <cell r="L55" t="str">
            <v>Yes</v>
          </cell>
          <cell r="M55" t="str">
            <v>DF01208008095</v>
          </cell>
        </row>
        <row r="56">
          <cell r="A56" t="str">
            <v>SA0053</v>
          </cell>
          <cell r="B56" t="str">
            <v>10SW-D/C102</v>
          </cell>
          <cell r="C56">
            <v>0</v>
          </cell>
          <cell r="D56" t="str">
            <v>E</v>
          </cell>
          <cell r="E56" t="str">
            <v>SKW&amp;Is-S</v>
          </cell>
          <cell r="F56" t="str">
            <v>A</v>
          </cell>
          <cell r="G56" t="str">
            <v>Hei Ling Chau Addiction Treatment Centre &amp; Hei Ling Chau Correctional Institution (Is-S)</v>
          </cell>
          <cell r="H56" t="str">
            <v>CSD</v>
          </cell>
          <cell r="I56">
            <v>1</v>
          </cell>
          <cell r="J56" t="str">
            <v>No</v>
          </cell>
          <cell r="L56" t="str">
            <v>Yes</v>
          </cell>
          <cell r="M56" t="str">
            <v>DF01208008096</v>
          </cell>
        </row>
        <row r="57">
          <cell r="A57" t="str">
            <v>SA0054</v>
          </cell>
          <cell r="B57" t="str">
            <v>10SW-D/C104</v>
          </cell>
          <cell r="C57">
            <v>0</v>
          </cell>
          <cell r="D57" t="str">
            <v>E</v>
          </cell>
          <cell r="E57" t="str">
            <v>SKW&amp;Is-S</v>
          </cell>
          <cell r="F57" t="str">
            <v>A</v>
          </cell>
          <cell r="G57" t="str">
            <v>Hei Ling Chau Addiction Treatment Centre &amp; Hei Ling Chau Correctional Institution (Is-S)</v>
          </cell>
          <cell r="H57" t="str">
            <v>CSD</v>
          </cell>
          <cell r="I57">
            <v>1</v>
          </cell>
          <cell r="J57" t="str">
            <v>No</v>
          </cell>
          <cell r="L57" t="str">
            <v>Yes</v>
          </cell>
          <cell r="M57" t="str">
            <v>DF01208008097</v>
          </cell>
        </row>
        <row r="58">
          <cell r="A58" t="str">
            <v>SA0055</v>
          </cell>
          <cell r="B58" t="str">
            <v>10SW-D/C106</v>
          </cell>
          <cell r="C58">
            <v>0</v>
          </cell>
          <cell r="D58" t="str">
            <v>E</v>
          </cell>
          <cell r="E58" t="str">
            <v>SKW&amp;Is-S</v>
          </cell>
          <cell r="F58" t="str">
            <v>A</v>
          </cell>
          <cell r="G58" t="str">
            <v>Hei Ling Chau Addiction Treatment Centre &amp; Hei Ling Chau Correctional Institution (Is-S)</v>
          </cell>
          <cell r="H58" t="str">
            <v>CSD</v>
          </cell>
          <cell r="I58">
            <v>2</v>
          </cell>
          <cell r="J58" t="str">
            <v>No</v>
          </cell>
          <cell r="L58" t="str">
            <v>Yes</v>
          </cell>
          <cell r="M58" t="str">
            <v>DF01208008098</v>
          </cell>
        </row>
        <row r="59">
          <cell r="A59" t="str">
            <v>SA0056</v>
          </cell>
          <cell r="B59" t="str">
            <v>10SW-D/C107</v>
          </cell>
          <cell r="C59">
            <v>0</v>
          </cell>
          <cell r="D59" t="str">
            <v>E</v>
          </cell>
          <cell r="E59" t="str">
            <v>SKW&amp;Is-S</v>
          </cell>
          <cell r="F59" t="str">
            <v>A</v>
          </cell>
          <cell r="G59" t="str">
            <v>Hei Ling Chau Addiction Treatment Centre &amp; Hei Ling Chau Correctional Institution (Is-S)</v>
          </cell>
          <cell r="H59" t="str">
            <v>CSD</v>
          </cell>
          <cell r="I59">
            <v>2</v>
          </cell>
          <cell r="J59" t="str">
            <v>No</v>
          </cell>
          <cell r="L59" t="str">
            <v>Yes</v>
          </cell>
          <cell r="M59" t="str">
            <v>DF01208008099</v>
          </cell>
        </row>
        <row r="60">
          <cell r="A60" t="str">
            <v>SA0057</v>
          </cell>
          <cell r="B60" t="str">
            <v>10SW-D/C108</v>
          </cell>
          <cell r="C60">
            <v>0</v>
          </cell>
          <cell r="D60" t="str">
            <v>E</v>
          </cell>
          <cell r="E60" t="str">
            <v>SKW&amp;Is-S</v>
          </cell>
          <cell r="F60" t="str">
            <v>A</v>
          </cell>
          <cell r="G60" t="str">
            <v>Hei Ling Chau Addiction Treatment Centre &amp; Hei Ling Chau Correctional Institution (Is-S)</v>
          </cell>
          <cell r="H60" t="str">
            <v>CSD</v>
          </cell>
          <cell r="I60">
            <v>3</v>
          </cell>
          <cell r="J60" t="str">
            <v>No</v>
          </cell>
          <cell r="L60" t="str">
            <v>Yes</v>
          </cell>
          <cell r="M60" t="str">
            <v>DF01208008100</v>
          </cell>
        </row>
        <row r="61">
          <cell r="A61" t="str">
            <v>SA0058</v>
          </cell>
          <cell r="B61" t="str">
            <v>10SW-D/C109</v>
          </cell>
          <cell r="C61">
            <v>0</v>
          </cell>
          <cell r="D61" t="str">
            <v>E</v>
          </cell>
          <cell r="E61" t="str">
            <v>SKW&amp;Is-S</v>
          </cell>
          <cell r="F61" t="str">
            <v>A</v>
          </cell>
          <cell r="G61" t="str">
            <v>Hei Ling Chau Addiction Treatment Centre &amp; Hei Ling Chau Correctional Institution (Is-S)</v>
          </cell>
          <cell r="H61" t="str">
            <v>CSD</v>
          </cell>
          <cell r="I61">
            <v>3</v>
          </cell>
          <cell r="J61" t="str">
            <v>No</v>
          </cell>
          <cell r="L61" t="str">
            <v>Yes</v>
          </cell>
          <cell r="M61" t="str">
            <v>DF01208008101</v>
          </cell>
        </row>
        <row r="62">
          <cell r="A62" t="str">
            <v>SA0059</v>
          </cell>
          <cell r="B62" t="str">
            <v>10SW-D/C11</v>
          </cell>
          <cell r="C62">
            <v>0</v>
          </cell>
          <cell r="D62" t="str">
            <v>E</v>
          </cell>
          <cell r="E62" t="str">
            <v>SKW&amp;Is-S</v>
          </cell>
          <cell r="F62" t="str">
            <v>A</v>
          </cell>
          <cell r="G62" t="str">
            <v>Hei Ling Chau Addiction Treatment Centre &amp; Hei Ling Chau Correctional Institution (Is-S)</v>
          </cell>
          <cell r="H62" t="str">
            <v>CSD</v>
          </cell>
          <cell r="I62">
            <v>1</v>
          </cell>
          <cell r="J62" t="str">
            <v>No</v>
          </cell>
          <cell r="L62" t="str">
            <v>No</v>
          </cell>
          <cell r="M62" t="str">
            <v>DF01208008017</v>
          </cell>
        </row>
        <row r="63">
          <cell r="A63" t="str">
            <v>SA0060</v>
          </cell>
          <cell r="B63" t="str">
            <v>10SW-D/C110</v>
          </cell>
          <cell r="C63">
            <v>0</v>
          </cell>
          <cell r="D63" t="str">
            <v>E</v>
          </cell>
          <cell r="E63" t="str">
            <v>SKW&amp;Is-S</v>
          </cell>
          <cell r="F63" t="str">
            <v>A</v>
          </cell>
          <cell r="G63" t="str">
            <v>Hei Ling Chau Addiction Treatment Centre &amp; Hei Ling Chau Correctional Institution (Is-S)</v>
          </cell>
          <cell r="H63" t="str">
            <v>CSD</v>
          </cell>
          <cell r="I63">
            <v>3</v>
          </cell>
          <cell r="J63" t="str">
            <v>No</v>
          </cell>
          <cell r="L63" t="str">
            <v>Yes</v>
          </cell>
          <cell r="M63" t="str">
            <v>DF01208008102</v>
          </cell>
        </row>
        <row r="64">
          <cell r="A64" t="str">
            <v>SA0061</v>
          </cell>
          <cell r="B64" t="str">
            <v>10SW-D/C111</v>
          </cell>
          <cell r="C64">
            <v>0</v>
          </cell>
          <cell r="D64" t="str">
            <v>E</v>
          </cell>
          <cell r="E64" t="str">
            <v>SKW&amp;Is-S</v>
          </cell>
          <cell r="F64" t="str">
            <v>A</v>
          </cell>
          <cell r="G64" t="str">
            <v>Hei Ling Chau Addiction Treatment Centre &amp; Hei Ling Chau Correctional Institution (Is-S)</v>
          </cell>
          <cell r="H64" t="str">
            <v>CSD</v>
          </cell>
          <cell r="I64">
            <v>3</v>
          </cell>
          <cell r="J64" t="str">
            <v>No</v>
          </cell>
          <cell r="L64" t="str">
            <v>Yes</v>
          </cell>
          <cell r="M64" t="str">
            <v>DF01208008103</v>
          </cell>
        </row>
        <row r="65">
          <cell r="A65" t="str">
            <v>SA0062</v>
          </cell>
          <cell r="B65" t="str">
            <v>10SW-D/C112</v>
          </cell>
          <cell r="C65">
            <v>0</v>
          </cell>
          <cell r="D65" t="str">
            <v>E</v>
          </cell>
          <cell r="E65" t="str">
            <v>SKW&amp;Is-S</v>
          </cell>
          <cell r="F65" t="str">
            <v>A</v>
          </cell>
          <cell r="G65" t="str">
            <v>Hei Ling Chau Addiction Treatment Centre &amp; Hei Ling Chau Correctional Institution (Is-S)</v>
          </cell>
          <cell r="H65" t="str">
            <v>CSD</v>
          </cell>
          <cell r="I65">
            <v>3</v>
          </cell>
          <cell r="J65" t="str">
            <v>No</v>
          </cell>
          <cell r="L65" t="str">
            <v>Yes</v>
          </cell>
          <cell r="M65" t="str">
            <v>DF01208008104</v>
          </cell>
        </row>
        <row r="66">
          <cell r="A66" t="str">
            <v>SA0063</v>
          </cell>
          <cell r="B66" t="str">
            <v>10SW-D/C113</v>
          </cell>
          <cell r="C66">
            <v>0</v>
          </cell>
          <cell r="D66" t="str">
            <v>E</v>
          </cell>
          <cell r="E66" t="str">
            <v>SKW&amp;Is-S</v>
          </cell>
          <cell r="F66" t="str">
            <v>A</v>
          </cell>
          <cell r="G66" t="str">
            <v>Hei Ling Chau Addiction Treatment Centre &amp; Hei Ling Chau Correctional Institution (Is-S)</v>
          </cell>
          <cell r="H66" t="str">
            <v>CSD</v>
          </cell>
          <cell r="I66">
            <v>3</v>
          </cell>
          <cell r="J66" t="str">
            <v>No</v>
          </cell>
          <cell r="L66" t="str">
            <v>No</v>
          </cell>
          <cell r="M66" t="str">
            <v>DF01208008105</v>
          </cell>
        </row>
        <row r="67">
          <cell r="A67" t="str">
            <v>SA0064</v>
          </cell>
          <cell r="B67" t="str">
            <v>10SW-D/C114</v>
          </cell>
          <cell r="C67">
            <v>0</v>
          </cell>
          <cell r="D67" t="str">
            <v>E</v>
          </cell>
          <cell r="E67" t="str">
            <v>SKW&amp;Is-S</v>
          </cell>
          <cell r="F67" t="str">
            <v>A</v>
          </cell>
          <cell r="G67" t="str">
            <v>Hei Ling Chau Addiction Treatment Centre &amp; Hei Ling Chau Correctional Institution (Is-S)</v>
          </cell>
          <cell r="H67" t="str">
            <v>CSD</v>
          </cell>
          <cell r="I67">
            <v>3</v>
          </cell>
          <cell r="J67" t="str">
            <v>No</v>
          </cell>
          <cell r="L67" t="str">
            <v>No</v>
          </cell>
          <cell r="M67" t="str">
            <v>DF01208008106</v>
          </cell>
        </row>
        <row r="68">
          <cell r="A68" t="str">
            <v>SA0065</v>
          </cell>
          <cell r="B68" t="str">
            <v>10SW-D/C115</v>
          </cell>
          <cell r="C68">
            <v>0</v>
          </cell>
          <cell r="D68" t="str">
            <v>E</v>
          </cell>
          <cell r="E68" t="str">
            <v>SKW&amp;Is-S</v>
          </cell>
          <cell r="F68" t="str">
            <v>A</v>
          </cell>
          <cell r="G68" t="str">
            <v>Hei Ling Chau Addiction Treatment Centre &amp; Hei Ling Chau Correctional Institution (Is-S)</v>
          </cell>
          <cell r="H68" t="str">
            <v>CSD</v>
          </cell>
          <cell r="I68">
            <v>3</v>
          </cell>
          <cell r="J68" t="str">
            <v>No</v>
          </cell>
          <cell r="L68" t="str">
            <v>Yes</v>
          </cell>
          <cell r="M68" t="str">
            <v>DF01208008107</v>
          </cell>
        </row>
        <row r="69">
          <cell r="A69" t="str">
            <v>SA0066</v>
          </cell>
          <cell r="B69" t="str">
            <v>10SW-D/C13</v>
          </cell>
          <cell r="C69">
            <v>0</v>
          </cell>
          <cell r="D69" t="str">
            <v>E</v>
          </cell>
          <cell r="E69" t="str">
            <v>SKW&amp;Is-S</v>
          </cell>
          <cell r="F69" t="str">
            <v>A</v>
          </cell>
          <cell r="G69" t="str">
            <v>Hei Ling Chau Addiction Treatment Centre &amp; Hei Ling Chau Correctional Institution (Is-S)</v>
          </cell>
          <cell r="H69" t="str">
            <v>CSD</v>
          </cell>
          <cell r="I69">
            <v>3</v>
          </cell>
          <cell r="J69" t="str">
            <v>No</v>
          </cell>
          <cell r="L69" t="str">
            <v>Yes</v>
          </cell>
          <cell r="M69" t="str">
            <v>DF01208008018</v>
          </cell>
        </row>
        <row r="70">
          <cell r="A70" t="str">
            <v>SA0067</v>
          </cell>
          <cell r="B70" t="str">
            <v>10SW-D/C133</v>
          </cell>
          <cell r="C70">
            <v>0</v>
          </cell>
          <cell r="D70" t="str">
            <v>E</v>
          </cell>
          <cell r="E70" t="str">
            <v>SKW&amp;Is-S</v>
          </cell>
          <cell r="F70" t="str">
            <v>A</v>
          </cell>
          <cell r="G70" t="str">
            <v>Hei Ling Chau Addiction Treatment Centre &amp; Hei Ling Chau Correctional Institution (Is-S)</v>
          </cell>
          <cell r="H70" t="str">
            <v>CSD</v>
          </cell>
          <cell r="I70">
            <v>1</v>
          </cell>
          <cell r="J70" t="str">
            <v>Yes</v>
          </cell>
          <cell r="L70" t="str">
            <v>Yes</v>
          </cell>
          <cell r="M70" t="str">
            <v>DF01208008108</v>
          </cell>
        </row>
        <row r="71">
          <cell r="A71" t="str">
            <v>SA0068</v>
          </cell>
          <cell r="B71" t="str">
            <v>10SW-D/C139</v>
          </cell>
          <cell r="C71">
            <v>0</v>
          </cell>
          <cell r="D71" t="str">
            <v>E</v>
          </cell>
          <cell r="E71" t="str">
            <v>SKW&amp;Is-S</v>
          </cell>
          <cell r="F71" t="str">
            <v>A</v>
          </cell>
          <cell r="G71" t="str">
            <v>Hei Ling Chau Addiction Treatment Centre &amp; Hei Ling Chau Correctional Institution (Is-S)</v>
          </cell>
          <cell r="H71" t="str">
            <v>CSD</v>
          </cell>
          <cell r="I71">
            <v>1</v>
          </cell>
          <cell r="J71" t="str">
            <v>No</v>
          </cell>
          <cell r="L71" t="str">
            <v>Yes</v>
          </cell>
          <cell r="M71" t="str">
            <v>DF01208008180</v>
          </cell>
        </row>
        <row r="72">
          <cell r="A72" t="str">
            <v>SA0069</v>
          </cell>
          <cell r="B72" t="str">
            <v>10SW-D/C14</v>
          </cell>
          <cell r="C72">
            <v>0</v>
          </cell>
          <cell r="D72" t="str">
            <v>E</v>
          </cell>
          <cell r="E72" t="str">
            <v>SKW&amp;Is-S</v>
          </cell>
          <cell r="F72" t="str">
            <v>A</v>
          </cell>
          <cell r="G72" t="str">
            <v>Hei Ling Chau Addiction Treatment Centre &amp; Hei Ling Chau Correctional Institution (Is-S)</v>
          </cell>
          <cell r="H72" t="str">
            <v>CSD</v>
          </cell>
          <cell r="I72">
            <v>3</v>
          </cell>
          <cell r="J72" t="str">
            <v>No</v>
          </cell>
          <cell r="L72" t="str">
            <v>Yes</v>
          </cell>
          <cell r="M72" t="str">
            <v>DF01208008019</v>
          </cell>
        </row>
        <row r="73">
          <cell r="A73" t="str">
            <v>SA0070</v>
          </cell>
          <cell r="B73" t="str">
            <v>10SW-D/C140</v>
          </cell>
          <cell r="C73">
            <v>0</v>
          </cell>
          <cell r="D73" t="str">
            <v>E</v>
          </cell>
          <cell r="E73" t="str">
            <v>SKW&amp;Is-S</v>
          </cell>
          <cell r="F73" t="str">
            <v>A</v>
          </cell>
          <cell r="G73" t="str">
            <v>Hei Ling Chau Addiction Treatment Centre &amp; Hei Ling Chau Correctional Institution (Is-S)</v>
          </cell>
          <cell r="H73" t="str">
            <v>CSD</v>
          </cell>
          <cell r="I73">
            <v>3</v>
          </cell>
          <cell r="J73" t="str">
            <v>No</v>
          </cell>
          <cell r="L73" t="str">
            <v>Yes</v>
          </cell>
          <cell r="M73" t="str">
            <v>DF01208008181</v>
          </cell>
        </row>
        <row r="74">
          <cell r="A74" t="str">
            <v>SA0071</v>
          </cell>
          <cell r="B74" t="str">
            <v>10SW-D/C15</v>
          </cell>
          <cell r="C74">
            <v>0</v>
          </cell>
          <cell r="D74" t="str">
            <v>E</v>
          </cell>
          <cell r="E74" t="str">
            <v>SKW&amp;Is-S</v>
          </cell>
          <cell r="F74" t="str">
            <v>A</v>
          </cell>
          <cell r="G74" t="str">
            <v>Hei Ling Chau Addiction Treatment Centre &amp; Hei Ling Chau Correctional Institution (Is-S)</v>
          </cell>
          <cell r="H74" t="str">
            <v>CSD</v>
          </cell>
          <cell r="I74">
            <v>3</v>
          </cell>
          <cell r="J74" t="str">
            <v>No</v>
          </cell>
          <cell r="L74" t="str">
            <v>Yes</v>
          </cell>
          <cell r="M74" t="str">
            <v>DF01208008020</v>
          </cell>
        </row>
        <row r="75">
          <cell r="A75" t="str">
            <v>SA0072</v>
          </cell>
          <cell r="B75" t="str">
            <v>10SW-D/C16</v>
          </cell>
          <cell r="C75">
            <v>0</v>
          </cell>
          <cell r="D75" t="str">
            <v>E</v>
          </cell>
          <cell r="E75" t="str">
            <v>SKW&amp;Is-S</v>
          </cell>
          <cell r="F75" t="str">
            <v>A</v>
          </cell>
          <cell r="G75" t="str">
            <v>Hei Ling Chau Addiction Treatment Centre &amp; Hei Ling Chau Correctional Institution (Is-S)</v>
          </cell>
          <cell r="H75" t="str">
            <v>CSD</v>
          </cell>
          <cell r="I75">
            <v>3</v>
          </cell>
          <cell r="J75" t="str">
            <v>No</v>
          </cell>
          <cell r="L75" t="str">
            <v>Yes</v>
          </cell>
          <cell r="M75" t="str">
            <v>DF01208008021</v>
          </cell>
        </row>
        <row r="76">
          <cell r="A76" t="str">
            <v>SA0073</v>
          </cell>
          <cell r="B76" t="str">
            <v>10SW-D/C17</v>
          </cell>
          <cell r="C76">
            <v>0</v>
          </cell>
          <cell r="D76" t="str">
            <v>E</v>
          </cell>
          <cell r="E76" t="str">
            <v>SKW&amp;Is-S</v>
          </cell>
          <cell r="F76" t="str">
            <v>A</v>
          </cell>
          <cell r="G76" t="str">
            <v>Hei Ling Chau Addiction Treatment Centre &amp; Hei Ling Chau Correctional Institution (Is-S)</v>
          </cell>
          <cell r="H76" t="str">
            <v>CSD</v>
          </cell>
          <cell r="I76">
            <v>3</v>
          </cell>
          <cell r="J76" t="str">
            <v>No</v>
          </cell>
          <cell r="L76" t="str">
            <v>No</v>
          </cell>
          <cell r="M76" t="str">
            <v>DF01208008022</v>
          </cell>
        </row>
        <row r="77">
          <cell r="A77" t="str">
            <v>SA0074</v>
          </cell>
          <cell r="B77" t="str">
            <v>10SW-D/C18</v>
          </cell>
          <cell r="C77">
            <v>0</v>
          </cell>
          <cell r="D77" t="str">
            <v>E</v>
          </cell>
          <cell r="E77" t="str">
            <v>SKW&amp;Is-S</v>
          </cell>
          <cell r="F77" t="str">
            <v>A</v>
          </cell>
          <cell r="G77" t="str">
            <v>Hei Ling Chau Addiction Treatment Centre &amp; Hei Ling Chau Correctional Institution (Is-S)</v>
          </cell>
          <cell r="H77" t="str">
            <v>CSD</v>
          </cell>
          <cell r="I77">
            <v>3</v>
          </cell>
          <cell r="J77" t="str">
            <v>No</v>
          </cell>
          <cell r="L77" t="str">
            <v>Yes</v>
          </cell>
          <cell r="M77" t="str">
            <v>DF01208008023</v>
          </cell>
        </row>
        <row r="78">
          <cell r="A78" t="str">
            <v>SA0075</v>
          </cell>
          <cell r="B78" t="str">
            <v>10SW-D/C19</v>
          </cell>
          <cell r="C78">
            <v>0</v>
          </cell>
          <cell r="D78" t="str">
            <v>E</v>
          </cell>
          <cell r="E78" t="str">
            <v>SKW&amp;Is-S</v>
          </cell>
          <cell r="F78" t="str">
            <v>A</v>
          </cell>
          <cell r="G78" t="str">
            <v>Hei Ling Chau Addiction Treatment Centre &amp; Hei Ling Chau Correctional Institution (Is-S)</v>
          </cell>
          <cell r="H78" t="str">
            <v>CSD</v>
          </cell>
          <cell r="I78">
            <v>3</v>
          </cell>
          <cell r="J78" t="str">
            <v>No</v>
          </cell>
          <cell r="L78" t="str">
            <v>Yes</v>
          </cell>
          <cell r="M78" t="str">
            <v>DF01208008024</v>
          </cell>
        </row>
        <row r="79">
          <cell r="A79" t="str">
            <v>SA0076</v>
          </cell>
          <cell r="B79" t="str">
            <v>10SW-D/C2</v>
          </cell>
          <cell r="C79">
            <v>0</v>
          </cell>
          <cell r="D79" t="str">
            <v>E</v>
          </cell>
          <cell r="E79" t="str">
            <v>SKW&amp;Is-S</v>
          </cell>
          <cell r="F79" t="str">
            <v>A</v>
          </cell>
          <cell r="G79" t="str">
            <v>Hei Ling Chau Addiction Treatment Centre &amp; Hei Ling Chau Correctional Institution (Is-S)</v>
          </cell>
          <cell r="H79" t="str">
            <v>CSD</v>
          </cell>
          <cell r="I79">
            <v>1</v>
          </cell>
          <cell r="J79" t="str">
            <v>Yes</v>
          </cell>
          <cell r="L79" t="str">
            <v>No</v>
          </cell>
          <cell r="M79" t="str">
            <v>DF01208008010</v>
          </cell>
        </row>
        <row r="80">
          <cell r="A80" t="str">
            <v>SA0077</v>
          </cell>
          <cell r="B80" t="str">
            <v>10SW-D/C20</v>
          </cell>
          <cell r="C80">
            <v>0</v>
          </cell>
          <cell r="D80" t="str">
            <v>E</v>
          </cell>
          <cell r="E80" t="str">
            <v>SKW&amp;Is-S</v>
          </cell>
          <cell r="F80" t="str">
            <v>A</v>
          </cell>
          <cell r="G80" t="str">
            <v>Hei Ling Chau Addiction Treatment Centre &amp; Hei Ling Chau Correctional Institution (Is-S)</v>
          </cell>
          <cell r="H80" t="str">
            <v>CSD</v>
          </cell>
          <cell r="I80">
            <v>3</v>
          </cell>
          <cell r="J80" t="str">
            <v>No</v>
          </cell>
          <cell r="L80" t="str">
            <v>Yes</v>
          </cell>
          <cell r="M80" t="str">
            <v>DF01208008025</v>
          </cell>
        </row>
        <row r="81">
          <cell r="A81" t="str">
            <v>SA0078</v>
          </cell>
          <cell r="B81" t="str">
            <v>10SW-D/C21</v>
          </cell>
          <cell r="C81">
            <v>0</v>
          </cell>
          <cell r="D81" t="str">
            <v>E</v>
          </cell>
          <cell r="E81" t="str">
            <v>SKW&amp;Is-S</v>
          </cell>
          <cell r="F81" t="str">
            <v>A</v>
          </cell>
          <cell r="G81" t="str">
            <v>Hei Ling Chau Addiction Treatment Centre &amp; Hei Ling Chau Correctional Institution (Is-S)</v>
          </cell>
          <cell r="H81" t="str">
            <v>CSD</v>
          </cell>
          <cell r="I81">
            <v>3</v>
          </cell>
          <cell r="J81" t="str">
            <v>No</v>
          </cell>
          <cell r="L81" t="str">
            <v>Yes</v>
          </cell>
          <cell r="M81" t="str">
            <v>DF01208008026</v>
          </cell>
        </row>
        <row r="82">
          <cell r="A82" t="str">
            <v>SA0079</v>
          </cell>
          <cell r="B82" t="str">
            <v>10SW-D/C22</v>
          </cell>
          <cell r="C82">
            <v>0</v>
          </cell>
          <cell r="D82" t="str">
            <v>E</v>
          </cell>
          <cell r="E82" t="str">
            <v>SKW&amp;Is-S</v>
          </cell>
          <cell r="F82" t="str">
            <v>A</v>
          </cell>
          <cell r="G82" t="str">
            <v>Hei Ling Chau Addiction Treatment Centre &amp; Hei Ling Chau Correctional Institution (Is-S)</v>
          </cell>
          <cell r="H82" t="str">
            <v>CSD</v>
          </cell>
          <cell r="I82">
            <v>3</v>
          </cell>
          <cell r="J82" t="str">
            <v>No</v>
          </cell>
          <cell r="L82" t="str">
            <v>No</v>
          </cell>
          <cell r="M82" t="str">
            <v>DF01208008027</v>
          </cell>
        </row>
        <row r="83">
          <cell r="A83" t="str">
            <v>SA0080</v>
          </cell>
          <cell r="B83" t="str">
            <v>10SW-D/C23</v>
          </cell>
          <cell r="C83">
            <v>0</v>
          </cell>
          <cell r="D83" t="str">
            <v>E</v>
          </cell>
          <cell r="E83" t="str">
            <v>SKW&amp;Is-S</v>
          </cell>
          <cell r="F83" t="str">
            <v>A</v>
          </cell>
          <cell r="G83" t="str">
            <v>Hei Ling Chau Addiction Treatment Centre &amp; Hei Ling Chau Correctional Institution (Is-S)</v>
          </cell>
          <cell r="H83" t="str">
            <v>CSD</v>
          </cell>
          <cell r="I83">
            <v>3</v>
          </cell>
          <cell r="J83" t="str">
            <v>No</v>
          </cell>
          <cell r="L83" t="str">
            <v>Yes</v>
          </cell>
          <cell r="M83" t="str">
            <v>DF01208008178</v>
          </cell>
        </row>
        <row r="84">
          <cell r="A84" t="str">
            <v>SA0081</v>
          </cell>
          <cell r="B84" t="str">
            <v>10SW-D/C24</v>
          </cell>
          <cell r="C84">
            <v>0</v>
          </cell>
          <cell r="D84" t="str">
            <v>E</v>
          </cell>
          <cell r="E84" t="str">
            <v>SKW&amp;Is-S</v>
          </cell>
          <cell r="F84" t="str">
            <v>A</v>
          </cell>
          <cell r="G84" t="str">
            <v>Hei Ling Chau Addiction Treatment Centre &amp; Hei Ling Chau Correctional Institution (Is-S)</v>
          </cell>
          <cell r="H84" t="str">
            <v>CSD</v>
          </cell>
          <cell r="I84">
            <v>1</v>
          </cell>
          <cell r="J84" t="str">
            <v>Yes</v>
          </cell>
          <cell r="L84" t="str">
            <v>Yes</v>
          </cell>
          <cell r="M84" t="str">
            <v>DF01208008179</v>
          </cell>
        </row>
        <row r="85">
          <cell r="A85" t="str">
            <v>SA0082</v>
          </cell>
          <cell r="B85" t="str">
            <v>10SW-D/C25</v>
          </cell>
          <cell r="C85">
            <v>0</v>
          </cell>
          <cell r="D85" t="str">
            <v>E</v>
          </cell>
          <cell r="E85" t="str">
            <v>SKW&amp;Is-S</v>
          </cell>
          <cell r="F85" t="str">
            <v>A</v>
          </cell>
          <cell r="G85" t="str">
            <v>Hei Ling Chau Addiction Treatment Centre &amp; Hei Ling Chau Correctional Institution (Is-S)</v>
          </cell>
          <cell r="H85" t="str">
            <v>CSD</v>
          </cell>
          <cell r="I85">
            <v>3</v>
          </cell>
          <cell r="J85" t="str">
            <v>No</v>
          </cell>
          <cell r="L85" t="str">
            <v>Yes</v>
          </cell>
          <cell r="M85" t="str">
            <v>DF01208008030</v>
          </cell>
        </row>
        <row r="86">
          <cell r="A86" t="str">
            <v>SA0083</v>
          </cell>
          <cell r="B86" t="str">
            <v>10SW-D/C26</v>
          </cell>
          <cell r="C86">
            <v>0</v>
          </cell>
          <cell r="D86" t="str">
            <v>E</v>
          </cell>
          <cell r="E86" t="str">
            <v>SKW&amp;Is-S</v>
          </cell>
          <cell r="F86" t="str">
            <v>A</v>
          </cell>
          <cell r="G86" t="str">
            <v>Hei Ling Chau Addiction Treatment Centre &amp; Hei Ling Chau Correctional Institution (Is-S)</v>
          </cell>
          <cell r="H86" t="str">
            <v>CSD</v>
          </cell>
          <cell r="I86">
            <v>1</v>
          </cell>
          <cell r="J86" t="str">
            <v>No</v>
          </cell>
          <cell r="L86" t="str">
            <v>Yes</v>
          </cell>
          <cell r="M86" t="str">
            <v>DF01208008031</v>
          </cell>
        </row>
        <row r="87">
          <cell r="A87" t="str">
            <v>SA0084</v>
          </cell>
          <cell r="B87" t="str">
            <v>10SW-D/C27</v>
          </cell>
          <cell r="C87">
            <v>0</v>
          </cell>
          <cell r="D87" t="str">
            <v>E</v>
          </cell>
          <cell r="E87" t="str">
            <v>SKW&amp;Is-S</v>
          </cell>
          <cell r="F87" t="str">
            <v>A</v>
          </cell>
          <cell r="G87" t="str">
            <v>Hei Ling Chau Addiction Treatment Centre &amp; Hei Ling Chau Correctional Institution (Is-S)</v>
          </cell>
          <cell r="H87" t="str">
            <v>CSD</v>
          </cell>
          <cell r="I87">
            <v>1</v>
          </cell>
          <cell r="J87" t="str">
            <v>Yes</v>
          </cell>
          <cell r="L87" t="str">
            <v>Yes</v>
          </cell>
          <cell r="M87" t="str">
            <v>DF01208008032</v>
          </cell>
        </row>
        <row r="88">
          <cell r="A88" t="str">
            <v>SA0085</v>
          </cell>
          <cell r="B88" t="str">
            <v>10SW-D/C28</v>
          </cell>
          <cell r="C88">
            <v>0</v>
          </cell>
          <cell r="D88" t="str">
            <v>E</v>
          </cell>
          <cell r="E88" t="str">
            <v>SKW&amp;Is-S</v>
          </cell>
          <cell r="F88" t="str">
            <v>A</v>
          </cell>
          <cell r="G88" t="str">
            <v>Hei Ling Chau Addiction Treatment Centre &amp; Hei Ling Chau Correctional Institution (Is-S)</v>
          </cell>
          <cell r="H88" t="str">
            <v>CSD</v>
          </cell>
          <cell r="I88">
            <v>1</v>
          </cell>
          <cell r="J88" t="str">
            <v>No</v>
          </cell>
          <cell r="L88" t="str">
            <v>Yes</v>
          </cell>
          <cell r="M88" t="str">
            <v>DF01208008033</v>
          </cell>
        </row>
        <row r="89">
          <cell r="A89" t="str">
            <v>SA0086</v>
          </cell>
          <cell r="B89" t="str">
            <v>10SW-D/C29</v>
          </cell>
          <cell r="C89">
            <v>0</v>
          </cell>
          <cell r="D89" t="str">
            <v>E</v>
          </cell>
          <cell r="E89" t="str">
            <v>SKW&amp;Is-S</v>
          </cell>
          <cell r="F89" t="str">
            <v>A</v>
          </cell>
          <cell r="G89" t="str">
            <v>Hei Ling Chau Addiction Treatment Centre &amp; Hei Ling Chau Correctional Institution (Is-S)</v>
          </cell>
          <cell r="H89" t="str">
            <v>CSD</v>
          </cell>
          <cell r="I89">
            <v>1</v>
          </cell>
          <cell r="J89" t="str">
            <v>No</v>
          </cell>
          <cell r="L89" t="str">
            <v>Yes</v>
          </cell>
          <cell r="M89" t="str">
            <v>DF01208008034</v>
          </cell>
        </row>
        <row r="90">
          <cell r="A90" t="str">
            <v>SA0087</v>
          </cell>
          <cell r="B90" t="str">
            <v>10SW-D/C30</v>
          </cell>
          <cell r="C90">
            <v>0</v>
          </cell>
          <cell r="D90" t="str">
            <v>E</v>
          </cell>
          <cell r="E90" t="str">
            <v>SKW&amp;Is-S</v>
          </cell>
          <cell r="F90" t="str">
            <v>A</v>
          </cell>
          <cell r="G90" t="str">
            <v>Hei Ling Chau Addiction Treatment Centre &amp; Hei Ling Chau Correctional Institution (Is-S)</v>
          </cell>
          <cell r="H90" t="str">
            <v>CSD</v>
          </cell>
          <cell r="I90">
            <v>1</v>
          </cell>
          <cell r="J90" t="str">
            <v>No</v>
          </cell>
          <cell r="L90" t="str">
            <v>Yes</v>
          </cell>
          <cell r="M90" t="str">
            <v>DF01208008035</v>
          </cell>
        </row>
        <row r="91">
          <cell r="A91" t="str">
            <v>SA0088</v>
          </cell>
          <cell r="B91" t="str">
            <v>10SW-D/C31</v>
          </cell>
          <cell r="C91">
            <v>0</v>
          </cell>
          <cell r="D91" t="str">
            <v>E</v>
          </cell>
          <cell r="E91" t="str">
            <v>SKW&amp;Is-S</v>
          </cell>
          <cell r="F91" t="str">
            <v>A</v>
          </cell>
          <cell r="G91" t="str">
            <v>Hei Ling Chau Addiction Treatment Centre &amp; Hei Ling Chau Correctional Institution (Is-S)</v>
          </cell>
          <cell r="H91" t="str">
            <v>CSD</v>
          </cell>
          <cell r="I91">
            <v>3</v>
          </cell>
          <cell r="J91" t="str">
            <v>No</v>
          </cell>
          <cell r="L91" t="str">
            <v>Yes</v>
          </cell>
          <cell r="M91" t="str">
            <v>DF01208008036</v>
          </cell>
        </row>
        <row r="92">
          <cell r="A92" t="str">
            <v>SA0089</v>
          </cell>
          <cell r="B92" t="str">
            <v>10SW-D/C32</v>
          </cell>
          <cell r="C92">
            <v>0</v>
          </cell>
          <cell r="D92" t="str">
            <v>E</v>
          </cell>
          <cell r="E92" t="str">
            <v>SKW&amp;Is-S</v>
          </cell>
          <cell r="F92" t="str">
            <v>A</v>
          </cell>
          <cell r="G92" t="str">
            <v>Hei Ling Chau Addiction Treatment Centre &amp; Hei Ling Chau Correctional Institution (Is-S)</v>
          </cell>
          <cell r="H92" t="str">
            <v>CSD</v>
          </cell>
          <cell r="I92">
            <v>3</v>
          </cell>
          <cell r="J92" t="str">
            <v>No</v>
          </cell>
          <cell r="L92" t="str">
            <v>Yes</v>
          </cell>
          <cell r="M92" t="str">
            <v>DF01208008037</v>
          </cell>
        </row>
        <row r="93">
          <cell r="A93" t="str">
            <v>SA0090</v>
          </cell>
          <cell r="B93" t="str">
            <v>10SW-D/C33</v>
          </cell>
          <cell r="C93">
            <v>0</v>
          </cell>
          <cell r="D93" t="str">
            <v>E</v>
          </cell>
          <cell r="E93" t="str">
            <v>SKW&amp;Is-S</v>
          </cell>
          <cell r="F93" t="str">
            <v>A</v>
          </cell>
          <cell r="G93" t="str">
            <v>Hei Ling Chau Addiction Treatment Centre &amp; Hei Ling Chau Correctional Institution (Is-S)</v>
          </cell>
          <cell r="H93" t="str">
            <v>CSD</v>
          </cell>
          <cell r="I93">
            <v>3</v>
          </cell>
          <cell r="J93" t="str">
            <v>No</v>
          </cell>
          <cell r="L93" t="str">
            <v>Yes</v>
          </cell>
          <cell r="M93" t="str">
            <v>DF01208008038</v>
          </cell>
        </row>
        <row r="94">
          <cell r="A94" t="str">
            <v>SA0091</v>
          </cell>
          <cell r="B94" t="str">
            <v>10SW-D/C34</v>
          </cell>
          <cell r="C94">
            <v>0</v>
          </cell>
          <cell r="D94" t="str">
            <v>E</v>
          </cell>
          <cell r="E94" t="str">
            <v>SKW&amp;Is-S</v>
          </cell>
          <cell r="F94" t="str">
            <v>A</v>
          </cell>
          <cell r="G94" t="str">
            <v>Hei Ling Chau Addiction Treatment Centre &amp; Hei Ling Chau Correctional Institution (Is-S)</v>
          </cell>
          <cell r="H94" t="str">
            <v>CSD</v>
          </cell>
          <cell r="I94">
            <v>3</v>
          </cell>
          <cell r="J94" t="str">
            <v>No</v>
          </cell>
          <cell r="L94" t="str">
            <v>Yes</v>
          </cell>
          <cell r="M94" t="str">
            <v>DF01208008039</v>
          </cell>
        </row>
        <row r="95">
          <cell r="A95" t="str">
            <v>SA0092</v>
          </cell>
          <cell r="B95" t="str">
            <v>10SW-D/C35</v>
          </cell>
          <cell r="C95">
            <v>0</v>
          </cell>
          <cell r="D95" t="str">
            <v>E</v>
          </cell>
          <cell r="E95" t="str">
            <v>SKW&amp;Is-S</v>
          </cell>
          <cell r="F95" t="str">
            <v>A</v>
          </cell>
          <cell r="G95" t="str">
            <v>Hei Ling Chau Addiction Treatment Centre &amp; Hei Ling Chau Correctional Institution (Is-S)</v>
          </cell>
          <cell r="H95" t="str">
            <v>CSD</v>
          </cell>
          <cell r="I95">
            <v>1</v>
          </cell>
          <cell r="J95" t="str">
            <v>No</v>
          </cell>
          <cell r="L95" t="str">
            <v>Yes</v>
          </cell>
          <cell r="M95" t="str">
            <v>DF01208008040</v>
          </cell>
        </row>
        <row r="96">
          <cell r="A96" t="str">
            <v>SA0093</v>
          </cell>
          <cell r="B96" t="str">
            <v>10SW-D/C36</v>
          </cell>
          <cell r="C96">
            <v>0</v>
          </cell>
          <cell r="D96" t="str">
            <v>E</v>
          </cell>
          <cell r="E96" t="str">
            <v>SKW&amp;Is-S</v>
          </cell>
          <cell r="F96" t="str">
            <v>A</v>
          </cell>
          <cell r="G96" t="str">
            <v>Hei Ling Chau Addiction Treatment Centre &amp; Hei Ling Chau Correctional Institution (Is-S)</v>
          </cell>
          <cell r="H96" t="str">
            <v>CSD</v>
          </cell>
          <cell r="I96">
            <v>1</v>
          </cell>
          <cell r="J96" t="str">
            <v>No</v>
          </cell>
          <cell r="L96" t="str">
            <v>Yes</v>
          </cell>
          <cell r="M96" t="str">
            <v>DF01208008041</v>
          </cell>
        </row>
        <row r="97">
          <cell r="A97" t="str">
            <v>SA0094</v>
          </cell>
          <cell r="B97" t="str">
            <v>10SW-D/CR37</v>
          </cell>
          <cell r="C97">
            <v>0</v>
          </cell>
          <cell r="D97" t="str">
            <v>E</v>
          </cell>
          <cell r="E97" t="str">
            <v>SKW&amp;Is-S</v>
          </cell>
          <cell r="F97" t="str">
            <v>A</v>
          </cell>
          <cell r="G97" t="str">
            <v>Hei Ling Chau Addiction Treatment Centre &amp; Hei Ling Chau Correctional Institution (Is-S)</v>
          </cell>
          <cell r="H97" t="str">
            <v>CSD</v>
          </cell>
          <cell r="I97">
            <v>1</v>
          </cell>
          <cell r="J97" t="str">
            <v>Yes</v>
          </cell>
          <cell r="L97" t="str">
            <v>Yes</v>
          </cell>
          <cell r="M97" t="str">
            <v>DF01208008042</v>
          </cell>
        </row>
        <row r="98">
          <cell r="A98" t="str">
            <v>SA0095</v>
          </cell>
          <cell r="B98" t="str">
            <v>10SW-D/C38</v>
          </cell>
          <cell r="C98">
            <v>0</v>
          </cell>
          <cell r="D98" t="str">
            <v>E</v>
          </cell>
          <cell r="E98" t="str">
            <v>SKW&amp;Is-S</v>
          </cell>
          <cell r="F98" t="str">
            <v>A</v>
          </cell>
          <cell r="G98" t="str">
            <v>Hei Ling Chau Addiction Treatment Centre &amp; Hei Ling Chau Correctional Institution (Is-S)</v>
          </cell>
          <cell r="H98" t="str">
            <v>CSD</v>
          </cell>
          <cell r="I98">
            <v>1</v>
          </cell>
          <cell r="J98" t="str">
            <v>No</v>
          </cell>
          <cell r="L98" t="str">
            <v>No</v>
          </cell>
          <cell r="M98" t="str">
            <v>DF01208008043</v>
          </cell>
        </row>
        <row r="99">
          <cell r="A99" t="str">
            <v>SA0096</v>
          </cell>
          <cell r="B99" t="str">
            <v>10SW-D/C39</v>
          </cell>
          <cell r="C99">
            <v>0</v>
          </cell>
          <cell r="D99" t="str">
            <v>E</v>
          </cell>
          <cell r="E99" t="str">
            <v>SKW&amp;Is-S</v>
          </cell>
          <cell r="F99" t="str">
            <v>A</v>
          </cell>
          <cell r="G99" t="str">
            <v>Hei Ling Chau Addiction Treatment Centre &amp; Hei Ling Chau Correctional Institution (Is-S)</v>
          </cell>
          <cell r="H99" t="str">
            <v>CSD</v>
          </cell>
          <cell r="I99">
            <v>1</v>
          </cell>
          <cell r="J99" t="str">
            <v>Yes</v>
          </cell>
          <cell r="L99" t="str">
            <v>Yes</v>
          </cell>
          <cell r="M99" t="str">
            <v>DF01208008044</v>
          </cell>
        </row>
        <row r="100">
          <cell r="A100" t="str">
            <v>SA0097</v>
          </cell>
          <cell r="B100" t="str">
            <v>10SW-D/C4</v>
          </cell>
          <cell r="C100">
            <v>0</v>
          </cell>
          <cell r="D100" t="str">
            <v>E</v>
          </cell>
          <cell r="E100" t="str">
            <v>SKW&amp;Is-S</v>
          </cell>
          <cell r="F100" t="str">
            <v>A</v>
          </cell>
          <cell r="G100" t="str">
            <v>Hei Ling Chau Addiction Treatment Centre &amp; Hei Ling Chau Correctional Institution (Is-S)</v>
          </cell>
          <cell r="H100" t="str">
            <v>CSD</v>
          </cell>
          <cell r="I100">
            <v>1</v>
          </cell>
          <cell r="J100" t="str">
            <v>No</v>
          </cell>
          <cell r="L100" t="str">
            <v>Yes</v>
          </cell>
          <cell r="M100" t="str">
            <v>DF01208008011</v>
          </cell>
        </row>
        <row r="101">
          <cell r="A101" t="str">
            <v>SA0098</v>
          </cell>
          <cell r="B101" t="str">
            <v>10SW-D/C40</v>
          </cell>
          <cell r="C101">
            <v>0</v>
          </cell>
          <cell r="D101" t="str">
            <v>E</v>
          </cell>
          <cell r="E101" t="str">
            <v>SKW&amp;Is-S</v>
          </cell>
          <cell r="F101" t="str">
            <v>A</v>
          </cell>
          <cell r="G101" t="str">
            <v>Hei Ling Chau Addiction Treatment Centre &amp; Hei Ling Chau Correctional Institution (Is-S)</v>
          </cell>
          <cell r="H101" t="str">
            <v>CSD</v>
          </cell>
          <cell r="I101">
            <v>2</v>
          </cell>
          <cell r="J101" t="str">
            <v>Yes</v>
          </cell>
          <cell r="L101" t="str">
            <v>Yes</v>
          </cell>
          <cell r="M101" t="str">
            <v>DF01208008045</v>
          </cell>
        </row>
        <row r="102">
          <cell r="A102" t="str">
            <v>SA0099</v>
          </cell>
          <cell r="B102" t="str">
            <v>10SW-D/C41</v>
          </cell>
          <cell r="C102">
            <v>0</v>
          </cell>
          <cell r="D102" t="str">
            <v>E</v>
          </cell>
          <cell r="E102" t="str">
            <v>SKW&amp;Is-S</v>
          </cell>
          <cell r="F102" t="str">
            <v>A</v>
          </cell>
          <cell r="G102" t="str">
            <v>Hei Ling Chau Addiction Treatment Centre &amp; Hei Ling Chau Correctional Institution (Is-S)</v>
          </cell>
          <cell r="H102" t="str">
            <v>CSD</v>
          </cell>
          <cell r="I102">
            <v>2</v>
          </cell>
          <cell r="J102" t="str">
            <v>No</v>
          </cell>
          <cell r="L102" t="str">
            <v>Yes</v>
          </cell>
          <cell r="M102" t="str">
            <v>DF01208008046</v>
          </cell>
        </row>
        <row r="103">
          <cell r="A103" t="str">
            <v>SA0100</v>
          </cell>
          <cell r="B103" t="str">
            <v>10SW-D/C42</v>
          </cell>
          <cell r="C103">
            <v>0</v>
          </cell>
          <cell r="D103" t="str">
            <v>E</v>
          </cell>
          <cell r="E103" t="str">
            <v>SKW&amp;Is-S</v>
          </cell>
          <cell r="F103" t="str">
            <v>A</v>
          </cell>
          <cell r="G103" t="str">
            <v>Hei Ling Chau Addiction Treatment Centre &amp; Hei Ling Chau Correctional Institution (Is-S)</v>
          </cell>
          <cell r="H103" t="str">
            <v>CSD</v>
          </cell>
          <cell r="I103">
            <v>3</v>
          </cell>
          <cell r="J103" t="str">
            <v>No</v>
          </cell>
          <cell r="L103" t="str">
            <v>No</v>
          </cell>
          <cell r="M103" t="str">
            <v>DF01208008047</v>
          </cell>
        </row>
        <row r="104">
          <cell r="A104" t="str">
            <v>SA0101</v>
          </cell>
          <cell r="B104" t="str">
            <v>10SW-D/C43</v>
          </cell>
          <cell r="C104">
            <v>0</v>
          </cell>
          <cell r="D104" t="str">
            <v>E</v>
          </cell>
          <cell r="E104" t="str">
            <v>SKW&amp;Is-S</v>
          </cell>
          <cell r="F104" t="str">
            <v>A</v>
          </cell>
          <cell r="G104" t="str">
            <v>Hei Ling Chau Addiction Treatment Centre &amp; Hei Ling Chau Correctional Institution (Is-S)</v>
          </cell>
          <cell r="H104" t="str">
            <v>CSD</v>
          </cell>
          <cell r="I104">
            <v>1</v>
          </cell>
          <cell r="J104" t="str">
            <v>No</v>
          </cell>
          <cell r="L104" t="str">
            <v>Yes</v>
          </cell>
          <cell r="M104" t="str">
            <v>DF01208008048</v>
          </cell>
        </row>
        <row r="105">
          <cell r="A105" t="str">
            <v>SA0102</v>
          </cell>
          <cell r="B105" t="str">
            <v>10SW-D/C44</v>
          </cell>
          <cell r="C105">
            <v>0</v>
          </cell>
          <cell r="D105" t="str">
            <v>E</v>
          </cell>
          <cell r="E105" t="str">
            <v>SKW&amp;Is-S</v>
          </cell>
          <cell r="F105" t="str">
            <v>A</v>
          </cell>
          <cell r="G105" t="str">
            <v>Hei Ling Chau Addiction Treatment Centre &amp; Hei Ling Chau Correctional Institution (Is-S)</v>
          </cell>
          <cell r="H105" t="str">
            <v>CSD</v>
          </cell>
          <cell r="I105">
            <v>2</v>
          </cell>
          <cell r="J105" t="str">
            <v>No</v>
          </cell>
          <cell r="L105" t="str">
            <v>Yes</v>
          </cell>
          <cell r="M105" t="str">
            <v>DF01208008049</v>
          </cell>
        </row>
        <row r="106">
          <cell r="A106" t="str">
            <v>SA0103</v>
          </cell>
          <cell r="B106" t="str">
            <v>10SW-D/C45</v>
          </cell>
          <cell r="C106">
            <v>0</v>
          </cell>
          <cell r="D106" t="str">
            <v>E</v>
          </cell>
          <cell r="E106" t="str">
            <v>SKW&amp;Is-S</v>
          </cell>
          <cell r="F106" t="str">
            <v>A</v>
          </cell>
          <cell r="G106" t="str">
            <v>Hei Ling Chau Addiction Treatment Centre &amp; Hei Ling Chau Correctional Institution (Is-S)</v>
          </cell>
          <cell r="H106" t="str">
            <v>CSD</v>
          </cell>
          <cell r="I106">
            <v>2</v>
          </cell>
          <cell r="J106" t="str">
            <v>Yes</v>
          </cell>
          <cell r="L106" t="str">
            <v>Yes</v>
          </cell>
          <cell r="M106" t="str">
            <v>DF01208008050</v>
          </cell>
        </row>
        <row r="107">
          <cell r="A107" t="str">
            <v>SA0104</v>
          </cell>
          <cell r="B107" t="str">
            <v>10SW-D/C46</v>
          </cell>
          <cell r="C107">
            <v>0</v>
          </cell>
          <cell r="D107" t="str">
            <v>E</v>
          </cell>
          <cell r="E107" t="str">
            <v>SKW&amp;Is-S</v>
          </cell>
          <cell r="F107" t="str">
            <v>A</v>
          </cell>
          <cell r="G107" t="str">
            <v>Hei Ling Chau Addiction Treatment Centre &amp; Hei Ling Chau Correctional Institution (Is-S)</v>
          </cell>
          <cell r="H107" t="str">
            <v>CSD</v>
          </cell>
          <cell r="I107">
            <v>1</v>
          </cell>
          <cell r="J107" t="str">
            <v>No</v>
          </cell>
          <cell r="L107" t="str">
            <v>Yes</v>
          </cell>
          <cell r="M107" t="str">
            <v>DF01208008051</v>
          </cell>
        </row>
        <row r="108">
          <cell r="A108" t="str">
            <v>SA0105</v>
          </cell>
          <cell r="B108" t="str">
            <v>10SW-D/C47</v>
          </cell>
          <cell r="C108">
            <v>0</v>
          </cell>
          <cell r="D108" t="str">
            <v>E</v>
          </cell>
          <cell r="E108" t="str">
            <v>SKW&amp;Is-S</v>
          </cell>
          <cell r="F108" t="str">
            <v>A</v>
          </cell>
          <cell r="G108" t="str">
            <v>Hei Ling Chau Addiction Treatment Centre &amp; Hei Ling Chau Correctional Institution (Is-S)</v>
          </cell>
          <cell r="H108" t="str">
            <v>CSD</v>
          </cell>
          <cell r="I108">
            <v>3</v>
          </cell>
          <cell r="J108" t="str">
            <v>No</v>
          </cell>
          <cell r="L108" t="str">
            <v>Yes</v>
          </cell>
          <cell r="M108" t="str">
            <v>DF01208008052</v>
          </cell>
        </row>
        <row r="109">
          <cell r="A109" t="str">
            <v>SA0106</v>
          </cell>
          <cell r="B109" t="str">
            <v>10SW-D/C48</v>
          </cell>
          <cell r="C109">
            <v>0</v>
          </cell>
          <cell r="D109" t="str">
            <v>E</v>
          </cell>
          <cell r="E109" t="str">
            <v>SKW&amp;Is-S</v>
          </cell>
          <cell r="F109" t="str">
            <v>A</v>
          </cell>
          <cell r="G109" t="str">
            <v>Hei Ling Chau Addiction Treatment Centre &amp; Hei Ling Chau Correctional Institution (Is-S)</v>
          </cell>
          <cell r="H109" t="str">
            <v>CSD</v>
          </cell>
          <cell r="I109">
            <v>3</v>
          </cell>
          <cell r="J109" t="str">
            <v>No</v>
          </cell>
          <cell r="L109" t="str">
            <v>No</v>
          </cell>
          <cell r="M109" t="str">
            <v>DF01208008053</v>
          </cell>
        </row>
        <row r="110">
          <cell r="A110" t="str">
            <v>SA0107</v>
          </cell>
          <cell r="B110" t="str">
            <v>10SW-D/C49</v>
          </cell>
          <cell r="C110">
            <v>0</v>
          </cell>
          <cell r="D110" t="str">
            <v>E</v>
          </cell>
          <cell r="E110" t="str">
            <v>SKW&amp;Is-S</v>
          </cell>
          <cell r="F110" t="str">
            <v>A</v>
          </cell>
          <cell r="G110" t="str">
            <v>Hei Ling Chau Addiction Treatment Centre &amp; Hei Ling Chau Correctional Institution (Is-S)</v>
          </cell>
          <cell r="H110" t="str">
            <v>CSD</v>
          </cell>
          <cell r="I110">
            <v>2</v>
          </cell>
          <cell r="J110" t="str">
            <v>Yes</v>
          </cell>
          <cell r="L110" t="str">
            <v>Yes</v>
          </cell>
          <cell r="M110" t="str">
            <v>DF01208008054</v>
          </cell>
        </row>
        <row r="111">
          <cell r="A111" t="str">
            <v>SA0108</v>
          </cell>
          <cell r="B111" t="str">
            <v>10SW-D/C5</v>
          </cell>
          <cell r="C111">
            <v>0</v>
          </cell>
          <cell r="D111" t="str">
            <v>E</v>
          </cell>
          <cell r="E111" t="str">
            <v>SKW&amp;Is-S</v>
          </cell>
          <cell r="F111" t="str">
            <v>A</v>
          </cell>
          <cell r="G111" t="str">
            <v>Hei Ling Chau Addiction Treatment Centre &amp; Hei Ling Chau Correctional Institution (Is-S)</v>
          </cell>
          <cell r="H111" t="str">
            <v>CSD</v>
          </cell>
          <cell r="I111">
            <v>1</v>
          </cell>
          <cell r="J111" t="str">
            <v>Yes</v>
          </cell>
          <cell r="L111" t="str">
            <v>Yes</v>
          </cell>
          <cell r="M111" t="str">
            <v>DF01208008012</v>
          </cell>
        </row>
        <row r="112">
          <cell r="A112" t="str">
            <v>SA0109</v>
          </cell>
          <cell r="B112" t="str">
            <v>10SW-D/C50</v>
          </cell>
          <cell r="C112">
            <v>0</v>
          </cell>
          <cell r="D112" t="str">
            <v>E</v>
          </cell>
          <cell r="E112" t="str">
            <v>SKW&amp;Is-S</v>
          </cell>
          <cell r="F112" t="str">
            <v>A</v>
          </cell>
          <cell r="G112" t="str">
            <v>Hei Ling Chau Addiction Treatment Centre &amp; Hei Ling Chau Correctional Institution (Is-S)</v>
          </cell>
          <cell r="H112" t="str">
            <v>CSD</v>
          </cell>
          <cell r="I112">
            <v>3</v>
          </cell>
          <cell r="J112" t="str">
            <v>No</v>
          </cell>
          <cell r="L112" t="str">
            <v>Yes</v>
          </cell>
          <cell r="M112" t="str">
            <v>DF01208008055</v>
          </cell>
        </row>
        <row r="113">
          <cell r="A113" t="str">
            <v>SA0110</v>
          </cell>
          <cell r="B113" t="str">
            <v>10SW-D/C51</v>
          </cell>
          <cell r="C113">
            <v>0</v>
          </cell>
          <cell r="D113" t="str">
            <v>E</v>
          </cell>
          <cell r="E113" t="str">
            <v>SKW&amp;Is-S</v>
          </cell>
          <cell r="F113" t="str">
            <v>A</v>
          </cell>
          <cell r="G113" t="str">
            <v>Hei Ling Chau Addiction Treatment Centre &amp; Hei Ling Chau Correctional Institution (Is-S)</v>
          </cell>
          <cell r="H113" t="str">
            <v>CSD</v>
          </cell>
          <cell r="I113">
            <v>1</v>
          </cell>
          <cell r="J113" t="str">
            <v>No</v>
          </cell>
          <cell r="L113" t="str">
            <v>Yes</v>
          </cell>
          <cell r="M113" t="str">
            <v>DF01208008056</v>
          </cell>
        </row>
        <row r="114">
          <cell r="A114" t="str">
            <v>SA0111</v>
          </cell>
          <cell r="B114" t="str">
            <v>10SW-D/CR52</v>
          </cell>
          <cell r="C114">
            <v>0</v>
          </cell>
          <cell r="D114" t="str">
            <v>E</v>
          </cell>
          <cell r="E114" t="str">
            <v>SKW&amp;Is-S</v>
          </cell>
          <cell r="F114" t="str">
            <v>A</v>
          </cell>
          <cell r="G114" t="str">
            <v>Hei Ling Chau Addiction Treatment Centre &amp; Hei Ling Chau Correctional Institution (Is-S)</v>
          </cell>
          <cell r="H114" t="str">
            <v>CSD</v>
          </cell>
          <cell r="I114">
            <v>1</v>
          </cell>
          <cell r="J114" t="str">
            <v>Yes</v>
          </cell>
          <cell r="L114" t="str">
            <v>No</v>
          </cell>
          <cell r="M114" t="str">
            <v>DF01208008057</v>
          </cell>
        </row>
        <row r="115">
          <cell r="A115" t="str">
            <v>SA0112</v>
          </cell>
          <cell r="B115" t="str">
            <v>10SW-D/C53</v>
          </cell>
          <cell r="C115">
            <v>0</v>
          </cell>
          <cell r="D115" t="str">
            <v>E</v>
          </cell>
          <cell r="E115" t="str">
            <v>SKW&amp;Is-S</v>
          </cell>
          <cell r="F115" t="str">
            <v>A</v>
          </cell>
          <cell r="G115" t="str">
            <v>Hei Ling Chau Addiction Treatment Centre &amp; Hei Ling Chau Correctional Institution (Is-S)</v>
          </cell>
          <cell r="H115" t="str">
            <v>CSD</v>
          </cell>
          <cell r="I115">
            <v>1</v>
          </cell>
          <cell r="J115" t="str">
            <v>No</v>
          </cell>
          <cell r="L115" t="str">
            <v>Yes</v>
          </cell>
          <cell r="M115" t="str">
            <v>DF01208008058</v>
          </cell>
        </row>
        <row r="116">
          <cell r="A116" t="str">
            <v>SA0113</v>
          </cell>
          <cell r="B116" t="str">
            <v>10SW-D/C54</v>
          </cell>
          <cell r="C116">
            <v>0</v>
          </cell>
          <cell r="D116" t="str">
            <v>E</v>
          </cell>
          <cell r="E116" t="str">
            <v>SKW&amp;Is-S</v>
          </cell>
          <cell r="F116" t="str">
            <v>A</v>
          </cell>
          <cell r="G116" t="str">
            <v>Hei Ling Chau Addiction Treatment Centre &amp; Hei Ling Chau Correctional Institution (Is-S)</v>
          </cell>
          <cell r="H116" t="str">
            <v>CSD</v>
          </cell>
          <cell r="I116">
            <v>2</v>
          </cell>
          <cell r="J116" t="str">
            <v>No</v>
          </cell>
          <cell r="L116" t="str">
            <v>Yes</v>
          </cell>
          <cell r="M116" t="str">
            <v>DF01208008059</v>
          </cell>
        </row>
        <row r="117">
          <cell r="A117" t="str">
            <v>SA0114</v>
          </cell>
          <cell r="B117" t="str">
            <v>10SW-D/C55</v>
          </cell>
          <cell r="C117">
            <v>0</v>
          </cell>
          <cell r="D117" t="str">
            <v>E</v>
          </cell>
          <cell r="E117" t="str">
            <v>SKW&amp;Is-S</v>
          </cell>
          <cell r="F117" t="str">
            <v>A</v>
          </cell>
          <cell r="G117" t="str">
            <v>Hei Ling Chau Addiction Treatment Centre &amp; Hei Ling Chau Correctional Institution (Is-S)</v>
          </cell>
          <cell r="H117" t="str">
            <v>CSD</v>
          </cell>
          <cell r="I117">
            <v>1</v>
          </cell>
          <cell r="J117" t="str">
            <v>No</v>
          </cell>
          <cell r="L117" t="str">
            <v>Yes</v>
          </cell>
          <cell r="M117" t="str">
            <v>DF01208008060</v>
          </cell>
        </row>
        <row r="118">
          <cell r="A118" t="str">
            <v>SA0115</v>
          </cell>
          <cell r="B118" t="str">
            <v>10SW-D/C56</v>
          </cell>
          <cell r="C118">
            <v>0</v>
          </cell>
          <cell r="D118" t="str">
            <v>E</v>
          </cell>
          <cell r="E118" t="str">
            <v>SKW&amp;Is-S</v>
          </cell>
          <cell r="F118" t="str">
            <v>A</v>
          </cell>
          <cell r="G118" t="str">
            <v>Hei Ling Chau Addiction Treatment Centre &amp; Hei Ling Chau Correctional Institution (Is-S)</v>
          </cell>
          <cell r="H118" t="str">
            <v>CSD</v>
          </cell>
          <cell r="I118">
            <v>1</v>
          </cell>
          <cell r="J118" t="str">
            <v>Yes</v>
          </cell>
          <cell r="L118" t="str">
            <v>Yes</v>
          </cell>
          <cell r="M118" t="str">
            <v>DF01208008061</v>
          </cell>
        </row>
        <row r="119">
          <cell r="A119" t="str">
            <v>SA0116</v>
          </cell>
          <cell r="B119" t="str">
            <v>10SW-D/C57</v>
          </cell>
          <cell r="C119">
            <v>0</v>
          </cell>
          <cell r="D119" t="str">
            <v>E</v>
          </cell>
          <cell r="E119" t="str">
            <v>SKW&amp;Is-S</v>
          </cell>
          <cell r="F119" t="str">
            <v>A</v>
          </cell>
          <cell r="G119" t="str">
            <v>Hei Ling Chau Addiction Treatment Centre &amp; Hei Ling Chau Correctional Institution (Is-S)</v>
          </cell>
          <cell r="H119" t="str">
            <v>CSD</v>
          </cell>
          <cell r="I119">
            <v>1</v>
          </cell>
          <cell r="J119" t="str">
            <v>No</v>
          </cell>
          <cell r="L119" t="str">
            <v>No</v>
          </cell>
          <cell r="M119" t="str">
            <v>DF01208008062</v>
          </cell>
        </row>
        <row r="120">
          <cell r="A120" t="str">
            <v>SA0117</v>
          </cell>
          <cell r="B120" t="str">
            <v>10SW-D/CR58</v>
          </cell>
          <cell r="C120">
            <v>0</v>
          </cell>
          <cell r="D120" t="str">
            <v>E</v>
          </cell>
          <cell r="E120" t="str">
            <v>SKW&amp;Is-S</v>
          </cell>
          <cell r="F120" t="str">
            <v>A</v>
          </cell>
          <cell r="G120" t="str">
            <v>Hei Ling Chau Addiction Treatment Centre &amp; Hei Ling Chau Correctional Institution (Is-S)</v>
          </cell>
          <cell r="H120" t="str">
            <v>CSD</v>
          </cell>
          <cell r="I120">
            <v>3</v>
          </cell>
          <cell r="J120" t="str">
            <v>No</v>
          </cell>
          <cell r="L120" t="str">
            <v>Yes</v>
          </cell>
          <cell r="M120" t="str">
            <v>DF01208008063</v>
          </cell>
        </row>
        <row r="121">
          <cell r="A121" t="str">
            <v>SA0118</v>
          </cell>
          <cell r="B121" t="str">
            <v>10SW-D/C6</v>
          </cell>
          <cell r="C121">
            <v>0</v>
          </cell>
          <cell r="D121" t="str">
            <v>E</v>
          </cell>
          <cell r="E121" t="str">
            <v>SKW&amp;Is-S</v>
          </cell>
          <cell r="F121" t="str">
            <v>A</v>
          </cell>
          <cell r="G121" t="str">
            <v>Hei Ling Chau Addiction Treatment Centre &amp; Hei Ling Chau Correctional Institution (Is-S)</v>
          </cell>
          <cell r="H121" t="str">
            <v>CSD</v>
          </cell>
          <cell r="I121">
            <v>1</v>
          </cell>
          <cell r="J121" t="str">
            <v>No</v>
          </cell>
          <cell r="L121" t="str">
            <v>Yes</v>
          </cell>
          <cell r="M121" t="str">
            <v>DF01208008013</v>
          </cell>
        </row>
        <row r="122">
          <cell r="A122" t="str">
            <v>SA0119</v>
          </cell>
          <cell r="B122" t="str">
            <v>10SW-D/C66</v>
          </cell>
          <cell r="C122">
            <v>0</v>
          </cell>
          <cell r="D122" t="str">
            <v>E</v>
          </cell>
          <cell r="E122" t="str">
            <v>SKW&amp;Is-S</v>
          </cell>
          <cell r="F122" t="str">
            <v>A</v>
          </cell>
          <cell r="G122" t="str">
            <v>Hei Ling Chau Addiction Treatment Centre &amp; Hei Ling Chau Correctional Institution (Is-S)</v>
          </cell>
          <cell r="H122" t="str">
            <v>CSD</v>
          </cell>
          <cell r="I122">
            <v>3</v>
          </cell>
          <cell r="J122" t="str">
            <v>No</v>
          </cell>
          <cell r="L122" t="str">
            <v>Yes</v>
          </cell>
          <cell r="M122" t="str">
            <v>DF01208008065</v>
          </cell>
        </row>
        <row r="123">
          <cell r="A123" t="str">
            <v>SA0120</v>
          </cell>
          <cell r="B123" t="str">
            <v>10SW-D/C67</v>
          </cell>
          <cell r="C123">
            <v>0</v>
          </cell>
          <cell r="D123" t="str">
            <v>E</v>
          </cell>
          <cell r="E123" t="str">
            <v>SKW&amp;Is-S</v>
          </cell>
          <cell r="F123" t="str">
            <v>A</v>
          </cell>
          <cell r="G123" t="str">
            <v>Hei Ling Chau Addiction Treatment Centre &amp; Hei Ling Chau Correctional Institution (Is-S)</v>
          </cell>
          <cell r="H123" t="str">
            <v>CSD</v>
          </cell>
          <cell r="I123">
            <v>3</v>
          </cell>
          <cell r="J123" t="str">
            <v>No</v>
          </cell>
          <cell r="L123" t="str">
            <v>Yes</v>
          </cell>
          <cell r="M123" t="str">
            <v>DF01208008066</v>
          </cell>
        </row>
        <row r="124">
          <cell r="A124" t="str">
            <v>SA0121</v>
          </cell>
          <cell r="B124" t="str">
            <v>10SW-D/C68</v>
          </cell>
          <cell r="C124">
            <v>0</v>
          </cell>
          <cell r="D124" t="str">
            <v>E</v>
          </cell>
          <cell r="E124" t="str">
            <v>SKW&amp;Is-S</v>
          </cell>
          <cell r="F124" t="str">
            <v>A</v>
          </cell>
          <cell r="G124" t="str">
            <v>Hei Ling Chau Addiction Treatment Centre &amp; Hei Ling Chau Correctional Institution (Is-S)</v>
          </cell>
          <cell r="H124" t="str">
            <v>CSD</v>
          </cell>
          <cell r="I124">
            <v>3</v>
          </cell>
          <cell r="J124" t="str">
            <v>No</v>
          </cell>
          <cell r="L124" t="str">
            <v>No</v>
          </cell>
          <cell r="M124" t="str">
            <v>DF01208008067</v>
          </cell>
        </row>
        <row r="125">
          <cell r="A125" t="str">
            <v>SA0122</v>
          </cell>
          <cell r="B125" t="str">
            <v>10SW-D/C69</v>
          </cell>
          <cell r="C125">
            <v>0</v>
          </cell>
          <cell r="D125" t="str">
            <v>E</v>
          </cell>
          <cell r="E125" t="str">
            <v>SKW&amp;Is-S</v>
          </cell>
          <cell r="F125" t="str">
            <v>A</v>
          </cell>
          <cell r="G125" t="str">
            <v>Hei Ling Chau Addiction Treatment Centre &amp; Hei Ling Chau Correctional Institution (Is-S)</v>
          </cell>
          <cell r="H125" t="str">
            <v>CSD</v>
          </cell>
          <cell r="I125">
            <v>3</v>
          </cell>
          <cell r="J125" t="str">
            <v>No</v>
          </cell>
          <cell r="L125" t="str">
            <v>No</v>
          </cell>
          <cell r="M125" t="str">
            <v>DF01208008068</v>
          </cell>
        </row>
        <row r="126">
          <cell r="A126" t="str">
            <v>SA0123</v>
          </cell>
          <cell r="B126" t="str">
            <v>10SW-D/CR7</v>
          </cell>
          <cell r="C126">
            <v>0</v>
          </cell>
          <cell r="D126" t="str">
            <v>E</v>
          </cell>
          <cell r="E126" t="str">
            <v>SKW&amp;Is-S</v>
          </cell>
          <cell r="F126" t="str">
            <v>A</v>
          </cell>
          <cell r="G126" t="str">
            <v>Hei Ling Chau Addiction Treatment Centre &amp; Hei Ling Chau Correctional Institution (Is-S)</v>
          </cell>
          <cell r="H126" t="str">
            <v>CSD</v>
          </cell>
          <cell r="I126">
            <v>1</v>
          </cell>
          <cell r="J126" t="str">
            <v>Yes</v>
          </cell>
          <cell r="L126" t="str">
            <v>Yes</v>
          </cell>
          <cell r="M126" t="str">
            <v>DF01208009000</v>
          </cell>
        </row>
        <row r="127">
          <cell r="A127" t="str">
            <v>SA0124</v>
          </cell>
          <cell r="B127" t="str">
            <v>10SW-D/C70</v>
          </cell>
          <cell r="C127">
            <v>0</v>
          </cell>
          <cell r="D127" t="str">
            <v>E</v>
          </cell>
          <cell r="E127" t="str">
            <v>SKW&amp;Is-S</v>
          </cell>
          <cell r="F127" t="str">
            <v>A</v>
          </cell>
          <cell r="G127" t="str">
            <v>Hei Ling Chau Addiction Treatment Centre &amp; Hei Ling Chau Correctional Institution (Is-S)</v>
          </cell>
          <cell r="H127" t="str">
            <v>CSD</v>
          </cell>
          <cell r="I127">
            <v>3</v>
          </cell>
          <cell r="J127" t="str">
            <v>No</v>
          </cell>
          <cell r="L127" t="str">
            <v>No</v>
          </cell>
          <cell r="M127" t="str">
            <v>DF01208008069</v>
          </cell>
        </row>
        <row r="128">
          <cell r="A128" t="str">
            <v>SA0125</v>
          </cell>
          <cell r="B128" t="str">
            <v>10SW-D/C71</v>
          </cell>
          <cell r="C128">
            <v>0</v>
          </cell>
          <cell r="D128" t="str">
            <v>E</v>
          </cell>
          <cell r="E128" t="str">
            <v>SKW&amp;Is-S</v>
          </cell>
          <cell r="F128" t="str">
            <v>A</v>
          </cell>
          <cell r="G128" t="str">
            <v>Hei Ling Chau Addiction Treatment Centre &amp; Hei Ling Chau Correctional Institution (Is-S)</v>
          </cell>
          <cell r="H128" t="str">
            <v>CSD</v>
          </cell>
          <cell r="I128">
            <v>3</v>
          </cell>
          <cell r="J128" t="str">
            <v>No</v>
          </cell>
          <cell r="L128" t="str">
            <v>No</v>
          </cell>
          <cell r="M128" t="str">
            <v>DF01208008070</v>
          </cell>
        </row>
        <row r="129">
          <cell r="A129" t="str">
            <v>SA0126</v>
          </cell>
          <cell r="B129" t="str">
            <v>10SW-D/C72</v>
          </cell>
          <cell r="C129">
            <v>0</v>
          </cell>
          <cell r="D129" t="str">
            <v>E</v>
          </cell>
          <cell r="E129" t="str">
            <v>SKW&amp;Is-S</v>
          </cell>
          <cell r="F129" t="str">
            <v>A</v>
          </cell>
          <cell r="G129" t="str">
            <v>Hei Ling Chau Addiction Treatment Centre &amp; Hei Ling Chau Correctional Institution (Is-S)</v>
          </cell>
          <cell r="H129" t="str">
            <v>CSD</v>
          </cell>
          <cell r="I129">
            <v>3</v>
          </cell>
          <cell r="J129" t="str">
            <v>No</v>
          </cell>
          <cell r="L129" t="str">
            <v>No</v>
          </cell>
          <cell r="M129" t="str">
            <v>DF01208008071</v>
          </cell>
        </row>
        <row r="130">
          <cell r="A130" t="str">
            <v>SA0127</v>
          </cell>
          <cell r="B130" t="str">
            <v>10SW-D/C73</v>
          </cell>
          <cell r="C130">
            <v>0</v>
          </cell>
          <cell r="D130" t="str">
            <v>E</v>
          </cell>
          <cell r="E130" t="str">
            <v>SKW&amp;Is-S</v>
          </cell>
          <cell r="F130" t="str">
            <v>A</v>
          </cell>
          <cell r="G130" t="str">
            <v>Hei Ling Chau Addiction Treatment Centre &amp; Hei Ling Chau Correctional Institution (Is-S)</v>
          </cell>
          <cell r="H130" t="str">
            <v>CSD</v>
          </cell>
          <cell r="I130">
            <v>3</v>
          </cell>
          <cell r="J130" t="str">
            <v>No</v>
          </cell>
          <cell r="L130" t="str">
            <v>No</v>
          </cell>
          <cell r="M130" t="str">
            <v>DF01208008072</v>
          </cell>
        </row>
        <row r="131">
          <cell r="A131" t="str">
            <v>SA0128</v>
          </cell>
          <cell r="B131" t="str">
            <v>10SW-D/C74</v>
          </cell>
          <cell r="C131">
            <v>0</v>
          </cell>
          <cell r="D131" t="str">
            <v>E</v>
          </cell>
          <cell r="E131" t="str">
            <v>SKW&amp;Is-S</v>
          </cell>
          <cell r="F131" t="str">
            <v>A</v>
          </cell>
          <cell r="G131" t="str">
            <v>Hei Ling Chau Addiction Treatment Centre &amp; Hei Ling Chau Correctional Institution (Is-S)</v>
          </cell>
          <cell r="H131" t="str">
            <v>CSD</v>
          </cell>
          <cell r="I131">
            <v>3</v>
          </cell>
          <cell r="J131" t="str">
            <v>No</v>
          </cell>
          <cell r="L131" t="str">
            <v>Yes</v>
          </cell>
          <cell r="M131" t="str">
            <v>DF01208008073</v>
          </cell>
        </row>
        <row r="132">
          <cell r="A132" t="str">
            <v>SA0129</v>
          </cell>
          <cell r="B132" t="str">
            <v>10SW-D/C75</v>
          </cell>
          <cell r="C132">
            <v>0</v>
          </cell>
          <cell r="D132" t="str">
            <v>E</v>
          </cell>
          <cell r="E132" t="str">
            <v>SKW&amp;Is-S</v>
          </cell>
          <cell r="F132" t="str">
            <v>A</v>
          </cell>
          <cell r="G132" t="str">
            <v>Hei Ling Chau Addiction Treatment Centre &amp; Hei Ling Chau Correctional Institution (Is-S)</v>
          </cell>
          <cell r="H132" t="str">
            <v>CSD</v>
          </cell>
          <cell r="I132">
            <v>3</v>
          </cell>
          <cell r="J132" t="str">
            <v>No</v>
          </cell>
          <cell r="L132" t="str">
            <v>No</v>
          </cell>
          <cell r="M132" t="str">
            <v>DF01208008074</v>
          </cell>
        </row>
        <row r="133">
          <cell r="A133" t="str">
            <v>SA0130</v>
          </cell>
          <cell r="B133" t="str">
            <v>10SW-D/C76</v>
          </cell>
          <cell r="C133">
            <v>0</v>
          </cell>
          <cell r="D133" t="str">
            <v>E</v>
          </cell>
          <cell r="E133" t="str">
            <v>SKW&amp;Is-S</v>
          </cell>
          <cell r="F133" t="str">
            <v>A</v>
          </cell>
          <cell r="G133" t="str">
            <v>Hei Ling Chau Addiction Treatment Centre &amp; Hei Ling Chau Correctional Institution (Is-S)</v>
          </cell>
          <cell r="H133" t="str">
            <v>CSD</v>
          </cell>
          <cell r="I133">
            <v>3</v>
          </cell>
          <cell r="J133" t="str">
            <v>No</v>
          </cell>
          <cell r="L133" t="str">
            <v>No</v>
          </cell>
          <cell r="M133" t="str">
            <v>DF01208008075</v>
          </cell>
        </row>
        <row r="134">
          <cell r="A134" t="str">
            <v>SA0131</v>
          </cell>
          <cell r="B134" t="str">
            <v>10SW-D/C77</v>
          </cell>
          <cell r="C134">
            <v>0</v>
          </cell>
          <cell r="D134" t="str">
            <v>E</v>
          </cell>
          <cell r="E134" t="str">
            <v>SKW&amp;Is-S</v>
          </cell>
          <cell r="F134" t="str">
            <v>A</v>
          </cell>
          <cell r="G134" t="str">
            <v>Hei Ling Chau Addiction Treatment Centre &amp; Hei Ling Chau Correctional Institution (Is-S)</v>
          </cell>
          <cell r="H134" t="str">
            <v>CSD</v>
          </cell>
          <cell r="I134">
            <v>3</v>
          </cell>
          <cell r="J134" t="str">
            <v>No</v>
          </cell>
          <cell r="L134" t="str">
            <v>Yes</v>
          </cell>
          <cell r="M134" t="str">
            <v>DF01208008076</v>
          </cell>
        </row>
        <row r="135">
          <cell r="A135" t="str">
            <v>SA0132</v>
          </cell>
          <cell r="B135" t="str">
            <v>10SW-D/C78</v>
          </cell>
          <cell r="C135">
            <v>0</v>
          </cell>
          <cell r="D135" t="str">
            <v>E</v>
          </cell>
          <cell r="E135" t="str">
            <v>SKW&amp;Is-S</v>
          </cell>
          <cell r="F135" t="str">
            <v>A</v>
          </cell>
          <cell r="G135" t="str">
            <v>Hei Ling Chau Addiction Treatment Centre &amp; Hei Ling Chau Correctional Institution (Is-S)</v>
          </cell>
          <cell r="H135" t="str">
            <v>CSD</v>
          </cell>
          <cell r="I135">
            <v>3</v>
          </cell>
          <cell r="J135" t="str">
            <v>No</v>
          </cell>
          <cell r="L135" t="str">
            <v>No</v>
          </cell>
          <cell r="M135" t="str">
            <v>DF01208008077</v>
          </cell>
        </row>
        <row r="136">
          <cell r="A136" t="str">
            <v>SA0133</v>
          </cell>
          <cell r="B136" t="str">
            <v>10SW-D/C8</v>
          </cell>
          <cell r="C136">
            <v>0</v>
          </cell>
          <cell r="D136" t="str">
            <v>E</v>
          </cell>
          <cell r="E136" t="str">
            <v>SKW&amp;Is-S</v>
          </cell>
          <cell r="F136" t="str">
            <v>A</v>
          </cell>
          <cell r="G136" t="str">
            <v>Hei Ling Chau Addiction Treatment Centre &amp; Hei Ling Chau Correctional Institution (Is-S)</v>
          </cell>
          <cell r="H136" t="str">
            <v>CSD</v>
          </cell>
          <cell r="I136">
            <v>1</v>
          </cell>
          <cell r="J136" t="str">
            <v>Yes</v>
          </cell>
          <cell r="L136" t="str">
            <v>Yes</v>
          </cell>
          <cell r="M136" t="str">
            <v>DF01208008014</v>
          </cell>
        </row>
        <row r="137">
          <cell r="A137" t="str">
            <v>SA0134</v>
          </cell>
          <cell r="B137" t="str">
            <v>10SW-D/C80</v>
          </cell>
          <cell r="C137">
            <v>0</v>
          </cell>
          <cell r="D137" t="str">
            <v>E</v>
          </cell>
          <cell r="E137" t="str">
            <v>SKW&amp;Is-S</v>
          </cell>
          <cell r="F137" t="str">
            <v>A</v>
          </cell>
          <cell r="G137" t="str">
            <v>Hei Ling Chau Addiction Treatment Centre &amp; Hei Ling Chau Correctional Institution (Is-S)</v>
          </cell>
          <cell r="H137" t="str">
            <v>CSD</v>
          </cell>
          <cell r="I137">
            <v>3</v>
          </cell>
          <cell r="J137" t="str">
            <v>No</v>
          </cell>
          <cell r="L137" t="str">
            <v>Yes</v>
          </cell>
          <cell r="M137" t="str">
            <v>DF01208008078</v>
          </cell>
        </row>
        <row r="138">
          <cell r="A138" t="str">
            <v>SA0135</v>
          </cell>
          <cell r="B138" t="str">
            <v>10SW-D/C81</v>
          </cell>
          <cell r="C138">
            <v>0</v>
          </cell>
          <cell r="D138" t="str">
            <v>E</v>
          </cell>
          <cell r="E138" t="str">
            <v>SKW&amp;Is-S</v>
          </cell>
          <cell r="F138" t="str">
            <v>A</v>
          </cell>
          <cell r="G138" t="str">
            <v>Hei Ling Chau Addiction Treatment Centre &amp; Hei Ling Chau Correctional Institution (Is-S)</v>
          </cell>
          <cell r="H138" t="str">
            <v>CSD</v>
          </cell>
          <cell r="I138">
            <v>3</v>
          </cell>
          <cell r="J138" t="str">
            <v>No</v>
          </cell>
          <cell r="L138" t="str">
            <v>No</v>
          </cell>
          <cell r="M138" t="str">
            <v>DF01208008079</v>
          </cell>
        </row>
        <row r="139">
          <cell r="A139" t="str">
            <v>SA0136</v>
          </cell>
          <cell r="B139" t="str">
            <v>10SW-D/C82</v>
          </cell>
          <cell r="C139">
            <v>0</v>
          </cell>
          <cell r="D139" t="str">
            <v>E</v>
          </cell>
          <cell r="E139" t="str">
            <v>SKW&amp;Is-S</v>
          </cell>
          <cell r="F139" t="str">
            <v>A</v>
          </cell>
          <cell r="G139" t="str">
            <v>Hei Ling Chau Addiction Treatment Centre &amp; Hei Ling Chau Correctional Institution (Is-S)</v>
          </cell>
          <cell r="H139" t="str">
            <v>CSD</v>
          </cell>
          <cell r="I139">
            <v>3</v>
          </cell>
          <cell r="J139" t="str">
            <v>No</v>
          </cell>
          <cell r="L139" t="str">
            <v>No</v>
          </cell>
          <cell r="M139" t="str">
            <v>DF01208008080</v>
          </cell>
        </row>
        <row r="140">
          <cell r="A140" t="str">
            <v>SA0137</v>
          </cell>
          <cell r="B140" t="str">
            <v>10SW-D/C83</v>
          </cell>
          <cell r="C140">
            <v>0</v>
          </cell>
          <cell r="D140" t="str">
            <v>E</v>
          </cell>
          <cell r="E140" t="str">
            <v>SKW&amp;Is-S</v>
          </cell>
          <cell r="F140" t="str">
            <v>A</v>
          </cell>
          <cell r="G140" t="str">
            <v>Hei Ling Chau Addiction Treatment Centre &amp; Hei Ling Chau Correctional Institution (Is-S)</v>
          </cell>
          <cell r="H140" t="str">
            <v>CSD</v>
          </cell>
          <cell r="I140">
            <v>3</v>
          </cell>
          <cell r="J140" t="str">
            <v>No</v>
          </cell>
          <cell r="L140" t="str">
            <v>No</v>
          </cell>
          <cell r="M140" t="str">
            <v>DF01208008081</v>
          </cell>
        </row>
        <row r="141">
          <cell r="A141" t="str">
            <v>SA0138</v>
          </cell>
          <cell r="B141" t="str">
            <v>10SW-D/C84</v>
          </cell>
          <cell r="C141">
            <v>0</v>
          </cell>
          <cell r="D141" t="str">
            <v>E</v>
          </cell>
          <cell r="E141" t="str">
            <v>SKW&amp;Is-S</v>
          </cell>
          <cell r="F141" t="str">
            <v>A</v>
          </cell>
          <cell r="G141" t="str">
            <v>Hei Ling Chau Addiction Treatment Centre &amp; Hei Ling Chau Correctional Institution (Is-S)</v>
          </cell>
          <cell r="H141" t="str">
            <v>CSD</v>
          </cell>
          <cell r="I141">
            <v>3</v>
          </cell>
          <cell r="J141" t="str">
            <v>No</v>
          </cell>
          <cell r="L141" t="str">
            <v>No</v>
          </cell>
          <cell r="M141" t="str">
            <v>DF01208008082</v>
          </cell>
        </row>
        <row r="142">
          <cell r="A142" t="str">
            <v>SA0139</v>
          </cell>
          <cell r="B142" t="str">
            <v>10SW-D/C85</v>
          </cell>
          <cell r="C142">
            <v>0</v>
          </cell>
          <cell r="D142" t="str">
            <v>E</v>
          </cell>
          <cell r="E142" t="str">
            <v>SKW&amp;Is-S</v>
          </cell>
          <cell r="F142" t="str">
            <v>A</v>
          </cell>
          <cell r="G142" t="str">
            <v>Hei Ling Chau Addiction Treatment Centre &amp; Hei Ling Chau Correctional Institution (Is-S)</v>
          </cell>
          <cell r="H142" t="str">
            <v>CSD</v>
          </cell>
          <cell r="I142">
            <v>3</v>
          </cell>
          <cell r="J142" t="str">
            <v>No</v>
          </cell>
          <cell r="L142" t="str">
            <v>Yes</v>
          </cell>
          <cell r="M142" t="str">
            <v>DF01208008083</v>
          </cell>
        </row>
        <row r="143">
          <cell r="A143" t="str">
            <v>SA0140</v>
          </cell>
          <cell r="B143" t="str">
            <v>10SW-D/C86</v>
          </cell>
          <cell r="C143">
            <v>0</v>
          </cell>
          <cell r="D143" t="str">
            <v>E</v>
          </cell>
          <cell r="E143" t="str">
            <v>SKW&amp;Is-S</v>
          </cell>
          <cell r="F143" t="str">
            <v>A</v>
          </cell>
          <cell r="G143" t="str">
            <v>Hei Ling Chau Addiction Treatment Centre &amp; Hei Ling Chau Correctional Institution (Is-S)</v>
          </cell>
          <cell r="H143" t="str">
            <v>CSD</v>
          </cell>
          <cell r="I143">
            <v>3</v>
          </cell>
          <cell r="J143" t="str">
            <v>No</v>
          </cell>
          <cell r="L143" t="str">
            <v>Yes</v>
          </cell>
          <cell r="M143" t="str">
            <v>DF01208008084</v>
          </cell>
        </row>
        <row r="144">
          <cell r="A144" t="str">
            <v>SA0141</v>
          </cell>
          <cell r="B144" t="str">
            <v>10SW-D/C88</v>
          </cell>
          <cell r="C144">
            <v>0</v>
          </cell>
          <cell r="D144" t="str">
            <v>E</v>
          </cell>
          <cell r="E144" t="str">
            <v>SKW&amp;Is-S</v>
          </cell>
          <cell r="F144" t="str">
            <v>A</v>
          </cell>
          <cell r="G144" t="str">
            <v>Hei Ling Chau Addiction Treatment Centre &amp; Hei Ling Chau Correctional Institution (Is-S)</v>
          </cell>
          <cell r="H144" t="str">
            <v>CSD</v>
          </cell>
          <cell r="I144">
            <v>3</v>
          </cell>
          <cell r="J144" t="str">
            <v>No</v>
          </cell>
          <cell r="L144" t="str">
            <v>Yes</v>
          </cell>
          <cell r="M144" t="str">
            <v>DF01208008085</v>
          </cell>
        </row>
        <row r="145">
          <cell r="A145" t="str">
            <v>SA0142</v>
          </cell>
          <cell r="B145" t="str">
            <v>10SW-D/C89</v>
          </cell>
          <cell r="C145">
            <v>0</v>
          </cell>
          <cell r="D145" t="str">
            <v>E</v>
          </cell>
          <cell r="E145" t="str">
            <v>SKW&amp;Is-S</v>
          </cell>
          <cell r="F145" t="str">
            <v>A</v>
          </cell>
          <cell r="G145" t="str">
            <v>Hei Ling Chau Addiction Treatment Centre &amp; Hei Ling Chau Correctional Institution (Is-S)</v>
          </cell>
          <cell r="H145" t="str">
            <v>CSD</v>
          </cell>
          <cell r="I145">
            <v>3</v>
          </cell>
          <cell r="J145" t="str">
            <v>No</v>
          </cell>
          <cell r="L145" t="str">
            <v>No</v>
          </cell>
          <cell r="M145" t="str">
            <v>DF01208008086</v>
          </cell>
        </row>
        <row r="146">
          <cell r="A146" t="str">
            <v>SA0143</v>
          </cell>
          <cell r="B146" t="str">
            <v>10SW-D/C9</v>
          </cell>
          <cell r="C146">
            <v>0</v>
          </cell>
          <cell r="D146" t="str">
            <v>E</v>
          </cell>
          <cell r="E146" t="str">
            <v>SKW&amp;Is-S</v>
          </cell>
          <cell r="F146" t="str">
            <v>A</v>
          </cell>
          <cell r="G146" t="str">
            <v>Hei Ling Chau Addiction Treatment Centre &amp; Hei Ling Chau Correctional Institution (Is-S)</v>
          </cell>
          <cell r="H146" t="str">
            <v>CSD</v>
          </cell>
          <cell r="I146">
            <v>1</v>
          </cell>
          <cell r="J146" t="str">
            <v>Yes</v>
          </cell>
          <cell r="L146" t="str">
            <v>Yes</v>
          </cell>
          <cell r="M146" t="str">
            <v>DF01208008015</v>
          </cell>
        </row>
        <row r="147">
          <cell r="A147" t="str">
            <v>SA0144</v>
          </cell>
          <cell r="B147" t="str">
            <v>10SW-D/C90</v>
          </cell>
          <cell r="C147">
            <v>0</v>
          </cell>
          <cell r="D147" t="str">
            <v>E</v>
          </cell>
          <cell r="E147" t="str">
            <v>SKW&amp;Is-S</v>
          </cell>
          <cell r="F147" t="str">
            <v>A</v>
          </cell>
          <cell r="G147" t="str">
            <v>Hei Ling Chau Addiction Treatment Centre &amp; Hei Ling Chau Correctional Institution (Is-S)</v>
          </cell>
          <cell r="H147" t="str">
            <v>CSD</v>
          </cell>
          <cell r="I147">
            <v>3</v>
          </cell>
          <cell r="J147" t="str">
            <v>No</v>
          </cell>
          <cell r="L147" t="str">
            <v>No</v>
          </cell>
          <cell r="M147" t="str">
            <v>DF01208008087</v>
          </cell>
        </row>
        <row r="148">
          <cell r="A148" t="str">
            <v>SA0145</v>
          </cell>
          <cell r="B148" t="str">
            <v>10SW-D/C93</v>
          </cell>
          <cell r="C148">
            <v>0</v>
          </cell>
          <cell r="D148" t="str">
            <v>E</v>
          </cell>
          <cell r="E148" t="str">
            <v>SKW&amp;Is-S</v>
          </cell>
          <cell r="F148" t="str">
            <v>A</v>
          </cell>
          <cell r="G148" t="str">
            <v>Hei Ling Chau Addiction Treatment Centre &amp; Hei Ling Chau Correctional Institution (Is-S)</v>
          </cell>
          <cell r="H148" t="str">
            <v>CSD</v>
          </cell>
          <cell r="I148">
            <v>3</v>
          </cell>
          <cell r="J148" t="str">
            <v>No</v>
          </cell>
          <cell r="L148" t="str">
            <v>No</v>
          </cell>
          <cell r="M148" t="str">
            <v>DF01208008088</v>
          </cell>
        </row>
        <row r="149">
          <cell r="A149" t="str">
            <v>SA0146</v>
          </cell>
          <cell r="B149" t="str">
            <v>10SW-D/C94</v>
          </cell>
          <cell r="C149">
            <v>0</v>
          </cell>
          <cell r="D149" t="str">
            <v>E</v>
          </cell>
          <cell r="E149" t="str">
            <v>SKW&amp;Is-S</v>
          </cell>
          <cell r="F149" t="str">
            <v>A</v>
          </cell>
          <cell r="G149" t="str">
            <v>Hei Ling Chau Addiction Treatment Centre &amp; Hei Ling Chau Correctional Institution (Is-S)</v>
          </cell>
          <cell r="H149" t="str">
            <v>CSD</v>
          </cell>
          <cell r="I149">
            <v>2</v>
          </cell>
          <cell r="J149" t="str">
            <v>No</v>
          </cell>
          <cell r="L149" t="str">
            <v>Yes</v>
          </cell>
          <cell r="M149" t="str">
            <v>DF01208008089</v>
          </cell>
        </row>
        <row r="150">
          <cell r="A150" t="str">
            <v>SA0147</v>
          </cell>
          <cell r="B150" t="str">
            <v>10SW-D/C95</v>
          </cell>
          <cell r="C150">
            <v>0</v>
          </cell>
          <cell r="D150" t="str">
            <v>E</v>
          </cell>
          <cell r="E150" t="str">
            <v>SKW&amp;Is-S</v>
          </cell>
          <cell r="F150" t="str">
            <v>A</v>
          </cell>
          <cell r="G150" t="str">
            <v>Hei Ling Chau Addiction Treatment Centre &amp; Hei Ling Chau Correctional Institution (Is-S)</v>
          </cell>
          <cell r="H150" t="str">
            <v>CSD</v>
          </cell>
          <cell r="I150">
            <v>2</v>
          </cell>
          <cell r="J150" t="str">
            <v>No</v>
          </cell>
          <cell r="L150" t="str">
            <v>No</v>
          </cell>
          <cell r="M150" t="str">
            <v>DF01208008090</v>
          </cell>
        </row>
        <row r="151">
          <cell r="A151" t="str">
            <v>SA0148</v>
          </cell>
          <cell r="B151" t="str">
            <v>10SW-D/C96</v>
          </cell>
          <cell r="C151">
            <v>0</v>
          </cell>
          <cell r="D151" t="str">
            <v>E</v>
          </cell>
          <cell r="E151" t="str">
            <v>SKW&amp;Is-S</v>
          </cell>
          <cell r="F151" t="str">
            <v>A</v>
          </cell>
          <cell r="G151" t="str">
            <v>Hei Ling Chau Addiction Treatment Centre &amp; Hei Ling Chau Correctional Institution (Is-S)</v>
          </cell>
          <cell r="H151" t="str">
            <v>CSD</v>
          </cell>
          <cell r="I151">
            <v>1</v>
          </cell>
          <cell r="J151" t="str">
            <v>No</v>
          </cell>
          <cell r="L151" t="str">
            <v>Yes</v>
          </cell>
          <cell r="M151" t="str">
            <v>DF01208008091</v>
          </cell>
        </row>
        <row r="152">
          <cell r="A152" t="str">
            <v>SA0149</v>
          </cell>
          <cell r="B152" t="str">
            <v>10SW-D/C97</v>
          </cell>
          <cell r="C152">
            <v>0</v>
          </cell>
          <cell r="D152" t="str">
            <v>E</v>
          </cell>
          <cell r="E152" t="str">
            <v>SKW&amp;Is-S</v>
          </cell>
          <cell r="F152" t="str">
            <v>A</v>
          </cell>
          <cell r="G152" t="str">
            <v>Hei Ling Chau Addiction Treatment Centre &amp; Hei Ling Chau Correctional Institution (Is-S)</v>
          </cell>
          <cell r="H152" t="str">
            <v>CSD</v>
          </cell>
          <cell r="I152">
            <v>1</v>
          </cell>
          <cell r="J152" t="str">
            <v>No</v>
          </cell>
          <cell r="L152" t="str">
            <v>Yes</v>
          </cell>
          <cell r="M152" t="str">
            <v>DF01208008092</v>
          </cell>
        </row>
        <row r="153">
          <cell r="A153" t="str">
            <v>SA0150</v>
          </cell>
          <cell r="B153" t="str">
            <v>10SW-D/C98</v>
          </cell>
          <cell r="C153">
            <v>0</v>
          </cell>
          <cell r="D153" t="str">
            <v>E</v>
          </cell>
          <cell r="E153" t="str">
            <v>SKW&amp;Is-S</v>
          </cell>
          <cell r="F153" t="str">
            <v>A</v>
          </cell>
          <cell r="G153" t="str">
            <v>Hei Ling Chau Addiction Treatment Centre &amp; Hei Ling Chau Correctional Institution (Is-S)</v>
          </cell>
          <cell r="H153" t="str">
            <v>CSD</v>
          </cell>
          <cell r="I153">
            <v>3</v>
          </cell>
          <cell r="J153" t="str">
            <v>No</v>
          </cell>
          <cell r="L153" t="str">
            <v>Yes</v>
          </cell>
          <cell r="M153" t="str">
            <v>DF01208008093</v>
          </cell>
        </row>
        <row r="154">
          <cell r="A154" t="str">
            <v>SA0152</v>
          </cell>
          <cell r="B154" t="str">
            <v>10SW-D/C145</v>
          </cell>
          <cell r="C154">
            <v>0</v>
          </cell>
          <cell r="D154" t="str">
            <v>E</v>
          </cell>
          <cell r="E154" t="str">
            <v>SKW&amp;Is-S</v>
          </cell>
          <cell r="F154" t="str">
            <v>A</v>
          </cell>
          <cell r="G154" t="str">
            <v>Hei Ling Chau Addiction Treatment Centre &amp; Hei Ling Chau Correctional Institution (Is-S)</v>
          </cell>
          <cell r="H154" t="str">
            <v>CSD</v>
          </cell>
          <cell r="I154">
            <v>3</v>
          </cell>
          <cell r="J154" t="str">
            <v>*</v>
          </cell>
          <cell r="L154" t="str">
            <v>Yes</v>
          </cell>
          <cell r="M154" t="str">
            <v>DF01208008109</v>
          </cell>
        </row>
        <row r="155">
          <cell r="A155" t="str">
            <v>SA0154</v>
          </cell>
          <cell r="B155" t="str">
            <v>10SW-D/F10</v>
          </cell>
          <cell r="C155">
            <v>0</v>
          </cell>
          <cell r="D155" t="str">
            <v>E</v>
          </cell>
          <cell r="E155" t="str">
            <v>SKW&amp;Is-S</v>
          </cell>
          <cell r="F155" t="str">
            <v>A</v>
          </cell>
          <cell r="G155" t="str">
            <v>Hei Ling Chau Addiction Treatment Centre &amp; Hei Ling Chau Correctional Institution (Is-S)</v>
          </cell>
          <cell r="H155" t="str">
            <v>CSD</v>
          </cell>
          <cell r="I155">
            <v>1</v>
          </cell>
          <cell r="J155" t="str">
            <v>No</v>
          </cell>
          <cell r="L155" t="str">
            <v>Yes</v>
          </cell>
          <cell r="M155" t="str">
            <v>DF01208008182</v>
          </cell>
        </row>
        <row r="156">
          <cell r="A156" t="str">
            <v>SA0155</v>
          </cell>
          <cell r="B156" t="str">
            <v>10SW-D/FR11</v>
          </cell>
          <cell r="C156">
            <v>0</v>
          </cell>
          <cell r="D156" t="str">
            <v>E</v>
          </cell>
          <cell r="E156" t="str">
            <v>SKW&amp;Is-S</v>
          </cell>
          <cell r="F156" t="str">
            <v>A</v>
          </cell>
          <cell r="G156" t="str">
            <v>Hei Ling Chau Addiction Treatment Centre &amp; Hei Ling Chau Correctional Institution (Is-S)</v>
          </cell>
          <cell r="H156" t="str">
            <v>CSD</v>
          </cell>
          <cell r="I156">
            <v>1</v>
          </cell>
          <cell r="J156" t="str">
            <v>Yes</v>
          </cell>
          <cell r="L156" t="str">
            <v>Yes</v>
          </cell>
          <cell r="M156" t="str">
            <v>DF01208008114</v>
          </cell>
        </row>
        <row r="157">
          <cell r="A157" t="str">
            <v>SA0156</v>
          </cell>
          <cell r="B157" t="str">
            <v>10SW-D/F12</v>
          </cell>
          <cell r="C157">
            <v>0</v>
          </cell>
          <cell r="D157" t="str">
            <v>E</v>
          </cell>
          <cell r="E157" t="str">
            <v>SKW&amp;Is-S</v>
          </cell>
          <cell r="F157" t="str">
            <v>A</v>
          </cell>
          <cell r="G157" t="str">
            <v>Hei Ling Chau Addiction Treatment Centre &amp; Hei Ling Chau Correctional Institution (Is-S)</v>
          </cell>
          <cell r="H157" t="str">
            <v>CSD</v>
          </cell>
          <cell r="I157">
            <v>3</v>
          </cell>
          <cell r="J157" t="str">
            <v>No</v>
          </cell>
          <cell r="L157" t="str">
            <v>Yes</v>
          </cell>
          <cell r="M157" t="str">
            <v>DF01208008115</v>
          </cell>
        </row>
        <row r="158">
          <cell r="A158" t="str">
            <v>SA0157</v>
          </cell>
          <cell r="B158" t="str">
            <v>10SW-D/F13</v>
          </cell>
          <cell r="C158">
            <v>0</v>
          </cell>
          <cell r="D158" t="str">
            <v>E</v>
          </cell>
          <cell r="E158" t="str">
            <v>SKW&amp;Is-S</v>
          </cell>
          <cell r="F158" t="str">
            <v>A</v>
          </cell>
          <cell r="G158" t="str">
            <v>Hei Ling Chau Addiction Treatment Centre &amp; Hei Ling Chau Correctional Institution (Is-S)</v>
          </cell>
          <cell r="H158" t="str">
            <v>CSD</v>
          </cell>
          <cell r="I158">
            <v>1</v>
          </cell>
          <cell r="J158" t="str">
            <v>Yes</v>
          </cell>
          <cell r="L158" t="str">
            <v>Yes</v>
          </cell>
          <cell r="M158" t="str">
            <v>DF01208008116</v>
          </cell>
        </row>
        <row r="159">
          <cell r="A159" t="str">
            <v>SA0158</v>
          </cell>
          <cell r="B159" t="str">
            <v>10SW-D/F15</v>
          </cell>
          <cell r="C159">
            <v>0</v>
          </cell>
          <cell r="D159" t="str">
            <v>E</v>
          </cell>
          <cell r="E159" t="str">
            <v>SKW&amp;Is-S</v>
          </cell>
          <cell r="F159" t="str">
            <v>A</v>
          </cell>
          <cell r="G159" t="str">
            <v>Hei Ling Chau Addiction Treatment Centre &amp; Hei Ling Chau Correctional Institution (Is-S)</v>
          </cell>
          <cell r="H159" t="str">
            <v>CSD</v>
          </cell>
          <cell r="I159">
            <v>3</v>
          </cell>
          <cell r="J159" t="str">
            <v>No</v>
          </cell>
          <cell r="L159" t="str">
            <v>Yes</v>
          </cell>
          <cell r="M159" t="str">
            <v>DF01208008118</v>
          </cell>
        </row>
        <row r="160">
          <cell r="A160" t="str">
            <v>SA0159</v>
          </cell>
          <cell r="B160" t="str">
            <v>10SW-D/F16</v>
          </cell>
          <cell r="C160">
            <v>0</v>
          </cell>
          <cell r="D160" t="str">
            <v>E</v>
          </cell>
          <cell r="E160" t="str">
            <v>SKW&amp;Is-S</v>
          </cell>
          <cell r="F160" t="str">
            <v>A</v>
          </cell>
          <cell r="G160" t="str">
            <v>Hei Ling Chau Addiction Treatment Centre &amp; Hei Ling Chau Correctional Institution (Is-S)</v>
          </cell>
          <cell r="H160" t="str">
            <v>CSD</v>
          </cell>
          <cell r="I160">
            <v>1</v>
          </cell>
          <cell r="J160" t="str">
            <v>Yes</v>
          </cell>
          <cell r="L160" t="str">
            <v>Yes</v>
          </cell>
          <cell r="M160" t="str">
            <v>DF01208008119</v>
          </cell>
        </row>
        <row r="161">
          <cell r="A161" t="str">
            <v>SA0160</v>
          </cell>
          <cell r="B161" t="str">
            <v>10SW-D/FR17</v>
          </cell>
          <cell r="C161">
            <v>0</v>
          </cell>
          <cell r="D161" t="str">
            <v>E</v>
          </cell>
          <cell r="E161" t="str">
            <v>SKW&amp;Is-S</v>
          </cell>
          <cell r="F161" t="str">
            <v>A</v>
          </cell>
          <cell r="G161" t="str">
            <v>Hei Ling Chau Addiction Treatment Centre &amp; Hei Ling Chau Correctional Institution (Is-S)</v>
          </cell>
          <cell r="H161" t="str">
            <v>CSD</v>
          </cell>
          <cell r="I161">
            <v>1</v>
          </cell>
          <cell r="J161" t="str">
            <v>No</v>
          </cell>
          <cell r="L161" t="str">
            <v>Yes</v>
          </cell>
          <cell r="M161" t="str">
            <v>DF01208008120</v>
          </cell>
        </row>
        <row r="162">
          <cell r="A162" t="str">
            <v>SA0161</v>
          </cell>
          <cell r="B162" t="str">
            <v>10SW-D/F18</v>
          </cell>
          <cell r="C162">
            <v>0</v>
          </cell>
          <cell r="D162" t="str">
            <v>E</v>
          </cell>
          <cell r="E162" t="str">
            <v>SKW&amp;Is-S</v>
          </cell>
          <cell r="F162" t="str">
            <v>A</v>
          </cell>
          <cell r="G162" t="str">
            <v>Hei Ling Chau Addiction Treatment Centre &amp; Hei Ling Chau Correctional Institution (Is-S)</v>
          </cell>
          <cell r="H162" t="str">
            <v>CSD</v>
          </cell>
          <cell r="I162">
            <v>1</v>
          </cell>
          <cell r="J162" t="str">
            <v>Yes</v>
          </cell>
          <cell r="L162" t="str">
            <v>Yes</v>
          </cell>
          <cell r="M162" t="str">
            <v>DF01208008121</v>
          </cell>
        </row>
        <row r="163">
          <cell r="A163" t="str">
            <v>SA0162</v>
          </cell>
          <cell r="B163" t="str">
            <v>10SW-D/FR19</v>
          </cell>
          <cell r="C163">
            <v>0</v>
          </cell>
          <cell r="D163" t="str">
            <v>E</v>
          </cell>
          <cell r="E163" t="str">
            <v>SKW&amp;Is-S</v>
          </cell>
          <cell r="F163" t="str">
            <v>A</v>
          </cell>
          <cell r="G163" t="str">
            <v>Hei Ling Chau Addiction Treatment Centre &amp; Hei Ling Chau Correctional Institution (Is-S)</v>
          </cell>
          <cell r="H163" t="str">
            <v>CSD</v>
          </cell>
          <cell r="I163">
            <v>1</v>
          </cell>
          <cell r="J163" t="str">
            <v>Yes</v>
          </cell>
          <cell r="L163" t="str">
            <v>Yes</v>
          </cell>
          <cell r="M163" t="str">
            <v>DF01208008122</v>
          </cell>
        </row>
        <row r="164">
          <cell r="A164" t="str">
            <v>SA0163</v>
          </cell>
          <cell r="B164" t="str">
            <v>10SW-D/F20</v>
          </cell>
          <cell r="C164">
            <v>0</v>
          </cell>
          <cell r="D164" t="str">
            <v>E</v>
          </cell>
          <cell r="E164" t="str">
            <v>SKW&amp;Is-S</v>
          </cell>
          <cell r="F164" t="str">
            <v>A</v>
          </cell>
          <cell r="G164" t="str">
            <v>Hei Ling Chau Addiction Treatment Centre &amp; Hei Ling Chau Correctional Institution (Is-S)</v>
          </cell>
          <cell r="H164" t="str">
            <v>CSD</v>
          </cell>
          <cell r="I164">
            <v>1</v>
          </cell>
          <cell r="J164" t="str">
            <v>Yes</v>
          </cell>
          <cell r="L164" t="str">
            <v>Yes</v>
          </cell>
          <cell r="M164" t="str">
            <v>DF01208008123</v>
          </cell>
        </row>
        <row r="165">
          <cell r="A165" t="str">
            <v>SA0164</v>
          </cell>
          <cell r="B165" t="str">
            <v>10SW-D/F21</v>
          </cell>
          <cell r="C165">
            <v>0</v>
          </cell>
          <cell r="D165" t="str">
            <v>E</v>
          </cell>
          <cell r="E165" t="str">
            <v>SKW&amp;Is-S</v>
          </cell>
          <cell r="F165" t="str">
            <v>A</v>
          </cell>
          <cell r="G165" t="str">
            <v>Hei Ling Chau Addiction Treatment Centre &amp; Hei Ling Chau Correctional Institution (Is-S)</v>
          </cell>
          <cell r="H165" t="str">
            <v>CSD</v>
          </cell>
          <cell r="I165">
            <v>1</v>
          </cell>
          <cell r="J165" t="str">
            <v>No</v>
          </cell>
          <cell r="L165" t="str">
            <v>Yes</v>
          </cell>
          <cell r="M165" t="str">
            <v>DF01208008124</v>
          </cell>
        </row>
        <row r="166">
          <cell r="A166" t="str">
            <v>SA0165</v>
          </cell>
          <cell r="B166" t="str">
            <v>10SW-D/F22</v>
          </cell>
          <cell r="C166">
            <v>0</v>
          </cell>
          <cell r="D166" t="str">
            <v>E</v>
          </cell>
          <cell r="E166" t="str">
            <v>SKW&amp;Is-S</v>
          </cell>
          <cell r="F166" t="str">
            <v>A</v>
          </cell>
          <cell r="G166" t="str">
            <v>Hei Ling Chau Addiction Treatment Centre &amp; Hei Ling Chau Correctional Institution (Is-S)</v>
          </cell>
          <cell r="H166" t="str">
            <v>CSD</v>
          </cell>
          <cell r="I166">
            <v>2</v>
          </cell>
          <cell r="J166" t="str">
            <v>No</v>
          </cell>
          <cell r="L166" t="str">
            <v>Yes</v>
          </cell>
          <cell r="M166" t="str">
            <v>DF01208008125</v>
          </cell>
        </row>
        <row r="167">
          <cell r="A167" t="str">
            <v>SA0166</v>
          </cell>
          <cell r="B167" t="str">
            <v>10SW-D/FR23</v>
          </cell>
          <cell r="C167">
            <v>0</v>
          </cell>
          <cell r="D167" t="str">
            <v>E</v>
          </cell>
          <cell r="E167" t="str">
            <v>SKW&amp;Is-S</v>
          </cell>
          <cell r="F167" t="str">
            <v>A</v>
          </cell>
          <cell r="G167" t="str">
            <v>Hei Ling Chau Addiction Treatment Centre &amp; Hei Ling Chau Correctional Institution (Is-S)</v>
          </cell>
          <cell r="H167" t="str">
            <v>CSD</v>
          </cell>
          <cell r="I167">
            <v>2</v>
          </cell>
          <cell r="J167" t="str">
            <v>No</v>
          </cell>
          <cell r="L167" t="str">
            <v>Yes</v>
          </cell>
          <cell r="M167" t="str">
            <v>DF01208008126</v>
          </cell>
        </row>
        <row r="168">
          <cell r="A168" t="str">
            <v>SA0167</v>
          </cell>
          <cell r="B168" t="str">
            <v>10SW-D/F24</v>
          </cell>
          <cell r="C168">
            <v>0</v>
          </cell>
          <cell r="D168" t="str">
            <v>E</v>
          </cell>
          <cell r="E168" t="str">
            <v>SKW&amp;Is-S</v>
          </cell>
          <cell r="F168" t="str">
            <v>A</v>
          </cell>
          <cell r="G168" t="str">
            <v>Hei Ling Chau Addiction Treatment Centre &amp; Hei Ling Chau Correctional Institution (Is-S)</v>
          </cell>
          <cell r="H168" t="str">
            <v>CSD</v>
          </cell>
          <cell r="I168">
            <v>1</v>
          </cell>
          <cell r="J168" t="str">
            <v>No</v>
          </cell>
          <cell r="L168" t="str">
            <v>Yes</v>
          </cell>
          <cell r="M168" t="str">
            <v>DF01208008127</v>
          </cell>
        </row>
        <row r="169">
          <cell r="A169" t="str">
            <v>SA0168</v>
          </cell>
          <cell r="B169" t="str">
            <v>10SW-D/FR25</v>
          </cell>
          <cell r="C169">
            <v>0</v>
          </cell>
          <cell r="D169" t="str">
            <v>E</v>
          </cell>
          <cell r="E169" t="str">
            <v>SKW&amp;Is-S</v>
          </cell>
          <cell r="F169" t="str">
            <v>A</v>
          </cell>
          <cell r="G169" t="str">
            <v>Hei Ling Chau Addiction Treatment Centre &amp; Hei Ling Chau Correctional Institution (Is-S)</v>
          </cell>
          <cell r="H169" t="str">
            <v>CSD</v>
          </cell>
          <cell r="I169">
            <v>3</v>
          </cell>
          <cell r="J169" t="str">
            <v>No</v>
          </cell>
          <cell r="L169" t="str">
            <v>Yes</v>
          </cell>
          <cell r="M169" t="str">
            <v>DF01208008128</v>
          </cell>
        </row>
        <row r="170">
          <cell r="A170" t="str">
            <v>SA0169</v>
          </cell>
          <cell r="B170" t="str">
            <v>10SW-D/F26</v>
          </cell>
          <cell r="C170">
            <v>0</v>
          </cell>
          <cell r="D170" t="str">
            <v>E</v>
          </cell>
          <cell r="E170" t="str">
            <v>SKW&amp;Is-S</v>
          </cell>
          <cell r="F170" t="str">
            <v>A</v>
          </cell>
          <cell r="G170" t="str">
            <v>Hei Ling Chau Addiction Treatment Centre &amp; Hei Ling Chau Correctional Institution (Is-S)</v>
          </cell>
          <cell r="H170" t="str">
            <v>CSD</v>
          </cell>
          <cell r="I170">
            <v>3</v>
          </cell>
          <cell r="J170" t="str">
            <v>No</v>
          </cell>
          <cell r="L170" t="str">
            <v>Yes</v>
          </cell>
          <cell r="M170" t="str">
            <v>DF01208008129</v>
          </cell>
        </row>
        <row r="171">
          <cell r="A171" t="str">
            <v>SA0170</v>
          </cell>
          <cell r="B171" t="str">
            <v>10SW-D/FR27</v>
          </cell>
          <cell r="C171">
            <v>0</v>
          </cell>
          <cell r="D171" t="str">
            <v>E</v>
          </cell>
          <cell r="E171" t="str">
            <v>SKW&amp;Is-S</v>
          </cell>
          <cell r="F171" t="str">
            <v>A</v>
          </cell>
          <cell r="G171" t="str">
            <v>Hei Ling Chau Addiction Treatment Centre &amp; Hei Ling Chau Correctional Institution (Is-S)</v>
          </cell>
          <cell r="H171" t="str">
            <v>CSD</v>
          </cell>
          <cell r="I171">
            <v>1</v>
          </cell>
          <cell r="J171" t="str">
            <v>Yes</v>
          </cell>
          <cell r="L171" t="str">
            <v>Yes</v>
          </cell>
          <cell r="M171" t="str">
            <v>DF01208008130</v>
          </cell>
        </row>
        <row r="172">
          <cell r="A172" t="str">
            <v>SA0171</v>
          </cell>
          <cell r="B172" t="str">
            <v>10SW-D/FR28</v>
          </cell>
          <cell r="C172">
            <v>0</v>
          </cell>
          <cell r="D172" t="str">
            <v>E</v>
          </cell>
          <cell r="E172" t="str">
            <v>SKW&amp;Is-S</v>
          </cell>
          <cell r="F172" t="str">
            <v>A</v>
          </cell>
          <cell r="G172" t="str">
            <v>Hei Ling Chau Addiction Treatment Centre &amp; Hei Ling Chau Correctional Institution (Is-S)</v>
          </cell>
          <cell r="H172" t="str">
            <v>CSD</v>
          </cell>
          <cell r="I172">
            <v>1</v>
          </cell>
          <cell r="J172" t="str">
            <v>Yes</v>
          </cell>
          <cell r="L172" t="str">
            <v>Yes</v>
          </cell>
          <cell r="M172" t="str">
            <v>DF01208008131</v>
          </cell>
        </row>
        <row r="173">
          <cell r="A173" t="str">
            <v>SA0172</v>
          </cell>
          <cell r="B173" t="str">
            <v>10SW-D/F29</v>
          </cell>
          <cell r="C173">
            <v>0</v>
          </cell>
          <cell r="D173" t="str">
            <v>E</v>
          </cell>
          <cell r="E173" t="str">
            <v>SKW&amp;Is-S</v>
          </cell>
          <cell r="F173" t="str">
            <v>A</v>
          </cell>
          <cell r="G173" t="str">
            <v>Hei Ling Chau Addiction Treatment Centre &amp; Hei Ling Chau Correctional Institution (Is-S)</v>
          </cell>
          <cell r="H173" t="str">
            <v>CSD</v>
          </cell>
          <cell r="I173">
            <v>3</v>
          </cell>
          <cell r="J173" t="str">
            <v>No</v>
          </cell>
          <cell r="L173" t="str">
            <v>Yes</v>
          </cell>
          <cell r="M173" t="str">
            <v>DF01208008132</v>
          </cell>
        </row>
        <row r="174">
          <cell r="A174" t="str">
            <v>SA0173</v>
          </cell>
          <cell r="B174" t="str">
            <v>10SW-D/F3</v>
          </cell>
          <cell r="C174">
            <v>0</v>
          </cell>
          <cell r="D174" t="str">
            <v>E</v>
          </cell>
          <cell r="E174" t="str">
            <v>SKW&amp;Is-S</v>
          </cell>
          <cell r="F174" t="str">
            <v>A</v>
          </cell>
          <cell r="G174" t="str">
            <v>Hei Ling Chau Addiction Treatment Centre &amp; Hei Ling Chau Correctional Institution (Is-S)</v>
          </cell>
          <cell r="H174" t="str">
            <v>CSD</v>
          </cell>
          <cell r="I174">
            <v>2</v>
          </cell>
          <cell r="J174" t="str">
            <v>No</v>
          </cell>
          <cell r="L174" t="str">
            <v>Yes</v>
          </cell>
          <cell r="M174" t="str">
            <v>DF01208008111</v>
          </cell>
        </row>
        <row r="175">
          <cell r="A175" t="str">
            <v>SA0174</v>
          </cell>
          <cell r="B175" t="str">
            <v>10SW-D/F30</v>
          </cell>
          <cell r="C175">
            <v>0</v>
          </cell>
          <cell r="D175" t="str">
            <v>E</v>
          </cell>
          <cell r="E175" t="str">
            <v>SKW&amp;Is-S</v>
          </cell>
          <cell r="F175" t="str">
            <v>A</v>
          </cell>
          <cell r="G175" t="str">
            <v>Hei Ling Chau Addiction Treatment Centre &amp; Hei Ling Chau Correctional Institution (Is-S)</v>
          </cell>
          <cell r="H175" t="str">
            <v>CSD</v>
          </cell>
          <cell r="I175">
            <v>2</v>
          </cell>
          <cell r="J175" t="str">
            <v>Yes</v>
          </cell>
          <cell r="L175" t="str">
            <v>Yes</v>
          </cell>
          <cell r="M175" t="str">
            <v>DF01208008133</v>
          </cell>
        </row>
        <row r="176">
          <cell r="A176" t="str">
            <v>SA0175</v>
          </cell>
          <cell r="B176" t="str">
            <v>10SW-D/FR31</v>
          </cell>
          <cell r="C176">
            <v>0</v>
          </cell>
          <cell r="D176" t="str">
            <v>E</v>
          </cell>
          <cell r="E176" t="str">
            <v>SKW&amp;Is-S</v>
          </cell>
          <cell r="F176" t="str">
            <v>A</v>
          </cell>
          <cell r="G176" t="str">
            <v>Hei Ling Chau Addiction Treatment Centre &amp; Hei Ling Chau Correctional Institution (Is-S)</v>
          </cell>
          <cell r="H176" t="str">
            <v>CSD</v>
          </cell>
          <cell r="I176">
            <v>3</v>
          </cell>
          <cell r="J176" t="str">
            <v>No</v>
          </cell>
          <cell r="L176" t="str">
            <v>Yes</v>
          </cell>
          <cell r="M176" t="str">
            <v>DF01208008134</v>
          </cell>
        </row>
        <row r="177">
          <cell r="A177" t="str">
            <v>SA0176</v>
          </cell>
          <cell r="B177" t="str">
            <v>10SW-D/F32</v>
          </cell>
          <cell r="C177">
            <v>0</v>
          </cell>
          <cell r="D177" t="str">
            <v>E</v>
          </cell>
          <cell r="E177" t="str">
            <v>SKW&amp;Is-S</v>
          </cell>
          <cell r="F177" t="str">
            <v>A</v>
          </cell>
          <cell r="G177" t="str">
            <v>Hei Ling Chau Addiction Treatment Centre &amp; Hei Ling Chau Correctional Institution (Is-S)</v>
          </cell>
          <cell r="H177" t="str">
            <v>CSD</v>
          </cell>
          <cell r="I177">
            <v>2</v>
          </cell>
          <cell r="J177" t="str">
            <v>No</v>
          </cell>
          <cell r="L177" t="str">
            <v>Yes</v>
          </cell>
          <cell r="M177" t="str">
            <v>DF01208008135</v>
          </cell>
        </row>
        <row r="178">
          <cell r="A178" t="str">
            <v>SA0177</v>
          </cell>
          <cell r="B178" t="str">
            <v>10SW-D/F34</v>
          </cell>
          <cell r="C178">
            <v>0</v>
          </cell>
          <cell r="D178" t="str">
            <v>E</v>
          </cell>
          <cell r="E178" t="str">
            <v>SKW&amp;Is-S</v>
          </cell>
          <cell r="F178" t="str">
            <v>A</v>
          </cell>
          <cell r="G178" t="str">
            <v>Hei Ling Chau Addiction Treatment Centre &amp; Hei Ling Chau Correctional Institution (Is-S)</v>
          </cell>
          <cell r="H178" t="str">
            <v>CSD</v>
          </cell>
          <cell r="I178">
            <v>3</v>
          </cell>
          <cell r="J178" t="str">
            <v>No</v>
          </cell>
          <cell r="L178" t="str">
            <v>Yes</v>
          </cell>
          <cell r="M178" t="str">
            <v>DF01208008136</v>
          </cell>
        </row>
        <row r="179">
          <cell r="A179" t="str">
            <v>SA0178</v>
          </cell>
          <cell r="B179" t="str">
            <v>10SW-D/F35</v>
          </cell>
          <cell r="C179">
            <v>0</v>
          </cell>
          <cell r="D179" t="str">
            <v>E</v>
          </cell>
          <cell r="E179" t="str">
            <v>SKW&amp;Is-S</v>
          </cell>
          <cell r="F179" t="str">
            <v>A</v>
          </cell>
          <cell r="G179" t="str">
            <v>Hei Ling Chau Addiction Treatment Centre &amp; Hei Ling Chau Correctional Institution (Is-S)</v>
          </cell>
          <cell r="H179" t="str">
            <v>CSD</v>
          </cell>
          <cell r="I179">
            <v>3</v>
          </cell>
          <cell r="J179" t="str">
            <v>No</v>
          </cell>
          <cell r="L179" t="str">
            <v>Yes</v>
          </cell>
          <cell r="M179" t="str">
            <v>DF01208008137</v>
          </cell>
        </row>
        <row r="180">
          <cell r="A180" t="str">
            <v>SA0179</v>
          </cell>
          <cell r="B180" t="str">
            <v>10SW-D/F36</v>
          </cell>
          <cell r="C180">
            <v>0</v>
          </cell>
          <cell r="D180" t="str">
            <v>E</v>
          </cell>
          <cell r="E180" t="str">
            <v>SKW&amp;Is-S</v>
          </cell>
          <cell r="F180" t="str">
            <v>A</v>
          </cell>
          <cell r="G180" t="str">
            <v>Hei Ling Chau Addiction Treatment Centre &amp; Hei Ling Chau Correctional Institution (Is-S)</v>
          </cell>
          <cell r="H180" t="str">
            <v>CSD</v>
          </cell>
          <cell r="I180">
            <v>2</v>
          </cell>
          <cell r="J180" t="str">
            <v>No</v>
          </cell>
          <cell r="L180" t="str">
            <v>Yes</v>
          </cell>
          <cell r="M180" t="str">
            <v>DF01208008138</v>
          </cell>
        </row>
        <row r="181">
          <cell r="A181" t="str">
            <v>SA0180</v>
          </cell>
          <cell r="B181" t="str">
            <v>10SW-D/F37</v>
          </cell>
          <cell r="C181">
            <v>0</v>
          </cell>
          <cell r="D181" t="str">
            <v>E</v>
          </cell>
          <cell r="E181" t="str">
            <v>SKW&amp;Is-S</v>
          </cell>
          <cell r="F181" t="str">
            <v>A</v>
          </cell>
          <cell r="G181" t="str">
            <v>Hei Ling Chau Addiction Treatment Centre &amp; Hei Ling Chau Correctional Institution (Is-S)</v>
          </cell>
          <cell r="H181" t="str">
            <v>CSD</v>
          </cell>
          <cell r="I181">
            <v>3</v>
          </cell>
          <cell r="J181" t="str">
            <v>No</v>
          </cell>
          <cell r="L181" t="str">
            <v>Yes</v>
          </cell>
          <cell r="M181" t="str">
            <v>DF01208008139</v>
          </cell>
        </row>
        <row r="182">
          <cell r="A182" t="str">
            <v>SA0181</v>
          </cell>
          <cell r="B182" t="str">
            <v>10SW-D/FR38</v>
          </cell>
          <cell r="C182">
            <v>0</v>
          </cell>
          <cell r="D182" t="str">
            <v>E</v>
          </cell>
          <cell r="E182" t="str">
            <v>SKW&amp;Is-S</v>
          </cell>
          <cell r="F182" t="str">
            <v>A</v>
          </cell>
          <cell r="G182" t="str">
            <v>Hei Ling Chau Addiction Treatment Centre &amp; Hei Ling Chau Correctional Institution (Is-S)</v>
          </cell>
          <cell r="H182" t="str">
            <v>CSD</v>
          </cell>
          <cell r="I182">
            <v>3</v>
          </cell>
          <cell r="J182" t="str">
            <v>No</v>
          </cell>
          <cell r="L182" t="str">
            <v>Yes</v>
          </cell>
          <cell r="M182" t="str">
            <v>DF01208008140</v>
          </cell>
        </row>
        <row r="183">
          <cell r="A183" t="str">
            <v>SA0182</v>
          </cell>
          <cell r="B183" t="str">
            <v>10SW-D/F39</v>
          </cell>
          <cell r="C183">
            <v>0</v>
          </cell>
          <cell r="D183" t="str">
            <v>E</v>
          </cell>
          <cell r="E183" t="str">
            <v>SKW&amp;Is-S</v>
          </cell>
          <cell r="F183" t="str">
            <v>A</v>
          </cell>
          <cell r="G183" t="str">
            <v>Hei Ling Chau Addiction Treatment Centre &amp; Hei Ling Chau Correctional Institution (Is-S)</v>
          </cell>
          <cell r="H183" t="str">
            <v>CSD</v>
          </cell>
          <cell r="I183">
            <v>3</v>
          </cell>
          <cell r="J183" t="str">
            <v>No</v>
          </cell>
          <cell r="L183" t="str">
            <v>Yes</v>
          </cell>
          <cell r="M183" t="str">
            <v>DF01208008141</v>
          </cell>
        </row>
        <row r="184">
          <cell r="A184" t="str">
            <v>SA0183</v>
          </cell>
          <cell r="B184" t="str">
            <v>10SW-D/F40</v>
          </cell>
          <cell r="C184">
            <v>0</v>
          </cell>
          <cell r="D184" t="str">
            <v>E</v>
          </cell>
          <cell r="E184" t="str">
            <v>SKW&amp;Is-S</v>
          </cell>
          <cell r="F184" t="str">
            <v>A</v>
          </cell>
          <cell r="G184" t="str">
            <v>Hei Ling Chau Addiction Treatment Centre &amp; Hei Ling Chau Correctional Institution (Is-S)</v>
          </cell>
          <cell r="H184" t="str">
            <v>CSD</v>
          </cell>
          <cell r="I184">
            <v>3</v>
          </cell>
          <cell r="J184" t="str">
            <v>No</v>
          </cell>
          <cell r="L184" t="str">
            <v>Yes</v>
          </cell>
          <cell r="M184" t="str">
            <v>DF01208008142</v>
          </cell>
        </row>
        <row r="185">
          <cell r="A185" t="str">
            <v>SA0184</v>
          </cell>
          <cell r="B185" t="str">
            <v>10SW-D/F41</v>
          </cell>
          <cell r="C185">
            <v>0</v>
          </cell>
          <cell r="D185" t="str">
            <v>E</v>
          </cell>
          <cell r="E185" t="str">
            <v>SKW&amp;Is-S</v>
          </cell>
          <cell r="F185" t="str">
            <v>A</v>
          </cell>
          <cell r="G185" t="str">
            <v>Hei Ling Chau Addiction Treatment Centre &amp; Hei Ling Chau Correctional Institution (Is-S)</v>
          </cell>
          <cell r="H185" t="str">
            <v>CSD</v>
          </cell>
          <cell r="I185">
            <v>3</v>
          </cell>
          <cell r="J185" t="str">
            <v>No</v>
          </cell>
          <cell r="L185" t="str">
            <v>Yes</v>
          </cell>
          <cell r="M185" t="str">
            <v>DF01208008143</v>
          </cell>
        </row>
        <row r="186">
          <cell r="A186" t="str">
            <v>SA0185</v>
          </cell>
          <cell r="B186" t="str">
            <v>10SW-D/F42</v>
          </cell>
          <cell r="C186">
            <v>0</v>
          </cell>
          <cell r="D186" t="str">
            <v>E</v>
          </cell>
          <cell r="E186" t="str">
            <v>SKW&amp;Is-S</v>
          </cell>
          <cell r="F186" t="str">
            <v>A</v>
          </cell>
          <cell r="G186" t="str">
            <v>Hei Ling Chau Addiction Treatment Centre &amp; Hei Ling Chau Correctional Institution (Is-S)</v>
          </cell>
          <cell r="H186" t="str">
            <v>CSD</v>
          </cell>
          <cell r="I186">
            <v>3</v>
          </cell>
          <cell r="J186" t="str">
            <v>No</v>
          </cell>
          <cell r="L186" t="str">
            <v>Yes</v>
          </cell>
          <cell r="M186" t="str">
            <v>DF01208008144</v>
          </cell>
        </row>
        <row r="187">
          <cell r="A187" t="str">
            <v>SA0186</v>
          </cell>
          <cell r="B187" t="str">
            <v>10SW-D/F43</v>
          </cell>
          <cell r="C187">
            <v>0</v>
          </cell>
          <cell r="D187" t="str">
            <v>E</v>
          </cell>
          <cell r="E187" t="str">
            <v>SKW&amp;Is-S</v>
          </cell>
          <cell r="F187" t="str">
            <v>A</v>
          </cell>
          <cell r="G187" t="str">
            <v>Hei Ling Chau Addiction Treatment Centre &amp; Hei Ling Chau Correctional Institution (Is-S)</v>
          </cell>
          <cell r="H187" t="str">
            <v>CSD</v>
          </cell>
          <cell r="I187">
            <v>3</v>
          </cell>
          <cell r="J187" t="str">
            <v>No</v>
          </cell>
          <cell r="L187" t="str">
            <v>Yes</v>
          </cell>
          <cell r="M187" t="str">
            <v>DF01208008145</v>
          </cell>
        </row>
        <row r="188">
          <cell r="A188" t="str">
            <v>SA0187</v>
          </cell>
          <cell r="B188" t="str">
            <v>10SW-D/F44</v>
          </cell>
          <cell r="C188">
            <v>0</v>
          </cell>
          <cell r="D188" t="str">
            <v>E</v>
          </cell>
          <cell r="E188" t="str">
            <v>SKW&amp;Is-S</v>
          </cell>
          <cell r="F188" t="str">
            <v>A</v>
          </cell>
          <cell r="G188" t="str">
            <v>Hei Ling Chau Addiction Treatment Centre &amp; Hei Ling Chau Correctional Institution (Is-S)</v>
          </cell>
          <cell r="H188" t="str">
            <v>CSD</v>
          </cell>
          <cell r="I188">
            <v>3</v>
          </cell>
          <cell r="J188" t="str">
            <v>No</v>
          </cell>
          <cell r="L188" t="str">
            <v>Yes</v>
          </cell>
          <cell r="M188" t="str">
            <v>DF01208008146</v>
          </cell>
        </row>
        <row r="189">
          <cell r="A189" t="str">
            <v>SA0188</v>
          </cell>
          <cell r="B189" t="str">
            <v>10SW-D/F45</v>
          </cell>
          <cell r="C189">
            <v>0</v>
          </cell>
          <cell r="D189" t="str">
            <v>E</v>
          </cell>
          <cell r="E189" t="str">
            <v>SKW&amp;Is-S</v>
          </cell>
          <cell r="F189" t="str">
            <v>A</v>
          </cell>
          <cell r="G189" t="str">
            <v>Hei Ling Chau Addiction Treatment Centre &amp; Hei Ling Chau Correctional Institution (Is-S)</v>
          </cell>
          <cell r="H189" t="str">
            <v>CSD</v>
          </cell>
          <cell r="I189">
            <v>3</v>
          </cell>
          <cell r="J189" t="str">
            <v>No</v>
          </cell>
          <cell r="L189" t="str">
            <v>Yes</v>
          </cell>
          <cell r="M189" t="str">
            <v>DF01208008147</v>
          </cell>
        </row>
        <row r="190">
          <cell r="A190" t="str">
            <v>SA0189</v>
          </cell>
          <cell r="B190" t="str">
            <v>10SW-D/F46</v>
          </cell>
          <cell r="C190">
            <v>0</v>
          </cell>
          <cell r="D190" t="str">
            <v>E</v>
          </cell>
          <cell r="E190" t="str">
            <v>SKW&amp;Is-S</v>
          </cell>
          <cell r="F190" t="str">
            <v>A</v>
          </cell>
          <cell r="G190" t="str">
            <v>Hei Ling Chau Addiction Treatment Centre &amp; Hei Ling Chau Correctional Institution (Is-S)</v>
          </cell>
          <cell r="H190" t="str">
            <v>CSD</v>
          </cell>
          <cell r="I190">
            <v>3</v>
          </cell>
          <cell r="J190" t="str">
            <v>No</v>
          </cell>
          <cell r="L190" t="str">
            <v>Yes</v>
          </cell>
          <cell r="M190" t="str">
            <v>DF01208008148</v>
          </cell>
        </row>
        <row r="191">
          <cell r="A191" t="str">
            <v>SA0190</v>
          </cell>
          <cell r="B191" t="str">
            <v>10SW-D/F47</v>
          </cell>
          <cell r="C191">
            <v>0</v>
          </cell>
          <cell r="D191" t="str">
            <v>E</v>
          </cell>
          <cell r="E191" t="str">
            <v>SKW&amp;Is-S</v>
          </cell>
          <cell r="F191" t="str">
            <v>A</v>
          </cell>
          <cell r="G191" t="str">
            <v>Hei Ling Chau Addiction Treatment Centre &amp; Hei Ling Chau Correctional Institution (Is-S)</v>
          </cell>
          <cell r="H191" t="str">
            <v>CSD</v>
          </cell>
          <cell r="I191">
            <v>3</v>
          </cell>
          <cell r="J191" t="str">
            <v>No</v>
          </cell>
          <cell r="L191" t="str">
            <v>Yes</v>
          </cell>
          <cell r="M191" t="str">
            <v>DF01208008149</v>
          </cell>
        </row>
        <row r="192">
          <cell r="A192" t="str">
            <v>SA0191</v>
          </cell>
          <cell r="B192" t="str">
            <v>10SW-D/FR48</v>
          </cell>
          <cell r="C192">
            <v>0</v>
          </cell>
          <cell r="D192" t="str">
            <v>E</v>
          </cell>
          <cell r="E192" t="str">
            <v>SKW&amp;Is-S</v>
          </cell>
          <cell r="F192" t="str">
            <v>A</v>
          </cell>
          <cell r="G192" t="str">
            <v>Hei Ling Chau Addiction Treatment Centre &amp; Hei Ling Chau Correctional Institution (Is-S)</v>
          </cell>
          <cell r="H192" t="str">
            <v>CSD</v>
          </cell>
          <cell r="I192">
            <v>3</v>
          </cell>
          <cell r="J192" t="str">
            <v>No</v>
          </cell>
          <cell r="L192" t="str">
            <v>Yes</v>
          </cell>
          <cell r="M192" t="str">
            <v>DF01208008150</v>
          </cell>
        </row>
        <row r="193">
          <cell r="A193" t="str">
            <v>SA0192</v>
          </cell>
          <cell r="B193" t="str">
            <v>10SW-D/F49</v>
          </cell>
          <cell r="C193">
            <v>0</v>
          </cell>
          <cell r="D193" t="str">
            <v>E</v>
          </cell>
          <cell r="E193" t="str">
            <v>SKW&amp;Is-S</v>
          </cell>
          <cell r="F193" t="str">
            <v>A</v>
          </cell>
          <cell r="G193" t="str">
            <v>Hei Ling Chau Addiction Treatment Centre &amp; Hei Ling Chau Correctional Institution (Is-S)</v>
          </cell>
          <cell r="H193" t="str">
            <v>CSD</v>
          </cell>
          <cell r="I193">
            <v>3</v>
          </cell>
          <cell r="J193" t="str">
            <v>No</v>
          </cell>
          <cell r="L193" t="str">
            <v>Yes</v>
          </cell>
          <cell r="M193" t="str">
            <v>DF01208008151</v>
          </cell>
        </row>
        <row r="194">
          <cell r="A194" t="str">
            <v>SA0193</v>
          </cell>
          <cell r="B194" t="str">
            <v>10SW-D/F50</v>
          </cell>
          <cell r="C194">
            <v>0</v>
          </cell>
          <cell r="D194" t="str">
            <v>E</v>
          </cell>
          <cell r="E194" t="str">
            <v>SKW&amp;Is-S</v>
          </cell>
          <cell r="F194" t="str">
            <v>A</v>
          </cell>
          <cell r="G194" t="str">
            <v>Hei Ling Chau Addiction Treatment Centre &amp; Hei Ling Chau Correctional Institution (Is-S)</v>
          </cell>
          <cell r="H194" t="str">
            <v>CSD</v>
          </cell>
          <cell r="I194">
            <v>3</v>
          </cell>
          <cell r="J194" t="str">
            <v>No</v>
          </cell>
          <cell r="L194" t="str">
            <v>Yes</v>
          </cell>
          <cell r="M194" t="str">
            <v>DF01208008152</v>
          </cell>
        </row>
        <row r="195">
          <cell r="A195" t="str">
            <v>SA0194</v>
          </cell>
          <cell r="B195" t="str">
            <v>10SW-D/F51</v>
          </cell>
          <cell r="C195">
            <v>0</v>
          </cell>
          <cell r="D195" t="str">
            <v>E</v>
          </cell>
          <cell r="E195" t="str">
            <v>SKW&amp;Is-S</v>
          </cell>
          <cell r="F195" t="str">
            <v>A</v>
          </cell>
          <cell r="G195" t="str">
            <v>Hei Ling Chau Addiction Treatment Centre &amp; Hei Ling Chau Correctional Institution (Is-S)</v>
          </cell>
          <cell r="H195" t="str">
            <v>CSD</v>
          </cell>
          <cell r="I195">
            <v>3</v>
          </cell>
          <cell r="J195" t="str">
            <v>No</v>
          </cell>
          <cell r="L195" t="str">
            <v>Yes</v>
          </cell>
          <cell r="M195" t="str">
            <v>DF01208008153</v>
          </cell>
        </row>
        <row r="196">
          <cell r="A196" t="str">
            <v>SA0195</v>
          </cell>
          <cell r="B196" t="str">
            <v>10SW-D/F52</v>
          </cell>
          <cell r="C196">
            <v>0</v>
          </cell>
          <cell r="D196" t="str">
            <v>E</v>
          </cell>
          <cell r="E196" t="str">
            <v>SKW&amp;Is-S</v>
          </cell>
          <cell r="F196" t="str">
            <v>A</v>
          </cell>
          <cell r="G196" t="str">
            <v>Hei Ling Chau Addiction Treatment Centre &amp; Hei Ling Chau Correctional Institution (Is-S)</v>
          </cell>
          <cell r="H196" t="str">
            <v>CSD</v>
          </cell>
          <cell r="I196">
            <v>3</v>
          </cell>
          <cell r="J196" t="str">
            <v>No</v>
          </cell>
          <cell r="L196" t="str">
            <v>Yes</v>
          </cell>
          <cell r="M196" t="str">
            <v>DF01208008154</v>
          </cell>
        </row>
        <row r="197">
          <cell r="A197" t="str">
            <v>SA0196</v>
          </cell>
          <cell r="B197" t="str">
            <v>10SW-D/F53</v>
          </cell>
          <cell r="C197">
            <v>0</v>
          </cell>
          <cell r="D197" t="str">
            <v>E</v>
          </cell>
          <cell r="E197" t="str">
            <v>SKW&amp;Is-S</v>
          </cell>
          <cell r="F197" t="str">
            <v>A</v>
          </cell>
          <cell r="G197" t="str">
            <v>Hei Ling Chau Addiction Treatment Centre &amp; Hei Ling Chau Correctional Institution (Is-S)</v>
          </cell>
          <cell r="H197" t="str">
            <v>CSD</v>
          </cell>
          <cell r="I197">
            <v>3</v>
          </cell>
          <cell r="J197" t="str">
            <v>No</v>
          </cell>
          <cell r="L197" t="str">
            <v>Yes</v>
          </cell>
          <cell r="M197" t="str">
            <v>DF01208008155</v>
          </cell>
        </row>
        <row r="198">
          <cell r="A198" t="str">
            <v>SA0197</v>
          </cell>
          <cell r="B198" t="str">
            <v>10SW-D/F54</v>
          </cell>
          <cell r="C198">
            <v>0</v>
          </cell>
          <cell r="D198" t="str">
            <v>E</v>
          </cell>
          <cell r="E198" t="str">
            <v>SKW&amp;Is-S</v>
          </cell>
          <cell r="F198" t="str">
            <v>A</v>
          </cell>
          <cell r="G198" t="str">
            <v>Hei Ling Chau Addiction Treatment Centre &amp; Hei Ling Chau Correctional Institution (Is-S)</v>
          </cell>
          <cell r="H198" t="str">
            <v>CSD</v>
          </cell>
          <cell r="I198">
            <v>3</v>
          </cell>
          <cell r="J198" t="str">
            <v>No</v>
          </cell>
          <cell r="L198" t="str">
            <v>Yes</v>
          </cell>
          <cell r="M198" t="str">
            <v>DF01208008156</v>
          </cell>
        </row>
        <row r="199">
          <cell r="A199" t="str">
            <v>SA0198</v>
          </cell>
          <cell r="B199" t="str">
            <v>10SW-D/F55</v>
          </cell>
          <cell r="C199">
            <v>0</v>
          </cell>
          <cell r="D199" t="str">
            <v>E</v>
          </cell>
          <cell r="E199" t="str">
            <v>SKW&amp;Is-S</v>
          </cell>
          <cell r="F199" t="str">
            <v>A</v>
          </cell>
          <cell r="G199" t="str">
            <v>Hei Ling Chau Addiction Treatment Centre &amp; Hei Ling Chau Correctional Institution (Is-S)</v>
          </cell>
          <cell r="H199" t="str">
            <v>CSD</v>
          </cell>
          <cell r="I199">
            <v>1</v>
          </cell>
          <cell r="J199" t="str">
            <v>No</v>
          </cell>
          <cell r="L199" t="str">
            <v>Yes</v>
          </cell>
          <cell r="M199" t="str">
            <v>DF01208008157</v>
          </cell>
        </row>
        <row r="200">
          <cell r="A200" t="str">
            <v>SA0199</v>
          </cell>
          <cell r="B200" t="str">
            <v>10SW-D/F56</v>
          </cell>
          <cell r="C200">
            <v>0</v>
          </cell>
          <cell r="D200" t="str">
            <v>E</v>
          </cell>
          <cell r="E200" t="str">
            <v>SKW&amp;Is-S</v>
          </cell>
          <cell r="F200" t="str">
            <v>A</v>
          </cell>
          <cell r="G200" t="str">
            <v>Hei Ling Chau Addiction Treatment Centre &amp; Hei Ling Chau Correctional Institution (Is-S)</v>
          </cell>
          <cell r="H200" t="str">
            <v>CSD</v>
          </cell>
          <cell r="I200">
            <v>3</v>
          </cell>
          <cell r="J200" t="str">
            <v>No</v>
          </cell>
          <cell r="L200" t="str">
            <v>Yes</v>
          </cell>
          <cell r="M200" t="str">
            <v>DF01208008158</v>
          </cell>
        </row>
        <row r="201">
          <cell r="A201" t="str">
            <v>SA0200</v>
          </cell>
          <cell r="B201" t="str">
            <v>10SW-D/F57</v>
          </cell>
          <cell r="C201">
            <v>0</v>
          </cell>
          <cell r="D201" t="str">
            <v>E</v>
          </cell>
          <cell r="E201" t="str">
            <v>SKW&amp;Is-S</v>
          </cell>
          <cell r="F201" t="str">
            <v>A</v>
          </cell>
          <cell r="G201" t="str">
            <v>Hei Ling Chau Addiction Treatment Centre &amp; Hei Ling Chau Correctional Institution (Is-S)</v>
          </cell>
          <cell r="H201" t="str">
            <v>CSD</v>
          </cell>
          <cell r="I201">
            <v>1</v>
          </cell>
          <cell r="J201" t="str">
            <v>No</v>
          </cell>
          <cell r="L201" t="str">
            <v>Yes</v>
          </cell>
          <cell r="M201" t="str">
            <v>DF01208008159</v>
          </cell>
        </row>
        <row r="202">
          <cell r="A202" t="str">
            <v>SA0201</v>
          </cell>
          <cell r="B202" t="str">
            <v>10SW-D/F58</v>
          </cell>
          <cell r="C202">
            <v>0</v>
          </cell>
          <cell r="D202" t="str">
            <v>E</v>
          </cell>
          <cell r="E202" t="str">
            <v>SKW&amp;Is-S</v>
          </cell>
          <cell r="F202" t="str">
            <v>A</v>
          </cell>
          <cell r="G202" t="str">
            <v>Hei Ling Chau Addiction Treatment Centre &amp; Hei Ling Chau Correctional Institution (Is-S)</v>
          </cell>
          <cell r="H202" t="str">
            <v>CSD</v>
          </cell>
          <cell r="I202">
            <v>3</v>
          </cell>
          <cell r="J202" t="str">
            <v>No</v>
          </cell>
          <cell r="L202" t="str">
            <v>Yes</v>
          </cell>
          <cell r="M202" t="str">
            <v>DF01208008160</v>
          </cell>
        </row>
        <row r="203">
          <cell r="A203" t="str">
            <v>SA0202</v>
          </cell>
          <cell r="B203" t="str">
            <v>10SW-D/F59</v>
          </cell>
          <cell r="C203">
            <v>0</v>
          </cell>
          <cell r="D203" t="str">
            <v>E</v>
          </cell>
          <cell r="E203" t="str">
            <v>SKW&amp;Is-S</v>
          </cell>
          <cell r="F203" t="str">
            <v>A</v>
          </cell>
          <cell r="G203" t="str">
            <v>Hei Ling Chau Addiction Treatment Centre &amp; Hei Ling Chau Correctional Institution (Is-S)</v>
          </cell>
          <cell r="H203" t="str">
            <v>CSD</v>
          </cell>
          <cell r="I203">
            <v>3</v>
          </cell>
          <cell r="J203" t="str">
            <v>No</v>
          </cell>
          <cell r="L203" t="str">
            <v>Yes</v>
          </cell>
          <cell r="M203" t="str">
            <v>DF01208008161</v>
          </cell>
        </row>
        <row r="204">
          <cell r="A204" t="str">
            <v>SA0203</v>
          </cell>
          <cell r="B204" t="str">
            <v>10SW-D/F60</v>
          </cell>
          <cell r="C204">
            <v>0</v>
          </cell>
          <cell r="D204" t="str">
            <v>E</v>
          </cell>
          <cell r="E204" t="str">
            <v>SKW&amp;Is-S</v>
          </cell>
          <cell r="F204" t="str">
            <v>A</v>
          </cell>
          <cell r="G204" t="str">
            <v>Hei Ling Chau Addiction Treatment Centre &amp; Hei Ling Chau Correctional Institution (Is-S)</v>
          </cell>
          <cell r="H204" t="str">
            <v>CSD</v>
          </cell>
          <cell r="I204">
            <v>3</v>
          </cell>
          <cell r="J204" t="str">
            <v>No</v>
          </cell>
          <cell r="L204" t="str">
            <v>Yes</v>
          </cell>
          <cell r="M204" t="str">
            <v>DF01208008162</v>
          </cell>
        </row>
        <row r="205">
          <cell r="A205" t="str">
            <v>SA0204</v>
          </cell>
          <cell r="B205" t="str">
            <v>10SW-D/F61</v>
          </cell>
          <cell r="C205">
            <v>0</v>
          </cell>
          <cell r="D205" t="str">
            <v>E</v>
          </cell>
          <cell r="E205" t="str">
            <v>SKW&amp;Is-S</v>
          </cell>
          <cell r="F205" t="str">
            <v>A</v>
          </cell>
          <cell r="G205" t="str">
            <v>Hei Ling Chau Addiction Treatment Centre &amp; Hei Ling Chau Correctional Institution (Is-S)</v>
          </cell>
          <cell r="H205" t="str">
            <v>CSD</v>
          </cell>
          <cell r="I205">
            <v>3</v>
          </cell>
          <cell r="J205" t="str">
            <v>No</v>
          </cell>
          <cell r="L205" t="str">
            <v>Yes</v>
          </cell>
          <cell r="M205" t="str">
            <v>DF01208008163</v>
          </cell>
        </row>
        <row r="206">
          <cell r="A206" t="str">
            <v>SA0205</v>
          </cell>
          <cell r="B206" t="str">
            <v>10SW-D/F62</v>
          </cell>
          <cell r="C206">
            <v>0</v>
          </cell>
          <cell r="D206" t="str">
            <v>E</v>
          </cell>
          <cell r="E206" t="str">
            <v>SKW&amp;Is-S</v>
          </cell>
          <cell r="F206" t="str">
            <v>A</v>
          </cell>
          <cell r="G206" t="str">
            <v>Hei Ling Chau Addiction Treatment Centre &amp; Hei Ling Chau Correctional Institution (Is-S)</v>
          </cell>
          <cell r="H206" t="str">
            <v>CSD</v>
          </cell>
          <cell r="I206">
            <v>3</v>
          </cell>
          <cell r="J206" t="str">
            <v>No</v>
          </cell>
          <cell r="L206" t="str">
            <v>Yes</v>
          </cell>
          <cell r="M206" t="str">
            <v>DF01208008164</v>
          </cell>
        </row>
        <row r="207">
          <cell r="A207" t="str">
            <v>SA0206</v>
          </cell>
          <cell r="B207" t="str">
            <v>10SW-D/F63</v>
          </cell>
          <cell r="C207">
            <v>0</v>
          </cell>
          <cell r="D207" t="str">
            <v>E</v>
          </cell>
          <cell r="E207" t="str">
            <v>SKW&amp;Is-S</v>
          </cell>
          <cell r="F207" t="str">
            <v>A</v>
          </cell>
          <cell r="G207" t="str">
            <v>Hei Ling Chau Addiction Treatment Centre &amp; Hei Ling Chau Correctional Institution (Is-S)</v>
          </cell>
          <cell r="H207" t="str">
            <v>CSD</v>
          </cell>
          <cell r="I207">
            <v>3</v>
          </cell>
          <cell r="J207" t="str">
            <v>No</v>
          </cell>
          <cell r="L207" t="str">
            <v>Yes</v>
          </cell>
          <cell r="M207" t="str">
            <v>DF01208008165</v>
          </cell>
        </row>
        <row r="208">
          <cell r="A208" t="str">
            <v>SA0207</v>
          </cell>
          <cell r="B208" t="str">
            <v>10SW-D/F64</v>
          </cell>
          <cell r="C208">
            <v>0</v>
          </cell>
          <cell r="D208" t="str">
            <v>E</v>
          </cell>
          <cell r="E208" t="str">
            <v>SKW&amp;Is-S</v>
          </cell>
          <cell r="F208" t="str">
            <v>A</v>
          </cell>
          <cell r="G208" t="str">
            <v>Hei Ling Chau Addiction Treatment Centre &amp; Hei Ling Chau Correctional Institution (Is-S)</v>
          </cell>
          <cell r="H208" t="str">
            <v>CSD</v>
          </cell>
          <cell r="I208">
            <v>3</v>
          </cell>
          <cell r="J208" t="str">
            <v>No</v>
          </cell>
          <cell r="L208" t="str">
            <v>Yes</v>
          </cell>
          <cell r="M208" t="str">
            <v>DF01208008166</v>
          </cell>
        </row>
        <row r="209">
          <cell r="A209" t="str">
            <v>SA0208</v>
          </cell>
          <cell r="B209" t="str">
            <v>10SW-D/F65</v>
          </cell>
          <cell r="C209">
            <v>0</v>
          </cell>
          <cell r="D209" t="str">
            <v>E</v>
          </cell>
          <cell r="E209" t="str">
            <v>SKW&amp;Is-S</v>
          </cell>
          <cell r="F209" t="str">
            <v>A</v>
          </cell>
          <cell r="G209" t="str">
            <v>Hei Ling Chau Addiction Treatment Centre &amp; Hei Ling Chau Correctional Institution (Is-S)</v>
          </cell>
          <cell r="H209" t="str">
            <v>CSD</v>
          </cell>
          <cell r="I209">
            <v>1</v>
          </cell>
          <cell r="J209" t="str">
            <v>Yes</v>
          </cell>
          <cell r="L209" t="str">
            <v>Yes</v>
          </cell>
          <cell r="M209" t="str">
            <v>DF01208008167</v>
          </cell>
        </row>
        <row r="210">
          <cell r="A210" t="str">
            <v>SA0209</v>
          </cell>
          <cell r="B210" t="str">
            <v>10SW-D/FR66</v>
          </cell>
          <cell r="C210">
            <v>0</v>
          </cell>
          <cell r="D210" t="str">
            <v>E</v>
          </cell>
          <cell r="E210" t="str">
            <v>SKW&amp;Is-S</v>
          </cell>
          <cell r="F210" t="str">
            <v>A</v>
          </cell>
          <cell r="G210" t="str">
            <v>Hei Ling Chau Addiction Treatment Centre &amp; Hei Ling Chau Correctional Institution (Is-S)</v>
          </cell>
          <cell r="H210" t="str">
            <v>CSD</v>
          </cell>
          <cell r="I210">
            <v>2</v>
          </cell>
          <cell r="J210" t="str">
            <v>Yes</v>
          </cell>
          <cell r="L210" t="str">
            <v>Yes</v>
          </cell>
          <cell r="M210" t="str">
            <v>DF01208008168</v>
          </cell>
        </row>
        <row r="211">
          <cell r="A211" t="str">
            <v>SA0210</v>
          </cell>
          <cell r="B211" t="str">
            <v>10SW-D/FR8</v>
          </cell>
          <cell r="C211">
            <v>0</v>
          </cell>
          <cell r="D211" t="str">
            <v>E</v>
          </cell>
          <cell r="E211" t="str">
            <v>SKW&amp;Is-S</v>
          </cell>
          <cell r="F211" t="str">
            <v>A</v>
          </cell>
          <cell r="G211" t="str">
            <v>Hei Ling Chau Addiction Treatment Centre &amp; Hei Ling Chau Correctional Institution (Is-S)</v>
          </cell>
          <cell r="H211" t="str">
            <v>CSD</v>
          </cell>
          <cell r="I211">
            <v>3</v>
          </cell>
          <cell r="J211" t="str">
            <v>No</v>
          </cell>
          <cell r="L211" t="str">
            <v>Yes</v>
          </cell>
          <cell r="M211" t="str">
            <v>DF01208008112</v>
          </cell>
        </row>
        <row r="212">
          <cell r="A212" t="str">
            <v>SA0211</v>
          </cell>
          <cell r="B212" t="str">
            <v>10SW-D/F81</v>
          </cell>
          <cell r="C212">
            <v>0</v>
          </cell>
          <cell r="D212" t="str">
            <v>E</v>
          </cell>
          <cell r="E212" t="str">
            <v>SKW&amp;Is-S</v>
          </cell>
          <cell r="F212" t="str">
            <v>A</v>
          </cell>
          <cell r="G212" t="str">
            <v>Hei Ling Chau Addiction Treatment Centre &amp; Hei Ling Chau Correctional Institution (Is-S)</v>
          </cell>
          <cell r="H212" t="str">
            <v>CSD</v>
          </cell>
          <cell r="I212">
            <v>1</v>
          </cell>
          <cell r="J212" t="str">
            <v>No</v>
          </cell>
          <cell r="L212" t="str">
            <v>No</v>
          </cell>
          <cell r="M212" t="str">
            <v>DF01208009001</v>
          </cell>
        </row>
        <row r="213">
          <cell r="A213" t="str">
            <v>SA0212</v>
          </cell>
          <cell r="B213" t="str">
            <v>10SW-D/F9</v>
          </cell>
          <cell r="C213">
            <v>0</v>
          </cell>
          <cell r="D213" t="str">
            <v>E</v>
          </cell>
          <cell r="E213" t="str">
            <v>SKW&amp;Is-S</v>
          </cell>
          <cell r="F213" t="str">
            <v>A</v>
          </cell>
          <cell r="G213" t="str">
            <v>Hei Ling Chau Addiction Treatment Centre &amp; Hei Ling Chau Correctional Institution (Is-S)</v>
          </cell>
          <cell r="H213" t="str">
            <v>CSD</v>
          </cell>
          <cell r="I213">
            <v>1</v>
          </cell>
          <cell r="J213" t="str">
            <v>Yes</v>
          </cell>
          <cell r="L213" t="str">
            <v>Yes</v>
          </cell>
          <cell r="M213" t="str">
            <v>DF01208008113</v>
          </cell>
        </row>
        <row r="214">
          <cell r="A214" t="str">
            <v>SA0213</v>
          </cell>
          <cell r="B214" t="str">
            <v>10SW-D/R10</v>
          </cell>
          <cell r="C214">
            <v>0</v>
          </cell>
          <cell r="D214" t="str">
            <v>E</v>
          </cell>
          <cell r="E214" t="str">
            <v>SKW&amp;Is-S</v>
          </cell>
          <cell r="F214" t="str">
            <v>A</v>
          </cell>
          <cell r="G214" t="str">
            <v>Hei Ling Chau Addiction Treatment Centre &amp; Hei Ling Chau Correctional Institution (Is-S)</v>
          </cell>
          <cell r="H214" t="str">
            <v>CSD</v>
          </cell>
          <cell r="I214">
            <v>3</v>
          </cell>
          <cell r="J214" t="str">
            <v>No</v>
          </cell>
          <cell r="L214" t="str">
            <v>No</v>
          </cell>
          <cell r="M214" t="str">
            <v>DF01208008176</v>
          </cell>
        </row>
        <row r="215">
          <cell r="A215" t="str">
            <v>SA0214</v>
          </cell>
          <cell r="B215" t="str">
            <v>10SW-D/R12</v>
          </cell>
          <cell r="C215">
            <v>0</v>
          </cell>
          <cell r="D215" t="str">
            <v>E</v>
          </cell>
          <cell r="E215" t="str">
            <v>SKW&amp;Is-S</v>
          </cell>
          <cell r="F215" t="str">
            <v>A</v>
          </cell>
          <cell r="G215" t="str">
            <v>Hei Ling Chau Addiction Treatment Centre &amp; Hei Ling Chau Correctional Institution (Is-S)</v>
          </cell>
          <cell r="H215" t="str">
            <v>CSD</v>
          </cell>
          <cell r="I215">
            <v>2</v>
          </cell>
          <cell r="J215" t="str">
            <v>Yes</v>
          </cell>
          <cell r="L215" t="str">
            <v>No</v>
          </cell>
          <cell r="M215" t="str">
            <v>DF01208008177</v>
          </cell>
        </row>
        <row r="216">
          <cell r="A216" t="str">
            <v>SA0215</v>
          </cell>
          <cell r="B216" t="str">
            <v>10SW-D/CR142</v>
          </cell>
          <cell r="C216">
            <v>0</v>
          </cell>
          <cell r="D216" t="str">
            <v>E</v>
          </cell>
          <cell r="E216" t="str">
            <v>SKW&amp;Is-S</v>
          </cell>
          <cell r="F216" t="str">
            <v>A</v>
          </cell>
          <cell r="G216" t="str">
            <v>Hei Ling Chau Addiction Treatment Centre &amp; Hei Ling Chau Correctional Institution (Is-S)</v>
          </cell>
          <cell r="H216" t="str">
            <v>CSD</v>
          </cell>
          <cell r="I216">
            <v>2</v>
          </cell>
          <cell r="J216" t="str">
            <v>Yes</v>
          </cell>
          <cell r="L216" t="str">
            <v>Yes</v>
          </cell>
          <cell r="M216" t="str">
            <v>DF01208008170</v>
          </cell>
        </row>
        <row r="217">
          <cell r="A217" t="str">
            <v>SA0216</v>
          </cell>
          <cell r="B217" t="str">
            <v>10SW-D/R3</v>
          </cell>
          <cell r="C217">
            <v>0</v>
          </cell>
          <cell r="D217" t="str">
            <v>E</v>
          </cell>
          <cell r="E217" t="str">
            <v>SKW&amp;Is-S</v>
          </cell>
          <cell r="F217" t="str">
            <v>A</v>
          </cell>
          <cell r="G217" t="str">
            <v>Hei Ling Chau Addiction Treatment Centre &amp; Hei Ling Chau Correctional Institution (Is-S)</v>
          </cell>
          <cell r="H217" t="str">
            <v>CSD</v>
          </cell>
          <cell r="I217">
            <v>1</v>
          </cell>
          <cell r="J217" t="str">
            <v>Yes</v>
          </cell>
          <cell r="L217" t="str">
            <v>No</v>
          </cell>
          <cell r="M217" t="str">
            <v>DF01208008171</v>
          </cell>
        </row>
        <row r="218">
          <cell r="A218" t="str">
            <v>SA0217</v>
          </cell>
          <cell r="B218" t="str">
            <v>10SW-D/R4</v>
          </cell>
          <cell r="C218">
            <v>0</v>
          </cell>
          <cell r="D218" t="str">
            <v>E</v>
          </cell>
          <cell r="E218" t="str">
            <v>SKW&amp;Is-S</v>
          </cell>
          <cell r="F218" t="str">
            <v>A</v>
          </cell>
          <cell r="G218" t="str">
            <v>Hei Ling Chau Addiction Treatment Centre &amp; Hei Ling Chau Correctional Institution (Is-S)</v>
          </cell>
          <cell r="H218" t="str">
            <v>CSD</v>
          </cell>
          <cell r="I218">
            <v>1</v>
          </cell>
          <cell r="J218" t="str">
            <v>No</v>
          </cell>
          <cell r="L218" t="str">
            <v>No</v>
          </cell>
          <cell r="M218" t="str">
            <v>DF01208008172</v>
          </cell>
        </row>
        <row r="219">
          <cell r="A219" t="str">
            <v>SA0218</v>
          </cell>
          <cell r="B219" t="str">
            <v>10SW-D/R6</v>
          </cell>
          <cell r="C219">
            <v>0</v>
          </cell>
          <cell r="D219" t="str">
            <v>E</v>
          </cell>
          <cell r="E219" t="str">
            <v>SKW&amp;Is-S</v>
          </cell>
          <cell r="F219" t="str">
            <v>A</v>
          </cell>
          <cell r="G219" t="str">
            <v>Hei Ling Chau Addiction Treatment Centre &amp; Hei Ling Chau Correctional Institution (Is-S)</v>
          </cell>
          <cell r="H219" t="str">
            <v>CSD</v>
          </cell>
          <cell r="I219">
            <v>1</v>
          </cell>
          <cell r="J219" t="str">
            <v>No</v>
          </cell>
          <cell r="L219" t="str">
            <v>No</v>
          </cell>
          <cell r="M219" t="str">
            <v>DF01208008173</v>
          </cell>
        </row>
        <row r="220">
          <cell r="A220" t="str">
            <v>SA0219</v>
          </cell>
          <cell r="B220" t="str">
            <v>10SW-D/R7</v>
          </cell>
          <cell r="C220">
            <v>0</v>
          </cell>
          <cell r="D220" t="str">
            <v>E</v>
          </cell>
          <cell r="E220" t="str">
            <v>SKW&amp;Is-S</v>
          </cell>
          <cell r="F220" t="str">
            <v>A</v>
          </cell>
          <cell r="G220" t="str">
            <v>Hei Ling Chau Addiction Treatment Centre &amp; Hei Ling Chau Correctional Institution (Is-S)</v>
          </cell>
          <cell r="H220" t="str">
            <v>CSD</v>
          </cell>
          <cell r="I220">
            <v>3</v>
          </cell>
          <cell r="J220" t="str">
            <v>No</v>
          </cell>
          <cell r="L220" t="str">
            <v>No</v>
          </cell>
          <cell r="M220" t="str">
            <v>DF01208008174</v>
          </cell>
        </row>
        <row r="221">
          <cell r="A221" t="str">
            <v>SA0220</v>
          </cell>
          <cell r="B221" t="str">
            <v>10SW-D/R9</v>
          </cell>
          <cell r="C221">
            <v>0</v>
          </cell>
          <cell r="D221" t="str">
            <v>E</v>
          </cell>
          <cell r="E221" t="str">
            <v>SKW&amp;Is-S</v>
          </cell>
          <cell r="F221" t="str">
            <v>A</v>
          </cell>
          <cell r="G221" t="str">
            <v>Hei Ling Chau Addiction Treatment Centre &amp; Hei Ling Chau Correctional Institution (Is-S)</v>
          </cell>
          <cell r="H221" t="str">
            <v>CSD</v>
          </cell>
          <cell r="I221">
            <v>2</v>
          </cell>
          <cell r="J221" t="str">
            <v>Yes</v>
          </cell>
          <cell r="L221" t="str">
            <v>Yes</v>
          </cell>
          <cell r="M221" t="str">
            <v>DF01208008175</v>
          </cell>
        </row>
        <row r="222">
          <cell r="A222" t="str">
            <v>SA1007</v>
          </cell>
          <cell r="B222" t="str">
            <v>11SE-A/C1</v>
          </cell>
          <cell r="C222" t="str">
            <v>1,2</v>
          </cell>
          <cell r="D222" t="str">
            <v>E</v>
          </cell>
          <cell r="E222" t="str">
            <v>SKW&amp;Is-S</v>
          </cell>
          <cell r="F222" t="str">
            <v>A</v>
          </cell>
          <cell r="G222" t="str">
            <v>Sai Wan Ho Fire Station And Ambulance Depot (SKW)</v>
          </cell>
          <cell r="H222" t="str">
            <v>FSD,Lands D</v>
          </cell>
          <cell r="I222">
            <v>1</v>
          </cell>
          <cell r="J222" t="str">
            <v>No</v>
          </cell>
          <cell r="L222" t="str">
            <v>Yes</v>
          </cell>
          <cell r="M222" t="str">
            <v>DB01808006002</v>
          </cell>
        </row>
        <row r="223">
          <cell r="A223" t="str">
            <v>SA1008</v>
          </cell>
          <cell r="B223" t="str">
            <v>11SE-A/CR100</v>
          </cell>
          <cell r="C223">
            <v>1</v>
          </cell>
          <cell r="D223" t="str">
            <v>E</v>
          </cell>
          <cell r="E223" t="str">
            <v>NP&amp;CB</v>
          </cell>
          <cell r="F223" t="str">
            <v>A</v>
          </cell>
          <cell r="G223" t="str">
            <v>Pui Chi Boys' Home</v>
          </cell>
          <cell r="H223" t="str">
            <v>HAB</v>
          </cell>
          <cell r="I223">
            <v>2</v>
          </cell>
          <cell r="J223" t="str">
            <v>Yes</v>
          </cell>
          <cell r="L223" t="str">
            <v>Yes</v>
          </cell>
          <cell r="M223" t="str">
            <v>DA05508005007</v>
          </cell>
        </row>
        <row r="224">
          <cell r="A224" t="str">
            <v>SA1010</v>
          </cell>
          <cell r="B224" t="str">
            <v>11SE-A/C126</v>
          </cell>
          <cell r="C224">
            <v>2</v>
          </cell>
          <cell r="D224" t="str">
            <v>Wch</v>
          </cell>
          <cell r="E224" t="str">
            <v>Wch-S</v>
          </cell>
          <cell r="F224" t="str">
            <v>A</v>
          </cell>
          <cell r="G224" t="str">
            <v>Sir Ellis Kadoorie Primary School</v>
          </cell>
          <cell r="H224" t="str">
            <v>EB</v>
          </cell>
          <cell r="I224">
            <v>1</v>
          </cell>
          <cell r="J224" t="str">
            <v>Yes</v>
          </cell>
          <cell r="K224" t="str">
            <v>HappyValley</v>
          </cell>
          <cell r="L224" t="str">
            <v>Yes</v>
          </cell>
          <cell r="M224" t="str">
            <v>CC07108007001</v>
          </cell>
        </row>
        <row r="225">
          <cell r="A225" t="str">
            <v>SA1011</v>
          </cell>
          <cell r="B225" t="str">
            <v>11SE-A/C136</v>
          </cell>
          <cell r="C225">
            <v>0</v>
          </cell>
          <cell r="D225" t="str">
            <v>Wch</v>
          </cell>
          <cell r="E225" t="str">
            <v>Wch-S</v>
          </cell>
          <cell r="F225" t="str">
            <v>A</v>
          </cell>
          <cell r="G225" t="str">
            <v>Sir Ellis Kadoorie Primary School</v>
          </cell>
          <cell r="H225" t="str">
            <v>EB</v>
          </cell>
          <cell r="I225">
            <v>1</v>
          </cell>
          <cell r="J225" t="str">
            <v>No</v>
          </cell>
          <cell r="K225" t="str">
            <v>HappyValley</v>
          </cell>
          <cell r="L225" t="str">
            <v>Yes</v>
          </cell>
          <cell r="M225" t="str">
            <v>CC07108007006</v>
          </cell>
        </row>
        <row r="226">
          <cell r="A226" t="str">
            <v>SA1012</v>
          </cell>
          <cell r="B226" t="str">
            <v>11SE-A/CR146</v>
          </cell>
          <cell r="C226">
            <v>0</v>
          </cell>
          <cell r="D226" t="str">
            <v>Wch</v>
          </cell>
          <cell r="E226" t="str">
            <v>Wch-S</v>
          </cell>
          <cell r="F226" t="str">
            <v>A</v>
          </cell>
          <cell r="G226" t="str">
            <v>Hong Kong Stadium</v>
          </cell>
          <cell r="H226" t="str">
            <v>LCSD</v>
          </cell>
          <cell r="I226">
            <v>1</v>
          </cell>
          <cell r="J226" t="str">
            <v>Yes</v>
          </cell>
          <cell r="K226" t="str">
            <v>HappyValley</v>
          </cell>
          <cell r="L226" t="str">
            <v>Yes</v>
          </cell>
          <cell r="M226" t="str">
            <v>CC04408024014</v>
          </cell>
        </row>
        <row r="227">
          <cell r="A227" t="str">
            <v>SA1013</v>
          </cell>
          <cell r="B227" t="str">
            <v>11SE-A/C190</v>
          </cell>
          <cell r="C227">
            <v>2</v>
          </cell>
          <cell r="D227" t="str">
            <v>E</v>
          </cell>
          <cell r="E227" t="str">
            <v>SKW&amp;Is-S</v>
          </cell>
          <cell r="F227" t="str">
            <v>A</v>
          </cell>
          <cell r="G227" t="str">
            <v>Taikoo Primary School (SKW)</v>
          </cell>
          <cell r="H227" t="str">
            <v>EB</v>
          </cell>
          <cell r="I227">
            <v>1</v>
          </cell>
          <cell r="J227" t="str">
            <v>No</v>
          </cell>
          <cell r="K227" t="str">
            <v>ShauKeiWan_SaiWanHo</v>
          </cell>
          <cell r="L227" t="str">
            <v>Yes</v>
          </cell>
          <cell r="M227" t="str">
            <v>DB07108045002</v>
          </cell>
        </row>
        <row r="228">
          <cell r="A228" t="str">
            <v>SA1014</v>
          </cell>
          <cell r="B228" t="str">
            <v>11SE-A/C193</v>
          </cell>
          <cell r="C228">
            <v>0</v>
          </cell>
          <cell r="D228" t="str">
            <v>E</v>
          </cell>
          <cell r="E228" t="str">
            <v>NP&amp;CB</v>
          </cell>
          <cell r="F228" t="str">
            <v>A</v>
          </cell>
          <cell r="G228" t="str">
            <v>Choi Sai Woo Park</v>
          </cell>
          <cell r="H228" t="str">
            <v>LCSD</v>
          </cell>
          <cell r="I228">
            <v>2</v>
          </cell>
          <cell r="J228" t="str">
            <v>Yes</v>
          </cell>
          <cell r="L228" t="str">
            <v>Yes</v>
          </cell>
          <cell r="M228" t="str">
            <v>DA04408014001</v>
          </cell>
        </row>
        <row r="229">
          <cell r="A229" t="str">
            <v>SA1015</v>
          </cell>
          <cell r="B229" t="str">
            <v>11SE-A/C197</v>
          </cell>
          <cell r="C229">
            <v>1</v>
          </cell>
          <cell r="D229" t="str">
            <v>E</v>
          </cell>
          <cell r="E229" t="str">
            <v>NP&amp;CB</v>
          </cell>
          <cell r="F229" t="str">
            <v>A</v>
          </cell>
          <cell r="G229" t="str">
            <v>Choi Sai Woo Park</v>
          </cell>
          <cell r="H229" t="str">
            <v>LCSD</v>
          </cell>
          <cell r="I229">
            <v>2</v>
          </cell>
          <cell r="J229" t="str">
            <v>No</v>
          </cell>
          <cell r="L229" t="str">
            <v>Yes</v>
          </cell>
          <cell r="M229" t="str">
            <v>DA04408014002</v>
          </cell>
        </row>
        <row r="230">
          <cell r="A230" t="str">
            <v>SA1016</v>
          </cell>
          <cell r="B230" t="str">
            <v>11SE-A/C2</v>
          </cell>
          <cell r="C230">
            <v>1</v>
          </cell>
          <cell r="D230" t="str">
            <v>E</v>
          </cell>
          <cell r="E230" t="str">
            <v>SKW&amp;Is-S</v>
          </cell>
          <cell r="F230" t="str">
            <v>A</v>
          </cell>
          <cell r="G230" t="str">
            <v>Sai Wan Ho Fire Station And Ambulance Depot (SKW)</v>
          </cell>
          <cell r="H230" t="str">
            <v>FSD</v>
          </cell>
          <cell r="I230">
            <v>1</v>
          </cell>
          <cell r="J230" t="str">
            <v>No</v>
          </cell>
          <cell r="L230" t="str">
            <v>Yes</v>
          </cell>
          <cell r="M230" t="str">
            <v>DB01808006005</v>
          </cell>
        </row>
        <row r="231">
          <cell r="A231" t="str">
            <v>SA1017</v>
          </cell>
          <cell r="B231" t="str">
            <v>11SE-A/C218</v>
          </cell>
          <cell r="C231">
            <v>2</v>
          </cell>
          <cell r="D231" t="str">
            <v>E</v>
          </cell>
          <cell r="E231" t="str">
            <v>NP&amp;CB</v>
          </cell>
          <cell r="F231" t="str">
            <v>A</v>
          </cell>
          <cell r="G231" t="str">
            <v>Clementi Secondary School</v>
          </cell>
          <cell r="H231" t="str">
            <v>EB</v>
          </cell>
          <cell r="I231">
            <v>1</v>
          </cell>
          <cell r="J231" t="str">
            <v>Yes</v>
          </cell>
          <cell r="L231" t="str">
            <v>Yes</v>
          </cell>
          <cell r="M231" t="str">
            <v>DA07108002002</v>
          </cell>
        </row>
        <row r="232">
          <cell r="A232" t="str">
            <v>SA1018</v>
          </cell>
          <cell r="B232" t="str">
            <v>11SE-A/C220</v>
          </cell>
          <cell r="C232">
            <v>1</v>
          </cell>
          <cell r="D232" t="str">
            <v>E</v>
          </cell>
          <cell r="E232" t="str">
            <v>NP&amp;CB</v>
          </cell>
          <cell r="F232" t="str">
            <v>A</v>
          </cell>
          <cell r="G232" t="str">
            <v>Fortress Hill Playground</v>
          </cell>
          <cell r="H232" t="str">
            <v>LCSD</v>
          </cell>
          <cell r="I232">
            <v>1</v>
          </cell>
          <cell r="J232" t="str">
            <v>Yes</v>
          </cell>
          <cell r="K232" t="str">
            <v>NorthPoint</v>
          </cell>
          <cell r="L232" t="str">
            <v>Yes</v>
          </cell>
          <cell r="M232" t="str">
            <v>DA04408012001</v>
          </cell>
        </row>
        <row r="233">
          <cell r="A233" t="str">
            <v>SA1019</v>
          </cell>
          <cell r="B233" t="str">
            <v>11SE-A/C229</v>
          </cell>
          <cell r="C233">
            <v>2</v>
          </cell>
          <cell r="D233" t="str">
            <v>E</v>
          </cell>
          <cell r="E233" t="str">
            <v>NP&amp;CB</v>
          </cell>
          <cell r="F233" t="str">
            <v>A</v>
          </cell>
          <cell r="G233" t="str">
            <v>North Point Methodist Primary School &amp; Pun U Association Wah Yan Primary School</v>
          </cell>
          <cell r="H233" t="str">
            <v>EDB</v>
          </cell>
          <cell r="I233">
            <v>1</v>
          </cell>
          <cell r="J233" t="str">
            <v>*</v>
          </cell>
          <cell r="K233" t="str">
            <v>NorthPoint</v>
          </cell>
          <cell r="L233" t="str">
            <v>Yes</v>
          </cell>
          <cell r="M233" t="str">
            <v>DA07108004002</v>
          </cell>
        </row>
        <row r="234">
          <cell r="A234" t="str">
            <v>SA1020</v>
          </cell>
          <cell r="B234" t="str">
            <v>11SE-A/C260</v>
          </cell>
          <cell r="C234">
            <v>1</v>
          </cell>
          <cell r="D234" t="str">
            <v>E</v>
          </cell>
          <cell r="E234" t="str">
            <v>NP&amp;CB</v>
          </cell>
          <cell r="F234" t="str">
            <v>A</v>
          </cell>
          <cell r="G234" t="str">
            <v>Choi Sai Woo Park</v>
          </cell>
          <cell r="H234" t="str">
            <v>LCSD</v>
          </cell>
          <cell r="I234">
            <v>1</v>
          </cell>
          <cell r="J234" t="str">
            <v>No</v>
          </cell>
          <cell r="L234" t="str">
            <v>Yes</v>
          </cell>
          <cell r="M234" t="str">
            <v>DA04408014010</v>
          </cell>
        </row>
        <row r="235">
          <cell r="A235" t="str">
            <v>SA1021</v>
          </cell>
          <cell r="B235" t="str">
            <v>11SE-A/CR275</v>
          </cell>
          <cell r="C235">
            <v>0</v>
          </cell>
          <cell r="D235" t="str">
            <v>Wch</v>
          </cell>
          <cell r="E235" t="str">
            <v>Wch-S</v>
          </cell>
          <cell r="F235" t="str">
            <v>A</v>
          </cell>
          <cell r="G235" t="str">
            <v>Hotung Secondary School</v>
          </cell>
          <cell r="H235" t="str">
            <v>EB</v>
          </cell>
          <cell r="I235">
            <v>1</v>
          </cell>
          <cell r="J235" t="str">
            <v>Yes</v>
          </cell>
          <cell r="K235" t="str">
            <v>HappyValley</v>
          </cell>
          <cell r="L235" t="str">
            <v>Yes</v>
          </cell>
          <cell r="M235" t="str">
            <v>CC07108011001</v>
          </cell>
        </row>
        <row r="236">
          <cell r="A236" t="str">
            <v>SA1023</v>
          </cell>
          <cell r="B236" t="str">
            <v>11SE-A/C288</v>
          </cell>
          <cell r="C236">
            <v>0</v>
          </cell>
          <cell r="D236" t="str">
            <v>E</v>
          </cell>
          <cell r="E236" t="str">
            <v>NP&amp;CB</v>
          </cell>
          <cell r="F236" t="str">
            <v>A</v>
          </cell>
          <cell r="G236" t="str">
            <v>Choi Sai Woo Park</v>
          </cell>
          <cell r="H236" t="str">
            <v>LCSD</v>
          </cell>
          <cell r="I236">
            <v>2</v>
          </cell>
          <cell r="J236" t="str">
            <v>No</v>
          </cell>
          <cell r="L236" t="str">
            <v>Yes</v>
          </cell>
          <cell r="M236" t="str">
            <v>DA04408014011</v>
          </cell>
        </row>
        <row r="237">
          <cell r="A237" t="str">
            <v>SA1024</v>
          </cell>
          <cell r="B237" t="str">
            <v>11SE-A/CR289</v>
          </cell>
          <cell r="C237">
            <v>2</v>
          </cell>
          <cell r="D237" t="str">
            <v>Wch</v>
          </cell>
          <cell r="E237" t="str">
            <v>Wch-S</v>
          </cell>
          <cell r="F237" t="str">
            <v>A</v>
          </cell>
          <cell r="G237" t="str">
            <v>Hotung Secondary School</v>
          </cell>
          <cell r="H237" t="str">
            <v>EB</v>
          </cell>
          <cell r="I237">
            <v>2</v>
          </cell>
          <cell r="J237" t="str">
            <v>Yes</v>
          </cell>
          <cell r="K237" t="str">
            <v>HappyValley</v>
          </cell>
          <cell r="L237" t="str">
            <v>Yes</v>
          </cell>
          <cell r="M237" t="str">
            <v>CC07108011006</v>
          </cell>
        </row>
        <row r="238">
          <cell r="A238" t="str">
            <v>SA1025</v>
          </cell>
          <cell r="B238" t="str">
            <v>11SE-A/C295</v>
          </cell>
          <cell r="C238">
            <v>1</v>
          </cell>
          <cell r="D238" t="str">
            <v>E</v>
          </cell>
          <cell r="E238" t="str">
            <v>SKW&amp;Is-S</v>
          </cell>
          <cell r="F238" t="str">
            <v>A</v>
          </cell>
          <cell r="G238" t="str">
            <v>Quarry Bay Reservoir Garden (SKW)</v>
          </cell>
          <cell r="H238" t="str">
            <v>LCSD</v>
          </cell>
          <cell r="I238">
            <v>2</v>
          </cell>
          <cell r="J238" t="str">
            <v>Yes</v>
          </cell>
          <cell r="K238" t="str">
            <v>ShauKeiWan_SaiWanHo</v>
          </cell>
          <cell r="L238" t="str">
            <v>Yes</v>
          </cell>
          <cell r="M238" t="str">
            <v>DB04408019001</v>
          </cell>
        </row>
        <row r="239">
          <cell r="A239" t="str">
            <v>SA1026</v>
          </cell>
          <cell r="B239" t="str">
            <v>11SE-A/C312</v>
          </cell>
          <cell r="C239">
            <v>0</v>
          </cell>
          <cell r="D239" t="str">
            <v>E</v>
          </cell>
          <cell r="E239" t="str">
            <v>SKW&amp;Is-S</v>
          </cell>
          <cell r="F239" t="str">
            <v>A</v>
          </cell>
          <cell r="G239" t="str">
            <v>Taikoo Primary School (SKW)</v>
          </cell>
          <cell r="H239" t="str">
            <v>EB</v>
          </cell>
          <cell r="I239">
            <v>1</v>
          </cell>
          <cell r="J239" t="str">
            <v>No</v>
          </cell>
          <cell r="K239" t="str">
            <v>ShauKeiWan_SaiWanHo</v>
          </cell>
          <cell r="L239" t="str">
            <v>No</v>
          </cell>
          <cell r="M239" t="str">
            <v>DB07108045003</v>
          </cell>
        </row>
        <row r="240">
          <cell r="A240" t="str">
            <v>SA1027</v>
          </cell>
          <cell r="B240" t="str">
            <v>11SE-A/CR327</v>
          </cell>
          <cell r="C240">
            <v>1</v>
          </cell>
          <cell r="D240" t="str">
            <v>E</v>
          </cell>
          <cell r="E240" t="str">
            <v>SKW&amp;Is-S</v>
          </cell>
          <cell r="F240" t="str">
            <v>A</v>
          </cell>
          <cell r="G240" t="str">
            <v>Quarry Bay Municipal Services Building (SKW)</v>
          </cell>
          <cell r="H240" t="str">
            <v>FEHD</v>
          </cell>
          <cell r="I240">
            <v>1</v>
          </cell>
          <cell r="J240" t="str">
            <v>Yes</v>
          </cell>
          <cell r="L240" t="str">
            <v>Yes</v>
          </cell>
          <cell r="M240" t="str">
            <v>DB01908015001</v>
          </cell>
        </row>
        <row r="241">
          <cell r="A241" t="str">
            <v>SA1028</v>
          </cell>
          <cell r="B241" t="str">
            <v>11SE-A/C331</v>
          </cell>
          <cell r="C241" t="str">
            <v>1,2</v>
          </cell>
          <cell r="D241" t="str">
            <v>E</v>
          </cell>
          <cell r="E241" t="str">
            <v>NP&amp;CB</v>
          </cell>
          <cell r="F241" t="str">
            <v>A</v>
          </cell>
          <cell r="G241" t="str">
            <v>Tin Hau Temple Road Garden No.1 &amp; 2</v>
          </cell>
          <cell r="H241" t="str">
            <v>HyD,LCSD</v>
          </cell>
          <cell r="I241">
            <v>2</v>
          </cell>
          <cell r="J241" t="str">
            <v>No</v>
          </cell>
          <cell r="L241" t="str">
            <v>Yes</v>
          </cell>
          <cell r="M241" t="str">
            <v>DA04408017001</v>
          </cell>
        </row>
        <row r="242">
          <cell r="A242" t="str">
            <v>SA1030</v>
          </cell>
          <cell r="B242" t="str">
            <v>11SE-A/C388</v>
          </cell>
          <cell r="C242" t="str">
            <v>1,2</v>
          </cell>
          <cell r="D242" t="str">
            <v>E</v>
          </cell>
          <cell r="E242" t="str">
            <v>NP&amp;CB</v>
          </cell>
          <cell r="F242" t="str">
            <v>A</v>
          </cell>
          <cell r="G242" t="str">
            <v>Tin Hau Temple Road Garden No.1 &amp; 2</v>
          </cell>
          <cell r="H242" t="str">
            <v>LCSD,HyD</v>
          </cell>
          <cell r="I242">
            <v>3</v>
          </cell>
          <cell r="J242" t="str">
            <v>No</v>
          </cell>
          <cell r="K242" t="str">
            <v>NorthPoint</v>
          </cell>
          <cell r="L242" t="str">
            <v>Yes</v>
          </cell>
          <cell r="M242" t="str">
            <v>DA04408025002</v>
          </cell>
        </row>
        <row r="243">
          <cell r="A243" t="str">
            <v>SA1031</v>
          </cell>
          <cell r="B243" t="str">
            <v>11SE-A/CR395</v>
          </cell>
          <cell r="C243">
            <v>0</v>
          </cell>
          <cell r="D243" t="str">
            <v>Wch</v>
          </cell>
          <cell r="E243" t="str">
            <v>Wch-S</v>
          </cell>
          <cell r="F243" t="str">
            <v>A</v>
          </cell>
          <cell r="G243" t="str">
            <v>Tai Hang Drive Playground</v>
          </cell>
          <cell r="H243" t="str">
            <v>LCSD</v>
          </cell>
          <cell r="I243">
            <v>1</v>
          </cell>
          <cell r="J243" t="str">
            <v>Yes</v>
          </cell>
          <cell r="L243" t="str">
            <v>Yes</v>
          </cell>
          <cell r="M243" t="str">
            <v>CC04408036001</v>
          </cell>
        </row>
        <row r="244">
          <cell r="A244" t="str">
            <v>SA1032</v>
          </cell>
          <cell r="B244" t="str">
            <v>11SE-A/C416</v>
          </cell>
          <cell r="C244">
            <v>0</v>
          </cell>
          <cell r="D244" t="str">
            <v>Wch</v>
          </cell>
          <cell r="E244" t="str">
            <v>Wch-S</v>
          </cell>
          <cell r="F244" t="str">
            <v>A</v>
          </cell>
          <cell r="G244" t="str">
            <v>Sir Ellis Kadoorie Primary School</v>
          </cell>
          <cell r="H244" t="str">
            <v>EB</v>
          </cell>
          <cell r="I244">
            <v>1</v>
          </cell>
          <cell r="J244" t="str">
            <v>No</v>
          </cell>
          <cell r="K244" t="str">
            <v>HappyValley</v>
          </cell>
          <cell r="L244" t="str">
            <v>Yes</v>
          </cell>
          <cell r="M244" t="str">
            <v>CC07108007002</v>
          </cell>
        </row>
        <row r="245">
          <cell r="A245" t="str">
            <v>SA1033</v>
          </cell>
          <cell r="B245" t="str">
            <v>11SE-A/C417</v>
          </cell>
          <cell r="C245">
            <v>0</v>
          </cell>
          <cell r="D245" t="str">
            <v>Wch</v>
          </cell>
          <cell r="E245" t="str">
            <v>Wch-S</v>
          </cell>
          <cell r="F245" t="str">
            <v>A</v>
          </cell>
          <cell r="G245" t="str">
            <v>Sir Ellis Kadoorie Primary School</v>
          </cell>
          <cell r="H245" t="str">
            <v>EB</v>
          </cell>
          <cell r="I245">
            <v>3</v>
          </cell>
          <cell r="J245" t="str">
            <v>No</v>
          </cell>
          <cell r="K245" t="str">
            <v>HappyValley</v>
          </cell>
          <cell r="L245" t="str">
            <v>Yes</v>
          </cell>
          <cell r="M245" t="str">
            <v>CC07108007003</v>
          </cell>
        </row>
        <row r="246">
          <cell r="A246" t="str">
            <v>SA1034</v>
          </cell>
          <cell r="B246" t="str">
            <v>11SE-A/CR418</v>
          </cell>
          <cell r="C246" t="str">
            <v>2,3</v>
          </cell>
          <cell r="D246" t="str">
            <v>Wch</v>
          </cell>
          <cell r="E246" t="str">
            <v>Wch-S</v>
          </cell>
          <cell r="F246" t="str">
            <v>A</v>
          </cell>
          <cell r="G246" t="str">
            <v>Sir Ellis Kadoorie Primary School</v>
          </cell>
          <cell r="H246" t="str">
            <v>EB,HyD</v>
          </cell>
          <cell r="I246">
            <v>2</v>
          </cell>
          <cell r="J246" t="str">
            <v>Yes</v>
          </cell>
          <cell r="K246" t="str">
            <v>HappyValley</v>
          </cell>
          <cell r="L246" t="str">
            <v>Yes</v>
          </cell>
          <cell r="M246" t="str">
            <v>CC07108007004</v>
          </cell>
        </row>
        <row r="247">
          <cell r="A247" t="str">
            <v>SA1035</v>
          </cell>
          <cell r="B247" t="str">
            <v>11SE-A/C448</v>
          </cell>
          <cell r="C247" t="str">
            <v>1,2</v>
          </cell>
          <cell r="D247" t="str">
            <v>E</v>
          </cell>
          <cell r="E247" t="str">
            <v>SKW&amp;Is-S</v>
          </cell>
          <cell r="F247" t="str">
            <v>A</v>
          </cell>
          <cell r="G247" t="str">
            <v>Sai Wan Ho Fire Station And Ambulance Depot (SKW)</v>
          </cell>
          <cell r="H247" t="str">
            <v>WSD,FSD</v>
          </cell>
          <cell r="I247">
            <v>3</v>
          </cell>
          <cell r="J247" t="str">
            <v>No</v>
          </cell>
          <cell r="L247" t="str">
            <v>Yes</v>
          </cell>
          <cell r="M247" t="str">
            <v>DB01808006004</v>
          </cell>
        </row>
        <row r="248">
          <cell r="A248" t="str">
            <v>SA1036</v>
          </cell>
          <cell r="B248" t="str">
            <v>11SE-A/C451</v>
          </cell>
          <cell r="C248">
            <v>0</v>
          </cell>
          <cell r="D248" t="str">
            <v>E</v>
          </cell>
          <cell r="E248" t="str">
            <v>SKW&amp;Is-S</v>
          </cell>
          <cell r="F248" t="str">
            <v>A</v>
          </cell>
          <cell r="G248" t="str">
            <v>Shaukeiwan Police Station (SKW)</v>
          </cell>
          <cell r="H248" t="str">
            <v>HKPF</v>
          </cell>
          <cell r="I248">
            <v>2</v>
          </cell>
          <cell r="J248" t="str">
            <v>Yes</v>
          </cell>
          <cell r="K248" t="str">
            <v>ShauKeiWan_SaiWanHo</v>
          </cell>
          <cell r="L248" t="str">
            <v>Yes</v>
          </cell>
          <cell r="M248" t="str">
            <v>DB03108001002</v>
          </cell>
        </row>
        <row r="249">
          <cell r="A249" t="str">
            <v>SA1037</v>
          </cell>
          <cell r="B249" t="str">
            <v>11SE-A/C452</v>
          </cell>
          <cell r="C249">
            <v>0</v>
          </cell>
          <cell r="D249" t="str">
            <v>E</v>
          </cell>
          <cell r="E249" t="str">
            <v>SKW&amp;Is-S</v>
          </cell>
          <cell r="F249" t="str">
            <v>A</v>
          </cell>
          <cell r="G249" t="str">
            <v>Sai Wan Ho Fire Station And Ambulance Depot (SKW)</v>
          </cell>
          <cell r="H249" t="str">
            <v>FSD</v>
          </cell>
          <cell r="I249">
            <v>1</v>
          </cell>
          <cell r="J249" t="str">
            <v>Yes</v>
          </cell>
          <cell r="L249" t="str">
            <v>Yes</v>
          </cell>
          <cell r="M249" t="str">
            <v>DB01808006001</v>
          </cell>
        </row>
        <row r="250">
          <cell r="A250" t="str">
            <v>SA1038</v>
          </cell>
          <cell r="B250" t="str">
            <v>11SE-A/CR524</v>
          </cell>
          <cell r="C250">
            <v>0</v>
          </cell>
          <cell r="D250" t="str">
            <v>E</v>
          </cell>
          <cell r="E250" t="str">
            <v>NP&amp;CB</v>
          </cell>
          <cell r="F250" t="str">
            <v>A</v>
          </cell>
          <cell r="G250" t="str">
            <v>Pak Fuk Road Playground</v>
          </cell>
          <cell r="H250" t="str">
            <v>LCSD</v>
          </cell>
          <cell r="I250">
            <v>1</v>
          </cell>
          <cell r="J250" t="str">
            <v>No</v>
          </cell>
          <cell r="K250" t="str">
            <v>NorthPoint</v>
          </cell>
          <cell r="L250" t="str">
            <v>Yes</v>
          </cell>
          <cell r="M250" t="str">
            <v>DA04408010005</v>
          </cell>
        </row>
        <row r="251">
          <cell r="A251" t="str">
            <v>SA1039</v>
          </cell>
          <cell r="B251" t="str">
            <v>11SE-A/C556</v>
          </cell>
          <cell r="C251">
            <v>0</v>
          </cell>
          <cell r="D251" t="str">
            <v>E</v>
          </cell>
          <cell r="E251" t="str">
            <v>NP&amp;CB</v>
          </cell>
          <cell r="F251" t="str">
            <v>A</v>
          </cell>
          <cell r="G251" t="str">
            <v>Comfort Terrace Rest Garden</v>
          </cell>
          <cell r="H251" t="str">
            <v>LCSD</v>
          </cell>
          <cell r="I251">
            <v>1</v>
          </cell>
          <cell r="J251" t="str">
            <v>Yes</v>
          </cell>
          <cell r="L251" t="str">
            <v>Yes</v>
          </cell>
          <cell r="M251" t="str">
            <v>DA04408019001</v>
          </cell>
        </row>
        <row r="252">
          <cell r="A252" t="str">
            <v>SA1040</v>
          </cell>
          <cell r="B252" t="str">
            <v>11SE-A/C60</v>
          </cell>
          <cell r="C252" t="str">
            <v>1,2</v>
          </cell>
          <cell r="D252" t="str">
            <v>E</v>
          </cell>
          <cell r="E252" t="str">
            <v>NP&amp;CB</v>
          </cell>
          <cell r="F252" t="str">
            <v>A</v>
          </cell>
          <cell r="G252" t="str">
            <v>(GLA-THK1598) Wai Tsui Crescent Community Garden</v>
          </cell>
          <cell r="H252" t="str">
            <v>LCSD;HKPF</v>
          </cell>
          <cell r="I252">
            <v>2</v>
          </cell>
          <cell r="J252" t="str">
            <v>Yes</v>
          </cell>
          <cell r="K252" t="str">
            <v>NorthPoint</v>
          </cell>
          <cell r="L252" t="str">
            <v>Yes</v>
          </cell>
          <cell r="M252" t="str">
            <v>DA04408045001</v>
          </cell>
        </row>
        <row r="253">
          <cell r="A253" t="str">
            <v>SA1041</v>
          </cell>
          <cell r="B253" t="str">
            <v>11SE-A/C64</v>
          </cell>
          <cell r="C253" t="str">
            <v>1,2</v>
          </cell>
          <cell r="D253" t="str">
            <v>E</v>
          </cell>
          <cell r="E253" t="str">
            <v>NP&amp;CB</v>
          </cell>
          <cell r="F253" t="str">
            <v>A</v>
          </cell>
          <cell r="G253" t="str">
            <v>(GLA-THK1598) Wai Tsui Crescent Community Garden</v>
          </cell>
          <cell r="H253" t="str">
            <v>LCSD;HKPF</v>
          </cell>
          <cell r="I253">
            <v>1</v>
          </cell>
          <cell r="J253" t="str">
            <v>No</v>
          </cell>
          <cell r="K253" t="str">
            <v>NorthPoint</v>
          </cell>
          <cell r="L253" t="str">
            <v>Yes</v>
          </cell>
          <cell r="M253" t="str">
            <v>DA04408045002</v>
          </cell>
        </row>
        <row r="254">
          <cell r="A254" t="str">
            <v>SA1042</v>
          </cell>
          <cell r="B254" t="str">
            <v>11SE-A/C646</v>
          </cell>
          <cell r="C254">
            <v>0</v>
          </cell>
          <cell r="D254" t="str">
            <v>E</v>
          </cell>
          <cell r="E254" t="str">
            <v>NP&amp;CB</v>
          </cell>
          <cell r="F254" t="str">
            <v>A</v>
          </cell>
          <cell r="G254" t="str">
            <v>Healthy Village Playground</v>
          </cell>
          <cell r="H254" t="str">
            <v>LCSD</v>
          </cell>
          <cell r="I254">
            <v>2</v>
          </cell>
          <cell r="J254" t="str">
            <v>Yes</v>
          </cell>
          <cell r="K254" t="str">
            <v>NorthPoint</v>
          </cell>
          <cell r="L254" t="str">
            <v>Yes</v>
          </cell>
          <cell r="M254" t="str">
            <v>DA04408016001</v>
          </cell>
        </row>
        <row r="255">
          <cell r="A255" t="str">
            <v>SA1045</v>
          </cell>
          <cell r="B255" t="str">
            <v>11SE-A/C724</v>
          </cell>
          <cell r="C255">
            <v>0</v>
          </cell>
          <cell r="D255" t="str">
            <v>E</v>
          </cell>
          <cell r="E255" t="str">
            <v>NP&amp;CB</v>
          </cell>
          <cell r="F255" t="str">
            <v>A</v>
          </cell>
          <cell r="G255" t="str">
            <v>North Point Government Primary School</v>
          </cell>
          <cell r="H255" t="str">
            <v>EB</v>
          </cell>
          <cell r="I255">
            <v>1</v>
          </cell>
          <cell r="J255" t="str">
            <v>No</v>
          </cell>
          <cell r="K255" t="str">
            <v>NorthPoint</v>
          </cell>
          <cell r="L255" t="str">
            <v>Yes</v>
          </cell>
          <cell r="M255" t="str">
            <v>DA07108003000</v>
          </cell>
        </row>
        <row r="256">
          <cell r="A256" t="str">
            <v>SA1046</v>
          </cell>
          <cell r="B256" t="str">
            <v>11SE-A/CR756</v>
          </cell>
          <cell r="C256">
            <v>1</v>
          </cell>
          <cell r="D256" t="str">
            <v>Wch</v>
          </cell>
          <cell r="E256" t="str">
            <v>Wch-S</v>
          </cell>
          <cell r="F256" t="str">
            <v>A</v>
          </cell>
          <cell r="G256" t="str">
            <v>Hotung Secondary School</v>
          </cell>
          <cell r="H256" t="str">
            <v>EB</v>
          </cell>
          <cell r="I256">
            <v>2</v>
          </cell>
          <cell r="J256" t="str">
            <v>Yes</v>
          </cell>
          <cell r="K256" t="str">
            <v>HappyValley</v>
          </cell>
          <cell r="L256" t="str">
            <v>Yes</v>
          </cell>
          <cell r="M256" t="str">
            <v>CC07108011004</v>
          </cell>
        </row>
        <row r="257">
          <cell r="A257" t="str">
            <v>SA1047</v>
          </cell>
          <cell r="B257" t="str">
            <v>11SE-A/CR761</v>
          </cell>
          <cell r="C257">
            <v>0</v>
          </cell>
          <cell r="D257" t="str">
            <v>E</v>
          </cell>
          <cell r="E257" t="str">
            <v>NP&amp;CB</v>
          </cell>
          <cell r="F257" t="str">
            <v>A</v>
          </cell>
          <cell r="G257" t="str">
            <v>Choi Sai Woo Park</v>
          </cell>
          <cell r="H257" t="str">
            <v>LCSD</v>
          </cell>
          <cell r="I257">
            <v>2</v>
          </cell>
          <cell r="J257" t="str">
            <v>Yes</v>
          </cell>
          <cell r="L257" t="str">
            <v>Yes</v>
          </cell>
          <cell r="M257" t="str">
            <v>DA04408014004</v>
          </cell>
        </row>
        <row r="258">
          <cell r="A258" t="str">
            <v>SA1048</v>
          </cell>
          <cell r="B258" t="str">
            <v>11SE-A/C78</v>
          </cell>
          <cell r="C258">
            <v>0</v>
          </cell>
          <cell r="D258" t="str">
            <v>E</v>
          </cell>
          <cell r="E258" t="str">
            <v>NP&amp;CB</v>
          </cell>
          <cell r="F258" t="str">
            <v>A</v>
          </cell>
          <cell r="G258" t="str">
            <v>Pui Chi Boys' Home</v>
          </cell>
          <cell r="H258" t="str">
            <v>HAB</v>
          </cell>
          <cell r="I258">
            <v>1</v>
          </cell>
          <cell r="J258" t="str">
            <v>Yes</v>
          </cell>
          <cell r="L258" t="str">
            <v>Yes</v>
          </cell>
          <cell r="M258" t="str">
            <v>DA07108005004</v>
          </cell>
        </row>
        <row r="259">
          <cell r="A259" t="str">
            <v>SA1049</v>
          </cell>
          <cell r="B259" t="str">
            <v>11SE-A/CR820</v>
          </cell>
          <cell r="C259">
            <v>0</v>
          </cell>
          <cell r="D259" t="str">
            <v>Wch</v>
          </cell>
          <cell r="E259" t="str">
            <v>Wch-S</v>
          </cell>
          <cell r="F259" t="str">
            <v>A</v>
          </cell>
          <cell r="G259" t="str">
            <v>Hong Kong Stadium</v>
          </cell>
          <cell r="H259" t="str">
            <v>LCSD</v>
          </cell>
          <cell r="I259">
            <v>1</v>
          </cell>
          <cell r="J259" t="str">
            <v>Yes</v>
          </cell>
          <cell r="K259" t="str">
            <v>HappyValley</v>
          </cell>
          <cell r="L259" t="str">
            <v>Yes</v>
          </cell>
          <cell r="M259" t="str">
            <v>CC04408024001</v>
          </cell>
        </row>
        <row r="260">
          <cell r="A260" t="str">
            <v>SA1050</v>
          </cell>
          <cell r="B260" t="str">
            <v>11SE-A/C83</v>
          </cell>
          <cell r="C260">
            <v>0</v>
          </cell>
          <cell r="D260" t="str">
            <v>E</v>
          </cell>
          <cell r="E260" t="str">
            <v>NP&amp;CB</v>
          </cell>
          <cell r="F260" t="str">
            <v>A</v>
          </cell>
          <cell r="G260" t="str">
            <v>North Point Government Primary School</v>
          </cell>
          <cell r="H260" t="str">
            <v>EB</v>
          </cell>
          <cell r="I260">
            <v>1</v>
          </cell>
          <cell r="J260" t="str">
            <v>No</v>
          </cell>
          <cell r="K260" t="str">
            <v>NorthPoint</v>
          </cell>
          <cell r="L260" t="str">
            <v>Yes</v>
          </cell>
          <cell r="M260" t="str">
            <v>DA07108003001</v>
          </cell>
        </row>
        <row r="261">
          <cell r="A261" t="str">
            <v>SA1052</v>
          </cell>
          <cell r="B261" t="str">
            <v>11SE-A/C841</v>
          </cell>
          <cell r="C261">
            <v>1</v>
          </cell>
          <cell r="D261" t="str">
            <v>Wch</v>
          </cell>
          <cell r="E261" t="str">
            <v>Wch-S</v>
          </cell>
          <cell r="F261" t="str">
            <v>A</v>
          </cell>
          <cell r="G261" t="str">
            <v>Lin Fa Kung Garden</v>
          </cell>
          <cell r="H261" t="str">
            <v>LCSD</v>
          </cell>
          <cell r="I261">
            <v>1</v>
          </cell>
          <cell r="J261" t="str">
            <v>No</v>
          </cell>
          <cell r="K261" t="str">
            <v>TinHau</v>
          </cell>
          <cell r="L261" t="str">
            <v>Yes</v>
          </cell>
          <cell r="M261" t="str">
            <v>CC04408060001</v>
          </cell>
        </row>
        <row r="262">
          <cell r="A262" t="str">
            <v>SA1053</v>
          </cell>
          <cell r="B262" t="str">
            <v>11SE-A/C842</v>
          </cell>
          <cell r="C262" t="str">
            <v>1,2</v>
          </cell>
          <cell r="D262" t="str">
            <v>E</v>
          </cell>
          <cell r="E262" t="str">
            <v>NP&amp;CB</v>
          </cell>
          <cell r="F262" t="str">
            <v>A</v>
          </cell>
          <cell r="G262" t="str">
            <v>Pak Fuk Road Playground</v>
          </cell>
          <cell r="H262" t="str">
            <v>LCSD,HKPF</v>
          </cell>
          <cell r="I262">
            <v>1</v>
          </cell>
          <cell r="J262" t="str">
            <v>Yes</v>
          </cell>
          <cell r="K262" t="str">
            <v>NorthPoint</v>
          </cell>
          <cell r="L262" t="str">
            <v>Yes</v>
          </cell>
          <cell r="M262" t="str">
            <v>DA04408010003</v>
          </cell>
        </row>
        <row r="263">
          <cell r="A263" t="str">
            <v>SA1055</v>
          </cell>
          <cell r="B263" t="str">
            <v>11SE-A/C849</v>
          </cell>
          <cell r="C263">
            <v>2</v>
          </cell>
          <cell r="D263" t="str">
            <v>E</v>
          </cell>
          <cell r="E263" t="str">
            <v>SKW&amp;Is-S</v>
          </cell>
          <cell r="F263" t="str">
            <v>A</v>
          </cell>
          <cell r="G263" t="str">
            <v>(GLA-THK1207) HK Chinese Women's Club Hjoe Tjo Yoeng Primary School (SKW)</v>
          </cell>
          <cell r="H263" t="str">
            <v>EB</v>
          </cell>
          <cell r="I263">
            <v>1</v>
          </cell>
          <cell r="J263" t="str">
            <v>No</v>
          </cell>
          <cell r="K263" t="str">
            <v>ShauKeiWan_SaiWanHo</v>
          </cell>
          <cell r="L263" t="str">
            <v>Yes</v>
          </cell>
          <cell r="M263" t="str">
            <v>DB07108028002</v>
          </cell>
        </row>
        <row r="264">
          <cell r="A264" t="str">
            <v>SA1056</v>
          </cell>
          <cell r="B264" t="str">
            <v>11SE-A/C856</v>
          </cell>
          <cell r="C264">
            <v>0</v>
          </cell>
          <cell r="D264" t="str">
            <v>E</v>
          </cell>
          <cell r="E264" t="str">
            <v>SKW&amp;Is-S</v>
          </cell>
          <cell r="F264" t="str">
            <v>A</v>
          </cell>
          <cell r="G264" t="str">
            <v>Taikoo Primary School (SKW)</v>
          </cell>
          <cell r="H264" t="str">
            <v>EB</v>
          </cell>
          <cell r="I264">
            <v>1</v>
          </cell>
          <cell r="J264" t="str">
            <v>No</v>
          </cell>
          <cell r="K264" t="str">
            <v>ShauKeiWan_SaiWanHo</v>
          </cell>
          <cell r="L264" t="str">
            <v>No</v>
          </cell>
          <cell r="M264" t="str">
            <v>DB07108045001</v>
          </cell>
        </row>
        <row r="265">
          <cell r="A265" t="str">
            <v>SA1057</v>
          </cell>
          <cell r="B265" t="str">
            <v>11SE-A/C868</v>
          </cell>
          <cell r="C265">
            <v>0</v>
          </cell>
          <cell r="D265" t="str">
            <v>Wch</v>
          </cell>
          <cell r="E265" t="str">
            <v>Wch-S</v>
          </cell>
          <cell r="F265" t="str">
            <v>A</v>
          </cell>
          <cell r="G265" t="str">
            <v>Lin Fa Kung Garden</v>
          </cell>
          <cell r="H265" t="str">
            <v>LCSD</v>
          </cell>
          <cell r="I265">
            <v>2</v>
          </cell>
          <cell r="J265" t="str">
            <v>Yes</v>
          </cell>
          <cell r="K265" t="str">
            <v>TinHau</v>
          </cell>
          <cell r="L265" t="str">
            <v>Yes</v>
          </cell>
          <cell r="M265" t="str">
            <v>CC04408052002</v>
          </cell>
        </row>
        <row r="266">
          <cell r="A266" t="str">
            <v>SA1058</v>
          </cell>
          <cell r="B266" t="str">
            <v>11SE-A/CR874</v>
          </cell>
          <cell r="C266">
            <v>0</v>
          </cell>
          <cell r="D266" t="str">
            <v>E</v>
          </cell>
          <cell r="E266" t="str">
            <v>NP&amp;CB</v>
          </cell>
          <cell r="F266" t="str">
            <v>A</v>
          </cell>
          <cell r="G266" t="str">
            <v>Marymount Primary School</v>
          </cell>
          <cell r="H266" t="str">
            <v>EB</v>
          </cell>
          <cell r="I266">
            <v>1</v>
          </cell>
          <cell r="J266" t="str">
            <v>Yes</v>
          </cell>
          <cell r="K266" t="str">
            <v>TinHau</v>
          </cell>
          <cell r="L266" t="str">
            <v>No</v>
          </cell>
          <cell r="M266" t="str">
            <v>DA07108043001</v>
          </cell>
        </row>
        <row r="267">
          <cell r="A267" t="str">
            <v>SA1059</v>
          </cell>
          <cell r="B267" t="str">
            <v>11SE-A/C880</v>
          </cell>
          <cell r="C267">
            <v>2</v>
          </cell>
          <cell r="D267" t="str">
            <v>Wch</v>
          </cell>
          <cell r="E267" t="str">
            <v>Wch-S</v>
          </cell>
          <cell r="F267" t="str">
            <v>A</v>
          </cell>
          <cell r="G267" t="str">
            <v>Ka Ning Path Rest Garden</v>
          </cell>
          <cell r="H267" t="str">
            <v>LCSD</v>
          </cell>
          <cell r="I267">
            <v>1</v>
          </cell>
          <cell r="J267" t="str">
            <v>No</v>
          </cell>
          <cell r="K267" t="str">
            <v>HappyValley</v>
          </cell>
          <cell r="L267" t="str">
            <v>Yes</v>
          </cell>
          <cell r="M267" t="str">
            <v>CC04408057002</v>
          </cell>
        </row>
        <row r="268">
          <cell r="A268" t="str">
            <v>SA1060</v>
          </cell>
          <cell r="B268" t="str">
            <v>11SE-A/C881</v>
          </cell>
          <cell r="C268">
            <v>0</v>
          </cell>
          <cell r="D268" t="str">
            <v>E</v>
          </cell>
          <cell r="E268" t="str">
            <v>NP&amp;CB</v>
          </cell>
          <cell r="F268" t="str">
            <v>A</v>
          </cell>
          <cell r="G268" t="str">
            <v>(GLA-THK1598) Wai Tsui Crescent Community Garden</v>
          </cell>
          <cell r="H268" t="str">
            <v>LCSD</v>
          </cell>
          <cell r="I268">
            <v>2</v>
          </cell>
          <cell r="J268" t="str">
            <v>No</v>
          </cell>
          <cell r="K268" t="str">
            <v>NorthPoint</v>
          </cell>
          <cell r="L268" t="str">
            <v>Yes</v>
          </cell>
          <cell r="M268" t="str">
            <v>DA04408049001</v>
          </cell>
        </row>
        <row r="269">
          <cell r="A269" t="str">
            <v>SA1061</v>
          </cell>
          <cell r="B269" t="str">
            <v>11SE-A/CR901</v>
          </cell>
          <cell r="C269">
            <v>0</v>
          </cell>
          <cell r="D269" t="str">
            <v>E</v>
          </cell>
          <cell r="E269" t="str">
            <v>NP&amp;CB</v>
          </cell>
          <cell r="F269" t="str">
            <v>A</v>
          </cell>
          <cell r="G269" t="str">
            <v>Braemar Hill Fire Station Cum Ambulance Depot</v>
          </cell>
          <cell r="H269" t="str">
            <v>FSD</v>
          </cell>
          <cell r="I269">
            <v>1</v>
          </cell>
          <cell r="J269" t="str">
            <v>Yes</v>
          </cell>
          <cell r="L269" t="str">
            <v>Yes</v>
          </cell>
          <cell r="M269" t="str">
            <v>DA01808039002</v>
          </cell>
        </row>
        <row r="270">
          <cell r="A270" t="str">
            <v>SA1062</v>
          </cell>
          <cell r="B270" t="str">
            <v>11SE-A/FR103</v>
          </cell>
          <cell r="C270">
            <v>0</v>
          </cell>
          <cell r="D270" t="str">
            <v>Wch</v>
          </cell>
          <cell r="E270" t="str">
            <v>Wch-S</v>
          </cell>
          <cell r="F270" t="str">
            <v>A</v>
          </cell>
          <cell r="G270" t="str">
            <v>Tai Hang Road Rest Garden</v>
          </cell>
          <cell r="H270" t="str">
            <v>LCSD</v>
          </cell>
          <cell r="I270">
            <v>3</v>
          </cell>
          <cell r="J270" t="str">
            <v>No</v>
          </cell>
          <cell r="L270" t="str">
            <v>Yes</v>
          </cell>
          <cell r="M270" t="str">
            <v>CC04408050002</v>
          </cell>
        </row>
        <row r="271">
          <cell r="A271" t="str">
            <v>SA1063</v>
          </cell>
          <cell r="B271" t="str">
            <v>11SE-A/F104</v>
          </cell>
          <cell r="C271">
            <v>0</v>
          </cell>
          <cell r="D271" t="str">
            <v>Wch</v>
          </cell>
          <cell r="E271" t="str">
            <v>Wch-S</v>
          </cell>
          <cell r="F271" t="str">
            <v>A</v>
          </cell>
          <cell r="G271" t="str">
            <v>Tai Hang Drive Playground</v>
          </cell>
          <cell r="H271" t="str">
            <v>LCSD</v>
          </cell>
          <cell r="I271">
            <v>1</v>
          </cell>
          <cell r="J271" t="str">
            <v>Yes</v>
          </cell>
          <cell r="L271" t="str">
            <v>Yes</v>
          </cell>
          <cell r="M271" t="str">
            <v>CC04408036002</v>
          </cell>
        </row>
        <row r="272">
          <cell r="A272" t="str">
            <v>SA1064</v>
          </cell>
          <cell r="B272" t="str">
            <v>11SE-A/FR108</v>
          </cell>
          <cell r="C272">
            <v>0</v>
          </cell>
          <cell r="D272" t="str">
            <v>Wch</v>
          </cell>
          <cell r="E272" t="str">
            <v>Wch-S</v>
          </cell>
          <cell r="F272" t="str">
            <v>A</v>
          </cell>
          <cell r="G272" t="str">
            <v>Ka Ning Path Rest Garden</v>
          </cell>
          <cell r="H272" t="str">
            <v>LCSD</v>
          </cell>
          <cell r="I272">
            <v>3</v>
          </cell>
          <cell r="J272" t="str">
            <v>No</v>
          </cell>
          <cell r="K272" t="str">
            <v>HappyValley</v>
          </cell>
          <cell r="L272" t="str">
            <v>Yes</v>
          </cell>
          <cell r="M272" t="str">
            <v>CC04408048002</v>
          </cell>
        </row>
        <row r="273">
          <cell r="A273" t="str">
            <v>SA1065</v>
          </cell>
          <cell r="B273" t="str">
            <v>11SE-A/FR113</v>
          </cell>
          <cell r="C273">
            <v>1</v>
          </cell>
          <cell r="D273" t="str">
            <v>Wch</v>
          </cell>
          <cell r="E273" t="str">
            <v>Wch-S</v>
          </cell>
          <cell r="F273" t="str">
            <v>A</v>
          </cell>
          <cell r="G273" t="str">
            <v>Hotung Secondary School</v>
          </cell>
          <cell r="H273" t="str">
            <v>EB</v>
          </cell>
          <cell r="I273">
            <v>1</v>
          </cell>
          <cell r="J273" t="str">
            <v>Yes</v>
          </cell>
          <cell r="K273" t="str">
            <v>HappyValley</v>
          </cell>
          <cell r="L273" t="str">
            <v>Yes</v>
          </cell>
          <cell r="M273" t="str">
            <v>CC07108011002</v>
          </cell>
        </row>
        <row r="274">
          <cell r="A274" t="str">
            <v>SA1066</v>
          </cell>
          <cell r="B274" t="str">
            <v>11SE-A/F115</v>
          </cell>
          <cell r="C274">
            <v>0</v>
          </cell>
          <cell r="D274" t="str">
            <v>Wch</v>
          </cell>
          <cell r="E274" t="str">
            <v>Wch-S</v>
          </cell>
          <cell r="F274" t="str">
            <v>A</v>
          </cell>
          <cell r="G274" t="str">
            <v>Ka Ning Path Rest Garden</v>
          </cell>
          <cell r="H274" t="str">
            <v>LCSD</v>
          </cell>
          <cell r="I274">
            <v>3</v>
          </cell>
          <cell r="J274" t="str">
            <v>No</v>
          </cell>
          <cell r="K274" t="str">
            <v>HappyValley</v>
          </cell>
          <cell r="L274" t="str">
            <v>Yes</v>
          </cell>
          <cell r="M274" t="str">
            <v>CC04408048001</v>
          </cell>
        </row>
        <row r="275">
          <cell r="A275" t="str">
            <v>SA1067</v>
          </cell>
          <cell r="B275" t="str">
            <v>11SE-A/FR117</v>
          </cell>
          <cell r="C275">
            <v>0</v>
          </cell>
          <cell r="D275" t="str">
            <v>Wch</v>
          </cell>
          <cell r="E275" t="str">
            <v>Wch-S</v>
          </cell>
          <cell r="F275" t="str">
            <v>A</v>
          </cell>
          <cell r="G275" t="str">
            <v>Tai Hang Drive Playground</v>
          </cell>
          <cell r="H275" t="str">
            <v>LCSD</v>
          </cell>
          <cell r="I275">
            <v>1</v>
          </cell>
          <cell r="J275" t="str">
            <v>Yes</v>
          </cell>
          <cell r="L275" t="str">
            <v>Yes</v>
          </cell>
          <cell r="M275" t="str">
            <v>CC04408036004</v>
          </cell>
        </row>
        <row r="276">
          <cell r="A276" t="str">
            <v>SA1068</v>
          </cell>
          <cell r="B276" t="str">
            <v>11SE-A/F118</v>
          </cell>
          <cell r="C276">
            <v>0</v>
          </cell>
          <cell r="D276" t="str">
            <v>Wch</v>
          </cell>
          <cell r="E276" t="str">
            <v>Wch-S</v>
          </cell>
          <cell r="F276" t="str">
            <v>A</v>
          </cell>
          <cell r="G276" t="str">
            <v>Tai Hang Road Rest Garden</v>
          </cell>
          <cell r="H276" t="str">
            <v>LCSD</v>
          </cell>
          <cell r="I276">
            <v>2</v>
          </cell>
          <cell r="J276" t="str">
            <v>Yes</v>
          </cell>
          <cell r="L276" t="str">
            <v>Yes</v>
          </cell>
          <cell r="M276" t="str">
            <v>CC04408050001</v>
          </cell>
        </row>
        <row r="277">
          <cell r="A277" t="str">
            <v>SA1069</v>
          </cell>
          <cell r="B277" t="str">
            <v>11SE-A/F155</v>
          </cell>
          <cell r="C277">
            <v>0</v>
          </cell>
          <cell r="D277" t="str">
            <v>E</v>
          </cell>
          <cell r="E277" t="str">
            <v>NP&amp;CB</v>
          </cell>
          <cell r="F277" t="str">
            <v>A</v>
          </cell>
          <cell r="G277" t="str">
            <v>Tin Hau Temple Road Garden No.3</v>
          </cell>
          <cell r="H277" t="str">
            <v>LCSD</v>
          </cell>
          <cell r="I277">
            <v>2</v>
          </cell>
          <cell r="J277" t="str">
            <v>Yes</v>
          </cell>
          <cell r="K277" t="str">
            <v>TinHau</v>
          </cell>
          <cell r="L277" t="str">
            <v>Yes</v>
          </cell>
          <cell r="M277" t="str">
            <v>DA04408021001</v>
          </cell>
        </row>
        <row r="278">
          <cell r="A278" t="str">
            <v>SA1070</v>
          </cell>
          <cell r="B278" t="str">
            <v>11SE-A/FR156</v>
          </cell>
          <cell r="C278">
            <v>0</v>
          </cell>
          <cell r="D278" t="str">
            <v>E</v>
          </cell>
          <cell r="E278" t="str">
            <v>NP&amp;CB</v>
          </cell>
          <cell r="F278" t="str">
            <v>A</v>
          </cell>
          <cell r="G278" t="str">
            <v>Tin Hau Temple Road Garden No.3</v>
          </cell>
          <cell r="H278" t="str">
            <v>LCSD</v>
          </cell>
          <cell r="I278">
            <v>2</v>
          </cell>
          <cell r="J278" t="str">
            <v>Yes</v>
          </cell>
          <cell r="K278" t="str">
            <v>TinHau</v>
          </cell>
          <cell r="L278" t="str">
            <v>Yes</v>
          </cell>
          <cell r="M278" t="str">
            <v>DA04408029001</v>
          </cell>
        </row>
        <row r="279">
          <cell r="A279" t="str">
            <v>SA1071</v>
          </cell>
          <cell r="B279" t="str">
            <v>11SE-A/F190</v>
          </cell>
          <cell r="C279">
            <v>1</v>
          </cell>
          <cell r="D279" t="str">
            <v>E</v>
          </cell>
          <cell r="E279" t="str">
            <v>NP&amp;CB</v>
          </cell>
          <cell r="F279" t="str">
            <v>A</v>
          </cell>
          <cell r="G279" t="str">
            <v>Choi Sai Woo Park</v>
          </cell>
          <cell r="H279" t="str">
            <v>LCSD</v>
          </cell>
          <cell r="I279">
            <v>3</v>
          </cell>
          <cell r="J279" t="str">
            <v>Yes</v>
          </cell>
          <cell r="L279" t="str">
            <v>Yes</v>
          </cell>
          <cell r="M279" t="str">
            <v>DA04408014008</v>
          </cell>
        </row>
        <row r="280">
          <cell r="A280" t="str">
            <v>SA1072</v>
          </cell>
          <cell r="B280" t="str">
            <v>11SE-A/F216</v>
          </cell>
          <cell r="C280">
            <v>0</v>
          </cell>
          <cell r="D280" t="str">
            <v>E</v>
          </cell>
          <cell r="E280" t="str">
            <v>NP&amp;CB</v>
          </cell>
          <cell r="F280" t="str">
            <v>A</v>
          </cell>
          <cell r="G280" t="str">
            <v>Fortress Hill Playground</v>
          </cell>
          <cell r="H280" t="str">
            <v>LCSD</v>
          </cell>
          <cell r="I280">
            <v>1</v>
          </cell>
          <cell r="J280" t="str">
            <v>Yes</v>
          </cell>
          <cell r="K280" t="str">
            <v>NorthPoint</v>
          </cell>
          <cell r="L280" t="str">
            <v>Yes</v>
          </cell>
          <cell r="M280" t="str">
            <v>DA04408028001</v>
          </cell>
        </row>
        <row r="281">
          <cell r="A281" t="str">
            <v>SA1073</v>
          </cell>
          <cell r="B281" t="str">
            <v>11SE-A/FR23</v>
          </cell>
          <cell r="C281" t="str">
            <v>0,0</v>
          </cell>
          <cell r="D281" t="str">
            <v>E</v>
          </cell>
          <cell r="E281" t="str">
            <v>SKW&amp;Is-S</v>
          </cell>
          <cell r="F281" t="str">
            <v>A</v>
          </cell>
          <cell r="G281" t="str">
            <v>Quarry Bay Municipal Services Building (SKW)</v>
          </cell>
          <cell r="H281" t="str">
            <v>FEHD,LCSD</v>
          </cell>
          <cell r="I281">
            <v>1</v>
          </cell>
          <cell r="J281" t="str">
            <v>Yes</v>
          </cell>
          <cell r="L281" t="str">
            <v>Yes</v>
          </cell>
          <cell r="M281" t="str">
            <v>DB04408015002</v>
          </cell>
        </row>
        <row r="282">
          <cell r="A282" t="str">
            <v>SA1074</v>
          </cell>
          <cell r="B282" t="str">
            <v>11SE-A/FR235</v>
          </cell>
          <cell r="C282">
            <v>0</v>
          </cell>
          <cell r="D282" t="str">
            <v>E</v>
          </cell>
          <cell r="E282" t="str">
            <v>NP&amp;CB</v>
          </cell>
          <cell r="F282" t="str">
            <v>A</v>
          </cell>
          <cell r="G282" t="str">
            <v>Tin Hau Temple Road Garden No.1 &amp; 2</v>
          </cell>
          <cell r="H282" t="str">
            <v>LCSD</v>
          </cell>
          <cell r="I282">
            <v>3</v>
          </cell>
          <cell r="J282" t="str">
            <v>Yes</v>
          </cell>
          <cell r="L282" t="str">
            <v>Yes</v>
          </cell>
          <cell r="M282" t="str">
            <v>DA04408025003</v>
          </cell>
        </row>
        <row r="283">
          <cell r="A283" t="str">
            <v>SA1075</v>
          </cell>
          <cell r="B283" t="str">
            <v>11SE-A/FR236</v>
          </cell>
          <cell r="C283">
            <v>0</v>
          </cell>
          <cell r="D283" t="str">
            <v>E</v>
          </cell>
          <cell r="E283" t="str">
            <v>NP&amp;CB</v>
          </cell>
          <cell r="F283" t="str">
            <v>A</v>
          </cell>
          <cell r="G283" t="str">
            <v>Pui Chi Boys' Home</v>
          </cell>
          <cell r="H283" t="str">
            <v>HAB</v>
          </cell>
          <cell r="I283">
            <v>1</v>
          </cell>
          <cell r="J283" t="str">
            <v>Yes</v>
          </cell>
          <cell r="L283" t="str">
            <v>Yes</v>
          </cell>
          <cell r="M283" t="str">
            <v>DA07108005006</v>
          </cell>
        </row>
        <row r="284">
          <cell r="A284" t="str">
            <v>SA1077</v>
          </cell>
          <cell r="B284" t="str">
            <v>11SE-A/FR38</v>
          </cell>
          <cell r="C284">
            <v>0</v>
          </cell>
          <cell r="D284" t="str">
            <v>E</v>
          </cell>
          <cell r="E284" t="str">
            <v>NP&amp;CB</v>
          </cell>
          <cell r="F284" t="str">
            <v>A</v>
          </cell>
          <cell r="G284" t="str">
            <v>Belilios Public School</v>
          </cell>
          <cell r="H284" t="str">
            <v>EB</v>
          </cell>
          <cell r="I284">
            <v>1</v>
          </cell>
          <cell r="J284" t="str">
            <v>Yes</v>
          </cell>
          <cell r="K284" t="str">
            <v>TinHau</v>
          </cell>
          <cell r="L284" t="str">
            <v>Yes</v>
          </cell>
          <cell r="M284" t="str">
            <v>DA07108006001</v>
          </cell>
        </row>
        <row r="285">
          <cell r="A285" t="str">
            <v>SA1078</v>
          </cell>
          <cell r="B285" t="str">
            <v>11SE-A/F40</v>
          </cell>
          <cell r="C285">
            <v>0</v>
          </cell>
          <cell r="D285" t="str">
            <v>E</v>
          </cell>
          <cell r="E285" t="str">
            <v>NP&amp;CB</v>
          </cell>
          <cell r="F285" t="str">
            <v>A</v>
          </cell>
          <cell r="G285" t="str">
            <v>Victoria Park</v>
          </cell>
          <cell r="H285" t="str">
            <v>LCSD</v>
          </cell>
          <cell r="I285">
            <v>2</v>
          </cell>
          <cell r="J285" t="str">
            <v>Yes</v>
          </cell>
          <cell r="K285" t="str">
            <v>TinHau</v>
          </cell>
          <cell r="L285" t="str">
            <v>Yes</v>
          </cell>
          <cell r="M285" t="str">
            <v>DA04408020001</v>
          </cell>
        </row>
        <row r="286">
          <cell r="A286" t="str">
            <v>SA1079</v>
          </cell>
          <cell r="B286" t="str">
            <v>11SE-A/F417</v>
          </cell>
          <cell r="C286">
            <v>0</v>
          </cell>
          <cell r="D286" t="str">
            <v>Wch</v>
          </cell>
          <cell r="E286" t="str">
            <v>Wch-S</v>
          </cell>
          <cell r="F286" t="str">
            <v>A</v>
          </cell>
          <cell r="G286" t="str">
            <v>So Kon Po Recreation Ground</v>
          </cell>
          <cell r="H286" t="str">
            <v>LCSD</v>
          </cell>
          <cell r="I286">
            <v>2</v>
          </cell>
          <cell r="J286" t="str">
            <v>Yes</v>
          </cell>
          <cell r="K286" t="str">
            <v>HappyValley</v>
          </cell>
          <cell r="L286" t="str">
            <v>Yes</v>
          </cell>
          <cell r="M286" t="str">
            <v>CC04408026001</v>
          </cell>
        </row>
        <row r="287">
          <cell r="A287" t="str">
            <v>SA1080</v>
          </cell>
          <cell r="B287" t="str">
            <v>11SE-A/F422</v>
          </cell>
          <cell r="C287">
            <v>0</v>
          </cell>
          <cell r="D287" t="str">
            <v>E</v>
          </cell>
          <cell r="E287" t="str">
            <v>SKW&amp;Is-S</v>
          </cell>
          <cell r="F287" t="str">
            <v>A</v>
          </cell>
          <cell r="G287" t="str">
            <v>(GLA-THK1207) HK Chinese Women's Club Hjoe Tjo Yoeng Primary School (SKW)</v>
          </cell>
          <cell r="H287" t="str">
            <v>EB</v>
          </cell>
          <cell r="I287">
            <v>1</v>
          </cell>
          <cell r="J287" t="str">
            <v>Yes</v>
          </cell>
          <cell r="K287" t="str">
            <v>ShauKeiWan_SaiWanHo</v>
          </cell>
          <cell r="L287" t="str">
            <v>Yes</v>
          </cell>
          <cell r="M287" t="str">
            <v>DB07108035001</v>
          </cell>
        </row>
        <row r="288">
          <cell r="A288" t="str">
            <v>SA1081</v>
          </cell>
          <cell r="B288" t="str">
            <v>11SE-A/FR427</v>
          </cell>
          <cell r="C288">
            <v>0</v>
          </cell>
          <cell r="D288" t="str">
            <v>E</v>
          </cell>
          <cell r="E288" t="str">
            <v>NP&amp;CB</v>
          </cell>
          <cell r="F288" t="str">
            <v>A</v>
          </cell>
          <cell r="G288" t="str">
            <v>Choi Sai Woo Park</v>
          </cell>
          <cell r="H288" t="str">
            <v>LCSD</v>
          </cell>
          <cell r="I288">
            <v>1</v>
          </cell>
          <cell r="J288" t="str">
            <v>No</v>
          </cell>
          <cell r="L288" t="str">
            <v>Yes</v>
          </cell>
          <cell r="M288" t="str">
            <v>DA04408014015</v>
          </cell>
        </row>
        <row r="289">
          <cell r="A289" t="str">
            <v>SA1082</v>
          </cell>
          <cell r="B289" t="str">
            <v>11SE-A/FR428</v>
          </cell>
          <cell r="C289">
            <v>0</v>
          </cell>
          <cell r="D289" t="str">
            <v>E</v>
          </cell>
          <cell r="E289" t="str">
            <v>NP&amp;CB</v>
          </cell>
          <cell r="F289" t="str">
            <v>A</v>
          </cell>
          <cell r="G289" t="str">
            <v>Choi Sai Woo Park</v>
          </cell>
          <cell r="H289" t="str">
            <v>LCSD</v>
          </cell>
          <cell r="I289">
            <v>1</v>
          </cell>
          <cell r="J289" t="str">
            <v>Yes</v>
          </cell>
          <cell r="L289" t="str">
            <v>Yes</v>
          </cell>
          <cell r="M289" t="str">
            <v>DA04408014016</v>
          </cell>
        </row>
        <row r="290">
          <cell r="A290" t="str">
            <v>SA1083</v>
          </cell>
          <cell r="B290" t="str">
            <v>11SE-A/FR429</v>
          </cell>
          <cell r="C290">
            <v>1</v>
          </cell>
          <cell r="D290" t="str">
            <v>Wch</v>
          </cell>
          <cell r="E290" t="str">
            <v>Wch-S</v>
          </cell>
          <cell r="F290" t="str">
            <v>A</v>
          </cell>
          <cell r="G290" t="str">
            <v>Tai Hang Drive Sitting Out Area</v>
          </cell>
          <cell r="H290" t="str">
            <v>LCSD</v>
          </cell>
          <cell r="I290">
            <v>1</v>
          </cell>
          <cell r="J290" t="str">
            <v>Yes</v>
          </cell>
          <cell r="L290" t="str">
            <v>Yes</v>
          </cell>
          <cell r="M290" t="str">
            <v>CC04408041001</v>
          </cell>
        </row>
        <row r="291">
          <cell r="A291" t="str">
            <v>SA1084</v>
          </cell>
          <cell r="B291" t="str">
            <v>11SE-A/FR43</v>
          </cell>
          <cell r="C291">
            <v>0</v>
          </cell>
          <cell r="D291" t="str">
            <v>E</v>
          </cell>
          <cell r="E291" t="str">
            <v>NP&amp;CB</v>
          </cell>
          <cell r="F291" t="str">
            <v>A</v>
          </cell>
          <cell r="G291" t="str">
            <v>Healthy Village Playground</v>
          </cell>
          <cell r="H291" t="str">
            <v>LCSD</v>
          </cell>
          <cell r="I291">
            <v>1</v>
          </cell>
          <cell r="J291" t="str">
            <v>Yes</v>
          </cell>
          <cell r="K291" t="str">
            <v>NorthPoint</v>
          </cell>
          <cell r="L291" t="str">
            <v>Yes</v>
          </cell>
          <cell r="M291" t="str">
            <v>DA04408016002</v>
          </cell>
        </row>
        <row r="292">
          <cell r="A292" t="str">
            <v>SA1086</v>
          </cell>
          <cell r="B292" t="str">
            <v>11SE-A/F435</v>
          </cell>
          <cell r="C292">
            <v>0</v>
          </cell>
          <cell r="D292" t="str">
            <v>E</v>
          </cell>
          <cell r="E292" t="str">
            <v>NP&amp;CB</v>
          </cell>
          <cell r="F292" t="str">
            <v>A</v>
          </cell>
          <cell r="G292" t="str">
            <v>Woodside, Mount Parker Road</v>
          </cell>
          <cell r="H292" t="str">
            <v>AFCD</v>
          </cell>
          <cell r="I292">
            <v>1</v>
          </cell>
          <cell r="J292" t="str">
            <v>Yes</v>
          </cell>
          <cell r="L292" t="str">
            <v>Yes</v>
          </cell>
          <cell r="M292" t="str">
            <v>DA00108042001</v>
          </cell>
        </row>
        <row r="293">
          <cell r="A293" t="str">
            <v>SA1087</v>
          </cell>
          <cell r="B293" t="str">
            <v>11SE-A/F436</v>
          </cell>
          <cell r="C293">
            <v>0</v>
          </cell>
          <cell r="D293" t="str">
            <v>Wch</v>
          </cell>
          <cell r="E293" t="str">
            <v>Wch-S</v>
          </cell>
          <cell r="F293" t="str">
            <v>A</v>
          </cell>
          <cell r="G293" t="str">
            <v>Hotung Secondary School</v>
          </cell>
          <cell r="H293" t="str">
            <v>EB</v>
          </cell>
          <cell r="I293">
            <v>1</v>
          </cell>
          <cell r="J293" t="str">
            <v>No</v>
          </cell>
          <cell r="K293" t="str">
            <v>HappyValley</v>
          </cell>
          <cell r="L293" t="str">
            <v>Yes</v>
          </cell>
          <cell r="M293" t="str">
            <v>CC07108011007</v>
          </cell>
        </row>
        <row r="294">
          <cell r="A294" t="str">
            <v>SA1088</v>
          </cell>
          <cell r="B294" t="str">
            <v>11SE-A/FR437</v>
          </cell>
          <cell r="C294" t="str">
            <v>1,2</v>
          </cell>
          <cell r="D294" t="str">
            <v>Wch</v>
          </cell>
          <cell r="E294" t="str">
            <v>Wch-S</v>
          </cell>
          <cell r="F294" t="str">
            <v>A</v>
          </cell>
          <cell r="G294" t="str">
            <v>Eastern Hospital Road Sitting Out Area</v>
          </cell>
          <cell r="H294" t="str">
            <v>LCSD,HyD</v>
          </cell>
          <cell r="I294">
            <v>2</v>
          </cell>
          <cell r="J294" t="str">
            <v>Yes</v>
          </cell>
          <cell r="K294" t="str">
            <v>HappyValley</v>
          </cell>
          <cell r="L294" t="str">
            <v>Yes</v>
          </cell>
          <cell r="M294" t="str">
            <v>CC04408047002</v>
          </cell>
        </row>
        <row r="295">
          <cell r="A295" t="str">
            <v>SA1089</v>
          </cell>
          <cell r="B295" t="str">
            <v>11SE-A/F441</v>
          </cell>
          <cell r="C295">
            <v>0</v>
          </cell>
          <cell r="D295" t="str">
            <v>E</v>
          </cell>
          <cell r="E295" t="str">
            <v>NP&amp;CB</v>
          </cell>
          <cell r="F295" t="str">
            <v>A</v>
          </cell>
          <cell r="G295" t="str">
            <v>Braemar Hill Road Playground</v>
          </cell>
          <cell r="H295" t="str">
            <v>LCSD</v>
          </cell>
          <cell r="I295">
            <v>2</v>
          </cell>
          <cell r="J295" t="str">
            <v>Yes</v>
          </cell>
          <cell r="L295" t="str">
            <v>Yes</v>
          </cell>
          <cell r="M295" t="str">
            <v>DA04408047001</v>
          </cell>
        </row>
        <row r="296">
          <cell r="A296" t="str">
            <v>SA1091</v>
          </cell>
          <cell r="B296" t="str">
            <v>11SE-A/F54</v>
          </cell>
          <cell r="C296">
            <v>0</v>
          </cell>
          <cell r="D296" t="str">
            <v>E</v>
          </cell>
          <cell r="E296" t="str">
            <v>NP&amp;CB</v>
          </cell>
          <cell r="F296" t="str">
            <v>A</v>
          </cell>
          <cell r="G296" t="str">
            <v>Tin Hau Temple Road Park</v>
          </cell>
          <cell r="H296" t="str">
            <v>LCSD</v>
          </cell>
          <cell r="I296">
            <v>2</v>
          </cell>
          <cell r="J296" t="str">
            <v>Yes</v>
          </cell>
          <cell r="L296" t="str">
            <v>Yes</v>
          </cell>
          <cell r="M296" t="str">
            <v>DA04408024001</v>
          </cell>
        </row>
        <row r="297">
          <cell r="A297" t="str">
            <v>SA1092</v>
          </cell>
          <cell r="B297" t="str">
            <v>11SE-A/F57</v>
          </cell>
          <cell r="C297">
            <v>0</v>
          </cell>
          <cell r="D297" t="str">
            <v>Wch</v>
          </cell>
          <cell r="E297" t="str">
            <v>Wch-S</v>
          </cell>
          <cell r="F297" t="str">
            <v>A</v>
          </cell>
          <cell r="G297" t="str">
            <v>Ka Ning Path Rest Garden</v>
          </cell>
          <cell r="H297" t="str">
            <v>LCSD</v>
          </cell>
          <cell r="I297">
            <v>1</v>
          </cell>
          <cell r="J297" t="str">
            <v>Yes</v>
          </cell>
          <cell r="K297" t="str">
            <v>HappyValley</v>
          </cell>
          <cell r="L297" t="str">
            <v>Yes</v>
          </cell>
          <cell r="M297" t="str">
            <v>CC04408057001</v>
          </cell>
        </row>
        <row r="298">
          <cell r="A298" t="str">
            <v>SA1094</v>
          </cell>
          <cell r="B298" t="str">
            <v>11SE-A/FR70</v>
          </cell>
          <cell r="C298">
            <v>0</v>
          </cell>
          <cell r="D298" t="str">
            <v>E</v>
          </cell>
          <cell r="E298" t="str">
            <v>NP&amp;CB</v>
          </cell>
          <cell r="F298" t="str">
            <v>A</v>
          </cell>
          <cell r="G298" t="str">
            <v>Choi Sai Woo Park</v>
          </cell>
          <cell r="H298" t="str">
            <v>LCSD</v>
          </cell>
          <cell r="I298">
            <v>1</v>
          </cell>
          <cell r="J298" t="str">
            <v>No</v>
          </cell>
          <cell r="L298" t="str">
            <v>Yes</v>
          </cell>
          <cell r="M298" t="str">
            <v>DA04408014012</v>
          </cell>
        </row>
        <row r="299">
          <cell r="A299" t="str">
            <v>SA1095</v>
          </cell>
          <cell r="B299" t="str">
            <v>11SE-A/F78</v>
          </cell>
          <cell r="C299">
            <v>0</v>
          </cell>
          <cell r="D299" t="str">
            <v>E</v>
          </cell>
          <cell r="E299" t="str">
            <v>NP&amp;CB</v>
          </cell>
          <cell r="F299" t="str">
            <v>A</v>
          </cell>
          <cell r="G299" t="str">
            <v>Tai Tam Country Park Quarry Bay Management Centre</v>
          </cell>
          <cell r="H299" t="str">
            <v>AFCD</v>
          </cell>
          <cell r="I299">
            <v>2</v>
          </cell>
          <cell r="J299" t="str">
            <v>No</v>
          </cell>
          <cell r="L299" t="str">
            <v>Yes</v>
          </cell>
          <cell r="M299" t="str">
            <v>DB02308031001</v>
          </cell>
        </row>
        <row r="300">
          <cell r="A300" t="str">
            <v>SA1096</v>
          </cell>
          <cell r="B300" t="str">
            <v>11SE-A/FR79</v>
          </cell>
          <cell r="C300">
            <v>0</v>
          </cell>
          <cell r="D300" t="str">
            <v>E</v>
          </cell>
          <cell r="E300" t="str">
            <v>NP&amp;CB</v>
          </cell>
          <cell r="F300" t="str">
            <v>A</v>
          </cell>
          <cell r="G300" t="str">
            <v>Tai Tam Country Park Quarry Bay Management Centre</v>
          </cell>
          <cell r="H300" t="str">
            <v>AFCD</v>
          </cell>
          <cell r="I300">
            <v>2</v>
          </cell>
          <cell r="J300" t="str">
            <v>Yes</v>
          </cell>
          <cell r="L300" t="str">
            <v>Yes</v>
          </cell>
          <cell r="M300" t="str">
            <v>DA00108037003</v>
          </cell>
        </row>
        <row r="301">
          <cell r="A301" t="str">
            <v>SA1097</v>
          </cell>
          <cell r="B301" t="str">
            <v>11SE-A/FR85</v>
          </cell>
          <cell r="C301">
            <v>0</v>
          </cell>
          <cell r="D301" t="str">
            <v>E</v>
          </cell>
          <cell r="E301" t="str">
            <v>NP&amp;CB</v>
          </cell>
          <cell r="F301" t="str">
            <v>A</v>
          </cell>
          <cell r="G301" t="str">
            <v>Choi Sai Woo Park</v>
          </cell>
          <cell r="H301" t="str">
            <v>LCSD</v>
          </cell>
          <cell r="I301">
            <v>1</v>
          </cell>
          <cell r="J301" t="str">
            <v>Yes</v>
          </cell>
          <cell r="L301" t="str">
            <v>Yes</v>
          </cell>
          <cell r="M301" t="str">
            <v>DA04408014005</v>
          </cell>
        </row>
        <row r="302">
          <cell r="A302" t="str">
            <v>SA1098</v>
          </cell>
          <cell r="B302" t="str">
            <v>11SE-A/FR88</v>
          </cell>
          <cell r="C302">
            <v>0</v>
          </cell>
          <cell r="D302" t="str">
            <v>E</v>
          </cell>
          <cell r="E302" t="str">
            <v>NP&amp;CB</v>
          </cell>
          <cell r="F302" t="str">
            <v>A</v>
          </cell>
          <cell r="G302" t="str">
            <v>Choi Sai Woo Park</v>
          </cell>
          <cell r="H302" t="str">
            <v>LCSD</v>
          </cell>
          <cell r="I302">
            <v>2</v>
          </cell>
          <cell r="J302" t="str">
            <v>No</v>
          </cell>
          <cell r="L302" t="str">
            <v>Yes</v>
          </cell>
          <cell r="M302" t="str">
            <v>DA04408014006</v>
          </cell>
        </row>
        <row r="303">
          <cell r="A303" t="str">
            <v>SA1099</v>
          </cell>
          <cell r="B303" t="str">
            <v>11SE-A/F90</v>
          </cell>
          <cell r="C303">
            <v>0</v>
          </cell>
          <cell r="D303" t="str">
            <v>E</v>
          </cell>
          <cell r="E303" t="str">
            <v>NP&amp;CB</v>
          </cell>
          <cell r="F303" t="str">
            <v>A</v>
          </cell>
          <cell r="G303" t="str">
            <v>Choi Sai Woo Park</v>
          </cell>
          <cell r="H303" t="str">
            <v>LCSD</v>
          </cell>
          <cell r="I303">
            <v>1</v>
          </cell>
          <cell r="J303" t="str">
            <v>Yes</v>
          </cell>
          <cell r="L303" t="str">
            <v>Yes</v>
          </cell>
          <cell r="M303" t="str">
            <v>DA04408014007</v>
          </cell>
        </row>
        <row r="304">
          <cell r="A304" t="str">
            <v>SA1100</v>
          </cell>
          <cell r="B304" t="str">
            <v>11SE-A/F92</v>
          </cell>
          <cell r="C304" t="str">
            <v>1,2</v>
          </cell>
          <cell r="D304" t="str">
            <v>E</v>
          </cell>
          <cell r="E304" t="str">
            <v>NP&amp;CB</v>
          </cell>
          <cell r="F304" t="str">
            <v>A</v>
          </cell>
          <cell r="G304" t="str">
            <v>Tin Hau Temple Road Garden No.1 &amp; 2</v>
          </cell>
          <cell r="H304" t="str">
            <v>LCSD,HyD</v>
          </cell>
          <cell r="I304">
            <v>1</v>
          </cell>
          <cell r="J304" t="str">
            <v>Yes</v>
          </cell>
          <cell r="L304" t="str">
            <v>Yes</v>
          </cell>
          <cell r="M304" t="str">
            <v>DA04408025004</v>
          </cell>
        </row>
        <row r="305">
          <cell r="A305" t="str">
            <v>SA1102</v>
          </cell>
          <cell r="B305" t="str">
            <v>11SE-A/R132</v>
          </cell>
          <cell r="C305" t="str">
            <v>1,2</v>
          </cell>
          <cell r="D305" t="str">
            <v>Wch</v>
          </cell>
          <cell r="E305" t="str">
            <v>Wch-S</v>
          </cell>
          <cell r="F305" t="str">
            <v>A</v>
          </cell>
          <cell r="G305" t="str">
            <v>(GLA-HK194) Public Toilet Near Ling Fa Kung Garden</v>
          </cell>
          <cell r="H305" t="str">
            <v>HyD,FEHD</v>
          </cell>
          <cell r="I305">
            <v>1</v>
          </cell>
          <cell r="J305" t="str">
            <v>Yes</v>
          </cell>
          <cell r="K305" t="str">
            <v>TinHau</v>
          </cell>
          <cell r="L305" t="str">
            <v>Yes</v>
          </cell>
          <cell r="M305" t="str">
            <v>CC02308033001</v>
          </cell>
        </row>
        <row r="306">
          <cell r="A306" t="str">
            <v>SA1103</v>
          </cell>
          <cell r="B306" t="str">
            <v>11SE-A/R140</v>
          </cell>
          <cell r="C306">
            <v>0</v>
          </cell>
          <cell r="D306" t="str">
            <v>E</v>
          </cell>
          <cell r="E306" t="str">
            <v>NP&amp;CB</v>
          </cell>
          <cell r="F306" t="str">
            <v>A</v>
          </cell>
          <cell r="G306" t="str">
            <v>Choi Sai Woo Park</v>
          </cell>
          <cell r="H306" t="str">
            <v>LCSD</v>
          </cell>
          <cell r="I306">
            <v>1</v>
          </cell>
          <cell r="J306" t="str">
            <v>No</v>
          </cell>
          <cell r="L306" t="str">
            <v>Yes</v>
          </cell>
          <cell r="M306" t="str">
            <v>DA04408014014</v>
          </cell>
        </row>
        <row r="307">
          <cell r="A307" t="str">
            <v>SA1104</v>
          </cell>
          <cell r="B307" t="str">
            <v>11SE-A/R15</v>
          </cell>
          <cell r="C307">
            <v>1</v>
          </cell>
          <cell r="D307" t="str">
            <v>Wch</v>
          </cell>
          <cell r="E307" t="str">
            <v>Wch-S</v>
          </cell>
          <cell r="F307" t="str">
            <v>A</v>
          </cell>
          <cell r="G307" t="str">
            <v>Haw Par Mansion</v>
          </cell>
          <cell r="H307" t="str">
            <v>DEVB</v>
          </cell>
          <cell r="I307">
            <v>1</v>
          </cell>
          <cell r="J307" t="str">
            <v>Yes</v>
          </cell>
          <cell r="L307" t="str">
            <v>No</v>
          </cell>
          <cell r="M307" t="str">
            <v>CC04408062001</v>
          </cell>
        </row>
        <row r="308">
          <cell r="A308" t="str">
            <v>SA1105</v>
          </cell>
          <cell r="B308" t="str">
            <v>11SE-A/R17</v>
          </cell>
          <cell r="C308">
            <v>0</v>
          </cell>
          <cell r="D308" t="str">
            <v>Wch</v>
          </cell>
          <cell r="E308" t="str">
            <v>Wch-S</v>
          </cell>
          <cell r="F308" t="str">
            <v>A</v>
          </cell>
          <cell r="G308" t="str">
            <v>Haw Par Mansion</v>
          </cell>
          <cell r="H308" t="str">
            <v>DEVB</v>
          </cell>
          <cell r="I308">
            <v>2</v>
          </cell>
          <cell r="J308" t="str">
            <v>No</v>
          </cell>
          <cell r="L308" t="str">
            <v>No</v>
          </cell>
          <cell r="M308" t="str">
            <v>CC04408062002</v>
          </cell>
        </row>
        <row r="309">
          <cell r="A309" t="str">
            <v>SA1106</v>
          </cell>
          <cell r="B309" t="str">
            <v>11SE-A/R209</v>
          </cell>
          <cell r="C309">
            <v>0</v>
          </cell>
          <cell r="D309" t="str">
            <v>Wch</v>
          </cell>
          <cell r="E309" t="str">
            <v>Wch-S</v>
          </cell>
          <cell r="F309" t="str">
            <v>A</v>
          </cell>
          <cell r="G309" t="str">
            <v>Hotung Secondary School</v>
          </cell>
          <cell r="H309" t="str">
            <v>EB</v>
          </cell>
          <cell r="I309">
            <v>1</v>
          </cell>
          <cell r="J309" t="str">
            <v>Yes</v>
          </cell>
          <cell r="K309" t="str">
            <v>HappyValley</v>
          </cell>
          <cell r="L309" t="str">
            <v>No</v>
          </cell>
          <cell r="M309" t="str">
            <v>CC07108049002</v>
          </cell>
        </row>
        <row r="310">
          <cell r="A310" t="str">
            <v>SA1109</v>
          </cell>
          <cell r="B310" t="str">
            <v>11SE-A/R233</v>
          </cell>
          <cell r="C310">
            <v>0</v>
          </cell>
          <cell r="D310" t="str">
            <v>E</v>
          </cell>
          <cell r="E310" t="str">
            <v>SKW&amp;Is-S</v>
          </cell>
          <cell r="F310" t="str">
            <v>A</v>
          </cell>
          <cell r="G310" t="str">
            <v>Shaukeiwan Police Station (SKW)</v>
          </cell>
          <cell r="H310" t="str">
            <v>HKPF</v>
          </cell>
          <cell r="I310">
            <v>1</v>
          </cell>
          <cell r="J310" t="str">
            <v>Yes</v>
          </cell>
          <cell r="K310" t="str">
            <v>ShauKeiWan_SaiWanHo</v>
          </cell>
          <cell r="L310" t="str">
            <v>No</v>
          </cell>
          <cell r="M310" t="str">
            <v>DB03108001001</v>
          </cell>
        </row>
        <row r="311">
          <cell r="A311" t="str">
            <v>SA1110</v>
          </cell>
          <cell r="B311" t="str">
            <v>11SE-A/R252</v>
          </cell>
          <cell r="C311">
            <v>0</v>
          </cell>
          <cell r="D311" t="str">
            <v>E</v>
          </cell>
          <cell r="E311" t="str">
            <v>NP&amp;CB</v>
          </cell>
          <cell r="F311" t="str">
            <v>A</v>
          </cell>
          <cell r="G311" t="str">
            <v>Pui Chi Boys' Home</v>
          </cell>
          <cell r="H311" t="str">
            <v>GPA</v>
          </cell>
          <cell r="I311">
            <v>1</v>
          </cell>
          <cell r="J311" t="str">
            <v>Yes</v>
          </cell>
          <cell r="L311" t="str">
            <v>Yes</v>
          </cell>
          <cell r="M311" t="str">
            <v>DA05508005002</v>
          </cell>
        </row>
        <row r="312">
          <cell r="A312" t="str">
            <v>SA1111</v>
          </cell>
          <cell r="B312" t="str">
            <v>11SE-A/R271</v>
          </cell>
          <cell r="C312">
            <v>0</v>
          </cell>
          <cell r="D312" t="str">
            <v>E</v>
          </cell>
          <cell r="E312" t="str">
            <v>NP&amp;CB</v>
          </cell>
          <cell r="F312" t="str">
            <v>A</v>
          </cell>
          <cell r="G312" t="str">
            <v>Tin Hau Temple Road Garden No.3</v>
          </cell>
          <cell r="H312" t="str">
            <v>LCSD</v>
          </cell>
          <cell r="I312">
            <v>2</v>
          </cell>
          <cell r="J312" t="str">
            <v>No</v>
          </cell>
          <cell r="K312" t="str">
            <v>TinHau</v>
          </cell>
          <cell r="L312" t="str">
            <v>No</v>
          </cell>
          <cell r="M312" t="str">
            <v>DA04408021002</v>
          </cell>
        </row>
        <row r="313">
          <cell r="A313" t="str">
            <v>SA1112</v>
          </cell>
          <cell r="B313" t="str">
            <v>11SE-A/R272</v>
          </cell>
          <cell r="C313">
            <v>0</v>
          </cell>
          <cell r="D313" t="str">
            <v>E</v>
          </cell>
          <cell r="E313" t="str">
            <v>NP&amp;CB</v>
          </cell>
          <cell r="F313" t="str">
            <v>A</v>
          </cell>
          <cell r="G313" t="str">
            <v>Belilios Public School</v>
          </cell>
          <cell r="H313" t="str">
            <v>EB</v>
          </cell>
          <cell r="I313">
            <v>2</v>
          </cell>
          <cell r="J313" t="str">
            <v>No</v>
          </cell>
          <cell r="K313" t="str">
            <v>TinHau</v>
          </cell>
          <cell r="L313" t="str">
            <v>Yes</v>
          </cell>
          <cell r="M313" t="str">
            <v>DA07108006002</v>
          </cell>
        </row>
        <row r="314">
          <cell r="A314" t="str">
            <v>SA1113</v>
          </cell>
          <cell r="B314" t="str">
            <v>11SE-A/R276</v>
          </cell>
          <cell r="C314">
            <v>0</v>
          </cell>
          <cell r="D314" t="str">
            <v>E</v>
          </cell>
          <cell r="E314" t="str">
            <v>NP&amp;CB</v>
          </cell>
          <cell r="F314" t="str">
            <v>A</v>
          </cell>
          <cell r="G314" t="str">
            <v>Clementi Secondary School</v>
          </cell>
          <cell r="H314" t="str">
            <v>EB</v>
          </cell>
          <cell r="I314">
            <v>1</v>
          </cell>
          <cell r="J314" t="str">
            <v>Yes</v>
          </cell>
          <cell r="L314" t="str">
            <v>No</v>
          </cell>
          <cell r="M314" t="str">
            <v>DA07108002001</v>
          </cell>
        </row>
        <row r="315">
          <cell r="A315" t="str">
            <v>SA1114</v>
          </cell>
          <cell r="B315" t="str">
            <v>11SE-A/R279</v>
          </cell>
          <cell r="C315">
            <v>0</v>
          </cell>
          <cell r="D315" t="str">
            <v>E</v>
          </cell>
          <cell r="E315" t="str">
            <v>NP&amp;CB</v>
          </cell>
          <cell r="F315" t="str">
            <v>A</v>
          </cell>
          <cell r="G315" t="str">
            <v>Marymount Primary School</v>
          </cell>
          <cell r="H315" t="str">
            <v>EB</v>
          </cell>
          <cell r="I315">
            <v>1</v>
          </cell>
          <cell r="J315" t="str">
            <v>No</v>
          </cell>
          <cell r="K315" t="str">
            <v>TinHau</v>
          </cell>
          <cell r="L315" t="str">
            <v>No</v>
          </cell>
          <cell r="M315" t="str">
            <v>DA07108043002</v>
          </cell>
        </row>
        <row r="316">
          <cell r="A316" t="str">
            <v>SA1115</v>
          </cell>
          <cell r="B316" t="str">
            <v>11SE-A/R284</v>
          </cell>
          <cell r="C316">
            <v>2</v>
          </cell>
          <cell r="D316" t="str">
            <v>E</v>
          </cell>
          <cell r="E316" t="str">
            <v>NP&amp;CB</v>
          </cell>
          <cell r="F316" t="str">
            <v>A</v>
          </cell>
          <cell r="G316" t="str">
            <v>Tin Hau Temple Road Public Garden</v>
          </cell>
          <cell r="H316" t="str">
            <v>LCSD</v>
          </cell>
          <cell r="I316">
            <v>2</v>
          </cell>
          <cell r="J316" t="str">
            <v>Yes</v>
          </cell>
          <cell r="K316" t="str">
            <v>TinHau</v>
          </cell>
          <cell r="L316" t="str">
            <v>Yes</v>
          </cell>
          <cell r="M316" t="str">
            <v>DA04408026001</v>
          </cell>
        </row>
        <row r="317">
          <cell r="A317" t="str">
            <v>SA1116</v>
          </cell>
          <cell r="B317" t="str">
            <v>11SE-A/R31</v>
          </cell>
          <cell r="C317">
            <v>0</v>
          </cell>
          <cell r="D317" t="str">
            <v>Wch</v>
          </cell>
          <cell r="E317" t="str">
            <v>Wch-S</v>
          </cell>
          <cell r="F317" t="str">
            <v>A</v>
          </cell>
          <cell r="G317" t="str">
            <v>Tai Hang Drive Playground</v>
          </cell>
          <cell r="H317" t="str">
            <v>LCSD</v>
          </cell>
          <cell r="I317">
            <v>1</v>
          </cell>
          <cell r="J317" t="str">
            <v>Yes</v>
          </cell>
          <cell r="L317" t="str">
            <v>No</v>
          </cell>
          <cell r="M317" t="str">
            <v>CC04408036003</v>
          </cell>
        </row>
        <row r="318">
          <cell r="A318" t="str">
            <v>SA1118</v>
          </cell>
          <cell r="B318" t="str">
            <v>11SE-A/R37</v>
          </cell>
          <cell r="C318">
            <v>0</v>
          </cell>
          <cell r="D318" t="str">
            <v>Wch</v>
          </cell>
          <cell r="E318" t="str">
            <v>Wch-S</v>
          </cell>
          <cell r="F318" t="str">
            <v>A</v>
          </cell>
          <cell r="G318" t="str">
            <v>Hotung Secondary School</v>
          </cell>
          <cell r="H318" t="str">
            <v>EB</v>
          </cell>
          <cell r="I318">
            <v>2</v>
          </cell>
          <cell r="J318" t="str">
            <v>Yes</v>
          </cell>
          <cell r="K318" t="str">
            <v>HappyValley</v>
          </cell>
          <cell r="L318" t="str">
            <v>No</v>
          </cell>
          <cell r="M318" t="str">
            <v>CC07108049001</v>
          </cell>
        </row>
        <row r="319">
          <cell r="A319" t="str">
            <v>SA1119</v>
          </cell>
          <cell r="B319" t="str">
            <v>11SE-A/R39</v>
          </cell>
          <cell r="C319">
            <v>0</v>
          </cell>
          <cell r="D319" t="str">
            <v>Wch</v>
          </cell>
          <cell r="E319" t="str">
            <v>Wch-S</v>
          </cell>
          <cell r="F319" t="str">
            <v>A</v>
          </cell>
          <cell r="G319" t="str">
            <v>Sir Ellis Kadoorie Primary School</v>
          </cell>
          <cell r="H319" t="str">
            <v>EB</v>
          </cell>
          <cell r="I319">
            <v>1</v>
          </cell>
          <cell r="J319" t="str">
            <v>Yes</v>
          </cell>
          <cell r="K319" t="str">
            <v>HappyValley</v>
          </cell>
          <cell r="L319" t="str">
            <v>No</v>
          </cell>
          <cell r="M319" t="str">
            <v>CC07108007005</v>
          </cell>
        </row>
        <row r="320">
          <cell r="A320" t="str">
            <v>SA1120</v>
          </cell>
          <cell r="B320" t="str">
            <v>11SE-A/R410</v>
          </cell>
          <cell r="C320">
            <v>0</v>
          </cell>
          <cell r="D320" t="str">
            <v>E</v>
          </cell>
          <cell r="E320" t="str">
            <v>NP&amp;CB</v>
          </cell>
          <cell r="F320" t="str">
            <v>A</v>
          </cell>
          <cell r="G320" t="str">
            <v>Healthy Village Playground</v>
          </cell>
          <cell r="H320" t="str">
            <v>LCSD</v>
          </cell>
          <cell r="I320">
            <v>1</v>
          </cell>
          <cell r="J320" t="str">
            <v>No</v>
          </cell>
          <cell r="K320" t="str">
            <v>NorthPoint</v>
          </cell>
          <cell r="L320" t="str">
            <v>No</v>
          </cell>
          <cell r="M320" t="str">
            <v>DA04408016003</v>
          </cell>
        </row>
        <row r="321">
          <cell r="A321" t="str">
            <v>SA1121</v>
          </cell>
          <cell r="B321" t="str">
            <v>11SE-A/R413</v>
          </cell>
          <cell r="C321" t="str">
            <v>0,0</v>
          </cell>
          <cell r="D321" t="str">
            <v>E</v>
          </cell>
          <cell r="E321" t="str">
            <v>SKW&amp;Is-S</v>
          </cell>
          <cell r="F321" t="str">
            <v>A</v>
          </cell>
          <cell r="G321" t="str">
            <v>Quarry Bay Municipal Services Building (SKW)</v>
          </cell>
          <cell r="H321" t="str">
            <v>FEHD,LCSD</v>
          </cell>
          <cell r="I321">
            <v>1</v>
          </cell>
          <cell r="J321" t="str">
            <v>Yes</v>
          </cell>
          <cell r="L321" t="str">
            <v>No</v>
          </cell>
          <cell r="M321" t="str">
            <v>DB01908021000</v>
          </cell>
        </row>
        <row r="322">
          <cell r="A322" t="str">
            <v>SA1122</v>
          </cell>
          <cell r="B322" t="str">
            <v>11SE-A/R423</v>
          </cell>
          <cell r="C322">
            <v>0</v>
          </cell>
          <cell r="D322" t="str">
            <v>Wch</v>
          </cell>
          <cell r="E322" t="str">
            <v>Wch-S</v>
          </cell>
          <cell r="F322" t="str">
            <v>A</v>
          </cell>
          <cell r="G322" t="str">
            <v>Hong Kong Stadium</v>
          </cell>
          <cell r="H322" t="str">
            <v>LCSD</v>
          </cell>
          <cell r="I322">
            <v>3</v>
          </cell>
          <cell r="J322" t="str">
            <v>No</v>
          </cell>
          <cell r="K322" t="str">
            <v>HappyValley</v>
          </cell>
          <cell r="L322" t="str">
            <v>No</v>
          </cell>
          <cell r="M322" t="str">
            <v>CC04408024002</v>
          </cell>
        </row>
        <row r="323">
          <cell r="A323" t="str">
            <v>SA1123</v>
          </cell>
          <cell r="B323" t="str">
            <v>11SE-A/R424</v>
          </cell>
          <cell r="C323">
            <v>0</v>
          </cell>
          <cell r="D323" t="str">
            <v>Wch</v>
          </cell>
          <cell r="E323" t="str">
            <v>Wch-S</v>
          </cell>
          <cell r="F323" t="str">
            <v>A</v>
          </cell>
          <cell r="G323" t="str">
            <v>Hong Kong Stadium</v>
          </cell>
          <cell r="H323" t="str">
            <v>LCSD</v>
          </cell>
          <cell r="I323">
            <v>3</v>
          </cell>
          <cell r="J323" t="str">
            <v>No</v>
          </cell>
          <cell r="K323" t="str">
            <v>HappyValley</v>
          </cell>
          <cell r="L323" t="str">
            <v>No</v>
          </cell>
          <cell r="M323" t="str">
            <v>CC04408024003</v>
          </cell>
        </row>
        <row r="324">
          <cell r="A324" t="str">
            <v>SA1124</v>
          </cell>
          <cell r="B324" t="str">
            <v>11SE-A/R438</v>
          </cell>
          <cell r="C324">
            <v>2</v>
          </cell>
          <cell r="D324" t="str">
            <v>E</v>
          </cell>
          <cell r="E324" t="str">
            <v>NP&amp;CB</v>
          </cell>
          <cell r="F324" t="str">
            <v>A</v>
          </cell>
          <cell r="G324" t="str">
            <v>Tanner Road Police Quarters</v>
          </cell>
          <cell r="H324" t="str">
            <v>LCSD</v>
          </cell>
          <cell r="I324">
            <v>1</v>
          </cell>
          <cell r="J324" t="str">
            <v>Yes</v>
          </cell>
          <cell r="K324" t="str">
            <v>NorthPoint</v>
          </cell>
          <cell r="L324" t="str">
            <v>Yes</v>
          </cell>
          <cell r="M324" t="str">
            <v>DA04408004006</v>
          </cell>
        </row>
        <row r="325">
          <cell r="A325" t="str">
            <v>SA1126</v>
          </cell>
          <cell r="B325" t="str">
            <v>11SE-A/R449</v>
          </cell>
          <cell r="C325">
            <v>0</v>
          </cell>
          <cell r="D325" t="str">
            <v>E</v>
          </cell>
          <cell r="E325" t="str">
            <v>NP&amp;CB</v>
          </cell>
          <cell r="F325" t="str">
            <v>A</v>
          </cell>
          <cell r="G325" t="str">
            <v>(GLA-THK803)</v>
          </cell>
          <cell r="H325" t="str">
            <v>LCSD</v>
          </cell>
          <cell r="I325">
            <v>3</v>
          </cell>
          <cell r="J325" t="str">
            <v>No</v>
          </cell>
          <cell r="L325" t="str">
            <v>No</v>
          </cell>
          <cell r="M325" t="str">
            <v>DA02708044001</v>
          </cell>
        </row>
        <row r="326">
          <cell r="A326" t="str">
            <v>SA1127</v>
          </cell>
          <cell r="B326" t="str">
            <v>11SE-A/R453</v>
          </cell>
          <cell r="C326">
            <v>0</v>
          </cell>
          <cell r="D326" t="str">
            <v>E</v>
          </cell>
          <cell r="E326" t="str">
            <v>NP&amp;CB</v>
          </cell>
          <cell r="F326" t="str">
            <v>A</v>
          </cell>
          <cell r="G326" t="str">
            <v>Anne Black Health Centre</v>
          </cell>
          <cell r="H326" t="str">
            <v>DH</v>
          </cell>
          <cell r="I326">
            <v>1</v>
          </cell>
          <cell r="J326" t="str">
            <v>Yes</v>
          </cell>
          <cell r="K326" t="str">
            <v>NorthPoint</v>
          </cell>
          <cell r="L326" t="str">
            <v>No</v>
          </cell>
          <cell r="M326" t="str">
            <v>DA02508048001</v>
          </cell>
        </row>
        <row r="327">
          <cell r="A327" t="str">
            <v>SA1128</v>
          </cell>
          <cell r="B327" t="str">
            <v>11SE-A/R473</v>
          </cell>
          <cell r="C327">
            <v>0</v>
          </cell>
          <cell r="D327" t="str">
            <v>E</v>
          </cell>
          <cell r="E327" t="str">
            <v>NP&amp;CB</v>
          </cell>
          <cell r="F327" t="str">
            <v>A</v>
          </cell>
          <cell r="G327" t="str">
            <v>Braemar Hill Fire Station Cum Ambulance Depot</v>
          </cell>
          <cell r="H327" t="str">
            <v>FSD</v>
          </cell>
          <cell r="I327">
            <v>1</v>
          </cell>
          <cell r="J327" t="str">
            <v>Yes</v>
          </cell>
          <cell r="L327" t="str">
            <v>No</v>
          </cell>
          <cell r="M327" t="str">
            <v>DA01808039003</v>
          </cell>
        </row>
        <row r="328">
          <cell r="A328" t="str">
            <v>SA1130</v>
          </cell>
          <cell r="B328" t="str">
            <v>11SE-A/R84</v>
          </cell>
          <cell r="C328">
            <v>0</v>
          </cell>
          <cell r="D328" t="str">
            <v>E</v>
          </cell>
          <cell r="E328" t="str">
            <v>NP&amp;CB</v>
          </cell>
          <cell r="F328" t="str">
            <v>A</v>
          </cell>
          <cell r="G328" t="str">
            <v>Pui Chi Boys' Home</v>
          </cell>
          <cell r="H328" t="str">
            <v>GPA</v>
          </cell>
          <cell r="I328">
            <v>1</v>
          </cell>
          <cell r="J328" t="str">
            <v>Yes</v>
          </cell>
          <cell r="L328" t="str">
            <v>No</v>
          </cell>
          <cell r="M328" t="str">
            <v>DA05508005003</v>
          </cell>
        </row>
        <row r="329">
          <cell r="A329" t="str">
            <v>SA1132</v>
          </cell>
          <cell r="B329" t="str">
            <v>11SE-B/C127</v>
          </cell>
          <cell r="C329" t="str">
            <v>1,2</v>
          </cell>
          <cell r="D329" t="str">
            <v>E</v>
          </cell>
          <cell r="E329" t="str">
            <v>SKW&amp;Is-S</v>
          </cell>
          <cell r="F329" t="str">
            <v>A</v>
          </cell>
          <cell r="G329" t="str">
            <v>Basel Road Playground (SKW)</v>
          </cell>
          <cell r="H329" t="str">
            <v>LCSD,LCSD</v>
          </cell>
          <cell r="I329">
            <v>1</v>
          </cell>
          <cell r="J329" t="str">
            <v>Yes</v>
          </cell>
          <cell r="K329" t="str">
            <v>ShauKeiWan_SaiWanHo</v>
          </cell>
          <cell r="L329" t="str">
            <v>Yes</v>
          </cell>
          <cell r="M329" t="str">
            <v>DB04408018005</v>
          </cell>
        </row>
        <row r="330">
          <cell r="A330" t="str">
            <v>SA1133</v>
          </cell>
          <cell r="B330" t="str">
            <v>11SE-B/CR128</v>
          </cell>
          <cell r="C330">
            <v>0</v>
          </cell>
          <cell r="D330" t="str">
            <v>E</v>
          </cell>
          <cell r="E330" t="str">
            <v>SKW&amp;Is-S</v>
          </cell>
          <cell r="F330" t="str">
            <v>A</v>
          </cell>
          <cell r="G330" t="str">
            <v>Lei Yue Mun Park (SKW)</v>
          </cell>
          <cell r="H330" t="str">
            <v>LCSD</v>
          </cell>
          <cell r="I330">
            <v>3</v>
          </cell>
          <cell r="J330" t="str">
            <v>No</v>
          </cell>
          <cell r="L330" t="str">
            <v>Yes</v>
          </cell>
          <cell r="M330" t="str">
            <v>DB04408016008</v>
          </cell>
        </row>
        <row r="331">
          <cell r="A331" t="str">
            <v>SA1134</v>
          </cell>
          <cell r="B331" t="str">
            <v>11SE-B/C129</v>
          </cell>
          <cell r="C331">
            <v>0</v>
          </cell>
          <cell r="D331" t="str">
            <v>E</v>
          </cell>
          <cell r="E331" t="str">
            <v>SKW&amp;Is-S</v>
          </cell>
          <cell r="F331" t="str">
            <v>A</v>
          </cell>
          <cell r="G331" t="str">
            <v>Lei Yue Mun Park (SKW)</v>
          </cell>
          <cell r="H331" t="str">
            <v>LCSD</v>
          </cell>
          <cell r="I331">
            <v>3</v>
          </cell>
          <cell r="J331" t="str">
            <v>No</v>
          </cell>
          <cell r="L331" t="str">
            <v>No</v>
          </cell>
          <cell r="M331" t="str">
            <v>DB04408016009</v>
          </cell>
        </row>
        <row r="332">
          <cell r="A332" t="str">
            <v>SA1135</v>
          </cell>
          <cell r="B332" t="str">
            <v>11SE-B/CR130</v>
          </cell>
          <cell r="C332">
            <v>0</v>
          </cell>
          <cell r="D332" t="str">
            <v>E</v>
          </cell>
          <cell r="E332" t="str">
            <v>SKW&amp;Is-S</v>
          </cell>
          <cell r="F332" t="str">
            <v>A</v>
          </cell>
          <cell r="G332" t="str">
            <v>Lei Yue Mun Park (SKW)</v>
          </cell>
          <cell r="H332" t="str">
            <v>LCSD</v>
          </cell>
          <cell r="I332">
            <v>1</v>
          </cell>
          <cell r="J332" t="str">
            <v>Yes</v>
          </cell>
          <cell r="L332" t="str">
            <v>Yes</v>
          </cell>
          <cell r="M332" t="str">
            <v>DB04408016010</v>
          </cell>
        </row>
        <row r="333">
          <cell r="A333" t="str">
            <v>SA1136</v>
          </cell>
          <cell r="B333" t="str">
            <v>11SE-B/C131</v>
          </cell>
          <cell r="C333">
            <v>0</v>
          </cell>
          <cell r="D333" t="str">
            <v>E</v>
          </cell>
          <cell r="E333" t="str">
            <v>SKW&amp;Is-S</v>
          </cell>
          <cell r="F333" t="str">
            <v>A</v>
          </cell>
          <cell r="G333" t="str">
            <v>Lei Yue Mun Park (SKW)</v>
          </cell>
          <cell r="H333" t="str">
            <v>LCSD</v>
          </cell>
          <cell r="I333">
            <v>3</v>
          </cell>
          <cell r="J333" t="str">
            <v>Yes</v>
          </cell>
          <cell r="L333" t="str">
            <v>Yes</v>
          </cell>
          <cell r="M333" t="str">
            <v>DB04408016001</v>
          </cell>
        </row>
        <row r="334">
          <cell r="A334" t="str">
            <v>SA1137</v>
          </cell>
          <cell r="B334" t="str">
            <v>11SE-B/C132</v>
          </cell>
          <cell r="C334">
            <v>0</v>
          </cell>
          <cell r="D334" t="str">
            <v>E</v>
          </cell>
          <cell r="E334" t="str">
            <v>SKW&amp;Is-S</v>
          </cell>
          <cell r="F334" t="str">
            <v>A</v>
          </cell>
          <cell r="G334" t="str">
            <v>Lei Yue Mun Park (SKW)</v>
          </cell>
          <cell r="H334" t="str">
            <v>LCSD</v>
          </cell>
          <cell r="I334">
            <v>1</v>
          </cell>
          <cell r="J334" t="str">
            <v>Yes</v>
          </cell>
          <cell r="L334" t="str">
            <v>No</v>
          </cell>
          <cell r="M334" t="str">
            <v>DB04408016002</v>
          </cell>
        </row>
        <row r="335">
          <cell r="A335" t="str">
            <v>SA1138</v>
          </cell>
          <cell r="B335" t="str">
            <v>11SE-B/C133</v>
          </cell>
          <cell r="C335">
            <v>0</v>
          </cell>
          <cell r="D335" t="str">
            <v>E</v>
          </cell>
          <cell r="E335" t="str">
            <v>SKW&amp;Is-S</v>
          </cell>
          <cell r="F335" t="str">
            <v>A</v>
          </cell>
          <cell r="G335" t="str">
            <v>Lei Yue Mun Park (SKW)</v>
          </cell>
          <cell r="H335" t="str">
            <v>LCSD</v>
          </cell>
          <cell r="I335">
            <v>1</v>
          </cell>
          <cell r="J335" t="str">
            <v>Yes</v>
          </cell>
          <cell r="L335" t="str">
            <v>Yes</v>
          </cell>
          <cell r="M335" t="str">
            <v>DB04408016011</v>
          </cell>
        </row>
        <row r="336">
          <cell r="A336" t="str">
            <v>SA1139</v>
          </cell>
          <cell r="B336" t="str">
            <v>11SE-B/C134</v>
          </cell>
          <cell r="C336">
            <v>0</v>
          </cell>
          <cell r="D336" t="str">
            <v>E</v>
          </cell>
          <cell r="E336" t="str">
            <v>SKW&amp;Is-S</v>
          </cell>
          <cell r="F336" t="str">
            <v>A</v>
          </cell>
          <cell r="G336" t="str">
            <v>Lei Yue Mun Park (SKW)</v>
          </cell>
          <cell r="H336" t="str">
            <v>LCSD</v>
          </cell>
          <cell r="I336">
            <v>1</v>
          </cell>
          <cell r="J336" t="str">
            <v>Yes</v>
          </cell>
          <cell r="L336" t="str">
            <v>No</v>
          </cell>
          <cell r="M336" t="str">
            <v>DB04408016003</v>
          </cell>
        </row>
        <row r="337">
          <cell r="A337" t="str">
            <v>SA1140</v>
          </cell>
          <cell r="B337" t="str">
            <v>11SE-B/CR135</v>
          </cell>
          <cell r="C337">
            <v>0</v>
          </cell>
          <cell r="D337" t="str">
            <v>E</v>
          </cell>
          <cell r="E337" t="str">
            <v>SKW&amp;Is-S</v>
          </cell>
          <cell r="F337" t="str">
            <v>A</v>
          </cell>
          <cell r="G337" t="str">
            <v>Lei Yue Mun Park (SKW)</v>
          </cell>
          <cell r="H337" t="str">
            <v>LCSD</v>
          </cell>
          <cell r="I337">
            <v>1</v>
          </cell>
          <cell r="J337" t="str">
            <v>Yes</v>
          </cell>
          <cell r="L337" t="str">
            <v>Yes</v>
          </cell>
          <cell r="M337" t="str">
            <v>DB04408016073</v>
          </cell>
        </row>
        <row r="338">
          <cell r="A338" t="str">
            <v>SA1141</v>
          </cell>
          <cell r="B338" t="str">
            <v>11SE-B/C136</v>
          </cell>
          <cell r="C338">
            <v>0</v>
          </cell>
          <cell r="D338" t="str">
            <v>E</v>
          </cell>
          <cell r="E338" t="str">
            <v>SKW&amp;Is-S</v>
          </cell>
          <cell r="F338" t="str">
            <v>A</v>
          </cell>
          <cell r="G338" t="str">
            <v>Lei Yue Mun Park (SKW)</v>
          </cell>
          <cell r="H338" t="str">
            <v>LCSD</v>
          </cell>
          <cell r="I338">
            <v>1</v>
          </cell>
          <cell r="J338" t="str">
            <v>No</v>
          </cell>
          <cell r="L338" t="str">
            <v>No</v>
          </cell>
          <cell r="M338" t="str">
            <v>DB04408016012</v>
          </cell>
        </row>
        <row r="339">
          <cell r="A339" t="str">
            <v>SA1142</v>
          </cell>
          <cell r="B339" t="str">
            <v>11SE-B/C137</v>
          </cell>
          <cell r="C339">
            <v>0</v>
          </cell>
          <cell r="D339" t="str">
            <v>E</v>
          </cell>
          <cell r="E339" t="str">
            <v>SKW&amp;Is-S</v>
          </cell>
          <cell r="F339" t="str">
            <v>A</v>
          </cell>
          <cell r="G339" t="str">
            <v>Lei Yue Mun Park (SKW)</v>
          </cell>
          <cell r="H339" t="str">
            <v>LCSD</v>
          </cell>
          <cell r="I339">
            <v>1</v>
          </cell>
          <cell r="J339" t="str">
            <v>Yes</v>
          </cell>
          <cell r="L339" t="str">
            <v>Yes</v>
          </cell>
          <cell r="M339" t="str">
            <v>DB04408016013</v>
          </cell>
        </row>
        <row r="340">
          <cell r="A340" t="str">
            <v>SA1143</v>
          </cell>
          <cell r="B340" t="str">
            <v>11SE-B/C138</v>
          </cell>
          <cell r="C340">
            <v>0</v>
          </cell>
          <cell r="D340" t="str">
            <v>E</v>
          </cell>
          <cell r="E340" t="str">
            <v>SKW&amp;Is-S</v>
          </cell>
          <cell r="F340" t="str">
            <v>A</v>
          </cell>
          <cell r="G340" t="str">
            <v>Lei Yue Mun Park (SKW)</v>
          </cell>
          <cell r="H340" t="str">
            <v>LCSD</v>
          </cell>
          <cell r="I340">
            <v>3</v>
          </cell>
          <cell r="J340" t="str">
            <v>No</v>
          </cell>
          <cell r="L340" t="str">
            <v>Yes</v>
          </cell>
          <cell r="M340" t="str">
            <v>DB04408016014</v>
          </cell>
        </row>
        <row r="341">
          <cell r="A341" t="str">
            <v>SA1144</v>
          </cell>
          <cell r="B341" t="str">
            <v>11SE-B/C139</v>
          </cell>
          <cell r="C341">
            <v>0</v>
          </cell>
          <cell r="D341" t="str">
            <v>E</v>
          </cell>
          <cell r="E341" t="str">
            <v>SKW&amp;Is-S</v>
          </cell>
          <cell r="F341" t="str">
            <v>A</v>
          </cell>
          <cell r="G341" t="str">
            <v>Lei Yue Mun Park (SKW)</v>
          </cell>
          <cell r="H341" t="str">
            <v>LCSD</v>
          </cell>
          <cell r="I341">
            <v>3</v>
          </cell>
          <cell r="J341" t="str">
            <v>No</v>
          </cell>
          <cell r="L341" t="str">
            <v>Yes</v>
          </cell>
          <cell r="M341" t="str">
            <v>DB04408016015</v>
          </cell>
        </row>
        <row r="342">
          <cell r="A342" t="str">
            <v>SA1145</v>
          </cell>
          <cell r="B342" t="str">
            <v>11SE-B/C140</v>
          </cell>
          <cell r="C342">
            <v>0</v>
          </cell>
          <cell r="D342" t="str">
            <v>E</v>
          </cell>
          <cell r="E342" t="str">
            <v>SKW&amp;Is-S</v>
          </cell>
          <cell r="F342" t="str">
            <v>A</v>
          </cell>
          <cell r="G342" t="str">
            <v>Lei Yue Mun Park (SKW)</v>
          </cell>
          <cell r="H342" t="str">
            <v>LCSD</v>
          </cell>
          <cell r="I342">
            <v>3</v>
          </cell>
          <cell r="J342" t="str">
            <v>Yes</v>
          </cell>
          <cell r="L342" t="str">
            <v>Yes</v>
          </cell>
          <cell r="M342" t="str">
            <v>DB04408016016</v>
          </cell>
        </row>
        <row r="343">
          <cell r="A343" t="str">
            <v>SA1146</v>
          </cell>
          <cell r="B343" t="str">
            <v>11SE-B/CR141</v>
          </cell>
          <cell r="C343">
            <v>0</v>
          </cell>
          <cell r="D343" t="str">
            <v>E</v>
          </cell>
          <cell r="E343" t="str">
            <v>SKW&amp;Is-S</v>
          </cell>
          <cell r="F343" t="str">
            <v>A</v>
          </cell>
          <cell r="G343" t="str">
            <v>Lei Yue Mun Park (SKW)</v>
          </cell>
          <cell r="H343" t="str">
            <v>LCSD</v>
          </cell>
          <cell r="I343">
            <v>1</v>
          </cell>
          <cell r="J343" t="str">
            <v>Yes</v>
          </cell>
          <cell r="L343" t="str">
            <v>Yes</v>
          </cell>
          <cell r="M343" t="str">
            <v>DB04408016017</v>
          </cell>
        </row>
        <row r="344">
          <cell r="A344" t="str">
            <v>SA1147</v>
          </cell>
          <cell r="B344" t="str">
            <v>11SE-B/C142</v>
          </cell>
          <cell r="C344">
            <v>0</v>
          </cell>
          <cell r="D344" t="str">
            <v>E</v>
          </cell>
          <cell r="E344" t="str">
            <v>SKW&amp;Is-S</v>
          </cell>
          <cell r="F344" t="str">
            <v>A</v>
          </cell>
          <cell r="G344" t="str">
            <v>Lei Yue Mun Park (SKW)</v>
          </cell>
          <cell r="H344" t="str">
            <v>LCSD</v>
          </cell>
          <cell r="I344">
            <v>1</v>
          </cell>
          <cell r="J344" t="str">
            <v>No</v>
          </cell>
          <cell r="L344" t="str">
            <v>Yes</v>
          </cell>
          <cell r="M344" t="str">
            <v>DB04408016018</v>
          </cell>
        </row>
        <row r="345">
          <cell r="A345" t="str">
            <v>SA1148</v>
          </cell>
          <cell r="B345" t="str">
            <v>11SE-B/C143</v>
          </cell>
          <cell r="C345">
            <v>0</v>
          </cell>
          <cell r="D345" t="str">
            <v>E</v>
          </cell>
          <cell r="E345" t="str">
            <v>SKW&amp;Is-S</v>
          </cell>
          <cell r="F345" t="str">
            <v>A</v>
          </cell>
          <cell r="G345" t="str">
            <v>Lei Yue Mun Park (SKW)</v>
          </cell>
          <cell r="H345" t="str">
            <v>LCSD</v>
          </cell>
          <cell r="I345">
            <v>1</v>
          </cell>
          <cell r="J345" t="str">
            <v>No</v>
          </cell>
          <cell r="L345" t="str">
            <v>Yes</v>
          </cell>
          <cell r="M345" t="str">
            <v>DB04408016019</v>
          </cell>
        </row>
        <row r="346">
          <cell r="A346" t="str">
            <v>SA1149</v>
          </cell>
          <cell r="B346" t="str">
            <v>11SE-B/C144</v>
          </cell>
          <cell r="C346">
            <v>0</v>
          </cell>
          <cell r="D346" t="str">
            <v>E</v>
          </cell>
          <cell r="E346" t="str">
            <v>SKW&amp;Is-S</v>
          </cell>
          <cell r="F346" t="str">
            <v>A</v>
          </cell>
          <cell r="G346" t="str">
            <v>Lei Yue Mun Park (SKW)</v>
          </cell>
          <cell r="H346" t="str">
            <v>LCSD</v>
          </cell>
          <cell r="I346">
            <v>2</v>
          </cell>
          <cell r="J346" t="str">
            <v>No</v>
          </cell>
          <cell r="L346" t="str">
            <v>Yes</v>
          </cell>
          <cell r="M346" t="str">
            <v>DB04408016020</v>
          </cell>
        </row>
        <row r="347">
          <cell r="A347" t="str">
            <v>SA1150</v>
          </cell>
          <cell r="B347" t="str">
            <v>11SE-B/C145</v>
          </cell>
          <cell r="C347">
            <v>0</v>
          </cell>
          <cell r="D347" t="str">
            <v>E</v>
          </cell>
          <cell r="E347" t="str">
            <v>SKW&amp;Is-S</v>
          </cell>
          <cell r="F347" t="str">
            <v>A</v>
          </cell>
          <cell r="G347" t="str">
            <v>Lei Yue Mun Park (SKW)</v>
          </cell>
          <cell r="H347" t="str">
            <v>LCSD</v>
          </cell>
          <cell r="I347">
            <v>2</v>
          </cell>
          <cell r="J347" t="str">
            <v>No</v>
          </cell>
          <cell r="L347" t="str">
            <v>Yes</v>
          </cell>
          <cell r="M347" t="str">
            <v>DB04408016021</v>
          </cell>
        </row>
        <row r="348">
          <cell r="A348" t="str">
            <v>SA1151</v>
          </cell>
          <cell r="B348" t="str">
            <v>11SE-B/C146</v>
          </cell>
          <cell r="C348">
            <v>0</v>
          </cell>
          <cell r="D348" t="str">
            <v>E</v>
          </cell>
          <cell r="E348" t="str">
            <v>SKW&amp;Is-S</v>
          </cell>
          <cell r="F348" t="str">
            <v>A</v>
          </cell>
          <cell r="G348" t="str">
            <v>Lei Yue Mun Park (SKW)</v>
          </cell>
          <cell r="H348" t="str">
            <v>LCSD</v>
          </cell>
          <cell r="I348">
            <v>3</v>
          </cell>
          <cell r="J348" t="str">
            <v>No</v>
          </cell>
          <cell r="L348" t="str">
            <v>No</v>
          </cell>
          <cell r="M348" t="str">
            <v>DB04408016022</v>
          </cell>
        </row>
        <row r="349">
          <cell r="A349" t="str">
            <v>SA1152</v>
          </cell>
          <cell r="B349" t="str">
            <v>11SE-B/C147</v>
          </cell>
          <cell r="C349">
            <v>0</v>
          </cell>
          <cell r="D349" t="str">
            <v>E</v>
          </cell>
          <cell r="E349" t="str">
            <v>SKW&amp;Is-S</v>
          </cell>
          <cell r="F349" t="str">
            <v>A</v>
          </cell>
          <cell r="G349" t="str">
            <v>Lei Yue Mun Park (SKW)</v>
          </cell>
          <cell r="H349" t="str">
            <v>LCSD</v>
          </cell>
          <cell r="I349">
            <v>2</v>
          </cell>
          <cell r="J349" t="str">
            <v>No</v>
          </cell>
          <cell r="L349" t="str">
            <v>Yes</v>
          </cell>
          <cell r="M349" t="str">
            <v>DB04408016023</v>
          </cell>
        </row>
        <row r="350">
          <cell r="A350" t="str">
            <v>SA1153</v>
          </cell>
          <cell r="B350" t="str">
            <v>11SE-B/CR148</v>
          </cell>
          <cell r="C350">
            <v>0</v>
          </cell>
          <cell r="D350" t="str">
            <v>E</v>
          </cell>
          <cell r="E350" t="str">
            <v>SKW&amp;Is-S</v>
          </cell>
          <cell r="F350" t="str">
            <v>A</v>
          </cell>
          <cell r="G350" t="str">
            <v>Lei Yue Mun Park (SKW)</v>
          </cell>
          <cell r="H350" t="str">
            <v>LCSD</v>
          </cell>
          <cell r="I350">
            <v>1</v>
          </cell>
          <cell r="J350" t="str">
            <v>No</v>
          </cell>
          <cell r="L350" t="str">
            <v>Yes</v>
          </cell>
          <cell r="M350" t="str">
            <v>DB04408016024</v>
          </cell>
        </row>
        <row r="351">
          <cell r="A351" t="str">
            <v>SA1154</v>
          </cell>
          <cell r="B351" t="str">
            <v>11SE-B/CR149</v>
          </cell>
          <cell r="C351">
            <v>0</v>
          </cell>
          <cell r="D351" t="str">
            <v>E</v>
          </cell>
          <cell r="E351" t="str">
            <v>SKW&amp;Is-S</v>
          </cell>
          <cell r="F351" t="str">
            <v>A</v>
          </cell>
          <cell r="G351" t="str">
            <v>Lei Yue Mun Park (SKW)</v>
          </cell>
          <cell r="H351" t="str">
            <v>LCSD</v>
          </cell>
          <cell r="I351">
            <v>1</v>
          </cell>
          <cell r="J351" t="str">
            <v>Yes</v>
          </cell>
          <cell r="L351" t="str">
            <v>Yes</v>
          </cell>
          <cell r="M351" t="str">
            <v>DB04408016025</v>
          </cell>
        </row>
        <row r="352">
          <cell r="A352" t="str">
            <v>SA1155</v>
          </cell>
          <cell r="B352" t="str">
            <v>11SE-B/C154</v>
          </cell>
          <cell r="C352">
            <v>0</v>
          </cell>
          <cell r="D352" t="str">
            <v>E</v>
          </cell>
          <cell r="E352" t="str">
            <v>SKW&amp;Is-S</v>
          </cell>
          <cell r="F352" t="str">
            <v>A</v>
          </cell>
          <cell r="G352" t="str">
            <v>Basel Road Playground (SKW)</v>
          </cell>
          <cell r="H352" t="str">
            <v>LCSD</v>
          </cell>
          <cell r="I352">
            <v>2</v>
          </cell>
          <cell r="J352" t="str">
            <v>No</v>
          </cell>
          <cell r="K352" t="str">
            <v>ShauKeiWan_SaiWanHo</v>
          </cell>
          <cell r="L352" t="str">
            <v>Yes</v>
          </cell>
          <cell r="M352" t="str">
            <v>DB04408018001</v>
          </cell>
        </row>
        <row r="353">
          <cell r="A353" t="str">
            <v>SA1158</v>
          </cell>
          <cell r="B353" t="str">
            <v>11SE-B/C159</v>
          </cell>
          <cell r="C353">
            <v>0</v>
          </cell>
          <cell r="D353" t="str">
            <v>E</v>
          </cell>
          <cell r="E353" t="str">
            <v>SKW&amp;Is-S</v>
          </cell>
          <cell r="F353" t="str">
            <v>A</v>
          </cell>
          <cell r="G353" t="str">
            <v>Shaukeiwan Government Primary School (Skw)</v>
          </cell>
          <cell r="H353" t="str">
            <v>EB</v>
          </cell>
          <cell r="I353">
            <v>1</v>
          </cell>
          <cell r="J353" t="str">
            <v>Yes</v>
          </cell>
          <cell r="K353" t="str">
            <v>ShauKeiWan_SaiWanHo</v>
          </cell>
          <cell r="L353" t="str">
            <v>No</v>
          </cell>
          <cell r="M353" t="str">
            <v>DB07108003002</v>
          </cell>
        </row>
        <row r="354">
          <cell r="A354" t="str">
            <v>SA1164</v>
          </cell>
          <cell r="B354" t="str">
            <v>11SE-B/C195</v>
          </cell>
          <cell r="C354">
            <v>0</v>
          </cell>
          <cell r="D354" t="str">
            <v>E</v>
          </cell>
          <cell r="E354" t="str">
            <v>SKW&amp;Is-S</v>
          </cell>
          <cell r="F354" t="str">
            <v>A</v>
          </cell>
          <cell r="G354" t="str">
            <v>Basel Road Playground (SKW)</v>
          </cell>
          <cell r="H354" t="str">
            <v>LCSD</v>
          </cell>
          <cell r="I354">
            <v>2</v>
          </cell>
          <cell r="J354" t="str">
            <v>No</v>
          </cell>
          <cell r="K354" t="str">
            <v>ShauKeiWan_SaiWanHo</v>
          </cell>
          <cell r="L354" t="str">
            <v>Yes</v>
          </cell>
          <cell r="M354" t="str">
            <v>DB04408018004</v>
          </cell>
        </row>
        <row r="355">
          <cell r="A355" t="str">
            <v>SA1167</v>
          </cell>
          <cell r="B355" t="str">
            <v>11SE-B/C232</v>
          </cell>
          <cell r="C355">
            <v>0</v>
          </cell>
          <cell r="D355" t="str">
            <v>E</v>
          </cell>
          <cell r="E355" t="str">
            <v>SKW&amp;Is-S</v>
          </cell>
          <cell r="F355" t="str">
            <v>A</v>
          </cell>
          <cell r="G355" t="str">
            <v>Lei Yue Mun Park (SKW)</v>
          </cell>
          <cell r="H355" t="str">
            <v>LCSD</v>
          </cell>
          <cell r="I355">
            <v>3</v>
          </cell>
          <cell r="J355" t="str">
            <v>No</v>
          </cell>
          <cell r="L355" t="str">
            <v>Yes</v>
          </cell>
          <cell r="M355" t="str">
            <v>DB04408016077</v>
          </cell>
        </row>
        <row r="356">
          <cell r="A356" t="str">
            <v>SA1168</v>
          </cell>
          <cell r="B356" t="str">
            <v>11SE-B/C251</v>
          </cell>
          <cell r="C356">
            <v>0</v>
          </cell>
          <cell r="D356" t="str">
            <v>E</v>
          </cell>
          <cell r="E356" t="str">
            <v>SKW&amp;Is-S</v>
          </cell>
          <cell r="F356" t="str">
            <v>A</v>
          </cell>
          <cell r="G356" t="str">
            <v>Lei Yue Mun Park (SKW)</v>
          </cell>
          <cell r="H356" t="str">
            <v>LCSD</v>
          </cell>
          <cell r="I356">
            <v>3</v>
          </cell>
          <cell r="J356" t="str">
            <v>No</v>
          </cell>
          <cell r="L356" t="str">
            <v>Yes</v>
          </cell>
          <cell r="M356" t="str">
            <v>DB04408016026</v>
          </cell>
        </row>
        <row r="357">
          <cell r="A357" t="str">
            <v>SA1169</v>
          </cell>
          <cell r="B357" t="str">
            <v>11SE-B/C253</v>
          </cell>
          <cell r="C357">
            <v>0</v>
          </cell>
          <cell r="D357" t="str">
            <v>E</v>
          </cell>
          <cell r="E357" t="str">
            <v>SKW&amp;Is-S</v>
          </cell>
          <cell r="F357" t="str">
            <v>A</v>
          </cell>
          <cell r="G357" t="str">
            <v>Hong Kong Museum Of Coastal Defence (Skw)</v>
          </cell>
          <cell r="H357" t="str">
            <v>LCSD</v>
          </cell>
          <cell r="I357">
            <v>3</v>
          </cell>
          <cell r="J357" t="str">
            <v>No</v>
          </cell>
          <cell r="L357" t="str">
            <v>Yes</v>
          </cell>
          <cell r="M357" t="str">
            <v>DB04408033001</v>
          </cell>
        </row>
        <row r="358">
          <cell r="A358" t="str">
            <v>SA1172</v>
          </cell>
          <cell r="B358" t="str">
            <v>11SE-B/CR270</v>
          </cell>
          <cell r="C358">
            <v>0</v>
          </cell>
          <cell r="D358" t="str">
            <v>E</v>
          </cell>
          <cell r="E358" t="str">
            <v>SKW&amp;Is-S</v>
          </cell>
          <cell r="F358" t="str">
            <v>A</v>
          </cell>
          <cell r="G358" t="str">
            <v>Hong Kong Museum Of Coastal Defence (Skw)</v>
          </cell>
          <cell r="H358" t="str">
            <v>LCSD</v>
          </cell>
          <cell r="I358">
            <v>1</v>
          </cell>
          <cell r="J358" t="str">
            <v>No</v>
          </cell>
          <cell r="L358" t="str">
            <v>Yes</v>
          </cell>
          <cell r="M358" t="str">
            <v>DB04408033007</v>
          </cell>
        </row>
        <row r="359">
          <cell r="A359" t="str">
            <v>SA1173</v>
          </cell>
          <cell r="B359" t="str">
            <v>11SE-B/C271</v>
          </cell>
          <cell r="C359">
            <v>0</v>
          </cell>
          <cell r="D359" t="str">
            <v>E</v>
          </cell>
          <cell r="E359" t="str">
            <v>SKW&amp;Is-S</v>
          </cell>
          <cell r="F359" t="str">
            <v>A</v>
          </cell>
          <cell r="G359" t="str">
            <v>Hong Kong Museum Of Coastal Defence (Skw)</v>
          </cell>
          <cell r="H359" t="str">
            <v>LCSD</v>
          </cell>
          <cell r="I359">
            <v>2</v>
          </cell>
          <cell r="J359" t="str">
            <v>No</v>
          </cell>
          <cell r="L359" t="str">
            <v>Yes</v>
          </cell>
          <cell r="M359" t="str">
            <v>DB04408033008</v>
          </cell>
        </row>
        <row r="360">
          <cell r="A360" t="str">
            <v>SA1174</v>
          </cell>
          <cell r="B360" t="str">
            <v>11SE-B/CR272</v>
          </cell>
          <cell r="C360">
            <v>0</v>
          </cell>
          <cell r="D360" t="str">
            <v>E</v>
          </cell>
          <cell r="E360" t="str">
            <v>SKW&amp;Is-S</v>
          </cell>
          <cell r="F360" t="str">
            <v>A</v>
          </cell>
          <cell r="G360" t="str">
            <v>Hong Kong Museum Of Coastal Defence (Skw)</v>
          </cell>
          <cell r="H360" t="str">
            <v>LCSD</v>
          </cell>
          <cell r="I360">
            <v>2</v>
          </cell>
          <cell r="J360" t="str">
            <v>No</v>
          </cell>
          <cell r="L360" t="str">
            <v>Yes</v>
          </cell>
          <cell r="M360" t="str">
            <v>DB04408033009</v>
          </cell>
        </row>
        <row r="361">
          <cell r="A361" t="str">
            <v>SA1175</v>
          </cell>
          <cell r="B361" t="str">
            <v>11SE-B/CR277</v>
          </cell>
          <cell r="C361">
            <v>0</v>
          </cell>
          <cell r="D361" t="str">
            <v>E</v>
          </cell>
          <cell r="E361" t="str">
            <v>SKW&amp;Is-S</v>
          </cell>
          <cell r="F361" t="str">
            <v>A</v>
          </cell>
          <cell r="G361" t="str">
            <v>Hong Kong Museum Of Coastal Defence (Skw)</v>
          </cell>
          <cell r="H361" t="str">
            <v>LCSD</v>
          </cell>
          <cell r="I361">
            <v>2</v>
          </cell>
          <cell r="J361" t="str">
            <v>No</v>
          </cell>
          <cell r="L361" t="str">
            <v>Yes</v>
          </cell>
          <cell r="M361" t="str">
            <v>DB04408033011</v>
          </cell>
        </row>
        <row r="362">
          <cell r="A362" t="str">
            <v>SA1176</v>
          </cell>
          <cell r="B362" t="str">
            <v>11SE-B/CR278</v>
          </cell>
          <cell r="C362">
            <v>0</v>
          </cell>
          <cell r="D362" t="str">
            <v>E</v>
          </cell>
          <cell r="E362" t="str">
            <v>SKW&amp;Is-S</v>
          </cell>
          <cell r="F362" t="str">
            <v>A</v>
          </cell>
          <cell r="G362" t="str">
            <v>Hong Kong Museum Of Coastal Defence (Skw)</v>
          </cell>
          <cell r="H362" t="str">
            <v>LCSD</v>
          </cell>
          <cell r="I362">
            <v>2</v>
          </cell>
          <cell r="J362" t="str">
            <v>No</v>
          </cell>
          <cell r="L362" t="str">
            <v>Yes</v>
          </cell>
          <cell r="M362" t="str">
            <v>DB04408033012</v>
          </cell>
        </row>
        <row r="363">
          <cell r="A363" t="str">
            <v>SA1177</v>
          </cell>
          <cell r="B363" t="str">
            <v>11SE-B/CR281</v>
          </cell>
          <cell r="C363">
            <v>0</v>
          </cell>
          <cell r="D363" t="str">
            <v>E</v>
          </cell>
          <cell r="E363" t="str">
            <v>SKW&amp;Is-S</v>
          </cell>
          <cell r="F363" t="str">
            <v>A</v>
          </cell>
          <cell r="G363" t="str">
            <v>Hong Kong Museum Of Coastal Defence (Skw)</v>
          </cell>
          <cell r="H363" t="str">
            <v>LCSD</v>
          </cell>
          <cell r="I363">
            <v>2</v>
          </cell>
          <cell r="J363" t="str">
            <v>No</v>
          </cell>
          <cell r="L363" t="str">
            <v>Yes</v>
          </cell>
          <cell r="M363" t="str">
            <v>DB04408033014</v>
          </cell>
        </row>
        <row r="364">
          <cell r="A364" t="str">
            <v>SA1178</v>
          </cell>
          <cell r="B364" t="str">
            <v>11SE-B/C282</v>
          </cell>
          <cell r="C364">
            <v>0</v>
          </cell>
          <cell r="D364" t="str">
            <v>E</v>
          </cell>
          <cell r="E364" t="str">
            <v>SKW&amp;Is-S</v>
          </cell>
          <cell r="F364" t="str">
            <v>A</v>
          </cell>
          <cell r="G364" t="str">
            <v>Hong Kong Museum Of Coastal Defence (Skw)</v>
          </cell>
          <cell r="H364" t="str">
            <v>LCSD</v>
          </cell>
          <cell r="I364">
            <v>2</v>
          </cell>
          <cell r="J364" t="str">
            <v>No</v>
          </cell>
          <cell r="L364" t="str">
            <v>Yes</v>
          </cell>
          <cell r="M364" t="str">
            <v>DB04408033015</v>
          </cell>
        </row>
        <row r="365">
          <cell r="A365" t="str">
            <v>SA1179</v>
          </cell>
          <cell r="B365" t="str">
            <v>11SE-B/CR283</v>
          </cell>
          <cell r="C365">
            <v>0</v>
          </cell>
          <cell r="D365" t="str">
            <v>E</v>
          </cell>
          <cell r="E365" t="str">
            <v>SKW&amp;Is-S</v>
          </cell>
          <cell r="F365" t="str">
            <v>A</v>
          </cell>
          <cell r="G365" t="str">
            <v>Hong Kong Museum Of Coastal Defence (Skw)</v>
          </cell>
          <cell r="H365" t="str">
            <v>LCSD</v>
          </cell>
          <cell r="I365">
            <v>1</v>
          </cell>
          <cell r="J365" t="str">
            <v>No</v>
          </cell>
          <cell r="L365" t="str">
            <v>Yes</v>
          </cell>
          <cell r="M365" t="str">
            <v>DB04408033016</v>
          </cell>
        </row>
        <row r="366">
          <cell r="A366" t="str">
            <v>SA1180</v>
          </cell>
          <cell r="B366" t="str">
            <v>11SE-B/CR286</v>
          </cell>
          <cell r="C366">
            <v>0</v>
          </cell>
          <cell r="D366" t="str">
            <v>E</v>
          </cell>
          <cell r="E366" t="str">
            <v>SKW&amp;Is-S</v>
          </cell>
          <cell r="F366" t="str">
            <v>A</v>
          </cell>
          <cell r="G366" t="str">
            <v>Hong Kong Museum Of Coastal Defence (Skw)</v>
          </cell>
          <cell r="H366" t="str">
            <v>LCSD</v>
          </cell>
          <cell r="I366">
            <v>2</v>
          </cell>
          <cell r="J366" t="str">
            <v>No</v>
          </cell>
          <cell r="L366" t="str">
            <v>Yes</v>
          </cell>
          <cell r="M366" t="str">
            <v>DB04408033019</v>
          </cell>
        </row>
        <row r="367">
          <cell r="A367" t="str">
            <v>SA1181</v>
          </cell>
          <cell r="B367" t="str">
            <v>11SE-B/C289</v>
          </cell>
          <cell r="C367">
            <v>0</v>
          </cell>
          <cell r="D367" t="str">
            <v>E</v>
          </cell>
          <cell r="E367" t="str">
            <v>SKW&amp;Is-S</v>
          </cell>
          <cell r="F367" t="str">
            <v>A</v>
          </cell>
          <cell r="G367" t="str">
            <v>Lei Yue Mun Park (SKW)</v>
          </cell>
          <cell r="H367" t="str">
            <v>LCSD</v>
          </cell>
          <cell r="I367">
            <v>3</v>
          </cell>
          <cell r="J367" t="str">
            <v>No</v>
          </cell>
          <cell r="L367" t="str">
            <v>Yes</v>
          </cell>
          <cell r="M367" t="str">
            <v>DB04408016027</v>
          </cell>
        </row>
        <row r="368">
          <cell r="A368" t="str">
            <v>SA1182</v>
          </cell>
          <cell r="B368" t="str">
            <v>11SE-B/C290</v>
          </cell>
          <cell r="C368">
            <v>0</v>
          </cell>
          <cell r="D368" t="str">
            <v>E</v>
          </cell>
          <cell r="E368" t="str">
            <v>SKW&amp;Is-S</v>
          </cell>
          <cell r="F368" t="str">
            <v>A</v>
          </cell>
          <cell r="G368" t="str">
            <v>Lei Yue Mun Park (SKW)</v>
          </cell>
          <cell r="H368" t="str">
            <v>LCSD</v>
          </cell>
          <cell r="I368">
            <v>2</v>
          </cell>
          <cell r="J368" t="str">
            <v>No</v>
          </cell>
          <cell r="L368" t="str">
            <v>Yes</v>
          </cell>
          <cell r="M368" t="str">
            <v>DB04408016028</v>
          </cell>
        </row>
        <row r="369">
          <cell r="A369" t="str">
            <v>SA1183</v>
          </cell>
          <cell r="B369" t="str">
            <v>11SE-B/C291</v>
          </cell>
          <cell r="C369">
            <v>0</v>
          </cell>
          <cell r="D369" t="str">
            <v>E</v>
          </cell>
          <cell r="E369" t="str">
            <v>SKW&amp;Is-S</v>
          </cell>
          <cell r="F369" t="str">
            <v>A</v>
          </cell>
          <cell r="G369" t="str">
            <v>Lei Yue Mun Park (SKW)</v>
          </cell>
          <cell r="H369" t="str">
            <v>LCSD</v>
          </cell>
          <cell r="I369">
            <v>2</v>
          </cell>
          <cell r="J369" t="str">
            <v>No</v>
          </cell>
          <cell r="L369" t="str">
            <v>Yes</v>
          </cell>
          <cell r="M369" t="str">
            <v>DB04408016029</v>
          </cell>
        </row>
        <row r="370">
          <cell r="A370" t="str">
            <v>SA1184</v>
          </cell>
          <cell r="B370" t="str">
            <v>11SE-B/CR307</v>
          </cell>
          <cell r="C370" t="str">
            <v>1,2</v>
          </cell>
          <cell r="D370" t="str">
            <v>E</v>
          </cell>
          <cell r="E370" t="str">
            <v>SKW&amp;Is-S</v>
          </cell>
          <cell r="F370" t="str">
            <v>A</v>
          </cell>
          <cell r="G370" t="str">
            <v>Shaukeiwan Jockey Club Clinic (SKW)</v>
          </cell>
          <cell r="H370" t="str">
            <v>Lands D, DH</v>
          </cell>
          <cell r="I370">
            <v>1</v>
          </cell>
          <cell r="J370" t="str">
            <v>Yes</v>
          </cell>
          <cell r="L370" t="str">
            <v>Yes</v>
          </cell>
          <cell r="M370" t="str">
            <v>DB02508014003</v>
          </cell>
        </row>
        <row r="371">
          <cell r="A371" t="str">
            <v>SA1185</v>
          </cell>
          <cell r="B371" t="str">
            <v>11SE-B/C314</v>
          </cell>
          <cell r="C371">
            <v>3</v>
          </cell>
          <cell r="D371" t="str">
            <v>E</v>
          </cell>
          <cell r="E371" t="str">
            <v>SKW&amp;Is-S</v>
          </cell>
          <cell r="F371" t="str">
            <v>A</v>
          </cell>
          <cell r="G371" t="str">
            <v>Hong Kong Museum Of Coastal Defence (Skw)</v>
          </cell>
          <cell r="H371" t="str">
            <v>LCSD</v>
          </cell>
          <cell r="I371">
            <v>1</v>
          </cell>
          <cell r="J371" t="str">
            <v>No</v>
          </cell>
          <cell r="L371" t="str">
            <v>Yes</v>
          </cell>
          <cell r="M371" t="str">
            <v>DD04408036001</v>
          </cell>
        </row>
        <row r="372">
          <cell r="A372" t="str">
            <v>SA1186</v>
          </cell>
          <cell r="B372" t="str">
            <v>11SE-B/C318</v>
          </cell>
          <cell r="C372">
            <v>0</v>
          </cell>
          <cell r="D372" t="str">
            <v>E</v>
          </cell>
          <cell r="E372" t="str">
            <v>SKW&amp;Is-S</v>
          </cell>
          <cell r="F372" t="str">
            <v>A</v>
          </cell>
          <cell r="G372" t="str">
            <v>Lei Yue Mun Park (SKW)</v>
          </cell>
          <cell r="H372" t="str">
            <v>LCSD</v>
          </cell>
          <cell r="I372">
            <v>3</v>
          </cell>
          <cell r="J372" t="str">
            <v>Yes</v>
          </cell>
          <cell r="L372" t="str">
            <v>Yes</v>
          </cell>
          <cell r="M372" t="str">
            <v>DB04408016074</v>
          </cell>
        </row>
        <row r="373">
          <cell r="A373" t="str">
            <v>SA1187</v>
          </cell>
          <cell r="B373" t="str">
            <v>11SE-B/C319</v>
          </cell>
          <cell r="C373">
            <v>0</v>
          </cell>
          <cell r="D373" t="str">
            <v>E</v>
          </cell>
          <cell r="E373" t="str">
            <v>SKW&amp;Is-S</v>
          </cell>
          <cell r="F373" t="str">
            <v>A</v>
          </cell>
          <cell r="G373" t="str">
            <v>Lei Yue Mun Park (SKW)</v>
          </cell>
          <cell r="H373" t="str">
            <v>LCSD</v>
          </cell>
          <cell r="I373">
            <v>2</v>
          </cell>
          <cell r="J373" t="str">
            <v>No</v>
          </cell>
          <cell r="L373" t="str">
            <v>Yes</v>
          </cell>
          <cell r="M373" t="str">
            <v>DB04408016031</v>
          </cell>
        </row>
        <row r="374">
          <cell r="A374" t="str">
            <v>SA1188</v>
          </cell>
          <cell r="B374" t="str">
            <v>11SE-B/C322</v>
          </cell>
          <cell r="C374">
            <v>0</v>
          </cell>
          <cell r="D374" t="str">
            <v>E</v>
          </cell>
          <cell r="E374" t="str">
            <v>SKW&amp;Is-S</v>
          </cell>
          <cell r="F374" t="str">
            <v>A</v>
          </cell>
          <cell r="G374" t="str">
            <v>Lei Yue Mun Park (SKW)</v>
          </cell>
          <cell r="H374" t="str">
            <v>LCSD</v>
          </cell>
          <cell r="I374">
            <v>2</v>
          </cell>
          <cell r="J374" t="str">
            <v>No</v>
          </cell>
          <cell r="L374" t="str">
            <v>Yes</v>
          </cell>
          <cell r="M374" t="str">
            <v>DB04408016032</v>
          </cell>
        </row>
        <row r="375">
          <cell r="A375" t="str">
            <v>SA1189</v>
          </cell>
          <cell r="B375" t="str">
            <v>11SE-B/C323</v>
          </cell>
          <cell r="C375">
            <v>0</v>
          </cell>
          <cell r="D375" t="str">
            <v>E</v>
          </cell>
          <cell r="E375" t="str">
            <v>SKW&amp;Is-S</v>
          </cell>
          <cell r="F375" t="str">
            <v>A</v>
          </cell>
          <cell r="G375" t="str">
            <v>Lei Yue Mun Park (SKW)</v>
          </cell>
          <cell r="H375" t="str">
            <v>LCSD</v>
          </cell>
          <cell r="I375">
            <v>1</v>
          </cell>
          <cell r="J375" t="str">
            <v>Yes</v>
          </cell>
          <cell r="L375" t="str">
            <v>No</v>
          </cell>
          <cell r="M375" t="str">
            <v>DB04408016033</v>
          </cell>
        </row>
        <row r="376">
          <cell r="A376" t="str">
            <v>SA1190</v>
          </cell>
          <cell r="B376" t="str">
            <v>11SE-B/C324</v>
          </cell>
          <cell r="C376">
            <v>0</v>
          </cell>
          <cell r="D376" t="str">
            <v>E</v>
          </cell>
          <cell r="E376" t="str">
            <v>SKW&amp;Is-S</v>
          </cell>
          <cell r="F376" t="str">
            <v>A</v>
          </cell>
          <cell r="G376" t="str">
            <v>Lei Yue Mun Park (SKW)</v>
          </cell>
          <cell r="H376" t="str">
            <v>LCSD</v>
          </cell>
          <cell r="I376">
            <v>1</v>
          </cell>
          <cell r="J376" t="str">
            <v>Yes</v>
          </cell>
          <cell r="L376" t="str">
            <v>Yes</v>
          </cell>
          <cell r="M376" t="str">
            <v>DB04408016034</v>
          </cell>
        </row>
        <row r="377">
          <cell r="A377" t="str">
            <v>SA1191</v>
          </cell>
          <cell r="B377" t="str">
            <v>11SE-B/C325</v>
          </cell>
          <cell r="C377">
            <v>0</v>
          </cell>
          <cell r="D377" t="str">
            <v>E</v>
          </cell>
          <cell r="E377" t="str">
            <v>SKW&amp;Is-S</v>
          </cell>
          <cell r="F377" t="str">
            <v>A</v>
          </cell>
          <cell r="G377" t="str">
            <v>Lei Yue Mun Park (SKW)</v>
          </cell>
          <cell r="H377" t="str">
            <v>LCSD</v>
          </cell>
          <cell r="I377">
            <v>1</v>
          </cell>
          <cell r="J377" t="str">
            <v>No</v>
          </cell>
          <cell r="L377" t="str">
            <v>Yes</v>
          </cell>
          <cell r="M377" t="str">
            <v>DB04408016035</v>
          </cell>
        </row>
        <row r="378">
          <cell r="A378" t="str">
            <v>SA1192</v>
          </cell>
          <cell r="B378" t="str">
            <v>11SE-B/C326</v>
          </cell>
          <cell r="C378">
            <v>0</v>
          </cell>
          <cell r="D378" t="str">
            <v>E</v>
          </cell>
          <cell r="E378" t="str">
            <v>SKW&amp;Is-S</v>
          </cell>
          <cell r="F378" t="str">
            <v>A</v>
          </cell>
          <cell r="G378" t="str">
            <v>Lei Yue Mun Park (SKW)</v>
          </cell>
          <cell r="H378" t="str">
            <v>LCSD</v>
          </cell>
          <cell r="I378">
            <v>1</v>
          </cell>
          <cell r="J378" t="str">
            <v>Yes</v>
          </cell>
          <cell r="L378" t="str">
            <v>Yes</v>
          </cell>
          <cell r="M378" t="str">
            <v>DB04408016036</v>
          </cell>
        </row>
        <row r="379">
          <cell r="A379" t="str">
            <v>SA1193</v>
          </cell>
          <cell r="B379" t="str">
            <v>11SE-B/C327</v>
          </cell>
          <cell r="C379">
            <v>0</v>
          </cell>
          <cell r="D379" t="str">
            <v>E</v>
          </cell>
          <cell r="E379" t="str">
            <v>SKW&amp;Is-S</v>
          </cell>
          <cell r="F379" t="str">
            <v>A</v>
          </cell>
          <cell r="G379" t="str">
            <v>Lei Yue Mun Park (SKW)</v>
          </cell>
          <cell r="H379" t="str">
            <v>LCSD</v>
          </cell>
          <cell r="I379">
            <v>3</v>
          </cell>
          <cell r="J379" t="str">
            <v>No</v>
          </cell>
          <cell r="L379" t="str">
            <v>Yes</v>
          </cell>
          <cell r="M379" t="str">
            <v>DB04408016037</v>
          </cell>
        </row>
        <row r="380">
          <cell r="A380" t="str">
            <v>SA1194</v>
          </cell>
          <cell r="B380" t="str">
            <v>11SE-B/CR374</v>
          </cell>
          <cell r="C380">
            <v>0</v>
          </cell>
          <cell r="D380" t="str">
            <v>E</v>
          </cell>
          <cell r="E380" t="str">
            <v>SKW&amp;Is-S</v>
          </cell>
          <cell r="F380" t="str">
            <v>A</v>
          </cell>
          <cell r="G380" t="str">
            <v>Lei Yue Mun Park (SKW)</v>
          </cell>
          <cell r="H380" t="str">
            <v>LCSD</v>
          </cell>
          <cell r="I380">
            <v>2</v>
          </cell>
          <cell r="J380" t="str">
            <v>No</v>
          </cell>
          <cell r="L380" t="str">
            <v>Yes</v>
          </cell>
          <cell r="M380" t="str">
            <v>DB04408016038</v>
          </cell>
        </row>
        <row r="381">
          <cell r="A381" t="str">
            <v>SA1195</v>
          </cell>
          <cell r="B381" t="str">
            <v>11SE-B/C388</v>
          </cell>
          <cell r="C381">
            <v>0</v>
          </cell>
          <cell r="D381" t="str">
            <v>E</v>
          </cell>
          <cell r="E381" t="str">
            <v>SKW&amp;Is-S</v>
          </cell>
          <cell r="F381" t="str">
            <v>A</v>
          </cell>
          <cell r="G381" t="str">
            <v>Lei Yue Mun Park (SKW)</v>
          </cell>
          <cell r="H381" t="str">
            <v>LCSD</v>
          </cell>
          <cell r="I381">
            <v>3</v>
          </cell>
          <cell r="J381" t="str">
            <v>No</v>
          </cell>
          <cell r="L381" t="str">
            <v>Yes</v>
          </cell>
          <cell r="M381" t="str">
            <v>DB04408016039</v>
          </cell>
        </row>
        <row r="382">
          <cell r="A382" t="str">
            <v>SA1196</v>
          </cell>
          <cell r="B382" t="str">
            <v>11SE-B/C389</v>
          </cell>
          <cell r="C382">
            <v>0</v>
          </cell>
          <cell r="D382" t="str">
            <v>E</v>
          </cell>
          <cell r="E382" t="str">
            <v>SKW&amp;Is-S</v>
          </cell>
          <cell r="F382" t="str">
            <v>A</v>
          </cell>
          <cell r="G382" t="str">
            <v>Lei Yue Mun Park (SKW)</v>
          </cell>
          <cell r="H382" t="str">
            <v>LCSD</v>
          </cell>
          <cell r="I382">
            <v>3</v>
          </cell>
          <cell r="J382" t="str">
            <v>No</v>
          </cell>
          <cell r="L382" t="str">
            <v>Yes</v>
          </cell>
          <cell r="M382" t="str">
            <v>DB04408016040</v>
          </cell>
        </row>
        <row r="383">
          <cell r="A383" t="str">
            <v>SA1197</v>
          </cell>
          <cell r="B383" t="str">
            <v>11SE-B/C390</v>
          </cell>
          <cell r="C383">
            <v>0</v>
          </cell>
          <cell r="D383" t="str">
            <v>E</v>
          </cell>
          <cell r="E383" t="str">
            <v>SKW&amp;Is-S</v>
          </cell>
          <cell r="F383" t="str">
            <v>A</v>
          </cell>
          <cell r="G383" t="str">
            <v>Lei Yue Mun Park (SKW)</v>
          </cell>
          <cell r="H383" t="str">
            <v>LCSD</v>
          </cell>
          <cell r="I383">
            <v>3</v>
          </cell>
          <cell r="J383" t="str">
            <v>No</v>
          </cell>
          <cell r="L383" t="str">
            <v>Yes</v>
          </cell>
          <cell r="M383" t="str">
            <v>DB04408016041</v>
          </cell>
        </row>
        <row r="384">
          <cell r="A384" t="str">
            <v>SA1198</v>
          </cell>
          <cell r="B384" t="str">
            <v>11SE-B/C391</v>
          </cell>
          <cell r="C384">
            <v>0</v>
          </cell>
          <cell r="D384" t="str">
            <v>E</v>
          </cell>
          <cell r="E384" t="str">
            <v>SKW&amp;Is-S</v>
          </cell>
          <cell r="F384" t="str">
            <v>A</v>
          </cell>
          <cell r="G384" t="str">
            <v>Lei Yue Mun Park (SKW)</v>
          </cell>
          <cell r="H384" t="str">
            <v>LCSD</v>
          </cell>
          <cell r="I384">
            <v>3</v>
          </cell>
          <cell r="J384" t="str">
            <v>No</v>
          </cell>
          <cell r="L384" t="str">
            <v>Yes</v>
          </cell>
          <cell r="M384" t="str">
            <v>DB04408016042</v>
          </cell>
        </row>
        <row r="385">
          <cell r="A385" t="str">
            <v>SA1199</v>
          </cell>
          <cell r="B385" t="str">
            <v>11SE-B/C392</v>
          </cell>
          <cell r="C385">
            <v>0</v>
          </cell>
          <cell r="D385" t="str">
            <v>E</v>
          </cell>
          <cell r="E385" t="str">
            <v>SKW&amp;Is-S</v>
          </cell>
          <cell r="F385" t="str">
            <v>A</v>
          </cell>
          <cell r="G385" t="str">
            <v>Hong Kong Museum Of Coastal Defence (Skw)</v>
          </cell>
          <cell r="H385" t="str">
            <v>LCSD</v>
          </cell>
          <cell r="I385">
            <v>3</v>
          </cell>
          <cell r="J385" t="str">
            <v>No</v>
          </cell>
          <cell r="L385" t="str">
            <v>Yes</v>
          </cell>
          <cell r="M385" t="str">
            <v>DB04408033002</v>
          </cell>
        </row>
        <row r="386">
          <cell r="A386" t="str">
            <v>SA1201</v>
          </cell>
          <cell r="B386" t="str">
            <v>11SE-B/C410</v>
          </cell>
          <cell r="C386">
            <v>0</v>
          </cell>
          <cell r="D386" t="str">
            <v>E</v>
          </cell>
          <cell r="E386" t="str">
            <v>SKW&amp;Is-S</v>
          </cell>
          <cell r="F386" t="str">
            <v>A</v>
          </cell>
          <cell r="G386" t="str">
            <v>Lei Yue Mun Park (SKW)</v>
          </cell>
          <cell r="H386" t="str">
            <v>LCSD</v>
          </cell>
          <cell r="I386">
            <v>3</v>
          </cell>
          <cell r="J386" t="str">
            <v>No</v>
          </cell>
          <cell r="L386" t="str">
            <v>No</v>
          </cell>
          <cell r="M386" t="str">
            <v>DB04408016044</v>
          </cell>
        </row>
        <row r="387">
          <cell r="A387" t="str">
            <v>SA1211</v>
          </cell>
          <cell r="B387" t="str">
            <v>11SE-B/CR563</v>
          </cell>
          <cell r="C387">
            <v>0</v>
          </cell>
          <cell r="D387" t="str">
            <v>E</v>
          </cell>
          <cell r="E387" t="str">
            <v>SKW&amp;Is-S</v>
          </cell>
          <cell r="F387" t="str">
            <v>A</v>
          </cell>
          <cell r="G387" t="str">
            <v>Hong Kong Museum Of Coastal Defence (Skw)</v>
          </cell>
          <cell r="H387" t="str">
            <v>LCSD</v>
          </cell>
          <cell r="I387">
            <v>1</v>
          </cell>
          <cell r="J387" t="str">
            <v>No</v>
          </cell>
          <cell r="L387" t="str">
            <v>Yes</v>
          </cell>
          <cell r="M387" t="str">
            <v>DB04408033006</v>
          </cell>
        </row>
        <row r="388">
          <cell r="A388" t="str">
            <v>SA1212</v>
          </cell>
          <cell r="B388" t="str">
            <v>11SE-B/C564</v>
          </cell>
          <cell r="C388">
            <v>0</v>
          </cell>
          <cell r="D388" t="str">
            <v>E</v>
          </cell>
          <cell r="E388" t="str">
            <v>SKW&amp;Is-S</v>
          </cell>
          <cell r="F388" t="str">
            <v>A</v>
          </cell>
          <cell r="G388" t="str">
            <v>Hong Kong Museum Of Coastal Defence (Skw)</v>
          </cell>
          <cell r="H388" t="str">
            <v>LCSD</v>
          </cell>
          <cell r="I388">
            <v>2</v>
          </cell>
          <cell r="J388" t="str">
            <v>No</v>
          </cell>
          <cell r="L388" t="str">
            <v>Yes</v>
          </cell>
          <cell r="M388" t="str">
            <v>DB04408042004</v>
          </cell>
        </row>
        <row r="389">
          <cell r="A389" t="str">
            <v>SA1213</v>
          </cell>
          <cell r="B389" t="str">
            <v>11SE-B/C565</v>
          </cell>
          <cell r="C389">
            <v>0</v>
          </cell>
          <cell r="D389" t="str">
            <v>E</v>
          </cell>
          <cell r="E389" t="str">
            <v>SKW&amp;Is-S</v>
          </cell>
          <cell r="F389" t="str">
            <v>A</v>
          </cell>
          <cell r="G389" t="str">
            <v>Hong Kong Museum Of Coastal Defence (Skw)</v>
          </cell>
          <cell r="H389" t="str">
            <v>LCSD</v>
          </cell>
          <cell r="I389">
            <v>3</v>
          </cell>
          <cell r="J389" t="str">
            <v>No</v>
          </cell>
          <cell r="L389" t="str">
            <v>Yes</v>
          </cell>
          <cell r="M389" t="str">
            <v>DB04408033021</v>
          </cell>
        </row>
        <row r="390">
          <cell r="A390" t="str">
            <v>SA1214</v>
          </cell>
          <cell r="B390" t="str">
            <v>11SE-B/C566</v>
          </cell>
          <cell r="C390">
            <v>0</v>
          </cell>
          <cell r="D390" t="str">
            <v>E</v>
          </cell>
          <cell r="E390" t="str">
            <v>SKW&amp;Is-S</v>
          </cell>
          <cell r="F390" t="str">
            <v>A</v>
          </cell>
          <cell r="G390" t="str">
            <v>Hong Kong Museum Of Coastal Defence (Skw)</v>
          </cell>
          <cell r="H390" t="str">
            <v>LCSD</v>
          </cell>
          <cell r="I390">
            <v>3</v>
          </cell>
          <cell r="J390" t="str">
            <v>No</v>
          </cell>
          <cell r="L390" t="str">
            <v>Yes</v>
          </cell>
          <cell r="M390" t="str">
            <v>DB04408042005</v>
          </cell>
        </row>
        <row r="391">
          <cell r="A391" t="str">
            <v>SA1215</v>
          </cell>
          <cell r="B391" t="str">
            <v>11SE-B/C567</v>
          </cell>
          <cell r="C391">
            <v>0</v>
          </cell>
          <cell r="D391" t="str">
            <v>E</v>
          </cell>
          <cell r="E391" t="str">
            <v>SKW&amp;Is-S</v>
          </cell>
          <cell r="F391" t="str">
            <v>A</v>
          </cell>
          <cell r="G391" t="str">
            <v>Hong Kong Museum Of Coastal Defence (Skw)</v>
          </cell>
          <cell r="H391" t="str">
            <v>LCSD</v>
          </cell>
          <cell r="I391">
            <v>3</v>
          </cell>
          <cell r="J391" t="str">
            <v>No</v>
          </cell>
          <cell r="L391" t="str">
            <v>Yes</v>
          </cell>
          <cell r="M391" t="str">
            <v>DB04408042003</v>
          </cell>
        </row>
        <row r="392">
          <cell r="A392" t="str">
            <v>SA1216</v>
          </cell>
          <cell r="B392" t="str">
            <v>11SE-B/CR568</v>
          </cell>
          <cell r="C392">
            <v>0</v>
          </cell>
          <cell r="D392" t="str">
            <v>E</v>
          </cell>
          <cell r="E392" t="str">
            <v>SKW&amp;Is-S</v>
          </cell>
          <cell r="F392" t="str">
            <v>A</v>
          </cell>
          <cell r="G392" t="str">
            <v>Hong Kong Museum Of Coastal Defence (Skw)</v>
          </cell>
          <cell r="H392" t="str">
            <v>LCSD</v>
          </cell>
          <cell r="I392">
            <v>3</v>
          </cell>
          <cell r="J392" t="str">
            <v>No</v>
          </cell>
          <cell r="L392" t="str">
            <v>Yes</v>
          </cell>
          <cell r="M392" t="str">
            <v>DB04408042002</v>
          </cell>
        </row>
        <row r="393">
          <cell r="A393" t="str">
            <v>SA1217</v>
          </cell>
          <cell r="B393" t="str">
            <v>11SE-B/C593</v>
          </cell>
          <cell r="C393">
            <v>0</v>
          </cell>
          <cell r="D393" t="str">
            <v>E</v>
          </cell>
          <cell r="E393" t="str">
            <v>SKW&amp;Is-S</v>
          </cell>
          <cell r="F393" t="str">
            <v>A</v>
          </cell>
          <cell r="G393" t="str">
            <v>Hong Kong Museum Of Coastal Defence (Skw)</v>
          </cell>
          <cell r="H393" t="str">
            <v>LCSD</v>
          </cell>
          <cell r="I393">
            <v>2</v>
          </cell>
          <cell r="J393" t="str">
            <v>No</v>
          </cell>
          <cell r="L393" t="str">
            <v>Yes</v>
          </cell>
          <cell r="M393" t="str">
            <v>DB04408033010</v>
          </cell>
        </row>
        <row r="394">
          <cell r="A394" t="str">
            <v>SA1218</v>
          </cell>
          <cell r="B394" t="str">
            <v>11SE-B/C594</v>
          </cell>
          <cell r="C394">
            <v>0</v>
          </cell>
          <cell r="D394" t="str">
            <v>E</v>
          </cell>
          <cell r="E394" t="str">
            <v>SKW&amp;Is-S</v>
          </cell>
          <cell r="F394" t="str">
            <v>A</v>
          </cell>
          <cell r="G394" t="str">
            <v>Hong Kong Museum Of Coastal Defence (Skw)</v>
          </cell>
          <cell r="H394" t="str">
            <v>LCSD</v>
          </cell>
          <cell r="I394">
            <v>1</v>
          </cell>
          <cell r="J394" t="str">
            <v>No</v>
          </cell>
          <cell r="L394" t="str">
            <v>Yes</v>
          </cell>
          <cell r="M394" t="str">
            <v>DB04408033013</v>
          </cell>
        </row>
        <row r="395">
          <cell r="A395" t="str">
            <v>SA1219</v>
          </cell>
          <cell r="B395" t="str">
            <v>11SE-B/C596</v>
          </cell>
          <cell r="C395">
            <v>0</v>
          </cell>
          <cell r="D395" t="str">
            <v>E</v>
          </cell>
          <cell r="E395" t="str">
            <v>SKW&amp;Is-S</v>
          </cell>
          <cell r="F395" t="str">
            <v>A</v>
          </cell>
          <cell r="G395" t="str">
            <v>Lei Yue Mun Park (SKW)</v>
          </cell>
          <cell r="H395" t="str">
            <v>LCSD</v>
          </cell>
          <cell r="I395">
            <v>3</v>
          </cell>
          <cell r="J395" t="str">
            <v>No</v>
          </cell>
          <cell r="L395" t="str">
            <v>No</v>
          </cell>
          <cell r="M395" t="str">
            <v>DB04408016075</v>
          </cell>
        </row>
        <row r="396">
          <cell r="A396" t="str">
            <v>SA1221</v>
          </cell>
          <cell r="B396" t="str">
            <v>11SE-B/CR609</v>
          </cell>
          <cell r="C396">
            <v>0</v>
          </cell>
          <cell r="D396" t="str">
            <v>E</v>
          </cell>
          <cell r="E396" t="str">
            <v>SKW&amp;Is-S</v>
          </cell>
          <cell r="F396" t="str">
            <v>A</v>
          </cell>
          <cell r="G396" t="str">
            <v>Hong Kong Museum Of Coastal Defence (Skw)</v>
          </cell>
          <cell r="H396" t="str">
            <v>LCSD</v>
          </cell>
          <cell r="I396">
            <v>3</v>
          </cell>
          <cell r="J396" t="str">
            <v>No</v>
          </cell>
          <cell r="L396" t="str">
            <v>Yes</v>
          </cell>
          <cell r="M396" t="str">
            <v>DB04408047001</v>
          </cell>
        </row>
        <row r="397">
          <cell r="A397" t="str">
            <v>SA1222</v>
          </cell>
          <cell r="B397" t="str">
            <v>11SE-B/C68</v>
          </cell>
          <cell r="C397">
            <v>1</v>
          </cell>
          <cell r="D397" t="str">
            <v>E</v>
          </cell>
          <cell r="E397" t="str">
            <v>SKW&amp;Is-S</v>
          </cell>
          <cell r="F397" t="str">
            <v>A</v>
          </cell>
          <cell r="G397" t="str">
            <v>Shaukeiwan Jockey Club Clinic (SKW)</v>
          </cell>
          <cell r="H397" t="str">
            <v>DH</v>
          </cell>
          <cell r="I397">
            <v>1</v>
          </cell>
          <cell r="J397" t="str">
            <v>Yes</v>
          </cell>
          <cell r="L397" t="str">
            <v>Yes</v>
          </cell>
          <cell r="M397" t="str">
            <v>DB02508014001</v>
          </cell>
        </row>
        <row r="398">
          <cell r="A398" t="str">
            <v>SA1224</v>
          </cell>
          <cell r="B398" t="str">
            <v>11SE-B/C71</v>
          </cell>
          <cell r="C398">
            <v>0</v>
          </cell>
          <cell r="D398" t="str">
            <v>E</v>
          </cell>
          <cell r="E398" t="str">
            <v>SKW&amp;Is-S</v>
          </cell>
          <cell r="F398" t="str">
            <v>A</v>
          </cell>
          <cell r="G398" t="str">
            <v>Lei Yue Mun Park (SKW)</v>
          </cell>
          <cell r="H398" t="str">
            <v>LCSD</v>
          </cell>
          <cell r="I398">
            <v>2</v>
          </cell>
          <cell r="J398" t="str">
            <v>No</v>
          </cell>
          <cell r="L398" t="str">
            <v>Yes</v>
          </cell>
          <cell r="M398" t="str">
            <v>DB04408016006</v>
          </cell>
        </row>
        <row r="399">
          <cell r="A399" t="str">
            <v>SA1225</v>
          </cell>
          <cell r="B399" t="str">
            <v>11SE-B/C72</v>
          </cell>
          <cell r="C399">
            <v>0</v>
          </cell>
          <cell r="D399" t="str">
            <v>E</v>
          </cell>
          <cell r="E399" t="str">
            <v>SKW&amp;Is-S</v>
          </cell>
          <cell r="F399" t="str">
            <v>A</v>
          </cell>
          <cell r="G399" t="str">
            <v>Lei Yue Mun Park (SKW)</v>
          </cell>
          <cell r="H399" t="str">
            <v>LCSD</v>
          </cell>
          <cell r="I399">
            <v>2</v>
          </cell>
          <cell r="J399" t="str">
            <v>No</v>
          </cell>
          <cell r="L399" t="str">
            <v>Yes</v>
          </cell>
          <cell r="M399" t="str">
            <v>DB04408016007</v>
          </cell>
        </row>
        <row r="400">
          <cell r="A400" t="str">
            <v>SA1228</v>
          </cell>
          <cell r="B400" t="str">
            <v>11SE-B/FR110</v>
          </cell>
          <cell r="C400">
            <v>0</v>
          </cell>
          <cell r="D400" t="str">
            <v>E</v>
          </cell>
          <cell r="E400" t="str">
            <v>SKW&amp;Is-S</v>
          </cell>
          <cell r="F400" t="str">
            <v>A</v>
          </cell>
          <cell r="G400" t="str">
            <v>Lei Yue Mun Park (SKW)</v>
          </cell>
          <cell r="H400" t="str">
            <v>LCSD</v>
          </cell>
          <cell r="I400">
            <v>1</v>
          </cell>
          <cell r="J400" t="str">
            <v>Yes</v>
          </cell>
          <cell r="L400" t="str">
            <v>Yes</v>
          </cell>
          <cell r="M400" t="str">
            <v>DB04408016054</v>
          </cell>
        </row>
        <row r="401">
          <cell r="A401" t="str">
            <v>SA1229</v>
          </cell>
          <cell r="B401" t="str">
            <v>11SE-B/F112</v>
          </cell>
          <cell r="C401">
            <v>0</v>
          </cell>
          <cell r="D401" t="str">
            <v>E</v>
          </cell>
          <cell r="E401" t="str">
            <v>SKW&amp;Is-S</v>
          </cell>
          <cell r="F401" t="str">
            <v>A</v>
          </cell>
          <cell r="G401" t="str">
            <v>Lei Yue Mun Park (SKW)</v>
          </cell>
          <cell r="H401" t="str">
            <v>LCSD</v>
          </cell>
          <cell r="I401">
            <v>3</v>
          </cell>
          <cell r="J401" t="str">
            <v>No</v>
          </cell>
          <cell r="L401" t="str">
            <v>Yes</v>
          </cell>
          <cell r="M401" t="str">
            <v>DB04408016049</v>
          </cell>
        </row>
        <row r="402">
          <cell r="A402" t="str">
            <v>SA1230</v>
          </cell>
          <cell r="B402" t="str">
            <v>11SE-B/F117</v>
          </cell>
          <cell r="C402">
            <v>0</v>
          </cell>
          <cell r="D402" t="str">
            <v>E</v>
          </cell>
          <cell r="E402" t="str">
            <v>SKW&amp;Is-S</v>
          </cell>
          <cell r="F402" t="str">
            <v>A</v>
          </cell>
          <cell r="G402" t="str">
            <v>Lei Yue Mun Park (SKW)</v>
          </cell>
          <cell r="H402" t="str">
            <v>LCSD</v>
          </cell>
          <cell r="I402">
            <v>2</v>
          </cell>
          <cell r="J402" t="str">
            <v>Yes</v>
          </cell>
          <cell r="L402" t="str">
            <v>Yes</v>
          </cell>
          <cell r="M402" t="str">
            <v>DB04408016050</v>
          </cell>
        </row>
        <row r="403">
          <cell r="A403" t="str">
            <v>SA1231</v>
          </cell>
          <cell r="B403" t="str">
            <v>11SE-B/F143</v>
          </cell>
          <cell r="C403">
            <v>0</v>
          </cell>
          <cell r="D403" t="str">
            <v>E</v>
          </cell>
          <cell r="E403" t="str">
            <v>SKW&amp;Is-S</v>
          </cell>
          <cell r="F403" t="str">
            <v>A</v>
          </cell>
          <cell r="G403" t="str">
            <v>Hong Kong Museum Of Coastal Defence (Skw)</v>
          </cell>
          <cell r="H403" t="str">
            <v>LCSD</v>
          </cell>
          <cell r="I403">
            <v>2</v>
          </cell>
          <cell r="J403" t="str">
            <v>No</v>
          </cell>
          <cell r="L403" t="str">
            <v>Yes</v>
          </cell>
          <cell r="M403" t="str">
            <v>DB04408042001</v>
          </cell>
        </row>
        <row r="404">
          <cell r="A404" t="str">
            <v>SA1233</v>
          </cell>
          <cell r="B404" t="str">
            <v>11SE-B/F154</v>
          </cell>
          <cell r="C404">
            <v>0</v>
          </cell>
          <cell r="D404" t="str">
            <v>E</v>
          </cell>
          <cell r="E404" t="str">
            <v>SKW&amp;Is-S</v>
          </cell>
          <cell r="F404" t="str">
            <v>A</v>
          </cell>
          <cell r="G404" t="str">
            <v>Lei Yue Mun Park (SKW)</v>
          </cell>
          <cell r="H404" t="str">
            <v>LCSD</v>
          </cell>
          <cell r="I404">
            <v>1</v>
          </cell>
          <cell r="J404" t="str">
            <v>Yes</v>
          </cell>
          <cell r="L404" t="str">
            <v>Yes</v>
          </cell>
          <cell r="M404" t="str">
            <v>DB07108044001</v>
          </cell>
        </row>
        <row r="405">
          <cell r="A405" t="str">
            <v>SA1235</v>
          </cell>
          <cell r="B405" t="str">
            <v>11SE-B/F24</v>
          </cell>
          <cell r="C405">
            <v>0</v>
          </cell>
          <cell r="D405" t="str">
            <v>E</v>
          </cell>
          <cell r="E405" t="str">
            <v>SKW&amp;Is-S</v>
          </cell>
          <cell r="F405" t="str">
            <v>A</v>
          </cell>
          <cell r="G405" t="str">
            <v>Lei Yue Mun Park (SKW)</v>
          </cell>
          <cell r="H405" t="str">
            <v>LCSD</v>
          </cell>
          <cell r="I405">
            <v>3</v>
          </cell>
          <cell r="J405" t="str">
            <v>Yes</v>
          </cell>
          <cell r="L405" t="str">
            <v>Yes</v>
          </cell>
          <cell r="M405" t="str">
            <v>DB04408016046</v>
          </cell>
        </row>
        <row r="406">
          <cell r="A406" t="str">
            <v>SA1236</v>
          </cell>
          <cell r="B406" t="str">
            <v>11SE-B/FR25</v>
          </cell>
          <cell r="C406">
            <v>0</v>
          </cell>
          <cell r="D406" t="str">
            <v>E</v>
          </cell>
          <cell r="E406" t="str">
            <v>SKW&amp;Is-S</v>
          </cell>
          <cell r="F406" t="str">
            <v>A</v>
          </cell>
          <cell r="G406" t="str">
            <v>Lei Yue Mun Park (SKW)</v>
          </cell>
          <cell r="H406" t="str">
            <v>LCSD</v>
          </cell>
          <cell r="I406">
            <v>1</v>
          </cell>
          <cell r="J406" t="str">
            <v>Yes</v>
          </cell>
          <cell r="L406" t="str">
            <v>Yes</v>
          </cell>
          <cell r="M406" t="str">
            <v>DB04408016051</v>
          </cell>
        </row>
        <row r="407">
          <cell r="A407" t="str">
            <v>SA1237</v>
          </cell>
          <cell r="B407" t="str">
            <v>11SE-B/FR26</v>
          </cell>
          <cell r="C407">
            <v>0</v>
          </cell>
          <cell r="D407" t="str">
            <v>E</v>
          </cell>
          <cell r="E407" t="str">
            <v>SKW&amp;Is-S</v>
          </cell>
          <cell r="F407" t="str">
            <v>A</v>
          </cell>
          <cell r="G407" t="str">
            <v>Lei Yue Mun Park (SKW)</v>
          </cell>
          <cell r="H407" t="str">
            <v>LCSD</v>
          </cell>
          <cell r="I407">
            <v>1</v>
          </cell>
          <cell r="J407" t="str">
            <v>Yes</v>
          </cell>
          <cell r="L407" t="str">
            <v>Yes</v>
          </cell>
          <cell r="M407" t="str">
            <v>DB04408016047</v>
          </cell>
        </row>
        <row r="408">
          <cell r="A408" t="str">
            <v>SA1238</v>
          </cell>
          <cell r="B408" t="str">
            <v>11SE-B/F27</v>
          </cell>
          <cell r="C408">
            <v>0</v>
          </cell>
          <cell r="D408" t="str">
            <v>E</v>
          </cell>
          <cell r="E408" t="str">
            <v>SKW&amp;Is-S</v>
          </cell>
          <cell r="F408" t="str">
            <v>A</v>
          </cell>
          <cell r="G408" t="str">
            <v>Hong Kong Museum Of Coastal Defence (Skw)</v>
          </cell>
          <cell r="H408" t="str">
            <v>LCSD</v>
          </cell>
          <cell r="I408">
            <v>2</v>
          </cell>
          <cell r="J408" t="str">
            <v>No</v>
          </cell>
          <cell r="L408" t="str">
            <v>Yes</v>
          </cell>
          <cell r="M408" t="str">
            <v>DB04408033004</v>
          </cell>
        </row>
        <row r="409">
          <cell r="A409" t="str">
            <v>SA1239</v>
          </cell>
          <cell r="B409" t="str">
            <v>11SE-B/FR28</v>
          </cell>
          <cell r="C409">
            <v>0</v>
          </cell>
          <cell r="D409" t="str">
            <v>E</v>
          </cell>
          <cell r="E409" t="str">
            <v>SKW&amp;Is-S</v>
          </cell>
          <cell r="F409" t="str">
            <v>A</v>
          </cell>
          <cell r="G409" t="str">
            <v>Lei Yue Mun Park (SKW)</v>
          </cell>
          <cell r="H409" t="str">
            <v>LCSD</v>
          </cell>
          <cell r="I409">
            <v>1</v>
          </cell>
          <cell r="J409" t="str">
            <v>Yes</v>
          </cell>
          <cell r="L409" t="str">
            <v>Yes</v>
          </cell>
          <cell r="M409" t="str">
            <v>DB04408016052</v>
          </cell>
        </row>
        <row r="410">
          <cell r="A410" t="str">
            <v>SA1240</v>
          </cell>
          <cell r="B410" t="str">
            <v>11SE-B/FR29</v>
          </cell>
          <cell r="C410">
            <v>0</v>
          </cell>
          <cell r="D410" t="str">
            <v>E</v>
          </cell>
          <cell r="E410" t="str">
            <v>SKW&amp;Is-S</v>
          </cell>
          <cell r="F410" t="str">
            <v>A</v>
          </cell>
          <cell r="G410" t="str">
            <v>Hong Kong Museum Of Coastal Defence (Skw)</v>
          </cell>
          <cell r="H410" t="str">
            <v>LCSD</v>
          </cell>
          <cell r="I410">
            <v>1</v>
          </cell>
          <cell r="J410" t="str">
            <v>Yes</v>
          </cell>
          <cell r="L410" t="str">
            <v>Yes</v>
          </cell>
          <cell r="M410" t="str">
            <v>DB04408033005</v>
          </cell>
        </row>
        <row r="411">
          <cell r="A411" t="str">
            <v>SA1243</v>
          </cell>
          <cell r="B411" t="str">
            <v>11SE-B/F61</v>
          </cell>
          <cell r="C411">
            <v>0</v>
          </cell>
          <cell r="D411" t="str">
            <v>E</v>
          </cell>
          <cell r="E411" t="str">
            <v>SKW&amp;Is-S</v>
          </cell>
          <cell r="F411" t="str">
            <v>A</v>
          </cell>
          <cell r="G411" t="str">
            <v>Hong Kong Museum Of Coastal Defence (Skw)</v>
          </cell>
          <cell r="H411" t="str">
            <v>LCSD</v>
          </cell>
          <cell r="I411">
            <v>3</v>
          </cell>
          <cell r="J411" t="str">
            <v>Yes</v>
          </cell>
          <cell r="L411" t="str">
            <v>Yes</v>
          </cell>
          <cell r="M411" t="str">
            <v>DB04408033018</v>
          </cell>
        </row>
        <row r="412">
          <cell r="A412" t="str">
            <v>SA1244</v>
          </cell>
          <cell r="B412" t="str">
            <v>11SE-B/FR62</v>
          </cell>
          <cell r="C412">
            <v>0</v>
          </cell>
          <cell r="D412" t="str">
            <v>E</v>
          </cell>
          <cell r="E412" t="str">
            <v>SKW&amp;Is-S</v>
          </cell>
          <cell r="F412" t="str">
            <v>A</v>
          </cell>
          <cell r="G412" t="str">
            <v>Hong Kong Museum Of Coastal Defence (Skw)</v>
          </cell>
          <cell r="H412" t="str">
            <v>LCSD</v>
          </cell>
          <cell r="I412">
            <v>2</v>
          </cell>
          <cell r="J412" t="str">
            <v>Yes</v>
          </cell>
          <cell r="L412" t="str">
            <v>Yes</v>
          </cell>
          <cell r="M412" t="str">
            <v>DB04408033017</v>
          </cell>
        </row>
        <row r="413">
          <cell r="A413" t="str">
            <v>SA1245</v>
          </cell>
          <cell r="B413" t="str">
            <v>11SE-B/F69</v>
          </cell>
          <cell r="C413">
            <v>0</v>
          </cell>
          <cell r="D413" t="str">
            <v>E</v>
          </cell>
          <cell r="E413" t="str">
            <v>SKW&amp;Is-S</v>
          </cell>
          <cell r="F413" t="str">
            <v>A</v>
          </cell>
          <cell r="G413" t="str">
            <v>Lei Yue Mun Park (SKW)</v>
          </cell>
          <cell r="H413" t="str">
            <v>LCSD</v>
          </cell>
          <cell r="I413">
            <v>1</v>
          </cell>
          <cell r="J413" t="str">
            <v>Yes</v>
          </cell>
          <cell r="L413" t="str">
            <v>Yes</v>
          </cell>
          <cell r="M413" t="str">
            <v>DB04408016048</v>
          </cell>
        </row>
        <row r="414">
          <cell r="A414" t="str">
            <v>SA1246</v>
          </cell>
          <cell r="B414" t="str">
            <v>11SE-B/F70</v>
          </cell>
          <cell r="C414">
            <v>0</v>
          </cell>
          <cell r="D414" t="str">
            <v>E</v>
          </cell>
          <cell r="E414" t="str">
            <v>SKW&amp;Is-S</v>
          </cell>
          <cell r="F414" t="str">
            <v>A</v>
          </cell>
          <cell r="G414" t="str">
            <v>Lei Yue Mun Park (SKW)</v>
          </cell>
          <cell r="H414" t="str">
            <v>LCSD</v>
          </cell>
          <cell r="I414">
            <v>1</v>
          </cell>
          <cell r="J414" t="str">
            <v>No</v>
          </cell>
          <cell r="L414" t="str">
            <v>Yes</v>
          </cell>
          <cell r="M414" t="str">
            <v>DB04408016053</v>
          </cell>
        </row>
        <row r="415">
          <cell r="A415" t="str">
            <v>SA1247</v>
          </cell>
          <cell r="B415" t="str">
            <v>11SE-B/F77</v>
          </cell>
          <cell r="C415">
            <v>0</v>
          </cell>
          <cell r="D415" t="str">
            <v>E</v>
          </cell>
          <cell r="E415" t="str">
            <v>SKW&amp;Is-S</v>
          </cell>
          <cell r="F415" t="str">
            <v>A</v>
          </cell>
          <cell r="G415" t="str">
            <v>Lei Yue Mun Park (SKW)</v>
          </cell>
          <cell r="H415" t="str">
            <v>LCSD</v>
          </cell>
          <cell r="I415">
            <v>3</v>
          </cell>
          <cell r="J415" t="str">
            <v>Yes</v>
          </cell>
          <cell r="L415" t="str">
            <v>Yes</v>
          </cell>
          <cell r="M415" t="str">
            <v>DB04408016076</v>
          </cell>
        </row>
        <row r="416">
          <cell r="A416" t="str">
            <v>SA1250</v>
          </cell>
          <cell r="B416" t="str">
            <v>11SE-B/R200</v>
          </cell>
          <cell r="C416">
            <v>0</v>
          </cell>
          <cell r="D416" t="str">
            <v>E</v>
          </cell>
          <cell r="E416" t="str">
            <v>SKW&amp;Is-S</v>
          </cell>
          <cell r="F416" t="str">
            <v>A</v>
          </cell>
          <cell r="G416" t="str">
            <v>Hong Kong Museum Of Coastal Defence (Skw)</v>
          </cell>
          <cell r="H416" t="str">
            <v>LCSD</v>
          </cell>
          <cell r="I416">
            <v>1</v>
          </cell>
          <cell r="J416" t="str">
            <v>Yes</v>
          </cell>
          <cell r="L416" t="str">
            <v>Yes</v>
          </cell>
          <cell r="M416" t="str">
            <v>DB04408033020</v>
          </cell>
        </row>
        <row r="417">
          <cell r="A417" t="str">
            <v>SA1251</v>
          </cell>
          <cell r="B417" t="str">
            <v>11SE-B/R24</v>
          </cell>
          <cell r="C417">
            <v>0</v>
          </cell>
          <cell r="D417" t="str">
            <v>E</v>
          </cell>
          <cell r="E417" t="str">
            <v>SKW&amp;Is-S</v>
          </cell>
          <cell r="F417" t="str">
            <v>A</v>
          </cell>
          <cell r="G417" t="str">
            <v>Lei Yue Mun Park (SKW)</v>
          </cell>
          <cell r="H417" t="str">
            <v>LCSD</v>
          </cell>
          <cell r="I417">
            <v>2</v>
          </cell>
          <cell r="J417" t="str">
            <v>Yes</v>
          </cell>
          <cell r="L417" t="str">
            <v>No</v>
          </cell>
          <cell r="M417" t="str">
            <v>DB04408016069</v>
          </cell>
        </row>
        <row r="418">
          <cell r="A418" t="str">
            <v>SA1252</v>
          </cell>
          <cell r="B418" t="str">
            <v>11SE-B/R25</v>
          </cell>
          <cell r="C418">
            <v>0</v>
          </cell>
          <cell r="D418" t="str">
            <v>E</v>
          </cell>
          <cell r="E418" t="str">
            <v>SKW&amp;Is-S</v>
          </cell>
          <cell r="F418" t="str">
            <v>A</v>
          </cell>
          <cell r="G418" t="str">
            <v>Lei Yue Mun Park (SKW)</v>
          </cell>
          <cell r="H418" t="str">
            <v>LCSD</v>
          </cell>
          <cell r="I418">
            <v>1</v>
          </cell>
          <cell r="J418" t="str">
            <v>Yes</v>
          </cell>
          <cell r="L418" t="str">
            <v>No</v>
          </cell>
          <cell r="M418" t="str">
            <v>DB04408016055</v>
          </cell>
        </row>
        <row r="419">
          <cell r="A419" t="str">
            <v>SA1253</v>
          </cell>
          <cell r="B419" t="str">
            <v>11SE-B/R26</v>
          </cell>
          <cell r="C419">
            <v>0</v>
          </cell>
          <cell r="D419" t="str">
            <v>E</v>
          </cell>
          <cell r="E419" t="str">
            <v>SKW&amp;Is-S</v>
          </cell>
          <cell r="F419" t="str">
            <v>A</v>
          </cell>
          <cell r="G419" t="str">
            <v>Lei Yue Mun Park (SKW)</v>
          </cell>
          <cell r="H419" t="str">
            <v>LCSD</v>
          </cell>
          <cell r="I419">
            <v>1</v>
          </cell>
          <cell r="J419" t="str">
            <v>Yes</v>
          </cell>
          <cell r="L419" t="str">
            <v>No</v>
          </cell>
          <cell r="M419" t="str">
            <v>DB04408016056</v>
          </cell>
        </row>
        <row r="420">
          <cell r="A420" t="str">
            <v>SA1254</v>
          </cell>
          <cell r="B420" t="str">
            <v>11SE-B/R27</v>
          </cell>
          <cell r="C420">
            <v>0</v>
          </cell>
          <cell r="D420" t="str">
            <v>E</v>
          </cell>
          <cell r="E420" t="str">
            <v>SKW&amp;Is-S</v>
          </cell>
          <cell r="F420" t="str">
            <v>A</v>
          </cell>
          <cell r="G420" t="str">
            <v>Lei Yue Mun Park (SKW)</v>
          </cell>
          <cell r="H420" t="str">
            <v>LCSD</v>
          </cell>
          <cell r="I420">
            <v>2</v>
          </cell>
          <cell r="J420" t="str">
            <v>Yes</v>
          </cell>
          <cell r="L420" t="str">
            <v>No</v>
          </cell>
          <cell r="M420" t="str">
            <v>DB04408016057</v>
          </cell>
        </row>
        <row r="421">
          <cell r="A421" t="str">
            <v>SA1259</v>
          </cell>
          <cell r="B421" t="str">
            <v>11SE-B/R51</v>
          </cell>
          <cell r="C421">
            <v>0</v>
          </cell>
          <cell r="D421" t="str">
            <v>E</v>
          </cell>
          <cell r="E421" t="str">
            <v>SKW&amp;Is-S</v>
          </cell>
          <cell r="F421" t="str">
            <v>A</v>
          </cell>
          <cell r="G421" t="str">
            <v>Shaukeiwan Government Primary School (Skw)</v>
          </cell>
          <cell r="H421" t="str">
            <v>EB</v>
          </cell>
          <cell r="I421">
            <v>1</v>
          </cell>
          <cell r="J421" t="str">
            <v>No</v>
          </cell>
          <cell r="K421" t="str">
            <v>ShauKeiWan_SaiWanHo</v>
          </cell>
          <cell r="L421" t="str">
            <v>No</v>
          </cell>
          <cell r="M421" t="str">
            <v>DB07108003003</v>
          </cell>
        </row>
        <row r="422">
          <cell r="A422" t="str">
            <v>SA1260</v>
          </cell>
          <cell r="B422" t="str">
            <v>11SE-B/R58</v>
          </cell>
          <cell r="C422">
            <v>0</v>
          </cell>
          <cell r="D422" t="str">
            <v>E</v>
          </cell>
          <cell r="E422" t="str">
            <v>SKW&amp;Is-S</v>
          </cell>
          <cell r="F422" t="str">
            <v>A</v>
          </cell>
          <cell r="G422" t="str">
            <v>Lei Yue Mun Park (SKW)</v>
          </cell>
          <cell r="H422" t="str">
            <v>LCSD</v>
          </cell>
          <cell r="I422">
            <v>3</v>
          </cell>
          <cell r="J422" t="str">
            <v>No</v>
          </cell>
          <cell r="L422" t="str">
            <v>Yes</v>
          </cell>
          <cell r="M422" t="str">
            <v>DB04408016058</v>
          </cell>
        </row>
        <row r="423">
          <cell r="A423" t="str">
            <v>SA1261</v>
          </cell>
          <cell r="B423" t="str">
            <v>11SE-C/CR133</v>
          </cell>
          <cell r="C423">
            <v>0</v>
          </cell>
          <cell r="D423" t="str">
            <v>Wch</v>
          </cell>
          <cell r="E423" t="str">
            <v>Wch-S</v>
          </cell>
          <cell r="F423" t="str">
            <v>A</v>
          </cell>
          <cell r="G423" t="str">
            <v>111 Mount Butler Road Government Quarters</v>
          </cell>
          <cell r="H423" t="str">
            <v>GPA</v>
          </cell>
          <cell r="I423">
            <v>2</v>
          </cell>
          <cell r="J423" t="str">
            <v>Yes</v>
          </cell>
          <cell r="L423" t="str">
            <v>Yes</v>
          </cell>
          <cell r="M423" t="str">
            <v>CC02308008008</v>
          </cell>
        </row>
        <row r="424">
          <cell r="A424" t="str">
            <v>SA1262</v>
          </cell>
          <cell r="B424" t="str">
            <v>11SE-C/C138</v>
          </cell>
          <cell r="C424">
            <v>0</v>
          </cell>
          <cell r="D424" t="str">
            <v>Wch</v>
          </cell>
          <cell r="E424" t="str">
            <v>Wch-S</v>
          </cell>
          <cell r="F424" t="str">
            <v>A</v>
          </cell>
          <cell r="G424" t="str">
            <v>Mount Butler Quarry Staff Quarters</v>
          </cell>
          <cell r="H424" t="str">
            <v>HKPF</v>
          </cell>
          <cell r="I424">
            <v>1</v>
          </cell>
          <cell r="J424" t="str">
            <v>No</v>
          </cell>
          <cell r="L424" t="str">
            <v>Yes</v>
          </cell>
          <cell r="M424" t="str">
            <v>CC03108009001</v>
          </cell>
        </row>
        <row r="425">
          <cell r="A425" t="str">
            <v>SA1263</v>
          </cell>
          <cell r="B425" t="str">
            <v>11SE-C/C139</v>
          </cell>
          <cell r="C425">
            <v>0</v>
          </cell>
          <cell r="D425" t="str">
            <v>Wch</v>
          </cell>
          <cell r="E425" t="str">
            <v>Wch-S</v>
          </cell>
          <cell r="F425" t="str">
            <v>A</v>
          </cell>
          <cell r="G425" t="str">
            <v>Mount Butler Quarry Staff Quarters</v>
          </cell>
          <cell r="H425" t="str">
            <v>HKPF</v>
          </cell>
          <cell r="I425">
            <v>1</v>
          </cell>
          <cell r="J425" t="str">
            <v>No</v>
          </cell>
          <cell r="L425" t="str">
            <v>Yes</v>
          </cell>
          <cell r="M425" t="str">
            <v>CC03108009002</v>
          </cell>
        </row>
        <row r="426">
          <cell r="A426" t="str">
            <v>SA1264</v>
          </cell>
          <cell r="B426" t="str">
            <v>11SE-C/C140</v>
          </cell>
          <cell r="C426">
            <v>0</v>
          </cell>
          <cell r="D426" t="str">
            <v>Wch</v>
          </cell>
          <cell r="E426" t="str">
            <v>Wch-S</v>
          </cell>
          <cell r="F426" t="str">
            <v>A</v>
          </cell>
          <cell r="G426" t="str">
            <v>Mount Butler Quarry Site</v>
          </cell>
          <cell r="H426" t="str">
            <v>HKPF</v>
          </cell>
          <cell r="I426">
            <v>3</v>
          </cell>
          <cell r="J426" t="str">
            <v>No</v>
          </cell>
          <cell r="L426" t="str">
            <v>No</v>
          </cell>
          <cell r="M426" t="str">
            <v>CC03108009003</v>
          </cell>
        </row>
        <row r="427">
          <cell r="A427" t="str">
            <v>SA1265</v>
          </cell>
          <cell r="B427" t="str">
            <v>11SE-C/C141</v>
          </cell>
          <cell r="C427">
            <v>0</v>
          </cell>
          <cell r="D427" t="str">
            <v>Wch</v>
          </cell>
          <cell r="E427" t="str">
            <v>Wch-S</v>
          </cell>
          <cell r="F427" t="str">
            <v>A</v>
          </cell>
          <cell r="G427" t="str">
            <v>Mount Butler Quarry Site</v>
          </cell>
          <cell r="H427" t="str">
            <v>HKPF</v>
          </cell>
          <cell r="I427">
            <v>3</v>
          </cell>
          <cell r="J427" t="str">
            <v>No</v>
          </cell>
          <cell r="L427" t="str">
            <v>Yes</v>
          </cell>
          <cell r="M427" t="str">
            <v>CC03108009004</v>
          </cell>
        </row>
        <row r="428">
          <cell r="A428" t="str">
            <v>SA1266</v>
          </cell>
          <cell r="B428" t="str">
            <v>11SE-C/C142</v>
          </cell>
          <cell r="C428">
            <v>0</v>
          </cell>
          <cell r="D428" t="str">
            <v>Wch</v>
          </cell>
          <cell r="E428" t="str">
            <v>Wch-S</v>
          </cell>
          <cell r="F428" t="str">
            <v>A</v>
          </cell>
          <cell r="G428" t="str">
            <v>Mount Butler Quarry Site</v>
          </cell>
          <cell r="H428" t="str">
            <v>HKPF</v>
          </cell>
          <cell r="I428">
            <v>1</v>
          </cell>
          <cell r="J428" t="str">
            <v>No</v>
          </cell>
          <cell r="L428" t="str">
            <v>Yes</v>
          </cell>
          <cell r="M428" t="str">
            <v>CC03108009005</v>
          </cell>
        </row>
        <row r="429">
          <cell r="A429" t="str">
            <v>SA1267</v>
          </cell>
          <cell r="B429" t="str">
            <v>11SE-C/CR157</v>
          </cell>
          <cell r="C429">
            <v>0</v>
          </cell>
          <cell r="D429" t="str">
            <v>Wch</v>
          </cell>
          <cell r="E429" t="str">
            <v>Wch-S</v>
          </cell>
          <cell r="F429" t="str">
            <v>A</v>
          </cell>
          <cell r="G429" t="str">
            <v>111 Mount Butler Road Government Quarters</v>
          </cell>
          <cell r="H429" t="str">
            <v>GPA</v>
          </cell>
          <cell r="I429">
            <v>2</v>
          </cell>
          <cell r="J429" t="str">
            <v>Yes</v>
          </cell>
          <cell r="L429" t="str">
            <v>Yes</v>
          </cell>
          <cell r="M429" t="str">
            <v>CC02308008010</v>
          </cell>
        </row>
        <row r="430">
          <cell r="A430" t="str">
            <v>SA1268</v>
          </cell>
          <cell r="B430" t="str">
            <v>11SE-C/C160</v>
          </cell>
          <cell r="C430">
            <v>0</v>
          </cell>
          <cell r="D430" t="str">
            <v>Wch</v>
          </cell>
          <cell r="E430" t="str">
            <v>Wch-S</v>
          </cell>
          <cell r="F430" t="str">
            <v>A</v>
          </cell>
          <cell r="G430" t="str">
            <v>Mount Butler Quarry Site</v>
          </cell>
          <cell r="H430" t="str">
            <v>HKPF</v>
          </cell>
          <cell r="I430">
            <v>3</v>
          </cell>
          <cell r="J430" t="str">
            <v>Yes</v>
          </cell>
          <cell r="L430" t="str">
            <v>Yes</v>
          </cell>
          <cell r="M430" t="str">
            <v>CC03108009006</v>
          </cell>
        </row>
        <row r="431">
          <cell r="A431" t="str">
            <v>SA1269</v>
          </cell>
          <cell r="B431" t="str">
            <v>11SE-C/C161</v>
          </cell>
          <cell r="C431">
            <v>0</v>
          </cell>
          <cell r="D431" t="str">
            <v>E</v>
          </cell>
          <cell r="E431" t="str">
            <v>NP&amp;CB</v>
          </cell>
          <cell r="F431" t="str">
            <v>A</v>
          </cell>
          <cell r="G431" t="str">
            <v>Mount Parker RSR Station &amp; Radio Transmitting Station</v>
          </cell>
          <cell r="H431" t="str">
            <v>CAD</v>
          </cell>
          <cell r="I431">
            <v>3</v>
          </cell>
          <cell r="J431" t="str">
            <v>No</v>
          </cell>
          <cell r="L431" t="str">
            <v>Yes</v>
          </cell>
          <cell r="M431" t="str">
            <v>DA00808032001</v>
          </cell>
        </row>
        <row r="432">
          <cell r="A432" t="str">
            <v>SA1271</v>
          </cell>
          <cell r="B432" t="str">
            <v>11SE-C/CR192</v>
          </cell>
          <cell r="C432">
            <v>0</v>
          </cell>
          <cell r="D432" t="str">
            <v>Wch</v>
          </cell>
          <cell r="E432" t="str">
            <v>Wch-S</v>
          </cell>
          <cell r="F432" t="str">
            <v>A</v>
          </cell>
          <cell r="G432" t="str">
            <v>Aurizon, 60-62 Moorsom Road</v>
          </cell>
          <cell r="H432" t="str">
            <v>GPA</v>
          </cell>
          <cell r="I432">
            <v>1</v>
          </cell>
          <cell r="J432" t="str">
            <v>Yes</v>
          </cell>
          <cell r="L432" t="str">
            <v>Yes</v>
          </cell>
          <cell r="M432" t="str">
            <v>CC02308014003</v>
          </cell>
        </row>
        <row r="433">
          <cell r="A433" t="str">
            <v>SA1272</v>
          </cell>
          <cell r="B433" t="str">
            <v>11SE-C/CR28</v>
          </cell>
          <cell r="C433">
            <v>0</v>
          </cell>
          <cell r="D433" t="str">
            <v>Wch</v>
          </cell>
          <cell r="E433" t="str">
            <v>Wch-S</v>
          </cell>
          <cell r="F433" t="str">
            <v>A</v>
          </cell>
          <cell r="G433" t="str">
            <v>Hong Kong Stadium</v>
          </cell>
          <cell r="H433" t="str">
            <v>LCSD</v>
          </cell>
          <cell r="I433">
            <v>1</v>
          </cell>
          <cell r="J433" t="str">
            <v>Yes</v>
          </cell>
          <cell r="K433" t="str">
            <v>HappyValley</v>
          </cell>
          <cell r="L433" t="str">
            <v>Yes</v>
          </cell>
          <cell r="M433" t="str">
            <v>CC04408024005</v>
          </cell>
        </row>
        <row r="434">
          <cell r="A434" t="str">
            <v>SA1273</v>
          </cell>
          <cell r="B434" t="str">
            <v>11SE-C/CR29</v>
          </cell>
          <cell r="C434">
            <v>0</v>
          </cell>
          <cell r="D434" t="str">
            <v>Wch</v>
          </cell>
          <cell r="E434" t="str">
            <v>Wch-S</v>
          </cell>
          <cell r="F434" t="str">
            <v>A</v>
          </cell>
          <cell r="G434" t="str">
            <v>Hong Kong Stadium</v>
          </cell>
          <cell r="H434" t="str">
            <v>LCSD</v>
          </cell>
          <cell r="I434">
            <v>1</v>
          </cell>
          <cell r="J434" t="str">
            <v>No</v>
          </cell>
          <cell r="K434" t="str">
            <v>HappyValley</v>
          </cell>
          <cell r="L434" t="str">
            <v>Yes</v>
          </cell>
          <cell r="M434" t="str">
            <v>CC04408024006</v>
          </cell>
        </row>
        <row r="435">
          <cell r="A435" t="str">
            <v>SA1274</v>
          </cell>
          <cell r="B435" t="str">
            <v>11SE-C/CR30</v>
          </cell>
          <cell r="C435">
            <v>0</v>
          </cell>
          <cell r="D435" t="str">
            <v>Wch</v>
          </cell>
          <cell r="E435" t="str">
            <v>Wch-S</v>
          </cell>
          <cell r="F435" t="str">
            <v>A</v>
          </cell>
          <cell r="G435" t="str">
            <v>Hong Kong Stadium</v>
          </cell>
          <cell r="H435" t="str">
            <v>LCSD</v>
          </cell>
          <cell r="I435">
            <v>1</v>
          </cell>
          <cell r="J435" t="str">
            <v>Yes</v>
          </cell>
          <cell r="K435" t="str">
            <v>HappyValley</v>
          </cell>
          <cell r="L435" t="str">
            <v>Yes</v>
          </cell>
          <cell r="M435" t="str">
            <v>CC04408024007</v>
          </cell>
        </row>
        <row r="436">
          <cell r="A436" t="str">
            <v>SA1275</v>
          </cell>
          <cell r="B436" t="str">
            <v>11SE-C/C356</v>
          </cell>
          <cell r="C436">
            <v>0</v>
          </cell>
          <cell r="D436" t="str">
            <v>E</v>
          </cell>
          <cell r="E436" t="str">
            <v>NP&amp;CB</v>
          </cell>
          <cell r="F436" t="str">
            <v>A</v>
          </cell>
          <cell r="G436" t="str">
            <v>Mount Parker RSR Station &amp; Radio Transmitting Station</v>
          </cell>
          <cell r="H436" t="str">
            <v>CAD</v>
          </cell>
          <cell r="I436">
            <v>3</v>
          </cell>
          <cell r="J436" t="str">
            <v>No</v>
          </cell>
          <cell r="L436" t="str">
            <v>Yes</v>
          </cell>
          <cell r="M436" t="str">
            <v>DA00808032010</v>
          </cell>
        </row>
        <row r="437">
          <cell r="A437" t="str">
            <v>SA1276</v>
          </cell>
          <cell r="B437" t="str">
            <v>11SE-C/C357</v>
          </cell>
          <cell r="C437">
            <v>0</v>
          </cell>
          <cell r="D437" t="str">
            <v>E</v>
          </cell>
          <cell r="E437" t="str">
            <v>NP&amp;CB</v>
          </cell>
          <cell r="F437" t="str">
            <v>A</v>
          </cell>
          <cell r="G437" t="str">
            <v>Mount Parker RSR Station &amp; Radio Transmitting Station</v>
          </cell>
          <cell r="H437" t="str">
            <v>CAD</v>
          </cell>
          <cell r="I437">
            <v>3</v>
          </cell>
          <cell r="J437" t="str">
            <v>No</v>
          </cell>
          <cell r="L437" t="str">
            <v>Yes</v>
          </cell>
          <cell r="M437" t="str">
            <v>DA00808032011</v>
          </cell>
        </row>
        <row r="438">
          <cell r="A438" t="str">
            <v>SA1277</v>
          </cell>
          <cell r="B438" t="str">
            <v>11SE-C/C358</v>
          </cell>
          <cell r="C438">
            <v>0</v>
          </cell>
          <cell r="D438" t="str">
            <v>E</v>
          </cell>
          <cell r="E438" t="str">
            <v>NP&amp;CB</v>
          </cell>
          <cell r="F438" t="str">
            <v>A</v>
          </cell>
          <cell r="G438" t="str">
            <v>Mount Parker RSR Station &amp; Radio Transmitting Station</v>
          </cell>
          <cell r="H438" t="str">
            <v>CAD</v>
          </cell>
          <cell r="I438">
            <v>3</v>
          </cell>
          <cell r="J438" t="str">
            <v>No</v>
          </cell>
          <cell r="L438" t="str">
            <v>Yes</v>
          </cell>
          <cell r="M438" t="str">
            <v>DA00808032002</v>
          </cell>
        </row>
        <row r="439">
          <cell r="A439" t="str">
            <v>SA1278</v>
          </cell>
          <cell r="B439" t="str">
            <v>11SE-C/C359</v>
          </cell>
          <cell r="C439">
            <v>0</v>
          </cell>
          <cell r="D439" t="str">
            <v>E</v>
          </cell>
          <cell r="E439" t="str">
            <v>NP&amp;CB</v>
          </cell>
          <cell r="F439" t="str">
            <v>A</v>
          </cell>
          <cell r="G439" t="str">
            <v>Mount Parker RSR Station &amp; Radio Transmitting Station</v>
          </cell>
          <cell r="H439" t="str">
            <v>CAD</v>
          </cell>
          <cell r="I439">
            <v>3</v>
          </cell>
          <cell r="J439" t="str">
            <v>No</v>
          </cell>
          <cell r="L439" t="str">
            <v>Yes</v>
          </cell>
          <cell r="M439" t="str">
            <v>DA00808032003</v>
          </cell>
        </row>
        <row r="440">
          <cell r="A440" t="str">
            <v>SA1279</v>
          </cell>
          <cell r="B440" t="str">
            <v>11SE-C/C360</v>
          </cell>
          <cell r="C440">
            <v>0</v>
          </cell>
          <cell r="D440" t="str">
            <v>E</v>
          </cell>
          <cell r="E440" t="str">
            <v>NP&amp;CB</v>
          </cell>
          <cell r="F440" t="str">
            <v>A</v>
          </cell>
          <cell r="G440" t="str">
            <v>Mount Parker RSR Station &amp; Radio Transmitting Station</v>
          </cell>
          <cell r="H440" t="str">
            <v>CAD</v>
          </cell>
          <cell r="I440">
            <v>2</v>
          </cell>
          <cell r="J440" t="str">
            <v>Yes</v>
          </cell>
          <cell r="L440" t="str">
            <v>Yes</v>
          </cell>
          <cell r="M440" t="str">
            <v>DA00808032008</v>
          </cell>
        </row>
        <row r="441">
          <cell r="A441" t="str">
            <v>SA1280</v>
          </cell>
          <cell r="B441" t="str">
            <v>11SE-C/C361</v>
          </cell>
          <cell r="C441">
            <v>0</v>
          </cell>
          <cell r="D441" t="str">
            <v>E</v>
          </cell>
          <cell r="E441" t="str">
            <v>NP&amp;CB</v>
          </cell>
          <cell r="F441" t="str">
            <v>A</v>
          </cell>
          <cell r="G441" t="str">
            <v>Mount Parker RSR Station &amp; Radio Transmitting Station</v>
          </cell>
          <cell r="H441" t="str">
            <v>CAD</v>
          </cell>
          <cell r="I441">
            <v>3</v>
          </cell>
          <cell r="J441" t="str">
            <v>No</v>
          </cell>
          <cell r="L441" t="str">
            <v>Yes</v>
          </cell>
          <cell r="M441" t="str">
            <v>DA00808032005</v>
          </cell>
        </row>
        <row r="442">
          <cell r="A442" t="str">
            <v>SA1281</v>
          </cell>
          <cell r="B442" t="str">
            <v>11SE-C/C362</v>
          </cell>
          <cell r="C442">
            <v>0</v>
          </cell>
          <cell r="D442" t="str">
            <v>E</v>
          </cell>
          <cell r="E442" t="str">
            <v>NP&amp;CB</v>
          </cell>
          <cell r="F442" t="str">
            <v>A</v>
          </cell>
          <cell r="G442" t="str">
            <v>Mount Parker RSR Station &amp; Radio Transmitting Station</v>
          </cell>
          <cell r="H442" t="str">
            <v>CAD</v>
          </cell>
          <cell r="I442">
            <v>3</v>
          </cell>
          <cell r="J442" t="str">
            <v>No</v>
          </cell>
          <cell r="L442" t="str">
            <v>Yes</v>
          </cell>
          <cell r="M442" t="str">
            <v>DA00808032012</v>
          </cell>
        </row>
        <row r="443">
          <cell r="A443" t="str">
            <v>SA1282</v>
          </cell>
          <cell r="B443" t="str">
            <v>11SE-C/C363</v>
          </cell>
          <cell r="C443">
            <v>0</v>
          </cell>
          <cell r="D443" t="str">
            <v>E</v>
          </cell>
          <cell r="E443" t="str">
            <v>NP&amp;CB</v>
          </cell>
          <cell r="F443" t="str">
            <v>A</v>
          </cell>
          <cell r="G443" t="str">
            <v>Mount Parker RSR Station &amp; Radio Transmitting Station</v>
          </cell>
          <cell r="H443" t="str">
            <v>CAD</v>
          </cell>
          <cell r="I443">
            <v>3</v>
          </cell>
          <cell r="J443" t="str">
            <v>No</v>
          </cell>
          <cell r="L443" t="str">
            <v>Yes</v>
          </cell>
          <cell r="M443" t="str">
            <v>DA00808032013</v>
          </cell>
        </row>
        <row r="444">
          <cell r="A444" t="str">
            <v>SA1283</v>
          </cell>
          <cell r="B444" t="str">
            <v>11SE-C/C364</v>
          </cell>
          <cell r="C444">
            <v>0</v>
          </cell>
          <cell r="D444" t="str">
            <v>E</v>
          </cell>
          <cell r="E444" t="str">
            <v>NP&amp;CB</v>
          </cell>
          <cell r="F444" t="str">
            <v>A</v>
          </cell>
          <cell r="G444" t="str">
            <v>Mount Parker RSR Station &amp; Radio Transmitting Station</v>
          </cell>
          <cell r="H444" t="str">
            <v>CAD</v>
          </cell>
          <cell r="I444">
            <v>2</v>
          </cell>
          <cell r="J444" t="str">
            <v>No</v>
          </cell>
          <cell r="L444" t="str">
            <v>No</v>
          </cell>
          <cell r="M444" t="str">
            <v>DA05908035003</v>
          </cell>
        </row>
        <row r="445">
          <cell r="A445" t="str">
            <v>SA1284</v>
          </cell>
          <cell r="B445" t="str">
            <v>11SE-C/CR398</v>
          </cell>
          <cell r="C445">
            <v>0</v>
          </cell>
          <cell r="D445" t="str">
            <v>Wch</v>
          </cell>
          <cell r="E445" t="str">
            <v>Wch-S</v>
          </cell>
          <cell r="F445" t="str">
            <v>A</v>
          </cell>
          <cell r="G445" t="str">
            <v>Blue Pool Road Playground</v>
          </cell>
          <cell r="H445" t="str">
            <v>LCSD</v>
          </cell>
          <cell r="I445">
            <v>2</v>
          </cell>
          <cell r="J445" t="str">
            <v>Yes</v>
          </cell>
          <cell r="K445" t="str">
            <v>HappyValley</v>
          </cell>
          <cell r="L445" t="str">
            <v>Yes</v>
          </cell>
          <cell r="M445" t="str">
            <v>CC04408051003</v>
          </cell>
        </row>
        <row r="446">
          <cell r="A446" t="str">
            <v>SA1285</v>
          </cell>
          <cell r="B446" t="str">
            <v>11SE-C/C400</v>
          </cell>
          <cell r="C446">
            <v>0</v>
          </cell>
          <cell r="D446" t="str">
            <v>Wch</v>
          </cell>
          <cell r="E446" t="str">
            <v>Wch-S</v>
          </cell>
          <cell r="F446" t="str">
            <v>A</v>
          </cell>
          <cell r="G446" t="str">
            <v>Blue Pool Road Playground</v>
          </cell>
          <cell r="H446" t="str">
            <v>LCSD</v>
          </cell>
          <cell r="I446">
            <v>1</v>
          </cell>
          <cell r="J446" t="str">
            <v>Yes</v>
          </cell>
          <cell r="K446" t="str">
            <v>HappyValley</v>
          </cell>
          <cell r="L446" t="str">
            <v>Yes</v>
          </cell>
          <cell r="M446" t="str">
            <v>CC04408051001</v>
          </cell>
        </row>
        <row r="447">
          <cell r="A447" t="str">
            <v>SA1286</v>
          </cell>
          <cell r="B447" t="str">
            <v>11SE-C/C434</v>
          </cell>
          <cell r="C447">
            <v>0</v>
          </cell>
          <cell r="D447" t="str">
            <v>Wch</v>
          </cell>
          <cell r="E447" t="str">
            <v>Wch-S</v>
          </cell>
          <cell r="F447" t="str">
            <v>A</v>
          </cell>
          <cell r="G447" t="str">
            <v>111 Mount Butler Road Government Quarters</v>
          </cell>
          <cell r="H447" t="str">
            <v>GPA</v>
          </cell>
          <cell r="I447">
            <v>3</v>
          </cell>
          <cell r="J447" t="str">
            <v>No</v>
          </cell>
          <cell r="L447" t="str">
            <v>Yes</v>
          </cell>
          <cell r="M447" t="str">
            <v>CC02308008001</v>
          </cell>
        </row>
        <row r="448">
          <cell r="A448" t="str">
            <v>SA1287</v>
          </cell>
          <cell r="B448" t="str">
            <v>11SE-C/C436</v>
          </cell>
          <cell r="C448">
            <v>0</v>
          </cell>
          <cell r="D448" t="str">
            <v>Wch</v>
          </cell>
          <cell r="E448" t="str">
            <v>Wch-S</v>
          </cell>
          <cell r="F448" t="str">
            <v>A</v>
          </cell>
          <cell r="G448" t="str">
            <v>111 Mount Butler Road Government Quarters</v>
          </cell>
          <cell r="H448" t="str">
            <v>GPA</v>
          </cell>
          <cell r="I448">
            <v>1</v>
          </cell>
          <cell r="J448" t="str">
            <v>No</v>
          </cell>
          <cell r="L448" t="str">
            <v>Yes</v>
          </cell>
          <cell r="M448" t="str">
            <v>CC02308008002</v>
          </cell>
        </row>
        <row r="449">
          <cell r="A449" t="str">
            <v>SA1288</v>
          </cell>
          <cell r="B449" t="str">
            <v>11SE-C/C437</v>
          </cell>
          <cell r="C449">
            <v>0</v>
          </cell>
          <cell r="D449" t="str">
            <v>Wch</v>
          </cell>
          <cell r="E449" t="str">
            <v>Wch-S</v>
          </cell>
          <cell r="F449" t="str">
            <v>A</v>
          </cell>
          <cell r="G449" t="str">
            <v>111 Mount Butler Road Government Quarters</v>
          </cell>
          <cell r="H449" t="str">
            <v>GPA</v>
          </cell>
          <cell r="I449">
            <v>2</v>
          </cell>
          <cell r="J449" t="str">
            <v>No</v>
          </cell>
          <cell r="L449" t="str">
            <v>Yes</v>
          </cell>
          <cell r="M449" t="str">
            <v>CC02308008003</v>
          </cell>
        </row>
        <row r="450">
          <cell r="A450" t="str">
            <v>SA1290</v>
          </cell>
          <cell r="B450" t="str">
            <v>11SE-C/C446</v>
          </cell>
          <cell r="C450">
            <v>0</v>
          </cell>
          <cell r="D450" t="str">
            <v>Wch</v>
          </cell>
          <cell r="E450" t="str">
            <v>Wch-S</v>
          </cell>
          <cell r="F450" t="str">
            <v>A</v>
          </cell>
          <cell r="G450" t="str">
            <v>Aurizon, 60-62 Moorsom Road</v>
          </cell>
          <cell r="H450" t="str">
            <v>GPA</v>
          </cell>
          <cell r="I450">
            <v>1</v>
          </cell>
          <cell r="J450" t="str">
            <v>No</v>
          </cell>
          <cell r="L450" t="str">
            <v>Yes</v>
          </cell>
          <cell r="M450" t="str">
            <v>CC02308014001</v>
          </cell>
        </row>
        <row r="451">
          <cell r="A451" t="str">
            <v>SA1291</v>
          </cell>
          <cell r="B451" t="str">
            <v>11SE-C/C453</v>
          </cell>
          <cell r="C451" t="str">
            <v>1,2</v>
          </cell>
          <cell r="D451" t="str">
            <v>Wch</v>
          </cell>
          <cell r="E451" t="str">
            <v>Wch-S</v>
          </cell>
          <cell r="F451" t="str">
            <v>A</v>
          </cell>
          <cell r="G451" t="str">
            <v>Aurora, 61 Moorsom Road</v>
          </cell>
          <cell r="H451" t="str">
            <v>GPA,HyD</v>
          </cell>
          <cell r="I451">
            <v>1</v>
          </cell>
          <cell r="J451" t="str">
            <v>Yes</v>
          </cell>
          <cell r="L451" t="str">
            <v>Yes</v>
          </cell>
          <cell r="M451" t="str">
            <v>CC02308019001</v>
          </cell>
        </row>
        <row r="452">
          <cell r="A452" t="str">
            <v>SA1292</v>
          </cell>
          <cell r="B452" t="str">
            <v>11SE-C/CR473</v>
          </cell>
          <cell r="C452">
            <v>0</v>
          </cell>
          <cell r="D452" t="str">
            <v>Wch</v>
          </cell>
          <cell r="E452" t="str">
            <v>Wch-S</v>
          </cell>
          <cell r="F452" t="str">
            <v>A</v>
          </cell>
          <cell r="G452" t="str">
            <v>Hong Kong Stadium</v>
          </cell>
          <cell r="H452" t="str">
            <v>LCSD</v>
          </cell>
          <cell r="I452">
            <v>3</v>
          </cell>
          <cell r="J452" t="str">
            <v>No</v>
          </cell>
          <cell r="K452" t="str">
            <v>HappyValley</v>
          </cell>
          <cell r="L452" t="str">
            <v>Yes</v>
          </cell>
          <cell r="M452" t="str">
            <v>CC04408024008</v>
          </cell>
        </row>
        <row r="453">
          <cell r="A453" t="str">
            <v>SA1293</v>
          </cell>
          <cell r="B453" t="str">
            <v>11SE-C/C494</v>
          </cell>
          <cell r="C453">
            <v>0</v>
          </cell>
          <cell r="D453" t="str">
            <v>Wch</v>
          </cell>
          <cell r="E453" t="str">
            <v>Wch-S</v>
          </cell>
          <cell r="F453" t="str">
            <v>A</v>
          </cell>
          <cell r="G453" t="str">
            <v>Aurora, 61 Moorsom Road</v>
          </cell>
          <cell r="H453" t="str">
            <v>GPA</v>
          </cell>
          <cell r="I453">
            <v>1</v>
          </cell>
          <cell r="J453" t="str">
            <v>Yes</v>
          </cell>
          <cell r="L453" t="str">
            <v>Yes</v>
          </cell>
          <cell r="M453" t="str">
            <v>CC02308014002</v>
          </cell>
        </row>
        <row r="454">
          <cell r="A454" t="str">
            <v>SA1294</v>
          </cell>
          <cell r="B454" t="str">
            <v>11SE-C/C531</v>
          </cell>
          <cell r="C454">
            <v>0</v>
          </cell>
          <cell r="D454" t="str">
            <v>E</v>
          </cell>
          <cell r="E454" t="str">
            <v>NP&amp;CB</v>
          </cell>
          <cell r="F454" t="str">
            <v>A</v>
          </cell>
          <cell r="G454" t="str">
            <v>Mount Parker RSR Station &amp; Radio Transmitting Station</v>
          </cell>
          <cell r="H454" t="str">
            <v>CAD</v>
          </cell>
          <cell r="I454">
            <v>3</v>
          </cell>
          <cell r="J454" t="str">
            <v>No</v>
          </cell>
          <cell r="L454" t="str">
            <v>Yes</v>
          </cell>
          <cell r="M454" t="str">
            <v>DA00808032004</v>
          </cell>
        </row>
        <row r="455">
          <cell r="A455" t="str">
            <v>SA1295</v>
          </cell>
          <cell r="B455" t="str">
            <v>11SE-C/C591</v>
          </cell>
          <cell r="C455">
            <v>0</v>
          </cell>
          <cell r="D455" t="str">
            <v>Wch</v>
          </cell>
          <cell r="E455" t="str">
            <v>Wch-S</v>
          </cell>
          <cell r="F455" t="str">
            <v>A</v>
          </cell>
          <cell r="G455" t="str">
            <v>Mount Butler Quarry Site</v>
          </cell>
          <cell r="H455" t="str">
            <v>HKPF</v>
          </cell>
          <cell r="I455">
            <v>3</v>
          </cell>
          <cell r="J455" t="str">
            <v>No</v>
          </cell>
          <cell r="L455" t="str">
            <v>Yes</v>
          </cell>
          <cell r="M455" t="str">
            <v>CC03108038007</v>
          </cell>
        </row>
        <row r="456">
          <cell r="A456" t="str">
            <v>SA1296</v>
          </cell>
          <cell r="B456" t="str">
            <v>11SE-C/CR594</v>
          </cell>
          <cell r="C456">
            <v>0</v>
          </cell>
          <cell r="D456" t="str">
            <v>Wch</v>
          </cell>
          <cell r="E456" t="str">
            <v>Wch-S</v>
          </cell>
          <cell r="F456" t="str">
            <v>A</v>
          </cell>
          <cell r="G456" t="str">
            <v>Mount Butler Quarry Site</v>
          </cell>
          <cell r="H456" t="str">
            <v>HKPF</v>
          </cell>
          <cell r="I456">
            <v>3</v>
          </cell>
          <cell r="J456" t="str">
            <v>No</v>
          </cell>
          <cell r="L456" t="str">
            <v>Yes</v>
          </cell>
          <cell r="M456" t="str">
            <v>CC03108038016</v>
          </cell>
        </row>
        <row r="457">
          <cell r="A457" t="str">
            <v>SA1297</v>
          </cell>
          <cell r="B457" t="str">
            <v>11SE-C/C595</v>
          </cell>
          <cell r="C457">
            <v>0</v>
          </cell>
          <cell r="D457" t="str">
            <v>Wch</v>
          </cell>
          <cell r="E457" t="str">
            <v>Wch-S</v>
          </cell>
          <cell r="F457" t="str">
            <v>A</v>
          </cell>
          <cell r="G457" t="str">
            <v>Mount Butler Quarry Site</v>
          </cell>
          <cell r="H457" t="str">
            <v>HKPF</v>
          </cell>
          <cell r="I457">
            <v>3</v>
          </cell>
          <cell r="J457" t="str">
            <v>No</v>
          </cell>
          <cell r="L457" t="str">
            <v>Yes</v>
          </cell>
          <cell r="M457" t="str">
            <v>CC03108038008</v>
          </cell>
        </row>
        <row r="458">
          <cell r="A458" t="str">
            <v>SA1298</v>
          </cell>
          <cell r="B458" t="str">
            <v>11SE-C/C596</v>
          </cell>
          <cell r="C458">
            <v>0</v>
          </cell>
          <cell r="D458" t="str">
            <v>Wch</v>
          </cell>
          <cell r="E458" t="str">
            <v>Wch-S</v>
          </cell>
          <cell r="F458" t="str">
            <v>A</v>
          </cell>
          <cell r="G458" t="str">
            <v>Mount Butler Quarry Site</v>
          </cell>
          <cell r="H458" t="str">
            <v>HKPF</v>
          </cell>
          <cell r="I458">
            <v>1</v>
          </cell>
          <cell r="J458" t="str">
            <v>No</v>
          </cell>
          <cell r="L458" t="str">
            <v>Yes</v>
          </cell>
          <cell r="M458" t="str">
            <v>CC03108038009</v>
          </cell>
        </row>
        <row r="459">
          <cell r="A459" t="str">
            <v>SA1299</v>
          </cell>
          <cell r="B459" t="str">
            <v>11SE-C/C597</v>
          </cell>
          <cell r="C459">
            <v>0</v>
          </cell>
          <cell r="D459" t="str">
            <v>Wch</v>
          </cell>
          <cell r="E459" t="str">
            <v>Wch-S</v>
          </cell>
          <cell r="F459" t="str">
            <v>A</v>
          </cell>
          <cell r="G459" t="str">
            <v>Mount Butler Quarry Site</v>
          </cell>
          <cell r="H459" t="str">
            <v>HKPF</v>
          </cell>
          <cell r="I459">
            <v>2</v>
          </cell>
          <cell r="J459" t="str">
            <v>No</v>
          </cell>
          <cell r="L459" t="str">
            <v>Yes</v>
          </cell>
          <cell r="M459" t="str">
            <v>CC03108038010</v>
          </cell>
        </row>
        <row r="460">
          <cell r="A460" t="str">
            <v>SA1300</v>
          </cell>
          <cell r="B460" t="str">
            <v>11SE-C/C598</v>
          </cell>
          <cell r="C460">
            <v>0</v>
          </cell>
          <cell r="D460" t="str">
            <v>Wch</v>
          </cell>
          <cell r="E460" t="str">
            <v>Wch-S</v>
          </cell>
          <cell r="F460" t="str">
            <v>A</v>
          </cell>
          <cell r="G460" t="str">
            <v>Mount Butler Quarry Site</v>
          </cell>
          <cell r="H460" t="str">
            <v>HKPF</v>
          </cell>
          <cell r="I460">
            <v>3</v>
          </cell>
          <cell r="J460" t="str">
            <v>No</v>
          </cell>
          <cell r="L460" t="str">
            <v>Yes</v>
          </cell>
          <cell r="M460" t="str">
            <v>CC03108038011</v>
          </cell>
        </row>
        <row r="461">
          <cell r="A461" t="str">
            <v>SA1301</v>
          </cell>
          <cell r="B461" t="str">
            <v>11SE-C/CR599</v>
          </cell>
          <cell r="C461">
            <v>0</v>
          </cell>
          <cell r="D461" t="str">
            <v>Wch</v>
          </cell>
          <cell r="E461" t="str">
            <v>Wch-S</v>
          </cell>
          <cell r="F461" t="str">
            <v>A</v>
          </cell>
          <cell r="G461" t="str">
            <v>Mount Butler Quarry Site</v>
          </cell>
          <cell r="H461" t="str">
            <v>HKPF</v>
          </cell>
          <cell r="I461">
            <v>3</v>
          </cell>
          <cell r="J461" t="str">
            <v>No</v>
          </cell>
          <cell r="L461" t="str">
            <v>Yes</v>
          </cell>
          <cell r="M461" t="str">
            <v>CC03108038017</v>
          </cell>
        </row>
        <row r="462">
          <cell r="A462" t="str">
            <v>SA1302</v>
          </cell>
          <cell r="B462" t="str">
            <v>11SE-C/C603</v>
          </cell>
          <cell r="C462">
            <v>0</v>
          </cell>
          <cell r="D462" t="str">
            <v>Wch</v>
          </cell>
          <cell r="E462" t="str">
            <v>Wch-S</v>
          </cell>
          <cell r="F462" t="str">
            <v>A</v>
          </cell>
          <cell r="G462" t="str">
            <v>Mount Butler Quarry Site</v>
          </cell>
          <cell r="H462" t="str">
            <v>HKPF</v>
          </cell>
          <cell r="I462">
            <v>3</v>
          </cell>
          <cell r="J462" t="str">
            <v>No</v>
          </cell>
          <cell r="L462" t="str">
            <v>Yes</v>
          </cell>
          <cell r="M462" t="str">
            <v>CC03108038012</v>
          </cell>
        </row>
        <row r="463">
          <cell r="A463" t="str">
            <v>SA1303</v>
          </cell>
          <cell r="B463" t="str">
            <v>11SE-C/C604</v>
          </cell>
          <cell r="C463">
            <v>0</v>
          </cell>
          <cell r="D463" t="str">
            <v>Wch</v>
          </cell>
          <cell r="E463" t="str">
            <v>Wch-S</v>
          </cell>
          <cell r="F463" t="str">
            <v>A</v>
          </cell>
          <cell r="G463" t="str">
            <v>Mount Butler Quarry Site</v>
          </cell>
          <cell r="H463" t="str">
            <v>HKPF</v>
          </cell>
          <cell r="I463">
            <v>3</v>
          </cell>
          <cell r="J463" t="str">
            <v>No</v>
          </cell>
          <cell r="L463" t="str">
            <v>Yes</v>
          </cell>
          <cell r="M463" t="str">
            <v>CC03108038013</v>
          </cell>
        </row>
        <row r="464">
          <cell r="A464" t="str">
            <v>SA1304</v>
          </cell>
          <cell r="B464" t="str">
            <v>11SE-C/C608</v>
          </cell>
          <cell r="C464">
            <v>0</v>
          </cell>
          <cell r="D464" t="str">
            <v>Wch</v>
          </cell>
          <cell r="E464" t="str">
            <v>Wch-S</v>
          </cell>
          <cell r="F464" t="str">
            <v>A</v>
          </cell>
          <cell r="G464" t="str">
            <v>Mount Butler Quarry Site</v>
          </cell>
          <cell r="H464" t="str">
            <v>HKPF</v>
          </cell>
          <cell r="I464">
            <v>3</v>
          </cell>
          <cell r="J464" t="str">
            <v>No</v>
          </cell>
          <cell r="L464" t="str">
            <v>Yes</v>
          </cell>
          <cell r="M464" t="str">
            <v>CC03108009007</v>
          </cell>
        </row>
        <row r="465">
          <cell r="A465" t="str">
            <v>SA1305</v>
          </cell>
          <cell r="B465" t="str">
            <v>11SE-C/CR609</v>
          </cell>
          <cell r="C465" t="str">
            <v>1,2</v>
          </cell>
          <cell r="D465" t="str">
            <v>Wch</v>
          </cell>
          <cell r="E465" t="str">
            <v>Wch-S</v>
          </cell>
          <cell r="F465" t="str">
            <v>A</v>
          </cell>
          <cell r="G465" t="str">
            <v>Mount Butler Firing Range</v>
          </cell>
          <cell r="H465" t="str">
            <v>HKPF,HKPF</v>
          </cell>
          <cell r="I465">
            <v>1</v>
          </cell>
          <cell r="J465" t="str">
            <v>No</v>
          </cell>
          <cell r="L465" t="str">
            <v>Yes</v>
          </cell>
          <cell r="M465" t="str">
            <v>CC03108055001</v>
          </cell>
        </row>
        <row r="466">
          <cell r="A466" t="str">
            <v>SA1306</v>
          </cell>
          <cell r="B466" t="str">
            <v>11SE-C/CR610</v>
          </cell>
          <cell r="C466">
            <v>0</v>
          </cell>
          <cell r="D466" t="str">
            <v>Wch</v>
          </cell>
          <cell r="E466" t="str">
            <v>Wch-S</v>
          </cell>
          <cell r="F466" t="str">
            <v>A</v>
          </cell>
          <cell r="G466" t="str">
            <v>Mount Butler Firing Range</v>
          </cell>
          <cell r="H466" t="str">
            <v>HKPF</v>
          </cell>
          <cell r="I466">
            <v>1</v>
          </cell>
          <cell r="J466" t="str">
            <v>No</v>
          </cell>
          <cell r="L466" t="str">
            <v>Yes</v>
          </cell>
          <cell r="M466" t="str">
            <v>CC03108055002</v>
          </cell>
        </row>
        <row r="467">
          <cell r="A467" t="str">
            <v>SA1307</v>
          </cell>
          <cell r="B467" t="str">
            <v>11SE-C/C612</v>
          </cell>
          <cell r="C467">
            <v>0</v>
          </cell>
          <cell r="D467" t="str">
            <v>Wch</v>
          </cell>
          <cell r="E467" t="str">
            <v>Wch-S</v>
          </cell>
          <cell r="F467" t="str">
            <v>A</v>
          </cell>
          <cell r="G467" t="str">
            <v>Mount Butler Quarry Site</v>
          </cell>
          <cell r="H467" t="str">
            <v>HKPF</v>
          </cell>
          <cell r="I467">
            <v>3</v>
          </cell>
          <cell r="J467" t="str">
            <v>No</v>
          </cell>
          <cell r="L467" t="str">
            <v>Yes</v>
          </cell>
          <cell r="M467" t="str">
            <v>CC03108038014</v>
          </cell>
        </row>
        <row r="468">
          <cell r="A468" t="str">
            <v>SA1308</v>
          </cell>
          <cell r="B468" t="str">
            <v>11SE-C/C614</v>
          </cell>
          <cell r="C468">
            <v>0</v>
          </cell>
          <cell r="D468" t="str">
            <v>Wch</v>
          </cell>
          <cell r="E468" t="str">
            <v>Wch-S</v>
          </cell>
          <cell r="F468" t="str">
            <v>A</v>
          </cell>
          <cell r="G468" t="str">
            <v>Mount Butler Quarry Site</v>
          </cell>
          <cell r="H468" t="str">
            <v>HKPF</v>
          </cell>
          <cell r="I468">
            <v>2</v>
          </cell>
          <cell r="J468" t="str">
            <v>No</v>
          </cell>
          <cell r="L468" t="str">
            <v>No</v>
          </cell>
          <cell r="M468" t="str">
            <v>CC03108038015</v>
          </cell>
        </row>
        <row r="469">
          <cell r="A469" t="str">
            <v>SA1309</v>
          </cell>
          <cell r="B469" t="str">
            <v>11SE-C/C615</v>
          </cell>
          <cell r="C469">
            <v>0</v>
          </cell>
          <cell r="D469" t="str">
            <v>Wch</v>
          </cell>
          <cell r="E469" t="str">
            <v>Wch-S</v>
          </cell>
          <cell r="F469" t="str">
            <v>A</v>
          </cell>
          <cell r="G469" t="str">
            <v>Mount Butler Firing Range</v>
          </cell>
          <cell r="H469" t="str">
            <v>HKPF</v>
          </cell>
          <cell r="I469">
            <v>2</v>
          </cell>
          <cell r="J469" t="str">
            <v>No</v>
          </cell>
          <cell r="L469" t="str">
            <v>Yes</v>
          </cell>
          <cell r="M469" t="str">
            <v>CC03108055003</v>
          </cell>
        </row>
        <row r="470">
          <cell r="A470" t="str">
            <v>SA1310</v>
          </cell>
          <cell r="B470" t="str">
            <v>11SE-C/CR616</v>
          </cell>
          <cell r="C470">
            <v>0</v>
          </cell>
          <cell r="D470" t="str">
            <v>Wch</v>
          </cell>
          <cell r="E470" t="str">
            <v>Wch-S</v>
          </cell>
          <cell r="F470" t="str">
            <v>A</v>
          </cell>
          <cell r="G470" t="str">
            <v>111 Mount Butler Road Government Quarters</v>
          </cell>
          <cell r="H470" t="str">
            <v>GPA</v>
          </cell>
          <cell r="I470">
            <v>1</v>
          </cell>
          <cell r="J470" t="str">
            <v>Yes</v>
          </cell>
          <cell r="L470" t="str">
            <v>Yes</v>
          </cell>
          <cell r="M470" t="str">
            <v>CC02308008011</v>
          </cell>
        </row>
        <row r="471">
          <cell r="A471" t="str">
            <v>SA1311</v>
          </cell>
          <cell r="B471" t="str">
            <v>11SE-C/CR620</v>
          </cell>
          <cell r="C471">
            <v>0</v>
          </cell>
          <cell r="D471" t="str">
            <v>Wch</v>
          </cell>
          <cell r="E471" t="str">
            <v>Wch-S</v>
          </cell>
          <cell r="F471" t="str">
            <v>A</v>
          </cell>
          <cell r="G471" t="str">
            <v>Mount Butler Firing Range</v>
          </cell>
          <cell r="H471" t="str">
            <v>HKPF</v>
          </cell>
          <cell r="I471">
            <v>2</v>
          </cell>
          <cell r="J471" t="str">
            <v>No</v>
          </cell>
          <cell r="L471" t="str">
            <v>No</v>
          </cell>
          <cell r="M471" t="str">
            <v>CC03108055004</v>
          </cell>
        </row>
        <row r="472">
          <cell r="A472" t="str">
            <v>SA1312</v>
          </cell>
          <cell r="B472" t="str">
            <v>11SE-C/C640</v>
          </cell>
          <cell r="C472">
            <v>0</v>
          </cell>
          <cell r="D472" t="str">
            <v>Wch</v>
          </cell>
          <cell r="E472" t="str">
            <v>Wch-S</v>
          </cell>
          <cell r="F472" t="str">
            <v>A</v>
          </cell>
          <cell r="G472" t="str">
            <v>Mount Butler Quarry Site</v>
          </cell>
          <cell r="H472" t="str">
            <v>HKPF</v>
          </cell>
          <cell r="I472">
            <v>3</v>
          </cell>
          <cell r="J472" t="str">
            <v>No</v>
          </cell>
          <cell r="L472" t="str">
            <v>Yes</v>
          </cell>
          <cell r="M472" t="str">
            <v>CC03108038001</v>
          </cell>
        </row>
        <row r="473">
          <cell r="A473" t="str">
            <v>SA1313</v>
          </cell>
          <cell r="B473" t="str">
            <v>11SE-C/C641</v>
          </cell>
          <cell r="C473">
            <v>0</v>
          </cell>
          <cell r="D473" t="str">
            <v>Wch</v>
          </cell>
          <cell r="E473" t="str">
            <v>Wch-S</v>
          </cell>
          <cell r="F473" t="str">
            <v>A</v>
          </cell>
          <cell r="G473" t="str">
            <v>Mount Butler Quarry Site</v>
          </cell>
          <cell r="H473" t="str">
            <v>HKPF</v>
          </cell>
          <cell r="I473">
            <v>3</v>
          </cell>
          <cell r="J473" t="str">
            <v>No</v>
          </cell>
          <cell r="L473" t="str">
            <v>Yes</v>
          </cell>
          <cell r="M473" t="str">
            <v>CC03108038002</v>
          </cell>
        </row>
        <row r="474">
          <cell r="A474" t="str">
            <v>SA1314</v>
          </cell>
          <cell r="B474" t="str">
            <v>11SE-C/C642</v>
          </cell>
          <cell r="C474">
            <v>0</v>
          </cell>
          <cell r="D474" t="str">
            <v>Wch</v>
          </cell>
          <cell r="E474" t="str">
            <v>Wch-S</v>
          </cell>
          <cell r="F474" t="str">
            <v>A</v>
          </cell>
          <cell r="G474" t="str">
            <v>Mount Butler Quarry Site</v>
          </cell>
          <cell r="H474" t="str">
            <v>HKPF</v>
          </cell>
          <cell r="I474">
            <v>3</v>
          </cell>
          <cell r="J474" t="str">
            <v>No</v>
          </cell>
          <cell r="L474" t="str">
            <v>Yes</v>
          </cell>
          <cell r="M474" t="str">
            <v>CC03108038004</v>
          </cell>
        </row>
        <row r="475">
          <cell r="A475" t="str">
            <v>SA1315</v>
          </cell>
          <cell r="B475" t="str">
            <v>11SE-C/C643</v>
          </cell>
          <cell r="C475">
            <v>0</v>
          </cell>
          <cell r="D475" t="str">
            <v>Wch</v>
          </cell>
          <cell r="E475" t="str">
            <v>Wch-S</v>
          </cell>
          <cell r="F475" t="str">
            <v>A</v>
          </cell>
          <cell r="G475" t="str">
            <v>Mount Butler Quarry Site</v>
          </cell>
          <cell r="H475" t="str">
            <v>HKPF</v>
          </cell>
          <cell r="I475">
            <v>3</v>
          </cell>
          <cell r="J475" t="str">
            <v>No</v>
          </cell>
          <cell r="L475" t="str">
            <v>Yes</v>
          </cell>
          <cell r="M475" t="str">
            <v>CC03108038005</v>
          </cell>
        </row>
        <row r="476">
          <cell r="A476" t="str">
            <v>SA1316</v>
          </cell>
          <cell r="B476" t="str">
            <v>11SE-C/C644</v>
          </cell>
          <cell r="C476">
            <v>0</v>
          </cell>
          <cell r="D476" t="str">
            <v>Wch</v>
          </cell>
          <cell r="E476" t="str">
            <v>Wch-S</v>
          </cell>
          <cell r="F476" t="str">
            <v>A</v>
          </cell>
          <cell r="G476" t="str">
            <v>Mount Butler Quarry Site</v>
          </cell>
          <cell r="H476" t="str">
            <v>HKPF</v>
          </cell>
          <cell r="I476">
            <v>3</v>
          </cell>
          <cell r="J476" t="str">
            <v>No</v>
          </cell>
          <cell r="L476" t="str">
            <v>Yes</v>
          </cell>
          <cell r="M476" t="str">
            <v>CC03108038006</v>
          </cell>
        </row>
        <row r="477">
          <cell r="A477" t="str">
            <v>SA1317</v>
          </cell>
          <cell r="B477" t="str">
            <v>11SE-C/C730</v>
          </cell>
          <cell r="C477">
            <v>2</v>
          </cell>
          <cell r="D477" t="str">
            <v>Wch</v>
          </cell>
          <cell r="E477" t="str">
            <v>Wch-S</v>
          </cell>
          <cell r="F477" t="str">
            <v>A</v>
          </cell>
          <cell r="G477" t="str">
            <v>Deep Water Bay Road Open Space</v>
          </cell>
          <cell r="H477" t="str">
            <v>LCSD</v>
          </cell>
          <cell r="I477">
            <v>3</v>
          </cell>
          <cell r="J477" t="str">
            <v>No</v>
          </cell>
          <cell r="L477" t="str">
            <v>Yes</v>
          </cell>
          <cell r="M477" t="str">
            <v>CC04408065001</v>
          </cell>
        </row>
        <row r="478">
          <cell r="A478" t="str">
            <v>SA1318</v>
          </cell>
          <cell r="B478" t="str">
            <v>11SE-C/C734</v>
          </cell>
          <cell r="C478">
            <v>0</v>
          </cell>
          <cell r="D478" t="str">
            <v>Wch</v>
          </cell>
          <cell r="E478" t="str">
            <v>Wch-S</v>
          </cell>
          <cell r="F478" t="str">
            <v>A</v>
          </cell>
          <cell r="G478" t="str">
            <v>Tai Tam Reservoir Road Sitting Out Area</v>
          </cell>
          <cell r="H478" t="str">
            <v>LCSD</v>
          </cell>
          <cell r="I478">
            <v>2</v>
          </cell>
          <cell r="J478" t="str">
            <v>Yes</v>
          </cell>
          <cell r="L478" t="str">
            <v>Yes</v>
          </cell>
          <cell r="M478" t="str">
            <v>CC04408042002</v>
          </cell>
        </row>
        <row r="479">
          <cell r="A479" t="str">
            <v>SA1319</v>
          </cell>
          <cell r="B479" t="str">
            <v>11SE-C/C735</v>
          </cell>
          <cell r="C479">
            <v>0</v>
          </cell>
          <cell r="D479" t="str">
            <v>Wch</v>
          </cell>
          <cell r="E479" t="str">
            <v>Wch-S</v>
          </cell>
          <cell r="F479" t="str">
            <v>A</v>
          </cell>
          <cell r="G479" t="str">
            <v>Tai Tam Reservoir Road Sitting Out Area</v>
          </cell>
          <cell r="H479" t="str">
            <v>LCSD</v>
          </cell>
          <cell r="I479">
            <v>3</v>
          </cell>
          <cell r="J479" t="str">
            <v>No</v>
          </cell>
          <cell r="L479" t="str">
            <v>Yes</v>
          </cell>
          <cell r="M479" t="str">
            <v>CC04408042003</v>
          </cell>
        </row>
        <row r="480">
          <cell r="A480" t="str">
            <v>SA1320</v>
          </cell>
          <cell r="B480" t="str">
            <v>11SE-C/C740</v>
          </cell>
          <cell r="C480">
            <v>0</v>
          </cell>
          <cell r="D480" t="str">
            <v>WS&amp;L</v>
          </cell>
          <cell r="E480" t="str">
            <v>S</v>
          </cell>
          <cell r="F480" t="str">
            <v>A</v>
          </cell>
          <cell r="G480" t="str">
            <v>Wong Nai Chung Reservoir Park</v>
          </cell>
          <cell r="H480" t="str">
            <v>LCSD</v>
          </cell>
          <cell r="I480">
            <v>2</v>
          </cell>
          <cell r="J480" t="str">
            <v>Yes</v>
          </cell>
          <cell r="L480" t="str">
            <v>Yes</v>
          </cell>
          <cell r="M480" t="str">
            <v>BB04408032002</v>
          </cell>
        </row>
        <row r="481">
          <cell r="A481" t="str">
            <v>SA1321</v>
          </cell>
          <cell r="B481" t="str">
            <v>11SE-C/C754</v>
          </cell>
          <cell r="C481">
            <v>0</v>
          </cell>
          <cell r="D481" t="str">
            <v>Wch</v>
          </cell>
          <cell r="E481" t="str">
            <v>Wch-S</v>
          </cell>
          <cell r="F481" t="str">
            <v>A</v>
          </cell>
          <cell r="G481" t="str">
            <v>Tai Tam Reservoir Road Sitting Out Area</v>
          </cell>
          <cell r="H481" t="str">
            <v>LCSD</v>
          </cell>
          <cell r="I481">
            <v>3</v>
          </cell>
          <cell r="J481" t="str">
            <v>No</v>
          </cell>
          <cell r="L481" t="str">
            <v>Yes</v>
          </cell>
          <cell r="M481" t="str">
            <v>CC04408042004</v>
          </cell>
        </row>
        <row r="482">
          <cell r="A482" t="str">
            <v>SA1322</v>
          </cell>
          <cell r="B482" t="str">
            <v>11SE-C/C798</v>
          </cell>
          <cell r="C482">
            <v>0</v>
          </cell>
          <cell r="D482" t="str">
            <v>Wch</v>
          </cell>
          <cell r="E482" t="str">
            <v>Wch-S</v>
          </cell>
          <cell r="F482" t="str">
            <v>A</v>
          </cell>
          <cell r="G482" t="str">
            <v>Mount Butler Quarry Site</v>
          </cell>
          <cell r="H482" t="str">
            <v>HKPF</v>
          </cell>
          <cell r="I482">
            <v>3</v>
          </cell>
          <cell r="J482" t="str">
            <v>No</v>
          </cell>
          <cell r="L482" t="str">
            <v>Yes</v>
          </cell>
          <cell r="M482" t="str">
            <v>CC03108009008</v>
          </cell>
        </row>
        <row r="483">
          <cell r="A483" t="str">
            <v>SA1323</v>
          </cell>
          <cell r="B483" t="str">
            <v>11SE-C/C801</v>
          </cell>
          <cell r="C483">
            <v>0</v>
          </cell>
          <cell r="D483" t="str">
            <v>Wch</v>
          </cell>
          <cell r="E483" t="str">
            <v>Wch-S</v>
          </cell>
          <cell r="F483" t="str">
            <v>A</v>
          </cell>
          <cell r="G483" t="str">
            <v>Mount Butler Quarry Site</v>
          </cell>
          <cell r="H483" t="str">
            <v>HKPF</v>
          </cell>
          <cell r="I483">
            <v>3</v>
          </cell>
          <cell r="J483" t="str">
            <v>No</v>
          </cell>
          <cell r="L483" t="str">
            <v>Yes</v>
          </cell>
          <cell r="M483" t="str">
            <v>CC03108038003</v>
          </cell>
        </row>
        <row r="484">
          <cell r="A484" t="str">
            <v>SA1324</v>
          </cell>
          <cell r="B484" t="str">
            <v>11SE-C/C805</v>
          </cell>
          <cell r="C484">
            <v>0</v>
          </cell>
          <cell r="D484" t="str">
            <v>Wch</v>
          </cell>
          <cell r="E484" t="str">
            <v>Wch-S</v>
          </cell>
          <cell r="F484" t="str">
            <v>A</v>
          </cell>
          <cell r="G484" t="str">
            <v>Chun Fai Road / Moorsom Road Sitting Out Area</v>
          </cell>
          <cell r="H484" t="str">
            <v>LCSD</v>
          </cell>
          <cell r="I484">
            <v>3</v>
          </cell>
          <cell r="J484" t="str">
            <v>No</v>
          </cell>
          <cell r="L484" t="str">
            <v>No</v>
          </cell>
          <cell r="M484" t="str">
            <v>CC04408028001</v>
          </cell>
        </row>
        <row r="485">
          <cell r="A485" t="str">
            <v>SA1325</v>
          </cell>
          <cell r="B485" t="str">
            <v>11SE-C/C806</v>
          </cell>
          <cell r="C485">
            <v>2</v>
          </cell>
          <cell r="D485" t="str">
            <v>Wch</v>
          </cell>
          <cell r="E485" t="str">
            <v>Wch-S</v>
          </cell>
          <cell r="F485" t="str">
            <v>A</v>
          </cell>
          <cell r="G485" t="str">
            <v>Chun Fai Road / Moorsom Road Sitting Out Area</v>
          </cell>
          <cell r="H485" t="str">
            <v>LCSD</v>
          </cell>
          <cell r="I485">
            <v>1</v>
          </cell>
          <cell r="J485" t="str">
            <v>No</v>
          </cell>
          <cell r="L485" t="str">
            <v>No</v>
          </cell>
          <cell r="M485" t="str">
            <v>CC02308028002</v>
          </cell>
        </row>
        <row r="486">
          <cell r="A486" t="str">
            <v>SA1326</v>
          </cell>
          <cell r="B486" t="str">
            <v>11SE-C/C831</v>
          </cell>
          <cell r="C486">
            <v>0</v>
          </cell>
          <cell r="D486" t="str">
            <v>E</v>
          </cell>
          <cell r="E486" t="str">
            <v>NP&amp;CB</v>
          </cell>
          <cell r="F486" t="str">
            <v>A</v>
          </cell>
          <cell r="G486" t="str">
            <v>Tai Tam Country Park Quarry Gap Public Toilet</v>
          </cell>
          <cell r="H486" t="str">
            <v>AFCD</v>
          </cell>
          <cell r="I486">
            <v>1</v>
          </cell>
          <cell r="J486" t="str">
            <v>Yes</v>
          </cell>
          <cell r="L486" t="str">
            <v>Yes</v>
          </cell>
          <cell r="M486" t="str">
            <v>DA00108052001</v>
          </cell>
        </row>
        <row r="487">
          <cell r="A487" t="str">
            <v>SA1327</v>
          </cell>
          <cell r="B487" t="str">
            <v>11SE-C/C835</v>
          </cell>
          <cell r="C487">
            <v>0</v>
          </cell>
          <cell r="D487" t="str">
            <v>Wch</v>
          </cell>
          <cell r="E487" t="str">
            <v>Wch-S</v>
          </cell>
          <cell r="F487" t="str">
            <v>A</v>
          </cell>
          <cell r="G487" t="str">
            <v>Mount Butler Quarry Site</v>
          </cell>
          <cell r="H487" t="str">
            <v>HKPF</v>
          </cell>
          <cell r="I487">
            <v>3</v>
          </cell>
          <cell r="J487" t="str">
            <v>No</v>
          </cell>
          <cell r="L487" t="str">
            <v>Yes</v>
          </cell>
          <cell r="M487" t="str">
            <v>CC03108038021</v>
          </cell>
        </row>
        <row r="488">
          <cell r="A488" t="str">
            <v>SA1328</v>
          </cell>
          <cell r="B488" t="str">
            <v>11SE-C/C836</v>
          </cell>
          <cell r="C488">
            <v>0</v>
          </cell>
          <cell r="D488" t="str">
            <v>E</v>
          </cell>
          <cell r="E488" t="str">
            <v>NP&amp;CB</v>
          </cell>
          <cell r="F488" t="str">
            <v>A</v>
          </cell>
          <cell r="G488" t="str">
            <v>Mount Parker RSR Station &amp; Radio Transmitting Station</v>
          </cell>
          <cell r="H488" t="str">
            <v>CAD</v>
          </cell>
          <cell r="I488">
            <v>1</v>
          </cell>
          <cell r="J488" t="str">
            <v>Yes</v>
          </cell>
          <cell r="L488" t="str">
            <v>Yes</v>
          </cell>
          <cell r="M488" t="str">
            <v>DA00808032016</v>
          </cell>
        </row>
        <row r="489">
          <cell r="A489" t="str">
            <v>SA1329</v>
          </cell>
          <cell r="B489" t="str">
            <v>11SE-C/C838</v>
          </cell>
          <cell r="C489">
            <v>0</v>
          </cell>
          <cell r="D489" t="str">
            <v>Wch</v>
          </cell>
          <cell r="E489" t="str">
            <v>Wch-S</v>
          </cell>
          <cell r="F489" t="str">
            <v>A</v>
          </cell>
          <cell r="G489" t="str">
            <v>Mount Butler Firing Range</v>
          </cell>
          <cell r="H489" t="str">
            <v>HKPF</v>
          </cell>
          <cell r="I489">
            <v>3</v>
          </cell>
          <cell r="J489" t="str">
            <v>No</v>
          </cell>
          <cell r="L489" t="str">
            <v>Yes</v>
          </cell>
          <cell r="M489" t="str">
            <v>CC03108055005</v>
          </cell>
        </row>
        <row r="490">
          <cell r="A490" t="str">
            <v>SA1330</v>
          </cell>
          <cell r="B490" t="str">
            <v>11SE-C/C855</v>
          </cell>
          <cell r="C490">
            <v>0</v>
          </cell>
          <cell r="D490" t="str">
            <v>Wch</v>
          </cell>
          <cell r="E490" t="str">
            <v>Wch-S</v>
          </cell>
          <cell r="F490" t="str">
            <v>A</v>
          </cell>
          <cell r="G490" t="str">
            <v>Mount Butler Quarry Site</v>
          </cell>
          <cell r="H490" t="str">
            <v>HKPF</v>
          </cell>
          <cell r="I490">
            <v>3</v>
          </cell>
          <cell r="J490" t="str">
            <v>No</v>
          </cell>
          <cell r="L490" t="str">
            <v>Yes</v>
          </cell>
          <cell r="M490" t="str">
            <v>CC03108038024</v>
          </cell>
        </row>
        <row r="491">
          <cell r="A491" t="str">
            <v>SA1331</v>
          </cell>
          <cell r="B491" t="str">
            <v>11SE-C/C87</v>
          </cell>
          <cell r="C491" t="str">
            <v>1,2</v>
          </cell>
          <cell r="D491" t="str">
            <v>Wch</v>
          </cell>
          <cell r="E491" t="str">
            <v>Wch-S</v>
          </cell>
          <cell r="F491" t="str">
            <v>A</v>
          </cell>
          <cell r="G491" t="str">
            <v>Perkins Road Amenity Plot</v>
          </cell>
          <cell r="H491" t="str">
            <v>HyD,LCSD</v>
          </cell>
          <cell r="I491">
            <v>1</v>
          </cell>
          <cell r="J491" t="str">
            <v>Yes</v>
          </cell>
          <cell r="L491" t="str">
            <v>Yes</v>
          </cell>
          <cell r="M491" t="str">
            <v>CC04408039001</v>
          </cell>
        </row>
        <row r="492">
          <cell r="A492" t="str">
            <v>SA1332</v>
          </cell>
          <cell r="B492" t="str">
            <v>11SE-C/C91</v>
          </cell>
          <cell r="C492">
            <v>0</v>
          </cell>
          <cell r="D492" t="str">
            <v>WS&amp;L</v>
          </cell>
          <cell r="E492" t="str">
            <v>S</v>
          </cell>
          <cell r="F492" t="str">
            <v>A</v>
          </cell>
          <cell r="G492" t="str">
            <v>Wong Nai Chung Reservoir Park Fitness Trail</v>
          </cell>
          <cell r="H492" t="str">
            <v>LCSD</v>
          </cell>
          <cell r="I492">
            <v>1</v>
          </cell>
          <cell r="J492" t="str">
            <v>Yes</v>
          </cell>
          <cell r="L492" t="str">
            <v>Yes</v>
          </cell>
          <cell r="M492" t="str">
            <v>BB04408033001</v>
          </cell>
        </row>
        <row r="493">
          <cell r="A493" t="str">
            <v>SA1333</v>
          </cell>
          <cell r="B493" t="str">
            <v>11SE-C/C98</v>
          </cell>
          <cell r="C493">
            <v>0</v>
          </cell>
          <cell r="D493" t="str">
            <v>WS&amp;L</v>
          </cell>
          <cell r="E493" t="str">
            <v>S</v>
          </cell>
          <cell r="F493" t="str">
            <v>A</v>
          </cell>
          <cell r="G493" t="str">
            <v>Tai Tam Country Park Barbecue Area Site 2 Public Toilet</v>
          </cell>
          <cell r="H493" t="str">
            <v>AFCD</v>
          </cell>
          <cell r="I493">
            <v>3</v>
          </cell>
          <cell r="J493" t="str">
            <v>No</v>
          </cell>
          <cell r="L493" t="str">
            <v>Yes</v>
          </cell>
          <cell r="M493" t="str">
            <v>BB00108065001</v>
          </cell>
        </row>
        <row r="494">
          <cell r="A494" t="str">
            <v>SA1335</v>
          </cell>
          <cell r="B494" t="str">
            <v>11SE-C/F1</v>
          </cell>
          <cell r="C494">
            <v>0</v>
          </cell>
          <cell r="D494" t="str">
            <v>Wch</v>
          </cell>
          <cell r="E494" t="str">
            <v>Wch-S</v>
          </cell>
          <cell r="F494" t="str">
            <v>A</v>
          </cell>
          <cell r="G494" t="str">
            <v>Hong Kong Tennis Centre</v>
          </cell>
          <cell r="H494" t="str">
            <v>LCSD</v>
          </cell>
          <cell r="I494">
            <v>1</v>
          </cell>
          <cell r="J494" t="str">
            <v>No</v>
          </cell>
          <cell r="L494" t="str">
            <v>Yes</v>
          </cell>
          <cell r="M494" t="str">
            <v>CC04408025001</v>
          </cell>
        </row>
        <row r="495">
          <cell r="A495" t="str">
            <v>SA1336</v>
          </cell>
          <cell r="B495" t="str">
            <v>11SE-C/F10</v>
          </cell>
          <cell r="C495">
            <v>0</v>
          </cell>
          <cell r="D495" t="str">
            <v>Wch</v>
          </cell>
          <cell r="E495" t="str">
            <v>Wch-S</v>
          </cell>
          <cell r="F495" t="str">
            <v>A</v>
          </cell>
          <cell r="G495" t="str">
            <v>Mount Butler Quarry Site</v>
          </cell>
          <cell r="H495" t="str">
            <v>HKPF</v>
          </cell>
          <cell r="I495">
            <v>3</v>
          </cell>
          <cell r="J495" t="str">
            <v>No</v>
          </cell>
          <cell r="L495" t="str">
            <v>Yes</v>
          </cell>
          <cell r="M495" t="str">
            <v>CC03108009009</v>
          </cell>
        </row>
        <row r="496">
          <cell r="A496" t="str">
            <v>SA1337</v>
          </cell>
          <cell r="B496" t="str">
            <v>11SE-C/F102</v>
          </cell>
          <cell r="C496">
            <v>0</v>
          </cell>
          <cell r="D496" t="str">
            <v>E</v>
          </cell>
          <cell r="E496" t="str">
            <v>NP&amp;CB</v>
          </cell>
          <cell r="F496" t="str">
            <v>A</v>
          </cell>
          <cell r="G496" t="str">
            <v>Mount Parker RSR Station &amp; Radio Transmitting Station</v>
          </cell>
          <cell r="H496" t="str">
            <v>CAD</v>
          </cell>
          <cell r="I496">
            <v>3</v>
          </cell>
          <cell r="J496" t="str">
            <v>No</v>
          </cell>
          <cell r="L496" t="str">
            <v>Yes</v>
          </cell>
          <cell r="M496" t="str">
            <v>DA00808035001</v>
          </cell>
        </row>
        <row r="497">
          <cell r="A497" t="str">
            <v>SA1338</v>
          </cell>
          <cell r="B497" t="str">
            <v>11SE-C/F124</v>
          </cell>
          <cell r="C497">
            <v>0</v>
          </cell>
          <cell r="D497" t="str">
            <v>Wch</v>
          </cell>
          <cell r="E497" t="str">
            <v>Wch-S</v>
          </cell>
          <cell r="F497" t="str">
            <v>A</v>
          </cell>
          <cell r="G497" t="str">
            <v>Mount Butler Quarry Site</v>
          </cell>
          <cell r="H497" t="str">
            <v>HKPF</v>
          </cell>
          <cell r="I497">
            <v>2</v>
          </cell>
          <cell r="J497" t="str">
            <v>No</v>
          </cell>
          <cell r="L497" t="str">
            <v>Yes</v>
          </cell>
          <cell r="M497" t="str">
            <v>CC03108038018</v>
          </cell>
        </row>
        <row r="498">
          <cell r="A498" t="str">
            <v>SA1339</v>
          </cell>
          <cell r="B498" t="str">
            <v>11SE-C/FR125</v>
          </cell>
          <cell r="C498">
            <v>0</v>
          </cell>
          <cell r="D498" t="str">
            <v>Wch</v>
          </cell>
          <cell r="E498" t="str">
            <v>Wch-S</v>
          </cell>
          <cell r="F498" t="str">
            <v>A</v>
          </cell>
          <cell r="G498" t="str">
            <v>Mount Butler Quarry Site</v>
          </cell>
          <cell r="H498" t="str">
            <v>HKPF</v>
          </cell>
          <cell r="I498">
            <v>3</v>
          </cell>
          <cell r="J498" t="str">
            <v>No</v>
          </cell>
          <cell r="L498" t="str">
            <v>Yes</v>
          </cell>
          <cell r="M498" t="str">
            <v>CC03108009010</v>
          </cell>
        </row>
        <row r="499">
          <cell r="A499" t="str">
            <v>SA1340</v>
          </cell>
          <cell r="B499" t="str">
            <v>11SE-C/F144</v>
          </cell>
          <cell r="C499">
            <v>0</v>
          </cell>
          <cell r="D499" t="str">
            <v>WS&amp;L</v>
          </cell>
          <cell r="E499" t="str">
            <v>S</v>
          </cell>
          <cell r="F499" t="str">
            <v>A</v>
          </cell>
          <cell r="G499" t="str">
            <v>(GLA-THK416) Deep Water Bay Road</v>
          </cell>
          <cell r="H499" t="str">
            <v>LCSD</v>
          </cell>
          <cell r="I499">
            <v>3</v>
          </cell>
          <cell r="J499" t="str">
            <v>No</v>
          </cell>
          <cell r="L499" t="str">
            <v>Yes</v>
          </cell>
          <cell r="M499" t="str">
            <v>BB04408043001</v>
          </cell>
        </row>
        <row r="500">
          <cell r="A500" t="str">
            <v>SA1341</v>
          </cell>
          <cell r="B500" t="str">
            <v>11SE-C/F174</v>
          </cell>
          <cell r="C500">
            <v>0</v>
          </cell>
          <cell r="D500" t="str">
            <v>Wch</v>
          </cell>
          <cell r="E500" t="str">
            <v>Wch-S</v>
          </cell>
          <cell r="F500" t="str">
            <v>A</v>
          </cell>
          <cell r="G500" t="str">
            <v>Perkins Road Sitting Out Area</v>
          </cell>
          <cell r="H500" t="str">
            <v>LCSD</v>
          </cell>
          <cell r="I500">
            <v>2</v>
          </cell>
          <cell r="J500" t="str">
            <v>No</v>
          </cell>
          <cell r="L500" t="str">
            <v>Yes</v>
          </cell>
          <cell r="M500" t="str">
            <v>CC04408070001</v>
          </cell>
        </row>
        <row r="501">
          <cell r="A501" t="str">
            <v>SA1342</v>
          </cell>
          <cell r="B501" t="str">
            <v>11SE-C/F175</v>
          </cell>
          <cell r="C501">
            <v>0</v>
          </cell>
          <cell r="D501" t="str">
            <v>Wch</v>
          </cell>
          <cell r="E501" t="str">
            <v>Wch-S</v>
          </cell>
          <cell r="F501" t="str">
            <v>A</v>
          </cell>
          <cell r="G501" t="str">
            <v>Mount Butler Quarry Site</v>
          </cell>
          <cell r="H501" t="str">
            <v>HKPF</v>
          </cell>
          <cell r="I501">
            <v>1</v>
          </cell>
          <cell r="J501" t="str">
            <v>No</v>
          </cell>
          <cell r="L501" t="str">
            <v>Yes</v>
          </cell>
          <cell r="M501" t="str">
            <v>CC03108038022</v>
          </cell>
        </row>
        <row r="502">
          <cell r="A502" t="str">
            <v>SA1344</v>
          </cell>
          <cell r="B502" t="str">
            <v>11SE-C/FR196</v>
          </cell>
          <cell r="C502">
            <v>0</v>
          </cell>
          <cell r="D502" t="str">
            <v>WS&amp;L</v>
          </cell>
          <cell r="E502" t="str">
            <v>S</v>
          </cell>
          <cell r="F502" t="str">
            <v>A</v>
          </cell>
          <cell r="G502" t="str">
            <v>Wong Nai Chung Reservoir Park Fitness Trail</v>
          </cell>
          <cell r="H502" t="str">
            <v>LCSD</v>
          </cell>
          <cell r="I502">
            <v>1</v>
          </cell>
          <cell r="J502" t="str">
            <v>Yes</v>
          </cell>
          <cell r="L502" t="str">
            <v>Yes</v>
          </cell>
          <cell r="M502" t="str">
            <v>BB04408032003</v>
          </cell>
        </row>
        <row r="503">
          <cell r="A503" t="str">
            <v>SA1345</v>
          </cell>
          <cell r="B503" t="str">
            <v>11SE-C/FR2</v>
          </cell>
          <cell r="C503">
            <v>0</v>
          </cell>
          <cell r="D503" t="str">
            <v>Wch</v>
          </cell>
          <cell r="E503" t="str">
            <v>Wch-S</v>
          </cell>
          <cell r="F503" t="str">
            <v>A</v>
          </cell>
          <cell r="G503" t="str">
            <v>Hong Kong Tennis Centre</v>
          </cell>
          <cell r="H503" t="str">
            <v>LCSD</v>
          </cell>
          <cell r="I503">
            <v>1</v>
          </cell>
          <cell r="J503" t="str">
            <v>Yes</v>
          </cell>
          <cell r="L503" t="str">
            <v>Yes</v>
          </cell>
          <cell r="M503" t="str">
            <v>CC04408025005</v>
          </cell>
        </row>
        <row r="504">
          <cell r="A504" t="str">
            <v>SA1346</v>
          </cell>
          <cell r="B504" t="str">
            <v>11SE-C/FR3</v>
          </cell>
          <cell r="C504">
            <v>0</v>
          </cell>
          <cell r="D504" t="str">
            <v>Wch</v>
          </cell>
          <cell r="E504" t="str">
            <v>Wch-S</v>
          </cell>
          <cell r="F504" t="str">
            <v>A</v>
          </cell>
          <cell r="G504" t="str">
            <v>Hong Kong Tennis Centre</v>
          </cell>
          <cell r="H504" t="str">
            <v>LCSD</v>
          </cell>
          <cell r="I504">
            <v>1</v>
          </cell>
          <cell r="J504" t="str">
            <v>Yes</v>
          </cell>
          <cell r="L504" t="str">
            <v>Yes</v>
          </cell>
          <cell r="M504" t="str">
            <v>CC04408025006</v>
          </cell>
        </row>
        <row r="505">
          <cell r="A505" t="str">
            <v>SA1347</v>
          </cell>
          <cell r="B505" t="str">
            <v>11SE-C/F38</v>
          </cell>
          <cell r="C505">
            <v>0</v>
          </cell>
          <cell r="D505" t="str">
            <v>E</v>
          </cell>
          <cell r="E505" t="str">
            <v>NP&amp;CB</v>
          </cell>
          <cell r="F505" t="str">
            <v>A</v>
          </cell>
          <cell r="G505" t="str">
            <v>(Mount Parker Road)</v>
          </cell>
          <cell r="H505" t="str">
            <v>CAD</v>
          </cell>
          <cell r="I505">
            <v>3</v>
          </cell>
          <cell r="J505" t="str">
            <v>No</v>
          </cell>
          <cell r="L505" t="str">
            <v>Yes</v>
          </cell>
          <cell r="M505" t="str">
            <v>DA02308046001</v>
          </cell>
        </row>
        <row r="506">
          <cell r="A506" t="str">
            <v>SA1348</v>
          </cell>
          <cell r="B506" t="str">
            <v>11SE-C/F47</v>
          </cell>
          <cell r="C506">
            <v>0</v>
          </cell>
          <cell r="D506" t="str">
            <v>Wch</v>
          </cell>
          <cell r="E506" t="str">
            <v>Wch-S</v>
          </cell>
          <cell r="F506" t="str">
            <v>A</v>
          </cell>
          <cell r="G506" t="str">
            <v>111 Mount Butler Road Government Quarters</v>
          </cell>
          <cell r="H506" t="str">
            <v>GPA</v>
          </cell>
          <cell r="I506">
            <v>2</v>
          </cell>
          <cell r="J506" t="str">
            <v>No</v>
          </cell>
          <cell r="L506" t="str">
            <v>Yes</v>
          </cell>
          <cell r="M506" t="str">
            <v>CC02308008005</v>
          </cell>
        </row>
        <row r="507">
          <cell r="A507" t="str">
            <v>SA1349</v>
          </cell>
          <cell r="B507" t="str">
            <v>11SE-C/F48</v>
          </cell>
          <cell r="C507">
            <v>0</v>
          </cell>
          <cell r="D507" t="str">
            <v>Wch</v>
          </cell>
          <cell r="E507" t="str">
            <v>Wch-S</v>
          </cell>
          <cell r="F507" t="str">
            <v>A</v>
          </cell>
          <cell r="G507" t="str">
            <v>111 Mount Butler Road Government Quarters</v>
          </cell>
          <cell r="H507" t="str">
            <v>GPA</v>
          </cell>
          <cell r="I507">
            <v>1</v>
          </cell>
          <cell r="J507" t="str">
            <v>Yes</v>
          </cell>
          <cell r="L507" t="str">
            <v>Yes</v>
          </cell>
          <cell r="M507" t="str">
            <v>CC02308008006</v>
          </cell>
        </row>
        <row r="508">
          <cell r="A508" t="str">
            <v>SA1350</v>
          </cell>
          <cell r="B508" t="str">
            <v>11SE-C/F7</v>
          </cell>
          <cell r="C508">
            <v>0</v>
          </cell>
          <cell r="D508" t="str">
            <v>Wch</v>
          </cell>
          <cell r="E508" t="str">
            <v>Wch-S</v>
          </cell>
          <cell r="F508" t="str">
            <v>A</v>
          </cell>
          <cell r="G508" t="str">
            <v>Tai Hang Road Children's Playground</v>
          </cell>
          <cell r="H508" t="str">
            <v>LCSD</v>
          </cell>
          <cell r="I508">
            <v>2</v>
          </cell>
          <cell r="J508" t="str">
            <v>Yes</v>
          </cell>
          <cell r="L508" t="str">
            <v>Yes</v>
          </cell>
          <cell r="M508" t="str">
            <v>CC04408023001</v>
          </cell>
        </row>
        <row r="509">
          <cell r="A509" t="str">
            <v>SA1351</v>
          </cell>
          <cell r="B509" t="str">
            <v>11SE-C/F76</v>
          </cell>
          <cell r="C509">
            <v>0</v>
          </cell>
          <cell r="D509" t="str">
            <v>E</v>
          </cell>
          <cell r="E509" t="str">
            <v>NP&amp;CB</v>
          </cell>
          <cell r="F509" t="str">
            <v>A</v>
          </cell>
          <cell r="G509" t="str">
            <v>Mount Parker RSR Station &amp; Radio Transmitting Station</v>
          </cell>
          <cell r="H509" t="str">
            <v>CAD</v>
          </cell>
          <cell r="I509">
            <v>3</v>
          </cell>
          <cell r="J509" t="str">
            <v>No</v>
          </cell>
          <cell r="L509" t="str">
            <v>Yes</v>
          </cell>
          <cell r="M509" t="str">
            <v>DA00808032007</v>
          </cell>
        </row>
        <row r="510">
          <cell r="A510" t="str">
            <v>SA1352</v>
          </cell>
          <cell r="B510" t="str">
            <v>11SE-C/F77</v>
          </cell>
          <cell r="C510">
            <v>0</v>
          </cell>
          <cell r="D510" t="str">
            <v>E</v>
          </cell>
          <cell r="E510" t="str">
            <v>NP&amp;CB</v>
          </cell>
          <cell r="F510" t="str">
            <v>A</v>
          </cell>
          <cell r="G510" t="str">
            <v>Mount Parker RSR Station &amp; Radio Transmitting Station</v>
          </cell>
          <cell r="H510" t="str">
            <v>CAD</v>
          </cell>
          <cell r="I510">
            <v>3</v>
          </cell>
          <cell r="J510" t="str">
            <v>No</v>
          </cell>
          <cell r="L510" t="str">
            <v>Yes</v>
          </cell>
          <cell r="M510" t="str">
            <v>DA00808032006</v>
          </cell>
        </row>
        <row r="511">
          <cell r="A511" t="str">
            <v>SA1353</v>
          </cell>
          <cell r="B511" t="str">
            <v>11SE-C/F82</v>
          </cell>
          <cell r="C511">
            <v>0</v>
          </cell>
          <cell r="D511" t="str">
            <v>Wch</v>
          </cell>
          <cell r="E511" t="str">
            <v>Wch-S</v>
          </cell>
          <cell r="F511" t="str">
            <v>A</v>
          </cell>
          <cell r="G511" t="str">
            <v>Hong Kong Tennis Centre</v>
          </cell>
          <cell r="H511" t="str">
            <v>LCSD</v>
          </cell>
          <cell r="I511">
            <v>1</v>
          </cell>
          <cell r="J511" t="str">
            <v>Yes</v>
          </cell>
          <cell r="L511" t="str">
            <v>No</v>
          </cell>
          <cell r="M511" t="str">
            <v>CC04408025002</v>
          </cell>
        </row>
        <row r="512">
          <cell r="A512" t="str">
            <v>SA1354</v>
          </cell>
          <cell r="B512" t="str">
            <v>11SE-C/F83</v>
          </cell>
          <cell r="C512">
            <v>0</v>
          </cell>
          <cell r="D512" t="str">
            <v>Wch</v>
          </cell>
          <cell r="E512" t="str">
            <v>Wch-S</v>
          </cell>
          <cell r="F512" t="str">
            <v>A</v>
          </cell>
          <cell r="G512" t="str">
            <v>Hong Kong Tennis Centre</v>
          </cell>
          <cell r="H512" t="str">
            <v>LCSD</v>
          </cell>
          <cell r="I512">
            <v>1</v>
          </cell>
          <cell r="J512" t="str">
            <v>Yes</v>
          </cell>
          <cell r="L512" t="str">
            <v>Yes</v>
          </cell>
          <cell r="M512" t="str">
            <v>CC04408025003</v>
          </cell>
        </row>
        <row r="513">
          <cell r="A513" t="str">
            <v>SA1355</v>
          </cell>
          <cell r="B513" t="str">
            <v>11SE-C/FR9</v>
          </cell>
          <cell r="C513">
            <v>0</v>
          </cell>
          <cell r="D513" t="str">
            <v>Wch</v>
          </cell>
          <cell r="E513" t="str">
            <v>Wch-S</v>
          </cell>
          <cell r="F513" t="str">
            <v>A</v>
          </cell>
          <cell r="G513" t="str">
            <v>Mount Butler Quarry Staff Quarters</v>
          </cell>
          <cell r="H513" t="str">
            <v>HKPF</v>
          </cell>
          <cell r="I513">
            <v>1</v>
          </cell>
          <cell r="J513" t="str">
            <v>No</v>
          </cell>
          <cell r="L513" t="str">
            <v>Yes</v>
          </cell>
          <cell r="M513" t="str">
            <v>CC03108009011</v>
          </cell>
        </row>
        <row r="514">
          <cell r="A514" t="str">
            <v>SA1356</v>
          </cell>
          <cell r="B514" t="str">
            <v>11SE-C/F90</v>
          </cell>
          <cell r="C514">
            <v>0</v>
          </cell>
          <cell r="D514" t="str">
            <v>Wch</v>
          </cell>
          <cell r="E514" t="str">
            <v>Wch-S</v>
          </cell>
          <cell r="F514" t="str">
            <v>A</v>
          </cell>
          <cell r="G514" t="str">
            <v>Hong Kong Tennis Centre</v>
          </cell>
          <cell r="H514" t="str">
            <v>LCSD</v>
          </cell>
          <cell r="I514">
            <v>3</v>
          </cell>
          <cell r="J514" t="str">
            <v>No</v>
          </cell>
          <cell r="L514" t="str">
            <v>No</v>
          </cell>
          <cell r="M514" t="str">
            <v>CC04408025004</v>
          </cell>
        </row>
        <row r="515">
          <cell r="A515" t="str">
            <v>SA1357</v>
          </cell>
          <cell r="B515" t="str">
            <v>11SE-C/F98</v>
          </cell>
          <cell r="C515">
            <v>0</v>
          </cell>
          <cell r="D515" t="str">
            <v>Wch</v>
          </cell>
          <cell r="E515" t="str">
            <v>Wch-S</v>
          </cell>
          <cell r="F515" t="str">
            <v>A</v>
          </cell>
          <cell r="G515" t="str">
            <v>111 Mount Butler Road Government Quarters</v>
          </cell>
          <cell r="H515" t="str">
            <v>GPA</v>
          </cell>
          <cell r="I515">
            <v>2</v>
          </cell>
          <cell r="J515" t="str">
            <v>Yes</v>
          </cell>
          <cell r="L515" t="str">
            <v>Yes</v>
          </cell>
          <cell r="M515" t="str">
            <v>CC02308008007</v>
          </cell>
        </row>
        <row r="516">
          <cell r="A516" t="str">
            <v>SA1358</v>
          </cell>
          <cell r="B516" t="str">
            <v>11SE-C/F99</v>
          </cell>
          <cell r="C516">
            <v>0</v>
          </cell>
          <cell r="D516" t="str">
            <v>Wch</v>
          </cell>
          <cell r="E516" t="str">
            <v>Wch-S</v>
          </cell>
          <cell r="F516" t="str">
            <v>A</v>
          </cell>
          <cell r="G516" t="str">
            <v>Aurizon, 60-62 Moorsom Road</v>
          </cell>
          <cell r="H516" t="str">
            <v>GPA</v>
          </cell>
          <cell r="I516">
            <v>3</v>
          </cell>
          <cell r="J516" t="str">
            <v>No</v>
          </cell>
          <cell r="L516" t="str">
            <v>Yes</v>
          </cell>
          <cell r="M516" t="str">
            <v>CC02308014004</v>
          </cell>
        </row>
        <row r="517">
          <cell r="A517" t="str">
            <v>SA1359</v>
          </cell>
          <cell r="B517" t="str">
            <v>11SE-C/R149</v>
          </cell>
          <cell r="C517">
            <v>0</v>
          </cell>
          <cell r="D517" t="str">
            <v>Wch</v>
          </cell>
          <cell r="E517" t="str">
            <v>Wch-S</v>
          </cell>
          <cell r="F517" t="str">
            <v>A</v>
          </cell>
          <cell r="G517" t="str">
            <v>111 Mount Butler Road Government Quarters</v>
          </cell>
          <cell r="H517" t="str">
            <v>GPA</v>
          </cell>
          <cell r="I517">
            <v>1</v>
          </cell>
          <cell r="J517" t="str">
            <v>Yes</v>
          </cell>
          <cell r="L517" t="str">
            <v>No</v>
          </cell>
          <cell r="M517" t="str">
            <v>CC02308008009</v>
          </cell>
        </row>
        <row r="518">
          <cell r="A518" t="str">
            <v>SA1360</v>
          </cell>
          <cell r="B518" t="str">
            <v>11SE-C/R152</v>
          </cell>
          <cell r="C518">
            <v>0</v>
          </cell>
          <cell r="D518" t="str">
            <v>Wch</v>
          </cell>
          <cell r="E518" t="str">
            <v>Wch-S</v>
          </cell>
          <cell r="F518" t="str">
            <v>A</v>
          </cell>
          <cell r="G518" t="str">
            <v>Aurora, 61 Moorsom Road</v>
          </cell>
          <cell r="H518" t="str">
            <v>GPA</v>
          </cell>
          <cell r="I518">
            <v>2</v>
          </cell>
          <cell r="J518" t="str">
            <v>Yes</v>
          </cell>
          <cell r="L518" t="str">
            <v>No</v>
          </cell>
          <cell r="M518" t="str">
            <v>CC02308014005</v>
          </cell>
        </row>
        <row r="519">
          <cell r="A519" t="str">
            <v>SA1363</v>
          </cell>
          <cell r="B519" t="str">
            <v>11SE-C/R230</v>
          </cell>
          <cell r="C519">
            <v>0</v>
          </cell>
          <cell r="D519" t="str">
            <v>Wch</v>
          </cell>
          <cell r="E519" t="str">
            <v>Wch-S</v>
          </cell>
          <cell r="F519" t="str">
            <v>A</v>
          </cell>
          <cell r="G519" t="str">
            <v>Mount Butler Quarry Site</v>
          </cell>
          <cell r="H519" t="str">
            <v>HKPF</v>
          </cell>
          <cell r="I519">
            <v>1</v>
          </cell>
          <cell r="J519" t="str">
            <v>No</v>
          </cell>
          <cell r="L519" t="str">
            <v>No</v>
          </cell>
          <cell r="M519" t="str">
            <v>CC03108038019</v>
          </cell>
        </row>
        <row r="520">
          <cell r="A520" t="str">
            <v>SA1364</v>
          </cell>
          <cell r="B520" t="str">
            <v>11SE-C/R256</v>
          </cell>
          <cell r="C520">
            <v>0</v>
          </cell>
          <cell r="D520" t="str">
            <v>Wch</v>
          </cell>
          <cell r="E520" t="str">
            <v>Wch-S</v>
          </cell>
          <cell r="F520" t="str">
            <v>A</v>
          </cell>
          <cell r="G520" t="str">
            <v>Aurizon, 60-62 Moorsom Road</v>
          </cell>
          <cell r="H520" t="str">
            <v>GPA</v>
          </cell>
          <cell r="I520">
            <v>1</v>
          </cell>
          <cell r="J520" t="str">
            <v>No</v>
          </cell>
          <cell r="L520" t="str">
            <v>No</v>
          </cell>
          <cell r="M520" t="str">
            <v>CC02308014013</v>
          </cell>
        </row>
        <row r="521">
          <cell r="A521" t="str">
            <v>SA1365</v>
          </cell>
          <cell r="B521" t="str">
            <v>11SE-C/R262</v>
          </cell>
          <cell r="C521">
            <v>0</v>
          </cell>
          <cell r="D521" t="str">
            <v>Wch</v>
          </cell>
          <cell r="E521" t="str">
            <v>Wch-S</v>
          </cell>
          <cell r="F521" t="str">
            <v>A</v>
          </cell>
          <cell r="G521" t="str">
            <v>Tai Tam Reservoir Road Sitting Out Area</v>
          </cell>
          <cell r="H521" t="str">
            <v>LCSD</v>
          </cell>
          <cell r="I521">
            <v>2</v>
          </cell>
          <cell r="J521" t="str">
            <v>Yes</v>
          </cell>
          <cell r="L521" t="str">
            <v>No</v>
          </cell>
          <cell r="M521" t="str">
            <v>BB04408038005</v>
          </cell>
        </row>
        <row r="522">
          <cell r="A522" t="str">
            <v>SA1366</v>
          </cell>
          <cell r="B522" t="str">
            <v>11SE-C/R263</v>
          </cell>
          <cell r="C522">
            <v>0</v>
          </cell>
          <cell r="D522" t="str">
            <v>Wch</v>
          </cell>
          <cell r="E522" t="str">
            <v>Wch-S</v>
          </cell>
          <cell r="F522" t="str">
            <v>A</v>
          </cell>
          <cell r="G522" t="str">
            <v>Chun Fai Road / Moorsom Road Sitting Out Area</v>
          </cell>
          <cell r="H522" t="str">
            <v>LCSD</v>
          </cell>
          <cell r="I522">
            <v>2</v>
          </cell>
          <cell r="J522" t="str">
            <v>Yes</v>
          </cell>
          <cell r="L522" t="str">
            <v>No</v>
          </cell>
          <cell r="M522" t="str">
            <v>CC04408028003</v>
          </cell>
        </row>
        <row r="523">
          <cell r="A523" t="str">
            <v>SA1367</v>
          </cell>
          <cell r="B523" t="str">
            <v>11SE-C/R275</v>
          </cell>
          <cell r="C523">
            <v>0</v>
          </cell>
          <cell r="D523" t="str">
            <v>Wch</v>
          </cell>
          <cell r="E523" t="str">
            <v>Wch-S</v>
          </cell>
          <cell r="F523" t="str">
            <v>A</v>
          </cell>
          <cell r="G523" t="str">
            <v>Tai Tam Reservoir Road Sitting Out Area</v>
          </cell>
          <cell r="H523" t="str">
            <v>LCSD</v>
          </cell>
          <cell r="I523">
            <v>2</v>
          </cell>
          <cell r="J523" t="str">
            <v>Yes</v>
          </cell>
          <cell r="L523" t="str">
            <v>No</v>
          </cell>
          <cell r="M523" t="str">
            <v>CC04408042005</v>
          </cell>
        </row>
        <row r="524">
          <cell r="A524" t="str">
            <v>SA1368</v>
          </cell>
          <cell r="B524" t="str">
            <v>11SE-C/R6</v>
          </cell>
          <cell r="C524">
            <v>0</v>
          </cell>
          <cell r="D524" t="str">
            <v>Wch</v>
          </cell>
          <cell r="E524" t="str">
            <v>Wch-S</v>
          </cell>
          <cell r="F524" t="str">
            <v>A</v>
          </cell>
          <cell r="G524" t="str">
            <v>Deep Water Bay Road Open Space</v>
          </cell>
          <cell r="H524" t="str">
            <v>LCSD</v>
          </cell>
          <cell r="I524">
            <v>1</v>
          </cell>
          <cell r="J524" t="str">
            <v>Yes</v>
          </cell>
          <cell r="L524" t="str">
            <v>No</v>
          </cell>
          <cell r="M524" t="str">
            <v>CC04408066001</v>
          </cell>
        </row>
        <row r="525">
          <cell r="A525" t="str">
            <v>SA1370</v>
          </cell>
          <cell r="B525" t="str">
            <v>11SE-D/C112</v>
          </cell>
          <cell r="C525">
            <v>0</v>
          </cell>
          <cell r="D525" t="str">
            <v>E</v>
          </cell>
          <cell r="E525" t="str">
            <v>CW</v>
          </cell>
          <cell r="F525" t="str">
            <v>A</v>
          </cell>
          <cell r="G525" t="str">
            <v>Tai Tam Gap Correctional Institution</v>
          </cell>
          <cell r="H525" t="str">
            <v>CSD</v>
          </cell>
          <cell r="I525">
            <v>1</v>
          </cell>
          <cell r="J525" t="str">
            <v>No</v>
          </cell>
          <cell r="L525" t="str">
            <v>Yes</v>
          </cell>
          <cell r="M525" t="str">
            <v>DD01208001025</v>
          </cell>
        </row>
        <row r="526">
          <cell r="A526" t="str">
            <v>SA1371</v>
          </cell>
          <cell r="B526" t="str">
            <v>11SE-D/C113</v>
          </cell>
          <cell r="C526">
            <v>0</v>
          </cell>
          <cell r="D526" t="str">
            <v>E</v>
          </cell>
          <cell r="E526" t="str">
            <v>CW</v>
          </cell>
          <cell r="F526" t="str">
            <v>A</v>
          </cell>
          <cell r="G526" t="str">
            <v>Tai Tam Gap Correctional Institution</v>
          </cell>
          <cell r="H526" t="str">
            <v>CSD</v>
          </cell>
          <cell r="I526">
            <v>3</v>
          </cell>
          <cell r="J526" t="str">
            <v>No</v>
          </cell>
          <cell r="L526" t="str">
            <v>Yes</v>
          </cell>
          <cell r="M526" t="str">
            <v>DD01208001002</v>
          </cell>
        </row>
        <row r="527">
          <cell r="A527" t="str">
            <v>SA1372</v>
          </cell>
          <cell r="B527" t="str">
            <v>11SE-D/C114</v>
          </cell>
          <cell r="C527">
            <v>0</v>
          </cell>
          <cell r="D527" t="str">
            <v>E</v>
          </cell>
          <cell r="E527" t="str">
            <v>CW</v>
          </cell>
          <cell r="F527" t="str">
            <v>A</v>
          </cell>
          <cell r="G527" t="str">
            <v>Cape Collinson Crematorium</v>
          </cell>
          <cell r="H527" t="str">
            <v>FEHD</v>
          </cell>
          <cell r="I527">
            <v>2</v>
          </cell>
          <cell r="J527" t="str">
            <v>Yes</v>
          </cell>
          <cell r="L527" t="str">
            <v>Yes</v>
          </cell>
          <cell r="M527" t="str">
            <v>DD01908013010</v>
          </cell>
        </row>
        <row r="528">
          <cell r="A528" t="str">
            <v>SA1373</v>
          </cell>
          <cell r="B528" t="str">
            <v>11SE-D/C116</v>
          </cell>
          <cell r="C528">
            <v>0</v>
          </cell>
          <cell r="D528" t="str">
            <v>E</v>
          </cell>
          <cell r="E528" t="str">
            <v>CW</v>
          </cell>
          <cell r="F528" t="str">
            <v>A</v>
          </cell>
          <cell r="G528" t="str">
            <v>Cape Collinson Crematorium</v>
          </cell>
          <cell r="H528" t="str">
            <v>FEHD</v>
          </cell>
          <cell r="I528">
            <v>2</v>
          </cell>
          <cell r="J528" t="str">
            <v>No</v>
          </cell>
          <cell r="L528" t="str">
            <v>Yes</v>
          </cell>
          <cell r="M528" t="str">
            <v>DD01908013012</v>
          </cell>
        </row>
        <row r="529">
          <cell r="A529" t="str">
            <v>SA1374</v>
          </cell>
          <cell r="B529" t="str">
            <v>11SE-D/CR118</v>
          </cell>
          <cell r="C529">
            <v>0</v>
          </cell>
          <cell r="D529" t="str">
            <v>E</v>
          </cell>
          <cell r="E529" t="str">
            <v>CW</v>
          </cell>
          <cell r="F529" t="str">
            <v>A</v>
          </cell>
          <cell r="G529" t="str">
            <v>Cape Collinson Crematorium</v>
          </cell>
          <cell r="H529" t="str">
            <v>FEHD</v>
          </cell>
          <cell r="I529">
            <v>1</v>
          </cell>
          <cell r="J529" t="str">
            <v>No</v>
          </cell>
          <cell r="L529" t="str">
            <v>Yes</v>
          </cell>
          <cell r="M529" t="str">
            <v>DD01908013014</v>
          </cell>
        </row>
        <row r="530">
          <cell r="A530" t="str">
            <v>SA1375</v>
          </cell>
          <cell r="B530" t="str">
            <v>11SE-D/C120</v>
          </cell>
          <cell r="C530">
            <v>0</v>
          </cell>
          <cell r="D530" t="str">
            <v>E</v>
          </cell>
          <cell r="E530" t="str">
            <v>CW</v>
          </cell>
          <cell r="F530" t="str">
            <v>A</v>
          </cell>
          <cell r="G530" t="str">
            <v>Cape Collinson Crematorium</v>
          </cell>
          <cell r="H530" t="str">
            <v>FEHD</v>
          </cell>
          <cell r="I530">
            <v>3</v>
          </cell>
          <cell r="J530" t="str">
            <v>Yes</v>
          </cell>
          <cell r="L530" t="str">
            <v>Yes</v>
          </cell>
          <cell r="M530" t="str">
            <v>DD01908013016</v>
          </cell>
        </row>
        <row r="531">
          <cell r="A531" t="str">
            <v>SA1376</v>
          </cell>
          <cell r="B531" t="str">
            <v>11SE-D/C131</v>
          </cell>
          <cell r="C531">
            <v>0</v>
          </cell>
          <cell r="D531" t="str">
            <v>E</v>
          </cell>
          <cell r="E531" t="str">
            <v>CW</v>
          </cell>
          <cell r="F531" t="str">
            <v>A</v>
          </cell>
          <cell r="G531" t="str">
            <v>Tai Tam Gap Correctional Institution</v>
          </cell>
          <cell r="H531" t="str">
            <v>CSD</v>
          </cell>
          <cell r="I531">
            <v>1</v>
          </cell>
          <cell r="J531" t="str">
            <v>Yes</v>
          </cell>
          <cell r="L531" t="str">
            <v>No</v>
          </cell>
          <cell r="M531" t="str">
            <v>DD01208001021</v>
          </cell>
        </row>
        <row r="532">
          <cell r="A532" t="str">
            <v>SA1377</v>
          </cell>
          <cell r="B532" t="str">
            <v>11SE-D/C152</v>
          </cell>
          <cell r="C532">
            <v>0</v>
          </cell>
          <cell r="D532" t="str">
            <v>E</v>
          </cell>
          <cell r="E532" t="str">
            <v>CW</v>
          </cell>
          <cell r="F532" t="str">
            <v>A</v>
          </cell>
          <cell r="G532" t="str">
            <v>Cape Collinson Training Centre</v>
          </cell>
          <cell r="H532" t="str">
            <v>CSD</v>
          </cell>
          <cell r="I532">
            <v>3</v>
          </cell>
          <cell r="J532" t="str">
            <v>Yes</v>
          </cell>
          <cell r="L532" t="str">
            <v>Yes</v>
          </cell>
          <cell r="M532" t="str">
            <v>DD01208003019</v>
          </cell>
        </row>
        <row r="533">
          <cell r="A533" t="str">
            <v>SA1378</v>
          </cell>
          <cell r="B533" t="str">
            <v>11SE-D/CR153</v>
          </cell>
          <cell r="C533">
            <v>0</v>
          </cell>
          <cell r="D533" t="str">
            <v>E</v>
          </cell>
          <cell r="E533" t="str">
            <v>CW</v>
          </cell>
          <cell r="F533" t="str">
            <v>A</v>
          </cell>
          <cell r="G533" t="str">
            <v>Tai Tam Gap Correctional Institution</v>
          </cell>
          <cell r="H533" t="str">
            <v>CSD</v>
          </cell>
          <cell r="I533">
            <v>1</v>
          </cell>
          <cell r="J533" t="str">
            <v>Yes</v>
          </cell>
          <cell r="L533" t="str">
            <v>No</v>
          </cell>
          <cell r="M533" t="str">
            <v>DD01208001001</v>
          </cell>
        </row>
        <row r="534">
          <cell r="A534" t="str">
            <v>SA1379</v>
          </cell>
          <cell r="B534" t="str">
            <v>11SE-D/C154</v>
          </cell>
          <cell r="C534">
            <v>0</v>
          </cell>
          <cell r="D534" t="str">
            <v>E</v>
          </cell>
          <cell r="E534" t="str">
            <v>CW</v>
          </cell>
          <cell r="F534" t="str">
            <v>A</v>
          </cell>
          <cell r="G534" t="str">
            <v>Tai Tam Gap Correctional Institution</v>
          </cell>
          <cell r="H534" t="str">
            <v>CSD</v>
          </cell>
          <cell r="I534">
            <v>1</v>
          </cell>
          <cell r="J534" t="str">
            <v>Yes</v>
          </cell>
          <cell r="L534" t="str">
            <v>Yes</v>
          </cell>
          <cell r="M534" t="str">
            <v>DD01208001022</v>
          </cell>
        </row>
        <row r="535">
          <cell r="A535" t="str">
            <v>SA1380</v>
          </cell>
          <cell r="B535" t="str">
            <v>11SE-D/C155</v>
          </cell>
          <cell r="C535">
            <v>0</v>
          </cell>
          <cell r="D535" t="str">
            <v>E</v>
          </cell>
          <cell r="E535" t="str">
            <v>CW</v>
          </cell>
          <cell r="F535" t="str">
            <v>A</v>
          </cell>
          <cell r="G535" t="str">
            <v>Tai Tam Gap Correctional Institution</v>
          </cell>
          <cell r="H535" t="str">
            <v>CSD</v>
          </cell>
          <cell r="I535">
            <v>1</v>
          </cell>
          <cell r="J535" t="str">
            <v>Yes</v>
          </cell>
          <cell r="L535" t="str">
            <v>Yes</v>
          </cell>
          <cell r="M535" t="str">
            <v>DD01208001023</v>
          </cell>
        </row>
        <row r="536">
          <cell r="A536" t="str">
            <v>SA1381</v>
          </cell>
          <cell r="B536" t="str">
            <v>11SE-D/C156</v>
          </cell>
          <cell r="C536">
            <v>0</v>
          </cell>
          <cell r="D536" t="str">
            <v>E</v>
          </cell>
          <cell r="E536" t="str">
            <v>CW</v>
          </cell>
          <cell r="F536" t="str">
            <v>A</v>
          </cell>
          <cell r="G536" t="str">
            <v>Tai Tam Gap Correctional Institution</v>
          </cell>
          <cell r="H536" t="str">
            <v>CSD</v>
          </cell>
          <cell r="I536">
            <v>1</v>
          </cell>
          <cell r="J536" t="str">
            <v>No</v>
          </cell>
          <cell r="L536" t="str">
            <v>No</v>
          </cell>
          <cell r="M536" t="str">
            <v>DD01208001024</v>
          </cell>
        </row>
        <row r="537">
          <cell r="A537" t="str">
            <v>SA1382</v>
          </cell>
          <cell r="B537" t="str">
            <v>11SE-D/C158</v>
          </cell>
          <cell r="C537">
            <v>0</v>
          </cell>
          <cell r="D537" t="str">
            <v>E</v>
          </cell>
          <cell r="E537" t="str">
            <v>CW</v>
          </cell>
          <cell r="F537" t="str">
            <v>A</v>
          </cell>
          <cell r="G537" t="str">
            <v>Cape Collinson Training Centre</v>
          </cell>
          <cell r="H537" t="str">
            <v>CSD</v>
          </cell>
          <cell r="I537">
            <v>1</v>
          </cell>
          <cell r="J537" t="str">
            <v>No</v>
          </cell>
          <cell r="L537" t="str">
            <v>No</v>
          </cell>
          <cell r="M537" t="str">
            <v>DD01208003001</v>
          </cell>
        </row>
        <row r="538">
          <cell r="A538" t="str">
            <v>SA1383</v>
          </cell>
          <cell r="B538" t="str">
            <v>11SE-D/CR159</v>
          </cell>
          <cell r="C538">
            <v>0</v>
          </cell>
          <cell r="D538" t="str">
            <v>E</v>
          </cell>
          <cell r="E538" t="str">
            <v>CW</v>
          </cell>
          <cell r="F538" t="str">
            <v>A</v>
          </cell>
          <cell r="G538" t="str">
            <v>Chai Wan Swimming Pool &amp; Park</v>
          </cell>
          <cell r="H538" t="str">
            <v>LCSD</v>
          </cell>
          <cell r="I538">
            <v>2</v>
          </cell>
          <cell r="J538" t="str">
            <v>Yes</v>
          </cell>
          <cell r="K538" t="str">
            <v>ChaiWan-West</v>
          </cell>
          <cell r="L538" t="str">
            <v>Yes</v>
          </cell>
          <cell r="M538" t="str">
            <v>DD04408015001</v>
          </cell>
        </row>
        <row r="539">
          <cell r="A539" t="str">
            <v>SA1386</v>
          </cell>
          <cell r="B539" t="str">
            <v>11SE-D/C164</v>
          </cell>
          <cell r="C539">
            <v>0</v>
          </cell>
          <cell r="D539" t="str">
            <v>E</v>
          </cell>
          <cell r="E539" t="str">
            <v>CW</v>
          </cell>
          <cell r="F539" t="str">
            <v>A</v>
          </cell>
          <cell r="G539" t="str">
            <v>Cape Collinson Crematorium</v>
          </cell>
          <cell r="H539" t="str">
            <v>FEHD</v>
          </cell>
          <cell r="I539">
            <v>3</v>
          </cell>
          <cell r="J539" t="str">
            <v>No</v>
          </cell>
          <cell r="L539" t="str">
            <v>Yes</v>
          </cell>
          <cell r="M539" t="str">
            <v>DD01908013051</v>
          </cell>
        </row>
        <row r="540">
          <cell r="A540" t="str">
            <v>SA1387</v>
          </cell>
          <cell r="B540" t="str">
            <v>11SE-D/C165</v>
          </cell>
          <cell r="C540">
            <v>0</v>
          </cell>
          <cell r="D540" t="str">
            <v>E</v>
          </cell>
          <cell r="E540" t="str">
            <v>CW</v>
          </cell>
          <cell r="F540" t="str">
            <v>A</v>
          </cell>
          <cell r="G540" t="str">
            <v>Cape Collinson Crematorium</v>
          </cell>
          <cell r="H540" t="str">
            <v>FEHD</v>
          </cell>
          <cell r="I540">
            <v>3</v>
          </cell>
          <cell r="J540" t="str">
            <v>No</v>
          </cell>
          <cell r="L540" t="str">
            <v>Yes</v>
          </cell>
          <cell r="M540" t="str">
            <v>DD01908013021</v>
          </cell>
        </row>
        <row r="541">
          <cell r="A541" t="str">
            <v>SA1388</v>
          </cell>
          <cell r="B541" t="str">
            <v>11SE-D/C166</v>
          </cell>
          <cell r="C541">
            <v>0</v>
          </cell>
          <cell r="D541" t="str">
            <v>E</v>
          </cell>
          <cell r="E541" t="str">
            <v>CW</v>
          </cell>
          <cell r="F541" t="str">
            <v>A</v>
          </cell>
          <cell r="G541" t="str">
            <v>Cape Collinson Crematorium</v>
          </cell>
          <cell r="H541" t="str">
            <v>FEHD</v>
          </cell>
          <cell r="I541">
            <v>3</v>
          </cell>
          <cell r="J541" t="str">
            <v>No</v>
          </cell>
          <cell r="L541" t="str">
            <v>Yes</v>
          </cell>
          <cell r="M541" t="str">
            <v>DD01908013049</v>
          </cell>
        </row>
        <row r="542">
          <cell r="A542" t="str">
            <v>SA1389</v>
          </cell>
          <cell r="B542" t="str">
            <v>11SE-D/C177</v>
          </cell>
          <cell r="C542">
            <v>0</v>
          </cell>
          <cell r="D542" t="str">
            <v>E</v>
          </cell>
          <cell r="E542" t="str">
            <v>SKW&amp;Is-S</v>
          </cell>
          <cell r="F542" t="str">
            <v>A</v>
          </cell>
          <cell r="G542" t="str">
            <v>Lei Yue Mun Park (SKW)</v>
          </cell>
          <cell r="H542" t="str">
            <v>LCSD</v>
          </cell>
          <cell r="I542">
            <v>3</v>
          </cell>
          <cell r="J542" t="str">
            <v>No</v>
          </cell>
          <cell r="L542" t="str">
            <v>Yes</v>
          </cell>
          <cell r="M542" t="str">
            <v>DB04408016070</v>
          </cell>
        </row>
        <row r="543">
          <cell r="A543" t="str">
            <v>SA1390</v>
          </cell>
          <cell r="B543" t="str">
            <v>11SE-D/CR178</v>
          </cell>
          <cell r="C543">
            <v>0</v>
          </cell>
          <cell r="D543" t="str">
            <v>E</v>
          </cell>
          <cell r="E543" t="str">
            <v>SKW&amp;Is-S</v>
          </cell>
          <cell r="F543" t="str">
            <v>A</v>
          </cell>
          <cell r="G543" t="str">
            <v>Lei Yue Mun Park (SKW)</v>
          </cell>
          <cell r="H543" t="str">
            <v>LCSD</v>
          </cell>
          <cell r="I543">
            <v>1</v>
          </cell>
          <cell r="J543" t="str">
            <v>No</v>
          </cell>
          <cell r="L543" t="str">
            <v>Yes</v>
          </cell>
          <cell r="M543" t="str">
            <v>DB04408016059</v>
          </cell>
        </row>
        <row r="544">
          <cell r="A544" t="str">
            <v>SA1391</v>
          </cell>
          <cell r="B544" t="str">
            <v>11SE-D/CR179</v>
          </cell>
          <cell r="C544">
            <v>0</v>
          </cell>
          <cell r="D544" t="str">
            <v>E</v>
          </cell>
          <cell r="E544" t="str">
            <v>SKW&amp;Is-S</v>
          </cell>
          <cell r="F544" t="str">
            <v>A</v>
          </cell>
          <cell r="G544" t="str">
            <v>Lei Yue Mun Park (SKW)</v>
          </cell>
          <cell r="H544" t="str">
            <v>LCSD</v>
          </cell>
          <cell r="I544">
            <v>1</v>
          </cell>
          <cell r="J544" t="str">
            <v>Yes</v>
          </cell>
          <cell r="L544" t="str">
            <v>Yes</v>
          </cell>
          <cell r="M544" t="str">
            <v>DB04408016071</v>
          </cell>
        </row>
        <row r="545">
          <cell r="A545" t="str">
            <v>SA1392</v>
          </cell>
          <cell r="B545" t="str">
            <v>11SE-D/CR183</v>
          </cell>
          <cell r="C545" t="str">
            <v>1,3</v>
          </cell>
          <cell r="D545" t="str">
            <v>E</v>
          </cell>
          <cell r="E545" t="str">
            <v>CW</v>
          </cell>
          <cell r="F545" t="str">
            <v>A</v>
          </cell>
          <cell r="G545" t="str">
            <v>Siu Sai Wan Promenade And Central Park</v>
          </cell>
          <cell r="H545" t="str">
            <v>LCSD,Lands D</v>
          </cell>
          <cell r="I545">
            <v>1</v>
          </cell>
          <cell r="J545" t="str">
            <v>Yes</v>
          </cell>
          <cell r="K545" t="str">
            <v>ChaiWan-West</v>
          </cell>
          <cell r="L545" t="str">
            <v>Yes</v>
          </cell>
          <cell r="M545" t="str">
            <v>DD04408023001</v>
          </cell>
        </row>
        <row r="546">
          <cell r="A546" t="str">
            <v>SA1393</v>
          </cell>
          <cell r="B546" t="str">
            <v>11SE-D/C185</v>
          </cell>
          <cell r="C546">
            <v>0</v>
          </cell>
          <cell r="D546" t="str">
            <v>E</v>
          </cell>
          <cell r="E546" t="str">
            <v>CW</v>
          </cell>
          <cell r="F546" t="str">
            <v>A</v>
          </cell>
          <cell r="G546" t="str">
            <v>Cape Collinson Crematorium</v>
          </cell>
          <cell r="H546" t="str">
            <v>FEHD</v>
          </cell>
          <cell r="I546">
            <v>2</v>
          </cell>
          <cell r="J546" t="str">
            <v>No</v>
          </cell>
          <cell r="L546" t="str">
            <v>Yes</v>
          </cell>
          <cell r="M546" t="str">
            <v>DD01908013024</v>
          </cell>
        </row>
        <row r="547">
          <cell r="A547" t="str">
            <v>SA1394</v>
          </cell>
          <cell r="B547" t="str">
            <v>11SE-D/C2</v>
          </cell>
          <cell r="C547">
            <v>0</v>
          </cell>
          <cell r="D547" t="str">
            <v>E</v>
          </cell>
          <cell r="E547" t="str">
            <v>CW</v>
          </cell>
          <cell r="F547" t="str">
            <v>A</v>
          </cell>
          <cell r="G547" t="str">
            <v>Shaukeiwan Fire Station</v>
          </cell>
          <cell r="H547" t="str">
            <v>FSD</v>
          </cell>
          <cell r="I547">
            <v>1</v>
          </cell>
          <cell r="J547" t="str">
            <v>Yes</v>
          </cell>
          <cell r="L547" t="str">
            <v>Yes</v>
          </cell>
          <cell r="M547" t="str">
            <v>DD01808024001</v>
          </cell>
        </row>
        <row r="548">
          <cell r="A548" t="str">
            <v>SA1395</v>
          </cell>
          <cell r="B548" t="str">
            <v>11SE-D/C206</v>
          </cell>
          <cell r="C548">
            <v>0</v>
          </cell>
          <cell r="D548" t="str">
            <v>E</v>
          </cell>
          <cell r="E548" t="str">
            <v>CW</v>
          </cell>
          <cell r="F548" t="str">
            <v>A</v>
          </cell>
          <cell r="G548" t="str">
            <v>Cape Collinson Training Centre</v>
          </cell>
          <cell r="H548" t="str">
            <v>CSD</v>
          </cell>
          <cell r="I548">
            <v>3</v>
          </cell>
          <cell r="J548" t="str">
            <v>No</v>
          </cell>
          <cell r="L548" t="str">
            <v>Yes</v>
          </cell>
          <cell r="M548" t="str">
            <v>DD01208003018</v>
          </cell>
        </row>
        <row r="549">
          <cell r="A549" t="str">
            <v>SA1396</v>
          </cell>
          <cell r="B549" t="str">
            <v>11SE-D/C209</v>
          </cell>
          <cell r="C549">
            <v>0</v>
          </cell>
          <cell r="D549" t="str">
            <v>E</v>
          </cell>
          <cell r="E549" t="str">
            <v>CW</v>
          </cell>
          <cell r="F549" t="str">
            <v>A</v>
          </cell>
          <cell r="G549" t="str">
            <v>Cape Collinson Training Centre</v>
          </cell>
          <cell r="H549" t="str">
            <v>CSD</v>
          </cell>
          <cell r="I549">
            <v>3</v>
          </cell>
          <cell r="J549" t="str">
            <v>No</v>
          </cell>
          <cell r="L549" t="str">
            <v>Yes</v>
          </cell>
          <cell r="M549" t="str">
            <v>DD01208003014</v>
          </cell>
        </row>
        <row r="550">
          <cell r="A550" t="str">
            <v>SA1397</v>
          </cell>
          <cell r="B550" t="str">
            <v>11SE-D/C210</v>
          </cell>
          <cell r="C550">
            <v>0</v>
          </cell>
          <cell r="D550" t="str">
            <v>E</v>
          </cell>
          <cell r="E550" t="str">
            <v>CW</v>
          </cell>
          <cell r="F550" t="str">
            <v>A</v>
          </cell>
          <cell r="G550" t="str">
            <v>Cape Collinson Training Centre</v>
          </cell>
          <cell r="H550" t="str">
            <v>CSD</v>
          </cell>
          <cell r="I550">
            <v>2</v>
          </cell>
          <cell r="J550" t="str">
            <v>No</v>
          </cell>
          <cell r="L550" t="str">
            <v>Yes</v>
          </cell>
          <cell r="M550" t="str">
            <v>DD01208003015</v>
          </cell>
        </row>
        <row r="551">
          <cell r="A551" t="str">
            <v>SA1398</v>
          </cell>
          <cell r="B551" t="str">
            <v>11SE-D/CR22</v>
          </cell>
          <cell r="C551">
            <v>0</v>
          </cell>
          <cell r="D551" t="str">
            <v>E</v>
          </cell>
          <cell r="E551" t="str">
            <v>CW</v>
          </cell>
          <cell r="F551" t="str">
            <v>A</v>
          </cell>
          <cell r="G551" t="str">
            <v>Chai Wan Swimming Pool &amp; Park</v>
          </cell>
          <cell r="H551" t="str">
            <v>LCSD</v>
          </cell>
          <cell r="I551">
            <v>1</v>
          </cell>
          <cell r="J551" t="str">
            <v>Yes</v>
          </cell>
          <cell r="K551" t="str">
            <v>ChaiWan-West</v>
          </cell>
          <cell r="L551" t="str">
            <v>Yes</v>
          </cell>
          <cell r="M551" t="str">
            <v>DD04408015009</v>
          </cell>
        </row>
        <row r="552">
          <cell r="A552" t="str">
            <v>SA1399</v>
          </cell>
          <cell r="B552" t="str">
            <v>11SE-D/C228</v>
          </cell>
          <cell r="C552">
            <v>0</v>
          </cell>
          <cell r="D552" t="str">
            <v>E</v>
          </cell>
          <cell r="E552" t="str">
            <v>CW</v>
          </cell>
          <cell r="F552" t="str">
            <v>A</v>
          </cell>
          <cell r="G552" t="str">
            <v>Cape Collinson Crematorium</v>
          </cell>
          <cell r="H552" t="str">
            <v>FEHD</v>
          </cell>
          <cell r="I552">
            <v>1</v>
          </cell>
          <cell r="J552" t="str">
            <v>No</v>
          </cell>
          <cell r="L552" t="str">
            <v>Yes</v>
          </cell>
          <cell r="M552" t="str">
            <v>DD01908013043</v>
          </cell>
        </row>
        <row r="553">
          <cell r="A553" t="str">
            <v>SA1400</v>
          </cell>
          <cell r="B553" t="str">
            <v>11SE-D/C229</v>
          </cell>
          <cell r="C553">
            <v>0</v>
          </cell>
          <cell r="D553" t="str">
            <v>E</v>
          </cell>
          <cell r="E553" t="str">
            <v>CW</v>
          </cell>
          <cell r="F553" t="str">
            <v>A</v>
          </cell>
          <cell r="G553" t="str">
            <v>Cape Collinson Crematorium</v>
          </cell>
          <cell r="H553" t="str">
            <v>FEHD</v>
          </cell>
          <cell r="I553">
            <v>3</v>
          </cell>
          <cell r="J553" t="str">
            <v>No</v>
          </cell>
          <cell r="L553" t="str">
            <v>Yes</v>
          </cell>
          <cell r="M553" t="str">
            <v>DD01908013025</v>
          </cell>
        </row>
        <row r="554">
          <cell r="A554" t="str">
            <v>SA1401</v>
          </cell>
          <cell r="B554" t="str">
            <v>11SE-D/C230</v>
          </cell>
          <cell r="C554">
            <v>0</v>
          </cell>
          <cell r="D554" t="str">
            <v>E</v>
          </cell>
          <cell r="E554" t="str">
            <v>CW</v>
          </cell>
          <cell r="F554" t="str">
            <v>A</v>
          </cell>
          <cell r="G554" t="str">
            <v>Cape Collinson Crematorium</v>
          </cell>
          <cell r="H554" t="str">
            <v>FEHD</v>
          </cell>
          <cell r="I554">
            <v>2</v>
          </cell>
          <cell r="J554" t="str">
            <v>No</v>
          </cell>
          <cell r="L554" t="str">
            <v>Yes</v>
          </cell>
          <cell r="M554" t="str">
            <v>DD01908013026</v>
          </cell>
        </row>
        <row r="555">
          <cell r="A555" t="str">
            <v>SA1402</v>
          </cell>
          <cell r="B555" t="str">
            <v>11SE-D/C231</v>
          </cell>
          <cell r="C555">
            <v>0</v>
          </cell>
          <cell r="D555" t="str">
            <v>E</v>
          </cell>
          <cell r="E555" t="str">
            <v>CW</v>
          </cell>
          <cell r="F555" t="str">
            <v>A</v>
          </cell>
          <cell r="G555" t="str">
            <v>Cape Collinson Crematorium</v>
          </cell>
          <cell r="H555" t="str">
            <v>FEHD</v>
          </cell>
          <cell r="I555">
            <v>2</v>
          </cell>
          <cell r="J555" t="str">
            <v>No</v>
          </cell>
          <cell r="L555" t="str">
            <v>Yes</v>
          </cell>
          <cell r="M555" t="str">
            <v>DD01908013046</v>
          </cell>
        </row>
        <row r="556">
          <cell r="A556" t="str">
            <v>SA1403</v>
          </cell>
          <cell r="B556" t="str">
            <v>11SE-D/C234</v>
          </cell>
          <cell r="C556">
            <v>0</v>
          </cell>
          <cell r="D556" t="str">
            <v>E</v>
          </cell>
          <cell r="E556" t="str">
            <v>CW</v>
          </cell>
          <cell r="F556" t="str">
            <v>A</v>
          </cell>
          <cell r="G556" t="str">
            <v>Cape Collinson Crematorium</v>
          </cell>
          <cell r="H556" t="str">
            <v>FEHD</v>
          </cell>
          <cell r="I556">
            <v>3</v>
          </cell>
          <cell r="J556" t="str">
            <v>No</v>
          </cell>
          <cell r="L556" t="str">
            <v>Yes</v>
          </cell>
          <cell r="M556" t="str">
            <v>DD01908013041</v>
          </cell>
        </row>
        <row r="557">
          <cell r="A557" t="str">
            <v>SA1404</v>
          </cell>
          <cell r="B557" t="str">
            <v>11SE-D/C235</v>
          </cell>
          <cell r="C557">
            <v>0</v>
          </cell>
          <cell r="D557" t="str">
            <v>E</v>
          </cell>
          <cell r="E557" t="str">
            <v>CW</v>
          </cell>
          <cell r="F557" t="str">
            <v>A</v>
          </cell>
          <cell r="G557" t="str">
            <v>Cape Collinson Crematorium</v>
          </cell>
          <cell r="H557" t="str">
            <v>FEHD</v>
          </cell>
          <cell r="I557">
            <v>3</v>
          </cell>
          <cell r="J557" t="str">
            <v>No</v>
          </cell>
          <cell r="L557" t="str">
            <v>Yes</v>
          </cell>
          <cell r="M557" t="str">
            <v>DD01908013042</v>
          </cell>
        </row>
        <row r="558">
          <cell r="A558" t="str">
            <v>SA1405</v>
          </cell>
          <cell r="B558" t="str">
            <v>11SE-D/C236</v>
          </cell>
          <cell r="C558">
            <v>0</v>
          </cell>
          <cell r="D558" t="str">
            <v>E</v>
          </cell>
          <cell r="E558" t="str">
            <v>CW</v>
          </cell>
          <cell r="F558" t="str">
            <v>A</v>
          </cell>
          <cell r="G558" t="str">
            <v>Cape Collinson Crematorium</v>
          </cell>
          <cell r="H558" t="str">
            <v>FEHD</v>
          </cell>
          <cell r="I558">
            <v>2</v>
          </cell>
          <cell r="J558" t="str">
            <v>No</v>
          </cell>
          <cell r="L558" t="str">
            <v>Yes</v>
          </cell>
          <cell r="M558" t="str">
            <v>DD01908013030</v>
          </cell>
        </row>
        <row r="559">
          <cell r="A559" t="str">
            <v>SA1406</v>
          </cell>
          <cell r="B559" t="str">
            <v>11SE-D/C283</v>
          </cell>
          <cell r="C559">
            <v>0</v>
          </cell>
          <cell r="D559" t="str">
            <v>E</v>
          </cell>
          <cell r="E559" t="str">
            <v>CW</v>
          </cell>
          <cell r="F559" t="str">
            <v>A</v>
          </cell>
          <cell r="G559" t="str">
            <v>Shaukeiwan Fire Station</v>
          </cell>
          <cell r="H559" t="str">
            <v>FSD</v>
          </cell>
          <cell r="I559">
            <v>1</v>
          </cell>
          <cell r="J559" t="str">
            <v>No</v>
          </cell>
          <cell r="L559" t="str">
            <v>Yes</v>
          </cell>
          <cell r="M559" t="str">
            <v>DD01808024003</v>
          </cell>
        </row>
        <row r="560">
          <cell r="A560" t="str">
            <v>SA1407</v>
          </cell>
          <cell r="B560" t="str">
            <v>11SE-D/C285</v>
          </cell>
          <cell r="C560">
            <v>0</v>
          </cell>
          <cell r="D560" t="str">
            <v>E</v>
          </cell>
          <cell r="E560" t="str">
            <v>CW</v>
          </cell>
          <cell r="F560" t="str">
            <v>A</v>
          </cell>
          <cell r="G560" t="str">
            <v>Shaukeiwan Fire Station</v>
          </cell>
          <cell r="H560" t="str">
            <v>FSD</v>
          </cell>
          <cell r="I560">
            <v>1</v>
          </cell>
          <cell r="J560" t="str">
            <v>No</v>
          </cell>
          <cell r="L560" t="str">
            <v>Yes</v>
          </cell>
          <cell r="M560" t="str">
            <v>DD01808024004</v>
          </cell>
        </row>
        <row r="561">
          <cell r="A561" t="str">
            <v>SA1408</v>
          </cell>
          <cell r="B561" t="str">
            <v>11SE-D/C288</v>
          </cell>
          <cell r="C561">
            <v>0</v>
          </cell>
          <cell r="D561" t="str">
            <v>E</v>
          </cell>
          <cell r="E561" t="str">
            <v>CW</v>
          </cell>
          <cell r="F561" t="str">
            <v>A</v>
          </cell>
          <cell r="G561" t="str">
            <v>Cape Collinson Training Centre</v>
          </cell>
          <cell r="H561" t="str">
            <v>CSD</v>
          </cell>
          <cell r="I561">
            <v>3</v>
          </cell>
          <cell r="J561" t="str">
            <v>No</v>
          </cell>
          <cell r="L561" t="str">
            <v>Yes</v>
          </cell>
          <cell r="M561" t="str">
            <v>DD01208003002</v>
          </cell>
        </row>
        <row r="562">
          <cell r="A562" t="str">
            <v>SA1409</v>
          </cell>
          <cell r="B562" t="str">
            <v>11SE-D/C289</v>
          </cell>
          <cell r="C562">
            <v>0</v>
          </cell>
          <cell r="D562" t="str">
            <v>E</v>
          </cell>
          <cell r="E562" t="str">
            <v>CW</v>
          </cell>
          <cell r="F562" t="str">
            <v>A</v>
          </cell>
          <cell r="G562" t="str">
            <v>Cape Collinson Training Centre</v>
          </cell>
          <cell r="H562" t="str">
            <v>CSD</v>
          </cell>
          <cell r="I562">
            <v>1</v>
          </cell>
          <cell r="J562" t="str">
            <v>Yes</v>
          </cell>
          <cell r="L562" t="str">
            <v>Yes</v>
          </cell>
          <cell r="M562" t="str">
            <v>DD01208003003</v>
          </cell>
        </row>
        <row r="563">
          <cell r="A563" t="str">
            <v>SA1410</v>
          </cell>
          <cell r="B563" t="str">
            <v>11SE-D/C290</v>
          </cell>
          <cell r="C563">
            <v>0</v>
          </cell>
          <cell r="D563" t="str">
            <v>E</v>
          </cell>
          <cell r="E563" t="str">
            <v>CW</v>
          </cell>
          <cell r="F563" t="str">
            <v>A</v>
          </cell>
          <cell r="G563" t="str">
            <v>Cape Collinson Training Centre</v>
          </cell>
          <cell r="H563" t="str">
            <v>CSD</v>
          </cell>
          <cell r="I563">
            <v>2</v>
          </cell>
          <cell r="J563" t="str">
            <v>No</v>
          </cell>
          <cell r="L563" t="str">
            <v>Yes</v>
          </cell>
          <cell r="M563" t="str">
            <v>DD01208003004</v>
          </cell>
        </row>
        <row r="564">
          <cell r="A564" t="str">
            <v>SA1411</v>
          </cell>
          <cell r="B564" t="str">
            <v>11SE-D/C291</v>
          </cell>
          <cell r="C564">
            <v>0</v>
          </cell>
          <cell r="D564" t="str">
            <v>E</v>
          </cell>
          <cell r="E564" t="str">
            <v>CW</v>
          </cell>
          <cell r="F564" t="str">
            <v>A</v>
          </cell>
          <cell r="G564" t="str">
            <v>Cape Collinson Training Centre</v>
          </cell>
          <cell r="H564" t="str">
            <v>CSD</v>
          </cell>
          <cell r="I564">
            <v>3</v>
          </cell>
          <cell r="J564" t="str">
            <v>No</v>
          </cell>
          <cell r="L564" t="str">
            <v>No</v>
          </cell>
          <cell r="M564" t="str">
            <v>DD01208003005</v>
          </cell>
        </row>
        <row r="565">
          <cell r="A565" t="str">
            <v>SA1412</v>
          </cell>
          <cell r="B565" t="str">
            <v>11SE-D/C292</v>
          </cell>
          <cell r="C565">
            <v>0</v>
          </cell>
          <cell r="D565" t="str">
            <v>E</v>
          </cell>
          <cell r="E565" t="str">
            <v>CW</v>
          </cell>
          <cell r="F565" t="str">
            <v>A</v>
          </cell>
          <cell r="G565" t="str">
            <v>Cape Collinson Training Centre</v>
          </cell>
          <cell r="H565" t="str">
            <v>CSD</v>
          </cell>
          <cell r="I565">
            <v>1</v>
          </cell>
          <cell r="J565" t="str">
            <v>Yes</v>
          </cell>
          <cell r="L565" t="str">
            <v>No</v>
          </cell>
          <cell r="M565" t="str">
            <v>DD01208003006</v>
          </cell>
        </row>
        <row r="566">
          <cell r="A566" t="str">
            <v>SA1413</v>
          </cell>
          <cell r="B566" t="str">
            <v>11SE-D/C293</v>
          </cell>
          <cell r="C566">
            <v>0</v>
          </cell>
          <cell r="D566" t="str">
            <v>E</v>
          </cell>
          <cell r="E566" t="str">
            <v>CW</v>
          </cell>
          <cell r="F566" t="str">
            <v>A</v>
          </cell>
          <cell r="G566" t="str">
            <v>Cape Collinson Training Centre</v>
          </cell>
          <cell r="H566" t="str">
            <v>CSD</v>
          </cell>
          <cell r="I566">
            <v>1</v>
          </cell>
          <cell r="J566" t="str">
            <v>Yes</v>
          </cell>
          <cell r="L566" t="str">
            <v>No</v>
          </cell>
          <cell r="M566" t="str">
            <v>DD01208003007</v>
          </cell>
        </row>
        <row r="567">
          <cell r="A567" t="str">
            <v>SA1414</v>
          </cell>
          <cell r="B567" t="str">
            <v>11SE-D/C306</v>
          </cell>
          <cell r="C567">
            <v>0</v>
          </cell>
          <cell r="D567" t="str">
            <v>E</v>
          </cell>
          <cell r="E567" t="str">
            <v>CW</v>
          </cell>
          <cell r="F567" t="str">
            <v>A</v>
          </cell>
          <cell r="G567" t="str">
            <v>Siu Sai Wan Promenade And Central Park</v>
          </cell>
          <cell r="H567" t="str">
            <v>LCSD</v>
          </cell>
          <cell r="I567">
            <v>2</v>
          </cell>
          <cell r="J567" t="str">
            <v>No</v>
          </cell>
          <cell r="K567" t="str">
            <v>ChaiWan-West</v>
          </cell>
          <cell r="L567" t="str">
            <v>Yes</v>
          </cell>
          <cell r="M567" t="str">
            <v>DD04408023002</v>
          </cell>
        </row>
        <row r="568">
          <cell r="A568" t="str">
            <v>SA1415</v>
          </cell>
          <cell r="B568" t="str">
            <v>11SE-D/C313</v>
          </cell>
          <cell r="C568">
            <v>0</v>
          </cell>
          <cell r="D568" t="str">
            <v>E</v>
          </cell>
          <cell r="E568" t="str">
            <v>NP&amp;CB</v>
          </cell>
          <cell r="F568" t="str">
            <v>A</v>
          </cell>
          <cell r="G568" t="str">
            <v>ICAC Accommodation At Tai Tam Road</v>
          </cell>
          <cell r="H568" t="str">
            <v>ICAC</v>
          </cell>
          <cell r="I568">
            <v>3</v>
          </cell>
          <cell r="J568" t="str">
            <v>No</v>
          </cell>
          <cell r="L568" t="str">
            <v>Yes</v>
          </cell>
          <cell r="M568" t="str">
            <v>DD07208035001</v>
          </cell>
        </row>
        <row r="569">
          <cell r="A569" t="str">
            <v>SA1416</v>
          </cell>
          <cell r="B569" t="str">
            <v>11SE-D/C328</v>
          </cell>
          <cell r="C569">
            <v>0</v>
          </cell>
          <cell r="D569" t="str">
            <v>E</v>
          </cell>
          <cell r="E569" t="str">
            <v>CW</v>
          </cell>
          <cell r="F569" t="str">
            <v>A</v>
          </cell>
          <cell r="G569" t="str">
            <v>Cape Collinson Crematorium</v>
          </cell>
          <cell r="H569" t="str">
            <v>FEHD</v>
          </cell>
          <cell r="I569">
            <v>3</v>
          </cell>
          <cell r="J569" t="str">
            <v>No</v>
          </cell>
          <cell r="L569" t="str">
            <v>Yes</v>
          </cell>
          <cell r="M569" t="str">
            <v>DD01908013032</v>
          </cell>
        </row>
        <row r="570">
          <cell r="A570" t="str">
            <v>SA1417</v>
          </cell>
          <cell r="B570" t="str">
            <v>11SE-D/C330</v>
          </cell>
          <cell r="C570">
            <v>3</v>
          </cell>
          <cell r="D570" t="str">
            <v>E</v>
          </cell>
          <cell r="E570" t="str">
            <v>CW</v>
          </cell>
          <cell r="F570" t="str">
            <v>A</v>
          </cell>
          <cell r="G570" t="str">
            <v>Cape Collinson Crematorium</v>
          </cell>
          <cell r="H570" t="str">
            <v>FEHD</v>
          </cell>
          <cell r="I570">
            <v>1</v>
          </cell>
          <cell r="J570" t="str">
            <v>No</v>
          </cell>
          <cell r="L570" t="str">
            <v>Yes</v>
          </cell>
          <cell r="M570" t="str">
            <v>DD01908013033</v>
          </cell>
        </row>
        <row r="571">
          <cell r="A571" t="str">
            <v>SA1418</v>
          </cell>
          <cell r="B571" t="str">
            <v>11SE-D/C34</v>
          </cell>
          <cell r="C571">
            <v>1</v>
          </cell>
          <cell r="D571" t="str">
            <v>E</v>
          </cell>
          <cell r="E571" t="str">
            <v>CW</v>
          </cell>
          <cell r="F571" t="str">
            <v>A</v>
          </cell>
          <cell r="G571" t="str">
            <v>Hing Wah Community Hall</v>
          </cell>
          <cell r="H571" t="str">
            <v>HAD</v>
          </cell>
          <cell r="I571">
            <v>1</v>
          </cell>
          <cell r="J571" t="str">
            <v>Yes</v>
          </cell>
          <cell r="K571" t="str">
            <v>ChaiWan-West</v>
          </cell>
          <cell r="L571" t="str">
            <v>Yes</v>
          </cell>
          <cell r="M571" t="str">
            <v>DD02708002001</v>
          </cell>
        </row>
        <row r="572">
          <cell r="A572" t="str">
            <v>SA1419</v>
          </cell>
          <cell r="B572" t="str">
            <v>11SE-D/C348</v>
          </cell>
          <cell r="C572" t="str">
            <v>1,2</v>
          </cell>
          <cell r="D572" t="str">
            <v>E</v>
          </cell>
          <cell r="E572" t="str">
            <v>CW</v>
          </cell>
          <cell r="F572" t="str">
            <v>A</v>
          </cell>
          <cell r="G572" t="str">
            <v>Tai Tam Gap Correctional Institution</v>
          </cell>
          <cell r="H572" t="str">
            <v>CSD,WSD</v>
          </cell>
          <cell r="I572">
            <v>1</v>
          </cell>
          <cell r="J572" t="str">
            <v>Yes</v>
          </cell>
          <cell r="L572" t="str">
            <v>Yes</v>
          </cell>
          <cell r="M572" t="str">
            <v>DD01208001018</v>
          </cell>
        </row>
        <row r="573">
          <cell r="A573" t="str">
            <v>SA1420</v>
          </cell>
          <cell r="B573" t="str">
            <v>11SE-D/C370</v>
          </cell>
          <cell r="C573">
            <v>0</v>
          </cell>
          <cell r="D573" t="str">
            <v>E</v>
          </cell>
          <cell r="E573" t="str">
            <v>SKW&amp;Is-S</v>
          </cell>
          <cell r="F573" t="str">
            <v>A</v>
          </cell>
          <cell r="G573" t="str">
            <v>Lei Yue Mun Park (SKW)</v>
          </cell>
          <cell r="H573" t="str">
            <v>LCSD</v>
          </cell>
          <cell r="I573">
            <v>3</v>
          </cell>
          <cell r="J573" t="str">
            <v>No</v>
          </cell>
          <cell r="L573" t="str">
            <v>Yes</v>
          </cell>
          <cell r="M573" t="str">
            <v>DB04408016060</v>
          </cell>
        </row>
        <row r="574">
          <cell r="A574" t="str">
            <v>SA1421</v>
          </cell>
          <cell r="B574" t="str">
            <v>11SE-D/C371</v>
          </cell>
          <cell r="C574">
            <v>0</v>
          </cell>
          <cell r="D574" t="str">
            <v>E</v>
          </cell>
          <cell r="E574" t="str">
            <v>SKW&amp;Is-S</v>
          </cell>
          <cell r="F574" t="str">
            <v>A</v>
          </cell>
          <cell r="G574" t="str">
            <v>Lei Yue Mun Park (SKW)</v>
          </cell>
          <cell r="H574" t="str">
            <v>LCSD</v>
          </cell>
          <cell r="I574">
            <v>3</v>
          </cell>
          <cell r="J574" t="str">
            <v>No</v>
          </cell>
          <cell r="L574" t="str">
            <v>Yes</v>
          </cell>
          <cell r="M574" t="str">
            <v>DB04408016061</v>
          </cell>
        </row>
        <row r="575">
          <cell r="A575" t="str">
            <v>SA1422</v>
          </cell>
          <cell r="B575" t="str">
            <v>11SE-D/C372</v>
          </cell>
          <cell r="C575">
            <v>0</v>
          </cell>
          <cell r="D575" t="str">
            <v>E</v>
          </cell>
          <cell r="E575" t="str">
            <v>SKW&amp;Is-S</v>
          </cell>
          <cell r="F575" t="str">
            <v>A</v>
          </cell>
          <cell r="G575" t="str">
            <v>Lei Yue Mun Park (SKW)</v>
          </cell>
          <cell r="H575" t="str">
            <v>LCSD</v>
          </cell>
          <cell r="I575">
            <v>3</v>
          </cell>
          <cell r="J575" t="str">
            <v>No</v>
          </cell>
          <cell r="L575" t="str">
            <v>Yes</v>
          </cell>
          <cell r="M575" t="str">
            <v>DB04408016062</v>
          </cell>
        </row>
        <row r="576">
          <cell r="A576" t="str">
            <v>SA1423</v>
          </cell>
          <cell r="B576" t="str">
            <v>11SE-D/C373</v>
          </cell>
          <cell r="C576">
            <v>0</v>
          </cell>
          <cell r="D576" t="str">
            <v>E</v>
          </cell>
          <cell r="E576" t="str">
            <v>SKW&amp;Is-S</v>
          </cell>
          <cell r="F576" t="str">
            <v>A</v>
          </cell>
          <cell r="G576" t="str">
            <v>Lei Yue Mun Park (SKW)</v>
          </cell>
          <cell r="H576" t="str">
            <v>LCSD</v>
          </cell>
          <cell r="I576">
            <v>3</v>
          </cell>
          <cell r="J576" t="str">
            <v>No</v>
          </cell>
          <cell r="L576" t="str">
            <v>Yes</v>
          </cell>
          <cell r="M576" t="str">
            <v>DB04408016063</v>
          </cell>
        </row>
        <row r="577">
          <cell r="A577" t="str">
            <v>SA1424</v>
          </cell>
          <cell r="B577" t="str">
            <v>11SE-D/C374</v>
          </cell>
          <cell r="C577">
            <v>0</v>
          </cell>
          <cell r="D577" t="str">
            <v>E</v>
          </cell>
          <cell r="E577" t="str">
            <v>SKW&amp;Is-S</v>
          </cell>
          <cell r="F577" t="str">
            <v>A</v>
          </cell>
          <cell r="G577" t="str">
            <v>Lei Yue Mun Park (SKW)</v>
          </cell>
          <cell r="H577" t="str">
            <v>LCSD</v>
          </cell>
          <cell r="I577">
            <v>3</v>
          </cell>
          <cell r="J577" t="str">
            <v>No</v>
          </cell>
          <cell r="L577" t="str">
            <v>Yes</v>
          </cell>
          <cell r="M577" t="str">
            <v>DB04408016064</v>
          </cell>
        </row>
        <row r="578">
          <cell r="A578" t="str">
            <v>SA1425</v>
          </cell>
          <cell r="B578" t="str">
            <v>11SE-D/C381</v>
          </cell>
          <cell r="C578">
            <v>0</v>
          </cell>
          <cell r="D578" t="str">
            <v>E</v>
          </cell>
          <cell r="E578" t="str">
            <v>CW</v>
          </cell>
          <cell r="F578" t="str">
            <v>A</v>
          </cell>
          <cell r="G578" t="str">
            <v>Pamela Youde Nethersole Eastern Hospital Quarters Blocks E, F &amp; G</v>
          </cell>
          <cell r="H578" t="str">
            <v>GPA</v>
          </cell>
          <cell r="I578">
            <v>1</v>
          </cell>
          <cell r="J578" t="str">
            <v>Yes</v>
          </cell>
          <cell r="K578" t="str">
            <v>ChaiWan-West</v>
          </cell>
          <cell r="L578" t="str">
            <v>Yes</v>
          </cell>
          <cell r="M578" t="str">
            <v>DD02308010016</v>
          </cell>
        </row>
        <row r="579">
          <cell r="A579" t="str">
            <v>SA1426</v>
          </cell>
          <cell r="B579" t="str">
            <v>11SE-D/C382</v>
          </cell>
          <cell r="C579">
            <v>1</v>
          </cell>
          <cell r="D579" t="str">
            <v>E</v>
          </cell>
          <cell r="E579" t="str">
            <v>CW</v>
          </cell>
          <cell r="F579" t="str">
            <v>A</v>
          </cell>
          <cell r="G579" t="str">
            <v>Pamela Youde Nethersole Eastern Hospital Quarters Blocks E, F &amp; G</v>
          </cell>
          <cell r="H579" t="str">
            <v>GPA</v>
          </cell>
          <cell r="I579">
            <v>1</v>
          </cell>
          <cell r="J579" t="str">
            <v>No</v>
          </cell>
          <cell r="K579" t="str">
            <v>ChaiWan-West</v>
          </cell>
          <cell r="L579" t="str">
            <v>Yes</v>
          </cell>
          <cell r="M579" t="str">
            <v>DD08308010005</v>
          </cell>
        </row>
        <row r="580">
          <cell r="A580" t="str">
            <v>SA1427</v>
          </cell>
          <cell r="B580" t="str">
            <v>11SE-D/C385</v>
          </cell>
          <cell r="C580">
            <v>0</v>
          </cell>
          <cell r="D580" t="str">
            <v>E</v>
          </cell>
          <cell r="E580" t="str">
            <v>SKW&amp;Is-S</v>
          </cell>
          <cell r="F580" t="str">
            <v>A</v>
          </cell>
          <cell r="G580" t="str">
            <v>Lei Yue Mun Park (SKW)</v>
          </cell>
          <cell r="H580" t="str">
            <v>LCSD</v>
          </cell>
          <cell r="I580">
            <v>3</v>
          </cell>
          <cell r="J580" t="str">
            <v>No</v>
          </cell>
          <cell r="L580" t="str">
            <v>Yes</v>
          </cell>
          <cell r="M580" t="str">
            <v>DB04408016072</v>
          </cell>
        </row>
        <row r="581">
          <cell r="A581" t="str">
            <v>SA1428</v>
          </cell>
          <cell r="B581" t="str">
            <v>11SE-D/C389</v>
          </cell>
          <cell r="C581">
            <v>0</v>
          </cell>
          <cell r="D581" t="str">
            <v>E</v>
          </cell>
          <cell r="E581" t="str">
            <v>CW</v>
          </cell>
          <cell r="F581" t="str">
            <v>A</v>
          </cell>
          <cell r="G581" t="str">
            <v>Cape Collinson Crematorium</v>
          </cell>
          <cell r="H581" t="str">
            <v>FEHD</v>
          </cell>
          <cell r="I581">
            <v>2</v>
          </cell>
          <cell r="J581" t="str">
            <v>No</v>
          </cell>
          <cell r="L581" t="str">
            <v>Yes</v>
          </cell>
          <cell r="M581" t="str">
            <v>DD01908013047</v>
          </cell>
        </row>
        <row r="582">
          <cell r="A582" t="str">
            <v>SA1429</v>
          </cell>
          <cell r="B582" t="str">
            <v>11SE-D/C393</v>
          </cell>
          <cell r="C582">
            <v>0</v>
          </cell>
          <cell r="D582" t="str">
            <v>E</v>
          </cell>
          <cell r="E582" t="str">
            <v>CW</v>
          </cell>
          <cell r="F582" t="str">
            <v>A</v>
          </cell>
          <cell r="G582" t="str">
            <v>Tai Tam Gap Correctional Institution</v>
          </cell>
          <cell r="H582" t="str">
            <v>CSD</v>
          </cell>
          <cell r="I582">
            <v>2</v>
          </cell>
          <cell r="J582" t="str">
            <v>No</v>
          </cell>
          <cell r="L582" t="str">
            <v>Yes</v>
          </cell>
          <cell r="M582" t="str">
            <v>DD01208001003</v>
          </cell>
        </row>
        <row r="583">
          <cell r="A583" t="str">
            <v>SA1430</v>
          </cell>
          <cell r="B583" t="str">
            <v>11SE-D/C394</v>
          </cell>
          <cell r="C583">
            <v>0</v>
          </cell>
          <cell r="D583" t="str">
            <v>E</v>
          </cell>
          <cell r="E583" t="str">
            <v>CW</v>
          </cell>
          <cell r="F583" t="str">
            <v>A</v>
          </cell>
          <cell r="G583" t="str">
            <v>Tai Tam Gap Correctional Institution</v>
          </cell>
          <cell r="H583" t="str">
            <v>CSD</v>
          </cell>
          <cell r="I583">
            <v>3</v>
          </cell>
          <cell r="J583" t="str">
            <v>No</v>
          </cell>
          <cell r="L583" t="str">
            <v>No</v>
          </cell>
          <cell r="M583" t="str">
            <v>DD01208001004</v>
          </cell>
        </row>
        <row r="584">
          <cell r="A584" t="str">
            <v>SA1431</v>
          </cell>
          <cell r="B584" t="str">
            <v>11SE-D/C395</v>
          </cell>
          <cell r="C584">
            <v>0</v>
          </cell>
          <cell r="D584" t="str">
            <v>E</v>
          </cell>
          <cell r="E584" t="str">
            <v>CW</v>
          </cell>
          <cell r="F584" t="str">
            <v>A</v>
          </cell>
          <cell r="G584" t="str">
            <v>Tai Tam Gap Correctional Institution</v>
          </cell>
          <cell r="H584" t="str">
            <v>CSD</v>
          </cell>
          <cell r="I584">
            <v>1</v>
          </cell>
          <cell r="J584" t="str">
            <v>No</v>
          </cell>
          <cell r="L584" t="str">
            <v>No</v>
          </cell>
          <cell r="M584" t="str">
            <v>DD01208001005</v>
          </cell>
        </row>
        <row r="585">
          <cell r="A585" t="str">
            <v>SA1432</v>
          </cell>
          <cell r="B585" t="str">
            <v>11SE-D/C396</v>
          </cell>
          <cell r="C585">
            <v>0</v>
          </cell>
          <cell r="D585" t="str">
            <v>E</v>
          </cell>
          <cell r="E585" t="str">
            <v>CW</v>
          </cell>
          <cell r="F585" t="str">
            <v>A</v>
          </cell>
          <cell r="G585" t="str">
            <v>Tai Tam Gap Correctional Institution</v>
          </cell>
          <cell r="H585" t="str">
            <v>CSD</v>
          </cell>
          <cell r="I585">
            <v>1</v>
          </cell>
          <cell r="J585" t="str">
            <v>No</v>
          </cell>
          <cell r="L585" t="str">
            <v>No</v>
          </cell>
          <cell r="M585" t="str">
            <v>DD01208001006</v>
          </cell>
        </row>
        <row r="586">
          <cell r="A586" t="str">
            <v>SA1433</v>
          </cell>
          <cell r="B586" t="str">
            <v>11SE-D/C397</v>
          </cell>
          <cell r="C586">
            <v>0</v>
          </cell>
          <cell r="D586" t="str">
            <v>E</v>
          </cell>
          <cell r="E586" t="str">
            <v>CW</v>
          </cell>
          <cell r="F586" t="str">
            <v>A</v>
          </cell>
          <cell r="G586" t="str">
            <v>Tai Tam Gap Correctional Institution</v>
          </cell>
          <cell r="H586" t="str">
            <v>CSD</v>
          </cell>
          <cell r="I586">
            <v>1</v>
          </cell>
          <cell r="J586" t="str">
            <v>No</v>
          </cell>
          <cell r="L586" t="str">
            <v>No</v>
          </cell>
          <cell r="M586" t="str">
            <v>DD01208001017</v>
          </cell>
        </row>
        <row r="587">
          <cell r="A587" t="str">
            <v>SA1434</v>
          </cell>
          <cell r="B587" t="str">
            <v>11SE-D/CR398</v>
          </cell>
          <cell r="C587">
            <v>1</v>
          </cell>
          <cell r="D587" t="str">
            <v>E</v>
          </cell>
          <cell r="E587" t="str">
            <v>CW</v>
          </cell>
          <cell r="F587" t="str">
            <v>A</v>
          </cell>
          <cell r="G587" t="str">
            <v>Tai Tam Gap Correctional Institution</v>
          </cell>
          <cell r="H587" t="str">
            <v>CSD</v>
          </cell>
          <cell r="I587">
            <v>3</v>
          </cell>
          <cell r="J587" t="str">
            <v>Yes</v>
          </cell>
          <cell r="L587" t="str">
            <v>Yes</v>
          </cell>
          <cell r="M587" t="str">
            <v>DD01208001016</v>
          </cell>
        </row>
        <row r="588">
          <cell r="A588" t="str">
            <v>SA1435</v>
          </cell>
          <cell r="B588" t="str">
            <v>11SE-D/C401</v>
          </cell>
          <cell r="C588">
            <v>0</v>
          </cell>
          <cell r="D588" t="str">
            <v>E</v>
          </cell>
          <cell r="E588" t="str">
            <v>CW</v>
          </cell>
          <cell r="F588" t="str">
            <v>A</v>
          </cell>
          <cell r="G588" t="str">
            <v>Tai Tam Gap Correctional Institution</v>
          </cell>
          <cell r="H588" t="str">
            <v>CSD</v>
          </cell>
          <cell r="I588">
            <v>1</v>
          </cell>
          <cell r="J588" t="str">
            <v>No</v>
          </cell>
          <cell r="L588" t="str">
            <v>Yes</v>
          </cell>
          <cell r="M588" t="str">
            <v>DD01208001008</v>
          </cell>
        </row>
        <row r="589">
          <cell r="A589" t="str">
            <v>SA1436</v>
          </cell>
          <cell r="B589" t="str">
            <v>11SE-D/C405</v>
          </cell>
          <cell r="C589">
            <v>0</v>
          </cell>
          <cell r="D589" t="str">
            <v>E</v>
          </cell>
          <cell r="E589" t="str">
            <v>CW</v>
          </cell>
          <cell r="F589" t="str">
            <v>A</v>
          </cell>
          <cell r="G589" t="str">
            <v>Cape Collinson Crematorium</v>
          </cell>
          <cell r="H589" t="str">
            <v>FEHD</v>
          </cell>
          <cell r="I589">
            <v>2</v>
          </cell>
          <cell r="J589" t="str">
            <v>No</v>
          </cell>
          <cell r="L589" t="str">
            <v>Yes</v>
          </cell>
          <cell r="M589" t="str">
            <v>DD01908013034</v>
          </cell>
        </row>
        <row r="590">
          <cell r="A590" t="str">
            <v>SA1437</v>
          </cell>
          <cell r="B590" t="str">
            <v>11SE-D/C407</v>
          </cell>
          <cell r="C590">
            <v>0</v>
          </cell>
          <cell r="D590" t="str">
            <v>E</v>
          </cell>
          <cell r="E590" t="str">
            <v>CW</v>
          </cell>
          <cell r="F590" t="str">
            <v>A</v>
          </cell>
          <cell r="G590" t="str">
            <v>Tai Tam Gap Correctional Institution</v>
          </cell>
          <cell r="H590" t="str">
            <v>CSD</v>
          </cell>
          <cell r="I590">
            <v>2</v>
          </cell>
          <cell r="J590" t="str">
            <v>No</v>
          </cell>
          <cell r="L590" t="str">
            <v>Yes</v>
          </cell>
          <cell r="M590" t="str">
            <v>DD01208001010</v>
          </cell>
        </row>
        <row r="591">
          <cell r="A591" t="str">
            <v>SA1438</v>
          </cell>
          <cell r="B591" t="str">
            <v>11SE-D/C408</v>
          </cell>
          <cell r="C591">
            <v>0</v>
          </cell>
          <cell r="D591" t="str">
            <v>E</v>
          </cell>
          <cell r="E591" t="str">
            <v>CW</v>
          </cell>
          <cell r="F591" t="str">
            <v>A</v>
          </cell>
          <cell r="G591" t="str">
            <v>Tai Tam Gap Correctional Institution</v>
          </cell>
          <cell r="H591" t="str">
            <v>CSD</v>
          </cell>
          <cell r="I591">
            <v>1</v>
          </cell>
          <cell r="J591" t="str">
            <v>Yes</v>
          </cell>
          <cell r="L591" t="str">
            <v>No</v>
          </cell>
          <cell r="M591" t="str">
            <v>DD01208001011</v>
          </cell>
        </row>
        <row r="592">
          <cell r="A592" t="str">
            <v>SA1439</v>
          </cell>
          <cell r="B592" t="str">
            <v>11SE-D/CR409</v>
          </cell>
          <cell r="C592">
            <v>0</v>
          </cell>
          <cell r="D592" t="str">
            <v>E</v>
          </cell>
          <cell r="E592" t="str">
            <v>CW</v>
          </cell>
          <cell r="F592" t="str">
            <v>A</v>
          </cell>
          <cell r="G592" t="str">
            <v>Tai Tam Gap Correctional Institution</v>
          </cell>
          <cell r="H592" t="str">
            <v>CSD</v>
          </cell>
          <cell r="I592">
            <v>1</v>
          </cell>
          <cell r="J592" t="str">
            <v>Yes</v>
          </cell>
          <cell r="L592" t="str">
            <v>Yes</v>
          </cell>
          <cell r="M592" t="str">
            <v>DD01208001012</v>
          </cell>
        </row>
        <row r="593">
          <cell r="A593" t="str">
            <v>SA1440</v>
          </cell>
          <cell r="B593" t="str">
            <v>11SE-D/C414</v>
          </cell>
          <cell r="C593">
            <v>0</v>
          </cell>
          <cell r="D593" t="str">
            <v>E</v>
          </cell>
          <cell r="E593" t="str">
            <v>CW</v>
          </cell>
          <cell r="F593" t="str">
            <v>A</v>
          </cell>
          <cell r="G593" t="str">
            <v>Cape Collinson Crematorium</v>
          </cell>
          <cell r="H593" t="str">
            <v>FEHD</v>
          </cell>
          <cell r="I593">
            <v>3</v>
          </cell>
          <cell r="J593" t="str">
            <v>Yes</v>
          </cell>
          <cell r="L593" t="str">
            <v>Yes</v>
          </cell>
          <cell r="M593" t="str">
            <v>DD01908013048</v>
          </cell>
        </row>
        <row r="594">
          <cell r="A594" t="str">
            <v>SA1441</v>
          </cell>
          <cell r="B594" t="str">
            <v>11SE-D/C416</v>
          </cell>
          <cell r="C594">
            <v>0</v>
          </cell>
          <cell r="D594" t="str">
            <v>E</v>
          </cell>
          <cell r="E594" t="str">
            <v>CW</v>
          </cell>
          <cell r="F594" t="str">
            <v>A</v>
          </cell>
          <cell r="G594" t="str">
            <v>Tai Tam Gap Correctional Institution</v>
          </cell>
          <cell r="H594" t="str">
            <v>CSD</v>
          </cell>
          <cell r="I594">
            <v>1</v>
          </cell>
          <cell r="J594" t="str">
            <v>Yes</v>
          </cell>
          <cell r="L594" t="str">
            <v>Yes</v>
          </cell>
          <cell r="M594" t="str">
            <v>DD01208001013</v>
          </cell>
        </row>
        <row r="595">
          <cell r="A595" t="str">
            <v>SA1442</v>
          </cell>
          <cell r="B595" t="str">
            <v>11SE-D/C430</v>
          </cell>
          <cell r="C595">
            <v>2</v>
          </cell>
          <cell r="D595" t="str">
            <v>E</v>
          </cell>
          <cell r="E595" t="str">
            <v>CW</v>
          </cell>
          <cell r="F595" t="str">
            <v>A</v>
          </cell>
          <cell r="G595" t="str">
            <v>Hing Wah Community Hall</v>
          </cell>
          <cell r="H595" t="str">
            <v>HAD</v>
          </cell>
          <cell r="I595">
            <v>1</v>
          </cell>
          <cell r="J595" t="str">
            <v>Yes</v>
          </cell>
          <cell r="K595" t="str">
            <v>ChaiWan-West</v>
          </cell>
          <cell r="L595" t="str">
            <v>Yes</v>
          </cell>
          <cell r="M595" t="str">
            <v>DD02708002004</v>
          </cell>
        </row>
        <row r="596">
          <cell r="A596" t="str">
            <v>SA1443</v>
          </cell>
          <cell r="B596" t="str">
            <v>11SE-D/C437</v>
          </cell>
          <cell r="C596">
            <v>0</v>
          </cell>
          <cell r="D596" t="str">
            <v>E</v>
          </cell>
          <cell r="E596" t="str">
            <v>CW</v>
          </cell>
          <cell r="F596" t="str">
            <v>A</v>
          </cell>
          <cell r="G596" t="str">
            <v>Chai Wan Police Station</v>
          </cell>
          <cell r="H596" t="str">
            <v>HKPF</v>
          </cell>
          <cell r="I596">
            <v>2</v>
          </cell>
          <cell r="J596" t="str">
            <v>No</v>
          </cell>
          <cell r="K596" t="str">
            <v>ChaiWan-West</v>
          </cell>
          <cell r="L596" t="str">
            <v>Yes</v>
          </cell>
          <cell r="M596" t="str">
            <v>DD03108006002</v>
          </cell>
        </row>
        <row r="597">
          <cell r="A597" t="str">
            <v>SA1444</v>
          </cell>
          <cell r="B597" t="str">
            <v>11SE-D/C448</v>
          </cell>
          <cell r="C597">
            <v>0</v>
          </cell>
          <cell r="D597" t="str">
            <v>E</v>
          </cell>
          <cell r="E597" t="str">
            <v>CW</v>
          </cell>
          <cell r="F597" t="str">
            <v>A</v>
          </cell>
          <cell r="G597" t="str">
            <v>Shaukeiwan East Government Secondary School</v>
          </cell>
          <cell r="H597" t="str">
            <v>EB</v>
          </cell>
          <cell r="I597">
            <v>2</v>
          </cell>
          <cell r="J597" t="str">
            <v>No</v>
          </cell>
          <cell r="L597" t="str">
            <v>Yes</v>
          </cell>
          <cell r="M597" t="str">
            <v>DD07108025003</v>
          </cell>
        </row>
        <row r="598">
          <cell r="A598" t="str">
            <v>SA1448</v>
          </cell>
          <cell r="B598" t="str">
            <v>11SE-D/C458</v>
          </cell>
          <cell r="C598">
            <v>0</v>
          </cell>
          <cell r="D598" t="str">
            <v>E</v>
          </cell>
          <cell r="E598" t="str">
            <v>CW</v>
          </cell>
          <cell r="F598" t="str">
            <v>A</v>
          </cell>
          <cell r="G598" t="str">
            <v>Chai Wan Swimming Pool &amp; Park</v>
          </cell>
          <cell r="H598" t="str">
            <v>LCSD</v>
          </cell>
          <cell r="I598">
            <v>1</v>
          </cell>
          <cell r="J598" t="str">
            <v>Yes</v>
          </cell>
          <cell r="K598" t="str">
            <v>ChaiWan-West</v>
          </cell>
          <cell r="L598" t="str">
            <v>Yes</v>
          </cell>
          <cell r="M598" t="str">
            <v>DD04408015010</v>
          </cell>
        </row>
        <row r="599">
          <cell r="A599" t="str">
            <v>SA1449</v>
          </cell>
          <cell r="B599" t="str">
            <v>11SE-D/C498</v>
          </cell>
          <cell r="C599">
            <v>0</v>
          </cell>
          <cell r="D599" t="str">
            <v>E</v>
          </cell>
          <cell r="E599" t="str">
            <v>CW</v>
          </cell>
          <cell r="F599" t="str">
            <v>A</v>
          </cell>
          <cell r="G599" t="str">
            <v>Cape Collinson Crematorium</v>
          </cell>
          <cell r="H599" t="str">
            <v>FEHD</v>
          </cell>
          <cell r="I599">
            <v>1</v>
          </cell>
          <cell r="J599" t="str">
            <v>No</v>
          </cell>
          <cell r="L599" t="str">
            <v>Yes</v>
          </cell>
          <cell r="M599" t="str">
            <v>DD01908013053</v>
          </cell>
        </row>
        <row r="600">
          <cell r="A600" t="str">
            <v>SA1450</v>
          </cell>
          <cell r="B600" t="str">
            <v>11SE-D/CR563</v>
          </cell>
          <cell r="C600">
            <v>0</v>
          </cell>
          <cell r="D600" t="str">
            <v>E</v>
          </cell>
          <cell r="E600" t="str">
            <v>CW</v>
          </cell>
          <cell r="F600" t="str">
            <v>A</v>
          </cell>
          <cell r="G600" t="str">
            <v>Chai Wan Police Station</v>
          </cell>
          <cell r="H600" t="str">
            <v>HKPF</v>
          </cell>
          <cell r="I600">
            <v>1</v>
          </cell>
          <cell r="J600" t="str">
            <v>Yes</v>
          </cell>
          <cell r="K600" t="str">
            <v>ChaiWan-West</v>
          </cell>
          <cell r="L600" t="str">
            <v>No</v>
          </cell>
          <cell r="M600" t="str">
            <v>DD03108006003</v>
          </cell>
        </row>
        <row r="601">
          <cell r="A601" t="str">
            <v>SA1452</v>
          </cell>
          <cell r="B601" t="str">
            <v>11SE-D/C58</v>
          </cell>
          <cell r="C601">
            <v>0</v>
          </cell>
          <cell r="D601" t="str">
            <v>E</v>
          </cell>
          <cell r="E601" t="str">
            <v>NP&amp;CB</v>
          </cell>
          <cell r="F601" t="str">
            <v>A</v>
          </cell>
          <cell r="G601" t="str">
            <v>ICAC Accommodation At Tai Tam Road</v>
          </cell>
          <cell r="H601" t="str">
            <v>ICAC</v>
          </cell>
          <cell r="I601">
            <v>1</v>
          </cell>
          <cell r="J601" t="str">
            <v>No</v>
          </cell>
          <cell r="L601" t="str">
            <v>Yes</v>
          </cell>
          <cell r="M601" t="str">
            <v>DD07208035002</v>
          </cell>
        </row>
        <row r="602">
          <cell r="A602" t="str">
            <v>SA1453</v>
          </cell>
          <cell r="B602" t="str">
            <v>11SE-D/CR596</v>
          </cell>
          <cell r="C602">
            <v>0</v>
          </cell>
          <cell r="D602" t="str">
            <v>E</v>
          </cell>
          <cell r="E602" t="str">
            <v>CW</v>
          </cell>
          <cell r="F602" t="str">
            <v>A</v>
          </cell>
          <cell r="G602" t="str">
            <v>Law Uk Folk Museum</v>
          </cell>
          <cell r="H602" t="str">
            <v>LCSD</v>
          </cell>
          <cell r="I602">
            <v>1</v>
          </cell>
          <cell r="J602" t="str">
            <v>Yes</v>
          </cell>
          <cell r="K602" t="str">
            <v>ChaiWan-West</v>
          </cell>
          <cell r="L602" t="str">
            <v>Yes</v>
          </cell>
          <cell r="M602" t="str">
            <v>DD04408020000</v>
          </cell>
        </row>
        <row r="603">
          <cell r="A603" t="str">
            <v>SA1454</v>
          </cell>
          <cell r="B603" t="str">
            <v>11SE-D/C603</v>
          </cell>
          <cell r="C603">
            <v>0</v>
          </cell>
          <cell r="D603" t="str">
            <v>E</v>
          </cell>
          <cell r="E603" t="str">
            <v>CW</v>
          </cell>
          <cell r="F603" t="str">
            <v>A</v>
          </cell>
          <cell r="G603" t="str">
            <v>Cape Collinson Crematorium</v>
          </cell>
          <cell r="H603" t="str">
            <v>FEHD</v>
          </cell>
          <cell r="I603">
            <v>3</v>
          </cell>
          <cell r="J603" t="str">
            <v>No</v>
          </cell>
          <cell r="L603" t="str">
            <v>Yes</v>
          </cell>
          <cell r="M603" t="str">
            <v>DD01908013035</v>
          </cell>
        </row>
        <row r="604">
          <cell r="A604" t="str">
            <v>SA1455</v>
          </cell>
          <cell r="B604" t="str">
            <v>11SE-D/C604</v>
          </cell>
          <cell r="C604">
            <v>0</v>
          </cell>
          <cell r="D604" t="str">
            <v>E</v>
          </cell>
          <cell r="E604" t="str">
            <v>CW</v>
          </cell>
          <cell r="F604" t="str">
            <v>A</v>
          </cell>
          <cell r="G604" t="str">
            <v>Cape Collinson Crematorium</v>
          </cell>
          <cell r="H604" t="str">
            <v>FEHD</v>
          </cell>
          <cell r="I604">
            <v>2</v>
          </cell>
          <cell r="J604" t="str">
            <v>Yes</v>
          </cell>
          <cell r="L604" t="str">
            <v>Yes</v>
          </cell>
          <cell r="M604" t="str">
            <v>DD01908013036</v>
          </cell>
        </row>
        <row r="605">
          <cell r="A605" t="str">
            <v>SA1456</v>
          </cell>
          <cell r="B605" t="str">
            <v>11SE-D/C605</v>
          </cell>
          <cell r="C605">
            <v>0</v>
          </cell>
          <cell r="D605" t="str">
            <v>E</v>
          </cell>
          <cell r="E605" t="str">
            <v>CW</v>
          </cell>
          <cell r="F605" t="str">
            <v>A</v>
          </cell>
          <cell r="G605" t="str">
            <v>Cape Collinson Crematorium</v>
          </cell>
          <cell r="H605" t="str">
            <v>FEHD</v>
          </cell>
          <cell r="I605">
            <v>3</v>
          </cell>
          <cell r="J605" t="str">
            <v>Yes</v>
          </cell>
          <cell r="L605" t="str">
            <v>Yes</v>
          </cell>
          <cell r="M605" t="str">
            <v>DD01908013037</v>
          </cell>
        </row>
        <row r="606">
          <cell r="A606" t="str">
            <v>SA1458</v>
          </cell>
          <cell r="B606" t="str">
            <v>11SE-D/C608</v>
          </cell>
          <cell r="C606">
            <v>0</v>
          </cell>
          <cell r="D606" t="str">
            <v>E</v>
          </cell>
          <cell r="E606" t="str">
            <v>CW</v>
          </cell>
          <cell r="F606" t="str">
            <v>A</v>
          </cell>
          <cell r="G606" t="str">
            <v>Cape Collinson Crematorium</v>
          </cell>
          <cell r="H606" t="str">
            <v>FEHD</v>
          </cell>
          <cell r="I606">
            <v>3</v>
          </cell>
          <cell r="J606" t="str">
            <v>No</v>
          </cell>
          <cell r="L606" t="str">
            <v>Yes</v>
          </cell>
          <cell r="M606" t="str">
            <v>DD01908013040</v>
          </cell>
        </row>
        <row r="607">
          <cell r="A607" t="str">
            <v>SA1459</v>
          </cell>
          <cell r="B607" t="str">
            <v>11SE-D/C615</v>
          </cell>
          <cell r="C607">
            <v>1</v>
          </cell>
          <cell r="D607" t="str">
            <v>E</v>
          </cell>
          <cell r="E607" t="str">
            <v>CW</v>
          </cell>
          <cell r="F607" t="str">
            <v>A</v>
          </cell>
          <cell r="G607" t="str">
            <v>Tai Tam Gap Correctional Institution</v>
          </cell>
          <cell r="H607" t="str">
            <v>CSD</v>
          </cell>
          <cell r="I607">
            <v>1</v>
          </cell>
          <cell r="J607" t="str">
            <v>No</v>
          </cell>
          <cell r="L607" t="str">
            <v>Yes</v>
          </cell>
          <cell r="M607" t="str">
            <v>DD01208001019</v>
          </cell>
        </row>
        <row r="608">
          <cell r="A608" t="str">
            <v>SA1460</v>
          </cell>
          <cell r="B608" t="str">
            <v>11SE-D/CR66</v>
          </cell>
          <cell r="C608">
            <v>0</v>
          </cell>
          <cell r="D608" t="str">
            <v>E</v>
          </cell>
          <cell r="E608" t="str">
            <v>CW</v>
          </cell>
          <cell r="F608" t="str">
            <v>A</v>
          </cell>
          <cell r="G608" t="str">
            <v>Cape Collinson Crematorium</v>
          </cell>
          <cell r="H608" t="str">
            <v>FEHD</v>
          </cell>
          <cell r="I608">
            <v>2</v>
          </cell>
          <cell r="J608" t="str">
            <v>Yes</v>
          </cell>
          <cell r="L608" t="str">
            <v>Yes</v>
          </cell>
          <cell r="M608" t="str">
            <v>DD01908013007</v>
          </cell>
        </row>
        <row r="609">
          <cell r="A609" t="str">
            <v>SA1461</v>
          </cell>
          <cell r="B609" t="str">
            <v>11SE-D/C662</v>
          </cell>
          <cell r="C609">
            <v>0</v>
          </cell>
          <cell r="D609" t="str">
            <v>E</v>
          </cell>
          <cell r="E609" t="str">
            <v>CW</v>
          </cell>
          <cell r="F609" t="str">
            <v>A</v>
          </cell>
          <cell r="G609" t="str">
            <v>Cheung Man Road Rest Garden</v>
          </cell>
          <cell r="H609" t="str">
            <v>LCSD</v>
          </cell>
          <cell r="I609">
            <v>1</v>
          </cell>
          <cell r="J609" t="str">
            <v>No</v>
          </cell>
          <cell r="K609" t="str">
            <v>ChaiWan-West</v>
          </cell>
          <cell r="L609" t="str">
            <v>Yes</v>
          </cell>
          <cell r="M609" t="str">
            <v>DD04408014004</v>
          </cell>
        </row>
        <row r="610">
          <cell r="A610" t="str">
            <v>SA1462</v>
          </cell>
          <cell r="B610" t="str">
            <v>11SE-D/C663</v>
          </cell>
          <cell r="C610">
            <v>0</v>
          </cell>
          <cell r="D610" t="str">
            <v>E</v>
          </cell>
          <cell r="E610" t="str">
            <v>CW</v>
          </cell>
          <cell r="F610" t="str">
            <v>A</v>
          </cell>
          <cell r="G610" t="str">
            <v>Cheung Man Road Rest Garden</v>
          </cell>
          <cell r="H610" t="str">
            <v>LCSD</v>
          </cell>
          <cell r="I610">
            <v>1</v>
          </cell>
          <cell r="J610" t="str">
            <v>Yes</v>
          </cell>
          <cell r="K610" t="str">
            <v>ChaiWan-West</v>
          </cell>
          <cell r="L610" t="str">
            <v>Yes</v>
          </cell>
          <cell r="M610" t="str">
            <v>DD04408014005</v>
          </cell>
        </row>
        <row r="611">
          <cell r="A611" t="str">
            <v>SA1463</v>
          </cell>
          <cell r="B611" t="str">
            <v>11SE-D/C668</v>
          </cell>
          <cell r="C611">
            <v>0</v>
          </cell>
          <cell r="D611" t="str">
            <v>E</v>
          </cell>
          <cell r="E611" t="str">
            <v>CW</v>
          </cell>
          <cell r="F611" t="str">
            <v>A</v>
          </cell>
          <cell r="G611" t="str">
            <v>Tai Tam Gap Correctional Institution</v>
          </cell>
          <cell r="H611" t="str">
            <v>CSD</v>
          </cell>
          <cell r="I611">
            <v>1</v>
          </cell>
          <cell r="J611" t="str">
            <v>Yes</v>
          </cell>
          <cell r="L611" t="str">
            <v>Yes</v>
          </cell>
          <cell r="M611" t="str">
            <v>DD01208001028</v>
          </cell>
        </row>
        <row r="612">
          <cell r="A612" t="str">
            <v>SA1464</v>
          </cell>
          <cell r="B612" t="str">
            <v>11SE-D/C670</v>
          </cell>
          <cell r="C612">
            <v>0</v>
          </cell>
          <cell r="D612" t="str">
            <v>E</v>
          </cell>
          <cell r="E612" t="str">
            <v>CW</v>
          </cell>
          <cell r="F612" t="str">
            <v>A</v>
          </cell>
          <cell r="G612" t="str">
            <v>Cape Collinson Training Centre</v>
          </cell>
          <cell r="H612" t="str">
            <v>CSD</v>
          </cell>
          <cell r="I612">
            <v>1</v>
          </cell>
          <cell r="J612" t="str">
            <v>Yes</v>
          </cell>
          <cell r="L612" t="str">
            <v>Yes</v>
          </cell>
          <cell r="M612" t="str">
            <v>DD01208003020</v>
          </cell>
        </row>
        <row r="613">
          <cell r="A613" t="str">
            <v>SA1465</v>
          </cell>
          <cell r="B613" t="str">
            <v>11SE-D/C674</v>
          </cell>
          <cell r="C613">
            <v>0</v>
          </cell>
          <cell r="D613" t="str">
            <v>E</v>
          </cell>
          <cell r="E613" t="str">
            <v>CW</v>
          </cell>
          <cell r="F613" t="str">
            <v>A</v>
          </cell>
          <cell r="G613" t="str">
            <v>Chai Wan Park</v>
          </cell>
          <cell r="H613" t="str">
            <v>LCSD</v>
          </cell>
          <cell r="I613">
            <v>2</v>
          </cell>
          <cell r="J613" t="str">
            <v>No</v>
          </cell>
          <cell r="K613" t="str">
            <v>ChaiWan-West</v>
          </cell>
          <cell r="L613" t="str">
            <v>Yes</v>
          </cell>
          <cell r="M613" t="str">
            <v>DD04408019001</v>
          </cell>
        </row>
        <row r="614">
          <cell r="A614" t="str">
            <v>SA1466</v>
          </cell>
          <cell r="B614" t="str">
            <v>11SE-D/C675</v>
          </cell>
          <cell r="C614">
            <v>0</v>
          </cell>
          <cell r="D614" t="str">
            <v>E</v>
          </cell>
          <cell r="E614" t="str">
            <v>CW</v>
          </cell>
          <cell r="F614" t="str">
            <v>A</v>
          </cell>
          <cell r="G614" t="str">
            <v>Chai Wan Swimming Pool &amp; Park</v>
          </cell>
          <cell r="H614" t="str">
            <v>LCSD</v>
          </cell>
          <cell r="I614">
            <v>2</v>
          </cell>
          <cell r="J614" t="str">
            <v>Yes</v>
          </cell>
          <cell r="K614" t="str">
            <v>ChaiWan-West</v>
          </cell>
          <cell r="L614" t="str">
            <v>Yes</v>
          </cell>
          <cell r="M614" t="str">
            <v>DD04408015013</v>
          </cell>
        </row>
        <row r="615">
          <cell r="A615" t="str">
            <v>SA1467</v>
          </cell>
          <cell r="B615" t="str">
            <v>11SE-D/CR677</v>
          </cell>
          <cell r="C615">
            <v>2</v>
          </cell>
          <cell r="D615" t="str">
            <v>E</v>
          </cell>
          <cell r="E615" t="str">
            <v>CW</v>
          </cell>
          <cell r="F615" t="str">
            <v>A</v>
          </cell>
          <cell r="G615" t="str">
            <v>Cape Collinson Crematorium</v>
          </cell>
          <cell r="H615" t="str">
            <v>FEHD</v>
          </cell>
          <cell r="I615">
            <v>3</v>
          </cell>
          <cell r="J615" t="str">
            <v>No</v>
          </cell>
          <cell r="L615" t="str">
            <v>Yes</v>
          </cell>
          <cell r="M615" t="str">
            <v>DD01908013055</v>
          </cell>
        </row>
        <row r="616">
          <cell r="A616" t="str">
            <v>SA1468</v>
          </cell>
          <cell r="B616" t="str">
            <v>11SE-D/C681</v>
          </cell>
          <cell r="C616">
            <v>0</v>
          </cell>
          <cell r="D616" t="str">
            <v>E</v>
          </cell>
          <cell r="E616" t="str">
            <v>CW</v>
          </cell>
          <cell r="F616" t="str">
            <v>A</v>
          </cell>
          <cell r="G616" t="str">
            <v>Chai Wan Swimming Pool &amp; Park</v>
          </cell>
          <cell r="H616" t="str">
            <v>LCSD</v>
          </cell>
          <cell r="I616">
            <v>1</v>
          </cell>
          <cell r="J616" t="str">
            <v>No</v>
          </cell>
          <cell r="K616" t="str">
            <v>ChaiWan-West</v>
          </cell>
          <cell r="L616" t="str">
            <v>No</v>
          </cell>
          <cell r="M616" t="str">
            <v>DD04408015014</v>
          </cell>
        </row>
        <row r="617">
          <cell r="A617" t="str">
            <v>SA1469</v>
          </cell>
          <cell r="B617" t="str">
            <v>11SE-D/C684</v>
          </cell>
          <cell r="C617">
            <v>0</v>
          </cell>
          <cell r="D617" t="str">
            <v>E</v>
          </cell>
          <cell r="E617" t="str">
            <v>CW</v>
          </cell>
          <cell r="F617" t="str">
            <v>A</v>
          </cell>
          <cell r="G617" t="str">
            <v>Cape Collinson Training Centre</v>
          </cell>
          <cell r="H617" t="str">
            <v>CSD</v>
          </cell>
          <cell r="I617">
            <v>3</v>
          </cell>
          <cell r="J617" t="str">
            <v>Yes</v>
          </cell>
          <cell r="L617" t="str">
            <v>Yes</v>
          </cell>
          <cell r="M617" t="str">
            <v>DD01208003024</v>
          </cell>
        </row>
        <row r="618">
          <cell r="A618" t="str">
            <v>SA1471</v>
          </cell>
          <cell r="B618" t="str">
            <v>11SE-D/C695</v>
          </cell>
          <cell r="C618">
            <v>0</v>
          </cell>
          <cell r="D618" t="str">
            <v>E</v>
          </cell>
          <cell r="E618" t="str">
            <v>CW</v>
          </cell>
          <cell r="F618" t="str">
            <v>A</v>
          </cell>
          <cell r="G618" t="str">
            <v>Tai Tam Gap Correctional Institution</v>
          </cell>
          <cell r="H618" t="str">
            <v>CSD</v>
          </cell>
          <cell r="I618">
            <v>3</v>
          </cell>
          <cell r="J618" t="str">
            <v>No</v>
          </cell>
          <cell r="L618" t="str">
            <v>No</v>
          </cell>
          <cell r="M618" t="str">
            <v>DD01208001029</v>
          </cell>
        </row>
        <row r="619">
          <cell r="A619" t="str">
            <v>SA1473</v>
          </cell>
          <cell r="B619" t="str">
            <v>11SE-D/C70</v>
          </cell>
          <cell r="C619">
            <v>0</v>
          </cell>
          <cell r="D619" t="str">
            <v>E</v>
          </cell>
          <cell r="E619" t="str">
            <v>CW</v>
          </cell>
          <cell r="F619" t="str">
            <v>A</v>
          </cell>
          <cell r="G619" t="str">
            <v>Cape Collinson Crematorium</v>
          </cell>
          <cell r="H619" t="str">
            <v>FEHD</v>
          </cell>
          <cell r="I619">
            <v>3</v>
          </cell>
          <cell r="J619" t="str">
            <v>No</v>
          </cell>
          <cell r="L619" t="str">
            <v>Yes</v>
          </cell>
          <cell r="M619" t="str">
            <v>DD01908013008</v>
          </cell>
        </row>
        <row r="620">
          <cell r="A620" t="str">
            <v>SA1474</v>
          </cell>
          <cell r="B620" t="str">
            <v>11SE-D/C704</v>
          </cell>
          <cell r="C620">
            <v>0</v>
          </cell>
          <cell r="D620" t="str">
            <v>E</v>
          </cell>
          <cell r="E620" t="str">
            <v>CW</v>
          </cell>
          <cell r="F620" t="str">
            <v>A</v>
          </cell>
          <cell r="G620" t="str">
            <v>Pamela Youde Nethersole Eastern Hospital Quarters Blocks E, F &amp; G</v>
          </cell>
          <cell r="H620" t="str">
            <v>GPA</v>
          </cell>
          <cell r="I620">
            <v>2</v>
          </cell>
          <cell r="J620" t="str">
            <v>No</v>
          </cell>
          <cell r="K620" t="str">
            <v>ChaiWan-West</v>
          </cell>
          <cell r="L620" t="str">
            <v>Yes</v>
          </cell>
          <cell r="M620" t="str">
            <v>DD02308010014</v>
          </cell>
        </row>
        <row r="621">
          <cell r="A621" t="str">
            <v>SA1475</v>
          </cell>
          <cell r="B621" t="str">
            <v>11SE-D/C71</v>
          </cell>
          <cell r="C621">
            <v>0</v>
          </cell>
          <cell r="D621" t="str">
            <v>E</v>
          </cell>
          <cell r="E621" t="str">
            <v>CW</v>
          </cell>
          <cell r="F621" t="str">
            <v>A</v>
          </cell>
          <cell r="G621" t="str">
            <v>Cape Collinson Crematorium</v>
          </cell>
          <cell r="H621" t="str">
            <v>FEHD</v>
          </cell>
          <cell r="I621">
            <v>1</v>
          </cell>
          <cell r="J621" t="str">
            <v>No</v>
          </cell>
          <cell r="L621" t="str">
            <v>Yes</v>
          </cell>
          <cell r="M621" t="str">
            <v>DD01908013009</v>
          </cell>
        </row>
        <row r="622">
          <cell r="A622" t="str">
            <v>SA1476</v>
          </cell>
          <cell r="B622" t="str">
            <v>11SE-D/C711</v>
          </cell>
          <cell r="C622">
            <v>0</v>
          </cell>
          <cell r="D622" t="str">
            <v>E</v>
          </cell>
          <cell r="E622" t="str">
            <v>CW</v>
          </cell>
          <cell r="F622" t="str">
            <v>A</v>
          </cell>
          <cell r="G622" t="str">
            <v>Siu Sai Wan Promenade And Central Park</v>
          </cell>
          <cell r="H622" t="str">
            <v>LCSD</v>
          </cell>
          <cell r="I622">
            <v>2</v>
          </cell>
          <cell r="J622" t="str">
            <v>No</v>
          </cell>
          <cell r="K622" t="str">
            <v>ChaiWan-West</v>
          </cell>
          <cell r="L622" t="str">
            <v>Yes</v>
          </cell>
          <cell r="M622" t="str">
            <v>DD04408023003</v>
          </cell>
        </row>
        <row r="623">
          <cell r="A623" t="str">
            <v>SA1477</v>
          </cell>
          <cell r="B623" t="str">
            <v>11SE-D/C72</v>
          </cell>
          <cell r="C623">
            <v>2</v>
          </cell>
          <cell r="D623" t="str">
            <v>E</v>
          </cell>
          <cell r="E623" t="str">
            <v>CW</v>
          </cell>
          <cell r="F623" t="str">
            <v>A</v>
          </cell>
          <cell r="G623" t="str">
            <v>Shaukeiwan Fire Station</v>
          </cell>
          <cell r="H623" t="str">
            <v>FSD</v>
          </cell>
          <cell r="I623">
            <v>1</v>
          </cell>
          <cell r="J623" t="str">
            <v>No</v>
          </cell>
          <cell r="L623" t="str">
            <v>Yes</v>
          </cell>
          <cell r="M623" t="str">
            <v>DD01808024002</v>
          </cell>
        </row>
        <row r="624">
          <cell r="A624" t="str">
            <v>SA1478</v>
          </cell>
          <cell r="B624" t="str">
            <v>11SE-D/C73</v>
          </cell>
          <cell r="C624">
            <v>0</v>
          </cell>
          <cell r="D624" t="str">
            <v>E</v>
          </cell>
          <cell r="E624" t="str">
            <v>CW</v>
          </cell>
          <cell r="F624" t="str">
            <v>A</v>
          </cell>
          <cell r="G624" t="str">
            <v>Shaukeiwan East Government Secondary School</v>
          </cell>
          <cell r="H624" t="str">
            <v>EB</v>
          </cell>
          <cell r="I624">
            <v>2</v>
          </cell>
          <cell r="J624" t="str">
            <v>No</v>
          </cell>
          <cell r="L624" t="str">
            <v>Yes</v>
          </cell>
          <cell r="M624" t="str">
            <v>DD07108026001</v>
          </cell>
        </row>
        <row r="625">
          <cell r="A625" t="str">
            <v>SA1479</v>
          </cell>
          <cell r="B625" t="str">
            <v>11SE-D/C74</v>
          </cell>
          <cell r="C625">
            <v>0</v>
          </cell>
          <cell r="D625" t="str">
            <v>E</v>
          </cell>
          <cell r="E625" t="str">
            <v>CW</v>
          </cell>
          <cell r="F625" t="str">
            <v>A</v>
          </cell>
          <cell r="G625" t="str">
            <v>Shaukeiwan East Government Secondary School</v>
          </cell>
          <cell r="H625" t="str">
            <v>EB</v>
          </cell>
          <cell r="I625">
            <v>2</v>
          </cell>
          <cell r="J625" t="str">
            <v>No</v>
          </cell>
          <cell r="L625" t="str">
            <v>Yes</v>
          </cell>
          <cell r="M625" t="str">
            <v>DD07108025001</v>
          </cell>
        </row>
        <row r="626">
          <cell r="A626" t="str">
            <v>SA1480</v>
          </cell>
          <cell r="B626" t="str">
            <v>11SE-D/CR75</v>
          </cell>
          <cell r="C626">
            <v>0</v>
          </cell>
          <cell r="D626" t="str">
            <v>E</v>
          </cell>
          <cell r="E626" t="str">
            <v>CW</v>
          </cell>
          <cell r="F626" t="str">
            <v>A</v>
          </cell>
          <cell r="G626" t="str">
            <v>Chai Wan Health Centre</v>
          </cell>
          <cell r="H626" t="str">
            <v>DH</v>
          </cell>
          <cell r="I626">
            <v>1</v>
          </cell>
          <cell r="J626" t="str">
            <v>Yes</v>
          </cell>
          <cell r="K626" t="str">
            <v>ChaiWan-West</v>
          </cell>
          <cell r="L626" t="str">
            <v>Yes</v>
          </cell>
          <cell r="M626" t="str">
            <v>DD02508008001</v>
          </cell>
        </row>
        <row r="627">
          <cell r="A627" t="str">
            <v>SA1482</v>
          </cell>
          <cell r="B627" t="str">
            <v>11SE-D/CR87</v>
          </cell>
          <cell r="C627">
            <v>0</v>
          </cell>
          <cell r="D627" t="str">
            <v>E</v>
          </cell>
          <cell r="E627" t="str">
            <v>CW</v>
          </cell>
          <cell r="F627" t="str">
            <v>A</v>
          </cell>
          <cell r="G627" t="str">
            <v>Tai Tam Gap Correctional Institution</v>
          </cell>
          <cell r="H627" t="str">
            <v>CSD</v>
          </cell>
          <cell r="I627">
            <v>2</v>
          </cell>
          <cell r="J627" t="str">
            <v>Yes</v>
          </cell>
          <cell r="L627" t="str">
            <v>No</v>
          </cell>
          <cell r="M627" t="str">
            <v>DD01208001020</v>
          </cell>
        </row>
        <row r="628">
          <cell r="A628" t="str">
            <v>SA1483</v>
          </cell>
          <cell r="B628" t="str">
            <v>11SE-D/C734</v>
          </cell>
          <cell r="C628">
            <v>0</v>
          </cell>
          <cell r="D628" t="str">
            <v>E</v>
          </cell>
          <cell r="E628" t="str">
            <v>CW</v>
          </cell>
          <cell r="F628" t="str">
            <v>A</v>
          </cell>
          <cell r="G628" t="str">
            <v>Leaping Dragon Paradise</v>
          </cell>
          <cell r="H628" t="str">
            <v>LCSD</v>
          </cell>
          <cell r="I628">
            <v>2</v>
          </cell>
          <cell r="J628" t="str">
            <v>*</v>
          </cell>
          <cell r="L628" t="str">
            <v>Yes</v>
          </cell>
          <cell r="M628" t="str">
            <v>DD02708027001</v>
          </cell>
        </row>
        <row r="629">
          <cell r="A629" t="str">
            <v>SA1485</v>
          </cell>
          <cell r="B629" t="str">
            <v>11SE-D/R167</v>
          </cell>
          <cell r="C629">
            <v>0</v>
          </cell>
          <cell r="D629" t="str">
            <v>E</v>
          </cell>
          <cell r="E629" t="str">
            <v>SKW&amp;Is-S</v>
          </cell>
          <cell r="F629" t="str">
            <v>A</v>
          </cell>
          <cell r="G629" t="str">
            <v>Lei Yue Mun Park (SKW)</v>
          </cell>
          <cell r="H629" t="str">
            <v>LCSD</v>
          </cell>
          <cell r="I629">
            <v>3</v>
          </cell>
          <cell r="J629" t="str">
            <v>*</v>
          </cell>
          <cell r="L629" t="str">
            <v>Yes</v>
          </cell>
          <cell r="M629" t="str">
            <v>DB04408016078</v>
          </cell>
        </row>
        <row r="630">
          <cell r="A630" t="str">
            <v>SA1486</v>
          </cell>
          <cell r="B630" t="str">
            <v>11SE-D/F100</v>
          </cell>
          <cell r="C630">
            <v>0</v>
          </cell>
          <cell r="D630" t="str">
            <v>E</v>
          </cell>
          <cell r="E630" t="str">
            <v>CW</v>
          </cell>
          <cell r="F630" t="str">
            <v>A</v>
          </cell>
          <cell r="G630" t="str">
            <v>Cape Collinson Crematorium</v>
          </cell>
          <cell r="H630" t="str">
            <v>FEHD</v>
          </cell>
          <cell r="I630">
            <v>3</v>
          </cell>
          <cell r="J630" t="str">
            <v>No</v>
          </cell>
          <cell r="L630" t="str">
            <v>Yes</v>
          </cell>
          <cell r="M630" t="str">
            <v>DD01908013011</v>
          </cell>
        </row>
        <row r="631">
          <cell r="A631" t="str">
            <v>SA1487</v>
          </cell>
          <cell r="B631" t="str">
            <v>11SE-D/F102</v>
          </cell>
          <cell r="C631">
            <v>0</v>
          </cell>
          <cell r="D631" t="str">
            <v>E</v>
          </cell>
          <cell r="E631" t="str">
            <v>CW</v>
          </cell>
          <cell r="F631" t="str">
            <v>A</v>
          </cell>
          <cell r="G631" t="str">
            <v>Cape Collinson Crematorium</v>
          </cell>
          <cell r="H631" t="str">
            <v>FEHD</v>
          </cell>
          <cell r="I631">
            <v>3</v>
          </cell>
          <cell r="J631" t="str">
            <v>No</v>
          </cell>
          <cell r="L631" t="str">
            <v>Yes</v>
          </cell>
          <cell r="M631" t="str">
            <v>DD01908013004</v>
          </cell>
        </row>
        <row r="632">
          <cell r="A632" t="str">
            <v>SA1488</v>
          </cell>
          <cell r="B632" t="str">
            <v>11SE-D/F103</v>
          </cell>
          <cell r="C632">
            <v>0</v>
          </cell>
          <cell r="D632" t="str">
            <v>E</v>
          </cell>
          <cell r="E632" t="str">
            <v>CW</v>
          </cell>
          <cell r="F632" t="str">
            <v>A</v>
          </cell>
          <cell r="G632" t="str">
            <v>Cape Collinson Crematorium</v>
          </cell>
          <cell r="H632" t="str">
            <v>FEHD</v>
          </cell>
          <cell r="I632">
            <v>3</v>
          </cell>
          <cell r="J632" t="str">
            <v>Yes</v>
          </cell>
          <cell r="L632" t="str">
            <v>Yes</v>
          </cell>
          <cell r="M632" t="str">
            <v>DD01908013027</v>
          </cell>
        </row>
        <row r="633">
          <cell r="A633" t="str">
            <v>SA1489</v>
          </cell>
          <cell r="B633" t="str">
            <v>11SE-D/FR123</v>
          </cell>
          <cell r="C633">
            <v>0</v>
          </cell>
          <cell r="D633" t="str">
            <v>E</v>
          </cell>
          <cell r="E633" t="str">
            <v>CW</v>
          </cell>
          <cell r="F633" t="str">
            <v>A</v>
          </cell>
          <cell r="G633" t="str">
            <v>Tai Tam Gap Correctional Institution</v>
          </cell>
          <cell r="H633" t="str">
            <v>CSD</v>
          </cell>
          <cell r="I633">
            <v>1</v>
          </cell>
          <cell r="J633" t="str">
            <v>Yes</v>
          </cell>
          <cell r="L633" t="str">
            <v>Yes</v>
          </cell>
          <cell r="M633" t="str">
            <v>DD01208001014</v>
          </cell>
        </row>
        <row r="634">
          <cell r="A634" t="str">
            <v>SA1490</v>
          </cell>
          <cell r="B634" t="str">
            <v>11SE-D/F13</v>
          </cell>
          <cell r="C634">
            <v>0</v>
          </cell>
          <cell r="D634" t="str">
            <v>E</v>
          </cell>
          <cell r="E634" t="str">
            <v>CW</v>
          </cell>
          <cell r="F634" t="str">
            <v>A</v>
          </cell>
          <cell r="G634" t="str">
            <v>Cape Collinson Crematorium</v>
          </cell>
          <cell r="H634" t="str">
            <v>FEHD</v>
          </cell>
          <cell r="I634">
            <v>3</v>
          </cell>
          <cell r="J634" t="str">
            <v>Yes</v>
          </cell>
          <cell r="L634" t="str">
            <v>Yes</v>
          </cell>
          <cell r="M634" t="str">
            <v>DD01908013052</v>
          </cell>
        </row>
        <row r="635">
          <cell r="A635" t="str">
            <v>SA1491</v>
          </cell>
          <cell r="B635" t="str">
            <v>11SE-D/F138</v>
          </cell>
          <cell r="C635">
            <v>0</v>
          </cell>
          <cell r="D635" t="str">
            <v>E</v>
          </cell>
          <cell r="E635" t="str">
            <v>CW</v>
          </cell>
          <cell r="F635" t="str">
            <v>A</v>
          </cell>
          <cell r="G635" t="str">
            <v>Cape Collinson Crematorium</v>
          </cell>
          <cell r="H635" t="str">
            <v>FEHD</v>
          </cell>
          <cell r="I635">
            <v>3</v>
          </cell>
          <cell r="J635" t="str">
            <v>Yes</v>
          </cell>
          <cell r="L635" t="str">
            <v>Yes</v>
          </cell>
          <cell r="M635" t="str">
            <v>DD01908013019</v>
          </cell>
        </row>
        <row r="636">
          <cell r="A636" t="str">
            <v>SA1492</v>
          </cell>
          <cell r="B636" t="str">
            <v>11SE-D/F159</v>
          </cell>
          <cell r="C636">
            <v>0</v>
          </cell>
          <cell r="D636" t="str">
            <v>E</v>
          </cell>
          <cell r="E636" t="str">
            <v>CW</v>
          </cell>
          <cell r="F636" t="str">
            <v>A</v>
          </cell>
          <cell r="G636" t="str">
            <v>Cape Collinson Training Centre</v>
          </cell>
          <cell r="H636" t="str">
            <v>CSD</v>
          </cell>
          <cell r="I636">
            <v>1</v>
          </cell>
          <cell r="J636" t="str">
            <v>Yes</v>
          </cell>
          <cell r="L636" t="str">
            <v>Yes</v>
          </cell>
          <cell r="M636" t="str">
            <v>DD01208003011</v>
          </cell>
        </row>
        <row r="637">
          <cell r="A637" t="str">
            <v>SA1493</v>
          </cell>
          <cell r="B637" t="str">
            <v>11SE-D/F179</v>
          </cell>
          <cell r="C637">
            <v>0</v>
          </cell>
          <cell r="D637" t="str">
            <v>E</v>
          </cell>
          <cell r="E637" t="str">
            <v>CW</v>
          </cell>
          <cell r="F637" t="str">
            <v>A</v>
          </cell>
          <cell r="G637" t="str">
            <v>Cape Collinson Crematorium</v>
          </cell>
          <cell r="H637" t="str">
            <v>FEHD</v>
          </cell>
          <cell r="I637">
            <v>3</v>
          </cell>
          <cell r="J637" t="str">
            <v>No</v>
          </cell>
          <cell r="L637" t="str">
            <v>Yes</v>
          </cell>
          <cell r="M637" t="str">
            <v>DD01908013022</v>
          </cell>
        </row>
        <row r="638">
          <cell r="A638" t="str">
            <v>SA1494</v>
          </cell>
          <cell r="B638" t="str">
            <v>11SE-D/F181</v>
          </cell>
          <cell r="C638">
            <v>0</v>
          </cell>
          <cell r="D638" t="str">
            <v>E</v>
          </cell>
          <cell r="E638" t="str">
            <v>CW</v>
          </cell>
          <cell r="F638" t="str">
            <v>A</v>
          </cell>
          <cell r="G638" t="str">
            <v>Cape Collinson Crematorium</v>
          </cell>
          <cell r="H638" t="str">
            <v>FEHD</v>
          </cell>
          <cell r="I638">
            <v>3</v>
          </cell>
          <cell r="J638" t="str">
            <v>No</v>
          </cell>
          <cell r="L638" t="str">
            <v>Yes</v>
          </cell>
          <cell r="M638" t="str">
            <v>DD01908013023</v>
          </cell>
        </row>
        <row r="639">
          <cell r="A639" t="str">
            <v>SA1495</v>
          </cell>
          <cell r="B639" t="str">
            <v>11SE-D/F184</v>
          </cell>
          <cell r="C639">
            <v>0</v>
          </cell>
          <cell r="D639" t="str">
            <v>E</v>
          </cell>
          <cell r="E639" t="str">
            <v>CW</v>
          </cell>
          <cell r="F639" t="str">
            <v>A</v>
          </cell>
          <cell r="G639" t="str">
            <v>Cheung Man Road Rest Garden</v>
          </cell>
          <cell r="H639" t="str">
            <v>LCSD</v>
          </cell>
          <cell r="I639">
            <v>3</v>
          </cell>
          <cell r="J639" t="str">
            <v>Yes</v>
          </cell>
          <cell r="K639" t="str">
            <v>ChaiWan-West</v>
          </cell>
          <cell r="L639" t="str">
            <v>Yes</v>
          </cell>
          <cell r="M639" t="str">
            <v>DD04408014003</v>
          </cell>
        </row>
        <row r="640">
          <cell r="A640" t="str">
            <v>SA1496</v>
          </cell>
          <cell r="B640" t="str">
            <v>11SE-D/F189</v>
          </cell>
          <cell r="C640">
            <v>0</v>
          </cell>
          <cell r="D640" t="str">
            <v>E</v>
          </cell>
          <cell r="E640" t="str">
            <v>CW</v>
          </cell>
          <cell r="F640" t="str">
            <v>A</v>
          </cell>
          <cell r="G640" t="str">
            <v>Cheung Man Road Rest Garden</v>
          </cell>
          <cell r="H640" t="str">
            <v>LCSD</v>
          </cell>
          <cell r="I640">
            <v>1</v>
          </cell>
          <cell r="J640" t="str">
            <v>Yes</v>
          </cell>
          <cell r="K640" t="str">
            <v>ChaiWan-West</v>
          </cell>
          <cell r="L640" t="str">
            <v>Yes</v>
          </cell>
          <cell r="M640" t="str">
            <v>DD04408014002</v>
          </cell>
        </row>
        <row r="641">
          <cell r="A641" t="str">
            <v>SA1497</v>
          </cell>
          <cell r="B641" t="str">
            <v>11SE-D/F19</v>
          </cell>
          <cell r="C641">
            <v>0</v>
          </cell>
          <cell r="D641" t="str">
            <v>E</v>
          </cell>
          <cell r="E641" t="str">
            <v>CW</v>
          </cell>
          <cell r="F641" t="str">
            <v>A</v>
          </cell>
          <cell r="G641" t="str">
            <v>Cape Collinson Crematorium</v>
          </cell>
          <cell r="H641" t="str">
            <v>FEHD</v>
          </cell>
          <cell r="I641">
            <v>2</v>
          </cell>
          <cell r="J641" t="str">
            <v>No</v>
          </cell>
          <cell r="L641" t="str">
            <v>Yes</v>
          </cell>
          <cell r="M641" t="str">
            <v>DD01908013005</v>
          </cell>
        </row>
        <row r="642">
          <cell r="A642" t="str">
            <v>SA1498</v>
          </cell>
          <cell r="B642" t="str">
            <v>11SE-D/F196</v>
          </cell>
          <cell r="C642">
            <v>0</v>
          </cell>
          <cell r="D642" t="str">
            <v>E</v>
          </cell>
          <cell r="E642" t="str">
            <v>CW</v>
          </cell>
          <cell r="F642" t="str">
            <v>A</v>
          </cell>
          <cell r="G642" t="str">
            <v>Cape Collinson Training Centre</v>
          </cell>
          <cell r="H642" t="str">
            <v>CSD</v>
          </cell>
          <cell r="I642">
            <v>1</v>
          </cell>
          <cell r="J642" t="str">
            <v>Yes</v>
          </cell>
          <cell r="L642" t="str">
            <v>Yes</v>
          </cell>
          <cell r="M642" t="str">
            <v>DD01208003021</v>
          </cell>
        </row>
        <row r="643">
          <cell r="A643" t="str">
            <v>SA1499</v>
          </cell>
          <cell r="B643" t="str">
            <v>11SE-D/FR197</v>
          </cell>
          <cell r="C643">
            <v>0</v>
          </cell>
          <cell r="D643" t="str">
            <v>E</v>
          </cell>
          <cell r="E643" t="str">
            <v>CW</v>
          </cell>
          <cell r="F643" t="str">
            <v>A</v>
          </cell>
          <cell r="G643" t="str">
            <v>Cape Collinson Training Centre</v>
          </cell>
          <cell r="H643" t="str">
            <v>CSD</v>
          </cell>
          <cell r="I643">
            <v>1</v>
          </cell>
          <cell r="J643" t="str">
            <v>Yes</v>
          </cell>
          <cell r="L643" t="str">
            <v>Yes</v>
          </cell>
          <cell r="M643" t="str">
            <v>DD01208003022</v>
          </cell>
        </row>
        <row r="644">
          <cell r="A644" t="str">
            <v>SA1500</v>
          </cell>
          <cell r="B644" t="str">
            <v>11SE-D/FR200</v>
          </cell>
          <cell r="C644">
            <v>0</v>
          </cell>
          <cell r="D644" t="str">
            <v>E</v>
          </cell>
          <cell r="E644" t="str">
            <v>CW</v>
          </cell>
          <cell r="F644" t="str">
            <v>A</v>
          </cell>
          <cell r="G644" t="str">
            <v>Law Uk Folk Museum</v>
          </cell>
          <cell r="H644" t="str">
            <v>LCSD</v>
          </cell>
          <cell r="I644">
            <v>1</v>
          </cell>
          <cell r="J644" t="str">
            <v>Yes</v>
          </cell>
          <cell r="K644" t="str">
            <v>ChaiWan-West</v>
          </cell>
          <cell r="L644" t="str">
            <v>Yes</v>
          </cell>
          <cell r="M644" t="str">
            <v>DD04408020001</v>
          </cell>
        </row>
        <row r="645">
          <cell r="A645" t="str">
            <v>SA1501</v>
          </cell>
          <cell r="B645" t="str">
            <v>11SE-D/FR201</v>
          </cell>
          <cell r="C645">
            <v>0</v>
          </cell>
          <cell r="D645" t="str">
            <v>E</v>
          </cell>
          <cell r="E645" t="str">
            <v>CW</v>
          </cell>
          <cell r="F645" t="str">
            <v>A</v>
          </cell>
          <cell r="G645" t="str">
            <v>Law Uk Folk Museum</v>
          </cell>
          <cell r="H645" t="str">
            <v>LCSD</v>
          </cell>
          <cell r="I645">
            <v>1</v>
          </cell>
          <cell r="J645" t="str">
            <v>Yes</v>
          </cell>
          <cell r="K645" t="str">
            <v>ChaiWan-West</v>
          </cell>
          <cell r="L645" t="str">
            <v>Yes</v>
          </cell>
          <cell r="M645" t="str">
            <v>DD04408020002</v>
          </cell>
        </row>
        <row r="646">
          <cell r="A646" t="str">
            <v>SA1502</v>
          </cell>
          <cell r="B646" t="str">
            <v>11SE-D/F205</v>
          </cell>
          <cell r="C646">
            <v>0</v>
          </cell>
          <cell r="D646" t="str">
            <v>E</v>
          </cell>
          <cell r="E646" t="str">
            <v>CW</v>
          </cell>
          <cell r="F646" t="str">
            <v>A</v>
          </cell>
          <cell r="G646" t="str">
            <v>Chai Wan Health Centre</v>
          </cell>
          <cell r="H646" t="str">
            <v>DH</v>
          </cell>
          <cell r="I646">
            <v>1</v>
          </cell>
          <cell r="J646" t="str">
            <v>Yes</v>
          </cell>
          <cell r="K646" t="str">
            <v>ChaiWan-West</v>
          </cell>
          <cell r="L646" t="str">
            <v>Yes</v>
          </cell>
          <cell r="M646" t="str">
            <v>DD02508008002</v>
          </cell>
        </row>
        <row r="647">
          <cell r="A647" t="str">
            <v>SA1504</v>
          </cell>
          <cell r="B647" t="str">
            <v>11SE-D/F221</v>
          </cell>
          <cell r="C647">
            <v>0</v>
          </cell>
          <cell r="D647" t="str">
            <v>E</v>
          </cell>
          <cell r="E647" t="str">
            <v>CW</v>
          </cell>
          <cell r="F647" t="str">
            <v>A</v>
          </cell>
          <cell r="G647" t="str">
            <v>Law Uk Folk Museum</v>
          </cell>
          <cell r="H647" t="str">
            <v>LCSD</v>
          </cell>
          <cell r="I647">
            <v>1</v>
          </cell>
          <cell r="J647" t="str">
            <v>Yes</v>
          </cell>
          <cell r="K647" t="str">
            <v>ChaiWan-West</v>
          </cell>
          <cell r="L647" t="str">
            <v>Yes</v>
          </cell>
          <cell r="M647" t="str">
            <v>DD04408020003</v>
          </cell>
        </row>
        <row r="648">
          <cell r="A648" t="str">
            <v>SA1505</v>
          </cell>
          <cell r="B648" t="str">
            <v>11SE-D/F30</v>
          </cell>
          <cell r="C648" t="str">
            <v>1,2</v>
          </cell>
          <cell r="D648" t="str">
            <v>E</v>
          </cell>
          <cell r="E648" t="str">
            <v>CW</v>
          </cell>
          <cell r="F648" t="str">
            <v>A</v>
          </cell>
          <cell r="G648" t="str">
            <v>Cape Collinson Training Centre</v>
          </cell>
          <cell r="H648" t="str">
            <v>HyD,CSD</v>
          </cell>
          <cell r="I648">
            <v>3</v>
          </cell>
          <cell r="J648" t="str">
            <v>No</v>
          </cell>
          <cell r="L648" t="str">
            <v>Yes</v>
          </cell>
          <cell r="M648" t="str">
            <v>DD01208003016</v>
          </cell>
        </row>
        <row r="649">
          <cell r="A649" t="str">
            <v>SA1506</v>
          </cell>
          <cell r="B649" t="str">
            <v>11SE-D/FR57</v>
          </cell>
          <cell r="C649">
            <v>0</v>
          </cell>
          <cell r="D649" t="str">
            <v>E</v>
          </cell>
          <cell r="E649" t="str">
            <v>CW</v>
          </cell>
          <cell r="F649" t="str">
            <v>A</v>
          </cell>
          <cell r="G649" t="str">
            <v>Cape Collinson Training Centre</v>
          </cell>
          <cell r="H649" t="str">
            <v>CSD</v>
          </cell>
          <cell r="I649">
            <v>2</v>
          </cell>
          <cell r="J649" t="str">
            <v>Yes</v>
          </cell>
          <cell r="L649" t="str">
            <v>Yes</v>
          </cell>
          <cell r="M649" t="str">
            <v>DD01208003008</v>
          </cell>
        </row>
        <row r="650">
          <cell r="A650" t="str">
            <v>SA1507</v>
          </cell>
          <cell r="B650" t="str">
            <v>11SE-D/F58</v>
          </cell>
          <cell r="C650">
            <v>0</v>
          </cell>
          <cell r="D650" t="str">
            <v>E</v>
          </cell>
          <cell r="E650" t="str">
            <v>CW</v>
          </cell>
          <cell r="F650" t="str">
            <v>A</v>
          </cell>
          <cell r="G650" t="str">
            <v>Cape Collinson Training Centre</v>
          </cell>
          <cell r="H650" t="str">
            <v>CSD</v>
          </cell>
          <cell r="I650">
            <v>1</v>
          </cell>
          <cell r="J650" t="str">
            <v>Yes</v>
          </cell>
          <cell r="L650" t="str">
            <v>Yes</v>
          </cell>
          <cell r="M650" t="str">
            <v>DD01208003009</v>
          </cell>
        </row>
        <row r="651">
          <cell r="A651" t="str">
            <v>SA1508</v>
          </cell>
          <cell r="B651" t="str">
            <v>11SE-D/F62</v>
          </cell>
          <cell r="C651">
            <v>0</v>
          </cell>
          <cell r="D651" t="str">
            <v>E</v>
          </cell>
          <cell r="E651" t="str">
            <v>CW</v>
          </cell>
          <cell r="F651" t="str">
            <v>A</v>
          </cell>
          <cell r="G651" t="str">
            <v>Cape Collinson Crematorium</v>
          </cell>
          <cell r="H651" t="str">
            <v>FEHD</v>
          </cell>
          <cell r="I651">
            <v>1</v>
          </cell>
          <cell r="J651" t="str">
            <v>No</v>
          </cell>
          <cell r="L651" t="str">
            <v>Yes</v>
          </cell>
          <cell r="M651" t="str">
            <v>DD01908013006</v>
          </cell>
        </row>
        <row r="652">
          <cell r="A652" t="str">
            <v>SA1509</v>
          </cell>
          <cell r="B652" t="str">
            <v>11SE-D/F86</v>
          </cell>
          <cell r="C652">
            <v>0</v>
          </cell>
          <cell r="D652" t="str">
            <v>E</v>
          </cell>
          <cell r="E652" t="str">
            <v>CW</v>
          </cell>
          <cell r="F652" t="str">
            <v>A</v>
          </cell>
          <cell r="G652" t="str">
            <v>Cape Collinson Crematorium</v>
          </cell>
          <cell r="H652" t="str">
            <v>FEHD</v>
          </cell>
          <cell r="I652">
            <v>3</v>
          </cell>
          <cell r="J652" t="str">
            <v>Yes</v>
          </cell>
          <cell r="L652" t="str">
            <v>Yes</v>
          </cell>
          <cell r="M652" t="str">
            <v>DD01908013045</v>
          </cell>
        </row>
        <row r="653">
          <cell r="A653" t="str">
            <v>SA1510</v>
          </cell>
          <cell r="B653" t="str">
            <v>11SE-D/R117</v>
          </cell>
          <cell r="C653">
            <v>0</v>
          </cell>
          <cell r="D653" t="str">
            <v>E</v>
          </cell>
          <cell r="E653" t="str">
            <v>CW</v>
          </cell>
          <cell r="F653" t="str">
            <v>A</v>
          </cell>
          <cell r="G653" t="str">
            <v>Chai Wan Park</v>
          </cell>
          <cell r="H653" t="str">
            <v>LCSD</v>
          </cell>
          <cell r="I653">
            <v>2</v>
          </cell>
          <cell r="J653" t="str">
            <v>No</v>
          </cell>
          <cell r="K653" t="str">
            <v>ChaiWan-West</v>
          </cell>
          <cell r="L653" t="str">
            <v>No</v>
          </cell>
          <cell r="M653" t="str">
            <v>DD04408019000</v>
          </cell>
        </row>
        <row r="654">
          <cell r="A654" t="str">
            <v>SA1511</v>
          </cell>
          <cell r="B654" t="str">
            <v>11SE-D/R124</v>
          </cell>
          <cell r="C654">
            <v>0</v>
          </cell>
          <cell r="D654" t="str">
            <v>E</v>
          </cell>
          <cell r="E654" t="str">
            <v>CW</v>
          </cell>
          <cell r="F654" t="str">
            <v>A</v>
          </cell>
          <cell r="G654" t="str">
            <v>Cape Collinson Crematorium</v>
          </cell>
          <cell r="H654" t="str">
            <v>FEHD</v>
          </cell>
          <cell r="I654">
            <v>3</v>
          </cell>
          <cell r="J654" t="str">
            <v>Yes</v>
          </cell>
          <cell r="L654" t="str">
            <v>No</v>
          </cell>
          <cell r="M654" t="str">
            <v>DD01908013017</v>
          </cell>
        </row>
        <row r="655">
          <cell r="A655" t="str">
            <v>SA1512</v>
          </cell>
          <cell r="B655" t="str">
            <v>11SE-D/R133</v>
          </cell>
          <cell r="C655" t="str">
            <v>1,2</v>
          </cell>
          <cell r="D655" t="str">
            <v>E</v>
          </cell>
          <cell r="E655" t="str">
            <v>CW</v>
          </cell>
          <cell r="F655" t="str">
            <v>A</v>
          </cell>
          <cell r="G655" t="str">
            <v>Chai Wan Rank &amp; File Married Quarters</v>
          </cell>
          <cell r="H655" t="str">
            <v>HyD,FSD</v>
          </cell>
          <cell r="I655">
            <v>2</v>
          </cell>
          <cell r="J655" t="str">
            <v>Yes</v>
          </cell>
          <cell r="K655" t="str">
            <v>ChaiWan-West</v>
          </cell>
          <cell r="L655" t="str">
            <v>No</v>
          </cell>
          <cell r="M655" t="str">
            <v>DD01808005000</v>
          </cell>
        </row>
        <row r="656">
          <cell r="A656" t="str">
            <v>SA1513</v>
          </cell>
          <cell r="B656" t="str">
            <v>11SE-D/R137</v>
          </cell>
          <cell r="C656">
            <v>0</v>
          </cell>
          <cell r="D656" t="str">
            <v>E</v>
          </cell>
          <cell r="E656" t="str">
            <v>CW</v>
          </cell>
          <cell r="F656" t="str">
            <v>A</v>
          </cell>
          <cell r="G656" t="str">
            <v>Shaukeiwan Tsung Tsin School, Wah Ha Street</v>
          </cell>
          <cell r="H656" t="str">
            <v>EB</v>
          </cell>
          <cell r="I656">
            <v>2</v>
          </cell>
          <cell r="J656" t="str">
            <v>Yes</v>
          </cell>
          <cell r="K656" t="str">
            <v>ChaiWan-West</v>
          </cell>
          <cell r="L656" t="str">
            <v>No</v>
          </cell>
          <cell r="M656" t="str">
            <v>DD07108030002</v>
          </cell>
        </row>
        <row r="657">
          <cell r="A657" t="str">
            <v>SA1514</v>
          </cell>
          <cell r="B657" t="str">
            <v>11SE-D/R138</v>
          </cell>
          <cell r="C657">
            <v>0</v>
          </cell>
          <cell r="D657" t="str">
            <v>E</v>
          </cell>
          <cell r="E657" t="str">
            <v>CW</v>
          </cell>
          <cell r="F657" t="str">
            <v>A</v>
          </cell>
          <cell r="G657" t="str">
            <v>Chai Wan Swimming Pool &amp; Park</v>
          </cell>
          <cell r="H657" t="str">
            <v>LCSD</v>
          </cell>
          <cell r="I657">
            <v>1</v>
          </cell>
          <cell r="J657" t="str">
            <v>No</v>
          </cell>
          <cell r="K657" t="str">
            <v>ChaiWan-West</v>
          </cell>
          <cell r="L657" t="str">
            <v>No</v>
          </cell>
          <cell r="M657" t="str">
            <v>DD04408015015</v>
          </cell>
        </row>
        <row r="658">
          <cell r="A658" t="str">
            <v>SA1515</v>
          </cell>
          <cell r="B658" t="str">
            <v>11SE-D/R150</v>
          </cell>
          <cell r="C658">
            <v>0</v>
          </cell>
          <cell r="D658" t="str">
            <v>E</v>
          </cell>
          <cell r="E658" t="str">
            <v>CW</v>
          </cell>
          <cell r="F658" t="str">
            <v>A</v>
          </cell>
          <cell r="G658" t="str">
            <v>Cape Collinson Crematorium</v>
          </cell>
          <cell r="H658" t="str">
            <v>FEHD</v>
          </cell>
          <cell r="I658">
            <v>3</v>
          </cell>
          <cell r="J658" t="str">
            <v>No</v>
          </cell>
          <cell r="L658" t="str">
            <v>No</v>
          </cell>
          <cell r="M658" t="str">
            <v>DD01908013050</v>
          </cell>
        </row>
        <row r="659">
          <cell r="A659" t="str">
            <v>SA1516</v>
          </cell>
          <cell r="B659" t="str">
            <v>11SE-D/R151</v>
          </cell>
          <cell r="C659">
            <v>0</v>
          </cell>
          <cell r="D659" t="str">
            <v>E</v>
          </cell>
          <cell r="E659" t="str">
            <v>CW</v>
          </cell>
          <cell r="F659" t="str">
            <v>A</v>
          </cell>
          <cell r="G659" t="str">
            <v>Cape Collinson Training Centre</v>
          </cell>
          <cell r="H659" t="str">
            <v>CSD</v>
          </cell>
          <cell r="I659">
            <v>3</v>
          </cell>
          <cell r="J659" t="str">
            <v>No</v>
          </cell>
          <cell r="L659" t="str">
            <v>No</v>
          </cell>
          <cell r="M659" t="str">
            <v>DD01208003010</v>
          </cell>
        </row>
        <row r="660">
          <cell r="A660" t="str">
            <v>SA1520</v>
          </cell>
          <cell r="B660" t="str">
            <v>11SE-D/R3</v>
          </cell>
          <cell r="C660">
            <v>0</v>
          </cell>
          <cell r="D660" t="str">
            <v>E</v>
          </cell>
          <cell r="E660" t="str">
            <v>CW</v>
          </cell>
          <cell r="F660" t="str">
            <v>A</v>
          </cell>
          <cell r="G660" t="str">
            <v>Shaukeiwan East Government Secondary School</v>
          </cell>
          <cell r="H660" t="str">
            <v>EB</v>
          </cell>
          <cell r="I660">
            <v>1</v>
          </cell>
          <cell r="J660" t="str">
            <v>No</v>
          </cell>
          <cell r="L660" t="str">
            <v>No</v>
          </cell>
          <cell r="M660" t="str">
            <v>DD07108026002</v>
          </cell>
        </row>
        <row r="661">
          <cell r="A661" t="str">
            <v>SA1521</v>
          </cell>
          <cell r="B661" t="str">
            <v>11SE-D/R33</v>
          </cell>
          <cell r="C661">
            <v>0</v>
          </cell>
          <cell r="D661" t="str">
            <v>E</v>
          </cell>
          <cell r="E661" t="str">
            <v>SKW&amp;Is-S</v>
          </cell>
          <cell r="F661" t="str">
            <v>A</v>
          </cell>
          <cell r="G661" t="str">
            <v>Lei Yue Mun Park (SKW)</v>
          </cell>
          <cell r="H661" t="str">
            <v>LCSD</v>
          </cell>
          <cell r="I661">
            <v>3</v>
          </cell>
          <cell r="J661" t="str">
            <v>No</v>
          </cell>
          <cell r="L661" t="str">
            <v>No</v>
          </cell>
          <cell r="M661" t="str">
            <v>DB04408016066</v>
          </cell>
        </row>
        <row r="662">
          <cell r="A662" t="str">
            <v>SA1522</v>
          </cell>
          <cell r="B662" t="str">
            <v>11SE-D/R34</v>
          </cell>
          <cell r="C662">
            <v>0</v>
          </cell>
          <cell r="D662" t="str">
            <v>E</v>
          </cell>
          <cell r="E662" t="str">
            <v>SKW&amp;Is-S</v>
          </cell>
          <cell r="F662" t="str">
            <v>A</v>
          </cell>
          <cell r="G662" t="str">
            <v>Lei Yue Mun Park (SKW)</v>
          </cell>
          <cell r="H662" t="str">
            <v>LCSD</v>
          </cell>
          <cell r="I662">
            <v>3</v>
          </cell>
          <cell r="J662" t="str">
            <v>No</v>
          </cell>
          <cell r="L662" t="str">
            <v>No</v>
          </cell>
          <cell r="M662" t="str">
            <v>DB04408016067</v>
          </cell>
        </row>
        <row r="663">
          <cell r="A663" t="str">
            <v>SA1523</v>
          </cell>
          <cell r="B663" t="str">
            <v>11SE-D/R35</v>
          </cell>
          <cell r="C663">
            <v>0</v>
          </cell>
          <cell r="D663" t="str">
            <v>E</v>
          </cell>
          <cell r="E663" t="str">
            <v>SKW&amp;Is-S</v>
          </cell>
          <cell r="F663" t="str">
            <v>A</v>
          </cell>
          <cell r="G663" t="str">
            <v>Lei Yue Mun Park (SKW)</v>
          </cell>
          <cell r="H663" t="str">
            <v>LCSD</v>
          </cell>
          <cell r="I663">
            <v>3</v>
          </cell>
          <cell r="J663" t="str">
            <v>No</v>
          </cell>
          <cell r="L663" t="str">
            <v>Yes</v>
          </cell>
          <cell r="M663" t="str">
            <v>DB04408016068</v>
          </cell>
        </row>
        <row r="664">
          <cell r="A664" t="str">
            <v>SA1524</v>
          </cell>
          <cell r="B664" t="str">
            <v>11SE-D/R55</v>
          </cell>
          <cell r="C664">
            <v>0</v>
          </cell>
          <cell r="D664" t="str">
            <v>E</v>
          </cell>
          <cell r="E664" t="str">
            <v>CW</v>
          </cell>
          <cell r="F664" t="str">
            <v>A</v>
          </cell>
          <cell r="G664" t="str">
            <v>Cape Collinson Training Centre</v>
          </cell>
          <cell r="H664" t="str">
            <v>CSD</v>
          </cell>
          <cell r="I664">
            <v>3</v>
          </cell>
          <cell r="J664" t="str">
            <v>No</v>
          </cell>
          <cell r="L664" t="str">
            <v>Yes</v>
          </cell>
          <cell r="M664" t="str">
            <v>DD01208003012</v>
          </cell>
        </row>
        <row r="665">
          <cell r="A665" t="str">
            <v>SA1525</v>
          </cell>
          <cell r="B665" t="str">
            <v>11SE-D/R56</v>
          </cell>
          <cell r="C665">
            <v>0</v>
          </cell>
          <cell r="D665" t="str">
            <v>E</v>
          </cell>
          <cell r="E665" t="str">
            <v>CW</v>
          </cell>
          <cell r="F665" t="str">
            <v>A</v>
          </cell>
          <cell r="G665" t="str">
            <v>Cape Collinson Training Centre</v>
          </cell>
          <cell r="H665" t="str">
            <v>CSD</v>
          </cell>
          <cell r="I665">
            <v>2</v>
          </cell>
          <cell r="J665" t="str">
            <v>Yes</v>
          </cell>
          <cell r="L665" t="str">
            <v>No</v>
          </cell>
          <cell r="M665" t="str">
            <v>DD01208003013</v>
          </cell>
        </row>
        <row r="666">
          <cell r="A666" t="str">
            <v>SA1526</v>
          </cell>
          <cell r="B666" t="str">
            <v>11SE-D/R71</v>
          </cell>
          <cell r="C666">
            <v>0</v>
          </cell>
          <cell r="D666" t="str">
            <v>E</v>
          </cell>
          <cell r="E666" t="str">
            <v>CW</v>
          </cell>
          <cell r="F666" t="str">
            <v>A</v>
          </cell>
          <cell r="G666" t="str">
            <v>Tai Tam Gap Correctional Institution</v>
          </cell>
          <cell r="H666" t="str">
            <v>CSD</v>
          </cell>
          <cell r="I666">
            <v>2</v>
          </cell>
          <cell r="J666" t="str">
            <v>Yes</v>
          </cell>
          <cell r="L666" t="str">
            <v>No</v>
          </cell>
          <cell r="M666" t="str">
            <v>DD01208001015</v>
          </cell>
        </row>
        <row r="667">
          <cell r="A667" t="str">
            <v>SA1527</v>
          </cell>
          <cell r="B667" t="str">
            <v>11SE-D/R83</v>
          </cell>
          <cell r="C667">
            <v>0</v>
          </cell>
          <cell r="D667" t="str">
            <v>E</v>
          </cell>
          <cell r="E667" t="str">
            <v>CW</v>
          </cell>
          <cell r="F667" t="str">
            <v>A</v>
          </cell>
          <cell r="G667" t="str">
            <v>The Salvation Army Centaline Charity Fund School</v>
          </cell>
          <cell r="H667" t="str">
            <v>EB</v>
          </cell>
          <cell r="I667">
            <v>2</v>
          </cell>
          <cell r="J667" t="str">
            <v>No</v>
          </cell>
          <cell r="K667" t="str">
            <v>ChaiWan-West</v>
          </cell>
          <cell r="L667" t="str">
            <v>No</v>
          </cell>
          <cell r="M667" t="str">
            <v>DD07108030001</v>
          </cell>
        </row>
        <row r="668">
          <cell r="A668" t="str">
            <v>SA1528</v>
          </cell>
          <cell r="B668" t="str">
            <v>11SW-A/C100</v>
          </cell>
          <cell r="C668">
            <v>0</v>
          </cell>
          <cell r="D668" t="str">
            <v>WS&amp;L</v>
          </cell>
          <cell r="E668" t="str">
            <v>W</v>
          </cell>
          <cell r="F668" t="str">
            <v>A</v>
          </cell>
          <cell r="G668" t="str">
            <v>Ka Wai Man Road Garden</v>
          </cell>
          <cell r="H668" t="str">
            <v>LCSD</v>
          </cell>
          <cell r="I668">
            <v>1</v>
          </cell>
          <cell r="J668" t="str">
            <v>Yes</v>
          </cell>
          <cell r="K668" t="str">
            <v>SaiWan</v>
          </cell>
          <cell r="L668" t="str">
            <v>Yes</v>
          </cell>
          <cell r="M668" t="str">
            <v>BA04408027002</v>
          </cell>
        </row>
        <row r="669">
          <cell r="A669" t="str">
            <v>SA1529</v>
          </cell>
          <cell r="B669" t="str">
            <v>11SW-A/C102</v>
          </cell>
          <cell r="C669">
            <v>0</v>
          </cell>
          <cell r="D669" t="str">
            <v>WS&amp;L</v>
          </cell>
          <cell r="E669" t="str">
            <v>W</v>
          </cell>
          <cell r="F669" t="str">
            <v>A</v>
          </cell>
          <cell r="G669" t="str">
            <v>Ka Wai Man Road Sitting Out Area</v>
          </cell>
          <cell r="H669" t="str">
            <v>LCSD</v>
          </cell>
          <cell r="I669">
            <v>1</v>
          </cell>
          <cell r="J669" t="str">
            <v>Yes</v>
          </cell>
          <cell r="K669" t="str">
            <v>SaiWan</v>
          </cell>
          <cell r="L669" t="str">
            <v>Yes</v>
          </cell>
          <cell r="M669" t="str">
            <v>BA04408036002</v>
          </cell>
        </row>
        <row r="670">
          <cell r="A670" t="str">
            <v>SA1530</v>
          </cell>
          <cell r="B670" t="str">
            <v>11SW-A/C103</v>
          </cell>
          <cell r="C670">
            <v>0</v>
          </cell>
          <cell r="D670" t="str">
            <v>WS&amp;L</v>
          </cell>
          <cell r="E670" t="str">
            <v>W</v>
          </cell>
          <cell r="F670" t="str">
            <v>A</v>
          </cell>
          <cell r="G670" t="str">
            <v>Kennedy Town Jockey Club Clinic</v>
          </cell>
          <cell r="H670" t="str">
            <v>DH</v>
          </cell>
          <cell r="I670">
            <v>1</v>
          </cell>
          <cell r="J670" t="str">
            <v>Yes</v>
          </cell>
          <cell r="K670" t="str">
            <v>SaiWan</v>
          </cell>
          <cell r="L670" t="str">
            <v>Yes</v>
          </cell>
          <cell r="M670" t="str">
            <v>BA02508014004</v>
          </cell>
        </row>
        <row r="671">
          <cell r="A671" t="str">
            <v>SA1534</v>
          </cell>
          <cell r="B671" t="str">
            <v>11SW-A/CR1080</v>
          </cell>
          <cell r="C671">
            <v>0</v>
          </cell>
          <cell r="D671" t="str">
            <v>CP&amp;ML</v>
          </cell>
          <cell r="E671" t="str">
            <v>PML</v>
          </cell>
          <cell r="F671" t="str">
            <v>A</v>
          </cell>
          <cell r="G671" t="str">
            <v>(GLA-HK274) 19 Kotewall Road Pest Control Store</v>
          </cell>
          <cell r="H671" t="str">
            <v>LCSD</v>
          </cell>
          <cell r="I671">
            <v>3</v>
          </cell>
          <cell r="J671" t="str">
            <v>Yes</v>
          </cell>
          <cell r="L671" t="str">
            <v>Yes</v>
          </cell>
          <cell r="M671" t="str">
            <v>AC04408078001</v>
          </cell>
        </row>
        <row r="672">
          <cell r="A672" t="str">
            <v>SA1535</v>
          </cell>
          <cell r="B672" t="str">
            <v>11SW-A/CR1083</v>
          </cell>
          <cell r="C672">
            <v>1</v>
          </cell>
          <cell r="D672" t="str">
            <v>CP&amp;ML</v>
          </cell>
          <cell r="E672" t="str">
            <v>PML</v>
          </cell>
          <cell r="F672" t="str">
            <v>A</v>
          </cell>
          <cell r="G672" t="str">
            <v>Conduit Road Rest Garden</v>
          </cell>
          <cell r="H672" t="str">
            <v>LCSD</v>
          </cell>
          <cell r="I672">
            <v>1</v>
          </cell>
          <cell r="J672" t="str">
            <v>Yes</v>
          </cell>
          <cell r="K672" t="str">
            <v>SheungWan_SaiYingPun</v>
          </cell>
          <cell r="L672" t="str">
            <v>Yes</v>
          </cell>
          <cell r="M672" t="str">
            <v>AC04408015001</v>
          </cell>
        </row>
        <row r="673">
          <cell r="A673" t="str">
            <v>SA1536</v>
          </cell>
          <cell r="B673" t="str">
            <v>11SW-A/CR1097</v>
          </cell>
          <cell r="C673">
            <v>0</v>
          </cell>
          <cell r="D673" t="str">
            <v>WS&amp;L</v>
          </cell>
          <cell r="E673" t="str">
            <v>W</v>
          </cell>
          <cell r="F673" t="str">
            <v>A</v>
          </cell>
          <cell r="G673" t="str">
            <v>Belcher's Street Sitting Out Area</v>
          </cell>
          <cell r="H673" t="str">
            <v>LCSD</v>
          </cell>
          <cell r="I673">
            <v>2</v>
          </cell>
          <cell r="J673" t="str">
            <v>No</v>
          </cell>
          <cell r="K673" t="str">
            <v>SaiWan</v>
          </cell>
          <cell r="L673" t="str">
            <v>Yes</v>
          </cell>
          <cell r="M673" t="str">
            <v>BA04408042001</v>
          </cell>
        </row>
        <row r="674">
          <cell r="A674" t="str">
            <v>SA1537</v>
          </cell>
          <cell r="B674" t="str">
            <v>11SW-A/C1111</v>
          </cell>
          <cell r="C674">
            <v>0</v>
          </cell>
          <cell r="D674" t="str">
            <v>CP&amp;ML</v>
          </cell>
          <cell r="E674" t="str">
            <v>PML</v>
          </cell>
          <cell r="F674" t="str">
            <v>A</v>
          </cell>
          <cell r="G674" t="str">
            <v>Victoria Peak Garden</v>
          </cell>
          <cell r="H674" t="str">
            <v>LCSD</v>
          </cell>
          <cell r="I674">
            <v>3</v>
          </cell>
          <cell r="J674" t="str">
            <v>No</v>
          </cell>
          <cell r="L674" t="str">
            <v>Yes</v>
          </cell>
          <cell r="M674" t="str">
            <v>AC04408091001</v>
          </cell>
        </row>
        <row r="675">
          <cell r="A675" t="str">
            <v>SA1538</v>
          </cell>
          <cell r="B675" t="str">
            <v>11SW-A/C1112</v>
          </cell>
          <cell r="C675">
            <v>0</v>
          </cell>
          <cell r="D675" t="str">
            <v>CP&amp;ML</v>
          </cell>
          <cell r="E675" t="str">
            <v>PML</v>
          </cell>
          <cell r="F675" t="str">
            <v>A</v>
          </cell>
          <cell r="G675" t="str">
            <v>Chater Hall</v>
          </cell>
          <cell r="H675" t="str">
            <v>GPA</v>
          </cell>
          <cell r="I675">
            <v>1</v>
          </cell>
          <cell r="J675" t="str">
            <v>No</v>
          </cell>
          <cell r="K675" t="str">
            <v>Central_Admiralty</v>
          </cell>
          <cell r="L675" t="str">
            <v>Yes</v>
          </cell>
          <cell r="M675" t="str">
            <v>AC02308005010</v>
          </cell>
        </row>
        <row r="676">
          <cell r="A676" t="str">
            <v>SA1539</v>
          </cell>
          <cell r="B676" t="str">
            <v>11SW-A/CR1113</v>
          </cell>
          <cell r="C676">
            <v>0</v>
          </cell>
          <cell r="D676" t="str">
            <v>CP&amp;ML</v>
          </cell>
          <cell r="E676" t="str">
            <v>PML</v>
          </cell>
          <cell r="F676" t="str">
            <v>A</v>
          </cell>
          <cell r="G676" t="str">
            <v>Chater Hall</v>
          </cell>
          <cell r="H676" t="str">
            <v>GPA</v>
          </cell>
          <cell r="I676">
            <v>1</v>
          </cell>
          <cell r="J676" t="str">
            <v>Yes</v>
          </cell>
          <cell r="K676" t="str">
            <v>Central_Admiralty</v>
          </cell>
          <cell r="L676" t="str">
            <v>Yes</v>
          </cell>
          <cell r="M676" t="str">
            <v>AC02308005011</v>
          </cell>
        </row>
        <row r="677">
          <cell r="A677" t="str">
            <v>SA1540</v>
          </cell>
          <cell r="B677" t="str">
            <v>11SW-A/C1118</v>
          </cell>
          <cell r="C677">
            <v>0</v>
          </cell>
          <cell r="D677" t="str">
            <v>WS&amp;L</v>
          </cell>
          <cell r="E677" t="str">
            <v>W</v>
          </cell>
          <cell r="F677" t="str">
            <v>A</v>
          </cell>
          <cell r="G677" t="str">
            <v>Mount Davis Temporary Sitting Out Area</v>
          </cell>
          <cell r="H677" t="str">
            <v>LCSD</v>
          </cell>
          <cell r="I677">
            <v>1</v>
          </cell>
          <cell r="J677" t="str">
            <v>No</v>
          </cell>
          <cell r="L677" t="str">
            <v>Yes</v>
          </cell>
          <cell r="M677" t="str">
            <v>BA04408045001</v>
          </cell>
        </row>
        <row r="678">
          <cell r="A678" t="str">
            <v>SA1541</v>
          </cell>
          <cell r="B678" t="str">
            <v>11SW-A/C1121</v>
          </cell>
          <cell r="C678">
            <v>0</v>
          </cell>
          <cell r="D678" t="str">
            <v>CP&amp;ML</v>
          </cell>
          <cell r="E678" t="str">
            <v>PML</v>
          </cell>
          <cell r="F678" t="str">
            <v>A</v>
          </cell>
          <cell r="G678" t="str">
            <v>Victoria Peak Garden</v>
          </cell>
          <cell r="H678" t="str">
            <v>LCSD</v>
          </cell>
          <cell r="I678">
            <v>3</v>
          </cell>
          <cell r="J678" t="str">
            <v>No</v>
          </cell>
          <cell r="L678" t="str">
            <v>Yes</v>
          </cell>
          <cell r="M678" t="str">
            <v>AC04408058009</v>
          </cell>
        </row>
        <row r="679">
          <cell r="A679" t="str">
            <v>SA1543</v>
          </cell>
          <cell r="B679" t="str">
            <v>11SW-A/C1141</v>
          </cell>
          <cell r="C679">
            <v>0</v>
          </cell>
          <cell r="D679" t="str">
            <v>WS&amp;L</v>
          </cell>
          <cell r="E679" t="str">
            <v>W</v>
          </cell>
          <cell r="F679" t="str">
            <v>A</v>
          </cell>
          <cell r="G679" t="str">
            <v>Smithfield Sitting-out Area</v>
          </cell>
          <cell r="H679" t="str">
            <v>LCSD</v>
          </cell>
          <cell r="I679">
            <v>2</v>
          </cell>
          <cell r="J679" t="str">
            <v>*</v>
          </cell>
          <cell r="K679" t="str">
            <v>SaiWan</v>
          </cell>
          <cell r="L679" t="str">
            <v>Yes</v>
          </cell>
          <cell r="M679" t="str">
            <v>BA04408061004</v>
          </cell>
        </row>
        <row r="680">
          <cell r="A680" t="str">
            <v>SA1544</v>
          </cell>
          <cell r="B680" t="str">
            <v>11SW-A/C1152</v>
          </cell>
          <cell r="C680">
            <v>0</v>
          </cell>
          <cell r="D680" t="str">
            <v>CP&amp;ML</v>
          </cell>
          <cell r="E680" t="str">
            <v>PML</v>
          </cell>
          <cell r="F680" t="str">
            <v>A</v>
          </cell>
          <cell r="G680" t="str">
            <v>Lung Fu Shan Country Park Pinewood Picnic Site</v>
          </cell>
          <cell r="H680" t="str">
            <v>AFCD</v>
          </cell>
          <cell r="I680">
            <v>3</v>
          </cell>
          <cell r="J680" t="str">
            <v>No</v>
          </cell>
          <cell r="L680" t="str">
            <v>Yes</v>
          </cell>
          <cell r="M680" t="str">
            <v>AC00108100003</v>
          </cell>
        </row>
        <row r="681">
          <cell r="A681" t="str">
            <v>SA1545</v>
          </cell>
          <cell r="B681" t="str">
            <v>11SW-A/CR117</v>
          </cell>
          <cell r="C681">
            <v>0</v>
          </cell>
          <cell r="D681" t="str">
            <v>WS&amp;L</v>
          </cell>
          <cell r="E681" t="str">
            <v>W</v>
          </cell>
          <cell r="F681" t="str">
            <v>A</v>
          </cell>
          <cell r="G681" t="str">
            <v>Mount Davis Ambulance Depot</v>
          </cell>
          <cell r="H681" t="str">
            <v>FSD</v>
          </cell>
          <cell r="I681">
            <v>1</v>
          </cell>
          <cell r="J681" t="str">
            <v>Yes</v>
          </cell>
          <cell r="K681" t="str">
            <v>SaiWan</v>
          </cell>
          <cell r="L681" t="str">
            <v>No</v>
          </cell>
          <cell r="M681" t="str">
            <v>BA01808004002</v>
          </cell>
        </row>
        <row r="682">
          <cell r="A682" t="str">
            <v>SA1546</v>
          </cell>
          <cell r="B682" t="str">
            <v>11SW-A/CR1173</v>
          </cell>
          <cell r="C682">
            <v>0</v>
          </cell>
          <cell r="D682" t="str">
            <v>CP&amp;ML</v>
          </cell>
          <cell r="E682" t="str">
            <v>PML</v>
          </cell>
          <cell r="F682" t="str">
            <v>A</v>
          </cell>
          <cell r="G682" t="str">
            <v>Buxey Lodge</v>
          </cell>
          <cell r="H682" t="str">
            <v>GPA</v>
          </cell>
          <cell r="I682">
            <v>2</v>
          </cell>
          <cell r="J682" t="str">
            <v>Yes</v>
          </cell>
          <cell r="K682" t="str">
            <v>SheungWan_SaiYingPun</v>
          </cell>
          <cell r="L682" t="str">
            <v>Yes</v>
          </cell>
          <cell r="M682" t="str">
            <v>AC02308002002</v>
          </cell>
        </row>
        <row r="683">
          <cell r="A683" t="str">
            <v>SA1547</v>
          </cell>
          <cell r="B683" t="str">
            <v>11SW-A/C1178</v>
          </cell>
          <cell r="C683">
            <v>0</v>
          </cell>
          <cell r="D683" t="str">
            <v>WS&amp;L</v>
          </cell>
          <cell r="E683" t="str">
            <v>W</v>
          </cell>
          <cell r="F683" t="str">
            <v>A</v>
          </cell>
          <cell r="G683" t="str">
            <v>Chee Sing Kok Social Centre</v>
          </cell>
          <cell r="H683" t="str">
            <v>GPA</v>
          </cell>
          <cell r="I683">
            <v>3</v>
          </cell>
          <cell r="J683" t="str">
            <v>No</v>
          </cell>
          <cell r="L683" t="str">
            <v>Yes</v>
          </cell>
          <cell r="M683" t="str">
            <v>BA02308047001</v>
          </cell>
        </row>
        <row r="684">
          <cell r="A684" t="str">
            <v>SA1548</v>
          </cell>
          <cell r="B684" t="str">
            <v>11SW-A/CR12</v>
          </cell>
          <cell r="C684">
            <v>0</v>
          </cell>
          <cell r="D684" t="str">
            <v>CP&amp;ML</v>
          </cell>
          <cell r="E684" t="str">
            <v>PML</v>
          </cell>
          <cell r="F684" t="str">
            <v>A</v>
          </cell>
          <cell r="G684" t="str">
            <v>Buxey Lodge</v>
          </cell>
          <cell r="H684" t="str">
            <v>GPA</v>
          </cell>
          <cell r="I684">
            <v>1</v>
          </cell>
          <cell r="J684" t="str">
            <v>No</v>
          </cell>
          <cell r="L684" t="str">
            <v>Yes</v>
          </cell>
          <cell r="M684" t="str">
            <v>AC02308002003</v>
          </cell>
        </row>
        <row r="685">
          <cell r="A685" t="str">
            <v>SA1549</v>
          </cell>
          <cell r="B685" t="str">
            <v>11SW-A/CR155</v>
          </cell>
          <cell r="C685">
            <v>1</v>
          </cell>
          <cell r="D685" t="str">
            <v>WS&amp;L</v>
          </cell>
          <cell r="E685" t="str">
            <v>W</v>
          </cell>
          <cell r="F685" t="str">
            <v>A</v>
          </cell>
          <cell r="G685" t="str">
            <v>Po Leung Kuk Chan Au Big Yan Home For The Elderly</v>
          </cell>
          <cell r="H685" t="str">
            <v>SWD</v>
          </cell>
          <cell r="I685">
            <v>1</v>
          </cell>
          <cell r="J685" t="str">
            <v>Yes</v>
          </cell>
          <cell r="K685" t="str">
            <v>SaiWan</v>
          </cell>
          <cell r="L685" t="str">
            <v>Yes</v>
          </cell>
          <cell r="M685" t="str">
            <v>BA07108005001</v>
          </cell>
        </row>
        <row r="686">
          <cell r="A686" t="str">
            <v>SA1550</v>
          </cell>
          <cell r="B686" t="str">
            <v>11SW-A/C16</v>
          </cell>
          <cell r="C686">
            <v>0</v>
          </cell>
          <cell r="D686" t="str">
            <v>CP&amp;ML</v>
          </cell>
          <cell r="E686" t="str">
            <v>PML</v>
          </cell>
          <cell r="F686" t="str">
            <v>A</v>
          </cell>
          <cell r="G686" t="str">
            <v>Fairmont Gardens</v>
          </cell>
          <cell r="H686" t="str">
            <v>GPA</v>
          </cell>
          <cell r="I686">
            <v>1</v>
          </cell>
          <cell r="J686" t="str">
            <v>No</v>
          </cell>
          <cell r="K686" t="str">
            <v>SheungWan_SaiYingPun</v>
          </cell>
          <cell r="L686" t="str">
            <v>Yes</v>
          </cell>
          <cell r="M686" t="str">
            <v>AC02308008001</v>
          </cell>
        </row>
        <row r="687">
          <cell r="A687" t="str">
            <v>SA1551</v>
          </cell>
          <cell r="B687" t="str">
            <v>11SW-A/CR182</v>
          </cell>
          <cell r="C687">
            <v>2</v>
          </cell>
          <cell r="D687" t="str">
            <v>CP&amp;ML</v>
          </cell>
          <cell r="E687" t="str">
            <v>PML</v>
          </cell>
          <cell r="F687" t="str">
            <v>A</v>
          </cell>
          <cell r="G687" t="str">
            <v>Po Shan Road Pedestrian Walkway Amenity Plot</v>
          </cell>
          <cell r="H687" t="str">
            <v>LCSD</v>
          </cell>
          <cell r="I687">
            <v>1</v>
          </cell>
          <cell r="J687" t="str">
            <v>Yes</v>
          </cell>
          <cell r="L687" t="str">
            <v>Yes</v>
          </cell>
          <cell r="M687" t="str">
            <v>AC04408089001</v>
          </cell>
        </row>
        <row r="688">
          <cell r="A688" t="str">
            <v>SA1552</v>
          </cell>
          <cell r="B688" t="str">
            <v>11SW-A/C204</v>
          </cell>
          <cell r="C688">
            <v>0</v>
          </cell>
          <cell r="D688" t="str">
            <v>CP&amp;ML</v>
          </cell>
          <cell r="E688" t="str">
            <v>PML</v>
          </cell>
          <cell r="F688" t="str">
            <v>A</v>
          </cell>
          <cell r="G688" t="str">
            <v>Sitting Out Area In Lung Fu Shan Country Park</v>
          </cell>
          <cell r="H688" t="str">
            <v>HAD</v>
          </cell>
          <cell r="I688">
            <v>1</v>
          </cell>
          <cell r="J688" t="str">
            <v>No</v>
          </cell>
          <cell r="L688" t="str">
            <v>Yes</v>
          </cell>
          <cell r="M688" t="str">
            <v>AC02708096001</v>
          </cell>
        </row>
        <row r="689">
          <cell r="A689" t="str">
            <v>SA1553</v>
          </cell>
          <cell r="B689" t="str">
            <v>11SW-A/C21</v>
          </cell>
          <cell r="C689">
            <v>0</v>
          </cell>
          <cell r="D689" t="str">
            <v>CP&amp;ML</v>
          </cell>
          <cell r="E689" t="str">
            <v>C-W</v>
          </cell>
          <cell r="F689" t="str">
            <v>A</v>
          </cell>
          <cell r="G689" t="str">
            <v>C&amp;W District St. Anthony's School</v>
          </cell>
          <cell r="H689" t="str">
            <v>EB</v>
          </cell>
          <cell r="I689">
            <v>1</v>
          </cell>
          <cell r="J689" t="str">
            <v>No</v>
          </cell>
          <cell r="K689" t="str">
            <v>SheungWan_SaiYingPun</v>
          </cell>
          <cell r="L689" t="str">
            <v>No</v>
          </cell>
          <cell r="M689" t="str">
            <v>AB07108010001</v>
          </cell>
        </row>
        <row r="690">
          <cell r="A690" t="str">
            <v>SA1554</v>
          </cell>
          <cell r="B690" t="str">
            <v>11SW-A/C23</v>
          </cell>
          <cell r="C690">
            <v>0</v>
          </cell>
          <cell r="D690" t="str">
            <v>CP&amp;ML</v>
          </cell>
          <cell r="E690" t="str">
            <v>PML</v>
          </cell>
          <cell r="F690" t="str">
            <v>A</v>
          </cell>
          <cell r="G690" t="str">
            <v>Caine Road Garden</v>
          </cell>
          <cell r="H690" t="str">
            <v>LCSD</v>
          </cell>
          <cell r="I690">
            <v>1</v>
          </cell>
          <cell r="J690" t="str">
            <v>Yes</v>
          </cell>
          <cell r="K690" t="str">
            <v>SheungWan_SaiYingPun</v>
          </cell>
          <cell r="L690" t="str">
            <v>Yes</v>
          </cell>
          <cell r="M690" t="str">
            <v>AC04408059002</v>
          </cell>
        </row>
        <row r="691">
          <cell r="A691" t="str">
            <v>SA1555</v>
          </cell>
          <cell r="B691" t="str">
            <v>11SW-A/C242</v>
          </cell>
          <cell r="C691">
            <v>1</v>
          </cell>
          <cell r="D691" t="str">
            <v>WS&amp;L</v>
          </cell>
          <cell r="E691" t="str">
            <v>W</v>
          </cell>
          <cell r="F691" t="str">
            <v>A</v>
          </cell>
          <cell r="G691" t="str">
            <v>S.K.H. St. Peter's Primary School</v>
          </cell>
          <cell r="H691" t="str">
            <v>EDB</v>
          </cell>
          <cell r="I691">
            <v>1</v>
          </cell>
          <cell r="J691" t="str">
            <v>No</v>
          </cell>
          <cell r="K691" t="str">
            <v>SaiWan</v>
          </cell>
          <cell r="L691" t="str">
            <v>Yes</v>
          </cell>
          <cell r="M691" t="str">
            <v>BA07108030000</v>
          </cell>
        </row>
        <row r="692">
          <cell r="A692" t="str">
            <v>SA1558</v>
          </cell>
          <cell r="B692" t="str">
            <v>11SW-A/CR289</v>
          </cell>
          <cell r="C692">
            <v>0</v>
          </cell>
          <cell r="D692" t="str">
            <v>WS&amp;L</v>
          </cell>
          <cell r="E692" t="str">
            <v>W</v>
          </cell>
          <cell r="F692" t="str">
            <v>A</v>
          </cell>
          <cell r="G692" t="str">
            <v>Chee Sing Kok Social Centre</v>
          </cell>
          <cell r="H692" t="str">
            <v>GPA</v>
          </cell>
          <cell r="I692">
            <v>1</v>
          </cell>
          <cell r="J692" t="str">
            <v>Yes</v>
          </cell>
          <cell r="L692" t="str">
            <v>Yes</v>
          </cell>
          <cell r="M692" t="str">
            <v>BA02308051003</v>
          </cell>
        </row>
        <row r="693">
          <cell r="A693" t="str">
            <v>SA1559</v>
          </cell>
          <cell r="B693" t="str">
            <v>11SW-A/C290</v>
          </cell>
          <cell r="C693">
            <v>0</v>
          </cell>
          <cell r="D693" t="str">
            <v>WS&amp;L</v>
          </cell>
          <cell r="E693" t="str">
            <v>W</v>
          </cell>
          <cell r="F693" t="str">
            <v>A</v>
          </cell>
          <cell r="G693" t="str">
            <v>Chee Sing Kok Social Centre</v>
          </cell>
          <cell r="H693" t="str">
            <v>GPA</v>
          </cell>
          <cell r="I693">
            <v>1</v>
          </cell>
          <cell r="J693" t="str">
            <v>Yes</v>
          </cell>
          <cell r="L693" t="str">
            <v>Yes</v>
          </cell>
          <cell r="M693" t="str">
            <v>BA02308051002</v>
          </cell>
        </row>
        <row r="694">
          <cell r="A694" t="str">
            <v>SA1560</v>
          </cell>
          <cell r="B694" t="str">
            <v>11SW-A/C32</v>
          </cell>
          <cell r="C694">
            <v>0</v>
          </cell>
          <cell r="D694" t="str">
            <v>CP&amp;ML</v>
          </cell>
          <cell r="E694" t="str">
            <v>PML</v>
          </cell>
          <cell r="F694" t="str">
            <v>A</v>
          </cell>
          <cell r="G694" t="str">
            <v>Chater Hall</v>
          </cell>
          <cell r="H694" t="str">
            <v>GPA</v>
          </cell>
          <cell r="I694">
            <v>1</v>
          </cell>
          <cell r="J694" t="str">
            <v>Yes</v>
          </cell>
          <cell r="L694" t="str">
            <v>Yes</v>
          </cell>
          <cell r="M694" t="str">
            <v>AC02308005005</v>
          </cell>
        </row>
        <row r="695">
          <cell r="A695" t="str">
            <v>SA1561</v>
          </cell>
          <cell r="B695" t="str">
            <v>11SW-A/CR34</v>
          </cell>
          <cell r="C695" t="str">
            <v>1,2</v>
          </cell>
          <cell r="D695" t="str">
            <v>CP&amp;ML</v>
          </cell>
          <cell r="E695" t="str">
            <v>PML</v>
          </cell>
          <cell r="F695" t="str">
            <v>A</v>
          </cell>
          <cell r="G695" t="str">
            <v>Chater Hall</v>
          </cell>
          <cell r="H695" t="str">
            <v>GPA,WSD</v>
          </cell>
          <cell r="I695">
            <v>1</v>
          </cell>
          <cell r="J695" t="str">
            <v>Yes</v>
          </cell>
          <cell r="L695" t="str">
            <v>Yes</v>
          </cell>
          <cell r="M695" t="str">
            <v>AC02308005001</v>
          </cell>
        </row>
        <row r="696">
          <cell r="A696" t="str">
            <v>SA1562</v>
          </cell>
          <cell r="B696" t="str">
            <v>11SW-A/C341</v>
          </cell>
          <cell r="C696" t="str">
            <v>1,2,3</v>
          </cell>
          <cell r="D696" t="str">
            <v>CP&amp;ML</v>
          </cell>
          <cell r="E696" t="str">
            <v>PML</v>
          </cell>
          <cell r="F696" t="str">
            <v>A</v>
          </cell>
          <cell r="G696" t="str">
            <v>Mount Austin Road Police Radio Station</v>
          </cell>
          <cell r="H696" t="str">
            <v>HKPF,LCSD,LCSD</v>
          </cell>
          <cell r="I696">
            <v>1</v>
          </cell>
          <cell r="J696" t="str">
            <v>Yes</v>
          </cell>
          <cell r="L696" t="str">
            <v>Yes</v>
          </cell>
          <cell r="M696" t="str">
            <v>AC04408023021</v>
          </cell>
        </row>
        <row r="697">
          <cell r="A697" t="str">
            <v>SA1563</v>
          </cell>
          <cell r="B697" t="str">
            <v>11SW-A/C342</v>
          </cell>
          <cell r="C697">
            <v>0</v>
          </cell>
          <cell r="D697" t="str">
            <v>CP&amp;ML</v>
          </cell>
          <cell r="E697" t="str">
            <v>PML</v>
          </cell>
          <cell r="F697" t="str">
            <v>A</v>
          </cell>
          <cell r="G697" t="str">
            <v>Victoria Peak Garden</v>
          </cell>
          <cell r="H697" t="str">
            <v>LCSD</v>
          </cell>
          <cell r="I697">
            <v>3</v>
          </cell>
          <cell r="J697" t="str">
            <v>Yes</v>
          </cell>
          <cell r="L697" t="str">
            <v>Yes</v>
          </cell>
          <cell r="M697" t="str">
            <v>AC04408023018</v>
          </cell>
        </row>
        <row r="698">
          <cell r="A698" t="str">
            <v>SA1564</v>
          </cell>
          <cell r="B698" t="str">
            <v>11SW-A/CR347</v>
          </cell>
          <cell r="C698" t="str">
            <v>1,2</v>
          </cell>
          <cell r="D698" t="str">
            <v>CP&amp;ML</v>
          </cell>
          <cell r="E698" t="str">
            <v>PML</v>
          </cell>
          <cell r="F698" t="str">
            <v>A</v>
          </cell>
          <cell r="G698" t="str">
            <v>Radio Station At Victoria Peak</v>
          </cell>
          <cell r="H698" t="str">
            <v>GPA,WSD</v>
          </cell>
          <cell r="I698">
            <v>1</v>
          </cell>
          <cell r="J698" t="str">
            <v>Yes</v>
          </cell>
          <cell r="L698" t="str">
            <v>Yes</v>
          </cell>
          <cell r="M698" t="str">
            <v>AC02308047000</v>
          </cell>
        </row>
        <row r="699">
          <cell r="A699" t="str">
            <v>SA1565</v>
          </cell>
          <cell r="B699" t="str">
            <v>11SW-A/C349</v>
          </cell>
          <cell r="C699">
            <v>2</v>
          </cell>
          <cell r="D699" t="str">
            <v>CP&amp;ML</v>
          </cell>
          <cell r="E699" t="str">
            <v>PML</v>
          </cell>
          <cell r="F699" t="str">
            <v>A</v>
          </cell>
          <cell r="G699" t="str">
            <v>Victoria Peak Garden</v>
          </cell>
          <cell r="H699" t="str">
            <v>LCSD</v>
          </cell>
          <cell r="I699">
            <v>1</v>
          </cell>
          <cell r="J699" t="str">
            <v>Yes</v>
          </cell>
          <cell r="L699" t="str">
            <v>No</v>
          </cell>
          <cell r="M699" t="str">
            <v>AC04408023019</v>
          </cell>
        </row>
        <row r="700">
          <cell r="A700" t="str">
            <v>SA1567</v>
          </cell>
          <cell r="B700" t="str">
            <v>11SW-A/CR369</v>
          </cell>
          <cell r="C700">
            <v>1</v>
          </cell>
          <cell r="D700" t="str">
            <v>WS&amp;L</v>
          </cell>
          <cell r="E700" t="str">
            <v>W</v>
          </cell>
          <cell r="F700" t="str">
            <v>A</v>
          </cell>
          <cell r="G700" t="str">
            <v>Smithfield Sitting-out Area</v>
          </cell>
          <cell r="H700" t="str">
            <v>LCSD</v>
          </cell>
          <cell r="I700">
            <v>1</v>
          </cell>
          <cell r="J700" t="str">
            <v>*</v>
          </cell>
          <cell r="K700" t="str">
            <v>SaiWan</v>
          </cell>
          <cell r="L700" t="str">
            <v>Yes</v>
          </cell>
          <cell r="M700" t="str">
            <v>BA04408061003</v>
          </cell>
        </row>
        <row r="701">
          <cell r="A701" t="str">
            <v>SA1569</v>
          </cell>
          <cell r="B701" t="str">
            <v>11SW-A/CR374</v>
          </cell>
          <cell r="C701">
            <v>0</v>
          </cell>
          <cell r="D701" t="str">
            <v>CP&amp;ML</v>
          </cell>
          <cell r="E701" t="str">
            <v>C-W</v>
          </cell>
          <cell r="F701" t="str">
            <v>A</v>
          </cell>
          <cell r="G701" t="str">
            <v>C&amp;W District St. Anthony's School</v>
          </cell>
          <cell r="H701" t="str">
            <v>EB</v>
          </cell>
          <cell r="I701">
            <v>1</v>
          </cell>
          <cell r="J701" t="str">
            <v>No</v>
          </cell>
          <cell r="K701" t="str">
            <v>SheungWan_SaiYingPun</v>
          </cell>
          <cell r="L701" t="str">
            <v>Yes</v>
          </cell>
          <cell r="M701" t="str">
            <v>AB07108010010</v>
          </cell>
        </row>
        <row r="702">
          <cell r="A702" t="str">
            <v>SA1570</v>
          </cell>
          <cell r="B702" t="str">
            <v>11SW-A/CR395</v>
          </cell>
          <cell r="C702">
            <v>0</v>
          </cell>
          <cell r="D702" t="str">
            <v>CP&amp;ML</v>
          </cell>
          <cell r="E702" t="str">
            <v>PML</v>
          </cell>
          <cell r="F702" t="str">
            <v>A</v>
          </cell>
          <cell r="G702" t="str">
            <v>Park Road Government Quarters</v>
          </cell>
          <cell r="H702" t="str">
            <v>GPA</v>
          </cell>
          <cell r="I702">
            <v>1</v>
          </cell>
          <cell r="J702" t="str">
            <v>Yes</v>
          </cell>
          <cell r="K702" t="str">
            <v>SheungWan_SaiYingPun</v>
          </cell>
          <cell r="L702" t="str">
            <v>Yes</v>
          </cell>
          <cell r="M702" t="str">
            <v>AC03108007004</v>
          </cell>
        </row>
        <row r="703">
          <cell r="A703" t="str">
            <v>SA1571</v>
          </cell>
          <cell r="B703" t="str">
            <v>11SW-A/CR397</v>
          </cell>
          <cell r="C703">
            <v>0</v>
          </cell>
          <cell r="D703" t="str">
            <v>CP&amp;ML</v>
          </cell>
          <cell r="E703" t="str">
            <v>C-W</v>
          </cell>
          <cell r="F703" t="str">
            <v>A</v>
          </cell>
          <cell r="G703" t="str">
            <v>Blake Garden Children Playground</v>
          </cell>
          <cell r="H703" t="str">
            <v>LCSD</v>
          </cell>
          <cell r="I703">
            <v>2</v>
          </cell>
          <cell r="J703" t="str">
            <v>No</v>
          </cell>
          <cell r="K703" t="str">
            <v>SheungWan_SaiYingPun</v>
          </cell>
          <cell r="L703" t="str">
            <v>Yes</v>
          </cell>
          <cell r="M703" t="str">
            <v>AB04408019006</v>
          </cell>
        </row>
        <row r="704">
          <cell r="A704" t="str">
            <v>SA1572</v>
          </cell>
          <cell r="B704" t="str">
            <v>11SW-A/C398</v>
          </cell>
          <cell r="C704" t="str">
            <v>1,2</v>
          </cell>
          <cell r="D704" t="str">
            <v>CP&amp;ML</v>
          </cell>
          <cell r="E704" t="str">
            <v>C-W</v>
          </cell>
          <cell r="F704" t="str">
            <v>A</v>
          </cell>
          <cell r="G704" t="str">
            <v>Caine Lane Garden</v>
          </cell>
          <cell r="H704" t="str">
            <v>EB,LCSD</v>
          </cell>
          <cell r="I704">
            <v>1</v>
          </cell>
          <cell r="J704" t="str">
            <v>Yes</v>
          </cell>
          <cell r="K704" t="str">
            <v>SheungWan_SaiYingPun</v>
          </cell>
          <cell r="L704" t="str">
            <v>Yes</v>
          </cell>
          <cell r="M704" t="str">
            <v>AB07108010008</v>
          </cell>
        </row>
        <row r="705">
          <cell r="A705" t="str">
            <v>SA1573</v>
          </cell>
          <cell r="B705" t="str">
            <v>11SW-A/C400</v>
          </cell>
          <cell r="C705">
            <v>0</v>
          </cell>
          <cell r="D705" t="str">
            <v>CP&amp;ML</v>
          </cell>
          <cell r="E705" t="str">
            <v>PML</v>
          </cell>
          <cell r="F705" t="str">
            <v>A</v>
          </cell>
          <cell r="G705" t="str">
            <v>Po Shan Road Amenity Plot</v>
          </cell>
          <cell r="H705" t="str">
            <v>LCSD</v>
          </cell>
          <cell r="I705">
            <v>2</v>
          </cell>
          <cell r="J705" t="str">
            <v>No</v>
          </cell>
          <cell r="L705" t="str">
            <v>Yes</v>
          </cell>
          <cell r="M705" t="str">
            <v>AC04408093001</v>
          </cell>
        </row>
        <row r="706">
          <cell r="A706" t="str">
            <v>SA1574</v>
          </cell>
          <cell r="B706" t="str">
            <v>11SW-A/C412</v>
          </cell>
          <cell r="C706">
            <v>0</v>
          </cell>
          <cell r="D706" t="str">
            <v>WS&amp;L</v>
          </cell>
          <cell r="E706" t="str">
            <v>W</v>
          </cell>
          <cell r="F706" t="str">
            <v>A</v>
          </cell>
          <cell r="G706" t="str">
            <v>Kennedy Town Bus Terminus Sitting Out Area</v>
          </cell>
          <cell r="H706" t="str">
            <v>LCSD</v>
          </cell>
          <cell r="I706">
            <v>1</v>
          </cell>
          <cell r="J706" t="str">
            <v>Yes</v>
          </cell>
          <cell r="K706" t="str">
            <v>SaiWan</v>
          </cell>
          <cell r="L706" t="str">
            <v>Yes</v>
          </cell>
          <cell r="M706" t="str">
            <v>BA04408034001</v>
          </cell>
        </row>
        <row r="707">
          <cell r="A707" t="str">
            <v>SA1575</v>
          </cell>
          <cell r="B707" t="str">
            <v>11SW-A/C415</v>
          </cell>
          <cell r="C707">
            <v>0</v>
          </cell>
          <cell r="D707" t="str">
            <v>WS&amp;L</v>
          </cell>
          <cell r="E707" t="str">
            <v>W</v>
          </cell>
          <cell r="F707" t="str">
            <v>A</v>
          </cell>
          <cell r="G707" t="str">
            <v>Chee Sing Kok Social Centre</v>
          </cell>
          <cell r="H707" t="str">
            <v>GPA</v>
          </cell>
          <cell r="I707">
            <v>1</v>
          </cell>
          <cell r="J707" t="str">
            <v>No</v>
          </cell>
          <cell r="L707" t="str">
            <v>Yes</v>
          </cell>
          <cell r="M707" t="str">
            <v>BA02308051001</v>
          </cell>
        </row>
        <row r="708">
          <cell r="A708" t="str">
            <v>SA1576</v>
          </cell>
          <cell r="B708" t="str">
            <v>11SW-A/C430</v>
          </cell>
          <cell r="C708">
            <v>0</v>
          </cell>
          <cell r="D708" t="str">
            <v>WS&amp;L</v>
          </cell>
          <cell r="E708" t="str">
            <v>W</v>
          </cell>
          <cell r="F708" t="str">
            <v>A</v>
          </cell>
          <cell r="G708" t="str">
            <v>The Former Victoria Road Police Detention Centre</v>
          </cell>
          <cell r="H708" t="str">
            <v>HKPF</v>
          </cell>
          <cell r="I708">
            <v>1</v>
          </cell>
          <cell r="J708" t="str">
            <v>Yes</v>
          </cell>
          <cell r="L708" t="str">
            <v>Yes</v>
          </cell>
          <cell r="M708" t="str">
            <v>BA03108009007</v>
          </cell>
        </row>
        <row r="709">
          <cell r="A709" t="str">
            <v>SA1577</v>
          </cell>
          <cell r="B709" t="str">
            <v>11SW-A/C431</v>
          </cell>
          <cell r="C709">
            <v>0</v>
          </cell>
          <cell r="D709" t="str">
            <v>WS&amp;L</v>
          </cell>
          <cell r="E709" t="str">
            <v>W</v>
          </cell>
          <cell r="F709" t="str">
            <v>A</v>
          </cell>
          <cell r="G709" t="str">
            <v>The Former Victoria Road Police Detention Centre</v>
          </cell>
          <cell r="H709" t="str">
            <v>GPA</v>
          </cell>
          <cell r="I709">
            <v>2</v>
          </cell>
          <cell r="J709" t="str">
            <v>Yes</v>
          </cell>
          <cell r="L709" t="str">
            <v>Yes</v>
          </cell>
          <cell r="M709" t="str">
            <v>BA02308009006</v>
          </cell>
        </row>
        <row r="710">
          <cell r="A710" t="str">
            <v>SA1580</v>
          </cell>
          <cell r="B710" t="str">
            <v>11SW-A/CR443</v>
          </cell>
          <cell r="C710">
            <v>0</v>
          </cell>
          <cell r="D710" t="str">
            <v>WS&amp;L</v>
          </cell>
          <cell r="E710" t="str">
            <v>W</v>
          </cell>
          <cell r="F710" t="str">
            <v>A</v>
          </cell>
          <cell r="G710" t="str">
            <v>Sitting Out Area at Mount Davis Path</v>
          </cell>
          <cell r="H710" t="str">
            <v>LCSD</v>
          </cell>
          <cell r="I710">
            <v>1</v>
          </cell>
          <cell r="J710" t="str">
            <v>No</v>
          </cell>
          <cell r="L710" t="str">
            <v>Yes</v>
          </cell>
          <cell r="M710" t="str">
            <v>BA04408056001</v>
          </cell>
        </row>
        <row r="711">
          <cell r="A711" t="str">
            <v>SA1581</v>
          </cell>
          <cell r="B711" t="str">
            <v>11SW-A/CR473</v>
          </cell>
          <cell r="C711">
            <v>1</v>
          </cell>
          <cell r="D711" t="str">
            <v>CP&amp;ML</v>
          </cell>
          <cell r="E711" t="str">
            <v>C-W</v>
          </cell>
          <cell r="F711" t="str">
            <v>A</v>
          </cell>
          <cell r="G711" t="str">
            <v>Lok Sin Tong Leung Kau Kui College</v>
          </cell>
          <cell r="H711" t="str">
            <v>EB</v>
          </cell>
          <cell r="I711">
            <v>1</v>
          </cell>
          <cell r="J711" t="str">
            <v>Yes</v>
          </cell>
          <cell r="K711" t="str">
            <v>SheungWan_SaiYingPun</v>
          </cell>
          <cell r="L711" t="str">
            <v>Yes</v>
          </cell>
          <cell r="M711" t="str">
            <v>AB07108007010</v>
          </cell>
        </row>
        <row r="712">
          <cell r="A712" t="str">
            <v>SA1583</v>
          </cell>
          <cell r="B712" t="str">
            <v>11SW-A/C565</v>
          </cell>
          <cell r="C712">
            <v>0</v>
          </cell>
          <cell r="D712" t="str">
            <v>WS&amp;L</v>
          </cell>
          <cell r="E712" t="str">
            <v>W</v>
          </cell>
          <cell r="F712" t="str">
            <v>A</v>
          </cell>
          <cell r="G712" t="str">
            <v>Smithfield Sitting-out Area (Former Kennedy Town Swimming Pool)</v>
          </cell>
          <cell r="H712" t="str">
            <v>LCSD</v>
          </cell>
          <cell r="I712">
            <v>1</v>
          </cell>
          <cell r="J712" t="str">
            <v>*</v>
          </cell>
          <cell r="K712" t="str">
            <v>SaiWan</v>
          </cell>
          <cell r="L712" t="str">
            <v>Yes</v>
          </cell>
          <cell r="M712" t="str">
            <v>BA04408061005</v>
          </cell>
        </row>
        <row r="713">
          <cell r="A713" t="str">
            <v>SA1584</v>
          </cell>
          <cell r="B713" t="str">
            <v>11SW-A/C568</v>
          </cell>
          <cell r="C713">
            <v>1</v>
          </cell>
          <cell r="D713" t="str">
            <v>WS&amp;L</v>
          </cell>
          <cell r="E713" t="str">
            <v>W</v>
          </cell>
          <cell r="F713" t="str">
            <v>A</v>
          </cell>
          <cell r="G713" t="str">
            <v>Ka Wai Man Road Garden</v>
          </cell>
          <cell r="H713" t="str">
            <v>LCSD</v>
          </cell>
          <cell r="I713">
            <v>2</v>
          </cell>
          <cell r="J713" t="str">
            <v>No</v>
          </cell>
          <cell r="K713" t="str">
            <v>SaiWan</v>
          </cell>
          <cell r="L713" t="str">
            <v>Yes</v>
          </cell>
          <cell r="M713" t="str">
            <v>BA04408027006</v>
          </cell>
        </row>
        <row r="714">
          <cell r="A714" t="str">
            <v>SA1585</v>
          </cell>
          <cell r="B714" t="str">
            <v>11SW-A/CR572</v>
          </cell>
          <cell r="C714">
            <v>0</v>
          </cell>
          <cell r="D714" t="str">
            <v>WS&amp;L</v>
          </cell>
          <cell r="E714" t="str">
            <v>W</v>
          </cell>
          <cell r="F714" t="str">
            <v>A</v>
          </cell>
          <cell r="G714" t="str">
            <v>Ka Wai Man Road Garden</v>
          </cell>
          <cell r="H714" t="str">
            <v>LCSD</v>
          </cell>
          <cell r="I714">
            <v>1</v>
          </cell>
          <cell r="J714" t="str">
            <v>Yes</v>
          </cell>
          <cell r="K714" t="str">
            <v>SaiWan</v>
          </cell>
          <cell r="L714" t="str">
            <v>Yes</v>
          </cell>
          <cell r="M714" t="str">
            <v>BA04408027005</v>
          </cell>
        </row>
        <row r="715">
          <cell r="A715" t="str">
            <v>SA1586</v>
          </cell>
          <cell r="B715" t="str">
            <v>11SW-A/CR597</v>
          </cell>
          <cell r="C715">
            <v>0</v>
          </cell>
          <cell r="D715" t="str">
            <v>WS&amp;L</v>
          </cell>
          <cell r="E715" t="str">
            <v>W</v>
          </cell>
          <cell r="F715" t="str">
            <v>A</v>
          </cell>
          <cell r="G715" t="str">
            <v>Hill Road Garden</v>
          </cell>
          <cell r="H715" t="str">
            <v>LCSD</v>
          </cell>
          <cell r="I715">
            <v>1</v>
          </cell>
          <cell r="J715" t="str">
            <v>No</v>
          </cell>
          <cell r="K715" t="str">
            <v>SaiWan</v>
          </cell>
          <cell r="L715" t="str">
            <v>Yes</v>
          </cell>
          <cell r="M715" t="str">
            <v>BA04408028001</v>
          </cell>
        </row>
        <row r="716">
          <cell r="A716" t="str">
            <v>SA1588</v>
          </cell>
          <cell r="B716" t="str">
            <v>11SW-A/C686</v>
          </cell>
          <cell r="C716">
            <v>0</v>
          </cell>
          <cell r="D716" t="str">
            <v>CP&amp;ML</v>
          </cell>
          <cell r="E716" t="str">
            <v>PML</v>
          </cell>
          <cell r="F716" t="str">
            <v>A</v>
          </cell>
          <cell r="G716" t="str">
            <v>Victoria Peak Garden</v>
          </cell>
          <cell r="H716" t="str">
            <v>LCSD</v>
          </cell>
          <cell r="I716">
            <v>2</v>
          </cell>
          <cell r="J716" t="str">
            <v>No</v>
          </cell>
          <cell r="L716" t="str">
            <v>Yes</v>
          </cell>
          <cell r="M716" t="str">
            <v>AC04408023020</v>
          </cell>
        </row>
        <row r="717">
          <cell r="A717" t="str">
            <v>SA1590</v>
          </cell>
          <cell r="B717" t="str">
            <v>11SW-A/C695</v>
          </cell>
          <cell r="C717" t="str">
            <v>1,2</v>
          </cell>
          <cell r="D717" t="str">
            <v>CP&amp;ML</v>
          </cell>
          <cell r="E717" t="str">
            <v>PML</v>
          </cell>
          <cell r="F717" t="str">
            <v>A</v>
          </cell>
          <cell r="G717" t="str">
            <v>Victoria Peak Garden</v>
          </cell>
          <cell r="H717" t="str">
            <v>HyD,LCSD</v>
          </cell>
          <cell r="I717">
            <v>3</v>
          </cell>
          <cell r="J717" t="str">
            <v>No</v>
          </cell>
          <cell r="L717" t="str">
            <v>Yes</v>
          </cell>
          <cell r="M717" t="str">
            <v>AC04408023016</v>
          </cell>
        </row>
        <row r="718">
          <cell r="A718" t="str">
            <v>SA1591</v>
          </cell>
          <cell r="B718" t="str">
            <v>11SW-A/C696</v>
          </cell>
          <cell r="C718">
            <v>0</v>
          </cell>
          <cell r="D718" t="str">
            <v>CP&amp;ML</v>
          </cell>
          <cell r="E718" t="str">
            <v>PML</v>
          </cell>
          <cell r="F718" t="str">
            <v>A</v>
          </cell>
          <cell r="G718" t="str">
            <v>Victoria Peak Garden</v>
          </cell>
          <cell r="H718" t="str">
            <v>LCSD</v>
          </cell>
          <cell r="I718">
            <v>3</v>
          </cell>
          <cell r="J718" t="str">
            <v>No</v>
          </cell>
          <cell r="L718" t="str">
            <v>Yes</v>
          </cell>
          <cell r="M718" t="str">
            <v>AC04408023017</v>
          </cell>
        </row>
        <row r="719">
          <cell r="A719" t="str">
            <v>SA1593</v>
          </cell>
          <cell r="B719" t="str">
            <v>11SW-A/CR731</v>
          </cell>
          <cell r="C719">
            <v>0</v>
          </cell>
          <cell r="D719" t="str">
            <v>CP&amp;ML</v>
          </cell>
          <cell r="E719" t="str">
            <v>C-W</v>
          </cell>
          <cell r="F719" t="str">
            <v>A</v>
          </cell>
          <cell r="G719" t="str">
            <v>Bonham Road Sitting Out Area</v>
          </cell>
          <cell r="H719" t="str">
            <v>LCSD</v>
          </cell>
          <cell r="I719">
            <v>2</v>
          </cell>
          <cell r="J719" t="str">
            <v>Yes</v>
          </cell>
          <cell r="K719" t="str">
            <v>SheungWan_SaiYingPun</v>
          </cell>
          <cell r="L719" t="str">
            <v>Yes</v>
          </cell>
          <cell r="M719" t="str">
            <v>AB04408032002</v>
          </cell>
        </row>
        <row r="720">
          <cell r="A720" t="str">
            <v>SA1594</v>
          </cell>
          <cell r="B720" t="str">
            <v>11SW-A/C751</v>
          </cell>
          <cell r="C720">
            <v>0</v>
          </cell>
          <cell r="D720" t="str">
            <v>CP&amp;ML</v>
          </cell>
          <cell r="E720" t="str">
            <v>PML</v>
          </cell>
          <cell r="F720" t="str">
            <v>A</v>
          </cell>
          <cell r="G720" t="str">
            <v>(GLA-HK274) 19 Kotewall Road Pest Control Store</v>
          </cell>
          <cell r="H720" t="str">
            <v>LCSD</v>
          </cell>
          <cell r="I720">
            <v>2</v>
          </cell>
          <cell r="J720" t="str">
            <v>Yes</v>
          </cell>
          <cell r="L720" t="str">
            <v>Yes</v>
          </cell>
          <cell r="M720" t="str">
            <v>AC04408090001</v>
          </cell>
        </row>
        <row r="721">
          <cell r="A721" t="str">
            <v>SA1595</v>
          </cell>
          <cell r="B721" t="str">
            <v>11SW-A/CR76</v>
          </cell>
          <cell r="C721">
            <v>0</v>
          </cell>
          <cell r="D721" t="str">
            <v>CP&amp;ML</v>
          </cell>
          <cell r="E721" t="str">
            <v>C-W</v>
          </cell>
          <cell r="F721" t="str">
            <v>A</v>
          </cell>
          <cell r="G721" t="str">
            <v>Lok Sin Tong Leung Kau Kui College</v>
          </cell>
          <cell r="H721" t="str">
            <v>EB</v>
          </cell>
          <cell r="I721">
            <v>1</v>
          </cell>
          <cell r="J721" t="str">
            <v>Yes</v>
          </cell>
          <cell r="K721" t="str">
            <v>SheungWan_SaiYingPun</v>
          </cell>
          <cell r="L721" t="str">
            <v>Yes</v>
          </cell>
          <cell r="M721" t="str">
            <v>AB07108007008</v>
          </cell>
        </row>
        <row r="722">
          <cell r="A722" t="str">
            <v>SA1596</v>
          </cell>
          <cell r="B722" t="str">
            <v>11SW-A/C77</v>
          </cell>
          <cell r="C722">
            <v>3</v>
          </cell>
          <cell r="D722" t="str">
            <v>CP&amp;ML</v>
          </cell>
          <cell r="E722" t="str">
            <v>C-W</v>
          </cell>
          <cell r="F722" t="str">
            <v>A</v>
          </cell>
          <cell r="G722" t="str">
            <v>Lok Sin Tong Leung Kau Kui College</v>
          </cell>
          <cell r="H722" t="str">
            <v>EB</v>
          </cell>
          <cell r="I722">
            <v>1</v>
          </cell>
          <cell r="J722" t="str">
            <v>No</v>
          </cell>
          <cell r="K722" t="str">
            <v>SheungWan_SaiYingPun</v>
          </cell>
          <cell r="L722" t="str">
            <v>Yes</v>
          </cell>
          <cell r="M722" t="str">
            <v>AB07108007001</v>
          </cell>
        </row>
        <row r="723">
          <cell r="A723" t="str">
            <v>SA1597</v>
          </cell>
          <cell r="B723" t="str">
            <v>11SW-A/CR78</v>
          </cell>
          <cell r="C723">
            <v>1</v>
          </cell>
          <cell r="D723" t="str">
            <v>CP&amp;ML</v>
          </cell>
          <cell r="E723" t="str">
            <v>C-W</v>
          </cell>
          <cell r="F723" t="str">
            <v>A</v>
          </cell>
          <cell r="G723" t="str">
            <v>King George V Memorial Garden</v>
          </cell>
          <cell r="H723" t="str">
            <v>LCSD</v>
          </cell>
          <cell r="I723">
            <v>1</v>
          </cell>
          <cell r="J723" t="str">
            <v>Yes</v>
          </cell>
          <cell r="K723" t="str">
            <v>SheungWan_SaiYingPun</v>
          </cell>
          <cell r="L723" t="str">
            <v>Yes</v>
          </cell>
          <cell r="M723" t="str">
            <v>AB04408021009</v>
          </cell>
        </row>
        <row r="724">
          <cell r="A724" t="str">
            <v>SA1598</v>
          </cell>
          <cell r="B724" t="str">
            <v>11SW-A/C79</v>
          </cell>
          <cell r="C724">
            <v>2</v>
          </cell>
          <cell r="D724" t="str">
            <v>CP&amp;ML</v>
          </cell>
          <cell r="E724" t="str">
            <v>C-W</v>
          </cell>
          <cell r="F724" t="str">
            <v>A</v>
          </cell>
          <cell r="G724" t="str">
            <v>Hong Kong Island Regional Headquarters Crime Wing</v>
          </cell>
          <cell r="H724" t="str">
            <v>LCSD</v>
          </cell>
          <cell r="I724">
            <v>1</v>
          </cell>
          <cell r="J724" t="str">
            <v>Yes</v>
          </cell>
          <cell r="K724" t="str">
            <v>SheungWan_SaiYingPun</v>
          </cell>
          <cell r="L724" t="str">
            <v>Yes</v>
          </cell>
          <cell r="M724" t="str">
            <v>AB03108008002</v>
          </cell>
        </row>
        <row r="725">
          <cell r="A725" t="str">
            <v>SA1599</v>
          </cell>
          <cell r="B725" t="str">
            <v>11SW-A/CR844</v>
          </cell>
          <cell r="C725">
            <v>0</v>
          </cell>
          <cell r="D725" t="str">
            <v>CP&amp;ML</v>
          </cell>
          <cell r="E725" t="str">
            <v>PML</v>
          </cell>
          <cell r="F725" t="str">
            <v>A</v>
          </cell>
          <cell r="G725" t="str">
            <v>Victoria Peak Garden</v>
          </cell>
          <cell r="H725" t="str">
            <v>LCSD</v>
          </cell>
          <cell r="I725">
            <v>2</v>
          </cell>
          <cell r="J725" t="str">
            <v>No</v>
          </cell>
          <cell r="L725" t="str">
            <v>Yes</v>
          </cell>
          <cell r="M725" t="str">
            <v>AC04408058006</v>
          </cell>
        </row>
        <row r="726">
          <cell r="A726" t="str">
            <v>SA1600</v>
          </cell>
          <cell r="B726" t="str">
            <v>11SW-A/C92</v>
          </cell>
          <cell r="C726">
            <v>0</v>
          </cell>
          <cell r="D726" t="str">
            <v>CP&amp;ML</v>
          </cell>
          <cell r="E726" t="str">
            <v>PML</v>
          </cell>
          <cell r="F726" t="str">
            <v>A</v>
          </cell>
          <cell r="G726" t="str">
            <v>Oaklands Avenue Sitting Out Area</v>
          </cell>
          <cell r="H726" t="str">
            <v>LCSD</v>
          </cell>
          <cell r="I726">
            <v>2</v>
          </cell>
          <cell r="J726" t="str">
            <v>Yes</v>
          </cell>
          <cell r="K726" t="str">
            <v>SheungWan_SaiYingPun</v>
          </cell>
          <cell r="L726" t="str">
            <v>Yes</v>
          </cell>
          <cell r="M726" t="str">
            <v>AC04408064002</v>
          </cell>
        </row>
        <row r="727">
          <cell r="A727" t="str">
            <v>SA1601</v>
          </cell>
          <cell r="B727" t="str">
            <v>11SW-A/C95</v>
          </cell>
          <cell r="C727">
            <v>0</v>
          </cell>
          <cell r="D727" t="str">
            <v>CP&amp;ML</v>
          </cell>
          <cell r="E727" t="str">
            <v>PML</v>
          </cell>
          <cell r="F727" t="str">
            <v>A</v>
          </cell>
          <cell r="G727" t="str">
            <v>Oaklands Avenue Sitting Out Area</v>
          </cell>
          <cell r="H727" t="str">
            <v>LCSD</v>
          </cell>
          <cell r="I727">
            <v>2</v>
          </cell>
          <cell r="J727" t="str">
            <v>Yes</v>
          </cell>
          <cell r="K727" t="str">
            <v>SheungWan_SaiYingPun</v>
          </cell>
          <cell r="L727" t="str">
            <v>Yes</v>
          </cell>
          <cell r="M727" t="str">
            <v>AC04408064005</v>
          </cell>
        </row>
        <row r="728">
          <cell r="A728" t="str">
            <v>SA1602</v>
          </cell>
          <cell r="B728" t="str">
            <v>11SW-A/CR1241</v>
          </cell>
          <cell r="C728">
            <v>0</v>
          </cell>
          <cell r="D728" t="str">
            <v>WS&amp;L</v>
          </cell>
          <cell r="E728" t="str">
            <v>W</v>
          </cell>
          <cell r="F728" t="str">
            <v>A</v>
          </cell>
          <cell r="G728" t="str">
            <v>S.K.H. St. Peter's Primary School</v>
          </cell>
          <cell r="H728" t="str">
            <v>EDB</v>
          </cell>
          <cell r="I728">
            <v>1</v>
          </cell>
          <cell r="J728" t="str">
            <v>*</v>
          </cell>
          <cell r="K728" t="str">
            <v>SaiWan</v>
          </cell>
          <cell r="L728" t="str">
            <v>Yes</v>
          </cell>
          <cell r="M728" t="str">
            <v>BA07108030001</v>
          </cell>
        </row>
        <row r="729">
          <cell r="A729" t="str">
            <v>SA1603</v>
          </cell>
          <cell r="B729" t="str">
            <v>11SW-A/R1222</v>
          </cell>
          <cell r="C729">
            <v>0</v>
          </cell>
          <cell r="D729" t="str">
            <v>CP&amp;ML</v>
          </cell>
          <cell r="E729" t="str">
            <v>PML</v>
          </cell>
          <cell r="F729" t="str">
            <v>A</v>
          </cell>
          <cell r="G729" t="str">
            <v>St. Stephen's Girls' Primary School</v>
          </cell>
          <cell r="H729" t="str">
            <v>EB</v>
          </cell>
          <cell r="I729">
            <v>1</v>
          </cell>
          <cell r="J729" t="str">
            <v>No</v>
          </cell>
          <cell r="K729" t="str">
            <v>SheungWan_SaiYingPun</v>
          </cell>
          <cell r="L729" t="str">
            <v>No</v>
          </cell>
          <cell r="M729" t="str">
            <v>AC07108016001</v>
          </cell>
        </row>
        <row r="730">
          <cell r="A730" t="str">
            <v>SA1604</v>
          </cell>
          <cell r="B730" t="str">
            <v>11SW-A/FR102</v>
          </cell>
          <cell r="C730">
            <v>4</v>
          </cell>
          <cell r="D730" t="str">
            <v>CP&amp;ML</v>
          </cell>
          <cell r="E730" t="str">
            <v>PML</v>
          </cell>
          <cell r="F730" t="str">
            <v>A</v>
          </cell>
          <cell r="G730" t="str">
            <v>Kotewall Road Rest Garden</v>
          </cell>
          <cell r="H730" t="str">
            <v>LCSD</v>
          </cell>
          <cell r="I730">
            <v>1</v>
          </cell>
          <cell r="J730" t="str">
            <v>Yes</v>
          </cell>
          <cell r="K730" t="str">
            <v>SheungWan_SaiYingPun</v>
          </cell>
          <cell r="L730" t="str">
            <v>No</v>
          </cell>
          <cell r="M730" t="str">
            <v>AC04408071001</v>
          </cell>
        </row>
        <row r="731">
          <cell r="A731" t="str">
            <v>SA1605</v>
          </cell>
          <cell r="B731" t="str">
            <v>11SW-A/FR12</v>
          </cell>
          <cell r="C731">
            <v>0</v>
          </cell>
          <cell r="D731" t="str">
            <v>CP&amp;ML</v>
          </cell>
          <cell r="E731" t="str">
            <v>PML</v>
          </cell>
          <cell r="F731" t="str">
            <v>A</v>
          </cell>
          <cell r="G731" t="str">
            <v>Oaklands Avenue Sitting Out Area</v>
          </cell>
          <cell r="H731" t="str">
            <v>LCSD</v>
          </cell>
          <cell r="I731">
            <v>2</v>
          </cell>
          <cell r="J731" t="str">
            <v>Yes</v>
          </cell>
          <cell r="K731" t="str">
            <v>SheungWan_SaiYingPun</v>
          </cell>
          <cell r="L731" t="str">
            <v>Yes</v>
          </cell>
          <cell r="M731" t="str">
            <v>AC04408064000</v>
          </cell>
        </row>
        <row r="732">
          <cell r="A732" t="str">
            <v>SA1606</v>
          </cell>
          <cell r="B732" t="str">
            <v>11SW-A/FR127</v>
          </cell>
          <cell r="C732">
            <v>0</v>
          </cell>
          <cell r="D732" t="str">
            <v>CP&amp;ML</v>
          </cell>
          <cell r="E732" t="str">
            <v>C-W</v>
          </cell>
          <cell r="F732" t="str">
            <v>A</v>
          </cell>
          <cell r="G732" t="str">
            <v>Lok Sin Tong Leung Kau Kui College</v>
          </cell>
          <cell r="H732" t="str">
            <v>EB</v>
          </cell>
          <cell r="I732">
            <v>1</v>
          </cell>
          <cell r="J732" t="str">
            <v>Yes</v>
          </cell>
          <cell r="K732" t="str">
            <v>SheungWan_SaiYingPun</v>
          </cell>
          <cell r="L732" t="str">
            <v>Yes</v>
          </cell>
          <cell r="M732" t="str">
            <v>AB07108007011</v>
          </cell>
        </row>
        <row r="733">
          <cell r="A733" t="str">
            <v>SA1608</v>
          </cell>
          <cell r="B733" t="str">
            <v>11SW-A/FR130</v>
          </cell>
          <cell r="C733">
            <v>0</v>
          </cell>
          <cell r="D733" t="str">
            <v>CP&amp;ML</v>
          </cell>
          <cell r="E733" t="str">
            <v>C-W</v>
          </cell>
          <cell r="F733" t="str">
            <v>A</v>
          </cell>
          <cell r="G733" t="str">
            <v>Lok Sin Tong Leung Kau Kui College</v>
          </cell>
          <cell r="H733" t="str">
            <v>EB</v>
          </cell>
          <cell r="I733">
            <v>1</v>
          </cell>
          <cell r="J733" t="str">
            <v>Yes</v>
          </cell>
          <cell r="K733" t="str">
            <v>SheungWan_SaiYingPun</v>
          </cell>
          <cell r="L733" t="str">
            <v>Yes</v>
          </cell>
          <cell r="M733" t="str">
            <v>AB07108007012</v>
          </cell>
        </row>
        <row r="734">
          <cell r="A734" t="str">
            <v>SA1609</v>
          </cell>
          <cell r="B734" t="str">
            <v>11SW-A/FR134</v>
          </cell>
          <cell r="C734">
            <v>0</v>
          </cell>
          <cell r="D734" t="str">
            <v>CP&amp;ML</v>
          </cell>
          <cell r="E734" t="str">
            <v>PML</v>
          </cell>
          <cell r="F734" t="str">
            <v>A</v>
          </cell>
          <cell r="G734" t="str">
            <v>Buxey Lodge</v>
          </cell>
          <cell r="H734" t="str">
            <v>GPA</v>
          </cell>
          <cell r="I734">
            <v>1</v>
          </cell>
          <cell r="J734" t="str">
            <v>Yes</v>
          </cell>
          <cell r="K734" t="str">
            <v>SheungWan_SaiYingPun</v>
          </cell>
          <cell r="L734" t="str">
            <v>Yes</v>
          </cell>
          <cell r="M734" t="str">
            <v>AC02308002004</v>
          </cell>
        </row>
        <row r="735">
          <cell r="A735" t="str">
            <v>SA1610</v>
          </cell>
          <cell r="B735" t="str">
            <v>11SW-A/FR137</v>
          </cell>
          <cell r="C735">
            <v>0</v>
          </cell>
          <cell r="D735" t="str">
            <v>CP&amp;ML</v>
          </cell>
          <cell r="E735" t="str">
            <v>C-W</v>
          </cell>
          <cell r="F735" t="str">
            <v>A</v>
          </cell>
          <cell r="G735" t="str">
            <v>Wing Lee Street Sitting Out Area</v>
          </cell>
          <cell r="H735" t="str">
            <v>LCSD</v>
          </cell>
          <cell r="I735">
            <v>1</v>
          </cell>
          <cell r="J735" t="str">
            <v>Yes</v>
          </cell>
          <cell r="K735" t="str">
            <v>SheungWan_SaiYingPun</v>
          </cell>
          <cell r="L735" t="str">
            <v>Yes</v>
          </cell>
          <cell r="M735" t="str">
            <v>AB04408023001</v>
          </cell>
        </row>
        <row r="736">
          <cell r="A736" t="str">
            <v>SA1611</v>
          </cell>
          <cell r="B736" t="str">
            <v>11SW-A/FR14</v>
          </cell>
          <cell r="C736">
            <v>1</v>
          </cell>
          <cell r="D736" t="str">
            <v>CP&amp;ML</v>
          </cell>
          <cell r="E736" t="str">
            <v>C-W</v>
          </cell>
          <cell r="F736" t="str">
            <v>A</v>
          </cell>
          <cell r="G736" t="str">
            <v>King George V Memorial Garden</v>
          </cell>
          <cell r="H736" t="str">
            <v>LCSD</v>
          </cell>
          <cell r="I736">
            <v>1</v>
          </cell>
          <cell r="J736" t="str">
            <v>Yes</v>
          </cell>
          <cell r="K736" t="str">
            <v>SheungWan_SaiYingPun</v>
          </cell>
          <cell r="L736" t="str">
            <v>Yes</v>
          </cell>
          <cell r="M736" t="str">
            <v>AB04408021008</v>
          </cell>
        </row>
        <row r="737">
          <cell r="A737" t="str">
            <v>SA1612</v>
          </cell>
          <cell r="B737" t="str">
            <v>11SW-A/FR153</v>
          </cell>
          <cell r="C737">
            <v>0</v>
          </cell>
          <cell r="D737" t="str">
            <v>CP&amp;ML</v>
          </cell>
          <cell r="E737" t="str">
            <v>PML</v>
          </cell>
          <cell r="F737" t="str">
            <v>A</v>
          </cell>
          <cell r="G737" t="str">
            <v>Victoria Peak Garden</v>
          </cell>
          <cell r="H737" t="str">
            <v>LCSD</v>
          </cell>
          <cell r="I737">
            <v>3</v>
          </cell>
          <cell r="J737" t="str">
            <v>No</v>
          </cell>
          <cell r="L737" t="str">
            <v>Yes</v>
          </cell>
          <cell r="M737" t="str">
            <v>AC04408058002</v>
          </cell>
        </row>
        <row r="738">
          <cell r="A738" t="str">
            <v>SA1613</v>
          </cell>
          <cell r="B738" t="str">
            <v>11SW-A/F154</v>
          </cell>
          <cell r="C738">
            <v>0</v>
          </cell>
          <cell r="D738" t="str">
            <v>CP&amp;ML</v>
          </cell>
          <cell r="E738" t="str">
            <v>PML</v>
          </cell>
          <cell r="F738" t="str">
            <v>A</v>
          </cell>
          <cell r="G738" t="str">
            <v>Victoria Peak Garden</v>
          </cell>
          <cell r="H738" t="str">
            <v>LCSD</v>
          </cell>
          <cell r="I738">
            <v>1</v>
          </cell>
          <cell r="J738" t="str">
            <v>Yes</v>
          </cell>
          <cell r="L738" t="str">
            <v>Yes</v>
          </cell>
          <cell r="M738" t="str">
            <v>AC04408058005</v>
          </cell>
        </row>
        <row r="739">
          <cell r="A739" t="str">
            <v>SA1614</v>
          </cell>
          <cell r="B739" t="str">
            <v>11SW-A/F155</v>
          </cell>
          <cell r="C739">
            <v>0</v>
          </cell>
          <cell r="D739" t="str">
            <v>CP&amp;ML</v>
          </cell>
          <cell r="E739" t="str">
            <v>PML</v>
          </cell>
          <cell r="F739" t="str">
            <v>A</v>
          </cell>
          <cell r="G739" t="str">
            <v>Victoria Peak Garden</v>
          </cell>
          <cell r="H739" t="str">
            <v>LCSD</v>
          </cell>
          <cell r="I739">
            <v>2</v>
          </cell>
          <cell r="J739" t="str">
            <v>No</v>
          </cell>
          <cell r="L739" t="str">
            <v>Yes</v>
          </cell>
          <cell r="M739" t="str">
            <v>AC04408058003</v>
          </cell>
        </row>
        <row r="740">
          <cell r="A740" t="str">
            <v>SA1615</v>
          </cell>
          <cell r="B740" t="str">
            <v>11SW-A/F174</v>
          </cell>
          <cell r="C740">
            <v>0</v>
          </cell>
          <cell r="D740" t="str">
            <v>CP&amp;ML</v>
          </cell>
          <cell r="E740" t="str">
            <v>PML</v>
          </cell>
          <cell r="F740" t="str">
            <v>A</v>
          </cell>
          <cell r="G740" t="str">
            <v>Conduit Road Rest Garden</v>
          </cell>
          <cell r="H740" t="str">
            <v>LCSD</v>
          </cell>
          <cell r="I740">
            <v>1</v>
          </cell>
          <cell r="J740" t="str">
            <v>Yes</v>
          </cell>
          <cell r="K740" t="str">
            <v>SheungWan_SaiYingPun</v>
          </cell>
          <cell r="L740" t="str">
            <v>Yes</v>
          </cell>
          <cell r="M740" t="str">
            <v>AC04408015003</v>
          </cell>
        </row>
        <row r="741">
          <cell r="A741" t="str">
            <v>SA1616</v>
          </cell>
          <cell r="B741" t="str">
            <v>11SW-A/FR192</v>
          </cell>
          <cell r="C741">
            <v>0</v>
          </cell>
          <cell r="D741" t="str">
            <v>CP&amp;ML</v>
          </cell>
          <cell r="E741" t="str">
            <v>C-W</v>
          </cell>
          <cell r="F741" t="str">
            <v>A</v>
          </cell>
          <cell r="G741" t="str">
            <v>Hollywood Road Children's Playground</v>
          </cell>
          <cell r="H741" t="str">
            <v>LCSD</v>
          </cell>
          <cell r="I741">
            <v>1</v>
          </cell>
          <cell r="J741" t="str">
            <v>Yes</v>
          </cell>
          <cell r="K741" t="str">
            <v>SheungWan_SaiYingPun</v>
          </cell>
          <cell r="L741" t="str">
            <v>Yes</v>
          </cell>
          <cell r="M741" t="str">
            <v>AB04408026000</v>
          </cell>
        </row>
        <row r="742">
          <cell r="A742" t="str">
            <v>SA1618</v>
          </cell>
          <cell r="B742" t="str">
            <v>11SW-A/FR199</v>
          </cell>
          <cell r="C742">
            <v>0</v>
          </cell>
          <cell r="D742" t="str">
            <v>CP&amp;ML</v>
          </cell>
          <cell r="E742" t="str">
            <v>C-W</v>
          </cell>
          <cell r="F742" t="str">
            <v>A</v>
          </cell>
          <cell r="G742" t="str">
            <v>Wing Lee Street Sitting Out Area</v>
          </cell>
          <cell r="H742" t="str">
            <v>LCSD</v>
          </cell>
          <cell r="I742">
            <v>1</v>
          </cell>
          <cell r="J742" t="str">
            <v>Yes</v>
          </cell>
          <cell r="K742" t="str">
            <v>SheungWan_SaiYingPun</v>
          </cell>
          <cell r="L742" t="str">
            <v>Yes</v>
          </cell>
          <cell r="M742" t="str">
            <v>AB04408023002</v>
          </cell>
        </row>
        <row r="743">
          <cell r="A743" t="str">
            <v>SA1619</v>
          </cell>
          <cell r="B743" t="str">
            <v>11SW-A/FR201</v>
          </cell>
          <cell r="C743">
            <v>0</v>
          </cell>
          <cell r="D743" t="str">
            <v>CP&amp;ML</v>
          </cell>
          <cell r="E743" t="str">
            <v>C-W</v>
          </cell>
          <cell r="F743" t="str">
            <v>A</v>
          </cell>
          <cell r="G743" t="str">
            <v>Blake Garden Children Playground</v>
          </cell>
          <cell r="H743" t="str">
            <v>LCSD</v>
          </cell>
          <cell r="I743">
            <v>1</v>
          </cell>
          <cell r="J743" t="str">
            <v>Yes</v>
          </cell>
          <cell r="K743" t="str">
            <v>SheungWan_SaiYingPun</v>
          </cell>
          <cell r="L743" t="str">
            <v>No</v>
          </cell>
          <cell r="M743" t="str">
            <v>AB04408019001</v>
          </cell>
        </row>
        <row r="744">
          <cell r="A744" t="str">
            <v>SA1620</v>
          </cell>
          <cell r="B744" t="str">
            <v>11SW-A/FR215</v>
          </cell>
          <cell r="C744">
            <v>0</v>
          </cell>
          <cell r="D744" t="str">
            <v>CP&amp;ML</v>
          </cell>
          <cell r="E744" t="str">
            <v>PML</v>
          </cell>
          <cell r="F744" t="str">
            <v>A</v>
          </cell>
          <cell r="G744" t="str">
            <v>Conduit Road Rest Garden</v>
          </cell>
          <cell r="H744" t="str">
            <v>LCSD</v>
          </cell>
          <cell r="I744">
            <v>1</v>
          </cell>
          <cell r="J744" t="str">
            <v>Yes</v>
          </cell>
          <cell r="K744" t="str">
            <v>SheungWan_SaiYingPun</v>
          </cell>
          <cell r="L744" t="str">
            <v>Yes</v>
          </cell>
          <cell r="M744" t="str">
            <v>AC04408015002</v>
          </cell>
        </row>
        <row r="745">
          <cell r="A745" t="str">
            <v>SA1623</v>
          </cell>
          <cell r="B745" t="str">
            <v>11SW-A/FR234</v>
          </cell>
          <cell r="C745">
            <v>2</v>
          </cell>
          <cell r="D745" t="str">
            <v>CP&amp;ML</v>
          </cell>
          <cell r="E745" t="str">
            <v>PML</v>
          </cell>
          <cell r="F745" t="str">
            <v>A</v>
          </cell>
          <cell r="G745" t="str">
            <v>No. 2 Breezy Path (Ying Wah Girls' School)</v>
          </cell>
          <cell r="H745" t="str">
            <v>EB</v>
          </cell>
          <cell r="I745">
            <v>1</v>
          </cell>
          <cell r="J745" t="str">
            <v>No</v>
          </cell>
          <cell r="K745" t="str">
            <v>SheungWan_SaiYingPun</v>
          </cell>
          <cell r="L745" t="str">
            <v>No</v>
          </cell>
          <cell r="M745" t="str">
            <v>AC07108104001</v>
          </cell>
        </row>
        <row r="746">
          <cell r="A746" t="str">
            <v>SA1624</v>
          </cell>
          <cell r="B746" t="str">
            <v>11SW-A/FR238</v>
          </cell>
          <cell r="C746">
            <v>0</v>
          </cell>
          <cell r="D746" t="str">
            <v>CP&amp;ML</v>
          </cell>
          <cell r="E746" t="str">
            <v>C-W</v>
          </cell>
          <cell r="F746" t="str">
            <v>A</v>
          </cell>
          <cell r="G746" t="str">
            <v>Blake Garden Children Playground</v>
          </cell>
          <cell r="H746" t="str">
            <v>LCSD</v>
          </cell>
          <cell r="I746">
            <v>2</v>
          </cell>
          <cell r="J746" t="str">
            <v>Yes</v>
          </cell>
          <cell r="K746" t="str">
            <v>SheungWan_SaiYingPun</v>
          </cell>
          <cell r="L746" t="str">
            <v>Yes</v>
          </cell>
          <cell r="M746" t="str">
            <v>AB04408019008</v>
          </cell>
        </row>
        <row r="747">
          <cell r="A747" t="str">
            <v>SA1625</v>
          </cell>
          <cell r="B747" t="str">
            <v>11SW-A/FR24</v>
          </cell>
          <cell r="C747">
            <v>3</v>
          </cell>
          <cell r="D747" t="str">
            <v>WS&amp;L</v>
          </cell>
          <cell r="E747" t="str">
            <v>W</v>
          </cell>
          <cell r="F747" t="str">
            <v>A</v>
          </cell>
          <cell r="G747" t="str">
            <v>Hill Road Garden</v>
          </cell>
          <cell r="H747" t="str">
            <v>LCSD</v>
          </cell>
          <cell r="I747">
            <v>1</v>
          </cell>
          <cell r="J747" t="str">
            <v>No</v>
          </cell>
          <cell r="K747" t="str">
            <v>SaiWan</v>
          </cell>
          <cell r="L747" t="str">
            <v>Yes</v>
          </cell>
          <cell r="M747" t="str">
            <v>BA04408028002</v>
          </cell>
        </row>
        <row r="748">
          <cell r="A748" t="str">
            <v>SA1627</v>
          </cell>
          <cell r="B748" t="str">
            <v>11SW-A/FR241</v>
          </cell>
          <cell r="C748">
            <v>0</v>
          </cell>
          <cell r="D748" t="str">
            <v>CP&amp;ML</v>
          </cell>
          <cell r="E748" t="str">
            <v>C-W</v>
          </cell>
          <cell r="F748" t="str">
            <v>A</v>
          </cell>
          <cell r="G748" t="str">
            <v>Kwong Hon Terrace Garden</v>
          </cell>
          <cell r="H748" t="str">
            <v>LCSD</v>
          </cell>
          <cell r="I748">
            <v>1</v>
          </cell>
          <cell r="J748" t="str">
            <v>Yes</v>
          </cell>
          <cell r="K748" t="str">
            <v>SheungWan_SaiYingPun</v>
          </cell>
          <cell r="L748" t="str">
            <v>Yes</v>
          </cell>
          <cell r="M748" t="str">
            <v>AB04408036002</v>
          </cell>
        </row>
        <row r="749">
          <cell r="A749" t="str">
            <v>SA1628</v>
          </cell>
          <cell r="B749" t="str">
            <v>11SW-A/F242</v>
          </cell>
          <cell r="C749">
            <v>0</v>
          </cell>
          <cell r="D749" t="str">
            <v>CP&amp;ML</v>
          </cell>
          <cell r="E749" t="str">
            <v>C-W</v>
          </cell>
          <cell r="F749" t="str">
            <v>A</v>
          </cell>
          <cell r="G749" t="str">
            <v>Blake Garden Children Playground</v>
          </cell>
          <cell r="H749" t="str">
            <v>LCSD</v>
          </cell>
          <cell r="I749">
            <v>2</v>
          </cell>
          <cell r="J749" t="str">
            <v>No</v>
          </cell>
          <cell r="K749" t="str">
            <v>SheungWan_SaiYingPun</v>
          </cell>
          <cell r="L749" t="str">
            <v>Yes</v>
          </cell>
          <cell r="M749" t="str">
            <v>AB04408019007</v>
          </cell>
        </row>
        <row r="750">
          <cell r="A750" t="str">
            <v>SA1629</v>
          </cell>
          <cell r="B750" t="str">
            <v>11SW-A/FR245</v>
          </cell>
          <cell r="C750">
            <v>0</v>
          </cell>
          <cell r="D750" t="str">
            <v>CP&amp;ML</v>
          </cell>
          <cell r="E750" t="str">
            <v>C-W</v>
          </cell>
          <cell r="F750" t="str">
            <v>A</v>
          </cell>
          <cell r="G750" t="str">
            <v>Blake Garden Children Playground</v>
          </cell>
          <cell r="H750" t="str">
            <v>LCSD</v>
          </cell>
          <cell r="I750">
            <v>1</v>
          </cell>
          <cell r="J750" t="str">
            <v>No</v>
          </cell>
          <cell r="K750" t="str">
            <v>SheungWan_SaiYingPun</v>
          </cell>
          <cell r="L750" t="str">
            <v>Yes</v>
          </cell>
          <cell r="M750" t="str">
            <v>AB04408019004</v>
          </cell>
        </row>
        <row r="751">
          <cell r="A751" t="str">
            <v>SA1630</v>
          </cell>
          <cell r="B751" t="str">
            <v>11SW-A/F249</v>
          </cell>
          <cell r="C751">
            <v>0</v>
          </cell>
          <cell r="D751" t="str">
            <v>CP&amp;ML</v>
          </cell>
          <cell r="E751" t="str">
            <v>C-W</v>
          </cell>
          <cell r="F751" t="str">
            <v>A</v>
          </cell>
          <cell r="G751" t="str">
            <v>Caine Lane Garden</v>
          </cell>
          <cell r="H751" t="str">
            <v>LCSD</v>
          </cell>
          <cell r="I751">
            <v>1</v>
          </cell>
          <cell r="J751" t="str">
            <v>Yes</v>
          </cell>
          <cell r="K751" t="str">
            <v>SheungWan_SaiYingPun</v>
          </cell>
          <cell r="L751" t="str">
            <v>Yes</v>
          </cell>
          <cell r="M751" t="str">
            <v>AB04408024007</v>
          </cell>
        </row>
        <row r="752">
          <cell r="A752" t="str">
            <v>SA1631</v>
          </cell>
          <cell r="B752" t="str">
            <v>11SW-A/F251</v>
          </cell>
          <cell r="C752">
            <v>0</v>
          </cell>
          <cell r="D752" t="str">
            <v>CP&amp;ML</v>
          </cell>
          <cell r="E752" t="str">
            <v>PML</v>
          </cell>
          <cell r="F752" t="str">
            <v>A</v>
          </cell>
          <cell r="G752" t="str">
            <v>Victoria Peak Garden</v>
          </cell>
          <cell r="H752" t="str">
            <v>LCSD</v>
          </cell>
          <cell r="I752">
            <v>3</v>
          </cell>
          <cell r="J752" t="str">
            <v>No</v>
          </cell>
          <cell r="L752" t="str">
            <v>Yes</v>
          </cell>
          <cell r="M752" t="str">
            <v>AC04408058010</v>
          </cell>
        </row>
        <row r="753">
          <cell r="A753" t="str">
            <v>SA1632</v>
          </cell>
          <cell r="B753" t="str">
            <v>11SW-A/FR275</v>
          </cell>
          <cell r="C753">
            <v>1</v>
          </cell>
          <cell r="D753" t="str">
            <v>WS&amp;L</v>
          </cell>
          <cell r="E753" t="str">
            <v>W</v>
          </cell>
          <cell r="F753" t="str">
            <v>A</v>
          </cell>
          <cell r="G753" t="str">
            <v>Ka Wai Man Road Garden</v>
          </cell>
          <cell r="H753" t="str">
            <v>LCSD</v>
          </cell>
          <cell r="I753">
            <v>1</v>
          </cell>
          <cell r="J753" t="str">
            <v>Yes</v>
          </cell>
          <cell r="K753" t="str">
            <v>SaiWan</v>
          </cell>
          <cell r="L753" t="str">
            <v>Yes</v>
          </cell>
          <cell r="M753" t="str">
            <v>BA04408027001</v>
          </cell>
        </row>
        <row r="754">
          <cell r="A754" t="str">
            <v>SA1633</v>
          </cell>
          <cell r="B754" t="str">
            <v>11SW-A/FR3</v>
          </cell>
          <cell r="C754">
            <v>0</v>
          </cell>
          <cell r="D754" t="str">
            <v>CP&amp;ML</v>
          </cell>
          <cell r="E754" t="str">
            <v>PML</v>
          </cell>
          <cell r="F754" t="str">
            <v>A</v>
          </cell>
          <cell r="G754" t="str">
            <v>Fairmont Gardens</v>
          </cell>
          <cell r="H754" t="str">
            <v>GPA</v>
          </cell>
          <cell r="I754">
            <v>1</v>
          </cell>
          <cell r="J754" t="str">
            <v>Yes</v>
          </cell>
          <cell r="K754" t="str">
            <v>SheungWan_SaiYingPun</v>
          </cell>
          <cell r="L754" t="str">
            <v>Yes</v>
          </cell>
          <cell r="M754" t="str">
            <v>AC02308008002</v>
          </cell>
        </row>
        <row r="755">
          <cell r="A755" t="str">
            <v>SA1634</v>
          </cell>
          <cell r="B755" t="str">
            <v>11SW-A/FR32</v>
          </cell>
          <cell r="C755">
            <v>3</v>
          </cell>
          <cell r="D755" t="str">
            <v>CP&amp;ML</v>
          </cell>
          <cell r="E755" t="str">
            <v>PML</v>
          </cell>
          <cell r="F755" t="str">
            <v>A</v>
          </cell>
          <cell r="G755" t="str">
            <v>Kotewall Road Rest Garden</v>
          </cell>
          <cell r="H755" t="str">
            <v>LCSD</v>
          </cell>
          <cell r="I755">
            <v>1</v>
          </cell>
          <cell r="J755" t="str">
            <v>Yes</v>
          </cell>
          <cell r="K755" t="str">
            <v>SheungWan_SaiYingPun</v>
          </cell>
          <cell r="L755" t="str">
            <v>Yes</v>
          </cell>
          <cell r="M755" t="str">
            <v>AC04408071002</v>
          </cell>
        </row>
        <row r="756">
          <cell r="A756" t="str">
            <v>SA1635</v>
          </cell>
          <cell r="B756" t="str">
            <v>11SW-A/F48</v>
          </cell>
          <cell r="C756">
            <v>1</v>
          </cell>
          <cell r="D756" t="str">
            <v>WS&amp;L</v>
          </cell>
          <cell r="E756" t="str">
            <v>W</v>
          </cell>
          <cell r="F756" t="str">
            <v>A</v>
          </cell>
          <cell r="G756" t="str">
            <v>Ka Wai Man Road Garden</v>
          </cell>
          <cell r="H756" t="str">
            <v>LCSD</v>
          </cell>
          <cell r="I756">
            <v>1</v>
          </cell>
          <cell r="J756" t="str">
            <v>Yes</v>
          </cell>
          <cell r="K756" t="str">
            <v>SaiWan</v>
          </cell>
          <cell r="L756" t="str">
            <v>Yes</v>
          </cell>
          <cell r="M756" t="str">
            <v>BA04408036001</v>
          </cell>
        </row>
        <row r="757">
          <cell r="A757" t="str">
            <v>SA1636</v>
          </cell>
          <cell r="B757" t="str">
            <v>11SW-A/FR51</v>
          </cell>
          <cell r="C757">
            <v>0</v>
          </cell>
          <cell r="D757" t="str">
            <v>WS&amp;L</v>
          </cell>
          <cell r="E757" t="str">
            <v>W</v>
          </cell>
          <cell r="F757" t="str">
            <v>A</v>
          </cell>
          <cell r="G757" t="str">
            <v>Kennedy Town Jockey Club Clinic</v>
          </cell>
          <cell r="H757" t="str">
            <v>DH</v>
          </cell>
          <cell r="I757">
            <v>1</v>
          </cell>
          <cell r="J757" t="str">
            <v>Yes</v>
          </cell>
          <cell r="K757" t="str">
            <v>SaiWan</v>
          </cell>
          <cell r="L757" t="str">
            <v>Yes</v>
          </cell>
          <cell r="M757" t="str">
            <v>BA02508014002</v>
          </cell>
        </row>
        <row r="758">
          <cell r="A758" t="str">
            <v>SA1637</v>
          </cell>
          <cell r="B758" t="str">
            <v>11SW-A/FR52</v>
          </cell>
          <cell r="C758" t="str">
            <v>1,2</v>
          </cell>
          <cell r="D758" t="str">
            <v>CP&amp;ML</v>
          </cell>
          <cell r="E758" t="str">
            <v>C-W</v>
          </cell>
          <cell r="F758" t="str">
            <v>A</v>
          </cell>
          <cell r="G758" t="str">
            <v>Sai Ying Pun Jockey Club Polyclinic</v>
          </cell>
          <cell r="H758" t="str">
            <v>DH,EB</v>
          </cell>
          <cell r="I758">
            <v>1</v>
          </cell>
          <cell r="J758" t="str">
            <v>Yes</v>
          </cell>
          <cell r="K758" t="str">
            <v>SheungWan_SaiYingPun</v>
          </cell>
          <cell r="L758" t="str">
            <v>Yes</v>
          </cell>
          <cell r="M758" t="str">
            <v>AB07108007007</v>
          </cell>
        </row>
        <row r="759">
          <cell r="A759" t="str">
            <v>SA1638</v>
          </cell>
          <cell r="B759" t="str">
            <v>11SW-A/FR53</v>
          </cell>
          <cell r="C759">
            <v>0</v>
          </cell>
          <cell r="D759" t="str">
            <v>CP&amp;ML</v>
          </cell>
          <cell r="E759" t="str">
            <v>C-W</v>
          </cell>
          <cell r="F759" t="str">
            <v>A</v>
          </cell>
          <cell r="G759" t="str">
            <v>Lok Sin Tong Leung Kau Kui College</v>
          </cell>
          <cell r="H759" t="str">
            <v>EB</v>
          </cell>
          <cell r="I759">
            <v>1</v>
          </cell>
          <cell r="J759" t="str">
            <v>Yes</v>
          </cell>
          <cell r="K759" t="str">
            <v>SheungWan_SaiYingPun</v>
          </cell>
          <cell r="L759" t="str">
            <v>No</v>
          </cell>
          <cell r="M759" t="str">
            <v>AB07108007005</v>
          </cell>
        </row>
        <row r="760">
          <cell r="A760" t="str">
            <v>SA1639</v>
          </cell>
          <cell r="B760" t="str">
            <v>11SW-A/FR54</v>
          </cell>
          <cell r="C760">
            <v>0</v>
          </cell>
          <cell r="D760" t="str">
            <v>CP&amp;ML</v>
          </cell>
          <cell r="E760" t="str">
            <v>C-W</v>
          </cell>
          <cell r="F760" t="str">
            <v>A</v>
          </cell>
          <cell r="G760" t="str">
            <v>Lok Sin Tong Leung Kau Kui College</v>
          </cell>
          <cell r="H760" t="str">
            <v>EB</v>
          </cell>
          <cell r="I760">
            <v>1</v>
          </cell>
          <cell r="J760" t="str">
            <v>Yes</v>
          </cell>
          <cell r="K760" t="str">
            <v>SheungWan_SaiYingPun</v>
          </cell>
          <cell r="L760" t="str">
            <v>No</v>
          </cell>
          <cell r="M760" t="str">
            <v>AB07108007006</v>
          </cell>
        </row>
        <row r="761">
          <cell r="A761" t="str">
            <v>SA1640</v>
          </cell>
          <cell r="B761" t="str">
            <v>11SW-A/F55</v>
          </cell>
          <cell r="C761">
            <v>0</v>
          </cell>
          <cell r="D761" t="str">
            <v>CP&amp;ML</v>
          </cell>
          <cell r="E761" t="str">
            <v>C-W</v>
          </cell>
          <cell r="F761" t="str">
            <v>A</v>
          </cell>
          <cell r="G761" t="str">
            <v>Lok Sin Tong Leung Kau Kui College</v>
          </cell>
          <cell r="H761" t="str">
            <v>EB</v>
          </cell>
          <cell r="I761">
            <v>1</v>
          </cell>
          <cell r="J761" t="str">
            <v>Yes</v>
          </cell>
          <cell r="K761" t="str">
            <v>SheungWan_SaiYingPun</v>
          </cell>
          <cell r="L761" t="str">
            <v>No</v>
          </cell>
          <cell r="M761" t="str">
            <v>AB07108007009</v>
          </cell>
        </row>
        <row r="762">
          <cell r="A762" t="str">
            <v>SA1641</v>
          </cell>
          <cell r="B762" t="str">
            <v>11SW-A/FR61</v>
          </cell>
          <cell r="C762" t="str">
            <v>1,2</v>
          </cell>
          <cell r="D762" t="str">
            <v>CP&amp;ML</v>
          </cell>
          <cell r="E762" t="str">
            <v>PML</v>
          </cell>
          <cell r="F762" t="str">
            <v>A</v>
          </cell>
          <cell r="G762" t="str">
            <v>Chater Hall</v>
          </cell>
          <cell r="H762" t="str">
            <v>GPA,WSD</v>
          </cell>
          <cell r="I762">
            <v>3</v>
          </cell>
          <cell r="J762" t="str">
            <v>Yes</v>
          </cell>
          <cell r="L762" t="str">
            <v>Yes</v>
          </cell>
          <cell r="M762" t="str">
            <v>AC02308005008</v>
          </cell>
        </row>
        <row r="763">
          <cell r="A763" t="str">
            <v>SA1642</v>
          </cell>
          <cell r="B763" t="str">
            <v>11SW-A/FR62</v>
          </cell>
          <cell r="C763">
            <v>0</v>
          </cell>
          <cell r="D763" t="str">
            <v>CP&amp;ML</v>
          </cell>
          <cell r="E763" t="str">
            <v>PML</v>
          </cell>
          <cell r="F763" t="str">
            <v>A</v>
          </cell>
          <cell r="G763" t="str">
            <v>Chater Hall</v>
          </cell>
          <cell r="H763" t="str">
            <v>GPA</v>
          </cell>
          <cell r="I763">
            <v>1</v>
          </cell>
          <cell r="J763" t="str">
            <v>Yes</v>
          </cell>
          <cell r="K763" t="str">
            <v>Central_Admiralty</v>
          </cell>
          <cell r="L763" t="str">
            <v>Yes</v>
          </cell>
          <cell r="M763" t="str">
            <v>AC02308005004</v>
          </cell>
        </row>
        <row r="764">
          <cell r="A764" t="str">
            <v>SA1643</v>
          </cell>
          <cell r="B764" t="str">
            <v>11SW-A/F67</v>
          </cell>
          <cell r="C764">
            <v>0</v>
          </cell>
          <cell r="D764" t="str">
            <v>CP&amp;ML</v>
          </cell>
          <cell r="E764" t="str">
            <v>PML</v>
          </cell>
          <cell r="F764" t="str">
            <v>A</v>
          </cell>
          <cell r="G764" t="str">
            <v>Victoria Peak Garden</v>
          </cell>
          <cell r="H764" t="str">
            <v>LCSD</v>
          </cell>
          <cell r="I764">
            <v>2</v>
          </cell>
          <cell r="J764" t="str">
            <v>Yes</v>
          </cell>
          <cell r="L764" t="str">
            <v>Yes</v>
          </cell>
          <cell r="M764" t="str">
            <v>AC04408058001</v>
          </cell>
        </row>
        <row r="765">
          <cell r="A765" t="str">
            <v>SA1644</v>
          </cell>
          <cell r="B765" t="str">
            <v>11SW-A/F71</v>
          </cell>
          <cell r="C765">
            <v>0</v>
          </cell>
          <cell r="D765" t="str">
            <v>CP&amp;ML</v>
          </cell>
          <cell r="E765" t="str">
            <v>PML</v>
          </cell>
          <cell r="F765" t="str">
            <v>A</v>
          </cell>
          <cell r="G765" t="str">
            <v>Lung Fu Shan Country Park Pinewood Picnic Site</v>
          </cell>
          <cell r="H765" t="str">
            <v>AFCD</v>
          </cell>
          <cell r="I765">
            <v>2</v>
          </cell>
          <cell r="J765" t="str">
            <v>Yes</v>
          </cell>
          <cell r="L765" t="str">
            <v>Yes</v>
          </cell>
          <cell r="M765" t="str">
            <v>AC04408081001</v>
          </cell>
        </row>
        <row r="766">
          <cell r="A766" t="str">
            <v>SA1645</v>
          </cell>
          <cell r="B766" t="str">
            <v>11SW-A/FR83</v>
          </cell>
          <cell r="C766">
            <v>1</v>
          </cell>
          <cell r="D766" t="str">
            <v>WS&amp;L</v>
          </cell>
          <cell r="E766" t="str">
            <v>W</v>
          </cell>
          <cell r="F766" t="str">
            <v>A</v>
          </cell>
          <cell r="G766" t="str">
            <v>Hill Road Garden</v>
          </cell>
          <cell r="H766" t="str">
            <v>LCSD</v>
          </cell>
          <cell r="I766">
            <v>1</v>
          </cell>
          <cell r="J766" t="str">
            <v>Yes</v>
          </cell>
          <cell r="K766" t="str">
            <v>SaiWan</v>
          </cell>
          <cell r="L766" t="str">
            <v>Yes</v>
          </cell>
          <cell r="M766" t="str">
            <v>BA04408028004</v>
          </cell>
        </row>
        <row r="767">
          <cell r="A767" t="str">
            <v>SA1646</v>
          </cell>
          <cell r="B767" t="str">
            <v>11SW-A/R1012</v>
          </cell>
          <cell r="C767">
            <v>0</v>
          </cell>
          <cell r="D767" t="str">
            <v>CP&amp;ML</v>
          </cell>
          <cell r="E767" t="str">
            <v>C-W</v>
          </cell>
          <cell r="F767" t="str">
            <v>A</v>
          </cell>
          <cell r="G767" t="str">
            <v>(Former Hollywood Road Police Quarters?)</v>
          </cell>
          <cell r="H767" t="str">
            <v>DEVB</v>
          </cell>
          <cell r="I767">
            <v>1</v>
          </cell>
          <cell r="J767" t="str">
            <v>Yes</v>
          </cell>
          <cell r="K767" t="str">
            <v>SheungWan_SaiYingPun</v>
          </cell>
          <cell r="L767" t="str">
            <v>Yes</v>
          </cell>
          <cell r="M767" t="str">
            <v>AB03108002001</v>
          </cell>
        </row>
        <row r="768">
          <cell r="A768" t="str">
            <v>SA1649</v>
          </cell>
          <cell r="B768" t="str">
            <v>11SW-A/R1117</v>
          </cell>
          <cell r="C768" t="str">
            <v>1,2</v>
          </cell>
          <cell r="D768" t="str">
            <v>CP&amp;ML</v>
          </cell>
          <cell r="E768" t="str">
            <v>C-W</v>
          </cell>
          <cell r="F768" t="str">
            <v>A</v>
          </cell>
          <cell r="G768" t="str">
            <v>Caine Lane Garden</v>
          </cell>
          <cell r="H768" t="str">
            <v>EB,LCSD</v>
          </cell>
          <cell r="I768">
            <v>1</v>
          </cell>
          <cell r="J768" t="str">
            <v>Yes</v>
          </cell>
          <cell r="K768" t="str">
            <v>SheungWan_SaiYingPun</v>
          </cell>
          <cell r="L768" t="str">
            <v>No</v>
          </cell>
          <cell r="M768" t="str">
            <v>AB07108010009</v>
          </cell>
        </row>
        <row r="769">
          <cell r="A769" t="str">
            <v>SA1651</v>
          </cell>
          <cell r="B769" t="str">
            <v>11SW-A/R1135</v>
          </cell>
          <cell r="C769">
            <v>0</v>
          </cell>
          <cell r="D769" t="str">
            <v>CP&amp;ML</v>
          </cell>
          <cell r="E769" t="str">
            <v>C-W</v>
          </cell>
          <cell r="F769" t="str">
            <v>A</v>
          </cell>
          <cell r="G769" t="str">
            <v>King George V Memorial Garden</v>
          </cell>
          <cell r="H769" t="str">
            <v>LCSD</v>
          </cell>
          <cell r="I769">
            <v>2</v>
          </cell>
          <cell r="J769" t="str">
            <v>No</v>
          </cell>
          <cell r="K769" t="str">
            <v>SheungWan_SaiYingPun</v>
          </cell>
          <cell r="L769" t="str">
            <v>No</v>
          </cell>
          <cell r="M769" t="str">
            <v>AB04408021011</v>
          </cell>
        </row>
        <row r="770">
          <cell r="A770" t="str">
            <v>SA1652</v>
          </cell>
          <cell r="B770" t="str">
            <v>11SW-A/R1136</v>
          </cell>
          <cell r="C770" t="str">
            <v>1,2</v>
          </cell>
          <cell r="D770" t="str">
            <v>CP&amp;ML</v>
          </cell>
          <cell r="E770" t="str">
            <v>C-W</v>
          </cell>
          <cell r="F770" t="str">
            <v>A</v>
          </cell>
          <cell r="G770" t="str">
            <v>King George V Memorial Garden</v>
          </cell>
          <cell r="H770" t="str">
            <v>LCSD,FHB</v>
          </cell>
          <cell r="I770">
            <v>2</v>
          </cell>
          <cell r="J770" t="str">
            <v>Yes</v>
          </cell>
          <cell r="K770" t="str">
            <v>SheungWan_SaiYingPun</v>
          </cell>
          <cell r="L770" t="str">
            <v>Yes</v>
          </cell>
          <cell r="M770" t="str">
            <v>AB04408021013,AB01908021014</v>
          </cell>
        </row>
        <row r="771">
          <cell r="A771" t="str">
            <v>SA1653</v>
          </cell>
          <cell r="B771" t="str">
            <v>11SW-A/R1137</v>
          </cell>
          <cell r="C771">
            <v>0</v>
          </cell>
          <cell r="D771" t="str">
            <v>WS&amp;L</v>
          </cell>
          <cell r="E771" t="str">
            <v>W</v>
          </cell>
          <cell r="F771" t="str">
            <v>A</v>
          </cell>
          <cell r="G771" t="str">
            <v>Western Police Station And Quarters</v>
          </cell>
          <cell r="H771" t="str">
            <v>HKPF</v>
          </cell>
          <cell r="I771">
            <v>1</v>
          </cell>
          <cell r="J771" t="str">
            <v>Yes</v>
          </cell>
          <cell r="K771" t="str">
            <v>SheungWan_SaiYingPun</v>
          </cell>
          <cell r="L771" t="str">
            <v>No</v>
          </cell>
          <cell r="M771" t="str">
            <v>BA03108003002</v>
          </cell>
        </row>
        <row r="772">
          <cell r="A772" t="str">
            <v>SA1654</v>
          </cell>
          <cell r="B772" t="str">
            <v>11SW-A/R1149</v>
          </cell>
          <cell r="C772">
            <v>0</v>
          </cell>
          <cell r="D772" t="str">
            <v>CP&amp;ML</v>
          </cell>
          <cell r="E772" t="str">
            <v>C-W</v>
          </cell>
          <cell r="F772" t="str">
            <v>A</v>
          </cell>
          <cell r="G772" t="str">
            <v>Hollywood Road Park</v>
          </cell>
          <cell r="H772" t="str">
            <v>LCSD</v>
          </cell>
          <cell r="I772">
            <v>1</v>
          </cell>
          <cell r="J772" t="str">
            <v>Yes</v>
          </cell>
          <cell r="K772" t="str">
            <v>SheungWan_SaiYingPun</v>
          </cell>
          <cell r="L772" t="str">
            <v>No</v>
          </cell>
          <cell r="M772" t="str">
            <v>AB04408030002</v>
          </cell>
        </row>
        <row r="773">
          <cell r="A773" t="str">
            <v>SA1655</v>
          </cell>
          <cell r="B773" t="str">
            <v>11SW-A/R1152</v>
          </cell>
          <cell r="C773">
            <v>0</v>
          </cell>
          <cell r="D773" t="str">
            <v>CP&amp;ML</v>
          </cell>
          <cell r="E773" t="str">
            <v>PML</v>
          </cell>
          <cell r="F773" t="str">
            <v>A</v>
          </cell>
          <cell r="G773" t="str">
            <v>Lung Fu Shan Country Park Pinewood Picnic Site</v>
          </cell>
          <cell r="H773" t="str">
            <v>AFCD</v>
          </cell>
          <cell r="I773">
            <v>2</v>
          </cell>
          <cell r="J773" t="str">
            <v>No</v>
          </cell>
          <cell r="L773" t="str">
            <v>No</v>
          </cell>
          <cell r="M773" t="str">
            <v>AC00108100002</v>
          </cell>
        </row>
        <row r="774">
          <cell r="A774" t="str">
            <v>SA1656</v>
          </cell>
          <cell r="B774" t="str">
            <v>11SW-A/R1153</v>
          </cell>
          <cell r="C774">
            <v>0</v>
          </cell>
          <cell r="D774" t="str">
            <v>CP&amp;ML</v>
          </cell>
          <cell r="E774" t="str">
            <v>PML</v>
          </cell>
          <cell r="F774" t="str">
            <v>A</v>
          </cell>
          <cell r="G774" t="str">
            <v>Lung Fu Shan Country Park Pinewood Picnic Site</v>
          </cell>
          <cell r="H774" t="str">
            <v>AFCD</v>
          </cell>
          <cell r="I774">
            <v>3</v>
          </cell>
          <cell r="J774" t="str">
            <v>No</v>
          </cell>
          <cell r="L774" t="str">
            <v>No</v>
          </cell>
          <cell r="M774" t="str">
            <v>AC00108100001</v>
          </cell>
        </row>
        <row r="775">
          <cell r="A775" t="str">
            <v>SA1657</v>
          </cell>
          <cell r="B775" t="str">
            <v>11SW-A/R1156</v>
          </cell>
          <cell r="C775">
            <v>0</v>
          </cell>
          <cell r="D775" t="str">
            <v>CP&amp;ML</v>
          </cell>
          <cell r="E775" t="str">
            <v>C-W</v>
          </cell>
          <cell r="F775" t="str">
            <v>A</v>
          </cell>
          <cell r="G775" t="str">
            <v>Sai Ying Pun Jockey Club Polyclinic</v>
          </cell>
          <cell r="H775" t="str">
            <v>DH</v>
          </cell>
          <cell r="I775">
            <v>1</v>
          </cell>
          <cell r="J775" t="str">
            <v>Yes</v>
          </cell>
          <cell r="K775" t="str">
            <v>SheungWan_SaiYingPun</v>
          </cell>
          <cell r="L775" t="str">
            <v>No</v>
          </cell>
          <cell r="M775" t="str">
            <v>AB02508028003</v>
          </cell>
        </row>
        <row r="776">
          <cell r="A776" t="str">
            <v>SA1658</v>
          </cell>
          <cell r="B776" t="str">
            <v>11SW-A/R1157</v>
          </cell>
          <cell r="C776">
            <v>1</v>
          </cell>
          <cell r="D776" t="str">
            <v>CP&amp;ML</v>
          </cell>
          <cell r="E776" t="str">
            <v>PML</v>
          </cell>
          <cell r="F776" t="str">
            <v>A</v>
          </cell>
          <cell r="G776" t="str">
            <v>Fairmont Gardens</v>
          </cell>
          <cell r="H776" t="str">
            <v>GPA</v>
          </cell>
          <cell r="I776">
            <v>1</v>
          </cell>
          <cell r="J776" t="str">
            <v>No</v>
          </cell>
          <cell r="K776" t="str">
            <v>SheungWan_SaiYingPun</v>
          </cell>
          <cell r="L776" t="str">
            <v>No</v>
          </cell>
          <cell r="M776" t="str">
            <v>AC02308008005</v>
          </cell>
        </row>
        <row r="777">
          <cell r="A777" t="str">
            <v>SA1659</v>
          </cell>
          <cell r="B777" t="str">
            <v>11SW-A/R1158</v>
          </cell>
          <cell r="C777" t="str">
            <v>0,0</v>
          </cell>
          <cell r="D777" t="str">
            <v>CP&amp;ML</v>
          </cell>
          <cell r="E777" t="str">
            <v>C-W</v>
          </cell>
          <cell r="F777" t="str">
            <v>A</v>
          </cell>
          <cell r="G777" t="str">
            <v>Caine Lane Garden</v>
          </cell>
          <cell r="H777" t="str">
            <v>GPA,LCSD</v>
          </cell>
          <cell r="I777">
            <v>2</v>
          </cell>
          <cell r="J777" t="str">
            <v>Yes</v>
          </cell>
          <cell r="K777" t="str">
            <v>SheungWan_SaiYingPun</v>
          </cell>
          <cell r="L777" t="str">
            <v>No</v>
          </cell>
          <cell r="M777" t="str">
            <v>AB04408024008</v>
          </cell>
        </row>
        <row r="778">
          <cell r="A778" t="str">
            <v>SA1662</v>
          </cell>
          <cell r="B778" t="str">
            <v>11SW-A/R1175</v>
          </cell>
          <cell r="C778">
            <v>0</v>
          </cell>
          <cell r="D778" t="str">
            <v>CP&amp;ML</v>
          </cell>
          <cell r="E778" t="str">
            <v>C-W</v>
          </cell>
          <cell r="F778" t="str">
            <v>A</v>
          </cell>
          <cell r="G778" t="str">
            <v>Caine Lane Garden</v>
          </cell>
          <cell r="H778" t="str">
            <v>LCSD</v>
          </cell>
          <cell r="I778">
            <v>1</v>
          </cell>
          <cell r="J778" t="str">
            <v>Yes</v>
          </cell>
          <cell r="K778" t="str">
            <v>SheungWan_SaiYingPun</v>
          </cell>
          <cell r="L778" t="str">
            <v>No</v>
          </cell>
          <cell r="M778" t="str">
            <v>AB04408024002</v>
          </cell>
        </row>
        <row r="779">
          <cell r="A779" t="str">
            <v>SA1663</v>
          </cell>
          <cell r="B779" t="str">
            <v>11SW-A/R1182</v>
          </cell>
          <cell r="C779">
            <v>0</v>
          </cell>
          <cell r="D779" t="str">
            <v>WS&amp;L</v>
          </cell>
          <cell r="E779" t="str">
            <v>W</v>
          </cell>
          <cell r="F779" t="str">
            <v>A</v>
          </cell>
          <cell r="G779" t="str">
            <v>Third Street Playground</v>
          </cell>
          <cell r="H779" t="str">
            <v>LCSD</v>
          </cell>
          <cell r="I779">
            <v>1</v>
          </cell>
          <cell r="J779" t="str">
            <v>Yes</v>
          </cell>
          <cell r="K779" t="str">
            <v>SaiWan</v>
          </cell>
          <cell r="L779" t="str">
            <v>No</v>
          </cell>
          <cell r="M779" t="str">
            <v>BA04408048001</v>
          </cell>
        </row>
        <row r="780">
          <cell r="A780" t="str">
            <v>SA1664</v>
          </cell>
          <cell r="B780" t="str">
            <v>11SW-A/R124</v>
          </cell>
          <cell r="C780">
            <v>0</v>
          </cell>
          <cell r="D780" t="str">
            <v>CP&amp;ML</v>
          </cell>
          <cell r="E780" t="str">
            <v>C-W</v>
          </cell>
          <cell r="F780" t="str">
            <v>A</v>
          </cell>
          <cell r="G780" t="str">
            <v>(Former Hollywood Road Police Quarters?)</v>
          </cell>
          <cell r="H780" t="str">
            <v>DEVB</v>
          </cell>
          <cell r="I780">
            <v>1</v>
          </cell>
          <cell r="J780" t="str">
            <v>Yes</v>
          </cell>
          <cell r="K780" t="str">
            <v>SheungWan_SaiYingPun</v>
          </cell>
          <cell r="L780" t="str">
            <v>Yes</v>
          </cell>
          <cell r="M780" t="str">
            <v>AB03108002003</v>
          </cell>
        </row>
        <row r="781">
          <cell r="A781" t="str">
            <v>SA1666</v>
          </cell>
          <cell r="B781" t="str">
            <v>11SW-A/R130</v>
          </cell>
          <cell r="C781">
            <v>0</v>
          </cell>
          <cell r="D781" t="str">
            <v>CP&amp;ML</v>
          </cell>
          <cell r="E781" t="str">
            <v>C-W</v>
          </cell>
          <cell r="F781" t="str">
            <v>A</v>
          </cell>
          <cell r="G781" t="str">
            <v>(Former Hollywood Road Police Quarters?)</v>
          </cell>
          <cell r="H781" t="str">
            <v>DEVB</v>
          </cell>
          <cell r="I781">
            <v>3</v>
          </cell>
          <cell r="J781" t="str">
            <v>Yes</v>
          </cell>
          <cell r="K781" t="str">
            <v>SheungWan_SaiYingPun</v>
          </cell>
          <cell r="L781" t="str">
            <v>No</v>
          </cell>
          <cell r="M781" t="str">
            <v>AB03108002005</v>
          </cell>
        </row>
        <row r="782">
          <cell r="A782" t="str">
            <v>SA1667</v>
          </cell>
          <cell r="B782" t="str">
            <v>11SW-A/R131</v>
          </cell>
          <cell r="C782">
            <v>0</v>
          </cell>
          <cell r="D782" t="str">
            <v>CP&amp;ML</v>
          </cell>
          <cell r="E782" t="str">
            <v>C-W</v>
          </cell>
          <cell r="F782" t="str">
            <v>A</v>
          </cell>
          <cell r="G782" t="str">
            <v>Caine Lane Garden</v>
          </cell>
          <cell r="H782" t="str">
            <v>LCSD</v>
          </cell>
          <cell r="I782">
            <v>1</v>
          </cell>
          <cell r="J782" t="str">
            <v>Yes</v>
          </cell>
          <cell r="K782" t="str">
            <v>SheungWan_SaiYingPun</v>
          </cell>
          <cell r="L782" t="str">
            <v>No</v>
          </cell>
          <cell r="M782" t="str">
            <v>AB04408024001</v>
          </cell>
        </row>
        <row r="783">
          <cell r="A783" t="str">
            <v>SA1668</v>
          </cell>
          <cell r="B783" t="str">
            <v>11SW-A/R132</v>
          </cell>
          <cell r="C783">
            <v>0</v>
          </cell>
          <cell r="D783" t="str">
            <v>CP&amp;ML</v>
          </cell>
          <cell r="E783" t="str">
            <v>C-W</v>
          </cell>
          <cell r="F783" t="str">
            <v>A</v>
          </cell>
          <cell r="G783" t="str">
            <v>Center for Food Safety</v>
          </cell>
          <cell r="H783" t="str">
            <v>FEHD</v>
          </cell>
          <cell r="I783">
            <v>1</v>
          </cell>
          <cell r="J783" t="str">
            <v>Yes</v>
          </cell>
          <cell r="K783" t="str">
            <v>SheungWan_SaiYingPun</v>
          </cell>
          <cell r="L783" t="str">
            <v>No</v>
          </cell>
          <cell r="M783" t="str">
            <v>AB04408016001</v>
          </cell>
        </row>
        <row r="784">
          <cell r="A784" t="str">
            <v>SA1669</v>
          </cell>
          <cell r="B784" t="str">
            <v>11SW-A/R138</v>
          </cell>
          <cell r="C784">
            <v>0</v>
          </cell>
          <cell r="D784" t="str">
            <v>CP&amp;ML</v>
          </cell>
          <cell r="E784" t="str">
            <v>C-W</v>
          </cell>
          <cell r="F784" t="str">
            <v>A</v>
          </cell>
          <cell r="G784" t="str">
            <v>Kwong Hon Terrace Children Playgorund</v>
          </cell>
          <cell r="H784" t="str">
            <v>LCSD</v>
          </cell>
          <cell r="I784">
            <v>1</v>
          </cell>
          <cell r="J784" t="str">
            <v>Yes</v>
          </cell>
          <cell r="K784" t="str">
            <v>SheungWan_SaiYingPun</v>
          </cell>
          <cell r="L784" t="str">
            <v>No</v>
          </cell>
          <cell r="M784" t="str">
            <v>AB04408036003</v>
          </cell>
        </row>
        <row r="785">
          <cell r="A785" t="str">
            <v>SA1670</v>
          </cell>
          <cell r="B785" t="str">
            <v>11SW-A/R141</v>
          </cell>
          <cell r="C785">
            <v>0</v>
          </cell>
          <cell r="D785" t="str">
            <v>CP&amp;ML</v>
          </cell>
          <cell r="E785" t="str">
            <v>C-W</v>
          </cell>
          <cell r="F785" t="str">
            <v>A</v>
          </cell>
          <cell r="G785" t="str">
            <v>Kwong Hon Terrace Garden</v>
          </cell>
          <cell r="H785" t="str">
            <v>LCSD</v>
          </cell>
          <cell r="I785">
            <v>1</v>
          </cell>
          <cell r="J785" t="str">
            <v>Yes</v>
          </cell>
          <cell r="K785" t="str">
            <v>SheungWan_SaiYingPun</v>
          </cell>
          <cell r="L785" t="str">
            <v>Yes</v>
          </cell>
          <cell r="M785" t="str">
            <v>AB04408036001</v>
          </cell>
        </row>
        <row r="786">
          <cell r="A786" t="str">
            <v>SA1671</v>
          </cell>
          <cell r="B786" t="str">
            <v>11SW-A/R159</v>
          </cell>
          <cell r="C786" t="str">
            <v>1,2</v>
          </cell>
          <cell r="D786" t="str">
            <v>CP&amp;ML</v>
          </cell>
          <cell r="E786" t="str">
            <v>PML</v>
          </cell>
          <cell r="F786" t="str">
            <v>A</v>
          </cell>
          <cell r="G786" t="str">
            <v>Buxey Lodge</v>
          </cell>
          <cell r="H786" t="str">
            <v>GPA,HyD</v>
          </cell>
          <cell r="I786">
            <v>1</v>
          </cell>
          <cell r="J786" t="str">
            <v>Yes</v>
          </cell>
          <cell r="K786" t="str">
            <v>SheungWan_SaiYingPun</v>
          </cell>
          <cell r="L786" t="str">
            <v>Yes</v>
          </cell>
          <cell r="M786" t="str">
            <v>AC02308002007</v>
          </cell>
        </row>
        <row r="787">
          <cell r="A787" t="str">
            <v>SA1672</v>
          </cell>
          <cell r="B787" t="str">
            <v>11SW-A/R16</v>
          </cell>
          <cell r="C787">
            <v>0</v>
          </cell>
          <cell r="D787" t="str">
            <v>CP&amp;ML</v>
          </cell>
          <cell r="E787" t="str">
            <v>C-W</v>
          </cell>
          <cell r="F787" t="str">
            <v>A</v>
          </cell>
          <cell r="G787" t="str">
            <v>Blake Garden Children Playground</v>
          </cell>
          <cell r="H787" t="str">
            <v>LCSD</v>
          </cell>
          <cell r="I787">
            <v>1</v>
          </cell>
          <cell r="J787" t="str">
            <v>Yes</v>
          </cell>
          <cell r="K787" t="str">
            <v>SheungWan_SaiYingPun</v>
          </cell>
          <cell r="L787" t="str">
            <v>Yes</v>
          </cell>
          <cell r="M787" t="str">
            <v>AB04408019002</v>
          </cell>
        </row>
        <row r="788">
          <cell r="A788" t="str">
            <v>SA1673</v>
          </cell>
          <cell r="B788" t="str">
            <v>11SW-A/R160</v>
          </cell>
          <cell r="C788">
            <v>0</v>
          </cell>
          <cell r="D788" t="str">
            <v>CP&amp;ML</v>
          </cell>
          <cell r="E788" t="str">
            <v>PML</v>
          </cell>
          <cell r="F788" t="str">
            <v>A</v>
          </cell>
          <cell r="G788" t="str">
            <v>Buxey Lodge</v>
          </cell>
          <cell r="H788" t="str">
            <v>GPA</v>
          </cell>
          <cell r="I788">
            <v>1</v>
          </cell>
          <cell r="J788" t="str">
            <v>Yes</v>
          </cell>
          <cell r="K788" t="str">
            <v>SheungWan_SaiYingPun</v>
          </cell>
          <cell r="L788" t="str">
            <v>Yes</v>
          </cell>
          <cell r="M788" t="str">
            <v>AC02308002001</v>
          </cell>
        </row>
        <row r="789">
          <cell r="A789" t="str">
            <v>SA1674</v>
          </cell>
          <cell r="B789" t="str">
            <v>11SW-A/R161</v>
          </cell>
          <cell r="C789">
            <v>0</v>
          </cell>
          <cell r="D789" t="str">
            <v>CP&amp;ML</v>
          </cell>
          <cell r="E789" t="str">
            <v>PML</v>
          </cell>
          <cell r="F789" t="str">
            <v>A</v>
          </cell>
          <cell r="G789" t="str">
            <v>Buxey Lodge</v>
          </cell>
          <cell r="H789" t="str">
            <v>GPA</v>
          </cell>
          <cell r="I789">
            <v>1</v>
          </cell>
          <cell r="J789" t="str">
            <v>Yes</v>
          </cell>
          <cell r="L789" t="str">
            <v>No</v>
          </cell>
          <cell r="M789" t="str">
            <v>AC02308002005</v>
          </cell>
        </row>
        <row r="790">
          <cell r="A790" t="str">
            <v>SA1675</v>
          </cell>
          <cell r="B790" t="str">
            <v>11SW-A/R162</v>
          </cell>
          <cell r="C790" t="str">
            <v>1,2</v>
          </cell>
          <cell r="D790" t="str">
            <v>CP&amp;ML</v>
          </cell>
          <cell r="E790" t="str">
            <v>PML</v>
          </cell>
          <cell r="F790" t="str">
            <v>A</v>
          </cell>
          <cell r="G790" t="str">
            <v>Buxey Lodge</v>
          </cell>
          <cell r="H790" t="str">
            <v>WSD,GPA</v>
          </cell>
          <cell r="I790">
            <v>1</v>
          </cell>
          <cell r="J790" t="str">
            <v>Yes</v>
          </cell>
          <cell r="L790" t="str">
            <v>No</v>
          </cell>
          <cell r="M790" t="str">
            <v>AC02308002006</v>
          </cell>
        </row>
        <row r="791">
          <cell r="A791" t="str">
            <v>SA1676</v>
          </cell>
          <cell r="B791" t="str">
            <v>11SW-A/R179</v>
          </cell>
          <cell r="C791">
            <v>0</v>
          </cell>
          <cell r="D791" t="str">
            <v>CP&amp;ML</v>
          </cell>
          <cell r="E791" t="str">
            <v>PML</v>
          </cell>
          <cell r="F791" t="str">
            <v>A</v>
          </cell>
          <cell r="G791" t="str">
            <v>Chater Hall</v>
          </cell>
          <cell r="H791" t="str">
            <v>GPA</v>
          </cell>
          <cell r="I791">
            <v>1</v>
          </cell>
          <cell r="J791" t="str">
            <v>Yes</v>
          </cell>
          <cell r="K791" t="str">
            <v>Central_Admiralty</v>
          </cell>
          <cell r="L791" t="str">
            <v>Yes</v>
          </cell>
          <cell r="M791" t="str">
            <v>AC02308005003</v>
          </cell>
        </row>
        <row r="792">
          <cell r="A792" t="str">
            <v>SA1677</v>
          </cell>
          <cell r="B792" t="str">
            <v>11SW-A/R222</v>
          </cell>
          <cell r="C792">
            <v>0</v>
          </cell>
          <cell r="D792" t="str">
            <v>CP&amp;ML</v>
          </cell>
          <cell r="E792" t="str">
            <v>PML</v>
          </cell>
          <cell r="F792" t="str">
            <v>A</v>
          </cell>
          <cell r="G792" t="str">
            <v>Chater Hall</v>
          </cell>
          <cell r="H792" t="str">
            <v>GPA</v>
          </cell>
          <cell r="I792">
            <v>2</v>
          </cell>
          <cell r="J792" t="str">
            <v>Yes</v>
          </cell>
          <cell r="K792" t="str">
            <v>Central_Admiralty</v>
          </cell>
          <cell r="L792" t="str">
            <v>Yes</v>
          </cell>
          <cell r="M792" t="str">
            <v>AC02308005009</v>
          </cell>
        </row>
        <row r="793">
          <cell r="A793" t="str">
            <v>SA1678</v>
          </cell>
          <cell r="B793" t="str">
            <v>11SW-A/R225</v>
          </cell>
          <cell r="C793">
            <v>0</v>
          </cell>
          <cell r="D793" t="str">
            <v>CP&amp;ML</v>
          </cell>
          <cell r="E793" t="str">
            <v>PML</v>
          </cell>
          <cell r="F793" t="str">
            <v>A</v>
          </cell>
          <cell r="G793" t="str">
            <v>Chater Hall</v>
          </cell>
          <cell r="H793" t="str">
            <v>GPA</v>
          </cell>
          <cell r="I793">
            <v>2</v>
          </cell>
          <cell r="J793" t="str">
            <v>Yes</v>
          </cell>
          <cell r="L793" t="str">
            <v>Yes</v>
          </cell>
          <cell r="M793" t="str">
            <v>AC02308005006</v>
          </cell>
        </row>
        <row r="794">
          <cell r="A794" t="str">
            <v>SA1679</v>
          </cell>
          <cell r="B794" t="str">
            <v>11SW-A/R229</v>
          </cell>
          <cell r="C794">
            <v>0</v>
          </cell>
          <cell r="D794" t="str">
            <v>CP&amp;ML</v>
          </cell>
          <cell r="E794" t="str">
            <v>PML</v>
          </cell>
          <cell r="F794" t="str">
            <v>A</v>
          </cell>
          <cell r="G794" t="str">
            <v>Chater Hall</v>
          </cell>
          <cell r="H794" t="str">
            <v>GPA</v>
          </cell>
          <cell r="I794">
            <v>1</v>
          </cell>
          <cell r="J794" t="str">
            <v>No</v>
          </cell>
          <cell r="L794" t="str">
            <v>No</v>
          </cell>
          <cell r="M794" t="str">
            <v>AC01908067001</v>
          </cell>
        </row>
        <row r="795">
          <cell r="A795" t="str">
            <v>SA1682</v>
          </cell>
          <cell r="B795" t="str">
            <v>11SW-A/R303</v>
          </cell>
          <cell r="C795">
            <v>1</v>
          </cell>
          <cell r="D795" t="str">
            <v>WS&amp;L</v>
          </cell>
          <cell r="E795" t="str">
            <v>W</v>
          </cell>
          <cell r="F795" t="str">
            <v>A</v>
          </cell>
          <cell r="G795" t="str">
            <v>Ka Wai Man Road Garden</v>
          </cell>
          <cell r="H795" t="str">
            <v>LCSD</v>
          </cell>
          <cell r="I795">
            <v>1</v>
          </cell>
          <cell r="J795" t="str">
            <v>Yes</v>
          </cell>
          <cell r="K795" t="str">
            <v>SaiWan</v>
          </cell>
          <cell r="L795" t="str">
            <v>No</v>
          </cell>
          <cell r="M795" t="str">
            <v>BA04408036000</v>
          </cell>
        </row>
        <row r="796">
          <cell r="A796" t="str">
            <v>SA1683</v>
          </cell>
          <cell r="B796" t="str">
            <v>11SW-A/R306</v>
          </cell>
          <cell r="C796">
            <v>0</v>
          </cell>
          <cell r="D796" t="str">
            <v>WS&amp;L</v>
          </cell>
          <cell r="E796" t="str">
            <v>W</v>
          </cell>
          <cell r="F796" t="str">
            <v>A</v>
          </cell>
          <cell r="G796" t="str">
            <v>Ka Wai Man Road Garden</v>
          </cell>
          <cell r="H796" t="str">
            <v>LCSD</v>
          </cell>
          <cell r="I796">
            <v>1</v>
          </cell>
          <cell r="J796" t="str">
            <v>Yes</v>
          </cell>
          <cell r="K796" t="str">
            <v>SaiWan</v>
          </cell>
          <cell r="L796" t="str">
            <v>Yes</v>
          </cell>
          <cell r="M796" t="str">
            <v>BA04408027004</v>
          </cell>
        </row>
        <row r="797">
          <cell r="A797" t="str">
            <v>SA1684</v>
          </cell>
          <cell r="B797" t="str">
            <v>11SW-A/R308</v>
          </cell>
          <cell r="C797">
            <v>0</v>
          </cell>
          <cell r="D797" t="str">
            <v>WS&amp;L</v>
          </cell>
          <cell r="E797" t="str">
            <v>W</v>
          </cell>
          <cell r="F797" t="str">
            <v>A</v>
          </cell>
          <cell r="G797" t="str">
            <v>Forbes Street Temporary Playground</v>
          </cell>
          <cell r="H797" t="str">
            <v>LCSD</v>
          </cell>
          <cell r="I797">
            <v>2</v>
          </cell>
          <cell r="J797" t="str">
            <v>Yes</v>
          </cell>
          <cell r="K797" t="str">
            <v>SaiWan</v>
          </cell>
          <cell r="L797" t="str">
            <v>Yes</v>
          </cell>
          <cell r="M797" t="str">
            <v>BA04408023002</v>
          </cell>
        </row>
        <row r="798">
          <cell r="A798" t="str">
            <v>SA1685</v>
          </cell>
          <cell r="B798" t="str">
            <v>11SW-A/R317</v>
          </cell>
          <cell r="C798">
            <v>0</v>
          </cell>
          <cell r="D798" t="str">
            <v>WS&amp;L</v>
          </cell>
          <cell r="E798" t="str">
            <v>W</v>
          </cell>
          <cell r="F798" t="str">
            <v>A</v>
          </cell>
          <cell r="G798" t="str">
            <v>Mount Davis Ambulance Depot</v>
          </cell>
          <cell r="H798" t="str">
            <v>FSD</v>
          </cell>
          <cell r="I798">
            <v>2</v>
          </cell>
          <cell r="J798" t="str">
            <v>Yes</v>
          </cell>
          <cell r="K798" t="str">
            <v>SaiWan</v>
          </cell>
          <cell r="L798" t="str">
            <v>No</v>
          </cell>
          <cell r="M798" t="str">
            <v>BA01808004001</v>
          </cell>
        </row>
        <row r="799">
          <cell r="A799" t="str">
            <v>SA1686</v>
          </cell>
          <cell r="B799" t="str">
            <v>11SW-A/R321</v>
          </cell>
          <cell r="C799">
            <v>0</v>
          </cell>
          <cell r="D799" t="str">
            <v>WS&amp;L</v>
          </cell>
          <cell r="E799" t="str">
            <v>W</v>
          </cell>
          <cell r="F799" t="str">
            <v>A</v>
          </cell>
          <cell r="G799" t="str">
            <v>Forbes Street Temporary Playground</v>
          </cell>
          <cell r="H799" t="str">
            <v>LCSD</v>
          </cell>
          <cell r="I799">
            <v>2</v>
          </cell>
          <cell r="J799" t="str">
            <v>Yes</v>
          </cell>
          <cell r="K799" t="str">
            <v>SaiWan</v>
          </cell>
          <cell r="L799" t="str">
            <v>Yes</v>
          </cell>
          <cell r="M799" t="str">
            <v>BA04408023004</v>
          </cell>
        </row>
        <row r="800">
          <cell r="A800" t="str">
            <v>SA1687</v>
          </cell>
          <cell r="B800" t="str">
            <v>11SW-A/R322</v>
          </cell>
          <cell r="C800">
            <v>0</v>
          </cell>
          <cell r="D800" t="str">
            <v>WS&amp;L</v>
          </cell>
          <cell r="E800" t="str">
            <v>W</v>
          </cell>
          <cell r="F800" t="str">
            <v>A</v>
          </cell>
          <cell r="G800" t="str">
            <v>Forbes Street Temporary Playground</v>
          </cell>
          <cell r="H800" t="str">
            <v>LCSD</v>
          </cell>
          <cell r="I800">
            <v>2</v>
          </cell>
          <cell r="J800" t="str">
            <v>Yes</v>
          </cell>
          <cell r="K800" t="str">
            <v>SaiWan</v>
          </cell>
          <cell r="L800" t="str">
            <v>Yes</v>
          </cell>
          <cell r="M800" t="str">
            <v>BA04408023007</v>
          </cell>
        </row>
        <row r="801">
          <cell r="A801" t="str">
            <v>SA1688</v>
          </cell>
          <cell r="B801" t="str">
            <v>11SW-A/R398</v>
          </cell>
          <cell r="C801">
            <v>0</v>
          </cell>
          <cell r="D801" t="str">
            <v>CP&amp;ML</v>
          </cell>
          <cell r="E801" t="str">
            <v>C-W</v>
          </cell>
          <cell r="F801" t="str">
            <v>A</v>
          </cell>
          <cell r="G801" t="str">
            <v>C&amp;W District St. Anthony's School</v>
          </cell>
          <cell r="H801" t="str">
            <v>EB</v>
          </cell>
          <cell r="I801">
            <v>1</v>
          </cell>
          <cell r="J801" t="str">
            <v>No</v>
          </cell>
          <cell r="K801" t="str">
            <v>SheungWan_SaiYingPun</v>
          </cell>
          <cell r="L801" t="str">
            <v>No</v>
          </cell>
          <cell r="M801" t="str">
            <v>AB07108010005</v>
          </cell>
        </row>
        <row r="802">
          <cell r="A802" t="str">
            <v>SA1689</v>
          </cell>
          <cell r="B802" t="str">
            <v>11SW-A/R403</v>
          </cell>
          <cell r="C802">
            <v>0</v>
          </cell>
          <cell r="D802" t="str">
            <v>CP&amp;ML</v>
          </cell>
          <cell r="E802" t="str">
            <v>PML</v>
          </cell>
          <cell r="F802" t="str">
            <v>A</v>
          </cell>
          <cell r="G802" t="str">
            <v>No. 2 Breezy Path (Ying Wah Girls' School)</v>
          </cell>
          <cell r="H802" t="str">
            <v>EB</v>
          </cell>
          <cell r="I802">
            <v>1</v>
          </cell>
          <cell r="J802" t="str">
            <v>Yes</v>
          </cell>
          <cell r="K802" t="str">
            <v>SheungWan_SaiYingPun</v>
          </cell>
          <cell r="L802" t="str">
            <v>No</v>
          </cell>
          <cell r="M802" t="str">
            <v>AC07108104002</v>
          </cell>
        </row>
        <row r="803">
          <cell r="A803" t="str">
            <v>SA1690</v>
          </cell>
          <cell r="B803" t="str">
            <v>11SW-A/R404</v>
          </cell>
          <cell r="C803">
            <v>0</v>
          </cell>
          <cell r="D803" t="str">
            <v>CP&amp;ML</v>
          </cell>
          <cell r="E803" t="str">
            <v>PML</v>
          </cell>
          <cell r="F803" t="str">
            <v>A</v>
          </cell>
          <cell r="G803" t="str">
            <v>No. 2 Breezy Path (Ying Wah Girls' School)</v>
          </cell>
          <cell r="H803" t="str">
            <v>EB</v>
          </cell>
          <cell r="I803">
            <v>1</v>
          </cell>
          <cell r="J803" t="str">
            <v>Yes</v>
          </cell>
          <cell r="K803" t="str">
            <v>SheungWan_SaiYingPun</v>
          </cell>
          <cell r="L803" t="str">
            <v>No</v>
          </cell>
          <cell r="M803" t="str">
            <v>AC07108104003</v>
          </cell>
        </row>
        <row r="804">
          <cell r="A804" t="str">
            <v>SA1691</v>
          </cell>
          <cell r="B804" t="str">
            <v>11SW-A/R408</v>
          </cell>
          <cell r="C804">
            <v>2</v>
          </cell>
          <cell r="D804" t="str">
            <v>CP&amp;ML</v>
          </cell>
          <cell r="E804" t="str">
            <v>PML</v>
          </cell>
          <cell r="F804" t="str">
            <v>A</v>
          </cell>
          <cell r="G804" t="str">
            <v>No. 2 Breezy Path (Ying Wah Girls' School)</v>
          </cell>
          <cell r="H804" t="str">
            <v>EB</v>
          </cell>
          <cell r="I804">
            <v>1</v>
          </cell>
          <cell r="J804" t="str">
            <v>Yes</v>
          </cell>
          <cell r="K804" t="str">
            <v>SheungWan_SaiYingPun</v>
          </cell>
          <cell r="L804" t="str">
            <v>Yes</v>
          </cell>
          <cell r="M804" t="str">
            <v>AC02308018001</v>
          </cell>
        </row>
        <row r="805">
          <cell r="A805" t="str">
            <v>SA1695</v>
          </cell>
          <cell r="B805" t="str">
            <v>11SW-A/R437</v>
          </cell>
          <cell r="C805">
            <v>0</v>
          </cell>
          <cell r="D805" t="str">
            <v>CP&amp;ML</v>
          </cell>
          <cell r="E805" t="str">
            <v>C-W</v>
          </cell>
          <cell r="F805" t="str">
            <v>A</v>
          </cell>
          <cell r="G805" t="str">
            <v>Bonham Road Sitting Out Area</v>
          </cell>
          <cell r="H805" t="str">
            <v>LCSD</v>
          </cell>
          <cell r="I805">
            <v>2</v>
          </cell>
          <cell r="J805" t="str">
            <v>Yes</v>
          </cell>
          <cell r="K805" t="str">
            <v>SheungWan_SaiYingPun</v>
          </cell>
          <cell r="L805" t="str">
            <v>No</v>
          </cell>
          <cell r="M805" t="str">
            <v>AB04408032001</v>
          </cell>
        </row>
        <row r="806">
          <cell r="A806" t="str">
            <v>SA1696</v>
          </cell>
          <cell r="B806" t="str">
            <v>11SW-A/R446</v>
          </cell>
          <cell r="C806">
            <v>1</v>
          </cell>
          <cell r="D806" t="str">
            <v>CP&amp;ML</v>
          </cell>
          <cell r="E806" t="str">
            <v>C-W</v>
          </cell>
          <cell r="F806" t="str">
            <v>A</v>
          </cell>
          <cell r="G806" t="str">
            <v>Lok Sin Tong Leung Kau Kui College</v>
          </cell>
          <cell r="H806" t="str">
            <v>EB</v>
          </cell>
          <cell r="I806">
            <v>1</v>
          </cell>
          <cell r="J806" t="str">
            <v>Yes</v>
          </cell>
          <cell r="K806" t="str">
            <v>SheungWan_SaiYingPun</v>
          </cell>
          <cell r="L806" t="str">
            <v>No</v>
          </cell>
          <cell r="M806" t="str">
            <v>AB07108007002</v>
          </cell>
        </row>
        <row r="807">
          <cell r="A807" t="str">
            <v>SA1697</v>
          </cell>
          <cell r="B807" t="str">
            <v>11SW-A/R447</v>
          </cell>
          <cell r="C807">
            <v>0</v>
          </cell>
          <cell r="D807" t="str">
            <v>CP&amp;ML</v>
          </cell>
          <cell r="E807" t="str">
            <v>C-W</v>
          </cell>
          <cell r="F807" t="str">
            <v>A</v>
          </cell>
          <cell r="G807" t="str">
            <v>Lok Sin Tong Leung Kau Kui College</v>
          </cell>
          <cell r="H807" t="str">
            <v>GPA</v>
          </cell>
          <cell r="I807">
            <v>1</v>
          </cell>
          <cell r="J807" t="str">
            <v>No</v>
          </cell>
          <cell r="K807" t="str">
            <v>SheungWan_SaiYingPun</v>
          </cell>
          <cell r="L807" t="str">
            <v>No</v>
          </cell>
          <cell r="M807" t="str">
            <v>AB07108007003</v>
          </cell>
        </row>
        <row r="808">
          <cell r="A808" t="str">
            <v>SA1698</v>
          </cell>
          <cell r="B808" t="str">
            <v>11SW-A/R449</v>
          </cell>
          <cell r="C808" t="str">
            <v>1,2</v>
          </cell>
          <cell r="D808" t="str">
            <v>CP&amp;ML</v>
          </cell>
          <cell r="E808" t="str">
            <v>C-W</v>
          </cell>
          <cell r="F808" t="str">
            <v>A</v>
          </cell>
          <cell r="G808" t="str">
            <v>Hollywood Road Park</v>
          </cell>
          <cell r="H808" t="str">
            <v>HyD,LCSD</v>
          </cell>
          <cell r="I808">
            <v>1</v>
          </cell>
          <cell r="J808" t="str">
            <v>Yes</v>
          </cell>
          <cell r="K808" t="str">
            <v>SheungWan_SaiYingPun</v>
          </cell>
          <cell r="L808" t="str">
            <v>No</v>
          </cell>
          <cell r="M808" t="str">
            <v>AB04408030001</v>
          </cell>
        </row>
        <row r="809">
          <cell r="A809" t="str">
            <v>SA1699</v>
          </cell>
          <cell r="B809" t="str">
            <v>11SW-A/R451</v>
          </cell>
          <cell r="C809">
            <v>0</v>
          </cell>
          <cell r="D809" t="str">
            <v>CP&amp;ML</v>
          </cell>
          <cell r="E809" t="str">
            <v>C-W</v>
          </cell>
          <cell r="F809" t="str">
            <v>A</v>
          </cell>
          <cell r="G809" t="str">
            <v>Fat Hing Street Children's Playground</v>
          </cell>
          <cell r="H809" t="str">
            <v>LCSD</v>
          </cell>
          <cell r="I809">
            <v>1</v>
          </cell>
          <cell r="J809" t="str">
            <v>Yes</v>
          </cell>
          <cell r="K809" t="str">
            <v>SheungWan_SaiYingPun</v>
          </cell>
          <cell r="L809" t="str">
            <v>No</v>
          </cell>
          <cell r="M809" t="str">
            <v>AB04408027000</v>
          </cell>
        </row>
        <row r="810">
          <cell r="A810" t="str">
            <v>SA1700</v>
          </cell>
          <cell r="B810" t="str">
            <v>11SW-A/R452</v>
          </cell>
          <cell r="C810">
            <v>0</v>
          </cell>
          <cell r="D810" t="str">
            <v>CP&amp;ML</v>
          </cell>
          <cell r="E810" t="str">
            <v>C-W</v>
          </cell>
          <cell r="F810" t="str">
            <v>A</v>
          </cell>
          <cell r="G810" t="str">
            <v>Sai Ying Pun Jockey Club Polyclinic</v>
          </cell>
          <cell r="H810" t="str">
            <v>DH</v>
          </cell>
          <cell r="I810">
            <v>2</v>
          </cell>
          <cell r="J810" t="str">
            <v>Yes</v>
          </cell>
          <cell r="K810" t="str">
            <v>SheungWan_SaiYingPun</v>
          </cell>
          <cell r="L810" t="str">
            <v>Yes</v>
          </cell>
          <cell r="M810" t="str">
            <v>AB02508028001</v>
          </cell>
        </row>
        <row r="811">
          <cell r="A811" t="str">
            <v>SA1701</v>
          </cell>
          <cell r="B811" t="str">
            <v>11SW-A/R453</v>
          </cell>
          <cell r="C811">
            <v>1</v>
          </cell>
          <cell r="D811" t="str">
            <v>CP&amp;ML</v>
          </cell>
          <cell r="E811" t="str">
            <v>C-W</v>
          </cell>
          <cell r="F811" t="str">
            <v>A</v>
          </cell>
          <cell r="G811" t="str">
            <v>Sai Ying Pun Jockey Club Polyclinic</v>
          </cell>
          <cell r="H811" t="str">
            <v>DH</v>
          </cell>
          <cell r="I811">
            <v>1</v>
          </cell>
          <cell r="J811" t="str">
            <v>Yes</v>
          </cell>
          <cell r="K811" t="str">
            <v>SheungWan_SaiYingPun</v>
          </cell>
          <cell r="L811" t="str">
            <v>Yes</v>
          </cell>
          <cell r="M811" t="str">
            <v>AB02508028004</v>
          </cell>
        </row>
        <row r="812">
          <cell r="A812" t="str">
            <v>SA1702</v>
          </cell>
          <cell r="B812" t="str">
            <v>11SW-A/R454</v>
          </cell>
          <cell r="C812">
            <v>0</v>
          </cell>
          <cell r="D812" t="str">
            <v>CP&amp;ML</v>
          </cell>
          <cell r="E812" t="str">
            <v>C-W</v>
          </cell>
          <cell r="F812" t="str">
            <v>A</v>
          </cell>
          <cell r="G812" t="str">
            <v>Sai Ying Pun Jockey Club Polyclinic</v>
          </cell>
          <cell r="H812" t="str">
            <v>DH</v>
          </cell>
          <cell r="I812">
            <v>1</v>
          </cell>
          <cell r="J812" t="str">
            <v>Yes</v>
          </cell>
          <cell r="K812" t="str">
            <v>SheungWan_SaiYingPun</v>
          </cell>
          <cell r="L812" t="str">
            <v>No</v>
          </cell>
          <cell r="M812" t="str">
            <v>AB02508028002</v>
          </cell>
        </row>
        <row r="813">
          <cell r="A813" t="str">
            <v>SA1704</v>
          </cell>
          <cell r="B813" t="str">
            <v>11SW-A/R46</v>
          </cell>
          <cell r="C813">
            <v>0</v>
          </cell>
          <cell r="D813" t="str">
            <v>CP&amp;ML</v>
          </cell>
          <cell r="E813" t="str">
            <v>C-W</v>
          </cell>
          <cell r="F813" t="str">
            <v>A</v>
          </cell>
          <cell r="G813" t="str">
            <v>Center for Food Safety</v>
          </cell>
          <cell r="H813" t="str">
            <v>FEHD</v>
          </cell>
          <cell r="I813">
            <v>1</v>
          </cell>
          <cell r="J813" t="str">
            <v>Yes</v>
          </cell>
          <cell r="K813" t="str">
            <v>SheungWan_SaiYingPun</v>
          </cell>
          <cell r="L813" t="str">
            <v>No</v>
          </cell>
          <cell r="M813" t="str">
            <v>AB02308038001</v>
          </cell>
        </row>
        <row r="814">
          <cell r="A814" t="str">
            <v>SA1705</v>
          </cell>
          <cell r="B814" t="str">
            <v>11SW-A/R465</v>
          </cell>
          <cell r="C814">
            <v>0</v>
          </cell>
          <cell r="D814" t="str">
            <v>CP&amp;ML</v>
          </cell>
          <cell r="E814" t="str">
            <v>C-W</v>
          </cell>
          <cell r="F814" t="str">
            <v>A</v>
          </cell>
          <cell r="G814" t="str">
            <v>King George V Memorial Garden</v>
          </cell>
          <cell r="H814" t="str">
            <v>LCSD</v>
          </cell>
          <cell r="I814">
            <v>2</v>
          </cell>
          <cell r="J814" t="str">
            <v>Yes</v>
          </cell>
          <cell r="K814" t="str">
            <v>SheungWan_SaiYingPun</v>
          </cell>
          <cell r="L814" t="str">
            <v>Yes</v>
          </cell>
          <cell r="M814" t="str">
            <v>AB04408021003</v>
          </cell>
        </row>
        <row r="815">
          <cell r="A815" t="str">
            <v>SA1706</v>
          </cell>
          <cell r="B815" t="str">
            <v>11SW-A/R466</v>
          </cell>
          <cell r="C815">
            <v>0</v>
          </cell>
          <cell r="D815" t="str">
            <v>CP&amp;ML</v>
          </cell>
          <cell r="E815" t="str">
            <v>C-W</v>
          </cell>
          <cell r="F815" t="str">
            <v>A</v>
          </cell>
          <cell r="G815" t="str">
            <v>King George V Memorial Garden</v>
          </cell>
          <cell r="H815" t="str">
            <v>LCSD</v>
          </cell>
          <cell r="I815">
            <v>1</v>
          </cell>
          <cell r="J815" t="str">
            <v>No</v>
          </cell>
          <cell r="K815" t="str">
            <v>SheungWan_SaiYingPun</v>
          </cell>
          <cell r="L815" t="str">
            <v>Yes</v>
          </cell>
          <cell r="M815" t="str">
            <v>AB04408021002</v>
          </cell>
        </row>
        <row r="816">
          <cell r="A816" t="str">
            <v>SA1707</v>
          </cell>
          <cell r="B816" t="str">
            <v>11SW-A/R467</v>
          </cell>
          <cell r="C816">
            <v>0</v>
          </cell>
          <cell r="D816" t="str">
            <v>CP&amp;ML</v>
          </cell>
          <cell r="E816" t="str">
            <v>C-W</v>
          </cell>
          <cell r="F816" t="str">
            <v>A</v>
          </cell>
          <cell r="G816" t="str">
            <v>King George V Memorial Garden</v>
          </cell>
          <cell r="H816" t="str">
            <v>LCSD</v>
          </cell>
          <cell r="I816">
            <v>1</v>
          </cell>
          <cell r="J816" t="str">
            <v>No</v>
          </cell>
          <cell r="K816" t="str">
            <v>SheungWan_SaiYingPun</v>
          </cell>
          <cell r="L816" t="str">
            <v>Yes</v>
          </cell>
          <cell r="M816" t="str">
            <v>AB04408021001</v>
          </cell>
        </row>
        <row r="817">
          <cell r="A817" t="str">
            <v>SA1708</v>
          </cell>
          <cell r="B817" t="str">
            <v>11SW-A/R468</v>
          </cell>
          <cell r="C817">
            <v>1</v>
          </cell>
          <cell r="D817" t="str">
            <v>CP&amp;ML</v>
          </cell>
          <cell r="E817" t="str">
            <v>C-W</v>
          </cell>
          <cell r="F817" t="str">
            <v>A</v>
          </cell>
          <cell r="G817" t="str">
            <v>King George V Memorial Garden</v>
          </cell>
          <cell r="H817" t="str">
            <v>LCSD</v>
          </cell>
          <cell r="I817">
            <v>1</v>
          </cell>
          <cell r="J817" t="str">
            <v>Yes</v>
          </cell>
          <cell r="K817" t="str">
            <v>SheungWan_SaiYingPun</v>
          </cell>
          <cell r="L817" t="str">
            <v>Yes</v>
          </cell>
          <cell r="M817" t="str">
            <v>AB04408021010</v>
          </cell>
        </row>
        <row r="818">
          <cell r="A818" t="str">
            <v>SA1709</v>
          </cell>
          <cell r="B818" t="str">
            <v>11SW-A/R469</v>
          </cell>
          <cell r="C818">
            <v>0</v>
          </cell>
          <cell r="D818" t="str">
            <v>CP&amp;ML</v>
          </cell>
          <cell r="E818" t="str">
            <v>C-W</v>
          </cell>
          <cell r="F818" t="str">
            <v>A</v>
          </cell>
          <cell r="G818" t="str">
            <v>King George V Memorial Garden</v>
          </cell>
          <cell r="H818" t="str">
            <v>LCSD</v>
          </cell>
          <cell r="I818">
            <v>1</v>
          </cell>
          <cell r="J818" t="str">
            <v>Yes</v>
          </cell>
          <cell r="K818" t="str">
            <v>SheungWan_SaiYingPun</v>
          </cell>
          <cell r="L818" t="str">
            <v>Yes</v>
          </cell>
          <cell r="M818" t="str">
            <v>AB04408021004</v>
          </cell>
        </row>
        <row r="819">
          <cell r="A819" t="str">
            <v>SA1710</v>
          </cell>
          <cell r="B819" t="str">
            <v>11SW-A/R470</v>
          </cell>
          <cell r="C819">
            <v>0</v>
          </cell>
          <cell r="D819" t="str">
            <v>CP&amp;ML</v>
          </cell>
          <cell r="E819" t="str">
            <v>C-W</v>
          </cell>
          <cell r="F819" t="str">
            <v>A</v>
          </cell>
          <cell r="G819" t="str">
            <v>King George V Memorial Garden</v>
          </cell>
          <cell r="H819" t="str">
            <v>LCSD</v>
          </cell>
          <cell r="I819">
            <v>1</v>
          </cell>
          <cell r="J819" t="str">
            <v>Yes</v>
          </cell>
          <cell r="K819" t="str">
            <v>SheungWan_SaiYingPun</v>
          </cell>
          <cell r="L819" t="str">
            <v>Yes</v>
          </cell>
          <cell r="M819" t="str">
            <v>AB04408021007</v>
          </cell>
        </row>
        <row r="820">
          <cell r="A820" t="str">
            <v>SA1711</v>
          </cell>
          <cell r="B820" t="str">
            <v>11SW-A/R471</v>
          </cell>
          <cell r="C820">
            <v>0</v>
          </cell>
          <cell r="D820" t="str">
            <v>CP&amp;ML</v>
          </cell>
          <cell r="E820" t="str">
            <v>C-W</v>
          </cell>
          <cell r="F820" t="str">
            <v>A</v>
          </cell>
          <cell r="G820" t="str">
            <v>King George V Memorial Garden</v>
          </cell>
          <cell r="H820" t="str">
            <v>LCSD</v>
          </cell>
          <cell r="I820">
            <v>2</v>
          </cell>
          <cell r="J820" t="str">
            <v>No</v>
          </cell>
          <cell r="K820" t="str">
            <v>SheungWan_SaiYingPun</v>
          </cell>
          <cell r="L820" t="str">
            <v>Yes</v>
          </cell>
          <cell r="M820" t="str">
            <v>AB04408021005</v>
          </cell>
        </row>
        <row r="821">
          <cell r="A821" t="str">
            <v>SA1712</v>
          </cell>
          <cell r="B821" t="str">
            <v>11SW-A/R472</v>
          </cell>
          <cell r="C821">
            <v>0</v>
          </cell>
          <cell r="D821" t="str">
            <v>CP&amp;ML</v>
          </cell>
          <cell r="E821" t="str">
            <v>C-W</v>
          </cell>
          <cell r="F821" t="str">
            <v>A</v>
          </cell>
          <cell r="G821" t="str">
            <v>King George V Memorial Garden</v>
          </cell>
          <cell r="H821" t="str">
            <v>LCSD</v>
          </cell>
          <cell r="I821">
            <v>2</v>
          </cell>
          <cell r="J821" t="str">
            <v>Yes</v>
          </cell>
          <cell r="K821" t="str">
            <v>SheungWan_SaiYingPun</v>
          </cell>
          <cell r="L821" t="str">
            <v>Yes</v>
          </cell>
          <cell r="M821" t="str">
            <v>AB04408021006</v>
          </cell>
        </row>
        <row r="822">
          <cell r="A822" t="str">
            <v>SA1713</v>
          </cell>
          <cell r="B822" t="str">
            <v>11SW-A/R473</v>
          </cell>
          <cell r="C822">
            <v>0</v>
          </cell>
          <cell r="D822" t="str">
            <v>CP&amp;ML</v>
          </cell>
          <cell r="E822" t="str">
            <v>C-W</v>
          </cell>
          <cell r="F822" t="str">
            <v>A</v>
          </cell>
          <cell r="G822" t="str">
            <v>Sai Ying Pun Community Complex</v>
          </cell>
          <cell r="H822" t="str">
            <v>GPA</v>
          </cell>
          <cell r="I822">
            <v>1</v>
          </cell>
          <cell r="J822" t="str">
            <v>Yes</v>
          </cell>
          <cell r="K822" t="str">
            <v>SheungWan_SaiYingPun</v>
          </cell>
          <cell r="L822" t="str">
            <v>No</v>
          </cell>
          <cell r="M822" t="str">
            <v>AB02708031001</v>
          </cell>
        </row>
        <row r="823">
          <cell r="A823" t="str">
            <v>SA1714</v>
          </cell>
          <cell r="B823" t="str">
            <v>11SW-A/R474</v>
          </cell>
          <cell r="C823" t="str">
            <v>1,2</v>
          </cell>
          <cell r="D823" t="str">
            <v>CP&amp;ML</v>
          </cell>
          <cell r="E823" t="str">
            <v>C-W</v>
          </cell>
          <cell r="F823" t="str">
            <v>A</v>
          </cell>
          <cell r="G823" t="str">
            <v>Sai Ying Pun Community Complex</v>
          </cell>
          <cell r="H823" t="str">
            <v>GPA,EB</v>
          </cell>
          <cell r="I823">
            <v>1</v>
          </cell>
          <cell r="J823" t="str">
            <v>Yes</v>
          </cell>
          <cell r="K823" t="str">
            <v>SheungWan_SaiYingPun</v>
          </cell>
          <cell r="L823" t="str">
            <v>Yes</v>
          </cell>
          <cell r="M823" t="str">
            <v>AB02708045001,AB07108044001</v>
          </cell>
        </row>
        <row r="824">
          <cell r="A824" t="str">
            <v>SA1715</v>
          </cell>
          <cell r="B824" t="str">
            <v>11SW-A/R476</v>
          </cell>
          <cell r="C824">
            <v>0</v>
          </cell>
          <cell r="D824" t="str">
            <v>CP&amp;ML</v>
          </cell>
          <cell r="E824" t="str">
            <v>C-W</v>
          </cell>
          <cell r="F824" t="str">
            <v>A</v>
          </cell>
          <cell r="G824" t="str">
            <v>Sai Ying Pun Community Complex</v>
          </cell>
          <cell r="H824" t="str">
            <v>GPA</v>
          </cell>
          <cell r="I824">
            <v>1</v>
          </cell>
          <cell r="J824" t="str">
            <v>No</v>
          </cell>
          <cell r="K824" t="str">
            <v>SheungWan_SaiYingPun</v>
          </cell>
          <cell r="L824" t="str">
            <v>No</v>
          </cell>
          <cell r="M824" t="str">
            <v>AB07108011001</v>
          </cell>
        </row>
        <row r="825">
          <cell r="A825" t="str">
            <v>SA1716</v>
          </cell>
          <cell r="B825" t="str">
            <v>11SW-A/R479</v>
          </cell>
          <cell r="C825">
            <v>0</v>
          </cell>
          <cell r="D825" t="str">
            <v>WS&amp;L</v>
          </cell>
          <cell r="E825" t="str">
            <v>W</v>
          </cell>
          <cell r="F825" t="str">
            <v>A</v>
          </cell>
          <cell r="G825" t="str">
            <v>Eastern Street Methanade Clinic</v>
          </cell>
          <cell r="H825" t="str">
            <v>DH</v>
          </cell>
          <cell r="I825">
            <v>1</v>
          </cell>
          <cell r="J825" t="str">
            <v>Yes</v>
          </cell>
          <cell r="K825" t="str">
            <v>SheungWan_SaiYingPun</v>
          </cell>
          <cell r="L825" t="str">
            <v>No</v>
          </cell>
          <cell r="M825" t="str">
            <v>BA02508015001</v>
          </cell>
        </row>
        <row r="826">
          <cell r="A826" t="str">
            <v>SA1718</v>
          </cell>
          <cell r="B826" t="str">
            <v>11SW-A/R49</v>
          </cell>
          <cell r="C826">
            <v>0</v>
          </cell>
          <cell r="D826" t="str">
            <v>CP&amp;ML</v>
          </cell>
          <cell r="E826" t="str">
            <v>C-W</v>
          </cell>
          <cell r="F826" t="str">
            <v>A</v>
          </cell>
          <cell r="G826" t="str">
            <v>King's College Old Boys' Association Primary School No.2</v>
          </cell>
          <cell r="H826" t="str">
            <v>EB</v>
          </cell>
          <cell r="I826">
            <v>1</v>
          </cell>
          <cell r="J826" t="str">
            <v>Yes</v>
          </cell>
          <cell r="K826" t="str">
            <v>SheungWan_SaiYingPun</v>
          </cell>
          <cell r="L826" t="str">
            <v>No</v>
          </cell>
          <cell r="M826" t="str">
            <v>AB07108009001</v>
          </cell>
        </row>
        <row r="827">
          <cell r="A827" t="str">
            <v>SA1719</v>
          </cell>
          <cell r="B827" t="str">
            <v>11SW-A/R508</v>
          </cell>
          <cell r="C827">
            <v>0</v>
          </cell>
          <cell r="D827" t="str">
            <v>WS&amp;L</v>
          </cell>
          <cell r="E827" t="str">
            <v>W</v>
          </cell>
          <cell r="F827" t="str">
            <v>A</v>
          </cell>
          <cell r="G827" t="str">
            <v>Western District Community Centre</v>
          </cell>
          <cell r="H827" t="str">
            <v>HAD</v>
          </cell>
          <cell r="I827">
            <v>1</v>
          </cell>
          <cell r="J827" t="str">
            <v>Yes</v>
          </cell>
          <cell r="K827" t="str">
            <v>SheungWan_SaiYingPun</v>
          </cell>
          <cell r="L827" t="str">
            <v>No</v>
          </cell>
          <cell r="M827" t="str">
            <v>BA02708006001</v>
          </cell>
        </row>
        <row r="828">
          <cell r="A828" t="str">
            <v>SA1720</v>
          </cell>
          <cell r="B828" t="str">
            <v>11SW-A/R513</v>
          </cell>
          <cell r="C828">
            <v>0</v>
          </cell>
          <cell r="D828" t="str">
            <v>WS&amp;L</v>
          </cell>
          <cell r="E828" t="str">
            <v>W</v>
          </cell>
          <cell r="F828" t="str">
            <v>A</v>
          </cell>
          <cell r="G828" t="str">
            <v>Western Police Station And Quarters</v>
          </cell>
          <cell r="H828" t="str">
            <v>HKPF</v>
          </cell>
          <cell r="I828">
            <v>1</v>
          </cell>
          <cell r="J828" t="str">
            <v>Yes</v>
          </cell>
          <cell r="K828" t="str">
            <v>SheungWan_SaiYingPun</v>
          </cell>
          <cell r="L828" t="str">
            <v>No</v>
          </cell>
          <cell r="M828" t="str">
            <v>BA03108003001</v>
          </cell>
        </row>
        <row r="829">
          <cell r="A829" t="str">
            <v>SA1721</v>
          </cell>
          <cell r="B829" t="str">
            <v>11SW-A/R519</v>
          </cell>
          <cell r="C829">
            <v>1</v>
          </cell>
          <cell r="D829" t="str">
            <v>WS&amp;L</v>
          </cell>
          <cell r="E829" t="str">
            <v>W</v>
          </cell>
          <cell r="F829" t="str">
            <v>A</v>
          </cell>
          <cell r="G829" t="str">
            <v>Li Sing Primary School</v>
          </cell>
          <cell r="H829" t="str">
            <v>EB</v>
          </cell>
          <cell r="I829">
            <v>1</v>
          </cell>
          <cell r="J829" t="str">
            <v>Yes</v>
          </cell>
          <cell r="K829" t="str">
            <v>SheungWan_SaiYingPun</v>
          </cell>
          <cell r="L829" t="str">
            <v>No</v>
          </cell>
          <cell r="M829" t="str">
            <v>BA07108007001</v>
          </cell>
        </row>
        <row r="830">
          <cell r="A830" t="str">
            <v>SA1722</v>
          </cell>
          <cell r="B830" t="str">
            <v>11SW-A/R520</v>
          </cell>
          <cell r="C830">
            <v>0</v>
          </cell>
          <cell r="D830" t="str">
            <v>WS&amp;L</v>
          </cell>
          <cell r="E830" t="str">
            <v>W</v>
          </cell>
          <cell r="F830" t="str">
            <v>A</v>
          </cell>
          <cell r="G830" t="str">
            <v>Li Sing Primary School</v>
          </cell>
          <cell r="H830" t="str">
            <v>EB</v>
          </cell>
          <cell r="I830">
            <v>1</v>
          </cell>
          <cell r="J830" t="str">
            <v>Yes</v>
          </cell>
          <cell r="K830" t="str">
            <v>SheungWan_SaiYingPun</v>
          </cell>
          <cell r="L830" t="str">
            <v>No</v>
          </cell>
          <cell r="M830" t="str">
            <v>BA07108007002</v>
          </cell>
        </row>
        <row r="831">
          <cell r="A831" t="str">
            <v>SA1723</v>
          </cell>
          <cell r="B831" t="str">
            <v>11SW-A/R526</v>
          </cell>
          <cell r="C831">
            <v>0</v>
          </cell>
          <cell r="D831" t="str">
            <v>WS&amp;L</v>
          </cell>
          <cell r="E831" t="str">
            <v>W</v>
          </cell>
          <cell r="F831" t="str">
            <v>A</v>
          </cell>
          <cell r="G831" t="str">
            <v>King's College</v>
          </cell>
          <cell r="H831" t="str">
            <v>EB</v>
          </cell>
          <cell r="I831">
            <v>1</v>
          </cell>
          <cell r="J831" t="str">
            <v>Yes</v>
          </cell>
          <cell r="K831" t="str">
            <v>SheungWan_SaiYingPun</v>
          </cell>
          <cell r="L831" t="str">
            <v>Yes</v>
          </cell>
          <cell r="M831" t="str">
            <v>BA07108008005</v>
          </cell>
        </row>
        <row r="832">
          <cell r="A832" t="str">
            <v>SA1724</v>
          </cell>
          <cell r="B832" t="str">
            <v>11SW-A/R527</v>
          </cell>
          <cell r="C832">
            <v>0</v>
          </cell>
          <cell r="D832" t="str">
            <v>WS&amp;L</v>
          </cell>
          <cell r="E832" t="str">
            <v>W</v>
          </cell>
          <cell r="F832" t="str">
            <v>A</v>
          </cell>
          <cell r="G832" t="str">
            <v>King's College</v>
          </cell>
          <cell r="H832" t="str">
            <v>EB</v>
          </cell>
          <cell r="I832">
            <v>2</v>
          </cell>
          <cell r="J832" t="str">
            <v>Yes</v>
          </cell>
          <cell r="K832" t="str">
            <v>SheungWan_SaiYingPun</v>
          </cell>
          <cell r="L832" t="str">
            <v>No</v>
          </cell>
          <cell r="M832" t="str">
            <v>BA07108008006</v>
          </cell>
        </row>
        <row r="833">
          <cell r="A833" t="str">
            <v>SA1725</v>
          </cell>
          <cell r="B833" t="str">
            <v>11SW-A/R543</v>
          </cell>
          <cell r="C833">
            <v>0</v>
          </cell>
          <cell r="D833" t="str">
            <v>CP&amp;ML</v>
          </cell>
          <cell r="E833" t="str">
            <v>C-W</v>
          </cell>
          <cell r="F833" t="str">
            <v>A</v>
          </cell>
          <cell r="G833" t="str">
            <v>Bonham Road Government Primary School</v>
          </cell>
          <cell r="H833" t="str">
            <v>EB</v>
          </cell>
          <cell r="I833">
            <v>2</v>
          </cell>
          <cell r="J833" t="str">
            <v>Yes</v>
          </cell>
          <cell r="K833" t="str">
            <v>SheungWan_SaiYingPun</v>
          </cell>
          <cell r="L833" t="str">
            <v>No</v>
          </cell>
          <cell r="M833" t="str">
            <v>AB07108011003</v>
          </cell>
        </row>
        <row r="834">
          <cell r="A834" t="str">
            <v>SA1726</v>
          </cell>
          <cell r="B834" t="str">
            <v>11SW-A/R544</v>
          </cell>
          <cell r="C834">
            <v>0</v>
          </cell>
          <cell r="D834" t="str">
            <v>CP&amp;ML</v>
          </cell>
          <cell r="E834" t="str">
            <v>C-W</v>
          </cell>
          <cell r="F834" t="str">
            <v>A</v>
          </cell>
          <cell r="G834" t="str">
            <v>Bonham Road Government Primary School</v>
          </cell>
          <cell r="H834" t="str">
            <v>EB</v>
          </cell>
          <cell r="I834">
            <v>1</v>
          </cell>
          <cell r="J834" t="str">
            <v>Yes</v>
          </cell>
          <cell r="K834" t="str">
            <v>SheungWan_SaiYingPun</v>
          </cell>
          <cell r="L834" t="str">
            <v>No</v>
          </cell>
          <cell r="M834" t="str">
            <v>AB07108011004</v>
          </cell>
        </row>
        <row r="835">
          <cell r="A835" t="str">
            <v>SA1727</v>
          </cell>
          <cell r="B835" t="str">
            <v>11SW-A/R555</v>
          </cell>
          <cell r="C835">
            <v>0</v>
          </cell>
          <cell r="D835" t="str">
            <v>WS&amp;L</v>
          </cell>
          <cell r="E835" t="str">
            <v>W</v>
          </cell>
          <cell r="F835" t="str">
            <v>A</v>
          </cell>
          <cell r="G835" t="str">
            <v>King's College</v>
          </cell>
          <cell r="H835" t="str">
            <v>EB</v>
          </cell>
          <cell r="I835">
            <v>1</v>
          </cell>
          <cell r="J835" t="str">
            <v>Yes</v>
          </cell>
          <cell r="K835" t="str">
            <v>SheungWan_SaiYingPun</v>
          </cell>
          <cell r="L835" t="str">
            <v>No</v>
          </cell>
          <cell r="M835" t="str">
            <v>BA07108008001</v>
          </cell>
        </row>
        <row r="836">
          <cell r="A836" t="str">
            <v>SA1728</v>
          </cell>
          <cell r="B836" t="str">
            <v>11SW-A/R556</v>
          </cell>
          <cell r="C836">
            <v>0</v>
          </cell>
          <cell r="D836" t="str">
            <v>WS&amp;L</v>
          </cell>
          <cell r="E836" t="str">
            <v>W</v>
          </cell>
          <cell r="F836" t="str">
            <v>A</v>
          </cell>
          <cell r="G836" t="str">
            <v>King's College</v>
          </cell>
          <cell r="H836" t="str">
            <v>EB</v>
          </cell>
          <cell r="I836">
            <v>1</v>
          </cell>
          <cell r="J836" t="str">
            <v>Yes</v>
          </cell>
          <cell r="K836" t="str">
            <v>SheungWan_SaiYingPun</v>
          </cell>
          <cell r="L836" t="str">
            <v>No</v>
          </cell>
          <cell r="M836" t="str">
            <v>BA07108008002</v>
          </cell>
        </row>
        <row r="837">
          <cell r="A837" t="str">
            <v>SA1729</v>
          </cell>
          <cell r="B837" t="str">
            <v>11SW-A/R557</v>
          </cell>
          <cell r="C837">
            <v>0</v>
          </cell>
          <cell r="D837" t="str">
            <v>WS&amp;L</v>
          </cell>
          <cell r="E837" t="str">
            <v>W</v>
          </cell>
          <cell r="F837" t="str">
            <v>A</v>
          </cell>
          <cell r="G837" t="str">
            <v>King's College</v>
          </cell>
          <cell r="H837" t="str">
            <v>EB</v>
          </cell>
          <cell r="I837">
            <v>1</v>
          </cell>
          <cell r="J837" t="str">
            <v>Yes</v>
          </cell>
          <cell r="K837" t="str">
            <v>SheungWan_SaiYingPun</v>
          </cell>
          <cell r="L837" t="str">
            <v>No</v>
          </cell>
          <cell r="M837" t="str">
            <v>BA07108008003</v>
          </cell>
        </row>
        <row r="838">
          <cell r="A838" t="str">
            <v>SA1730</v>
          </cell>
          <cell r="B838" t="str">
            <v>11SW-A/R559</v>
          </cell>
          <cell r="C838">
            <v>0</v>
          </cell>
          <cell r="D838" t="str">
            <v>WS&amp;L</v>
          </cell>
          <cell r="E838" t="str">
            <v>W</v>
          </cell>
          <cell r="F838" t="str">
            <v>A</v>
          </cell>
          <cell r="G838" t="str">
            <v>King's College</v>
          </cell>
          <cell r="H838" t="str">
            <v>EB</v>
          </cell>
          <cell r="I838">
            <v>1</v>
          </cell>
          <cell r="J838" t="str">
            <v>Yes</v>
          </cell>
          <cell r="K838" t="str">
            <v>SheungWan_SaiYingPun</v>
          </cell>
          <cell r="L838" t="str">
            <v>No</v>
          </cell>
          <cell r="M838" t="str">
            <v>BA07108008004</v>
          </cell>
        </row>
        <row r="839">
          <cell r="A839" t="str">
            <v>SA1731</v>
          </cell>
          <cell r="B839" t="str">
            <v>11SW-A/R564</v>
          </cell>
          <cell r="C839">
            <v>0</v>
          </cell>
          <cell r="D839" t="str">
            <v>CP&amp;ML</v>
          </cell>
          <cell r="E839" t="str">
            <v>PML</v>
          </cell>
          <cell r="F839" t="str">
            <v>A</v>
          </cell>
          <cell r="G839" t="str">
            <v>Park Road Government Quarters</v>
          </cell>
          <cell r="H839" t="str">
            <v>HKPF</v>
          </cell>
          <cell r="I839">
            <v>2</v>
          </cell>
          <cell r="J839" t="str">
            <v>Yes</v>
          </cell>
          <cell r="K839" t="str">
            <v>SheungWan_SaiYingPun</v>
          </cell>
          <cell r="L839" t="str">
            <v>No</v>
          </cell>
          <cell r="M839" t="str">
            <v>AC03108007001</v>
          </cell>
        </row>
        <row r="840">
          <cell r="A840" t="str">
            <v>SA1732</v>
          </cell>
          <cell r="B840" t="str">
            <v>11SW-A/R565</v>
          </cell>
          <cell r="C840">
            <v>0</v>
          </cell>
          <cell r="D840" t="str">
            <v>CP&amp;ML</v>
          </cell>
          <cell r="E840" t="str">
            <v>PML</v>
          </cell>
          <cell r="F840" t="str">
            <v>A</v>
          </cell>
          <cell r="G840" t="str">
            <v>Park Road Government Quarters</v>
          </cell>
          <cell r="H840" t="str">
            <v>HKPF</v>
          </cell>
          <cell r="I840">
            <v>1</v>
          </cell>
          <cell r="J840" t="str">
            <v>Yes</v>
          </cell>
          <cell r="K840" t="str">
            <v>SheungWan_SaiYingPun</v>
          </cell>
          <cell r="L840" t="str">
            <v>No</v>
          </cell>
          <cell r="M840" t="str">
            <v>AC03108007002</v>
          </cell>
        </row>
        <row r="841">
          <cell r="A841" t="str">
            <v>SA1733</v>
          </cell>
          <cell r="B841" t="str">
            <v>11SW-A/R566</v>
          </cell>
          <cell r="C841" t="str">
            <v>1,2</v>
          </cell>
          <cell r="D841" t="str">
            <v>CP&amp;ML</v>
          </cell>
          <cell r="E841" t="str">
            <v>PML</v>
          </cell>
          <cell r="F841" t="str">
            <v>A</v>
          </cell>
          <cell r="G841" t="str">
            <v>St. Stephen's Girls' Primary School</v>
          </cell>
          <cell r="H841" t="str">
            <v>EB,GPA</v>
          </cell>
          <cell r="I841">
            <v>1</v>
          </cell>
          <cell r="J841" t="str">
            <v>Yes</v>
          </cell>
          <cell r="K841" t="str">
            <v>SheungWan_SaiYingPun</v>
          </cell>
          <cell r="L841" t="str">
            <v>No</v>
          </cell>
          <cell r="M841" t="str">
            <v>AC07108016000</v>
          </cell>
        </row>
        <row r="842">
          <cell r="A842" t="str">
            <v>SA1734</v>
          </cell>
          <cell r="B842" t="str">
            <v>11SW-A/R567</v>
          </cell>
          <cell r="C842">
            <v>0</v>
          </cell>
          <cell r="D842" t="str">
            <v>CP&amp;ML</v>
          </cell>
          <cell r="E842" t="str">
            <v>PML</v>
          </cell>
          <cell r="F842" t="str">
            <v>A</v>
          </cell>
          <cell r="G842" t="str">
            <v>Park Road Government Quarters</v>
          </cell>
          <cell r="H842" t="str">
            <v>GPA</v>
          </cell>
          <cell r="I842">
            <v>1</v>
          </cell>
          <cell r="J842" t="str">
            <v>Yes</v>
          </cell>
          <cell r="K842" t="str">
            <v>SheungWan_SaiYingPun</v>
          </cell>
          <cell r="L842" t="str">
            <v>No</v>
          </cell>
          <cell r="M842" t="str">
            <v>AC03108007003</v>
          </cell>
        </row>
        <row r="843">
          <cell r="A843" t="str">
            <v>SA1735</v>
          </cell>
          <cell r="B843" t="str">
            <v>11SW-A/R58</v>
          </cell>
          <cell r="C843">
            <v>0</v>
          </cell>
          <cell r="D843" t="str">
            <v>CP&amp;ML</v>
          </cell>
          <cell r="E843" t="str">
            <v>C-W</v>
          </cell>
          <cell r="F843" t="str">
            <v>A</v>
          </cell>
          <cell r="G843" t="str">
            <v>(Former Hollywood Road Police Quarters?)</v>
          </cell>
          <cell r="H843" t="str">
            <v>DEVB</v>
          </cell>
          <cell r="I843">
            <v>2</v>
          </cell>
          <cell r="J843" t="str">
            <v>Yes</v>
          </cell>
          <cell r="K843" t="str">
            <v>SheungWan_SaiYingPun</v>
          </cell>
          <cell r="L843" t="str">
            <v>Yes</v>
          </cell>
          <cell r="M843" t="str">
            <v>AB03108002008</v>
          </cell>
        </row>
        <row r="844">
          <cell r="A844" t="str">
            <v>SA1736</v>
          </cell>
          <cell r="B844" t="str">
            <v>11SW-A/R592</v>
          </cell>
          <cell r="C844">
            <v>3</v>
          </cell>
          <cell r="D844" t="str">
            <v>CP&amp;ML</v>
          </cell>
          <cell r="E844" t="str">
            <v>PML</v>
          </cell>
          <cell r="F844" t="str">
            <v>A</v>
          </cell>
          <cell r="G844" t="str">
            <v>Oaklands Avenue Sitting Out Area</v>
          </cell>
          <cell r="H844" t="str">
            <v>LCSD</v>
          </cell>
          <cell r="I844">
            <v>1</v>
          </cell>
          <cell r="J844" t="str">
            <v>Yes</v>
          </cell>
          <cell r="K844" t="str">
            <v>SheungWan_SaiYingPun</v>
          </cell>
          <cell r="L844" t="str">
            <v>Yes</v>
          </cell>
          <cell r="M844" t="str">
            <v>AC04408064001</v>
          </cell>
        </row>
        <row r="845">
          <cell r="A845" t="str">
            <v>SA1737</v>
          </cell>
          <cell r="B845" t="str">
            <v>11SW-A/R63</v>
          </cell>
          <cell r="C845">
            <v>0</v>
          </cell>
          <cell r="D845" t="str">
            <v>CP&amp;ML</v>
          </cell>
          <cell r="E845" t="str">
            <v>C-W</v>
          </cell>
          <cell r="F845" t="str">
            <v>A</v>
          </cell>
          <cell r="G845" t="str">
            <v>Caine Lane Garden</v>
          </cell>
          <cell r="H845" t="str">
            <v>LCSD</v>
          </cell>
          <cell r="I845">
            <v>1</v>
          </cell>
          <cell r="J845" t="str">
            <v>Yes</v>
          </cell>
          <cell r="K845" t="str">
            <v>SheungWan_SaiYingPun</v>
          </cell>
          <cell r="L845" t="str">
            <v>No</v>
          </cell>
          <cell r="M845" t="str">
            <v>AB04408024004</v>
          </cell>
        </row>
        <row r="846">
          <cell r="A846" t="str">
            <v>SA1738</v>
          </cell>
          <cell r="B846" t="str">
            <v>11SW-A/R70</v>
          </cell>
          <cell r="C846">
            <v>0</v>
          </cell>
          <cell r="D846" t="str">
            <v>CP&amp;ML</v>
          </cell>
          <cell r="E846" t="str">
            <v>C-W</v>
          </cell>
          <cell r="F846" t="str">
            <v>A</v>
          </cell>
          <cell r="G846" t="str">
            <v>(Former Hollywood Road Police Quarters?)</v>
          </cell>
          <cell r="H846" t="str">
            <v>DEVB</v>
          </cell>
          <cell r="I846">
            <v>1</v>
          </cell>
          <cell r="J846" t="str">
            <v>Yes</v>
          </cell>
          <cell r="K846" t="str">
            <v>SheungWan_SaiYingPun</v>
          </cell>
          <cell r="L846" t="str">
            <v>Yes</v>
          </cell>
          <cell r="M846" t="str">
            <v>AB03108002000</v>
          </cell>
        </row>
        <row r="847">
          <cell r="A847" t="str">
            <v>SA1739</v>
          </cell>
          <cell r="B847" t="str">
            <v>11SW-A/R72</v>
          </cell>
          <cell r="C847">
            <v>0</v>
          </cell>
          <cell r="D847" t="str">
            <v>CP&amp;ML</v>
          </cell>
          <cell r="E847" t="str">
            <v>C-W</v>
          </cell>
          <cell r="F847" t="str">
            <v>A</v>
          </cell>
          <cell r="G847" t="str">
            <v>Caine Lane Garden</v>
          </cell>
          <cell r="H847" t="str">
            <v>LCSD</v>
          </cell>
          <cell r="I847">
            <v>1</v>
          </cell>
          <cell r="J847" t="str">
            <v>No</v>
          </cell>
          <cell r="K847" t="str">
            <v>SheungWan_SaiYingPun</v>
          </cell>
          <cell r="L847" t="str">
            <v>No</v>
          </cell>
          <cell r="M847" t="str">
            <v>AB04408024003</v>
          </cell>
        </row>
        <row r="848">
          <cell r="A848" t="str">
            <v>SA1740</v>
          </cell>
          <cell r="B848" t="str">
            <v>11SW-A/R754</v>
          </cell>
          <cell r="C848">
            <v>0</v>
          </cell>
          <cell r="D848" t="str">
            <v>WS&amp;L</v>
          </cell>
          <cell r="E848" t="str">
            <v>W</v>
          </cell>
          <cell r="F848" t="str">
            <v>A</v>
          </cell>
          <cell r="G848" t="str">
            <v>Hill Road Garden</v>
          </cell>
          <cell r="H848" t="str">
            <v>LCSD</v>
          </cell>
          <cell r="I848">
            <v>2</v>
          </cell>
          <cell r="J848" t="str">
            <v>Yes</v>
          </cell>
          <cell r="K848" t="str">
            <v>SaiWan</v>
          </cell>
          <cell r="L848" t="str">
            <v>No</v>
          </cell>
          <cell r="M848" t="str">
            <v>BA04408028003</v>
          </cell>
        </row>
        <row r="849">
          <cell r="A849" t="str">
            <v>SA1741</v>
          </cell>
          <cell r="B849" t="str">
            <v>11SW-A/R783</v>
          </cell>
          <cell r="C849">
            <v>0</v>
          </cell>
          <cell r="D849" t="str">
            <v>WS&amp;L</v>
          </cell>
          <cell r="E849" t="str">
            <v>W</v>
          </cell>
          <cell r="F849" t="str">
            <v>A</v>
          </cell>
          <cell r="G849" t="str">
            <v>The Former Victoria Road Police Detention Centre</v>
          </cell>
          <cell r="H849" t="str">
            <v>HKPF</v>
          </cell>
          <cell r="I849">
            <v>1</v>
          </cell>
          <cell r="J849" t="str">
            <v>Yes</v>
          </cell>
          <cell r="L849" t="str">
            <v>No</v>
          </cell>
          <cell r="M849" t="str">
            <v>BA03108009001</v>
          </cell>
        </row>
        <row r="850">
          <cell r="A850" t="str">
            <v>SA1742</v>
          </cell>
          <cell r="B850" t="str">
            <v>11SW-A/R81</v>
          </cell>
          <cell r="C850">
            <v>0</v>
          </cell>
          <cell r="D850" t="str">
            <v>CP&amp;ML</v>
          </cell>
          <cell r="E850" t="str">
            <v>C-W</v>
          </cell>
          <cell r="F850" t="str">
            <v>A</v>
          </cell>
          <cell r="G850" t="str">
            <v>Caine Lane Garden</v>
          </cell>
          <cell r="H850" t="str">
            <v>LCSD</v>
          </cell>
          <cell r="I850">
            <v>1</v>
          </cell>
          <cell r="J850" t="str">
            <v>Yes</v>
          </cell>
          <cell r="K850" t="str">
            <v>SheungWan_SaiYingPun</v>
          </cell>
          <cell r="L850" t="str">
            <v>No</v>
          </cell>
          <cell r="M850" t="str">
            <v>AB04408024005</v>
          </cell>
        </row>
        <row r="851">
          <cell r="A851" t="str">
            <v>SA1745</v>
          </cell>
          <cell r="B851" t="str">
            <v>11SW-A/R838</v>
          </cell>
          <cell r="C851">
            <v>0</v>
          </cell>
          <cell r="D851" t="str">
            <v>WS&amp;L</v>
          </cell>
          <cell r="E851" t="str">
            <v>W</v>
          </cell>
          <cell r="F851" t="str">
            <v>A</v>
          </cell>
          <cell r="G851" t="str">
            <v>Forbes Street Temporary Playground</v>
          </cell>
          <cell r="H851" t="str">
            <v>LCSD</v>
          </cell>
          <cell r="I851">
            <v>2</v>
          </cell>
          <cell r="J851" t="str">
            <v>Yes</v>
          </cell>
          <cell r="K851" t="str">
            <v>SaiWan</v>
          </cell>
          <cell r="L851" t="str">
            <v>Yes</v>
          </cell>
          <cell r="M851" t="str">
            <v>BA04408023003</v>
          </cell>
        </row>
        <row r="852">
          <cell r="A852" t="str">
            <v>SA1746</v>
          </cell>
          <cell r="B852" t="str">
            <v>11SW-A/R839</v>
          </cell>
          <cell r="C852" t="str">
            <v>1,2,3,4,5</v>
          </cell>
          <cell r="D852" t="str">
            <v>Heritage</v>
          </cell>
          <cell r="E852" t="str">
            <v>Antiq</v>
          </cell>
          <cell r="F852" t="str">
            <v>A</v>
          </cell>
          <cell r="G852" t="str">
            <v>Dr. Sun Yat Sen Museum (W)</v>
          </cell>
          <cell r="H852" t="str">
            <v>LCSD,LCSD,LCSD.LCSD,LCSD</v>
          </cell>
          <cell r="I852">
            <v>1</v>
          </cell>
          <cell r="J852" t="str">
            <v>Yes</v>
          </cell>
          <cell r="K852" t="str">
            <v>SheungWan_SaiYingPun</v>
          </cell>
          <cell r="L852" t="str">
            <v>No</v>
          </cell>
          <cell r="M852" t="str">
            <v>FH04408019001</v>
          </cell>
        </row>
        <row r="853">
          <cell r="A853" t="str">
            <v>SA1747</v>
          </cell>
          <cell r="B853" t="str">
            <v>11SW-A/R878</v>
          </cell>
          <cell r="C853">
            <v>0</v>
          </cell>
          <cell r="D853" t="str">
            <v>CP&amp;ML</v>
          </cell>
          <cell r="E853" t="str">
            <v>C-W</v>
          </cell>
          <cell r="F853" t="str">
            <v>A</v>
          </cell>
          <cell r="G853" t="str">
            <v>Blake Garden Children Playground</v>
          </cell>
          <cell r="H853" t="str">
            <v>LCSD</v>
          </cell>
          <cell r="I853">
            <v>1</v>
          </cell>
          <cell r="J853" t="str">
            <v>Yes</v>
          </cell>
          <cell r="K853" t="str">
            <v>SheungWan_SaiYingPun</v>
          </cell>
          <cell r="L853" t="str">
            <v>No</v>
          </cell>
          <cell r="M853" t="str">
            <v>AB04408019003</v>
          </cell>
        </row>
        <row r="854">
          <cell r="A854" t="str">
            <v>SA1748</v>
          </cell>
          <cell r="B854" t="str">
            <v>11SW-A/R879</v>
          </cell>
          <cell r="C854">
            <v>0</v>
          </cell>
          <cell r="D854" t="str">
            <v>CP&amp;ML</v>
          </cell>
          <cell r="E854" t="str">
            <v>C-W</v>
          </cell>
          <cell r="F854" t="str">
            <v>A</v>
          </cell>
          <cell r="G854" t="str">
            <v>C&amp;W District St. Anthony's School</v>
          </cell>
          <cell r="H854" t="str">
            <v>EB</v>
          </cell>
          <cell r="I854">
            <v>1</v>
          </cell>
          <cell r="J854" t="str">
            <v>Yes</v>
          </cell>
          <cell r="K854" t="str">
            <v>SheungWan_SaiYingPun</v>
          </cell>
          <cell r="L854" t="str">
            <v>No</v>
          </cell>
          <cell r="M854" t="str">
            <v>AB07108010006</v>
          </cell>
        </row>
        <row r="855">
          <cell r="A855" t="str">
            <v>SA1749</v>
          </cell>
          <cell r="B855" t="str">
            <v>11SW-A/R880</v>
          </cell>
          <cell r="C855">
            <v>0</v>
          </cell>
          <cell r="D855" t="str">
            <v>CP&amp;ML</v>
          </cell>
          <cell r="E855" t="str">
            <v>C-W</v>
          </cell>
          <cell r="F855" t="str">
            <v>A</v>
          </cell>
          <cell r="G855" t="str">
            <v>Caine Lane Garden</v>
          </cell>
          <cell r="H855" t="str">
            <v>LCSD</v>
          </cell>
          <cell r="I855">
            <v>1</v>
          </cell>
          <cell r="J855" t="str">
            <v>Yes</v>
          </cell>
          <cell r="K855" t="str">
            <v>SheungWan_SaiYingPun</v>
          </cell>
          <cell r="L855" t="str">
            <v>No</v>
          </cell>
          <cell r="M855" t="str">
            <v>AB04408024006</v>
          </cell>
        </row>
        <row r="856">
          <cell r="A856" t="str">
            <v>SA1750</v>
          </cell>
          <cell r="B856" t="str">
            <v>11SW-A/R886</v>
          </cell>
          <cell r="C856">
            <v>0</v>
          </cell>
          <cell r="D856" t="str">
            <v>CP&amp;ML</v>
          </cell>
          <cell r="E856" t="str">
            <v>C-W</v>
          </cell>
          <cell r="F856" t="str">
            <v>A</v>
          </cell>
          <cell r="G856" t="str">
            <v>Blake Garden Children Playground</v>
          </cell>
          <cell r="H856" t="str">
            <v>LCSD</v>
          </cell>
          <cell r="I856">
            <v>2</v>
          </cell>
          <cell r="J856" t="str">
            <v>No</v>
          </cell>
          <cell r="K856" t="str">
            <v>SheungWan_SaiYingPun</v>
          </cell>
          <cell r="L856" t="str">
            <v>No</v>
          </cell>
          <cell r="M856" t="str">
            <v>AB04408019005</v>
          </cell>
        </row>
        <row r="857">
          <cell r="A857" t="str">
            <v>SA1751</v>
          </cell>
          <cell r="B857" t="str">
            <v>11SW-A/R887</v>
          </cell>
          <cell r="C857">
            <v>0</v>
          </cell>
          <cell r="D857" t="str">
            <v>CP&amp;ML</v>
          </cell>
          <cell r="E857" t="str">
            <v>PML</v>
          </cell>
          <cell r="F857" t="str">
            <v>A</v>
          </cell>
          <cell r="G857" t="str">
            <v>Kotewall Fire Station</v>
          </cell>
          <cell r="H857" t="str">
            <v>FSD</v>
          </cell>
          <cell r="I857">
            <v>1</v>
          </cell>
          <cell r="J857" t="str">
            <v>Yes</v>
          </cell>
          <cell r="L857" t="str">
            <v>No</v>
          </cell>
          <cell r="M857" t="str">
            <v>AC01808020000</v>
          </cell>
        </row>
        <row r="858">
          <cell r="A858" t="str">
            <v>SA1752</v>
          </cell>
          <cell r="B858" t="str">
            <v>11SW-A/R900</v>
          </cell>
          <cell r="C858">
            <v>0</v>
          </cell>
          <cell r="D858" t="str">
            <v>WS&amp;L</v>
          </cell>
          <cell r="E858" t="str">
            <v>W</v>
          </cell>
          <cell r="F858" t="str">
            <v>A</v>
          </cell>
          <cell r="G858" t="str">
            <v>Kennedy Town Bus Terminus Sitting Out Area</v>
          </cell>
          <cell r="H858" t="str">
            <v>LCSD</v>
          </cell>
          <cell r="I858">
            <v>2</v>
          </cell>
          <cell r="J858" t="str">
            <v>Yes</v>
          </cell>
          <cell r="K858" t="str">
            <v>SaiWan</v>
          </cell>
          <cell r="L858" t="str">
            <v>Yes</v>
          </cell>
          <cell r="M858" t="str">
            <v>BA04408034002</v>
          </cell>
        </row>
        <row r="859">
          <cell r="A859" t="str">
            <v>SA1753</v>
          </cell>
          <cell r="B859" t="str">
            <v>11SW-A/R940</v>
          </cell>
          <cell r="C859" t="str">
            <v>0,0</v>
          </cell>
          <cell r="D859" t="str">
            <v>WS&amp;L</v>
          </cell>
          <cell r="E859" t="str">
            <v>W</v>
          </cell>
          <cell r="F859" t="str">
            <v>A</v>
          </cell>
          <cell r="G859" t="str">
            <v>Shek Tong Tsui Municipal Services Building</v>
          </cell>
          <cell r="H859" t="str">
            <v>FEHD,LCSD</v>
          </cell>
          <cell r="I859">
            <v>1</v>
          </cell>
          <cell r="J859" t="str">
            <v>Yes</v>
          </cell>
          <cell r="K859" t="str">
            <v>SaiWan</v>
          </cell>
          <cell r="L859" t="str">
            <v>No</v>
          </cell>
          <cell r="M859" t="str">
            <v>BA01908033000</v>
          </cell>
        </row>
        <row r="860">
          <cell r="A860" t="str">
            <v>SA1754</v>
          </cell>
          <cell r="B860" t="str">
            <v>11SW-A/R955</v>
          </cell>
          <cell r="C860">
            <v>0</v>
          </cell>
          <cell r="D860" t="str">
            <v>CP&amp;ML</v>
          </cell>
          <cell r="E860" t="str">
            <v>PML</v>
          </cell>
          <cell r="F860" t="str">
            <v>A</v>
          </cell>
          <cell r="G860" t="str">
            <v>Fairmont Gardens</v>
          </cell>
          <cell r="H860" t="str">
            <v>GPA</v>
          </cell>
          <cell r="I860">
            <v>1</v>
          </cell>
          <cell r="J860" t="str">
            <v>No</v>
          </cell>
          <cell r="K860" t="str">
            <v>SheungWan_SaiYingPun</v>
          </cell>
          <cell r="L860" t="str">
            <v>No</v>
          </cell>
          <cell r="M860" t="str">
            <v>AC02308008003</v>
          </cell>
        </row>
        <row r="861">
          <cell r="A861" t="str">
            <v>SA1755</v>
          </cell>
          <cell r="B861" t="str">
            <v>11SW-A/R961</v>
          </cell>
          <cell r="C861">
            <v>0</v>
          </cell>
          <cell r="D861" t="str">
            <v>CP&amp;ML</v>
          </cell>
          <cell r="E861" t="str">
            <v>C-W</v>
          </cell>
          <cell r="F861" t="str">
            <v>A</v>
          </cell>
          <cell r="G861" t="str">
            <v>C&amp;W District St. Anthony's School</v>
          </cell>
          <cell r="H861" t="str">
            <v>EB</v>
          </cell>
          <cell r="I861">
            <v>1</v>
          </cell>
          <cell r="J861" t="str">
            <v>Yes</v>
          </cell>
          <cell r="K861" t="str">
            <v>SheungWan_SaiYingPun</v>
          </cell>
          <cell r="L861" t="str">
            <v>No</v>
          </cell>
          <cell r="M861" t="str">
            <v>AB07108010007</v>
          </cell>
        </row>
        <row r="862">
          <cell r="A862" t="str">
            <v>SA1756</v>
          </cell>
          <cell r="B862" t="str">
            <v>11SW-A/R962</v>
          </cell>
          <cell r="C862">
            <v>0</v>
          </cell>
          <cell r="D862" t="str">
            <v>CP&amp;ML</v>
          </cell>
          <cell r="E862" t="str">
            <v>C-W</v>
          </cell>
          <cell r="F862" t="str">
            <v>A</v>
          </cell>
          <cell r="G862" t="str">
            <v>(Former Hollywood Road Police Quarters?)</v>
          </cell>
          <cell r="H862" t="str">
            <v>DEVB</v>
          </cell>
          <cell r="I862">
            <v>2</v>
          </cell>
          <cell r="J862" t="str">
            <v>Yes</v>
          </cell>
          <cell r="K862" t="str">
            <v>SheungWan_SaiYingPun</v>
          </cell>
          <cell r="L862" t="str">
            <v>Yes</v>
          </cell>
          <cell r="M862" t="str">
            <v>AB03108002010</v>
          </cell>
        </row>
        <row r="863">
          <cell r="A863" t="str">
            <v>SA1757</v>
          </cell>
          <cell r="B863" t="str">
            <v>11SW-A/R97</v>
          </cell>
          <cell r="C863">
            <v>0</v>
          </cell>
          <cell r="D863" t="str">
            <v>CP&amp;ML</v>
          </cell>
          <cell r="E863" t="str">
            <v>C-W</v>
          </cell>
          <cell r="F863" t="str">
            <v>A</v>
          </cell>
          <cell r="G863" t="str">
            <v>Wing Lee Street Sitting Out Area</v>
          </cell>
          <cell r="H863" t="str">
            <v>LCSD</v>
          </cell>
          <cell r="I863">
            <v>3</v>
          </cell>
          <cell r="J863" t="str">
            <v>No</v>
          </cell>
          <cell r="K863" t="str">
            <v>SheungWan_SaiYingPun</v>
          </cell>
          <cell r="L863" t="str">
            <v>No</v>
          </cell>
          <cell r="M863" t="str">
            <v>AB04408023004</v>
          </cell>
        </row>
        <row r="864">
          <cell r="A864" t="str">
            <v>SA1758</v>
          </cell>
          <cell r="B864" t="str">
            <v>11SW-A/R973</v>
          </cell>
          <cell r="C864">
            <v>0</v>
          </cell>
          <cell r="D864" t="str">
            <v>CP&amp;ML</v>
          </cell>
          <cell r="E864" t="str">
            <v>C-W</v>
          </cell>
          <cell r="F864" t="str">
            <v>A</v>
          </cell>
          <cell r="G864" t="str">
            <v>(Former Hollywood Road Police Quarters?)</v>
          </cell>
          <cell r="H864" t="str">
            <v>DEVB</v>
          </cell>
          <cell r="I864">
            <v>3</v>
          </cell>
          <cell r="J864" t="str">
            <v>No</v>
          </cell>
          <cell r="K864" t="str">
            <v>SheungWan_SaiYingPun</v>
          </cell>
          <cell r="L864" t="str">
            <v>No</v>
          </cell>
          <cell r="M864" t="str">
            <v>AB02308002002</v>
          </cell>
        </row>
        <row r="865">
          <cell r="A865" t="str">
            <v>SA1759</v>
          </cell>
          <cell r="B865" t="str">
            <v>11SW-A/R974</v>
          </cell>
          <cell r="C865">
            <v>0</v>
          </cell>
          <cell r="D865" t="str">
            <v>CP&amp;ML</v>
          </cell>
          <cell r="E865" t="str">
            <v>C-W</v>
          </cell>
          <cell r="F865" t="str">
            <v>A</v>
          </cell>
          <cell r="G865" t="str">
            <v>(Former Hollywood Road Police Quarters?)</v>
          </cell>
          <cell r="H865" t="str">
            <v>DEVB</v>
          </cell>
          <cell r="I865">
            <v>1</v>
          </cell>
          <cell r="J865" t="str">
            <v>Yes</v>
          </cell>
          <cell r="K865" t="str">
            <v>SheungWan_SaiYingPun</v>
          </cell>
          <cell r="L865" t="str">
            <v>Yes</v>
          </cell>
          <cell r="M865" t="str">
            <v>AB03108002009</v>
          </cell>
        </row>
        <row r="866">
          <cell r="A866" t="str">
            <v>SA1760</v>
          </cell>
          <cell r="B866" t="str">
            <v>11SW-A/R987</v>
          </cell>
          <cell r="C866">
            <v>0</v>
          </cell>
          <cell r="D866" t="str">
            <v>WS&amp;L</v>
          </cell>
          <cell r="E866" t="str">
            <v>W</v>
          </cell>
          <cell r="F866" t="str">
            <v>A</v>
          </cell>
          <cell r="G866" t="str">
            <v>Pokfield Road Sitting Out Area</v>
          </cell>
          <cell r="H866" t="str">
            <v>LCSD</v>
          </cell>
          <cell r="I866">
            <v>1</v>
          </cell>
          <cell r="J866" t="str">
            <v>No</v>
          </cell>
          <cell r="K866" t="str">
            <v>SaiWan</v>
          </cell>
          <cell r="L866" t="str">
            <v>No</v>
          </cell>
          <cell r="M866" t="str">
            <v>BA04408022000</v>
          </cell>
        </row>
        <row r="867">
          <cell r="A867" t="str">
            <v>SA1761</v>
          </cell>
          <cell r="B867" t="str">
            <v>11SW-A/R995</v>
          </cell>
          <cell r="C867">
            <v>0</v>
          </cell>
          <cell r="D867" t="str">
            <v>WS&amp;L</v>
          </cell>
          <cell r="E867" t="str">
            <v>W</v>
          </cell>
          <cell r="F867" t="str">
            <v>A</v>
          </cell>
          <cell r="G867" t="str">
            <v>Kennedy Town Jockey Club Clinic</v>
          </cell>
          <cell r="H867" t="str">
            <v>DH</v>
          </cell>
          <cell r="I867">
            <v>1</v>
          </cell>
          <cell r="J867" t="str">
            <v>Yes</v>
          </cell>
          <cell r="K867" t="str">
            <v>SaiWan</v>
          </cell>
          <cell r="L867" t="str">
            <v>No</v>
          </cell>
          <cell r="M867" t="str">
            <v>BA02508014001</v>
          </cell>
        </row>
        <row r="868">
          <cell r="A868" t="str">
            <v>SA1762</v>
          </cell>
          <cell r="B868" t="str">
            <v>11SW-B/C105</v>
          </cell>
          <cell r="C868">
            <v>0</v>
          </cell>
          <cell r="D868" t="str">
            <v>Heritage</v>
          </cell>
          <cell r="E868" t="str">
            <v>Antiq</v>
          </cell>
          <cell r="F868" t="str">
            <v>A</v>
          </cell>
          <cell r="G868" t="str">
            <v>28 Kennedy Road (CP&amp;ML)</v>
          </cell>
          <cell r="H868" t="str">
            <v>CS' Off</v>
          </cell>
          <cell r="I868">
            <v>2</v>
          </cell>
          <cell r="J868" t="str">
            <v>Yes</v>
          </cell>
          <cell r="K868" t="str">
            <v>Central_Admiralty</v>
          </cell>
          <cell r="L868" t="str">
            <v>No</v>
          </cell>
          <cell r="M868" t="str">
            <v>AC02308111002</v>
          </cell>
        </row>
        <row r="869">
          <cell r="A869" t="str">
            <v>SA1763</v>
          </cell>
          <cell r="B869" t="str">
            <v>11SW-B/C112</v>
          </cell>
          <cell r="C869">
            <v>0</v>
          </cell>
          <cell r="D869" t="str">
            <v>CP&amp;ML</v>
          </cell>
          <cell r="E869" t="str">
            <v>C-E</v>
          </cell>
          <cell r="F869" t="str">
            <v>A</v>
          </cell>
          <cell r="G869" t="str">
            <v>Hong Kong Park</v>
          </cell>
          <cell r="H869" t="str">
            <v>LCSD</v>
          </cell>
          <cell r="I869">
            <v>2</v>
          </cell>
          <cell r="J869" t="str">
            <v>Yes</v>
          </cell>
          <cell r="K869" t="str">
            <v>Central_Admiralty</v>
          </cell>
          <cell r="L869" t="str">
            <v>Yes</v>
          </cell>
          <cell r="M869" t="str">
            <v>AH04408006009</v>
          </cell>
        </row>
        <row r="870">
          <cell r="A870" t="str">
            <v>SA1764</v>
          </cell>
          <cell r="B870" t="str">
            <v>11SW-B/CR113</v>
          </cell>
          <cell r="C870">
            <v>0</v>
          </cell>
          <cell r="D870" t="str">
            <v>CP&amp;ML</v>
          </cell>
          <cell r="E870" t="str">
            <v>C-E</v>
          </cell>
          <cell r="F870" t="str">
            <v>A</v>
          </cell>
          <cell r="G870" t="str">
            <v>Hong Kong Park</v>
          </cell>
          <cell r="H870" t="str">
            <v>LCSD</v>
          </cell>
          <cell r="I870">
            <v>1</v>
          </cell>
          <cell r="J870" t="str">
            <v>Yes</v>
          </cell>
          <cell r="K870" t="str">
            <v>Central_Admiralty</v>
          </cell>
          <cell r="L870" t="str">
            <v>Yes</v>
          </cell>
          <cell r="M870" t="str">
            <v>AH04408006010</v>
          </cell>
        </row>
        <row r="871">
          <cell r="A871" t="str">
            <v>SA1765</v>
          </cell>
          <cell r="B871" t="str">
            <v>11SW-B/CR114</v>
          </cell>
          <cell r="C871">
            <v>0</v>
          </cell>
          <cell r="D871" t="str">
            <v>CP&amp;ML</v>
          </cell>
          <cell r="E871" t="str">
            <v>C-E</v>
          </cell>
          <cell r="F871" t="str">
            <v>A</v>
          </cell>
          <cell r="G871" t="str">
            <v>Hong Kong Park</v>
          </cell>
          <cell r="H871" t="str">
            <v>LCSD</v>
          </cell>
          <cell r="I871">
            <v>1</v>
          </cell>
          <cell r="J871" t="str">
            <v>Yes</v>
          </cell>
          <cell r="K871" t="str">
            <v>Central_Admiralty</v>
          </cell>
          <cell r="L871" t="str">
            <v>Yes</v>
          </cell>
          <cell r="M871" t="str">
            <v>AH04408006011</v>
          </cell>
        </row>
        <row r="872">
          <cell r="A872" t="str">
            <v>SA1766</v>
          </cell>
          <cell r="B872" t="str">
            <v>11SW-B/C117</v>
          </cell>
          <cell r="C872">
            <v>0</v>
          </cell>
          <cell r="D872" t="str">
            <v>CP&amp;ML</v>
          </cell>
          <cell r="E872" t="str">
            <v>C-E</v>
          </cell>
          <cell r="F872" t="str">
            <v>A</v>
          </cell>
          <cell r="G872" t="str">
            <v>Hong Kong Park</v>
          </cell>
          <cell r="H872" t="str">
            <v>LCSD</v>
          </cell>
          <cell r="I872">
            <v>2</v>
          </cell>
          <cell r="J872" t="str">
            <v>Yes</v>
          </cell>
          <cell r="K872" t="str">
            <v>Central_Admiralty</v>
          </cell>
          <cell r="L872" t="str">
            <v>Yes</v>
          </cell>
          <cell r="M872" t="str">
            <v>AH04408006012</v>
          </cell>
        </row>
        <row r="873">
          <cell r="A873" t="str">
            <v>SA1767</v>
          </cell>
          <cell r="B873" t="str">
            <v>11SW-B/C118</v>
          </cell>
          <cell r="C873">
            <v>0</v>
          </cell>
          <cell r="D873" t="str">
            <v>CP&amp;ML</v>
          </cell>
          <cell r="E873" t="str">
            <v>C-E</v>
          </cell>
          <cell r="F873" t="str">
            <v>A</v>
          </cell>
          <cell r="G873" t="str">
            <v>Hong Kong Park</v>
          </cell>
          <cell r="H873" t="str">
            <v>LCSD</v>
          </cell>
          <cell r="I873">
            <v>1</v>
          </cell>
          <cell r="J873" t="str">
            <v>Yes</v>
          </cell>
          <cell r="K873" t="str">
            <v>Central_Admiralty</v>
          </cell>
          <cell r="L873" t="str">
            <v>Yes</v>
          </cell>
          <cell r="M873" t="str">
            <v>AH04408006013</v>
          </cell>
        </row>
        <row r="874">
          <cell r="A874" t="str">
            <v>SA1769</v>
          </cell>
          <cell r="B874" t="str">
            <v>11SW-B/CR124</v>
          </cell>
          <cell r="C874">
            <v>0</v>
          </cell>
          <cell r="D874" t="str">
            <v>CP&amp;ML</v>
          </cell>
          <cell r="E874" t="str">
            <v>C-E</v>
          </cell>
          <cell r="F874" t="str">
            <v>A</v>
          </cell>
          <cell r="G874" t="str">
            <v>Hong Kong Park</v>
          </cell>
          <cell r="H874" t="str">
            <v>LCSD</v>
          </cell>
          <cell r="I874">
            <v>1</v>
          </cell>
          <cell r="J874" t="str">
            <v>Yes</v>
          </cell>
          <cell r="K874" t="str">
            <v>Central_Admiralty</v>
          </cell>
          <cell r="L874" t="str">
            <v>Yes</v>
          </cell>
          <cell r="M874" t="str">
            <v>AH04408006015</v>
          </cell>
        </row>
        <row r="875">
          <cell r="A875" t="str">
            <v>SA1770</v>
          </cell>
          <cell r="B875" t="str">
            <v>11SW-B/C125</v>
          </cell>
          <cell r="C875">
            <v>1</v>
          </cell>
          <cell r="D875" t="str">
            <v>CP&amp;ML</v>
          </cell>
          <cell r="E875" t="str">
            <v>C-E</v>
          </cell>
          <cell r="F875" t="str">
            <v>A</v>
          </cell>
          <cell r="G875" t="str">
            <v>Hong Kong Park</v>
          </cell>
          <cell r="H875" t="str">
            <v>LCSD</v>
          </cell>
          <cell r="I875">
            <v>1</v>
          </cell>
          <cell r="J875" t="str">
            <v>Yes</v>
          </cell>
          <cell r="K875" t="str">
            <v>Central_Admiralty</v>
          </cell>
          <cell r="L875" t="str">
            <v>Yes</v>
          </cell>
          <cell r="M875" t="str">
            <v>AH04408006016</v>
          </cell>
        </row>
        <row r="876">
          <cell r="A876" t="str">
            <v>SA1772</v>
          </cell>
          <cell r="B876" t="str">
            <v>11SW-B/C133</v>
          </cell>
          <cell r="C876">
            <v>0</v>
          </cell>
          <cell r="D876" t="str">
            <v>CP&amp;ML</v>
          </cell>
          <cell r="E876" t="str">
            <v>C-E</v>
          </cell>
          <cell r="F876" t="str">
            <v>A</v>
          </cell>
          <cell r="G876" t="str">
            <v>Hong Kong Park</v>
          </cell>
          <cell r="H876" t="str">
            <v>LCSD</v>
          </cell>
          <cell r="I876">
            <v>2</v>
          </cell>
          <cell r="J876" t="str">
            <v>Yes</v>
          </cell>
          <cell r="K876" t="str">
            <v>Central_Admiralty</v>
          </cell>
          <cell r="L876" t="str">
            <v>Yes</v>
          </cell>
          <cell r="M876" t="str">
            <v>AH04408006018</v>
          </cell>
        </row>
        <row r="877">
          <cell r="A877" t="str">
            <v>SA1776</v>
          </cell>
          <cell r="B877" t="str">
            <v>11SW-B/C14</v>
          </cell>
          <cell r="C877">
            <v>0</v>
          </cell>
          <cell r="D877" t="str">
            <v>CP&amp;ML</v>
          </cell>
          <cell r="E877" t="str">
            <v>C-E</v>
          </cell>
          <cell r="F877" t="str">
            <v>A</v>
          </cell>
          <cell r="G877" t="str">
            <v>Central Government Offices</v>
          </cell>
          <cell r="H877" t="str">
            <v>D of J</v>
          </cell>
          <cell r="I877">
            <v>1</v>
          </cell>
          <cell r="J877" t="str">
            <v>Yes</v>
          </cell>
          <cell r="K877" t="str">
            <v>Central_Admiralty</v>
          </cell>
          <cell r="L877" t="str">
            <v>Yes</v>
          </cell>
          <cell r="M877" t="str">
            <v>AC03908113003</v>
          </cell>
        </row>
        <row r="878">
          <cell r="A878" t="str">
            <v>SA1777</v>
          </cell>
          <cell r="B878" t="str">
            <v>11SW-B/CR154</v>
          </cell>
          <cell r="C878">
            <v>0</v>
          </cell>
          <cell r="D878" t="str">
            <v>CP&amp;ML</v>
          </cell>
          <cell r="E878" t="str">
            <v>C-E</v>
          </cell>
          <cell r="F878" t="str">
            <v>A</v>
          </cell>
          <cell r="G878" t="str">
            <v>Hong Kong Park</v>
          </cell>
          <cell r="H878" t="str">
            <v>LCSD</v>
          </cell>
          <cell r="I878">
            <v>2</v>
          </cell>
          <cell r="J878" t="str">
            <v>Yes</v>
          </cell>
          <cell r="K878" t="str">
            <v>Central_Admiralty</v>
          </cell>
          <cell r="L878" t="str">
            <v>Yes</v>
          </cell>
          <cell r="M878" t="str">
            <v>AH04408006028</v>
          </cell>
        </row>
        <row r="879">
          <cell r="A879" t="str">
            <v>SA1778</v>
          </cell>
          <cell r="B879" t="str">
            <v>11SW-B/CR155</v>
          </cell>
          <cell r="C879">
            <v>0</v>
          </cell>
          <cell r="D879" t="str">
            <v>CP&amp;ML</v>
          </cell>
          <cell r="E879" t="str">
            <v>PML</v>
          </cell>
          <cell r="F879" t="str">
            <v>A</v>
          </cell>
          <cell r="G879" t="str">
            <v>Montgomery Block, 42B Kennedy Road</v>
          </cell>
          <cell r="H879" t="str">
            <v>GPA</v>
          </cell>
          <cell r="I879">
            <v>1</v>
          </cell>
          <cell r="J879" t="str">
            <v>Yes</v>
          </cell>
          <cell r="K879" t="str">
            <v>Central_Admiralty</v>
          </cell>
          <cell r="L879" t="str">
            <v>Yes</v>
          </cell>
          <cell r="M879" t="str">
            <v>AC02308012003</v>
          </cell>
        </row>
        <row r="880">
          <cell r="A880" t="str">
            <v>SA1779</v>
          </cell>
          <cell r="B880" t="str">
            <v>11SW-B/CR16</v>
          </cell>
          <cell r="C880">
            <v>0</v>
          </cell>
          <cell r="D880" t="str">
            <v>CP&amp;ML</v>
          </cell>
          <cell r="E880" t="str">
            <v>PML</v>
          </cell>
          <cell r="F880" t="str">
            <v>A</v>
          </cell>
          <cell r="G880" t="str">
            <v>Hong Kong Zoological &amp; Botanical Gardens</v>
          </cell>
          <cell r="H880" t="str">
            <v>LCSD</v>
          </cell>
          <cell r="I880">
            <v>2</v>
          </cell>
          <cell r="J880" t="str">
            <v>Yes</v>
          </cell>
          <cell r="K880" t="str">
            <v>Central_Admiralty</v>
          </cell>
          <cell r="L880" t="str">
            <v>Yes</v>
          </cell>
          <cell r="M880" t="str">
            <v>AC04408053014</v>
          </cell>
        </row>
        <row r="881">
          <cell r="A881" t="str">
            <v>SA1781</v>
          </cell>
          <cell r="B881" t="str">
            <v>11SW-B/C239</v>
          </cell>
          <cell r="C881">
            <v>0</v>
          </cell>
          <cell r="D881" t="str">
            <v>CP&amp;ML</v>
          </cell>
          <cell r="E881" t="str">
            <v>C-E</v>
          </cell>
          <cell r="F881" t="str">
            <v>A</v>
          </cell>
          <cell r="G881" t="str">
            <v>Monmouth Park</v>
          </cell>
          <cell r="H881" t="str">
            <v>LCSD</v>
          </cell>
          <cell r="I881">
            <v>3</v>
          </cell>
          <cell r="J881" t="str">
            <v>No</v>
          </cell>
          <cell r="L881" t="str">
            <v>Yes</v>
          </cell>
          <cell r="M881" t="str">
            <v>AH04408005003</v>
          </cell>
        </row>
        <row r="882">
          <cell r="A882" t="str">
            <v>SA1782</v>
          </cell>
          <cell r="B882" t="str">
            <v>11SW-B/C240</v>
          </cell>
          <cell r="C882">
            <v>0</v>
          </cell>
          <cell r="D882" t="str">
            <v>CP&amp;ML</v>
          </cell>
          <cell r="E882" t="str">
            <v>C-E</v>
          </cell>
          <cell r="F882" t="str">
            <v>A</v>
          </cell>
          <cell r="G882" t="str">
            <v>Monmouth Park</v>
          </cell>
          <cell r="H882" t="str">
            <v>LCSD</v>
          </cell>
          <cell r="I882">
            <v>3</v>
          </cell>
          <cell r="J882" t="str">
            <v>No</v>
          </cell>
          <cell r="L882" t="str">
            <v>Yes</v>
          </cell>
          <cell r="M882" t="str">
            <v>AH04408005001</v>
          </cell>
        </row>
        <row r="883">
          <cell r="A883" t="str">
            <v>SA1783</v>
          </cell>
          <cell r="B883" t="str">
            <v>11SW-B/C245</v>
          </cell>
          <cell r="C883">
            <v>0</v>
          </cell>
          <cell r="D883" t="str">
            <v>Wch</v>
          </cell>
          <cell r="E883" t="str">
            <v>Wch-N</v>
          </cell>
          <cell r="F883" t="str">
            <v>A</v>
          </cell>
          <cell r="G883" t="str">
            <v>Monmouth Terrace Playground</v>
          </cell>
          <cell r="H883" t="str">
            <v>LCSD</v>
          </cell>
          <cell r="I883">
            <v>1</v>
          </cell>
          <cell r="J883" t="str">
            <v>No</v>
          </cell>
          <cell r="L883" t="str">
            <v>No</v>
          </cell>
          <cell r="M883" t="str">
            <v>CA04408005004</v>
          </cell>
        </row>
        <row r="884">
          <cell r="A884" t="str">
            <v>SA1784</v>
          </cell>
          <cell r="B884" t="str">
            <v>11SW-B/CR248</v>
          </cell>
          <cell r="C884">
            <v>1</v>
          </cell>
          <cell r="D884" t="str">
            <v>CP&amp;ML</v>
          </cell>
          <cell r="E884" t="str">
            <v>C-E</v>
          </cell>
          <cell r="F884" t="str">
            <v>A</v>
          </cell>
          <cell r="G884" t="str">
            <v>Monmouth Park</v>
          </cell>
          <cell r="H884" t="str">
            <v>LCSD</v>
          </cell>
          <cell r="I884">
            <v>2</v>
          </cell>
          <cell r="J884" t="str">
            <v>Yes</v>
          </cell>
          <cell r="K884" t="str">
            <v>Central_Admiralty</v>
          </cell>
          <cell r="L884" t="str">
            <v>Yes</v>
          </cell>
          <cell r="M884" t="str">
            <v>AH04408005002</v>
          </cell>
        </row>
        <row r="885">
          <cell r="A885" t="str">
            <v>SA1785</v>
          </cell>
          <cell r="B885" t="str">
            <v>11SW-B/C249</v>
          </cell>
          <cell r="C885">
            <v>0</v>
          </cell>
          <cell r="D885" t="str">
            <v>CP&amp;ML</v>
          </cell>
          <cell r="E885" t="str">
            <v>C-E</v>
          </cell>
          <cell r="F885" t="str">
            <v>A</v>
          </cell>
          <cell r="G885" t="str">
            <v>Monmouth Park</v>
          </cell>
          <cell r="H885" t="str">
            <v>LCSD</v>
          </cell>
          <cell r="I885">
            <v>1</v>
          </cell>
          <cell r="J885" t="str">
            <v>No</v>
          </cell>
          <cell r="K885" t="str">
            <v>Central_Admiralty</v>
          </cell>
          <cell r="L885" t="str">
            <v>No</v>
          </cell>
          <cell r="M885" t="str">
            <v>AH04408005004</v>
          </cell>
        </row>
        <row r="886">
          <cell r="A886" t="str">
            <v>SA1786</v>
          </cell>
          <cell r="B886" t="str">
            <v>11SW-B/F299</v>
          </cell>
          <cell r="C886">
            <v>0</v>
          </cell>
          <cell r="D886" t="str">
            <v>CP&amp;ML</v>
          </cell>
          <cell r="E886" t="str">
            <v>C-E</v>
          </cell>
          <cell r="F886" t="str">
            <v>A</v>
          </cell>
          <cell r="G886" t="str">
            <v>Monmouth Park</v>
          </cell>
          <cell r="H886" t="str">
            <v>LCSD</v>
          </cell>
          <cell r="I886">
            <v>1</v>
          </cell>
          <cell r="J886" t="str">
            <v>*</v>
          </cell>
          <cell r="K886" t="str">
            <v>Central_Admiralty</v>
          </cell>
          <cell r="L886" t="str">
            <v>Yes</v>
          </cell>
          <cell r="M886" t="str">
            <v>AH04408005005</v>
          </cell>
        </row>
        <row r="887">
          <cell r="A887" t="str">
            <v>SA1787</v>
          </cell>
          <cell r="B887" t="str">
            <v>11SW-B/C286</v>
          </cell>
          <cell r="C887">
            <v>0</v>
          </cell>
          <cell r="D887" t="str">
            <v>CP&amp;ML</v>
          </cell>
          <cell r="E887" t="str">
            <v>PML</v>
          </cell>
          <cell r="F887" t="str">
            <v>A</v>
          </cell>
          <cell r="G887" t="str">
            <v>Hong Kong Zoological &amp; Botanical Gardens</v>
          </cell>
          <cell r="H887" t="str">
            <v>LCSD</v>
          </cell>
          <cell r="I887">
            <v>1</v>
          </cell>
          <cell r="J887" t="str">
            <v>Yes</v>
          </cell>
          <cell r="K887" t="str">
            <v>Central_Admiralty</v>
          </cell>
          <cell r="L887" t="str">
            <v>Yes</v>
          </cell>
          <cell r="M887" t="str">
            <v>AC04408053030</v>
          </cell>
        </row>
        <row r="888">
          <cell r="A888" t="str">
            <v>SA1788</v>
          </cell>
          <cell r="B888" t="str">
            <v>11SW-B/CR290</v>
          </cell>
          <cell r="C888">
            <v>0</v>
          </cell>
          <cell r="D888" t="str">
            <v>CP&amp;ML</v>
          </cell>
          <cell r="E888" t="str">
            <v>C-E</v>
          </cell>
          <cell r="F888" t="str">
            <v>A</v>
          </cell>
          <cell r="G888" t="str">
            <v>Hong Kong Park</v>
          </cell>
          <cell r="H888" t="str">
            <v>LCSD</v>
          </cell>
          <cell r="I888">
            <v>2</v>
          </cell>
          <cell r="J888" t="str">
            <v>Yes</v>
          </cell>
          <cell r="K888" t="str">
            <v>Central_Admiralty</v>
          </cell>
          <cell r="L888" t="str">
            <v>Yes</v>
          </cell>
          <cell r="M888" t="str">
            <v>AH04408006037</v>
          </cell>
        </row>
        <row r="889">
          <cell r="A889" t="str">
            <v>SA1789</v>
          </cell>
          <cell r="B889" t="str">
            <v>11SW-B/C306</v>
          </cell>
          <cell r="C889">
            <v>0</v>
          </cell>
          <cell r="D889" t="str">
            <v>CP&amp;ML</v>
          </cell>
          <cell r="E889" t="str">
            <v>C-E</v>
          </cell>
          <cell r="F889" t="str">
            <v>A</v>
          </cell>
          <cell r="G889" t="str">
            <v>Hong Kong Park</v>
          </cell>
          <cell r="H889" t="str">
            <v>LCSD</v>
          </cell>
          <cell r="I889">
            <v>2</v>
          </cell>
          <cell r="J889" t="str">
            <v>Yes</v>
          </cell>
          <cell r="K889" t="str">
            <v>Central_Admiralty</v>
          </cell>
          <cell r="L889" t="str">
            <v>Yes</v>
          </cell>
          <cell r="M889" t="str">
            <v>AH04408006038</v>
          </cell>
        </row>
        <row r="890">
          <cell r="A890" t="str">
            <v>SA1790</v>
          </cell>
          <cell r="B890" t="str">
            <v>11SW-B/C307</v>
          </cell>
          <cell r="C890">
            <v>0</v>
          </cell>
          <cell r="D890" t="str">
            <v>CP&amp;ML</v>
          </cell>
          <cell r="E890" t="str">
            <v>C-E</v>
          </cell>
          <cell r="F890" t="str">
            <v>A</v>
          </cell>
          <cell r="G890" t="str">
            <v>Hong Kong Park</v>
          </cell>
          <cell r="H890" t="str">
            <v>LCSD</v>
          </cell>
          <cell r="I890">
            <v>1</v>
          </cell>
          <cell r="J890" t="str">
            <v>Yes</v>
          </cell>
          <cell r="K890" t="str">
            <v>Central_Admiralty</v>
          </cell>
          <cell r="L890" t="str">
            <v>Yes</v>
          </cell>
          <cell r="M890" t="str">
            <v>AH04408006053</v>
          </cell>
        </row>
        <row r="891">
          <cell r="A891" t="str">
            <v>SA1791</v>
          </cell>
          <cell r="B891" t="str">
            <v>11SW-B/C308</v>
          </cell>
          <cell r="C891">
            <v>0</v>
          </cell>
          <cell r="D891" t="str">
            <v>CP&amp;ML</v>
          </cell>
          <cell r="E891" t="str">
            <v>PML</v>
          </cell>
          <cell r="F891" t="str">
            <v>A</v>
          </cell>
          <cell r="G891" t="str">
            <v>Montgomery Block, 42B Kennedy Road</v>
          </cell>
          <cell r="H891" t="str">
            <v>GPA</v>
          </cell>
          <cell r="I891">
            <v>3</v>
          </cell>
          <cell r="J891" t="str">
            <v>Yes</v>
          </cell>
          <cell r="K891" t="str">
            <v>Central_Admiralty</v>
          </cell>
          <cell r="L891" t="str">
            <v>Yes</v>
          </cell>
          <cell r="M891" t="str">
            <v>AC02308068001</v>
          </cell>
        </row>
        <row r="892">
          <cell r="A892" t="str">
            <v>SA1792</v>
          </cell>
          <cell r="B892" t="str">
            <v>11SW-B/C309</v>
          </cell>
          <cell r="C892">
            <v>0</v>
          </cell>
          <cell r="D892" t="str">
            <v>CP&amp;ML</v>
          </cell>
          <cell r="E892" t="str">
            <v>PML</v>
          </cell>
          <cell r="F892" t="str">
            <v>A</v>
          </cell>
          <cell r="G892" t="str">
            <v>Montgomery Block, 42B Kennedy Road</v>
          </cell>
          <cell r="H892" t="str">
            <v>GPA</v>
          </cell>
          <cell r="I892">
            <v>3</v>
          </cell>
          <cell r="J892" t="str">
            <v>Yes</v>
          </cell>
          <cell r="K892" t="str">
            <v>Central_Admiralty</v>
          </cell>
          <cell r="L892" t="str">
            <v>No</v>
          </cell>
          <cell r="M892" t="str">
            <v>AC02308017002</v>
          </cell>
        </row>
        <row r="893">
          <cell r="A893" t="str">
            <v>SA1793</v>
          </cell>
          <cell r="B893" t="str">
            <v>11SW-B/CR310</v>
          </cell>
          <cell r="C893">
            <v>0</v>
          </cell>
          <cell r="D893" t="str">
            <v>CP&amp;ML</v>
          </cell>
          <cell r="E893" t="str">
            <v>PML</v>
          </cell>
          <cell r="F893" t="str">
            <v>A</v>
          </cell>
          <cell r="G893" t="str">
            <v>Montgomery Block, 42B Kennedy Road</v>
          </cell>
          <cell r="H893" t="str">
            <v>GPA</v>
          </cell>
          <cell r="I893">
            <v>2</v>
          </cell>
          <cell r="J893" t="str">
            <v>Yes</v>
          </cell>
          <cell r="K893" t="str">
            <v>Central_Admiralty</v>
          </cell>
          <cell r="L893" t="str">
            <v>Yes</v>
          </cell>
          <cell r="M893" t="str">
            <v>AC02308012012</v>
          </cell>
        </row>
        <row r="894">
          <cell r="A894" t="str">
            <v>SA1794</v>
          </cell>
          <cell r="B894" t="str">
            <v>11SW-B/CR312</v>
          </cell>
          <cell r="C894">
            <v>0</v>
          </cell>
          <cell r="D894" t="str">
            <v>CP&amp;ML</v>
          </cell>
          <cell r="E894" t="str">
            <v>C-E</v>
          </cell>
          <cell r="F894" t="str">
            <v>A</v>
          </cell>
          <cell r="G894" t="str">
            <v>Hong Kong Park</v>
          </cell>
          <cell r="H894" t="str">
            <v>LCSD</v>
          </cell>
          <cell r="I894">
            <v>1</v>
          </cell>
          <cell r="J894" t="str">
            <v>Yes</v>
          </cell>
          <cell r="K894" t="str">
            <v>Central_Admiralty</v>
          </cell>
          <cell r="L894" t="str">
            <v>Yes</v>
          </cell>
          <cell r="M894" t="str">
            <v>AH04408006039</v>
          </cell>
        </row>
        <row r="895">
          <cell r="A895" t="str">
            <v>SA1795</v>
          </cell>
          <cell r="B895" t="str">
            <v>11SW-B/CR313</v>
          </cell>
          <cell r="C895">
            <v>0</v>
          </cell>
          <cell r="D895" t="str">
            <v>CP&amp;ML</v>
          </cell>
          <cell r="E895" t="str">
            <v>C-E</v>
          </cell>
          <cell r="F895" t="str">
            <v>A</v>
          </cell>
          <cell r="G895" t="str">
            <v>Hong Kong Park</v>
          </cell>
          <cell r="H895" t="str">
            <v>LCSD</v>
          </cell>
          <cell r="I895">
            <v>2</v>
          </cell>
          <cell r="J895" t="str">
            <v>No</v>
          </cell>
          <cell r="K895" t="str">
            <v>Central_Admiralty</v>
          </cell>
          <cell r="L895" t="str">
            <v>Yes</v>
          </cell>
          <cell r="M895" t="str">
            <v>AH04408006040</v>
          </cell>
        </row>
        <row r="896">
          <cell r="A896" t="str">
            <v>SA1796</v>
          </cell>
          <cell r="B896" t="str">
            <v>11SW-B/F308</v>
          </cell>
          <cell r="C896">
            <v>0</v>
          </cell>
          <cell r="D896" t="str">
            <v>CP&amp;ML</v>
          </cell>
          <cell r="E896" t="str">
            <v>C-E</v>
          </cell>
          <cell r="F896" t="str">
            <v>A</v>
          </cell>
          <cell r="G896" t="str">
            <v>Hong Kong Park</v>
          </cell>
          <cell r="H896" t="str">
            <v>LCSD</v>
          </cell>
          <cell r="I896">
            <v>2</v>
          </cell>
          <cell r="J896" t="str">
            <v>*</v>
          </cell>
          <cell r="K896" t="str">
            <v>Central_Admiralty</v>
          </cell>
          <cell r="L896" t="str">
            <v>Yes</v>
          </cell>
          <cell r="M896" t="str">
            <v>AH04408006041</v>
          </cell>
        </row>
        <row r="897">
          <cell r="A897" t="str">
            <v>SA1799</v>
          </cell>
          <cell r="B897" t="str">
            <v>11SW-B/C32</v>
          </cell>
          <cell r="C897">
            <v>0</v>
          </cell>
          <cell r="D897" t="str">
            <v>Wch</v>
          </cell>
          <cell r="E897" t="str">
            <v>Wch-S</v>
          </cell>
          <cell r="F897" t="str">
            <v>A</v>
          </cell>
          <cell r="G897" t="str">
            <v>Tung Wah Centenary Square Garden</v>
          </cell>
          <cell r="H897" t="str">
            <v>LCSD</v>
          </cell>
          <cell r="I897">
            <v>1</v>
          </cell>
          <cell r="J897" t="str">
            <v>No</v>
          </cell>
          <cell r="K897" t="str">
            <v>WanChai-North</v>
          </cell>
          <cell r="L897" t="str">
            <v>Yes</v>
          </cell>
          <cell r="M897" t="str">
            <v>CC04408078007</v>
          </cell>
        </row>
        <row r="898">
          <cell r="A898" t="str">
            <v>SA1805</v>
          </cell>
          <cell r="B898" t="str">
            <v>11SW-B/CR33</v>
          </cell>
          <cell r="C898">
            <v>1</v>
          </cell>
          <cell r="D898" t="str">
            <v>Wch</v>
          </cell>
          <cell r="E898" t="str">
            <v>Wch-S</v>
          </cell>
          <cell r="F898" t="str">
            <v>A</v>
          </cell>
          <cell r="G898" t="str">
            <v>Tung Wah Centenary Square Garden</v>
          </cell>
          <cell r="H898" t="str">
            <v>LCSD</v>
          </cell>
          <cell r="I898">
            <v>1</v>
          </cell>
          <cell r="J898" t="str">
            <v>No</v>
          </cell>
          <cell r="K898" t="str">
            <v>WanChai-North</v>
          </cell>
          <cell r="L898" t="str">
            <v>Yes</v>
          </cell>
          <cell r="M898" t="str">
            <v>CC04408078008</v>
          </cell>
        </row>
        <row r="899">
          <cell r="A899" t="str">
            <v>SA1808</v>
          </cell>
          <cell r="B899" t="str">
            <v>11SW-B/C339</v>
          </cell>
          <cell r="C899">
            <v>0</v>
          </cell>
          <cell r="D899" t="str">
            <v>CP&amp;ML</v>
          </cell>
          <cell r="E899" t="str">
            <v>C-E</v>
          </cell>
          <cell r="F899" t="str">
            <v>A</v>
          </cell>
          <cell r="G899" t="str">
            <v>Monmouth Park</v>
          </cell>
          <cell r="H899" t="str">
            <v>LCSD</v>
          </cell>
          <cell r="I899">
            <v>2</v>
          </cell>
          <cell r="J899" t="str">
            <v>No</v>
          </cell>
          <cell r="K899" t="str">
            <v>Central_Admiralty</v>
          </cell>
          <cell r="L899" t="str">
            <v>Yes</v>
          </cell>
          <cell r="M899" t="str">
            <v>AH04408005012</v>
          </cell>
        </row>
        <row r="900">
          <cell r="A900" t="str">
            <v>SA1809</v>
          </cell>
          <cell r="B900" t="str">
            <v>11SW-B/C34</v>
          </cell>
          <cell r="C900">
            <v>2</v>
          </cell>
          <cell r="D900" t="str">
            <v>Wch</v>
          </cell>
          <cell r="E900" t="str">
            <v>Wch-S</v>
          </cell>
          <cell r="F900" t="str">
            <v>A</v>
          </cell>
          <cell r="G900" t="str">
            <v>Tung Wah Centenary Square Garden</v>
          </cell>
          <cell r="H900" t="str">
            <v>LCSD</v>
          </cell>
          <cell r="I900">
            <v>1</v>
          </cell>
          <cell r="J900" t="str">
            <v>No</v>
          </cell>
          <cell r="K900" t="str">
            <v>WanChai-North</v>
          </cell>
          <cell r="L900" t="str">
            <v>Yes</v>
          </cell>
          <cell r="M900" t="str">
            <v>CC04408078009</v>
          </cell>
        </row>
        <row r="901">
          <cell r="A901" t="str">
            <v>SA1811</v>
          </cell>
          <cell r="B901" t="str">
            <v>11SW-B/C376</v>
          </cell>
          <cell r="C901">
            <v>0</v>
          </cell>
          <cell r="D901" t="str">
            <v>CP&amp;ML</v>
          </cell>
          <cell r="E901" t="str">
            <v>C-W</v>
          </cell>
          <cell r="F901" t="str">
            <v>A</v>
          </cell>
          <cell r="G901" t="str">
            <v>Lok Hing Lane Sitting Out Area</v>
          </cell>
          <cell r="H901" t="str">
            <v>LCSD</v>
          </cell>
          <cell r="I901">
            <v>1</v>
          </cell>
          <cell r="J901" t="str">
            <v>Yes</v>
          </cell>
          <cell r="K901" t="str">
            <v>Central_Admiralty</v>
          </cell>
          <cell r="L901" t="str">
            <v>Yes</v>
          </cell>
          <cell r="M901" t="str">
            <v>AB04408022001</v>
          </cell>
        </row>
        <row r="902">
          <cell r="A902" t="str">
            <v>SA1812</v>
          </cell>
          <cell r="B902" t="str">
            <v>11SW-B/CR404</v>
          </cell>
          <cell r="C902">
            <v>0</v>
          </cell>
          <cell r="D902" t="str">
            <v>CP&amp;ML</v>
          </cell>
          <cell r="E902" t="str">
            <v>PML</v>
          </cell>
          <cell r="F902" t="str">
            <v>A</v>
          </cell>
          <cell r="G902" t="str">
            <v>Hong Kong Zoological &amp; Botanical Gardens</v>
          </cell>
          <cell r="H902" t="str">
            <v>LCSD</v>
          </cell>
          <cell r="I902">
            <v>2</v>
          </cell>
          <cell r="J902" t="str">
            <v>Yes</v>
          </cell>
          <cell r="K902" t="str">
            <v>Central_Admiralty</v>
          </cell>
          <cell r="L902" t="str">
            <v>Yes</v>
          </cell>
          <cell r="M902" t="str">
            <v>AC04408053009</v>
          </cell>
        </row>
        <row r="903">
          <cell r="A903" t="str">
            <v>SA1813</v>
          </cell>
          <cell r="B903" t="str">
            <v>11SW-B/CR405</v>
          </cell>
          <cell r="C903">
            <v>0</v>
          </cell>
          <cell r="D903" t="str">
            <v>CP&amp;ML</v>
          </cell>
          <cell r="E903" t="str">
            <v>C-E</v>
          </cell>
          <cell r="F903" t="str">
            <v>A</v>
          </cell>
          <cell r="G903" t="str">
            <v>Hong Kong Park</v>
          </cell>
          <cell r="H903" t="str">
            <v>LCSD</v>
          </cell>
          <cell r="I903">
            <v>2</v>
          </cell>
          <cell r="J903" t="str">
            <v>Yes</v>
          </cell>
          <cell r="K903" t="str">
            <v>Central_Admiralty</v>
          </cell>
          <cell r="L903" t="str">
            <v>Yes</v>
          </cell>
          <cell r="M903" t="str">
            <v>AH04408006042</v>
          </cell>
        </row>
        <row r="904">
          <cell r="A904" t="str">
            <v>SA1814</v>
          </cell>
          <cell r="B904" t="str">
            <v>11SW-B/CR406</v>
          </cell>
          <cell r="C904">
            <v>0</v>
          </cell>
          <cell r="D904" t="str">
            <v>CP&amp;ML</v>
          </cell>
          <cell r="E904" t="str">
            <v>PML</v>
          </cell>
          <cell r="F904" t="str">
            <v>A</v>
          </cell>
          <cell r="G904" t="str">
            <v>Hong Kong Zoological &amp; Botanical Gardens</v>
          </cell>
          <cell r="H904" t="str">
            <v>LCSD</v>
          </cell>
          <cell r="I904">
            <v>1</v>
          </cell>
          <cell r="J904" t="str">
            <v>Yes</v>
          </cell>
          <cell r="K904" t="str">
            <v>Central_Admiralty</v>
          </cell>
          <cell r="L904" t="str">
            <v>Yes</v>
          </cell>
          <cell r="M904" t="str">
            <v>AC04408053006</v>
          </cell>
        </row>
        <row r="905">
          <cell r="A905" t="str">
            <v>SA1815</v>
          </cell>
          <cell r="B905" t="str">
            <v>11SW-B/C408</v>
          </cell>
          <cell r="C905">
            <v>0</v>
          </cell>
          <cell r="D905" t="str">
            <v>CP&amp;ML</v>
          </cell>
          <cell r="E905" t="str">
            <v>PML</v>
          </cell>
          <cell r="F905" t="str">
            <v>A</v>
          </cell>
          <cell r="G905" t="str">
            <v>Hong Kong Zoological &amp; Botanical Gardens</v>
          </cell>
          <cell r="H905" t="str">
            <v>LCSD</v>
          </cell>
          <cell r="I905">
            <v>2</v>
          </cell>
          <cell r="J905" t="str">
            <v>Yes</v>
          </cell>
          <cell r="K905" t="str">
            <v>Central_Admiralty</v>
          </cell>
          <cell r="L905" t="str">
            <v>No</v>
          </cell>
          <cell r="M905" t="str">
            <v>AC04408055002</v>
          </cell>
        </row>
        <row r="906">
          <cell r="A906" t="str">
            <v>SA1816</v>
          </cell>
          <cell r="B906" t="str">
            <v>11SW-B/CR409</v>
          </cell>
          <cell r="C906">
            <v>0</v>
          </cell>
          <cell r="D906" t="str">
            <v>Heritage</v>
          </cell>
          <cell r="E906" t="str">
            <v>Antiq</v>
          </cell>
          <cell r="F906" t="str">
            <v>A</v>
          </cell>
          <cell r="G906" t="str">
            <v>Mother's Choice, 5 Bowen Road (Wch)</v>
          </cell>
          <cell r="H906" t="str">
            <v>GPA</v>
          </cell>
          <cell r="I906">
            <v>2</v>
          </cell>
          <cell r="J906" t="str">
            <v>Yes</v>
          </cell>
          <cell r="K906" t="str">
            <v>Central_Admiralty</v>
          </cell>
          <cell r="L906" t="str">
            <v>Yes</v>
          </cell>
          <cell r="M906" t="str">
            <v>AC02308019000</v>
          </cell>
        </row>
        <row r="907">
          <cell r="A907" t="str">
            <v>SA1817</v>
          </cell>
          <cell r="B907" t="str">
            <v>11SW-B/C42</v>
          </cell>
          <cell r="C907">
            <v>0</v>
          </cell>
          <cell r="D907" t="str">
            <v>CP&amp;ML</v>
          </cell>
          <cell r="E907" t="str">
            <v>PML</v>
          </cell>
          <cell r="F907" t="str">
            <v>A</v>
          </cell>
          <cell r="G907" t="str">
            <v>Hong Kong Zoological &amp; Botanical Gardens</v>
          </cell>
          <cell r="H907" t="str">
            <v>LCSD</v>
          </cell>
          <cell r="I907">
            <v>2</v>
          </cell>
          <cell r="J907" t="str">
            <v>No</v>
          </cell>
          <cell r="K907" t="str">
            <v>Central_Admiralty</v>
          </cell>
          <cell r="L907" t="str">
            <v>Yes</v>
          </cell>
          <cell r="M907" t="str">
            <v>AC04408053003</v>
          </cell>
        </row>
        <row r="908">
          <cell r="A908" t="str">
            <v>SA1819</v>
          </cell>
          <cell r="B908" t="str">
            <v>11SW-B/CR443</v>
          </cell>
          <cell r="C908">
            <v>0</v>
          </cell>
          <cell r="D908" t="str">
            <v>CP&amp;ML</v>
          </cell>
          <cell r="E908" t="str">
            <v>PML</v>
          </cell>
          <cell r="F908" t="str">
            <v>A</v>
          </cell>
          <cell r="G908" t="str">
            <v>Brewin Path Rest Garden (Formerly the USD Staff Quarters)</v>
          </cell>
          <cell r="H908" t="str">
            <v>LCSD</v>
          </cell>
          <cell r="I908">
            <v>3</v>
          </cell>
          <cell r="J908" t="str">
            <v>Yes</v>
          </cell>
          <cell r="K908" t="str">
            <v>Central_Admiralty</v>
          </cell>
          <cell r="L908" t="str">
            <v>Yes</v>
          </cell>
          <cell r="M908" t="str">
            <v>AC04408079003</v>
          </cell>
        </row>
        <row r="909">
          <cell r="A909" t="str">
            <v>SA1820</v>
          </cell>
          <cell r="B909" t="str">
            <v>11SW-B/CR444</v>
          </cell>
          <cell r="C909">
            <v>0</v>
          </cell>
          <cell r="D909" t="str">
            <v>CP&amp;ML</v>
          </cell>
          <cell r="E909" t="str">
            <v>PML</v>
          </cell>
          <cell r="F909" t="str">
            <v>A</v>
          </cell>
          <cell r="G909" t="str">
            <v>Brewin Path Rest Garden (Formerly the USD Staff Quarters)</v>
          </cell>
          <cell r="H909" t="str">
            <v>LCSD</v>
          </cell>
          <cell r="I909">
            <v>3</v>
          </cell>
          <cell r="J909" t="str">
            <v>Yes</v>
          </cell>
          <cell r="K909" t="str">
            <v>Central_Admiralty</v>
          </cell>
          <cell r="L909" t="str">
            <v>Yes</v>
          </cell>
          <cell r="M909" t="str">
            <v>AC04408079004</v>
          </cell>
        </row>
        <row r="910">
          <cell r="A910" t="str">
            <v>SA1822</v>
          </cell>
          <cell r="B910" t="str">
            <v>11SW-B/CR461</v>
          </cell>
          <cell r="C910">
            <v>0</v>
          </cell>
          <cell r="D910" t="str">
            <v>CP&amp;ML</v>
          </cell>
          <cell r="E910" t="str">
            <v>C-E</v>
          </cell>
          <cell r="F910" t="str">
            <v>A</v>
          </cell>
          <cell r="G910" t="str">
            <v>Monmouth Park</v>
          </cell>
          <cell r="H910" t="str">
            <v>LCSD</v>
          </cell>
          <cell r="I910">
            <v>3</v>
          </cell>
          <cell r="J910" t="str">
            <v>Yes</v>
          </cell>
          <cell r="L910" t="str">
            <v>No</v>
          </cell>
          <cell r="M910" t="str">
            <v>AH04408005007</v>
          </cell>
        </row>
        <row r="911">
          <cell r="A911" t="str">
            <v>SA1823</v>
          </cell>
          <cell r="B911" t="str">
            <v>11SW-B/C462</v>
          </cell>
          <cell r="C911">
            <v>0</v>
          </cell>
          <cell r="D911" t="str">
            <v>Wch</v>
          </cell>
          <cell r="E911" t="str">
            <v>Wch-N</v>
          </cell>
          <cell r="F911" t="str">
            <v>A</v>
          </cell>
          <cell r="G911" t="str">
            <v>Monmouth Terrace Playground</v>
          </cell>
          <cell r="H911" t="str">
            <v>LCSD</v>
          </cell>
          <cell r="I911">
            <v>3</v>
          </cell>
          <cell r="J911" t="str">
            <v>No</v>
          </cell>
          <cell r="L911" t="str">
            <v>Yes</v>
          </cell>
          <cell r="M911" t="str">
            <v>CA04408005006</v>
          </cell>
        </row>
        <row r="912">
          <cell r="A912" t="str">
            <v>SA1824</v>
          </cell>
          <cell r="B912" t="str">
            <v>11SW-B/C464</v>
          </cell>
          <cell r="C912">
            <v>2</v>
          </cell>
          <cell r="D912" t="str">
            <v>Heritage</v>
          </cell>
          <cell r="E912" t="str">
            <v>Antiq</v>
          </cell>
          <cell r="F912" t="str">
            <v>A</v>
          </cell>
          <cell r="G912" t="str">
            <v>Mother's Choice, 5 Bowen Road (Wch)</v>
          </cell>
          <cell r="H912" t="str">
            <v>GPA</v>
          </cell>
          <cell r="I912">
            <v>1</v>
          </cell>
          <cell r="J912" t="str">
            <v>Yes</v>
          </cell>
          <cell r="K912" t="str">
            <v>Central_Admiralty</v>
          </cell>
          <cell r="L912" t="str">
            <v>Yes</v>
          </cell>
          <cell r="M912" t="str">
            <v>FH02308002009</v>
          </cell>
        </row>
        <row r="913">
          <cell r="A913" t="str">
            <v>SA1826</v>
          </cell>
          <cell r="B913" t="str">
            <v>11SW-B/C473</v>
          </cell>
          <cell r="C913">
            <v>0</v>
          </cell>
          <cell r="D913" t="str">
            <v>CP&amp;ML</v>
          </cell>
          <cell r="E913" t="str">
            <v>C-E</v>
          </cell>
          <cell r="F913" t="str">
            <v>A</v>
          </cell>
          <cell r="G913" t="str">
            <v>Hong Kong Park</v>
          </cell>
          <cell r="H913" t="str">
            <v>LCSD</v>
          </cell>
          <cell r="I913">
            <v>1</v>
          </cell>
          <cell r="J913" t="str">
            <v>No</v>
          </cell>
          <cell r="K913" t="str">
            <v>Central_Admiralty</v>
          </cell>
          <cell r="L913" t="str">
            <v>Yes</v>
          </cell>
          <cell r="M913" t="str">
            <v>AH04408006058</v>
          </cell>
        </row>
        <row r="914">
          <cell r="A914" t="str">
            <v>SA1827</v>
          </cell>
          <cell r="B914" t="str">
            <v>11SW-B/C476</v>
          </cell>
          <cell r="C914">
            <v>0</v>
          </cell>
          <cell r="D914" t="str">
            <v>CP&amp;ML</v>
          </cell>
          <cell r="E914" t="str">
            <v>PML</v>
          </cell>
          <cell r="F914" t="str">
            <v>A</v>
          </cell>
          <cell r="G914" t="str">
            <v>Hong Kong Zoological &amp; Botanical Gardens</v>
          </cell>
          <cell r="H914" t="str">
            <v>LCSD</v>
          </cell>
          <cell r="I914">
            <v>1</v>
          </cell>
          <cell r="J914" t="str">
            <v>No</v>
          </cell>
          <cell r="K914" t="str">
            <v>Central_Admiralty</v>
          </cell>
          <cell r="L914" t="str">
            <v>Yes</v>
          </cell>
          <cell r="M914" t="str">
            <v>AC04408053004</v>
          </cell>
        </row>
        <row r="915">
          <cell r="A915" t="str">
            <v>SA1828</v>
          </cell>
          <cell r="B915" t="str">
            <v>11SW-B/CR477</v>
          </cell>
          <cell r="C915">
            <v>0</v>
          </cell>
          <cell r="D915" t="str">
            <v>CP&amp;ML</v>
          </cell>
          <cell r="E915" t="str">
            <v>PML</v>
          </cell>
          <cell r="F915" t="str">
            <v>A</v>
          </cell>
          <cell r="G915" t="str">
            <v>Hong Kong Zoological &amp; Botanical Gardens</v>
          </cell>
          <cell r="H915" t="str">
            <v>LCSD</v>
          </cell>
          <cell r="I915">
            <v>1</v>
          </cell>
          <cell r="J915" t="str">
            <v>Yes</v>
          </cell>
          <cell r="K915" t="str">
            <v>Central_Admiralty</v>
          </cell>
          <cell r="L915" t="str">
            <v>Yes</v>
          </cell>
          <cell r="M915" t="str">
            <v>AC04408053010</v>
          </cell>
        </row>
        <row r="916">
          <cell r="A916" t="str">
            <v>SA1830</v>
          </cell>
          <cell r="B916" t="str">
            <v>11SW-B/C488</v>
          </cell>
          <cell r="C916">
            <v>0</v>
          </cell>
          <cell r="D916" t="str">
            <v>CP&amp;ML</v>
          </cell>
          <cell r="E916" t="str">
            <v>PML</v>
          </cell>
          <cell r="F916" t="str">
            <v>A</v>
          </cell>
          <cell r="G916" t="str">
            <v>Government House</v>
          </cell>
          <cell r="H916" t="str">
            <v>CE'S OFF</v>
          </cell>
          <cell r="I916">
            <v>1</v>
          </cell>
          <cell r="J916" t="str">
            <v>Yes</v>
          </cell>
          <cell r="K916" t="str">
            <v>Central_Admiralty</v>
          </cell>
          <cell r="L916" t="str">
            <v>Yes</v>
          </cell>
          <cell r="M916" t="str">
            <v>AC07008001008</v>
          </cell>
        </row>
        <row r="917">
          <cell r="A917" t="str">
            <v>SA1832</v>
          </cell>
          <cell r="B917" t="str">
            <v>11SW-B/C490</v>
          </cell>
          <cell r="C917">
            <v>0</v>
          </cell>
          <cell r="D917" t="str">
            <v>CP&amp;ML</v>
          </cell>
          <cell r="E917" t="str">
            <v>C-E</v>
          </cell>
          <cell r="F917" t="str">
            <v>A</v>
          </cell>
          <cell r="G917" t="str">
            <v>Junction Of Tramway Path And Macdonnell Road</v>
          </cell>
          <cell r="H917" t="str">
            <v>LCSD</v>
          </cell>
          <cell r="I917">
            <v>2</v>
          </cell>
          <cell r="J917" t="str">
            <v>Yes</v>
          </cell>
          <cell r="K917" t="str">
            <v>Central_Admiralty</v>
          </cell>
          <cell r="L917" t="str">
            <v>Yes</v>
          </cell>
          <cell r="M917" t="str">
            <v>AH04408008001</v>
          </cell>
        </row>
        <row r="918">
          <cell r="A918" t="str">
            <v>SA1833</v>
          </cell>
          <cell r="B918" t="str">
            <v>11SW-B/CR497</v>
          </cell>
          <cell r="C918">
            <v>0</v>
          </cell>
          <cell r="D918" t="str">
            <v>CP&amp;ML</v>
          </cell>
          <cell r="E918" t="str">
            <v>PML</v>
          </cell>
          <cell r="F918" t="str">
            <v>A</v>
          </cell>
          <cell r="G918" t="str">
            <v>Hong Kong Zoological &amp; Botanical Gardens</v>
          </cell>
          <cell r="H918" t="str">
            <v>LCSD</v>
          </cell>
          <cell r="I918">
            <v>1</v>
          </cell>
          <cell r="J918" t="str">
            <v>Yes</v>
          </cell>
          <cell r="K918" t="str">
            <v>Central_Admiralty</v>
          </cell>
          <cell r="L918" t="str">
            <v>Yes</v>
          </cell>
          <cell r="M918" t="str">
            <v>AC04408053008</v>
          </cell>
        </row>
        <row r="919">
          <cell r="A919" t="str">
            <v>SA1834</v>
          </cell>
          <cell r="B919" t="str">
            <v>11SW-B/CR5</v>
          </cell>
          <cell r="C919">
            <v>0</v>
          </cell>
          <cell r="D919" t="str">
            <v>CP&amp;ML</v>
          </cell>
          <cell r="E919" t="str">
            <v>PML</v>
          </cell>
          <cell r="F919" t="str">
            <v>A</v>
          </cell>
          <cell r="G919" t="str">
            <v>Hong Kong Zoological &amp; Botanical Gardens</v>
          </cell>
          <cell r="H919" t="str">
            <v>LCSD</v>
          </cell>
          <cell r="I919">
            <v>2</v>
          </cell>
          <cell r="J919" t="str">
            <v>Yes</v>
          </cell>
          <cell r="K919" t="str">
            <v>Central_Admiralty</v>
          </cell>
          <cell r="L919" t="str">
            <v>Yes</v>
          </cell>
          <cell r="M919" t="str">
            <v>AC04408053028</v>
          </cell>
        </row>
        <row r="920">
          <cell r="A920" t="str">
            <v>SA1836</v>
          </cell>
          <cell r="B920" t="str">
            <v>11SW-B/FR304</v>
          </cell>
          <cell r="C920">
            <v>0</v>
          </cell>
          <cell r="D920" t="str">
            <v>CP&amp;ML</v>
          </cell>
          <cell r="E920" t="str">
            <v>C-E</v>
          </cell>
          <cell r="F920" t="str">
            <v>A</v>
          </cell>
          <cell r="G920" t="str">
            <v>Hong Kong Park</v>
          </cell>
          <cell r="H920" t="str">
            <v>LCSD</v>
          </cell>
          <cell r="I920">
            <v>2</v>
          </cell>
          <cell r="J920" t="str">
            <v>*</v>
          </cell>
          <cell r="K920" t="str">
            <v>Central_Admiralty</v>
          </cell>
          <cell r="L920" t="str">
            <v>Yes</v>
          </cell>
          <cell r="M920" t="str">
            <v>AH04408006048</v>
          </cell>
        </row>
        <row r="921">
          <cell r="A921" t="str">
            <v>SA1837</v>
          </cell>
          <cell r="B921" t="str">
            <v>11SW-B/CR507</v>
          </cell>
          <cell r="C921">
            <v>0</v>
          </cell>
          <cell r="D921" t="str">
            <v>CP&amp;ML</v>
          </cell>
          <cell r="E921" t="str">
            <v>C-E</v>
          </cell>
          <cell r="F921" t="str">
            <v>A</v>
          </cell>
          <cell r="G921" t="str">
            <v>The High Court</v>
          </cell>
          <cell r="H921" t="str">
            <v>JD</v>
          </cell>
          <cell r="I921">
            <v>2</v>
          </cell>
          <cell r="J921" t="str">
            <v>Yes</v>
          </cell>
          <cell r="K921" t="str">
            <v>Central_Admiralty</v>
          </cell>
          <cell r="L921" t="str">
            <v>No</v>
          </cell>
          <cell r="M921" t="str">
            <v>AH07308002004</v>
          </cell>
        </row>
        <row r="922">
          <cell r="A922" t="str">
            <v>SA1839</v>
          </cell>
          <cell r="B922" t="str">
            <v>11SW-B/C512</v>
          </cell>
          <cell r="C922">
            <v>0</v>
          </cell>
          <cell r="D922" t="str">
            <v>Heritage</v>
          </cell>
          <cell r="E922" t="str">
            <v>Antiq</v>
          </cell>
          <cell r="F922" t="str">
            <v>A</v>
          </cell>
          <cell r="G922" t="str">
            <v>Mother's Choice, 5 Bowen Road (Wch)</v>
          </cell>
          <cell r="H922" t="str">
            <v>GPA</v>
          </cell>
          <cell r="I922">
            <v>1</v>
          </cell>
          <cell r="J922" t="str">
            <v>Yes</v>
          </cell>
          <cell r="K922" t="str">
            <v>Central_Admiralty</v>
          </cell>
          <cell r="L922" t="str">
            <v>Yes</v>
          </cell>
          <cell r="M922" t="str">
            <v>FH02308002002</v>
          </cell>
        </row>
        <row r="923">
          <cell r="A923" t="str">
            <v>SA1840</v>
          </cell>
          <cell r="B923" t="str">
            <v>11SW-B/CR513</v>
          </cell>
          <cell r="C923">
            <v>2</v>
          </cell>
          <cell r="D923" t="str">
            <v>Heritage</v>
          </cell>
          <cell r="E923" t="str">
            <v>Antiq</v>
          </cell>
          <cell r="F923" t="str">
            <v>A</v>
          </cell>
          <cell r="G923" t="str">
            <v>Mother's Choice, 5 Bowen Road (Wch)</v>
          </cell>
          <cell r="H923" t="str">
            <v>GPA</v>
          </cell>
          <cell r="I923">
            <v>1</v>
          </cell>
          <cell r="J923" t="str">
            <v>Yes</v>
          </cell>
          <cell r="K923" t="str">
            <v>Central_Admiralty</v>
          </cell>
          <cell r="L923" t="str">
            <v>Yes</v>
          </cell>
          <cell r="M923" t="str">
            <v>FH02308002010</v>
          </cell>
        </row>
        <row r="924">
          <cell r="A924" t="str">
            <v>SA1845</v>
          </cell>
          <cell r="B924" t="str">
            <v>11SW-B/C6</v>
          </cell>
          <cell r="C924">
            <v>0</v>
          </cell>
          <cell r="D924" t="str">
            <v>CP&amp;ML</v>
          </cell>
          <cell r="E924" t="str">
            <v>PML</v>
          </cell>
          <cell r="F924" t="str">
            <v>A</v>
          </cell>
          <cell r="G924" t="str">
            <v>Hong Kong Zoological &amp; Botanical Gardens</v>
          </cell>
          <cell r="H924" t="str">
            <v>LCSD</v>
          </cell>
          <cell r="I924">
            <v>2</v>
          </cell>
          <cell r="J924" t="str">
            <v>Yes</v>
          </cell>
          <cell r="K924" t="str">
            <v>Central_Admiralty</v>
          </cell>
          <cell r="L924" t="str">
            <v>Yes</v>
          </cell>
          <cell r="M924" t="str">
            <v>AC04408053011</v>
          </cell>
        </row>
        <row r="925">
          <cell r="A925" t="str">
            <v>SA1847</v>
          </cell>
          <cell r="B925" t="str">
            <v>11SW-B/CR617</v>
          </cell>
          <cell r="C925" t="str">
            <v>1,2</v>
          </cell>
          <cell r="D925" t="str">
            <v>CP&amp;ML</v>
          </cell>
          <cell r="E925" t="str">
            <v>PML</v>
          </cell>
          <cell r="F925" t="str">
            <v>A</v>
          </cell>
          <cell r="G925" t="str">
            <v>Hong Kong Zoological &amp; Botanical Gardens</v>
          </cell>
          <cell r="H925" t="str">
            <v>LCSD,HyD</v>
          </cell>
          <cell r="I925">
            <v>1</v>
          </cell>
          <cell r="J925" t="str">
            <v>Yes</v>
          </cell>
          <cell r="K925" t="str">
            <v>Central_Admiralty</v>
          </cell>
          <cell r="L925" t="str">
            <v>Yes</v>
          </cell>
          <cell r="M925" t="str">
            <v>AC04408053016</v>
          </cell>
        </row>
        <row r="926">
          <cell r="A926" t="str">
            <v>SA1848</v>
          </cell>
          <cell r="B926" t="str">
            <v>11SW-B/CR62</v>
          </cell>
          <cell r="C926">
            <v>0</v>
          </cell>
          <cell r="D926" t="str">
            <v>CP&amp;ML</v>
          </cell>
          <cell r="E926" t="str">
            <v>PML</v>
          </cell>
          <cell r="F926" t="str">
            <v>A</v>
          </cell>
          <cell r="G926" t="str">
            <v>Lower Albert Road Sitting Out Area</v>
          </cell>
          <cell r="H926" t="str">
            <v>LCSD</v>
          </cell>
          <cell r="I926">
            <v>1</v>
          </cell>
          <cell r="J926" t="str">
            <v>Yes</v>
          </cell>
          <cell r="K926" t="str">
            <v>Central_Admiralty</v>
          </cell>
          <cell r="L926" t="str">
            <v>Yes</v>
          </cell>
          <cell r="M926" t="str">
            <v>AC04408052001</v>
          </cell>
        </row>
        <row r="927">
          <cell r="A927" t="str">
            <v>SA1851</v>
          </cell>
          <cell r="B927" t="str">
            <v>11SW-B/C63</v>
          </cell>
          <cell r="C927">
            <v>0</v>
          </cell>
          <cell r="D927" t="str">
            <v>CP&amp;ML</v>
          </cell>
          <cell r="E927" t="str">
            <v>PML</v>
          </cell>
          <cell r="F927" t="str">
            <v>A</v>
          </cell>
          <cell r="G927" t="str">
            <v>Hong Kong Zoological &amp; Botanical Gardens</v>
          </cell>
          <cell r="H927" t="str">
            <v>LCSD</v>
          </cell>
          <cell r="I927">
            <v>1</v>
          </cell>
          <cell r="J927" t="str">
            <v>No</v>
          </cell>
          <cell r="K927" t="str">
            <v>Central_Admiralty</v>
          </cell>
          <cell r="L927" t="str">
            <v>Yes</v>
          </cell>
          <cell r="M927" t="str">
            <v>AC04408053029</v>
          </cell>
        </row>
        <row r="928">
          <cell r="A928" t="str">
            <v>SA1852</v>
          </cell>
          <cell r="B928" t="str">
            <v>11SW-B/C634</v>
          </cell>
          <cell r="C928">
            <v>0</v>
          </cell>
          <cell r="D928" t="str">
            <v>CP&amp;ML</v>
          </cell>
          <cell r="E928" t="str">
            <v>PML</v>
          </cell>
          <cell r="F928" t="str">
            <v>A</v>
          </cell>
          <cell r="G928" t="str">
            <v>Montgomery Block, 42B Kennedy Road</v>
          </cell>
          <cell r="H928" t="str">
            <v>GPA</v>
          </cell>
          <cell r="I928">
            <v>3</v>
          </cell>
          <cell r="J928" t="str">
            <v>No</v>
          </cell>
          <cell r="K928" t="str">
            <v>Central_Admiralty</v>
          </cell>
          <cell r="L928" t="str">
            <v>Yes</v>
          </cell>
          <cell r="M928" t="str">
            <v>AC02308099001</v>
          </cell>
        </row>
        <row r="929">
          <cell r="A929" t="str">
            <v>SA1853</v>
          </cell>
          <cell r="B929" t="str">
            <v>11SW-B/FR300</v>
          </cell>
          <cell r="C929">
            <v>0</v>
          </cell>
          <cell r="D929" t="str">
            <v>CP&amp;ML</v>
          </cell>
          <cell r="E929" t="str">
            <v>PML</v>
          </cell>
          <cell r="F929" t="str">
            <v>A</v>
          </cell>
          <cell r="G929" t="str">
            <v>Glenealy Amenity Plot</v>
          </cell>
          <cell r="H929" t="str">
            <v>LCSD</v>
          </cell>
          <cell r="I929">
            <v>2</v>
          </cell>
          <cell r="J929" t="str">
            <v>*</v>
          </cell>
          <cell r="K929" t="str">
            <v>Central_Admiralty</v>
          </cell>
          <cell r="L929" t="str">
            <v>Yes</v>
          </cell>
          <cell r="M929" t="str">
            <v>AC04408055001</v>
          </cell>
        </row>
        <row r="930">
          <cell r="A930" t="str">
            <v>SA1854</v>
          </cell>
          <cell r="B930" t="str">
            <v>11SW-B/CR639</v>
          </cell>
          <cell r="C930">
            <v>0</v>
          </cell>
          <cell r="D930" t="str">
            <v>CP&amp;ML</v>
          </cell>
          <cell r="E930" t="str">
            <v>C-E</v>
          </cell>
          <cell r="F930" t="str">
            <v>A</v>
          </cell>
          <cell r="G930" t="str">
            <v>Monmouth Park</v>
          </cell>
          <cell r="H930" t="str">
            <v>LCSD</v>
          </cell>
          <cell r="I930">
            <v>2</v>
          </cell>
          <cell r="J930" t="str">
            <v>No</v>
          </cell>
          <cell r="K930" t="str">
            <v>Central_Admiralty</v>
          </cell>
          <cell r="L930" t="str">
            <v>Yes</v>
          </cell>
          <cell r="M930" t="str">
            <v>AH04408005013</v>
          </cell>
        </row>
        <row r="931">
          <cell r="A931" t="str">
            <v>SA1855</v>
          </cell>
          <cell r="B931" t="str">
            <v>11SW-B/CR70</v>
          </cell>
          <cell r="C931">
            <v>1</v>
          </cell>
          <cell r="D931" t="str">
            <v>CP&amp;ML</v>
          </cell>
          <cell r="E931" t="str">
            <v>PML</v>
          </cell>
          <cell r="F931" t="str">
            <v>A</v>
          </cell>
          <cell r="G931" t="str">
            <v>Lower Albert Road Sitting Out Area</v>
          </cell>
          <cell r="H931" t="str">
            <v>LCSD</v>
          </cell>
          <cell r="I931">
            <v>2</v>
          </cell>
          <cell r="J931" t="str">
            <v>Yes</v>
          </cell>
          <cell r="K931" t="str">
            <v>Central_Admiralty</v>
          </cell>
          <cell r="L931" t="str">
            <v>Yes</v>
          </cell>
          <cell r="M931" t="str">
            <v>AC04408052002</v>
          </cell>
        </row>
        <row r="932">
          <cell r="A932" t="str">
            <v>SA1856</v>
          </cell>
          <cell r="B932" t="str">
            <v>11SW-B/C86</v>
          </cell>
          <cell r="C932">
            <v>4</v>
          </cell>
          <cell r="D932" t="str">
            <v>Heritage</v>
          </cell>
          <cell r="E932" t="str">
            <v>Antiq</v>
          </cell>
          <cell r="F932" t="str">
            <v>A</v>
          </cell>
          <cell r="G932" t="str">
            <v>Mother's Choice, 5 Bowen Road (Wch)</v>
          </cell>
          <cell r="H932" t="str">
            <v>GPA</v>
          </cell>
          <cell r="I932">
            <v>1</v>
          </cell>
          <cell r="J932" t="str">
            <v>Yes</v>
          </cell>
          <cell r="K932" t="str">
            <v>Central_Admiralty</v>
          </cell>
          <cell r="L932" t="str">
            <v>Yes</v>
          </cell>
          <cell r="M932" t="str">
            <v>AC05508094001</v>
          </cell>
        </row>
        <row r="933">
          <cell r="A933" t="str">
            <v>SA1857</v>
          </cell>
          <cell r="B933" t="str">
            <v>11SW-B/C93</v>
          </cell>
          <cell r="C933">
            <v>0</v>
          </cell>
          <cell r="D933" t="str">
            <v>Heritage</v>
          </cell>
          <cell r="E933" t="str">
            <v>Antiq</v>
          </cell>
          <cell r="F933" t="str">
            <v>A</v>
          </cell>
          <cell r="G933" t="str">
            <v>Mother's Choice, 5 Bowen Road (Wch)</v>
          </cell>
          <cell r="H933" t="str">
            <v>GPA</v>
          </cell>
          <cell r="I933">
            <v>1</v>
          </cell>
          <cell r="J933" t="str">
            <v>Yes</v>
          </cell>
          <cell r="K933" t="str">
            <v>Central_Admiralty</v>
          </cell>
          <cell r="L933" t="str">
            <v>Yes</v>
          </cell>
          <cell r="M933" t="str">
            <v>FH02308002001</v>
          </cell>
        </row>
        <row r="934">
          <cell r="A934" t="str">
            <v>SA1858</v>
          </cell>
          <cell r="B934" t="str">
            <v>11SW-B/FR101</v>
          </cell>
          <cell r="C934">
            <v>0</v>
          </cell>
          <cell r="D934" t="str">
            <v>CP&amp;ML</v>
          </cell>
          <cell r="E934" t="str">
            <v>C-E</v>
          </cell>
          <cell r="F934" t="str">
            <v>A</v>
          </cell>
          <cell r="G934" t="str">
            <v>Monmouth Park</v>
          </cell>
          <cell r="H934" t="str">
            <v>LCSD</v>
          </cell>
          <cell r="I934">
            <v>2</v>
          </cell>
          <cell r="J934" t="str">
            <v>No</v>
          </cell>
          <cell r="K934" t="str">
            <v>Central_Admiralty</v>
          </cell>
          <cell r="L934" t="str">
            <v>Yes</v>
          </cell>
          <cell r="M934" t="str">
            <v>AH04408005009</v>
          </cell>
        </row>
        <row r="935">
          <cell r="A935" t="str">
            <v>SA1859</v>
          </cell>
          <cell r="B935" t="str">
            <v>11SW-B/F102</v>
          </cell>
          <cell r="C935">
            <v>0</v>
          </cell>
          <cell r="D935" t="str">
            <v>CP&amp;ML</v>
          </cell>
          <cell r="E935" t="str">
            <v>C-E</v>
          </cell>
          <cell r="F935" t="str">
            <v>A</v>
          </cell>
          <cell r="G935" t="str">
            <v>Monmouth Park</v>
          </cell>
          <cell r="H935" t="str">
            <v>LCSD</v>
          </cell>
          <cell r="I935">
            <v>3</v>
          </cell>
          <cell r="J935" t="str">
            <v>Yes</v>
          </cell>
          <cell r="L935" t="str">
            <v>Yes</v>
          </cell>
          <cell r="M935" t="str">
            <v>AH04408005010</v>
          </cell>
        </row>
        <row r="936">
          <cell r="A936" t="str">
            <v>SA1860</v>
          </cell>
          <cell r="B936" t="str">
            <v>11SW-B/FR113</v>
          </cell>
          <cell r="C936">
            <v>0</v>
          </cell>
          <cell r="D936" t="str">
            <v>CP&amp;ML</v>
          </cell>
          <cell r="E936" t="str">
            <v>PML</v>
          </cell>
          <cell r="F936" t="str">
            <v>A</v>
          </cell>
          <cell r="G936" t="str">
            <v>Hong Kong Zoological &amp; Botanical Gardens</v>
          </cell>
          <cell r="H936" t="str">
            <v>LCSD</v>
          </cell>
          <cell r="I936">
            <v>1</v>
          </cell>
          <cell r="J936" t="str">
            <v>Yes</v>
          </cell>
          <cell r="K936" t="str">
            <v>Central_Admiralty</v>
          </cell>
          <cell r="L936" t="str">
            <v>Yes</v>
          </cell>
          <cell r="M936" t="str">
            <v>AC04408053021</v>
          </cell>
        </row>
        <row r="937">
          <cell r="A937" t="str">
            <v>SA1861</v>
          </cell>
          <cell r="B937" t="str">
            <v>11SW-B/F115</v>
          </cell>
          <cell r="C937">
            <v>2</v>
          </cell>
          <cell r="D937" t="str">
            <v>CP&amp;ML</v>
          </cell>
          <cell r="E937" t="str">
            <v>PML</v>
          </cell>
          <cell r="F937" t="str">
            <v>A</v>
          </cell>
          <cell r="G937" t="str">
            <v>Brewin Path Temporary Garden</v>
          </cell>
          <cell r="H937" t="str">
            <v>LCSD</v>
          </cell>
          <cell r="I937">
            <v>2</v>
          </cell>
          <cell r="J937" t="str">
            <v>Yes</v>
          </cell>
          <cell r="K937" t="str">
            <v>Central_Admiralty</v>
          </cell>
          <cell r="L937" t="str">
            <v>Yes</v>
          </cell>
          <cell r="M937" t="str">
            <v>AC04408079001</v>
          </cell>
        </row>
        <row r="938">
          <cell r="A938" t="str">
            <v>SA1862</v>
          </cell>
          <cell r="B938" t="str">
            <v>11SW-B/CR664</v>
          </cell>
          <cell r="C938">
            <v>1</v>
          </cell>
          <cell r="D938" t="str">
            <v>CP&amp;ML</v>
          </cell>
          <cell r="E938" t="str">
            <v>C-E</v>
          </cell>
          <cell r="F938" t="str">
            <v>A</v>
          </cell>
          <cell r="G938" t="str">
            <v>Central Government Offices</v>
          </cell>
          <cell r="H938" t="str">
            <v>D of J</v>
          </cell>
          <cell r="I938">
            <v>1</v>
          </cell>
          <cell r="J938" t="str">
            <v>*</v>
          </cell>
          <cell r="K938" t="str">
            <v>Central_Admiralty</v>
          </cell>
          <cell r="L938" t="str">
            <v>Yes</v>
          </cell>
          <cell r="M938" t="str">
            <v>AA07108006002</v>
          </cell>
        </row>
        <row r="939">
          <cell r="A939" t="str">
            <v>SA1863</v>
          </cell>
          <cell r="B939" t="str">
            <v>11SW-B/FR125</v>
          </cell>
          <cell r="C939">
            <v>1</v>
          </cell>
          <cell r="D939" t="str">
            <v>CP&amp;ML</v>
          </cell>
          <cell r="E939" t="str">
            <v>C-W</v>
          </cell>
          <cell r="F939" t="str">
            <v>A</v>
          </cell>
          <cell r="G939" t="str">
            <v>Graham Street Sitting out Area</v>
          </cell>
          <cell r="H939" t="str">
            <v>LCSD</v>
          </cell>
          <cell r="I939">
            <v>1</v>
          </cell>
          <cell r="J939" t="str">
            <v>No</v>
          </cell>
          <cell r="K939" t="str">
            <v>Central_Admiralty</v>
          </cell>
          <cell r="L939" t="str">
            <v>Yes</v>
          </cell>
          <cell r="M939" t="str">
            <v>AB04408034001</v>
          </cell>
        </row>
        <row r="940">
          <cell r="A940" t="str">
            <v>SA1865</v>
          </cell>
          <cell r="B940" t="str">
            <v>11SW-B/FR129</v>
          </cell>
          <cell r="C940" t="str">
            <v>2,3</v>
          </cell>
          <cell r="D940" t="str">
            <v>CP&amp;ML</v>
          </cell>
          <cell r="E940" t="str">
            <v>C-E</v>
          </cell>
          <cell r="F940" t="str">
            <v>A</v>
          </cell>
          <cell r="G940" t="str">
            <v>Central Fire Station</v>
          </cell>
          <cell r="H940" t="str">
            <v>FSD,LCSD</v>
          </cell>
          <cell r="I940">
            <v>1</v>
          </cell>
          <cell r="J940" t="str">
            <v>Yes</v>
          </cell>
          <cell r="K940" t="str">
            <v>Central_Admiralty</v>
          </cell>
          <cell r="L940" t="str">
            <v>Yes</v>
          </cell>
          <cell r="M940" t="str">
            <v>AH01808003001,AH04408006017</v>
          </cell>
        </row>
        <row r="941">
          <cell r="A941" t="str">
            <v>SA1867</v>
          </cell>
          <cell r="B941" t="str">
            <v>11SW-B/FR131</v>
          </cell>
          <cell r="C941">
            <v>0</v>
          </cell>
          <cell r="D941" t="str">
            <v>Wch</v>
          </cell>
          <cell r="E941" t="str">
            <v>Wch-S</v>
          </cell>
          <cell r="F941" t="str">
            <v>A</v>
          </cell>
          <cell r="G941" t="str">
            <v>Wan Chai Park</v>
          </cell>
          <cell r="H941" t="str">
            <v>LCSD</v>
          </cell>
          <cell r="I941">
            <v>1</v>
          </cell>
          <cell r="J941" t="str">
            <v>No</v>
          </cell>
          <cell r="K941" t="str">
            <v>WanChai-North</v>
          </cell>
          <cell r="L941" t="str">
            <v>Yes</v>
          </cell>
          <cell r="M941" t="str">
            <v>CC04408079005</v>
          </cell>
        </row>
        <row r="942">
          <cell r="A942" t="str">
            <v>SA1868</v>
          </cell>
          <cell r="B942" t="str">
            <v>11SW-B/FR142</v>
          </cell>
          <cell r="C942">
            <v>0</v>
          </cell>
          <cell r="D942" t="str">
            <v>CP&amp;ML</v>
          </cell>
          <cell r="E942" t="str">
            <v>C-E</v>
          </cell>
          <cell r="F942" t="str">
            <v>A</v>
          </cell>
          <cell r="G942" t="str">
            <v>Hong Kong Park</v>
          </cell>
          <cell r="H942" t="str">
            <v>LCSD</v>
          </cell>
          <cell r="I942">
            <v>2</v>
          </cell>
          <cell r="J942" t="str">
            <v>Yes</v>
          </cell>
          <cell r="K942" t="str">
            <v>Central_Admiralty</v>
          </cell>
          <cell r="L942" t="str">
            <v>Yes</v>
          </cell>
          <cell r="M942" t="str">
            <v>AH04408006019</v>
          </cell>
        </row>
        <row r="943">
          <cell r="A943" t="str">
            <v>SA1869</v>
          </cell>
          <cell r="B943" t="str">
            <v>11SW-B/FR143</v>
          </cell>
          <cell r="C943">
            <v>0</v>
          </cell>
          <cell r="D943" t="str">
            <v>CP&amp;ML</v>
          </cell>
          <cell r="E943" t="str">
            <v>C-E</v>
          </cell>
          <cell r="F943" t="str">
            <v>A</v>
          </cell>
          <cell r="G943" t="str">
            <v>Hong Kong Park</v>
          </cell>
          <cell r="H943" t="str">
            <v>LCSD</v>
          </cell>
          <cell r="I943">
            <v>2</v>
          </cell>
          <cell r="J943" t="str">
            <v>Yes</v>
          </cell>
          <cell r="K943" t="str">
            <v>Central_Admiralty</v>
          </cell>
          <cell r="L943" t="str">
            <v>Yes</v>
          </cell>
          <cell r="M943" t="str">
            <v>AH04408006020</v>
          </cell>
        </row>
        <row r="944">
          <cell r="A944" t="str">
            <v>SA1870</v>
          </cell>
          <cell r="B944" t="str">
            <v>11SW-B/F144</v>
          </cell>
          <cell r="C944">
            <v>0</v>
          </cell>
          <cell r="D944" t="str">
            <v>CP&amp;ML</v>
          </cell>
          <cell r="E944" t="str">
            <v>C-E</v>
          </cell>
          <cell r="F944" t="str">
            <v>A</v>
          </cell>
          <cell r="G944" t="str">
            <v>Hong Kong Park</v>
          </cell>
          <cell r="H944" t="str">
            <v>LCSD</v>
          </cell>
          <cell r="I944">
            <v>2</v>
          </cell>
          <cell r="J944" t="str">
            <v>Yes</v>
          </cell>
          <cell r="K944" t="str">
            <v>Central_Admiralty</v>
          </cell>
          <cell r="L944" t="str">
            <v>Yes</v>
          </cell>
          <cell r="M944" t="str">
            <v>AH04408006021</v>
          </cell>
        </row>
        <row r="945">
          <cell r="A945" t="str">
            <v>SA1871</v>
          </cell>
          <cell r="B945" t="str">
            <v>11SW-B/FR146</v>
          </cell>
          <cell r="C945">
            <v>0</v>
          </cell>
          <cell r="D945" t="str">
            <v>CP&amp;ML</v>
          </cell>
          <cell r="E945" t="str">
            <v>C-E</v>
          </cell>
          <cell r="F945" t="str">
            <v>A</v>
          </cell>
          <cell r="G945" t="str">
            <v>Hong Kong Park</v>
          </cell>
          <cell r="H945" t="str">
            <v>LCSD</v>
          </cell>
          <cell r="I945">
            <v>2</v>
          </cell>
          <cell r="J945" t="str">
            <v>Yes</v>
          </cell>
          <cell r="K945" t="str">
            <v>Central_Admiralty</v>
          </cell>
          <cell r="L945" t="str">
            <v>Yes</v>
          </cell>
          <cell r="M945" t="str">
            <v>AH04408006022</v>
          </cell>
        </row>
        <row r="946">
          <cell r="A946" t="str">
            <v>SA1872</v>
          </cell>
          <cell r="B946" t="str">
            <v>11SW-B/FR149</v>
          </cell>
          <cell r="C946">
            <v>0</v>
          </cell>
          <cell r="D946" t="str">
            <v>CP&amp;ML</v>
          </cell>
          <cell r="E946" t="str">
            <v>C-E</v>
          </cell>
          <cell r="F946" t="str">
            <v>A</v>
          </cell>
          <cell r="G946" t="str">
            <v>Hong Kong Park</v>
          </cell>
          <cell r="H946" t="str">
            <v>LCSD</v>
          </cell>
          <cell r="I946">
            <v>2</v>
          </cell>
          <cell r="J946" t="str">
            <v>Yes</v>
          </cell>
          <cell r="K946" t="str">
            <v>Central_Admiralty</v>
          </cell>
          <cell r="L946" t="str">
            <v>Yes</v>
          </cell>
          <cell r="M946" t="str">
            <v>AH04408006023</v>
          </cell>
        </row>
        <row r="947">
          <cell r="A947" t="str">
            <v>SA1873</v>
          </cell>
          <cell r="B947" t="str">
            <v>11SW-B/F150</v>
          </cell>
          <cell r="C947">
            <v>0</v>
          </cell>
          <cell r="D947" t="str">
            <v>CP&amp;ML</v>
          </cell>
          <cell r="E947" t="str">
            <v>C-E</v>
          </cell>
          <cell r="F947" t="str">
            <v>A</v>
          </cell>
          <cell r="G947" t="str">
            <v>Hong Kong Park</v>
          </cell>
          <cell r="H947" t="str">
            <v>LCSD</v>
          </cell>
          <cell r="I947">
            <v>2</v>
          </cell>
          <cell r="J947" t="str">
            <v>Yes</v>
          </cell>
          <cell r="K947" t="str">
            <v>Central_Admiralty</v>
          </cell>
          <cell r="L947" t="str">
            <v>Yes</v>
          </cell>
          <cell r="M947" t="str">
            <v>AH04408006024</v>
          </cell>
        </row>
        <row r="948">
          <cell r="A948" t="str">
            <v>SA1874</v>
          </cell>
          <cell r="B948" t="str">
            <v>11SW-B/F151</v>
          </cell>
          <cell r="C948">
            <v>0</v>
          </cell>
          <cell r="D948" t="str">
            <v>CP&amp;ML</v>
          </cell>
          <cell r="E948" t="str">
            <v>C-E</v>
          </cell>
          <cell r="F948" t="str">
            <v>A</v>
          </cell>
          <cell r="G948" t="str">
            <v>Hong Kong Park</v>
          </cell>
          <cell r="H948" t="str">
            <v>LCSD</v>
          </cell>
          <cell r="I948">
            <v>2</v>
          </cell>
          <cell r="J948" t="str">
            <v>Yes</v>
          </cell>
          <cell r="K948" t="str">
            <v>Central_Admiralty</v>
          </cell>
          <cell r="L948" t="str">
            <v>Yes</v>
          </cell>
          <cell r="M948" t="str">
            <v>AH04408006025</v>
          </cell>
        </row>
        <row r="949">
          <cell r="A949" t="str">
            <v>SA1875</v>
          </cell>
          <cell r="B949" t="str">
            <v>11SW-B/FR152</v>
          </cell>
          <cell r="C949">
            <v>0</v>
          </cell>
          <cell r="D949" t="str">
            <v>CP&amp;ML</v>
          </cell>
          <cell r="E949" t="str">
            <v>C-E</v>
          </cell>
          <cell r="F949" t="str">
            <v>A</v>
          </cell>
          <cell r="G949" t="str">
            <v>Hong Kong Park</v>
          </cell>
          <cell r="H949" t="str">
            <v>LCSD</v>
          </cell>
          <cell r="I949">
            <v>1</v>
          </cell>
          <cell r="J949" t="str">
            <v>Yes</v>
          </cell>
          <cell r="K949" t="str">
            <v>Central_Admiralty</v>
          </cell>
          <cell r="L949" t="str">
            <v>Yes</v>
          </cell>
          <cell r="M949" t="str">
            <v>AH04408006026</v>
          </cell>
        </row>
        <row r="950">
          <cell r="A950" t="str">
            <v>SA1876</v>
          </cell>
          <cell r="B950" t="str">
            <v>11SW-B/FR153</v>
          </cell>
          <cell r="C950">
            <v>0</v>
          </cell>
          <cell r="D950" t="str">
            <v>CP&amp;ML</v>
          </cell>
          <cell r="E950" t="str">
            <v>C-E</v>
          </cell>
          <cell r="F950" t="str">
            <v>A</v>
          </cell>
          <cell r="G950" t="str">
            <v>Hong Kong Park</v>
          </cell>
          <cell r="H950" t="str">
            <v>LCSD</v>
          </cell>
          <cell r="I950">
            <v>2</v>
          </cell>
          <cell r="J950" t="str">
            <v>Yes</v>
          </cell>
          <cell r="K950" t="str">
            <v>Central_Admiralty</v>
          </cell>
          <cell r="L950" t="str">
            <v>Yes</v>
          </cell>
          <cell r="M950" t="str">
            <v>AH04408006027</v>
          </cell>
        </row>
        <row r="951">
          <cell r="A951" t="str">
            <v>SA1878</v>
          </cell>
          <cell r="B951" t="str">
            <v>11SW-B/F156</v>
          </cell>
          <cell r="C951">
            <v>0</v>
          </cell>
          <cell r="D951" t="str">
            <v>CP&amp;ML</v>
          </cell>
          <cell r="E951" t="str">
            <v>C-E</v>
          </cell>
          <cell r="F951" t="str">
            <v>A</v>
          </cell>
          <cell r="G951" t="str">
            <v>Hong Kong Park</v>
          </cell>
          <cell r="H951" t="str">
            <v>LCSD</v>
          </cell>
          <cell r="I951">
            <v>2</v>
          </cell>
          <cell r="J951" t="str">
            <v>Yes</v>
          </cell>
          <cell r="K951" t="str">
            <v>Central_Admiralty</v>
          </cell>
          <cell r="L951" t="str">
            <v>Yes</v>
          </cell>
          <cell r="M951" t="str">
            <v>AH04408006030</v>
          </cell>
        </row>
        <row r="952">
          <cell r="A952" t="str">
            <v>SA1879</v>
          </cell>
          <cell r="B952" t="str">
            <v>11SW-B/FR157</v>
          </cell>
          <cell r="C952">
            <v>0</v>
          </cell>
          <cell r="D952" t="str">
            <v>CP&amp;ML</v>
          </cell>
          <cell r="E952" t="str">
            <v>C-E</v>
          </cell>
          <cell r="F952" t="str">
            <v>A</v>
          </cell>
          <cell r="G952" t="str">
            <v>Hong Kong Park</v>
          </cell>
          <cell r="H952" t="str">
            <v>LCSD</v>
          </cell>
          <cell r="I952">
            <v>2</v>
          </cell>
          <cell r="J952" t="str">
            <v>No</v>
          </cell>
          <cell r="K952" t="str">
            <v>Central_Admiralty</v>
          </cell>
          <cell r="L952" t="str">
            <v>Yes</v>
          </cell>
          <cell r="M952" t="str">
            <v>AH04408006031</v>
          </cell>
        </row>
        <row r="953">
          <cell r="A953" t="str">
            <v>SA1883</v>
          </cell>
          <cell r="B953" t="str">
            <v>11SW-B/F163</v>
          </cell>
          <cell r="C953">
            <v>0</v>
          </cell>
          <cell r="D953" t="str">
            <v>CP&amp;ML</v>
          </cell>
          <cell r="E953" t="str">
            <v>C-E</v>
          </cell>
          <cell r="F953" t="str">
            <v>A</v>
          </cell>
          <cell r="G953" t="str">
            <v>Queensway Government Offices</v>
          </cell>
          <cell r="H953" t="str">
            <v>GPA</v>
          </cell>
          <cell r="I953">
            <v>1</v>
          </cell>
          <cell r="J953" t="str">
            <v>Yes</v>
          </cell>
          <cell r="K953" t="str">
            <v>Central_Admiralty</v>
          </cell>
          <cell r="L953" t="str">
            <v>Yes</v>
          </cell>
          <cell r="M953" t="str">
            <v>AH07108001001</v>
          </cell>
        </row>
        <row r="954">
          <cell r="A954" t="str">
            <v>SA1884</v>
          </cell>
          <cell r="B954" t="str">
            <v>11SW-B/F165</v>
          </cell>
          <cell r="C954">
            <v>0</v>
          </cell>
          <cell r="D954" t="str">
            <v>CP&amp;ML</v>
          </cell>
          <cell r="E954" t="str">
            <v>C-E</v>
          </cell>
          <cell r="F954" t="str">
            <v>A</v>
          </cell>
          <cell r="G954" t="str">
            <v>Hong Kong Park</v>
          </cell>
          <cell r="H954" t="str">
            <v>LCSD</v>
          </cell>
          <cell r="I954">
            <v>2</v>
          </cell>
          <cell r="J954" t="str">
            <v>Yes</v>
          </cell>
          <cell r="K954" t="str">
            <v>Central_Admiralty</v>
          </cell>
          <cell r="L954" t="str">
            <v>Yes</v>
          </cell>
          <cell r="M954" t="str">
            <v>AH04408006054</v>
          </cell>
        </row>
        <row r="955">
          <cell r="A955" t="str">
            <v>SA1885</v>
          </cell>
          <cell r="B955" t="str">
            <v>11SW-B/FR167</v>
          </cell>
          <cell r="C955">
            <v>0</v>
          </cell>
          <cell r="D955" t="str">
            <v>CP&amp;ML</v>
          </cell>
          <cell r="E955" t="str">
            <v>C-E</v>
          </cell>
          <cell r="F955" t="str">
            <v>A</v>
          </cell>
          <cell r="G955" t="str">
            <v>Hong Kong Park</v>
          </cell>
          <cell r="H955" t="str">
            <v>LCSD</v>
          </cell>
          <cell r="I955">
            <v>1</v>
          </cell>
          <cell r="J955" t="str">
            <v>Yes</v>
          </cell>
          <cell r="K955" t="str">
            <v>Central_Admiralty</v>
          </cell>
          <cell r="L955" t="str">
            <v>Yes</v>
          </cell>
          <cell r="M955" t="str">
            <v>AH04408006032</v>
          </cell>
        </row>
        <row r="956">
          <cell r="A956" t="str">
            <v>SA1886</v>
          </cell>
          <cell r="B956" t="str">
            <v>11SW-B/FR176</v>
          </cell>
          <cell r="C956">
            <v>0</v>
          </cell>
          <cell r="D956" t="str">
            <v>CP&amp;ML</v>
          </cell>
          <cell r="E956" t="str">
            <v>C-E</v>
          </cell>
          <cell r="F956" t="str">
            <v>A</v>
          </cell>
          <cell r="G956" t="str">
            <v>Hong Kong Park</v>
          </cell>
          <cell r="H956" t="str">
            <v>LCSD</v>
          </cell>
          <cell r="I956">
            <v>1</v>
          </cell>
          <cell r="J956" t="str">
            <v>Yes</v>
          </cell>
          <cell r="K956" t="str">
            <v>Central_Admiralty</v>
          </cell>
          <cell r="L956" t="str">
            <v>Yes</v>
          </cell>
          <cell r="M956" t="str">
            <v>AH04408006033</v>
          </cell>
        </row>
        <row r="957">
          <cell r="A957" t="str">
            <v>SA1887</v>
          </cell>
          <cell r="B957" t="str">
            <v>11SW-B/FR18</v>
          </cell>
          <cell r="C957">
            <v>1</v>
          </cell>
          <cell r="D957" t="str">
            <v>CP&amp;ML</v>
          </cell>
          <cell r="E957" t="str">
            <v>PML</v>
          </cell>
          <cell r="F957" t="str">
            <v>A</v>
          </cell>
          <cell r="G957" t="str">
            <v>Hong Kong Zoological &amp; Botanical Gardens</v>
          </cell>
          <cell r="H957" t="str">
            <v>LCSD</v>
          </cell>
          <cell r="I957">
            <v>1</v>
          </cell>
          <cell r="J957" t="str">
            <v>Yes</v>
          </cell>
          <cell r="K957" t="str">
            <v>Central_Admiralty</v>
          </cell>
          <cell r="L957" t="str">
            <v>Yes</v>
          </cell>
          <cell r="M957" t="str">
            <v>AC04408053005</v>
          </cell>
        </row>
        <row r="958">
          <cell r="A958" t="str">
            <v>SA1888</v>
          </cell>
          <cell r="B958" t="str">
            <v>11SW-B/FR180</v>
          </cell>
          <cell r="C958">
            <v>1</v>
          </cell>
          <cell r="D958" t="str">
            <v>CP&amp;ML</v>
          </cell>
          <cell r="E958" t="str">
            <v>C-E</v>
          </cell>
          <cell r="F958" t="str">
            <v>A</v>
          </cell>
          <cell r="G958" t="str">
            <v>Monmouth Park</v>
          </cell>
          <cell r="H958" t="str">
            <v>LCSD</v>
          </cell>
          <cell r="I958">
            <v>2</v>
          </cell>
          <cell r="J958" t="str">
            <v>No</v>
          </cell>
          <cell r="K958" t="str">
            <v>Central_Admiralty</v>
          </cell>
          <cell r="L958" t="str">
            <v>No</v>
          </cell>
          <cell r="M958" t="str">
            <v>AH04408005011</v>
          </cell>
        </row>
        <row r="959">
          <cell r="A959" t="str">
            <v>SA1890</v>
          </cell>
          <cell r="B959" t="str">
            <v>11SW-B/F19</v>
          </cell>
          <cell r="C959">
            <v>0</v>
          </cell>
          <cell r="D959" t="str">
            <v>CP&amp;ML</v>
          </cell>
          <cell r="E959" t="str">
            <v>PML</v>
          </cell>
          <cell r="F959" t="str">
            <v>A</v>
          </cell>
          <cell r="G959" t="str">
            <v>Hong Kong Zoological &amp; Botanical Gardens</v>
          </cell>
          <cell r="H959" t="str">
            <v>LCSD</v>
          </cell>
          <cell r="I959">
            <v>1</v>
          </cell>
          <cell r="J959" t="str">
            <v>Yes</v>
          </cell>
          <cell r="K959" t="str">
            <v>Central_Admiralty</v>
          </cell>
          <cell r="L959" t="str">
            <v>Yes</v>
          </cell>
          <cell r="M959" t="str">
            <v>AC04408053018</v>
          </cell>
        </row>
        <row r="960">
          <cell r="A960" t="str">
            <v>SA1893</v>
          </cell>
          <cell r="B960" t="str">
            <v>11SW-B/FR198</v>
          </cell>
          <cell r="C960">
            <v>0</v>
          </cell>
          <cell r="D960" t="str">
            <v>E</v>
          </cell>
          <cell r="E960" t="str">
            <v>NP&amp;CB</v>
          </cell>
          <cell r="F960" t="str">
            <v>A</v>
          </cell>
          <cell r="G960" t="str">
            <v>Victoria Park</v>
          </cell>
          <cell r="H960" t="str">
            <v>LCSD</v>
          </cell>
          <cell r="I960">
            <v>1</v>
          </cell>
          <cell r="J960" t="str">
            <v>Yes</v>
          </cell>
          <cell r="K960" t="str">
            <v>TinHau</v>
          </cell>
          <cell r="L960" t="str">
            <v>Yes</v>
          </cell>
          <cell r="M960" t="str">
            <v>DA04408020004</v>
          </cell>
        </row>
        <row r="961">
          <cell r="A961" t="str">
            <v>SA1894</v>
          </cell>
          <cell r="B961" t="str">
            <v>11SW-B/F199</v>
          </cell>
          <cell r="C961">
            <v>0</v>
          </cell>
          <cell r="D961" t="str">
            <v>E</v>
          </cell>
          <cell r="E961" t="str">
            <v>NP&amp;CB</v>
          </cell>
          <cell r="F961" t="str">
            <v>A</v>
          </cell>
          <cell r="G961" t="str">
            <v>Victoria Park</v>
          </cell>
          <cell r="H961" t="str">
            <v>LCSD</v>
          </cell>
          <cell r="I961">
            <v>1</v>
          </cell>
          <cell r="J961" t="str">
            <v>Yes</v>
          </cell>
          <cell r="K961" t="str">
            <v>TinHau</v>
          </cell>
          <cell r="L961" t="str">
            <v>Yes</v>
          </cell>
          <cell r="M961" t="str">
            <v>DA04408020002</v>
          </cell>
        </row>
        <row r="962">
          <cell r="A962" t="str">
            <v>SA1895</v>
          </cell>
          <cell r="B962" t="str">
            <v>11SW-B/F20</v>
          </cell>
          <cell r="C962">
            <v>0</v>
          </cell>
          <cell r="D962" t="str">
            <v>CP&amp;ML</v>
          </cell>
          <cell r="E962" t="str">
            <v>PML</v>
          </cell>
          <cell r="F962" t="str">
            <v>A</v>
          </cell>
          <cell r="G962" t="str">
            <v>Hong Kong Zoological &amp; Botanical Gardens</v>
          </cell>
          <cell r="H962" t="str">
            <v>LCSD</v>
          </cell>
          <cell r="I962">
            <v>2</v>
          </cell>
          <cell r="J962" t="str">
            <v>Yes</v>
          </cell>
          <cell r="K962" t="str">
            <v>Central_Admiralty</v>
          </cell>
          <cell r="L962" t="str">
            <v>Yes</v>
          </cell>
          <cell r="M962" t="str">
            <v>AC04408053019</v>
          </cell>
        </row>
        <row r="963">
          <cell r="A963" t="str">
            <v>SA1896</v>
          </cell>
          <cell r="B963" t="str">
            <v>11SW-B/FR202</v>
          </cell>
          <cell r="C963">
            <v>0</v>
          </cell>
          <cell r="D963" t="str">
            <v>CP&amp;ML</v>
          </cell>
          <cell r="E963" t="str">
            <v>PML</v>
          </cell>
          <cell r="F963" t="str">
            <v>A</v>
          </cell>
          <cell r="G963" t="str">
            <v>Hong Kong Zoological &amp; Botanical Gardens</v>
          </cell>
          <cell r="H963" t="str">
            <v>LCSD</v>
          </cell>
          <cell r="I963">
            <v>1</v>
          </cell>
          <cell r="J963" t="str">
            <v>Yes</v>
          </cell>
          <cell r="K963" t="str">
            <v>Central_Admiralty</v>
          </cell>
          <cell r="L963" t="str">
            <v>Yes</v>
          </cell>
          <cell r="M963" t="str">
            <v>AC04408053022</v>
          </cell>
        </row>
        <row r="964">
          <cell r="A964" t="str">
            <v>SA1897</v>
          </cell>
          <cell r="B964" t="str">
            <v>11SW-B/FR207</v>
          </cell>
          <cell r="C964">
            <v>1</v>
          </cell>
          <cell r="D964" t="str">
            <v>CP&amp;ML</v>
          </cell>
          <cell r="E964" t="str">
            <v>C-E</v>
          </cell>
          <cell r="F964" t="str">
            <v>A</v>
          </cell>
          <cell r="G964" t="str">
            <v>Kennedy Road Childern's Playground</v>
          </cell>
          <cell r="H964" t="str">
            <v>LCSD</v>
          </cell>
          <cell r="I964">
            <v>2</v>
          </cell>
          <cell r="J964" t="str">
            <v>Yes</v>
          </cell>
          <cell r="K964" t="str">
            <v>Central_Admiralty</v>
          </cell>
          <cell r="L964" t="str">
            <v>No</v>
          </cell>
          <cell r="M964" t="str">
            <v>AH04408004003</v>
          </cell>
        </row>
        <row r="965">
          <cell r="A965" t="str">
            <v>SA1898</v>
          </cell>
          <cell r="B965" t="str">
            <v>11SW-B/FR21</v>
          </cell>
          <cell r="C965">
            <v>0</v>
          </cell>
          <cell r="D965" t="str">
            <v>CP&amp;ML</v>
          </cell>
          <cell r="E965" t="str">
            <v>PML</v>
          </cell>
          <cell r="F965" t="str">
            <v>A</v>
          </cell>
          <cell r="G965" t="str">
            <v>Hong Kong Zoological &amp; Botanical Gardens</v>
          </cell>
          <cell r="H965" t="str">
            <v>LCSD</v>
          </cell>
          <cell r="I965">
            <v>1</v>
          </cell>
          <cell r="J965" t="str">
            <v>Yes</v>
          </cell>
          <cell r="K965" t="str">
            <v>Central_Admiralty</v>
          </cell>
          <cell r="L965" t="str">
            <v>Yes</v>
          </cell>
          <cell r="M965" t="str">
            <v>AC04408053012</v>
          </cell>
        </row>
        <row r="966">
          <cell r="A966" t="str">
            <v>SA1902</v>
          </cell>
          <cell r="B966" t="str">
            <v>11SW-B/F22</v>
          </cell>
          <cell r="C966">
            <v>0</v>
          </cell>
          <cell r="D966" t="str">
            <v>CP&amp;ML</v>
          </cell>
          <cell r="E966" t="str">
            <v>C-E</v>
          </cell>
          <cell r="F966" t="str">
            <v>A</v>
          </cell>
          <cell r="G966" t="str">
            <v>Kennedy Road Childern's Playground</v>
          </cell>
          <cell r="H966" t="str">
            <v>LCSD</v>
          </cell>
          <cell r="I966">
            <v>1</v>
          </cell>
          <cell r="J966" t="str">
            <v>Yes</v>
          </cell>
          <cell r="K966" t="str">
            <v>Central_Admiralty</v>
          </cell>
          <cell r="L966" t="str">
            <v>Yes</v>
          </cell>
          <cell r="M966" t="str">
            <v>AH04408004005</v>
          </cell>
        </row>
        <row r="967">
          <cell r="A967" t="str">
            <v>SA1903</v>
          </cell>
          <cell r="B967" t="str">
            <v>11SW-B/F23</v>
          </cell>
          <cell r="C967">
            <v>0</v>
          </cell>
          <cell r="D967" t="str">
            <v>CP&amp;ML</v>
          </cell>
          <cell r="E967" t="str">
            <v>C-E</v>
          </cell>
          <cell r="F967" t="str">
            <v>A</v>
          </cell>
          <cell r="G967" t="str">
            <v>Kennedy Road Childern's Playground</v>
          </cell>
          <cell r="H967" t="str">
            <v>LCSD</v>
          </cell>
          <cell r="I967">
            <v>1</v>
          </cell>
          <cell r="J967" t="str">
            <v>No</v>
          </cell>
          <cell r="K967" t="str">
            <v>Central_Admiralty</v>
          </cell>
          <cell r="L967" t="str">
            <v>No</v>
          </cell>
          <cell r="M967" t="str">
            <v>AH04408004006</v>
          </cell>
        </row>
        <row r="968">
          <cell r="A968" t="str">
            <v>SA1906</v>
          </cell>
          <cell r="B968" t="str">
            <v>11SW-B/FR24</v>
          </cell>
          <cell r="C968">
            <v>0</v>
          </cell>
          <cell r="D968" t="str">
            <v>CP&amp;ML</v>
          </cell>
          <cell r="E968" t="str">
            <v>C-E</v>
          </cell>
          <cell r="F968" t="str">
            <v>A</v>
          </cell>
          <cell r="G968" t="str">
            <v>Kennedy Road Childern's Playground</v>
          </cell>
          <cell r="H968" t="str">
            <v>LCSD</v>
          </cell>
          <cell r="I968">
            <v>2</v>
          </cell>
          <cell r="J968" t="str">
            <v>Yes</v>
          </cell>
          <cell r="K968" t="str">
            <v>Central_Admiralty</v>
          </cell>
          <cell r="L968" t="str">
            <v>Yes</v>
          </cell>
          <cell r="M968" t="str">
            <v>AH04408004001</v>
          </cell>
        </row>
        <row r="969">
          <cell r="A969" t="str">
            <v>SA1907</v>
          </cell>
          <cell r="B969" t="str">
            <v>11SW-B/FR241</v>
          </cell>
          <cell r="C969">
            <v>0</v>
          </cell>
          <cell r="D969" t="str">
            <v>CP&amp;ML</v>
          </cell>
          <cell r="E969" t="str">
            <v>PML</v>
          </cell>
          <cell r="F969" t="str">
            <v>A</v>
          </cell>
          <cell r="G969" t="str">
            <v>Hong Kong Zoological &amp; Botanical Gardens</v>
          </cell>
          <cell r="H969" t="str">
            <v>LCSD</v>
          </cell>
          <cell r="I969">
            <v>1</v>
          </cell>
          <cell r="J969" t="str">
            <v>No</v>
          </cell>
          <cell r="K969" t="str">
            <v>Central_Admiralty</v>
          </cell>
          <cell r="L969" t="str">
            <v>Yes</v>
          </cell>
          <cell r="M969" t="str">
            <v>AC04408053002</v>
          </cell>
        </row>
        <row r="970">
          <cell r="A970" t="str">
            <v>SA1908</v>
          </cell>
          <cell r="B970" t="str">
            <v>11SW-B/FR243</v>
          </cell>
          <cell r="C970">
            <v>0</v>
          </cell>
          <cell r="D970" t="str">
            <v>CP&amp;ML</v>
          </cell>
          <cell r="E970" t="str">
            <v>PML</v>
          </cell>
          <cell r="F970" t="str">
            <v>A</v>
          </cell>
          <cell r="G970" t="str">
            <v>Hong Kong Zoological &amp; Botanical Gardens</v>
          </cell>
          <cell r="H970" t="str">
            <v>LCSD</v>
          </cell>
          <cell r="I970">
            <v>2</v>
          </cell>
          <cell r="J970" t="str">
            <v>Yes</v>
          </cell>
          <cell r="K970" t="str">
            <v>Central_Admiralty</v>
          </cell>
          <cell r="L970" t="str">
            <v>Yes</v>
          </cell>
          <cell r="M970" t="str">
            <v>AC04408053034</v>
          </cell>
        </row>
        <row r="971">
          <cell r="A971" t="str">
            <v>SA1910</v>
          </cell>
          <cell r="B971" t="str">
            <v>11SW-B/F250</v>
          </cell>
          <cell r="C971">
            <v>0</v>
          </cell>
          <cell r="D971" t="str">
            <v>CP&amp;ML</v>
          </cell>
          <cell r="E971" t="str">
            <v>C-E</v>
          </cell>
          <cell r="F971" t="str">
            <v>A</v>
          </cell>
          <cell r="G971" t="str">
            <v>Hong Kong Park</v>
          </cell>
          <cell r="H971" t="str">
            <v>LCSD</v>
          </cell>
          <cell r="I971">
            <v>1</v>
          </cell>
          <cell r="J971" t="str">
            <v>No</v>
          </cell>
          <cell r="K971" t="str">
            <v>Central_Admiralty</v>
          </cell>
          <cell r="L971" t="str">
            <v>Yes</v>
          </cell>
          <cell r="M971" t="str">
            <v>AH04408006055</v>
          </cell>
        </row>
        <row r="972">
          <cell r="A972" t="str">
            <v>SA1911</v>
          </cell>
          <cell r="B972" t="str">
            <v>11SW-B/FR251</v>
          </cell>
          <cell r="C972">
            <v>0</v>
          </cell>
          <cell r="D972" t="str">
            <v>CP&amp;ML</v>
          </cell>
          <cell r="E972" t="str">
            <v>C-E</v>
          </cell>
          <cell r="F972" t="str">
            <v>A</v>
          </cell>
          <cell r="G972" t="str">
            <v>Hong Kong Park</v>
          </cell>
          <cell r="H972" t="str">
            <v>LCSD</v>
          </cell>
          <cell r="I972">
            <v>1</v>
          </cell>
          <cell r="J972" t="str">
            <v>Yes</v>
          </cell>
          <cell r="K972" t="str">
            <v>Central_Admiralty</v>
          </cell>
          <cell r="L972" t="str">
            <v>Yes</v>
          </cell>
          <cell r="M972" t="str">
            <v>AH04408006056</v>
          </cell>
        </row>
        <row r="973">
          <cell r="A973" t="str">
            <v>SA1913</v>
          </cell>
          <cell r="B973" t="str">
            <v>11SW-B/FR255</v>
          </cell>
          <cell r="C973" t="str">
            <v>1,2</v>
          </cell>
          <cell r="D973" t="str">
            <v>CP&amp;ML</v>
          </cell>
          <cell r="E973" t="str">
            <v>C-E</v>
          </cell>
          <cell r="F973" t="str">
            <v>A</v>
          </cell>
          <cell r="G973" t="str">
            <v>The High Court</v>
          </cell>
          <cell r="H973" t="str">
            <v>JD,LCSD</v>
          </cell>
          <cell r="I973">
            <v>1</v>
          </cell>
          <cell r="J973" t="str">
            <v>Yes</v>
          </cell>
          <cell r="K973" t="str">
            <v>Central_Admiralty</v>
          </cell>
          <cell r="L973" t="str">
            <v>Yes</v>
          </cell>
          <cell r="M973" t="str">
            <v>AH07308002005,AH04408006034</v>
          </cell>
        </row>
        <row r="974">
          <cell r="A974" t="str">
            <v>SA1914</v>
          </cell>
          <cell r="B974" t="str">
            <v>11SW-B/FR259</v>
          </cell>
          <cell r="C974">
            <v>0</v>
          </cell>
          <cell r="D974" t="str">
            <v>CP&amp;ML</v>
          </cell>
          <cell r="E974" t="str">
            <v>C-E</v>
          </cell>
          <cell r="F974" t="str">
            <v>A</v>
          </cell>
          <cell r="G974" t="str">
            <v>Hong Kong Park</v>
          </cell>
          <cell r="H974" t="str">
            <v>LCSD</v>
          </cell>
          <cell r="I974">
            <v>1</v>
          </cell>
          <cell r="J974" t="str">
            <v>Yes</v>
          </cell>
          <cell r="K974" t="str">
            <v>Central_Admiralty</v>
          </cell>
          <cell r="L974" t="str">
            <v>Yes</v>
          </cell>
          <cell r="M974" t="str">
            <v>AH04408006035</v>
          </cell>
        </row>
        <row r="975">
          <cell r="A975" t="str">
            <v>SA1915</v>
          </cell>
          <cell r="B975" t="str">
            <v>11SW-B/FR260</v>
          </cell>
          <cell r="C975">
            <v>0</v>
          </cell>
          <cell r="D975" t="str">
            <v>CP&amp;ML</v>
          </cell>
          <cell r="E975" t="str">
            <v>C-E</v>
          </cell>
          <cell r="F975" t="str">
            <v>A</v>
          </cell>
          <cell r="G975" t="str">
            <v>Hong Kong Park</v>
          </cell>
          <cell r="H975" t="str">
            <v>LCSD</v>
          </cell>
          <cell r="I975">
            <v>1</v>
          </cell>
          <cell r="J975" t="str">
            <v>Yes</v>
          </cell>
          <cell r="K975" t="str">
            <v>Central_Admiralty</v>
          </cell>
          <cell r="L975" t="str">
            <v>Yes</v>
          </cell>
          <cell r="M975" t="str">
            <v>AH04408006036</v>
          </cell>
        </row>
        <row r="976">
          <cell r="A976" t="str">
            <v>SA1916</v>
          </cell>
          <cell r="B976" t="str">
            <v>11SW-B/FR264</v>
          </cell>
          <cell r="C976">
            <v>0</v>
          </cell>
          <cell r="D976" t="str">
            <v>CP&amp;ML</v>
          </cell>
          <cell r="E976" t="str">
            <v>C-E</v>
          </cell>
          <cell r="F976" t="str">
            <v>A</v>
          </cell>
          <cell r="G976" t="str">
            <v>Hong Kong Park</v>
          </cell>
          <cell r="H976" t="str">
            <v>LCSD</v>
          </cell>
          <cell r="I976">
            <v>1</v>
          </cell>
          <cell r="J976" t="str">
            <v>Yes</v>
          </cell>
          <cell r="K976" t="str">
            <v>Central_Admiralty</v>
          </cell>
          <cell r="L976" t="str">
            <v>Yes</v>
          </cell>
          <cell r="M976" t="str">
            <v>AH04408006049</v>
          </cell>
        </row>
        <row r="977">
          <cell r="A977" t="str">
            <v>SA1918</v>
          </cell>
          <cell r="B977" t="str">
            <v>11SW-B/FR266</v>
          </cell>
          <cell r="C977">
            <v>0</v>
          </cell>
          <cell r="D977" t="str">
            <v>Wch</v>
          </cell>
          <cell r="E977" t="str">
            <v>Wch-S</v>
          </cell>
          <cell r="F977" t="str">
            <v>A</v>
          </cell>
          <cell r="G977" t="str">
            <v>Wan Chai Park</v>
          </cell>
          <cell r="H977" t="str">
            <v>LCSD</v>
          </cell>
          <cell r="I977">
            <v>1</v>
          </cell>
          <cell r="J977" t="str">
            <v>Yes</v>
          </cell>
          <cell r="K977" t="str">
            <v>WanChai-North</v>
          </cell>
          <cell r="L977" t="str">
            <v>Yes</v>
          </cell>
          <cell r="M977" t="str">
            <v>CC04408079008</v>
          </cell>
        </row>
        <row r="978">
          <cell r="A978" t="str">
            <v>SA1919</v>
          </cell>
          <cell r="B978" t="str">
            <v>11SW-B/FR268</v>
          </cell>
          <cell r="C978">
            <v>0</v>
          </cell>
          <cell r="D978" t="str">
            <v>CP&amp;ML</v>
          </cell>
          <cell r="E978" t="str">
            <v>C-E</v>
          </cell>
          <cell r="F978" t="str">
            <v>A</v>
          </cell>
          <cell r="G978" t="str">
            <v>Hong Kong Park</v>
          </cell>
          <cell r="H978" t="str">
            <v>LCSD</v>
          </cell>
          <cell r="I978">
            <v>2</v>
          </cell>
          <cell r="J978" t="str">
            <v>Yes</v>
          </cell>
          <cell r="K978" t="str">
            <v>Central_Admiralty</v>
          </cell>
          <cell r="L978" t="str">
            <v>Yes</v>
          </cell>
          <cell r="M978" t="str">
            <v>AH04408006059</v>
          </cell>
        </row>
        <row r="979">
          <cell r="A979" t="str">
            <v>SA1921</v>
          </cell>
          <cell r="B979" t="str">
            <v>11SW-B/FR271</v>
          </cell>
          <cell r="C979">
            <v>0</v>
          </cell>
          <cell r="D979" t="str">
            <v>Wch</v>
          </cell>
          <cell r="E979" t="str">
            <v>Wch-S</v>
          </cell>
          <cell r="F979" t="str">
            <v>A</v>
          </cell>
          <cell r="G979" t="str">
            <v>Tung Wah Centenary Square Garden</v>
          </cell>
          <cell r="H979" t="str">
            <v>LCSD</v>
          </cell>
          <cell r="I979">
            <v>2</v>
          </cell>
          <cell r="J979" t="str">
            <v>Yes</v>
          </cell>
          <cell r="K979" t="str">
            <v>WanChai-North</v>
          </cell>
          <cell r="L979" t="str">
            <v>Yes</v>
          </cell>
          <cell r="M979" t="str">
            <v>CC04408078010</v>
          </cell>
        </row>
        <row r="980">
          <cell r="A980" t="str">
            <v>SA1922</v>
          </cell>
          <cell r="B980" t="str">
            <v>11SW-B/FR272</v>
          </cell>
          <cell r="C980">
            <v>0</v>
          </cell>
          <cell r="D980" t="str">
            <v>CP&amp;ML</v>
          </cell>
          <cell r="E980" t="str">
            <v>C-E</v>
          </cell>
          <cell r="F980" t="str">
            <v>A</v>
          </cell>
          <cell r="G980" t="str">
            <v>Hong Kong Park</v>
          </cell>
          <cell r="H980" t="str">
            <v>LCSD</v>
          </cell>
          <cell r="I980">
            <v>1</v>
          </cell>
          <cell r="J980" t="str">
            <v>Yes</v>
          </cell>
          <cell r="K980" t="str">
            <v>Central_Admiralty</v>
          </cell>
          <cell r="L980" t="str">
            <v>Yes</v>
          </cell>
          <cell r="M980" t="str">
            <v>AH04408006047</v>
          </cell>
        </row>
        <row r="981">
          <cell r="A981" t="str">
            <v>SA1924</v>
          </cell>
          <cell r="B981" t="str">
            <v>11SW-B/F274</v>
          </cell>
          <cell r="C981">
            <v>0</v>
          </cell>
          <cell r="D981" t="str">
            <v>CP&amp;ML</v>
          </cell>
          <cell r="E981" t="str">
            <v>PML</v>
          </cell>
          <cell r="F981" t="str">
            <v>A</v>
          </cell>
          <cell r="G981" t="str">
            <v>Hong Kong Zoological &amp; Botanical Gardens</v>
          </cell>
          <cell r="H981" t="str">
            <v>LCSD</v>
          </cell>
          <cell r="I981">
            <v>1</v>
          </cell>
          <cell r="J981" t="str">
            <v>Yes</v>
          </cell>
          <cell r="K981" t="str">
            <v>Central_Admiralty</v>
          </cell>
          <cell r="L981" t="str">
            <v>Yes</v>
          </cell>
          <cell r="M981" t="str">
            <v>AC04408053036</v>
          </cell>
        </row>
        <row r="982">
          <cell r="A982" t="str">
            <v>SA1925</v>
          </cell>
          <cell r="B982" t="str">
            <v>11SW-B/F275</v>
          </cell>
          <cell r="C982">
            <v>0</v>
          </cell>
          <cell r="D982" t="str">
            <v>CP&amp;ML</v>
          </cell>
          <cell r="E982" t="str">
            <v>PML</v>
          </cell>
          <cell r="F982" t="str">
            <v>A</v>
          </cell>
          <cell r="G982" t="str">
            <v>Hong Kong Zoological &amp; Botanical Gardens</v>
          </cell>
          <cell r="H982" t="str">
            <v>LCSD</v>
          </cell>
          <cell r="I982">
            <v>1</v>
          </cell>
          <cell r="J982" t="str">
            <v>Yes</v>
          </cell>
          <cell r="K982" t="str">
            <v>Central_Admiralty</v>
          </cell>
          <cell r="L982" t="str">
            <v>Yes</v>
          </cell>
          <cell r="M982" t="str">
            <v>AC04408053035</v>
          </cell>
        </row>
        <row r="983">
          <cell r="A983" t="str">
            <v>SA1926</v>
          </cell>
          <cell r="B983" t="str">
            <v>11SW-B/FR277</v>
          </cell>
          <cell r="C983">
            <v>0</v>
          </cell>
          <cell r="D983" t="str">
            <v>CP&amp;ML</v>
          </cell>
          <cell r="E983" t="str">
            <v>PML</v>
          </cell>
          <cell r="F983" t="str">
            <v>A</v>
          </cell>
          <cell r="G983" t="str">
            <v>Montgomery Block, 42B Kennedy Road</v>
          </cell>
          <cell r="H983" t="str">
            <v>GPA</v>
          </cell>
          <cell r="I983">
            <v>1</v>
          </cell>
          <cell r="J983" t="str">
            <v>Yes</v>
          </cell>
          <cell r="K983" t="str">
            <v>Central_Admiralty</v>
          </cell>
          <cell r="L983" t="str">
            <v>Yes</v>
          </cell>
          <cell r="M983" t="str">
            <v>AC05508098001</v>
          </cell>
        </row>
        <row r="984">
          <cell r="A984" t="str">
            <v>SA1928</v>
          </cell>
          <cell r="B984" t="str">
            <v>11SW-B/FR279</v>
          </cell>
          <cell r="C984">
            <v>0</v>
          </cell>
          <cell r="D984" t="str">
            <v>CP&amp;ML</v>
          </cell>
          <cell r="E984" t="str">
            <v>PML</v>
          </cell>
          <cell r="F984" t="str">
            <v>A</v>
          </cell>
          <cell r="G984" t="str">
            <v>Hong Kong Zoological &amp; Botanical Gardens</v>
          </cell>
          <cell r="H984" t="str">
            <v>LCSD</v>
          </cell>
          <cell r="I984">
            <v>2</v>
          </cell>
          <cell r="J984" t="str">
            <v>Yes</v>
          </cell>
          <cell r="K984" t="str">
            <v>Central_Admiralty</v>
          </cell>
          <cell r="L984" t="str">
            <v>Yes</v>
          </cell>
          <cell r="M984" t="str">
            <v>AC04408053037</v>
          </cell>
        </row>
        <row r="985">
          <cell r="A985" t="str">
            <v>SA1929</v>
          </cell>
          <cell r="B985" t="str">
            <v>11SW-B/F286</v>
          </cell>
          <cell r="C985">
            <v>0</v>
          </cell>
          <cell r="D985" t="str">
            <v>CP&amp;ML</v>
          </cell>
          <cell r="E985" t="str">
            <v>C-E</v>
          </cell>
          <cell r="F985" t="str">
            <v>A</v>
          </cell>
          <cell r="G985" t="str">
            <v>Hong Kong Park</v>
          </cell>
          <cell r="H985" t="str">
            <v>LCSD</v>
          </cell>
          <cell r="I985">
            <v>1</v>
          </cell>
          <cell r="J985" t="str">
            <v>Yes</v>
          </cell>
          <cell r="K985" t="str">
            <v>Central_Admiralty</v>
          </cell>
          <cell r="L985" t="str">
            <v>Yes</v>
          </cell>
          <cell r="M985" t="str">
            <v>AA04408017048</v>
          </cell>
        </row>
        <row r="986">
          <cell r="A986" t="str">
            <v>SA1930</v>
          </cell>
          <cell r="B986" t="str">
            <v>11SW-B/F289</v>
          </cell>
          <cell r="C986">
            <v>1</v>
          </cell>
          <cell r="D986" t="str">
            <v>Wch</v>
          </cell>
          <cell r="E986" t="str">
            <v>Wch-N</v>
          </cell>
          <cell r="F986" t="str">
            <v>A</v>
          </cell>
          <cell r="G986" t="str">
            <v>Monmouth Terrace Playground</v>
          </cell>
          <cell r="H986" t="str">
            <v>LCSD</v>
          </cell>
          <cell r="I986">
            <v>1</v>
          </cell>
          <cell r="J986" t="str">
            <v>Yes</v>
          </cell>
          <cell r="L986" t="str">
            <v>Yes</v>
          </cell>
          <cell r="M986" t="str">
            <v>CA04408005001</v>
          </cell>
        </row>
        <row r="987">
          <cell r="A987" t="str">
            <v>SA1931</v>
          </cell>
          <cell r="B987" t="str">
            <v>11SW-B/FR290</v>
          </cell>
          <cell r="C987">
            <v>0</v>
          </cell>
          <cell r="D987" t="str">
            <v>Wch</v>
          </cell>
          <cell r="E987" t="str">
            <v>Wch-N</v>
          </cell>
          <cell r="F987" t="str">
            <v>A</v>
          </cell>
          <cell r="G987" t="str">
            <v>Monmouth Terrace Playground</v>
          </cell>
          <cell r="H987" t="str">
            <v>LCSD</v>
          </cell>
          <cell r="I987">
            <v>1</v>
          </cell>
          <cell r="J987" t="str">
            <v>Yes</v>
          </cell>
          <cell r="L987" t="str">
            <v>Yes</v>
          </cell>
          <cell r="M987" t="str">
            <v>CA04408005005</v>
          </cell>
        </row>
        <row r="988">
          <cell r="A988" t="str">
            <v>SA1933</v>
          </cell>
          <cell r="B988" t="str">
            <v>11SW-B/FR31</v>
          </cell>
          <cell r="C988">
            <v>2</v>
          </cell>
          <cell r="D988" t="str">
            <v>Wch</v>
          </cell>
          <cell r="E988" t="str">
            <v>Wch-N</v>
          </cell>
          <cell r="F988" t="str">
            <v>A</v>
          </cell>
          <cell r="G988" t="str">
            <v>Monmouth Terrace Playground</v>
          </cell>
          <cell r="H988" t="str">
            <v>LCSD</v>
          </cell>
          <cell r="I988">
            <v>1</v>
          </cell>
          <cell r="J988" t="str">
            <v>No</v>
          </cell>
          <cell r="L988" t="str">
            <v>Yes</v>
          </cell>
          <cell r="M988" t="str">
            <v>CA04408005003</v>
          </cell>
        </row>
        <row r="989">
          <cell r="A989" t="str">
            <v>SA1935</v>
          </cell>
          <cell r="B989" t="str">
            <v>11SW-B/FR34</v>
          </cell>
          <cell r="C989">
            <v>0</v>
          </cell>
          <cell r="D989" t="str">
            <v>Wch</v>
          </cell>
          <cell r="E989" t="str">
            <v>Wch-S</v>
          </cell>
          <cell r="F989" t="str">
            <v>A</v>
          </cell>
          <cell r="G989" t="str">
            <v>Eastern Hospital Road Sitting Out Area</v>
          </cell>
          <cell r="H989" t="str">
            <v>LCSD</v>
          </cell>
          <cell r="I989">
            <v>1</v>
          </cell>
          <cell r="J989" t="str">
            <v>Yes</v>
          </cell>
          <cell r="K989" t="str">
            <v>HappyValley</v>
          </cell>
          <cell r="L989" t="str">
            <v>Yes</v>
          </cell>
          <cell r="M989" t="str">
            <v>CC04408047001</v>
          </cell>
        </row>
        <row r="990">
          <cell r="A990" t="str">
            <v>SA1936</v>
          </cell>
          <cell r="B990" t="str">
            <v>11SW-B/FR36</v>
          </cell>
          <cell r="C990">
            <v>0</v>
          </cell>
          <cell r="D990" t="str">
            <v>CP&amp;ML</v>
          </cell>
          <cell r="E990" t="str">
            <v>C-E</v>
          </cell>
          <cell r="F990" t="str">
            <v>A</v>
          </cell>
          <cell r="G990" t="str">
            <v>Junction Of Tramway Path And Macdonnell Road</v>
          </cell>
          <cell r="H990" t="str">
            <v>LCSD</v>
          </cell>
          <cell r="I990">
            <v>2</v>
          </cell>
          <cell r="J990" t="str">
            <v>Yes</v>
          </cell>
          <cell r="K990" t="str">
            <v>Central_Admiralty</v>
          </cell>
          <cell r="L990" t="str">
            <v>Yes</v>
          </cell>
          <cell r="M990" t="str">
            <v>AA04408023001</v>
          </cell>
        </row>
        <row r="991">
          <cell r="A991" t="str">
            <v>SA1937</v>
          </cell>
          <cell r="B991" t="str">
            <v>11SW-B/F38</v>
          </cell>
          <cell r="C991">
            <v>0</v>
          </cell>
          <cell r="D991" t="str">
            <v>CP&amp;ML</v>
          </cell>
          <cell r="E991" t="str">
            <v>C-E</v>
          </cell>
          <cell r="F991" t="str">
            <v>A</v>
          </cell>
          <cell r="G991" t="str">
            <v>Hong Kong Park</v>
          </cell>
          <cell r="H991" t="str">
            <v>LCSD</v>
          </cell>
          <cell r="I991">
            <v>1</v>
          </cell>
          <cell r="J991" t="str">
            <v>Yes</v>
          </cell>
          <cell r="K991" t="str">
            <v>Central_Admiralty</v>
          </cell>
          <cell r="L991" t="str">
            <v>Yes</v>
          </cell>
          <cell r="M991" t="str">
            <v>AH04408006001</v>
          </cell>
        </row>
        <row r="992">
          <cell r="A992" t="str">
            <v>SA1938</v>
          </cell>
          <cell r="B992" t="str">
            <v>11SW-B/FR39</v>
          </cell>
          <cell r="C992">
            <v>0</v>
          </cell>
          <cell r="D992" t="str">
            <v>CP&amp;ML</v>
          </cell>
          <cell r="E992" t="str">
            <v>C-E</v>
          </cell>
          <cell r="F992" t="str">
            <v>A</v>
          </cell>
          <cell r="G992" t="str">
            <v>Hong Kong Park</v>
          </cell>
          <cell r="H992" t="str">
            <v>LCSD</v>
          </cell>
          <cell r="I992">
            <v>1</v>
          </cell>
          <cell r="J992" t="str">
            <v>Yes</v>
          </cell>
          <cell r="K992" t="str">
            <v>Central_Admiralty</v>
          </cell>
          <cell r="L992" t="str">
            <v>Yes</v>
          </cell>
          <cell r="M992" t="str">
            <v>AH04408006057</v>
          </cell>
        </row>
        <row r="993">
          <cell r="A993" t="str">
            <v>SA1939</v>
          </cell>
          <cell r="B993" t="str">
            <v>11SW-B/F40</v>
          </cell>
          <cell r="C993">
            <v>0</v>
          </cell>
          <cell r="D993" t="str">
            <v>CP&amp;ML</v>
          </cell>
          <cell r="E993" t="str">
            <v>C-E</v>
          </cell>
          <cell r="F993" t="str">
            <v>A</v>
          </cell>
          <cell r="G993" t="str">
            <v>Hong Kong Park</v>
          </cell>
          <cell r="H993" t="str">
            <v>LCSD</v>
          </cell>
          <cell r="I993">
            <v>2</v>
          </cell>
          <cell r="J993" t="str">
            <v>Yes</v>
          </cell>
          <cell r="K993" t="str">
            <v>Central_Admiralty</v>
          </cell>
          <cell r="L993" t="str">
            <v>Yes</v>
          </cell>
          <cell r="M993" t="str">
            <v>AH04408006002</v>
          </cell>
        </row>
        <row r="994">
          <cell r="A994" t="str">
            <v>SA1940</v>
          </cell>
          <cell r="B994" t="str">
            <v>11SW-B/FR44</v>
          </cell>
          <cell r="C994">
            <v>0</v>
          </cell>
          <cell r="D994" t="str">
            <v>CP&amp;ML</v>
          </cell>
          <cell r="E994" t="str">
            <v>PML</v>
          </cell>
          <cell r="F994" t="str">
            <v>A</v>
          </cell>
          <cell r="G994" t="str">
            <v>Government House</v>
          </cell>
          <cell r="H994" t="str">
            <v>CE'S OFF</v>
          </cell>
          <cell r="I994">
            <v>1</v>
          </cell>
          <cell r="J994" t="str">
            <v>Yes</v>
          </cell>
          <cell r="K994" t="str">
            <v>Central_Admiralty</v>
          </cell>
          <cell r="L994" t="str">
            <v>Yes</v>
          </cell>
          <cell r="M994" t="str">
            <v>AC07008001004</v>
          </cell>
        </row>
        <row r="995">
          <cell r="A995" t="str">
            <v>SA1941</v>
          </cell>
          <cell r="B995" t="str">
            <v>11SW-B/F45</v>
          </cell>
          <cell r="C995">
            <v>0</v>
          </cell>
          <cell r="D995" t="str">
            <v>CP&amp;ML</v>
          </cell>
          <cell r="E995" t="str">
            <v>PML</v>
          </cell>
          <cell r="F995" t="str">
            <v>A</v>
          </cell>
          <cell r="G995" t="str">
            <v>Government House</v>
          </cell>
          <cell r="H995" t="str">
            <v>CE'S OFF</v>
          </cell>
          <cell r="I995">
            <v>1</v>
          </cell>
          <cell r="J995" t="str">
            <v>Yes</v>
          </cell>
          <cell r="K995" t="str">
            <v>Central_Admiralty</v>
          </cell>
          <cell r="L995" t="str">
            <v>Yes</v>
          </cell>
          <cell r="M995" t="str">
            <v>AC07008001005</v>
          </cell>
        </row>
        <row r="996">
          <cell r="A996" t="str">
            <v>SA1945</v>
          </cell>
          <cell r="B996" t="str">
            <v>11SW-B/F74</v>
          </cell>
          <cell r="C996">
            <v>0</v>
          </cell>
          <cell r="D996" t="str">
            <v>CP&amp;ML</v>
          </cell>
          <cell r="E996" t="str">
            <v>C-E</v>
          </cell>
          <cell r="F996" t="str">
            <v>A</v>
          </cell>
          <cell r="G996" t="str">
            <v>Hong Kong Park</v>
          </cell>
          <cell r="H996" t="str">
            <v>LCSD</v>
          </cell>
          <cell r="I996">
            <v>1</v>
          </cell>
          <cell r="J996" t="str">
            <v>No</v>
          </cell>
          <cell r="K996" t="str">
            <v>Central_Admiralty</v>
          </cell>
          <cell r="L996" t="str">
            <v>Yes</v>
          </cell>
          <cell r="M996" t="str">
            <v>AH04408006004</v>
          </cell>
        </row>
        <row r="997">
          <cell r="A997" t="str">
            <v>SA1946</v>
          </cell>
          <cell r="B997" t="str">
            <v>11SW-B/F77</v>
          </cell>
          <cell r="C997">
            <v>0</v>
          </cell>
          <cell r="D997" t="str">
            <v>CP&amp;ML</v>
          </cell>
          <cell r="E997" t="str">
            <v>C-E</v>
          </cell>
          <cell r="F997" t="str">
            <v>A</v>
          </cell>
          <cell r="G997" t="str">
            <v>The High Court</v>
          </cell>
          <cell r="H997" t="str">
            <v>JD</v>
          </cell>
          <cell r="I997">
            <v>1</v>
          </cell>
          <cell r="J997" t="str">
            <v>Yes</v>
          </cell>
          <cell r="K997" t="str">
            <v>Central_Admiralty</v>
          </cell>
          <cell r="L997" t="str">
            <v>Yes</v>
          </cell>
          <cell r="M997" t="str">
            <v>AH07308002001</v>
          </cell>
        </row>
        <row r="998">
          <cell r="A998" t="str">
            <v>SA1947</v>
          </cell>
          <cell r="B998" t="str">
            <v>11SW-B/F8</v>
          </cell>
          <cell r="C998">
            <v>0</v>
          </cell>
          <cell r="D998" t="str">
            <v>CP&amp;ML</v>
          </cell>
          <cell r="E998" t="str">
            <v>PML</v>
          </cell>
          <cell r="F998" t="str">
            <v>A</v>
          </cell>
          <cell r="G998" t="str">
            <v>Lower Albert Road Sitting Out Area</v>
          </cell>
          <cell r="H998" t="str">
            <v>LCSD</v>
          </cell>
          <cell r="I998">
            <v>2</v>
          </cell>
          <cell r="J998" t="str">
            <v>Yes</v>
          </cell>
          <cell r="K998" t="str">
            <v>Central_Admiralty</v>
          </cell>
          <cell r="L998" t="str">
            <v>Yes</v>
          </cell>
          <cell r="M998" t="str">
            <v>AC04408052003</v>
          </cell>
        </row>
        <row r="999">
          <cell r="A999" t="str">
            <v>SA1948</v>
          </cell>
          <cell r="B999" t="str">
            <v>11SW-B/F84</v>
          </cell>
          <cell r="C999">
            <v>0</v>
          </cell>
          <cell r="D999" t="str">
            <v>CP&amp;ML</v>
          </cell>
          <cell r="E999" t="str">
            <v>C-E</v>
          </cell>
          <cell r="F999" t="str">
            <v>A</v>
          </cell>
          <cell r="G999" t="str">
            <v>Hong Kong Park</v>
          </cell>
          <cell r="H999" t="str">
            <v>LCSD</v>
          </cell>
          <cell r="I999">
            <v>1</v>
          </cell>
          <cell r="J999" t="str">
            <v>Yes</v>
          </cell>
          <cell r="K999" t="str">
            <v>Central_Admiralty</v>
          </cell>
          <cell r="L999" t="str">
            <v>Yes</v>
          </cell>
          <cell r="M999" t="str">
            <v>AH04408006005</v>
          </cell>
        </row>
        <row r="1000">
          <cell r="A1000" t="str">
            <v>SA1949</v>
          </cell>
          <cell r="B1000" t="str">
            <v>11SW-B/F85</v>
          </cell>
          <cell r="C1000">
            <v>0</v>
          </cell>
          <cell r="D1000" t="str">
            <v>CP&amp;ML</v>
          </cell>
          <cell r="E1000" t="str">
            <v>C-E</v>
          </cell>
          <cell r="F1000" t="str">
            <v>A</v>
          </cell>
          <cell r="G1000" t="str">
            <v>Hong Kong Park</v>
          </cell>
          <cell r="H1000" t="str">
            <v>LCSD</v>
          </cell>
          <cell r="I1000">
            <v>1</v>
          </cell>
          <cell r="J1000" t="str">
            <v>Yes</v>
          </cell>
          <cell r="K1000" t="str">
            <v>Central_Admiralty</v>
          </cell>
          <cell r="L1000" t="str">
            <v>Yes</v>
          </cell>
          <cell r="M1000" t="str">
            <v>AH04408006006</v>
          </cell>
        </row>
        <row r="1001">
          <cell r="A1001" t="str">
            <v>SA1950</v>
          </cell>
          <cell r="B1001" t="str">
            <v>11SW-B/F9</v>
          </cell>
          <cell r="C1001">
            <v>0</v>
          </cell>
          <cell r="D1001" t="str">
            <v>CP&amp;ML</v>
          </cell>
          <cell r="E1001" t="str">
            <v>PML</v>
          </cell>
          <cell r="F1001" t="str">
            <v>A</v>
          </cell>
          <cell r="G1001" t="str">
            <v>Hong Kong Zoological &amp; Botanical Gardens</v>
          </cell>
          <cell r="H1001" t="str">
            <v>LCSD</v>
          </cell>
          <cell r="I1001">
            <v>2</v>
          </cell>
          <cell r="J1001" t="str">
            <v>Yes</v>
          </cell>
          <cell r="K1001" t="str">
            <v>Central_Admiralty</v>
          </cell>
          <cell r="L1001" t="str">
            <v>Yes</v>
          </cell>
          <cell r="M1001" t="str">
            <v>AC04408053032</v>
          </cell>
        </row>
        <row r="1002">
          <cell r="A1002" t="str">
            <v>SA1951</v>
          </cell>
          <cell r="B1002" t="str">
            <v>11SW-B/FR91</v>
          </cell>
          <cell r="C1002">
            <v>1</v>
          </cell>
          <cell r="D1002" t="str">
            <v>CP&amp;ML</v>
          </cell>
          <cell r="E1002" t="str">
            <v>PML</v>
          </cell>
          <cell r="F1002" t="str">
            <v>A</v>
          </cell>
          <cell r="G1002" t="str">
            <v>Lower Albert Road Sitting Out Area</v>
          </cell>
          <cell r="H1002" t="str">
            <v>LCSD</v>
          </cell>
          <cell r="I1002">
            <v>2</v>
          </cell>
          <cell r="J1002" t="str">
            <v>Yes</v>
          </cell>
          <cell r="K1002" t="str">
            <v>Central_Admiralty</v>
          </cell>
          <cell r="L1002" t="str">
            <v>Yes</v>
          </cell>
          <cell r="M1002" t="str">
            <v>AC04408052004</v>
          </cell>
        </row>
        <row r="1003">
          <cell r="A1003" t="str">
            <v>SA1952</v>
          </cell>
          <cell r="B1003" t="str">
            <v>11SW-B/F97</v>
          </cell>
          <cell r="C1003" t="str">
            <v>1,2</v>
          </cell>
          <cell r="D1003" t="str">
            <v>CP&amp;ML</v>
          </cell>
          <cell r="E1003" t="str">
            <v>C-E</v>
          </cell>
          <cell r="F1003" t="str">
            <v>A</v>
          </cell>
          <cell r="G1003" t="str">
            <v>The High Court</v>
          </cell>
          <cell r="H1003" t="str">
            <v>LCSD,JD</v>
          </cell>
          <cell r="I1003">
            <v>1</v>
          </cell>
          <cell r="J1003" t="str">
            <v>Yes</v>
          </cell>
          <cell r="K1003" t="str">
            <v>Central_Admiralty</v>
          </cell>
          <cell r="L1003" t="str">
            <v>Yes</v>
          </cell>
          <cell r="M1003" t="str">
            <v>AH04408006007,AH07308002003</v>
          </cell>
        </row>
        <row r="1004">
          <cell r="A1004" t="str">
            <v>SA1953</v>
          </cell>
          <cell r="B1004" t="str">
            <v>11SW-B/F99</v>
          </cell>
          <cell r="C1004">
            <v>0</v>
          </cell>
          <cell r="D1004" t="str">
            <v>CP&amp;ML</v>
          </cell>
          <cell r="E1004" t="str">
            <v>C-E</v>
          </cell>
          <cell r="F1004" t="str">
            <v>A</v>
          </cell>
          <cell r="G1004" t="str">
            <v>Hong Kong Park</v>
          </cell>
          <cell r="H1004" t="str">
            <v>LCSD</v>
          </cell>
          <cell r="I1004">
            <v>2</v>
          </cell>
          <cell r="J1004" t="str">
            <v>Yes</v>
          </cell>
          <cell r="K1004" t="str">
            <v>Central_Admiralty</v>
          </cell>
          <cell r="L1004" t="str">
            <v>Yes</v>
          </cell>
          <cell r="M1004" t="str">
            <v>AH04408006008</v>
          </cell>
        </row>
        <row r="1005">
          <cell r="A1005" t="str">
            <v>SA1954</v>
          </cell>
          <cell r="B1005" t="str">
            <v>11SW-B/R125</v>
          </cell>
          <cell r="C1005">
            <v>0</v>
          </cell>
          <cell r="D1005" t="str">
            <v>CP&amp;ML</v>
          </cell>
          <cell r="E1005" t="str">
            <v>PML</v>
          </cell>
          <cell r="F1005" t="str">
            <v>A</v>
          </cell>
          <cell r="G1005" t="str">
            <v>Hong Kong Zoological &amp; Botanical Gardens</v>
          </cell>
          <cell r="H1005" t="str">
            <v>LCSD</v>
          </cell>
          <cell r="I1005">
            <v>1</v>
          </cell>
          <cell r="J1005" t="str">
            <v>Yes</v>
          </cell>
          <cell r="K1005" t="str">
            <v>Central_Admiralty</v>
          </cell>
          <cell r="L1005" t="str">
            <v>Yes</v>
          </cell>
          <cell r="M1005" t="str">
            <v>AC04408053015</v>
          </cell>
        </row>
        <row r="1006">
          <cell r="A1006" t="str">
            <v>SA1955</v>
          </cell>
          <cell r="B1006" t="str">
            <v>11SW-B/R131</v>
          </cell>
          <cell r="C1006">
            <v>0</v>
          </cell>
          <cell r="D1006" t="str">
            <v>CP&amp;ML</v>
          </cell>
          <cell r="E1006" t="str">
            <v>PML</v>
          </cell>
          <cell r="F1006" t="str">
            <v>A</v>
          </cell>
          <cell r="G1006" t="str">
            <v>Hong Kong Zoological &amp; Botanical Gardens</v>
          </cell>
          <cell r="H1006" t="str">
            <v>LCSD</v>
          </cell>
          <cell r="I1006">
            <v>2</v>
          </cell>
          <cell r="J1006" t="str">
            <v>Yes</v>
          </cell>
          <cell r="K1006" t="str">
            <v>Central_Admiralty</v>
          </cell>
          <cell r="L1006" t="str">
            <v>No</v>
          </cell>
          <cell r="M1006" t="str">
            <v>AC04408084001</v>
          </cell>
        </row>
        <row r="1007">
          <cell r="A1007" t="str">
            <v>SA1956</v>
          </cell>
          <cell r="B1007" t="str">
            <v>11SW-B/R152</v>
          </cell>
          <cell r="C1007">
            <v>0</v>
          </cell>
          <cell r="D1007" t="str">
            <v>CP&amp;ML</v>
          </cell>
          <cell r="E1007" t="str">
            <v>PML</v>
          </cell>
          <cell r="F1007" t="str">
            <v>A</v>
          </cell>
          <cell r="G1007" t="str">
            <v>Government House</v>
          </cell>
          <cell r="H1007" t="str">
            <v>CE'S OFF</v>
          </cell>
          <cell r="I1007">
            <v>1</v>
          </cell>
          <cell r="J1007" t="str">
            <v>Yes</v>
          </cell>
          <cell r="K1007" t="str">
            <v>Central_Admiralty</v>
          </cell>
          <cell r="L1007" t="str">
            <v>No</v>
          </cell>
          <cell r="M1007" t="str">
            <v>AC07008001001</v>
          </cell>
        </row>
        <row r="1008">
          <cell r="A1008" t="str">
            <v>SA1957</v>
          </cell>
          <cell r="B1008" t="str">
            <v>11SW-B/R153</v>
          </cell>
          <cell r="C1008">
            <v>0</v>
          </cell>
          <cell r="D1008" t="str">
            <v>CP&amp;ML</v>
          </cell>
          <cell r="E1008" t="str">
            <v>PML</v>
          </cell>
          <cell r="F1008" t="str">
            <v>A</v>
          </cell>
          <cell r="G1008" t="str">
            <v>Government House</v>
          </cell>
          <cell r="H1008" t="str">
            <v>CE'S OFF</v>
          </cell>
          <cell r="I1008">
            <v>1</v>
          </cell>
          <cell r="J1008" t="str">
            <v>Yes</v>
          </cell>
          <cell r="K1008" t="str">
            <v>Central_Admiralty</v>
          </cell>
          <cell r="L1008" t="str">
            <v>Yes</v>
          </cell>
          <cell r="M1008" t="str">
            <v>AC07008001002</v>
          </cell>
        </row>
        <row r="1009">
          <cell r="A1009" t="str">
            <v>SA1958</v>
          </cell>
          <cell r="B1009" t="str">
            <v>11SW-B/R179</v>
          </cell>
          <cell r="C1009">
            <v>0</v>
          </cell>
          <cell r="D1009" t="str">
            <v>Heritage</v>
          </cell>
          <cell r="E1009" t="str">
            <v>Antiq</v>
          </cell>
          <cell r="F1009" t="str">
            <v>A</v>
          </cell>
          <cell r="G1009" t="str">
            <v>The Court Of Final Appeal (CP&amp;ML)</v>
          </cell>
          <cell r="H1009" t="str">
            <v>D of J</v>
          </cell>
          <cell r="I1009">
            <v>1</v>
          </cell>
          <cell r="J1009" t="str">
            <v>Yes</v>
          </cell>
          <cell r="K1009" t="str">
            <v>Central_Admiralty</v>
          </cell>
          <cell r="L1009" t="str">
            <v>No</v>
          </cell>
          <cell r="M1009" t="str">
            <v>FH07308004001</v>
          </cell>
        </row>
        <row r="1010">
          <cell r="A1010" t="str">
            <v>SA1959</v>
          </cell>
          <cell r="B1010" t="str">
            <v>11SW-B/R180</v>
          </cell>
          <cell r="C1010">
            <v>0</v>
          </cell>
          <cell r="D1010" t="str">
            <v>Heritage</v>
          </cell>
          <cell r="E1010" t="str">
            <v>Antiq</v>
          </cell>
          <cell r="F1010" t="str">
            <v>A</v>
          </cell>
          <cell r="G1010" t="str">
            <v>The Court Of Final Appeal (CP&amp;ML)</v>
          </cell>
          <cell r="H1010" t="str">
            <v>D of J</v>
          </cell>
          <cell r="I1010">
            <v>1</v>
          </cell>
          <cell r="J1010" t="str">
            <v>Yes</v>
          </cell>
          <cell r="K1010" t="str">
            <v>Central_Admiralty</v>
          </cell>
          <cell r="L1010" t="str">
            <v>No</v>
          </cell>
          <cell r="M1010" t="str">
            <v>FH07308004003</v>
          </cell>
        </row>
        <row r="1011">
          <cell r="A1011" t="str">
            <v>SA1960</v>
          </cell>
          <cell r="B1011" t="str">
            <v>11SW-B/R181</v>
          </cell>
          <cell r="C1011">
            <v>0</v>
          </cell>
          <cell r="D1011" t="str">
            <v>Heritage</v>
          </cell>
          <cell r="E1011" t="str">
            <v>Antiq</v>
          </cell>
          <cell r="F1011" t="str">
            <v>A</v>
          </cell>
          <cell r="G1011" t="str">
            <v>The Court Of Final Appeal (CP&amp;ML)</v>
          </cell>
          <cell r="H1011" t="str">
            <v>D of J</v>
          </cell>
          <cell r="I1011">
            <v>1</v>
          </cell>
          <cell r="J1011" t="str">
            <v>Yes</v>
          </cell>
          <cell r="K1011" t="str">
            <v>Central_Admiralty</v>
          </cell>
          <cell r="L1011" t="str">
            <v>No</v>
          </cell>
          <cell r="M1011" t="str">
            <v>FH07308004002</v>
          </cell>
        </row>
        <row r="1012">
          <cell r="A1012" t="str">
            <v>SA1961</v>
          </cell>
          <cell r="B1012" t="str">
            <v>11SW-B/R185</v>
          </cell>
          <cell r="C1012">
            <v>0</v>
          </cell>
          <cell r="D1012" t="str">
            <v>CP&amp;ML</v>
          </cell>
          <cell r="E1012" t="str">
            <v>PML</v>
          </cell>
          <cell r="F1012" t="str">
            <v>A</v>
          </cell>
          <cell r="G1012" t="str">
            <v>Hong Kong Zoological &amp; Botanical Gardens</v>
          </cell>
          <cell r="H1012" t="str">
            <v>LCSD</v>
          </cell>
          <cell r="I1012">
            <v>2</v>
          </cell>
          <cell r="J1012" t="str">
            <v>Yes</v>
          </cell>
          <cell r="K1012" t="str">
            <v>Central_Admiralty</v>
          </cell>
          <cell r="L1012" t="str">
            <v>Yes</v>
          </cell>
          <cell r="M1012" t="str">
            <v>AC04408053025</v>
          </cell>
        </row>
        <row r="1013">
          <cell r="A1013" t="str">
            <v>SA1962</v>
          </cell>
          <cell r="B1013" t="str">
            <v>11SW-B/R187</v>
          </cell>
          <cell r="C1013">
            <v>0</v>
          </cell>
          <cell r="D1013" t="str">
            <v>CP&amp;ML</v>
          </cell>
          <cell r="E1013" t="str">
            <v>PML</v>
          </cell>
          <cell r="F1013" t="str">
            <v>A</v>
          </cell>
          <cell r="G1013" t="str">
            <v>Hong Kong Zoological &amp; Botanical Gardens</v>
          </cell>
          <cell r="H1013" t="str">
            <v>LCSD</v>
          </cell>
          <cell r="I1013">
            <v>2</v>
          </cell>
          <cell r="J1013" t="str">
            <v>Yes</v>
          </cell>
          <cell r="K1013" t="str">
            <v>Central_Admiralty</v>
          </cell>
          <cell r="L1013" t="str">
            <v>No</v>
          </cell>
          <cell r="M1013" t="str">
            <v>AC04408053026</v>
          </cell>
        </row>
        <row r="1014">
          <cell r="A1014" t="str">
            <v>SA1963</v>
          </cell>
          <cell r="B1014" t="str">
            <v>11SW-B/R194</v>
          </cell>
          <cell r="C1014">
            <v>0</v>
          </cell>
          <cell r="D1014" t="str">
            <v>CP&amp;ML</v>
          </cell>
          <cell r="E1014" t="str">
            <v>PML</v>
          </cell>
          <cell r="F1014" t="str">
            <v>A</v>
          </cell>
          <cell r="G1014" t="str">
            <v>Hong Kong Zoological &amp; Botanical Gardens</v>
          </cell>
          <cell r="H1014" t="str">
            <v>LCSD</v>
          </cell>
          <cell r="I1014">
            <v>2</v>
          </cell>
          <cell r="J1014" t="str">
            <v>Yes</v>
          </cell>
          <cell r="K1014" t="str">
            <v>Central_Admiralty</v>
          </cell>
          <cell r="L1014" t="str">
            <v>No</v>
          </cell>
          <cell r="M1014" t="str">
            <v>AC04408053027</v>
          </cell>
        </row>
        <row r="1015">
          <cell r="A1015" t="str">
            <v>SA1964</v>
          </cell>
          <cell r="B1015" t="str">
            <v>11SW-B/R195</v>
          </cell>
          <cell r="C1015">
            <v>0</v>
          </cell>
          <cell r="D1015" t="str">
            <v>CP&amp;ML</v>
          </cell>
          <cell r="E1015" t="str">
            <v>PML</v>
          </cell>
          <cell r="F1015" t="str">
            <v>A</v>
          </cell>
          <cell r="G1015" t="str">
            <v>Government House</v>
          </cell>
          <cell r="H1015" t="str">
            <v>CE'S OFF</v>
          </cell>
          <cell r="I1015">
            <v>1</v>
          </cell>
          <cell r="J1015" t="str">
            <v>Yes</v>
          </cell>
          <cell r="K1015" t="str">
            <v>Central_Admiralty</v>
          </cell>
          <cell r="L1015" t="str">
            <v>No</v>
          </cell>
          <cell r="M1015" t="str">
            <v>AC07008001003</v>
          </cell>
        </row>
        <row r="1016">
          <cell r="A1016" t="str">
            <v>SA1965</v>
          </cell>
          <cell r="B1016" t="str">
            <v>11SW-B/R265</v>
          </cell>
          <cell r="C1016">
            <v>0</v>
          </cell>
          <cell r="D1016" t="str">
            <v>CP&amp;ML</v>
          </cell>
          <cell r="E1016" t="str">
            <v>C-E</v>
          </cell>
          <cell r="F1016" t="str">
            <v>A</v>
          </cell>
          <cell r="G1016" t="str">
            <v>Kennedy Road Childern's Playground</v>
          </cell>
          <cell r="H1016" t="str">
            <v>LCSD</v>
          </cell>
          <cell r="I1016">
            <v>1</v>
          </cell>
          <cell r="J1016" t="str">
            <v>Yes</v>
          </cell>
          <cell r="K1016" t="str">
            <v>Central_Admiralty</v>
          </cell>
          <cell r="L1016" t="str">
            <v>No</v>
          </cell>
          <cell r="M1016" t="str">
            <v>AH04408004002</v>
          </cell>
        </row>
        <row r="1017">
          <cell r="A1017" t="str">
            <v>SA1966</v>
          </cell>
          <cell r="B1017" t="str">
            <v>11SW-B/R308</v>
          </cell>
          <cell r="C1017">
            <v>0</v>
          </cell>
          <cell r="D1017" t="str">
            <v>CP&amp;ML</v>
          </cell>
          <cell r="E1017" t="str">
            <v>PML</v>
          </cell>
          <cell r="F1017" t="str">
            <v>A</v>
          </cell>
          <cell r="G1017" t="str">
            <v>Brewin Path Temporary Garden</v>
          </cell>
          <cell r="H1017" t="str">
            <v>LCSD</v>
          </cell>
          <cell r="I1017">
            <v>2</v>
          </cell>
          <cell r="J1017" t="str">
            <v>Yes</v>
          </cell>
          <cell r="K1017" t="str">
            <v>Central_Admiralty</v>
          </cell>
          <cell r="L1017" t="str">
            <v>No</v>
          </cell>
          <cell r="M1017" t="str">
            <v>AC04408051001</v>
          </cell>
        </row>
        <row r="1018">
          <cell r="A1018" t="str">
            <v>SA1967</v>
          </cell>
          <cell r="B1018" t="str">
            <v>11SW-B/R328</v>
          </cell>
          <cell r="C1018">
            <v>0</v>
          </cell>
          <cell r="D1018" t="str">
            <v>Heritage</v>
          </cell>
          <cell r="E1018" t="str">
            <v>Antiq</v>
          </cell>
          <cell r="F1018" t="str">
            <v>A</v>
          </cell>
          <cell r="G1018" t="str">
            <v>Mother's Choice, 5 Bowen Road (Wch)</v>
          </cell>
          <cell r="H1018" t="str">
            <v>GPA</v>
          </cell>
          <cell r="I1018">
            <v>1</v>
          </cell>
          <cell r="J1018" t="str">
            <v>Yes</v>
          </cell>
          <cell r="K1018" t="str">
            <v>Central_Admiralty</v>
          </cell>
          <cell r="L1018" t="str">
            <v>No</v>
          </cell>
          <cell r="M1018" t="str">
            <v>FH02308002003</v>
          </cell>
        </row>
        <row r="1019">
          <cell r="A1019" t="str">
            <v>SA1968</v>
          </cell>
          <cell r="B1019" t="str">
            <v>11SW-B/R331</v>
          </cell>
          <cell r="C1019">
            <v>0</v>
          </cell>
          <cell r="D1019" t="str">
            <v>Heritage</v>
          </cell>
          <cell r="E1019" t="str">
            <v>Antiq</v>
          </cell>
          <cell r="F1019" t="str">
            <v>A</v>
          </cell>
          <cell r="G1019" t="str">
            <v>Mother's Choice, 5 Bowen Road (Wch)</v>
          </cell>
          <cell r="H1019" t="str">
            <v>GPA</v>
          </cell>
          <cell r="I1019">
            <v>1</v>
          </cell>
          <cell r="J1019" t="str">
            <v>Yes</v>
          </cell>
          <cell r="K1019" t="str">
            <v>Central_Admiralty</v>
          </cell>
          <cell r="L1019" t="str">
            <v>No</v>
          </cell>
          <cell r="M1019" t="str">
            <v>FH02308002006</v>
          </cell>
        </row>
        <row r="1020">
          <cell r="A1020" t="str">
            <v>SA1969</v>
          </cell>
          <cell r="B1020" t="str">
            <v>11SW-B/R36</v>
          </cell>
          <cell r="C1020">
            <v>1</v>
          </cell>
          <cell r="D1020" t="str">
            <v>CP&amp;ML</v>
          </cell>
          <cell r="E1020" t="str">
            <v>C-W</v>
          </cell>
          <cell r="F1020" t="str">
            <v>A</v>
          </cell>
          <cell r="G1020" t="str">
            <v>Sam Ka Lane Children's Playground &amp; Open Space At Pak Tsz Lane</v>
          </cell>
          <cell r="H1020" t="str">
            <v>LCSD</v>
          </cell>
          <cell r="I1020">
            <v>1</v>
          </cell>
          <cell r="J1020" t="str">
            <v>Yes</v>
          </cell>
          <cell r="K1020" t="str">
            <v>Central_Admiralty</v>
          </cell>
          <cell r="L1020" t="str">
            <v>No</v>
          </cell>
          <cell r="M1020" t="str">
            <v>AB04408040001</v>
          </cell>
        </row>
        <row r="1021">
          <cell r="A1021" t="str">
            <v>SA1970</v>
          </cell>
          <cell r="B1021" t="str">
            <v>11SW-B/R382</v>
          </cell>
          <cell r="C1021">
            <v>0</v>
          </cell>
          <cell r="D1021" t="str">
            <v>Heritage</v>
          </cell>
          <cell r="E1021" t="str">
            <v>Antiq</v>
          </cell>
          <cell r="F1021" t="str">
            <v>A</v>
          </cell>
          <cell r="G1021" t="str">
            <v>28 Kennedy Road (CP&amp;ML)</v>
          </cell>
          <cell r="H1021" t="str">
            <v>CS' Off</v>
          </cell>
          <cell r="I1021">
            <v>2</v>
          </cell>
          <cell r="J1021" t="str">
            <v>Yes</v>
          </cell>
          <cell r="K1021" t="str">
            <v>Central_Admiralty</v>
          </cell>
          <cell r="L1021" t="str">
            <v>Yes</v>
          </cell>
          <cell r="M1021" t="str">
            <v>AC02308111003</v>
          </cell>
        </row>
        <row r="1022">
          <cell r="A1022" t="str">
            <v>SA1971</v>
          </cell>
          <cell r="B1022" t="str">
            <v>11SW-B/R409</v>
          </cell>
          <cell r="C1022">
            <v>0</v>
          </cell>
          <cell r="D1022" t="str">
            <v>CP&amp;ML</v>
          </cell>
          <cell r="E1022" t="str">
            <v>C-E</v>
          </cell>
          <cell r="F1022" t="str">
            <v>A</v>
          </cell>
          <cell r="G1022" t="str">
            <v>Kennedy Road Childern's Playground</v>
          </cell>
          <cell r="H1022" t="str">
            <v>LCSD</v>
          </cell>
          <cell r="I1022">
            <v>1</v>
          </cell>
          <cell r="J1022" t="str">
            <v>Yes</v>
          </cell>
          <cell r="K1022" t="str">
            <v>Central_Admiralty</v>
          </cell>
          <cell r="L1022" t="str">
            <v>No</v>
          </cell>
          <cell r="M1022" t="str">
            <v>AH04408004004</v>
          </cell>
        </row>
        <row r="1023">
          <cell r="A1023" t="str">
            <v>SA1972</v>
          </cell>
          <cell r="B1023" t="str">
            <v>11SW-B/R412</v>
          </cell>
          <cell r="C1023">
            <v>0</v>
          </cell>
          <cell r="D1023" t="str">
            <v>CP&amp;ML</v>
          </cell>
          <cell r="E1023" t="str">
            <v>C-E</v>
          </cell>
          <cell r="F1023" t="str">
            <v>A</v>
          </cell>
          <cell r="G1023" t="str">
            <v>Hong Kong Park</v>
          </cell>
          <cell r="H1023" t="str">
            <v>LCSD</v>
          </cell>
          <cell r="I1023">
            <v>2</v>
          </cell>
          <cell r="J1023" t="str">
            <v>Yes</v>
          </cell>
          <cell r="K1023" t="str">
            <v>Central_Admiralty</v>
          </cell>
          <cell r="L1023" t="str">
            <v>No</v>
          </cell>
          <cell r="M1023" t="str">
            <v>AH04408006043</v>
          </cell>
        </row>
        <row r="1024">
          <cell r="A1024" t="str">
            <v>SA1974</v>
          </cell>
          <cell r="B1024" t="str">
            <v>11SW-B/R415</v>
          </cell>
          <cell r="C1024">
            <v>0</v>
          </cell>
          <cell r="D1024" t="str">
            <v>CP&amp;ML</v>
          </cell>
          <cell r="E1024" t="str">
            <v>C-E</v>
          </cell>
          <cell r="F1024" t="str">
            <v>A</v>
          </cell>
          <cell r="G1024" t="str">
            <v>Hong Kong Park</v>
          </cell>
          <cell r="H1024" t="str">
            <v>LCSD</v>
          </cell>
          <cell r="I1024">
            <v>2</v>
          </cell>
          <cell r="J1024" t="str">
            <v>Yes</v>
          </cell>
          <cell r="K1024" t="str">
            <v>Central_Admiralty</v>
          </cell>
          <cell r="L1024" t="str">
            <v>No</v>
          </cell>
          <cell r="M1024" t="str">
            <v>AH04408006046</v>
          </cell>
        </row>
        <row r="1025">
          <cell r="A1025" t="str">
            <v>SA1975</v>
          </cell>
          <cell r="B1025" t="str">
            <v>11SW-B/R513</v>
          </cell>
          <cell r="C1025">
            <v>0</v>
          </cell>
          <cell r="D1025" t="str">
            <v>Heritage</v>
          </cell>
          <cell r="E1025" t="str">
            <v>Antiq</v>
          </cell>
          <cell r="F1025" t="str">
            <v>A</v>
          </cell>
          <cell r="G1025" t="str">
            <v>Carmel School, 10-12 Borrett Road (Wch)</v>
          </cell>
          <cell r="H1025" t="str">
            <v>GPA</v>
          </cell>
          <cell r="I1025">
            <v>3</v>
          </cell>
          <cell r="J1025" t="str">
            <v>Yes</v>
          </cell>
          <cell r="L1025" t="str">
            <v>Yes</v>
          </cell>
          <cell r="M1025" t="str">
            <v>FH02308010001</v>
          </cell>
        </row>
        <row r="1026">
          <cell r="A1026" t="str">
            <v>SA1976</v>
          </cell>
          <cell r="B1026" t="str">
            <v>11SW-B/R519</v>
          </cell>
          <cell r="C1026">
            <v>0</v>
          </cell>
          <cell r="D1026" t="str">
            <v>Heritage</v>
          </cell>
          <cell r="E1026" t="str">
            <v>Antiq</v>
          </cell>
          <cell r="F1026" t="str">
            <v>A</v>
          </cell>
          <cell r="G1026" t="str">
            <v>Carmel School, 10-12 Borrett Road (Wch)</v>
          </cell>
          <cell r="H1026" t="str">
            <v>GPA</v>
          </cell>
          <cell r="I1026">
            <v>1</v>
          </cell>
          <cell r="J1026" t="str">
            <v>Yes</v>
          </cell>
          <cell r="K1026" t="str">
            <v>Central_Admiralty</v>
          </cell>
          <cell r="L1026" t="str">
            <v>No</v>
          </cell>
          <cell r="M1026" t="str">
            <v>FH02308010002</v>
          </cell>
        </row>
        <row r="1027">
          <cell r="A1027" t="str">
            <v>SA1979</v>
          </cell>
          <cell r="B1027" t="str">
            <v>11SW-B/R543</v>
          </cell>
          <cell r="C1027">
            <v>0</v>
          </cell>
          <cell r="D1027" t="str">
            <v>CP&amp;ML</v>
          </cell>
          <cell r="E1027" t="str">
            <v>C-E</v>
          </cell>
          <cell r="F1027" t="str">
            <v>A</v>
          </cell>
          <cell r="G1027" t="str">
            <v>Monmouth Park</v>
          </cell>
          <cell r="H1027" t="str">
            <v>LCSD</v>
          </cell>
          <cell r="I1027">
            <v>2</v>
          </cell>
          <cell r="J1027" t="str">
            <v>Yes</v>
          </cell>
          <cell r="K1027" t="str">
            <v>Central_Admiralty</v>
          </cell>
          <cell r="L1027" t="str">
            <v>No</v>
          </cell>
          <cell r="M1027" t="str">
            <v>AH04408005006</v>
          </cell>
        </row>
        <row r="1028">
          <cell r="A1028" t="str">
            <v>SA1980</v>
          </cell>
          <cell r="B1028" t="str">
            <v>11SW-B/R57</v>
          </cell>
          <cell r="C1028" t="str">
            <v>1,2</v>
          </cell>
          <cell r="D1028" t="str">
            <v>CP&amp;ML</v>
          </cell>
          <cell r="E1028" t="str">
            <v>C-W</v>
          </cell>
          <cell r="F1028" t="str">
            <v>A</v>
          </cell>
          <cell r="G1028" t="str">
            <v>Old Bailey Street Police Quarters</v>
          </cell>
          <cell r="H1028" t="str">
            <v>HKPF,HyD</v>
          </cell>
          <cell r="I1028">
            <v>1</v>
          </cell>
          <cell r="J1028" t="str">
            <v>Yes</v>
          </cell>
          <cell r="K1028" t="str">
            <v>Central_Admiralty</v>
          </cell>
          <cell r="L1028" t="str">
            <v>No</v>
          </cell>
          <cell r="M1028" t="str">
            <v>AB03108003002</v>
          </cell>
        </row>
        <row r="1029">
          <cell r="A1029" t="str">
            <v>SA1981</v>
          </cell>
          <cell r="B1029" t="str">
            <v>11SW-B/R591</v>
          </cell>
          <cell r="C1029">
            <v>0</v>
          </cell>
          <cell r="D1029" t="str">
            <v>CP&amp;ML</v>
          </cell>
          <cell r="E1029" t="str">
            <v>C-E</v>
          </cell>
          <cell r="F1029" t="str">
            <v>A</v>
          </cell>
          <cell r="G1029" t="str">
            <v>Monmouth Park</v>
          </cell>
          <cell r="H1029" t="str">
            <v>LCSD</v>
          </cell>
          <cell r="I1029">
            <v>2</v>
          </cell>
          <cell r="J1029" t="str">
            <v>No</v>
          </cell>
          <cell r="L1029" t="str">
            <v>Yes</v>
          </cell>
          <cell r="M1029" t="str">
            <v>AH04408005008</v>
          </cell>
        </row>
        <row r="1030">
          <cell r="A1030" t="str">
            <v>SA1983</v>
          </cell>
          <cell r="B1030" t="str">
            <v>11SW-B/R706</v>
          </cell>
          <cell r="C1030">
            <v>0</v>
          </cell>
          <cell r="D1030" t="str">
            <v>Wch</v>
          </cell>
          <cell r="E1030" t="str">
            <v>Wch-S</v>
          </cell>
          <cell r="F1030" t="str">
            <v>A</v>
          </cell>
          <cell r="G1030" t="str">
            <v>Wan Chai Park</v>
          </cell>
          <cell r="H1030" t="str">
            <v>LCSD</v>
          </cell>
          <cell r="I1030">
            <v>1</v>
          </cell>
          <cell r="J1030" t="str">
            <v>Yes</v>
          </cell>
          <cell r="K1030" t="str">
            <v>WanChai-North</v>
          </cell>
          <cell r="L1030" t="str">
            <v>No</v>
          </cell>
          <cell r="M1030" t="str">
            <v>CC04408079006</v>
          </cell>
        </row>
        <row r="1031">
          <cell r="A1031" t="str">
            <v>SA1984</v>
          </cell>
          <cell r="B1031" t="str">
            <v>11SW-B/R707</v>
          </cell>
          <cell r="C1031">
            <v>0</v>
          </cell>
          <cell r="D1031" t="str">
            <v>Wch</v>
          </cell>
          <cell r="E1031" t="str">
            <v>Wch-S</v>
          </cell>
          <cell r="F1031" t="str">
            <v>A</v>
          </cell>
          <cell r="G1031" t="str">
            <v>Wan Chai Park</v>
          </cell>
          <cell r="H1031" t="str">
            <v>LCSD</v>
          </cell>
          <cell r="I1031">
            <v>2</v>
          </cell>
          <cell r="J1031" t="str">
            <v>Yes</v>
          </cell>
          <cell r="K1031" t="str">
            <v>WanChai-North</v>
          </cell>
          <cell r="L1031" t="str">
            <v>No</v>
          </cell>
          <cell r="M1031" t="str">
            <v>CC04408079007</v>
          </cell>
        </row>
        <row r="1032">
          <cell r="A1032" t="str">
            <v>SA1986</v>
          </cell>
          <cell r="B1032" t="str">
            <v>11SW-B/R744</v>
          </cell>
          <cell r="C1032">
            <v>1</v>
          </cell>
          <cell r="D1032" t="str">
            <v>CP&amp;ML</v>
          </cell>
          <cell r="E1032" t="str">
            <v>PML</v>
          </cell>
          <cell r="F1032" t="str">
            <v>A</v>
          </cell>
          <cell r="G1032" t="str">
            <v>Brewin Path Temporary Garden</v>
          </cell>
          <cell r="H1032" t="str">
            <v>LCSD</v>
          </cell>
          <cell r="I1032">
            <v>1</v>
          </cell>
          <cell r="J1032" t="str">
            <v>Yes</v>
          </cell>
          <cell r="K1032" t="str">
            <v>Central_Admiralty</v>
          </cell>
          <cell r="L1032" t="str">
            <v>Yes</v>
          </cell>
          <cell r="M1032" t="str">
            <v>AC04408051002</v>
          </cell>
        </row>
        <row r="1033">
          <cell r="A1033" t="str">
            <v>SA1987</v>
          </cell>
          <cell r="B1033" t="str">
            <v>11SW-B/R746</v>
          </cell>
          <cell r="C1033">
            <v>0</v>
          </cell>
          <cell r="D1033" t="str">
            <v>CP&amp;ML</v>
          </cell>
          <cell r="E1033" t="str">
            <v>C-W</v>
          </cell>
          <cell r="F1033" t="str">
            <v>A</v>
          </cell>
          <cell r="G1033" t="str">
            <v>Lok Hing Lane Sitting Out Area</v>
          </cell>
          <cell r="H1033" t="str">
            <v>LCSD</v>
          </cell>
          <cell r="I1033">
            <v>1</v>
          </cell>
          <cell r="J1033" t="str">
            <v>Yes</v>
          </cell>
          <cell r="K1033" t="str">
            <v>Central_Admiralty</v>
          </cell>
          <cell r="L1033" t="str">
            <v>No</v>
          </cell>
          <cell r="M1033" t="str">
            <v>AB04408022000</v>
          </cell>
        </row>
        <row r="1034">
          <cell r="A1034" t="str">
            <v>SA1992</v>
          </cell>
          <cell r="B1034" t="str">
            <v>11SW-B/R773</v>
          </cell>
          <cell r="C1034">
            <v>0</v>
          </cell>
          <cell r="D1034" t="str">
            <v>CP&amp;ML</v>
          </cell>
          <cell r="E1034" t="str">
            <v>C-E</v>
          </cell>
          <cell r="F1034" t="str">
            <v>A</v>
          </cell>
          <cell r="G1034" t="str">
            <v>Hong Kong Park</v>
          </cell>
          <cell r="H1034" t="str">
            <v>LCSD</v>
          </cell>
          <cell r="I1034">
            <v>2</v>
          </cell>
          <cell r="J1034" t="str">
            <v>No</v>
          </cell>
          <cell r="K1034" t="str">
            <v>Central_Admiralty</v>
          </cell>
          <cell r="L1034" t="str">
            <v>No</v>
          </cell>
          <cell r="M1034" t="str">
            <v>AH04408006051</v>
          </cell>
        </row>
        <row r="1035">
          <cell r="A1035" t="str">
            <v>SA1993</v>
          </cell>
          <cell r="B1035" t="str">
            <v>11SW-B/R781</v>
          </cell>
          <cell r="C1035" t="str">
            <v>1,2</v>
          </cell>
          <cell r="D1035" t="str">
            <v>CP&amp;ML</v>
          </cell>
          <cell r="E1035" t="str">
            <v>C-E</v>
          </cell>
          <cell r="F1035" t="str">
            <v>A</v>
          </cell>
          <cell r="G1035" t="str">
            <v>The High Court</v>
          </cell>
          <cell r="H1035" t="str">
            <v>JD,GPA</v>
          </cell>
          <cell r="I1035">
            <v>1</v>
          </cell>
          <cell r="J1035" t="str">
            <v>Yes</v>
          </cell>
          <cell r="K1035" t="str">
            <v>Central_Admiralty</v>
          </cell>
          <cell r="L1035" t="str">
            <v>No</v>
          </cell>
          <cell r="M1035" t="str">
            <v>AH07308002002</v>
          </cell>
        </row>
        <row r="1036">
          <cell r="A1036" t="str">
            <v>SA1994</v>
          </cell>
          <cell r="B1036" t="str">
            <v>11SW-B/R783</v>
          </cell>
          <cell r="C1036">
            <v>0</v>
          </cell>
          <cell r="D1036" t="str">
            <v>CP&amp;ML</v>
          </cell>
          <cell r="E1036" t="str">
            <v>C-E</v>
          </cell>
          <cell r="F1036" t="str">
            <v>A</v>
          </cell>
          <cell r="G1036" t="str">
            <v>Hong Kong Park</v>
          </cell>
          <cell r="H1036" t="str">
            <v>LCSD</v>
          </cell>
          <cell r="I1036">
            <v>1</v>
          </cell>
          <cell r="J1036" t="str">
            <v>No</v>
          </cell>
          <cell r="K1036" t="str">
            <v>Central_Admiralty</v>
          </cell>
          <cell r="L1036" t="str">
            <v>No</v>
          </cell>
          <cell r="M1036" t="str">
            <v>AH04408006052</v>
          </cell>
        </row>
        <row r="1037">
          <cell r="A1037" t="str">
            <v>SA1995</v>
          </cell>
          <cell r="B1037" t="str">
            <v>11SW-B/CR648</v>
          </cell>
          <cell r="C1037">
            <v>0</v>
          </cell>
          <cell r="D1037" t="str">
            <v>Wch</v>
          </cell>
          <cell r="E1037" t="str">
            <v>Wch-S</v>
          </cell>
          <cell r="F1037" t="str">
            <v>A</v>
          </cell>
          <cell r="G1037" t="str">
            <v>Tung Wah Centenary Square Garden</v>
          </cell>
          <cell r="H1037" t="str">
            <v>LCSD</v>
          </cell>
          <cell r="I1037">
            <v>1</v>
          </cell>
          <cell r="J1037" t="str">
            <v>No</v>
          </cell>
          <cell r="K1037" t="str">
            <v>WanChai-North</v>
          </cell>
          <cell r="L1037" t="str">
            <v>No</v>
          </cell>
          <cell r="M1037" t="str">
            <v>CC04408078003</v>
          </cell>
        </row>
        <row r="1038">
          <cell r="A1038" t="str">
            <v>SA1997</v>
          </cell>
          <cell r="B1038" t="str">
            <v>11SW-B/R835</v>
          </cell>
          <cell r="C1038">
            <v>0</v>
          </cell>
          <cell r="D1038" t="str">
            <v>CP&amp;ML</v>
          </cell>
          <cell r="E1038" t="str">
            <v>PML</v>
          </cell>
          <cell r="F1038" t="str">
            <v>A</v>
          </cell>
          <cell r="G1038" t="str">
            <v>Government House</v>
          </cell>
          <cell r="H1038" t="str">
            <v>CE'S OFF</v>
          </cell>
          <cell r="I1038">
            <v>2</v>
          </cell>
          <cell r="J1038" t="str">
            <v>Yes</v>
          </cell>
          <cell r="K1038" t="str">
            <v>Central_Admiralty</v>
          </cell>
          <cell r="L1038" t="str">
            <v>No</v>
          </cell>
          <cell r="M1038" t="str">
            <v>AC07008001006</v>
          </cell>
        </row>
        <row r="1039">
          <cell r="A1039" t="str">
            <v>SA2000</v>
          </cell>
          <cell r="B1039" t="str">
            <v>11SW-B/R897</v>
          </cell>
          <cell r="C1039">
            <v>0</v>
          </cell>
          <cell r="D1039" t="str">
            <v>Heritage</v>
          </cell>
          <cell r="E1039" t="str">
            <v>Antiq</v>
          </cell>
          <cell r="F1039" t="str">
            <v>A</v>
          </cell>
          <cell r="G1039" t="str">
            <v>Mother's Choice, 5 Bowen Road (Wch)</v>
          </cell>
          <cell r="H1039" t="str">
            <v>GPA</v>
          </cell>
          <cell r="I1039">
            <v>1</v>
          </cell>
          <cell r="J1039" t="str">
            <v>Yes</v>
          </cell>
          <cell r="K1039" t="str">
            <v>Central_Admiralty</v>
          </cell>
          <cell r="L1039" t="str">
            <v>No</v>
          </cell>
          <cell r="M1039" t="str">
            <v>FH02308002008</v>
          </cell>
        </row>
        <row r="1040">
          <cell r="A1040" t="str">
            <v>SA2002</v>
          </cell>
          <cell r="B1040" t="str">
            <v>11SW-B/R932</v>
          </cell>
          <cell r="C1040">
            <v>0</v>
          </cell>
          <cell r="D1040" t="str">
            <v>CP&amp;ML</v>
          </cell>
          <cell r="E1040" t="str">
            <v>PML</v>
          </cell>
          <cell r="F1040" t="str">
            <v>A</v>
          </cell>
          <cell r="G1040" t="str">
            <v>Upper Albert Road Sitting Out Area</v>
          </cell>
          <cell r="H1040" t="str">
            <v>LCSD</v>
          </cell>
          <cell r="I1040">
            <v>2</v>
          </cell>
          <cell r="J1040" t="str">
            <v>No</v>
          </cell>
          <cell r="K1040" t="str">
            <v>Central_Admiralty</v>
          </cell>
          <cell r="L1040" t="str">
            <v>No</v>
          </cell>
          <cell r="M1040" t="str">
            <v>AC04408086001</v>
          </cell>
        </row>
        <row r="1041">
          <cell r="A1041" t="str">
            <v>SA2003</v>
          </cell>
          <cell r="B1041" t="str">
            <v>11SW-B/R934</v>
          </cell>
          <cell r="C1041">
            <v>0</v>
          </cell>
          <cell r="D1041" t="str">
            <v>CP&amp;ML</v>
          </cell>
          <cell r="E1041" t="str">
            <v>C-E</v>
          </cell>
          <cell r="F1041" t="str">
            <v>A</v>
          </cell>
          <cell r="G1041" t="str">
            <v>Hong Kong Park</v>
          </cell>
          <cell r="H1041" t="str">
            <v>LCSD</v>
          </cell>
          <cell r="I1041">
            <v>1</v>
          </cell>
          <cell r="J1041" t="str">
            <v>No</v>
          </cell>
          <cell r="K1041" t="str">
            <v>Central_Admiralty</v>
          </cell>
          <cell r="L1041" t="str">
            <v>No</v>
          </cell>
          <cell r="M1041" t="str">
            <v>AH04408006060</v>
          </cell>
        </row>
        <row r="1042">
          <cell r="A1042" t="str">
            <v>SA2005</v>
          </cell>
          <cell r="B1042" t="str">
            <v>11SW-B/R956</v>
          </cell>
          <cell r="C1042">
            <v>2</v>
          </cell>
          <cell r="D1042" t="str">
            <v>CP&amp;ML</v>
          </cell>
          <cell r="E1042" t="str">
            <v>C-W</v>
          </cell>
          <cell r="F1042" t="str">
            <v>A</v>
          </cell>
          <cell r="G1042" t="str">
            <v>Wa On Lane Sitting Out Area</v>
          </cell>
          <cell r="H1042" t="str">
            <v>LCSD</v>
          </cell>
          <cell r="I1042">
            <v>1</v>
          </cell>
          <cell r="J1042" t="str">
            <v>Yes</v>
          </cell>
          <cell r="K1042" t="str">
            <v>Central_Admiralty</v>
          </cell>
          <cell r="L1042" t="str">
            <v>Yes</v>
          </cell>
          <cell r="M1042" t="str">
            <v>AB04408042001</v>
          </cell>
        </row>
        <row r="1043">
          <cell r="A1043" t="str">
            <v>SA2006</v>
          </cell>
          <cell r="B1043" t="str">
            <v>11SW-B/R974</v>
          </cell>
          <cell r="C1043">
            <v>0</v>
          </cell>
          <cell r="D1043" t="str">
            <v>CP&amp;ML</v>
          </cell>
          <cell r="E1043" t="str">
            <v>C-E</v>
          </cell>
          <cell r="F1043" t="str">
            <v>A</v>
          </cell>
          <cell r="G1043" t="str">
            <v>Central Government Offices</v>
          </cell>
          <cell r="H1043" t="str">
            <v>D of J</v>
          </cell>
          <cell r="I1043">
            <v>2</v>
          </cell>
          <cell r="J1043" t="str">
            <v>Yes</v>
          </cell>
          <cell r="K1043" t="str">
            <v>Central_Admiralty</v>
          </cell>
          <cell r="L1043" t="str">
            <v>No</v>
          </cell>
          <cell r="M1043" t="str">
            <v>AC03908113002</v>
          </cell>
        </row>
        <row r="1044">
          <cell r="A1044" t="str">
            <v>SA2007</v>
          </cell>
          <cell r="B1044" t="str">
            <v>11SW-B/R980</v>
          </cell>
          <cell r="C1044">
            <v>0</v>
          </cell>
          <cell r="D1044" t="str">
            <v>CP&amp;ML</v>
          </cell>
          <cell r="E1044" t="str">
            <v>C-E</v>
          </cell>
          <cell r="F1044" t="str">
            <v>A</v>
          </cell>
          <cell r="G1044" t="str">
            <v>Monmouth Park</v>
          </cell>
          <cell r="H1044" t="str">
            <v>LCSD</v>
          </cell>
          <cell r="I1044">
            <v>3</v>
          </cell>
          <cell r="J1044" t="str">
            <v>No</v>
          </cell>
          <cell r="L1044" t="str">
            <v>No</v>
          </cell>
          <cell r="M1044" t="str">
            <v>AH04408005014</v>
          </cell>
        </row>
        <row r="1045">
          <cell r="A1045" t="str">
            <v>SA2008</v>
          </cell>
          <cell r="B1045" t="str">
            <v>11SW-B/R985</v>
          </cell>
          <cell r="C1045">
            <v>0</v>
          </cell>
          <cell r="D1045" t="str">
            <v>CP&amp;ML</v>
          </cell>
          <cell r="E1045" t="str">
            <v>C-W</v>
          </cell>
          <cell r="F1045" t="str">
            <v>A</v>
          </cell>
          <cell r="G1045" t="str">
            <v>Sam Ka Lane Children's Playground &amp; Open Space At Pak Tsz Lane</v>
          </cell>
          <cell r="H1045" t="str">
            <v>LCSD</v>
          </cell>
          <cell r="I1045">
            <v>1</v>
          </cell>
          <cell r="J1045" t="str">
            <v>No</v>
          </cell>
          <cell r="K1045" t="str">
            <v>Central_Admiralty</v>
          </cell>
          <cell r="L1045" t="str">
            <v>Yes</v>
          </cell>
          <cell r="M1045" t="str">
            <v>AB04408041001</v>
          </cell>
        </row>
        <row r="1046">
          <cell r="A1046" t="str">
            <v>SA2010</v>
          </cell>
          <cell r="B1046" t="str">
            <v>11SW-C/CR119</v>
          </cell>
          <cell r="C1046">
            <v>0</v>
          </cell>
          <cell r="D1046" t="str">
            <v>WS&amp;L</v>
          </cell>
          <cell r="E1046" t="str">
            <v>W</v>
          </cell>
          <cell r="F1046" t="str">
            <v>A</v>
          </cell>
          <cell r="G1046" t="str">
            <v>Bethanie, 139 Pokfulam Road</v>
          </cell>
          <cell r="H1046" t="str">
            <v>GPA</v>
          </cell>
          <cell r="I1046">
            <v>1</v>
          </cell>
          <cell r="J1046" t="str">
            <v>Yes</v>
          </cell>
          <cell r="L1046" t="str">
            <v>Yes</v>
          </cell>
          <cell r="M1046" t="str">
            <v>FH02308003012</v>
          </cell>
        </row>
        <row r="1047">
          <cell r="A1047" t="str">
            <v>SA2011</v>
          </cell>
          <cell r="B1047" t="str">
            <v>11SW-C/CR151</v>
          </cell>
          <cell r="C1047">
            <v>2</v>
          </cell>
          <cell r="D1047" t="str">
            <v>WS&amp;L</v>
          </cell>
          <cell r="E1047" t="str">
            <v>W</v>
          </cell>
          <cell r="F1047" t="str">
            <v>A</v>
          </cell>
          <cell r="G1047" t="str">
            <v>Bethanie, 139 Pokfulam Road</v>
          </cell>
          <cell r="H1047" t="str">
            <v>GPA</v>
          </cell>
          <cell r="I1047">
            <v>1</v>
          </cell>
          <cell r="J1047" t="str">
            <v>Yes</v>
          </cell>
          <cell r="L1047" t="str">
            <v>Yes</v>
          </cell>
          <cell r="M1047" t="str">
            <v>FH02308003016</v>
          </cell>
        </row>
        <row r="1048">
          <cell r="A1048" t="str">
            <v>SA2012</v>
          </cell>
          <cell r="B1048" t="str">
            <v>11SW-C/C158</v>
          </cell>
          <cell r="C1048">
            <v>0</v>
          </cell>
          <cell r="D1048" t="str">
            <v>WS&amp;L</v>
          </cell>
          <cell r="E1048" t="str">
            <v>W</v>
          </cell>
          <cell r="F1048" t="str">
            <v>A</v>
          </cell>
          <cell r="G1048" t="str">
            <v>Caritas Wu Cheng Chung Secondary School</v>
          </cell>
          <cell r="H1048" t="str">
            <v>EB</v>
          </cell>
          <cell r="I1048">
            <v>2</v>
          </cell>
          <cell r="J1048" t="str">
            <v>Yes</v>
          </cell>
          <cell r="K1048" t="str">
            <v>Pokfulam</v>
          </cell>
          <cell r="L1048" t="str">
            <v>Yes</v>
          </cell>
          <cell r="M1048" t="str">
            <v>BJ07108037002</v>
          </cell>
        </row>
        <row r="1049">
          <cell r="A1049" t="str">
            <v>SA2013</v>
          </cell>
          <cell r="B1049" t="str">
            <v>11SW-C/C215</v>
          </cell>
          <cell r="C1049">
            <v>0</v>
          </cell>
          <cell r="D1049" t="str">
            <v>CP&amp;ML</v>
          </cell>
          <cell r="E1049" t="str">
            <v>PML</v>
          </cell>
          <cell r="F1049" t="str">
            <v>A</v>
          </cell>
          <cell r="G1049" t="str">
            <v>30 Plunkett's Road</v>
          </cell>
          <cell r="H1049" t="str">
            <v>GPA</v>
          </cell>
          <cell r="I1049">
            <v>2</v>
          </cell>
          <cell r="J1049" t="str">
            <v>Yes</v>
          </cell>
          <cell r="L1049" t="str">
            <v>Yes</v>
          </cell>
          <cell r="M1049" t="str">
            <v>AC02308022001</v>
          </cell>
        </row>
        <row r="1050">
          <cell r="A1050" t="str">
            <v>SA2014</v>
          </cell>
          <cell r="B1050" t="str">
            <v>11SW-C/C216</v>
          </cell>
          <cell r="C1050">
            <v>0</v>
          </cell>
          <cell r="D1050" t="str">
            <v>CP&amp;ML</v>
          </cell>
          <cell r="E1050" t="str">
            <v>PML</v>
          </cell>
          <cell r="F1050" t="str">
            <v>A</v>
          </cell>
          <cell r="G1050" t="str">
            <v>30 Plunkett's Road</v>
          </cell>
          <cell r="H1050" t="str">
            <v>GPA</v>
          </cell>
          <cell r="I1050">
            <v>1</v>
          </cell>
          <cell r="J1050" t="str">
            <v>No</v>
          </cell>
          <cell r="L1050" t="str">
            <v>Yes</v>
          </cell>
          <cell r="M1050" t="str">
            <v>AC02308022002</v>
          </cell>
        </row>
        <row r="1051">
          <cell r="A1051" t="str">
            <v>SA2015</v>
          </cell>
          <cell r="B1051" t="str">
            <v>11SW-C/C217</v>
          </cell>
          <cell r="C1051">
            <v>0</v>
          </cell>
          <cell r="D1051" t="str">
            <v>CP&amp;ML</v>
          </cell>
          <cell r="E1051" t="str">
            <v>PML</v>
          </cell>
          <cell r="F1051" t="str">
            <v>A</v>
          </cell>
          <cell r="G1051" t="str">
            <v>30 Plunkett's Road</v>
          </cell>
          <cell r="H1051" t="str">
            <v>GPA</v>
          </cell>
          <cell r="I1051">
            <v>3</v>
          </cell>
          <cell r="J1051" t="str">
            <v>No</v>
          </cell>
          <cell r="L1051" t="str">
            <v>Yes</v>
          </cell>
          <cell r="M1051" t="str">
            <v>AC02308022003</v>
          </cell>
        </row>
        <row r="1052">
          <cell r="A1052" t="str">
            <v>SA2016</v>
          </cell>
          <cell r="B1052" t="str">
            <v>11SW-C/C218</v>
          </cell>
          <cell r="C1052">
            <v>0</v>
          </cell>
          <cell r="D1052" t="str">
            <v>CP&amp;ML</v>
          </cell>
          <cell r="E1052" t="str">
            <v>PML</v>
          </cell>
          <cell r="F1052" t="str">
            <v>A</v>
          </cell>
          <cell r="G1052" t="str">
            <v>30 Plunkett's Road</v>
          </cell>
          <cell r="H1052" t="str">
            <v>GPA</v>
          </cell>
          <cell r="I1052">
            <v>1</v>
          </cell>
          <cell r="J1052" t="str">
            <v>Yes</v>
          </cell>
          <cell r="L1052" t="str">
            <v>Yes</v>
          </cell>
          <cell r="M1052" t="str">
            <v>AC02308022004</v>
          </cell>
        </row>
        <row r="1053">
          <cell r="A1053" t="str">
            <v>SA2017</v>
          </cell>
          <cell r="B1053" t="str">
            <v>11SW-C/C219</v>
          </cell>
          <cell r="C1053">
            <v>0</v>
          </cell>
          <cell r="D1053" t="str">
            <v>CP&amp;ML</v>
          </cell>
          <cell r="E1053" t="str">
            <v>PML</v>
          </cell>
          <cell r="F1053" t="str">
            <v>A</v>
          </cell>
          <cell r="G1053" t="str">
            <v>30 Plunkett's Road</v>
          </cell>
          <cell r="H1053" t="str">
            <v>GPA</v>
          </cell>
          <cell r="I1053">
            <v>1</v>
          </cell>
          <cell r="J1053" t="str">
            <v>No</v>
          </cell>
          <cell r="L1053" t="str">
            <v>Yes</v>
          </cell>
          <cell r="M1053" t="str">
            <v>AC02308022005</v>
          </cell>
        </row>
        <row r="1054">
          <cell r="A1054" t="str">
            <v>SA2018</v>
          </cell>
          <cell r="B1054" t="str">
            <v>11SW-C/C220</v>
          </cell>
          <cell r="C1054">
            <v>0</v>
          </cell>
          <cell r="D1054" t="str">
            <v>CP&amp;ML</v>
          </cell>
          <cell r="E1054" t="str">
            <v>PML</v>
          </cell>
          <cell r="F1054" t="str">
            <v>A</v>
          </cell>
          <cell r="G1054" t="str">
            <v>30 Plunkett's Road</v>
          </cell>
          <cell r="H1054" t="str">
            <v>GPA</v>
          </cell>
          <cell r="I1054">
            <v>3</v>
          </cell>
          <cell r="J1054" t="str">
            <v>No</v>
          </cell>
          <cell r="L1054" t="str">
            <v>No</v>
          </cell>
          <cell r="M1054" t="str">
            <v>AC02308022006</v>
          </cell>
        </row>
        <row r="1055">
          <cell r="A1055" t="str">
            <v>SA2019</v>
          </cell>
          <cell r="B1055" t="str">
            <v>11SW-C/CR223</v>
          </cell>
          <cell r="C1055">
            <v>0</v>
          </cell>
          <cell r="D1055" t="str">
            <v>CP&amp;ML</v>
          </cell>
          <cell r="E1055" t="str">
            <v>PML</v>
          </cell>
          <cell r="F1055" t="str">
            <v>A</v>
          </cell>
          <cell r="G1055" t="str">
            <v>Workshop At 30 Plunkett's Road</v>
          </cell>
          <cell r="H1055" t="str">
            <v>GPA</v>
          </cell>
          <cell r="I1055">
            <v>1</v>
          </cell>
          <cell r="J1055" t="str">
            <v>Yes</v>
          </cell>
          <cell r="L1055" t="str">
            <v>Yes</v>
          </cell>
          <cell r="M1055" t="str">
            <v>AC02308022007</v>
          </cell>
        </row>
        <row r="1056">
          <cell r="A1056" t="str">
            <v>SA2020</v>
          </cell>
          <cell r="B1056" t="str">
            <v>11SW-C/C224</v>
          </cell>
          <cell r="C1056">
            <v>0</v>
          </cell>
          <cell r="D1056" t="str">
            <v>CP&amp;ML</v>
          </cell>
          <cell r="E1056" t="str">
            <v>PML</v>
          </cell>
          <cell r="F1056" t="str">
            <v>A</v>
          </cell>
          <cell r="G1056" t="str">
            <v>30 Plunkett's Road</v>
          </cell>
          <cell r="H1056" t="str">
            <v>GPA</v>
          </cell>
          <cell r="I1056">
            <v>2</v>
          </cell>
          <cell r="J1056" t="str">
            <v>Yes</v>
          </cell>
          <cell r="L1056" t="str">
            <v>Yes</v>
          </cell>
          <cell r="M1056" t="str">
            <v>AC02308022014</v>
          </cell>
        </row>
        <row r="1057">
          <cell r="A1057" t="str">
            <v>SA2021</v>
          </cell>
          <cell r="B1057" t="str">
            <v>11SW-C/CR231</v>
          </cell>
          <cell r="C1057">
            <v>1</v>
          </cell>
          <cell r="D1057" t="str">
            <v>CP&amp;ML</v>
          </cell>
          <cell r="E1057" t="str">
            <v>PML</v>
          </cell>
          <cell r="F1057" t="str">
            <v>A</v>
          </cell>
          <cell r="G1057" t="str">
            <v>Victoria Peak Fire Station</v>
          </cell>
          <cell r="H1057" t="str">
            <v>FSD</v>
          </cell>
          <cell r="I1057">
            <v>1</v>
          </cell>
          <cell r="J1057" t="str">
            <v>Yes</v>
          </cell>
          <cell r="L1057" t="str">
            <v>Yes</v>
          </cell>
          <cell r="M1057" t="str">
            <v>AC02308034001</v>
          </cell>
        </row>
        <row r="1058">
          <cell r="A1058" t="str">
            <v>SA2022</v>
          </cell>
          <cell r="B1058" t="str">
            <v>11SW-C/C279</v>
          </cell>
          <cell r="C1058">
            <v>0</v>
          </cell>
          <cell r="D1058" t="str">
            <v>CP&amp;ML</v>
          </cell>
          <cell r="E1058" t="str">
            <v>PML</v>
          </cell>
          <cell r="F1058" t="str">
            <v>A</v>
          </cell>
          <cell r="G1058" t="str">
            <v>ICAC Radio Station At Mount Kellett</v>
          </cell>
          <cell r="H1058" t="str">
            <v>ICAC</v>
          </cell>
          <cell r="I1058">
            <v>3</v>
          </cell>
          <cell r="J1058" t="str">
            <v>No</v>
          </cell>
          <cell r="L1058" t="str">
            <v>Yes</v>
          </cell>
          <cell r="M1058" t="str">
            <v>AC02308031004</v>
          </cell>
        </row>
        <row r="1059">
          <cell r="A1059" t="str">
            <v>SA2023</v>
          </cell>
          <cell r="B1059" t="str">
            <v>11SW-C/CR293</v>
          </cell>
          <cell r="C1059">
            <v>0</v>
          </cell>
          <cell r="D1059" t="str">
            <v>CP&amp;ML</v>
          </cell>
          <cell r="E1059" t="str">
            <v>PML</v>
          </cell>
          <cell r="F1059" t="str">
            <v>A</v>
          </cell>
          <cell r="G1059" t="str">
            <v>30 Plunkett's Road</v>
          </cell>
          <cell r="H1059" t="str">
            <v>GPA</v>
          </cell>
          <cell r="I1059">
            <v>2</v>
          </cell>
          <cell r="J1059" t="str">
            <v>No</v>
          </cell>
          <cell r="L1059" t="str">
            <v>Yes</v>
          </cell>
          <cell r="M1059" t="str">
            <v>AC02308092001</v>
          </cell>
        </row>
        <row r="1060">
          <cell r="A1060" t="str">
            <v>SA2024</v>
          </cell>
          <cell r="B1060" t="str">
            <v>11SW-C/C330</v>
          </cell>
          <cell r="C1060">
            <v>0</v>
          </cell>
          <cell r="D1060" t="str">
            <v>WS&amp;L</v>
          </cell>
          <cell r="E1060" t="str">
            <v>W</v>
          </cell>
          <cell r="F1060" t="str">
            <v>A</v>
          </cell>
          <cell r="G1060" t="str">
            <v>German Swiss International School</v>
          </cell>
          <cell r="H1060" t="str">
            <v>EB</v>
          </cell>
          <cell r="I1060">
            <v>1</v>
          </cell>
          <cell r="J1060" t="str">
            <v>Yes</v>
          </cell>
          <cell r="K1060" t="str">
            <v>Pokfulam</v>
          </cell>
          <cell r="L1060" t="str">
            <v>Yes</v>
          </cell>
          <cell r="M1060" t="str">
            <v>BJ07108002001</v>
          </cell>
        </row>
        <row r="1061">
          <cell r="A1061" t="str">
            <v>SA2025</v>
          </cell>
          <cell r="B1061" t="str">
            <v>11SW-C/C347</v>
          </cell>
          <cell r="C1061" t="str">
            <v>1,2</v>
          </cell>
          <cell r="D1061" t="str">
            <v>WS&amp;L</v>
          </cell>
          <cell r="E1061" t="str">
            <v>W</v>
          </cell>
          <cell r="F1061" t="str">
            <v>A</v>
          </cell>
          <cell r="G1061" t="str">
            <v>Pokfulam Fire Station And Ambulance Depot</v>
          </cell>
          <cell r="H1061" t="str">
            <v>HyD,FSD</v>
          </cell>
          <cell r="I1061">
            <v>1</v>
          </cell>
          <cell r="J1061" t="str">
            <v>Yes</v>
          </cell>
          <cell r="K1061" t="str">
            <v>Pokfulam</v>
          </cell>
          <cell r="L1061" t="str">
            <v>Yes</v>
          </cell>
          <cell r="M1061" t="str">
            <v>BJ01808008003</v>
          </cell>
        </row>
        <row r="1062">
          <cell r="A1062" t="str">
            <v>SA2026</v>
          </cell>
          <cell r="B1062" t="str">
            <v>11SW-C/C356</v>
          </cell>
          <cell r="C1062">
            <v>0</v>
          </cell>
          <cell r="D1062" t="str">
            <v>CP&amp;ML</v>
          </cell>
          <cell r="E1062" t="str">
            <v>PML</v>
          </cell>
          <cell r="F1062" t="str">
            <v>A</v>
          </cell>
          <cell r="G1062" t="str">
            <v>30 Plunkett's Road</v>
          </cell>
          <cell r="H1062" t="str">
            <v>GPA</v>
          </cell>
          <cell r="I1062">
            <v>1</v>
          </cell>
          <cell r="J1062" t="str">
            <v>No</v>
          </cell>
          <cell r="L1062" t="str">
            <v>Yes</v>
          </cell>
          <cell r="M1062" t="str">
            <v>AC02308022012</v>
          </cell>
        </row>
        <row r="1063">
          <cell r="A1063" t="str">
            <v>SA2027</v>
          </cell>
          <cell r="B1063" t="str">
            <v>11SW-C/C383</v>
          </cell>
          <cell r="C1063">
            <v>0</v>
          </cell>
          <cell r="D1063" t="str">
            <v>WS&amp;L</v>
          </cell>
          <cell r="E1063" t="str">
            <v>W</v>
          </cell>
          <cell r="F1063" t="str">
            <v>A</v>
          </cell>
          <cell r="G1063" t="str">
            <v>Caritas Wu Cheng Chung Secondary School</v>
          </cell>
          <cell r="H1063" t="str">
            <v>EB</v>
          </cell>
          <cell r="I1063">
            <v>1</v>
          </cell>
          <cell r="J1063" t="str">
            <v>Yes</v>
          </cell>
          <cell r="K1063" t="str">
            <v>Pokfulam</v>
          </cell>
          <cell r="L1063" t="str">
            <v>Yes</v>
          </cell>
          <cell r="M1063" t="str">
            <v>BJ07108037001</v>
          </cell>
        </row>
        <row r="1064">
          <cell r="A1064" t="str">
            <v>SA2028</v>
          </cell>
          <cell r="B1064" t="str">
            <v>11SW-C/C41</v>
          </cell>
          <cell r="C1064">
            <v>0</v>
          </cell>
          <cell r="D1064" t="str">
            <v>WS&amp;L</v>
          </cell>
          <cell r="E1064" t="str">
            <v>W</v>
          </cell>
          <cell r="F1064" t="str">
            <v>A</v>
          </cell>
          <cell r="G1064" t="str">
            <v>Pokfulam Fire Station And Ambulance Depot</v>
          </cell>
          <cell r="H1064" t="str">
            <v>FSD</v>
          </cell>
          <cell r="I1064">
            <v>1</v>
          </cell>
          <cell r="J1064" t="str">
            <v>No</v>
          </cell>
          <cell r="K1064" t="str">
            <v>Pokfulam</v>
          </cell>
          <cell r="L1064" t="str">
            <v>Yes</v>
          </cell>
          <cell r="M1064" t="str">
            <v>BJ01808008002</v>
          </cell>
        </row>
        <row r="1065">
          <cell r="A1065" t="str">
            <v>SA2029</v>
          </cell>
          <cell r="B1065" t="str">
            <v>11SW-C/C42</v>
          </cell>
          <cell r="C1065">
            <v>1</v>
          </cell>
          <cell r="D1065" t="str">
            <v>WS&amp;L</v>
          </cell>
          <cell r="E1065" t="str">
            <v>W</v>
          </cell>
          <cell r="F1065" t="str">
            <v>A</v>
          </cell>
          <cell r="G1065" t="str">
            <v>Pokfulam Fire Station And Ambulance Depot</v>
          </cell>
          <cell r="H1065" t="str">
            <v>FSD</v>
          </cell>
          <cell r="I1065">
            <v>1</v>
          </cell>
          <cell r="J1065" t="str">
            <v>Yes</v>
          </cell>
          <cell r="K1065" t="str">
            <v>Pokfulam</v>
          </cell>
          <cell r="L1065" t="str">
            <v>No</v>
          </cell>
          <cell r="M1065" t="str">
            <v>BJ01808008001</v>
          </cell>
        </row>
        <row r="1066">
          <cell r="A1066" t="str">
            <v>SA2030</v>
          </cell>
          <cell r="B1066" t="str">
            <v>11SW-C/CR505</v>
          </cell>
          <cell r="C1066" t="str">
            <v>1,2</v>
          </cell>
          <cell r="D1066" t="str">
            <v>WS&amp;L</v>
          </cell>
          <cell r="E1066" t="str">
            <v>W</v>
          </cell>
          <cell r="F1066" t="str">
            <v>A</v>
          </cell>
          <cell r="G1066" t="str">
            <v>47 Sassoon Road Government Quarters</v>
          </cell>
          <cell r="H1066" t="str">
            <v>HyD,GPA</v>
          </cell>
          <cell r="I1066">
            <v>1</v>
          </cell>
          <cell r="J1066" t="str">
            <v>No</v>
          </cell>
          <cell r="L1066" t="str">
            <v>Yes</v>
          </cell>
          <cell r="M1066" t="str">
            <v>BJ02308009005</v>
          </cell>
        </row>
        <row r="1067">
          <cell r="A1067" t="str">
            <v>SA2031</v>
          </cell>
          <cell r="B1067" t="str">
            <v>11SW-C/C511</v>
          </cell>
          <cell r="C1067">
            <v>0</v>
          </cell>
          <cell r="D1067" t="str">
            <v>WS&amp;L</v>
          </cell>
          <cell r="E1067" t="str">
            <v>W</v>
          </cell>
          <cell r="F1067" t="str">
            <v>A</v>
          </cell>
          <cell r="G1067" t="str">
            <v>47 Sassoon Road Government Quarters</v>
          </cell>
          <cell r="H1067" t="str">
            <v>GPA</v>
          </cell>
          <cell r="I1067">
            <v>3</v>
          </cell>
          <cell r="J1067" t="str">
            <v>No</v>
          </cell>
          <cell r="L1067" t="str">
            <v>Yes</v>
          </cell>
          <cell r="M1067" t="str">
            <v>BJ02308009004</v>
          </cell>
        </row>
        <row r="1068">
          <cell r="A1068" t="str">
            <v>SA2032</v>
          </cell>
          <cell r="B1068" t="str">
            <v>11SW-C/C521</v>
          </cell>
          <cell r="C1068">
            <v>0</v>
          </cell>
          <cell r="D1068" t="str">
            <v>CP&amp;ML</v>
          </cell>
          <cell r="E1068" t="str">
            <v>PML</v>
          </cell>
          <cell r="F1068" t="str">
            <v>A</v>
          </cell>
          <cell r="G1068" t="str">
            <v>30 Plunkett's Road</v>
          </cell>
          <cell r="H1068" t="str">
            <v>GPA</v>
          </cell>
          <cell r="I1068">
            <v>3</v>
          </cell>
          <cell r="J1068" t="str">
            <v>No</v>
          </cell>
          <cell r="L1068" t="str">
            <v>No</v>
          </cell>
          <cell r="M1068" t="str">
            <v>AC02308022015</v>
          </cell>
        </row>
        <row r="1069">
          <cell r="A1069" t="str">
            <v>SA2033</v>
          </cell>
          <cell r="B1069" t="str">
            <v>11SW-C/C522</v>
          </cell>
          <cell r="C1069">
            <v>0</v>
          </cell>
          <cell r="D1069" t="str">
            <v>CP&amp;ML</v>
          </cell>
          <cell r="E1069" t="str">
            <v>PML</v>
          </cell>
          <cell r="F1069" t="str">
            <v>A</v>
          </cell>
          <cell r="G1069" t="str">
            <v>30 Plunkett's Road</v>
          </cell>
          <cell r="H1069" t="str">
            <v>GPA</v>
          </cell>
          <cell r="I1069">
            <v>3</v>
          </cell>
          <cell r="J1069" t="str">
            <v>Yes</v>
          </cell>
          <cell r="L1069" t="str">
            <v>Yes</v>
          </cell>
          <cell r="M1069" t="str">
            <v>AC02308022019</v>
          </cell>
        </row>
        <row r="1070">
          <cell r="A1070" t="str">
            <v>SA2034</v>
          </cell>
          <cell r="B1070" t="str">
            <v>11SW-C/C523</v>
          </cell>
          <cell r="C1070">
            <v>0</v>
          </cell>
          <cell r="D1070" t="str">
            <v>CP&amp;ML</v>
          </cell>
          <cell r="E1070" t="str">
            <v>PML</v>
          </cell>
          <cell r="F1070" t="str">
            <v>A</v>
          </cell>
          <cell r="G1070" t="str">
            <v>30 Plunkett's Road</v>
          </cell>
          <cell r="H1070" t="str">
            <v>GPA</v>
          </cell>
          <cell r="I1070">
            <v>1</v>
          </cell>
          <cell r="J1070" t="str">
            <v>No</v>
          </cell>
          <cell r="L1070" t="str">
            <v>Yes</v>
          </cell>
          <cell r="M1070" t="str">
            <v>AC02308022016</v>
          </cell>
        </row>
        <row r="1071">
          <cell r="A1071" t="str">
            <v>SA2035</v>
          </cell>
          <cell r="B1071" t="str">
            <v>11SW-C/C549</v>
          </cell>
          <cell r="C1071">
            <v>0</v>
          </cell>
          <cell r="D1071" t="str">
            <v>WS&amp;L</v>
          </cell>
          <cell r="E1071" t="str">
            <v>W</v>
          </cell>
          <cell r="F1071" t="str">
            <v>A</v>
          </cell>
          <cell r="G1071" t="str">
            <v>Food Safety Laboratory, Government Laboratory</v>
          </cell>
          <cell r="H1071" t="str">
            <v>Govt Lab</v>
          </cell>
          <cell r="I1071">
            <v>3</v>
          </cell>
          <cell r="J1071" t="str">
            <v>Yes</v>
          </cell>
          <cell r="K1071" t="str">
            <v>Pokfulam</v>
          </cell>
          <cell r="L1071" t="str">
            <v>Yes</v>
          </cell>
          <cell r="M1071" t="str">
            <v>BJ02508015001</v>
          </cell>
        </row>
        <row r="1072">
          <cell r="A1072" t="str">
            <v>SA2036</v>
          </cell>
          <cell r="B1072" t="str">
            <v>11SW-C/CR59</v>
          </cell>
          <cell r="C1072">
            <v>0</v>
          </cell>
          <cell r="D1072" t="str">
            <v>WS&amp;L</v>
          </cell>
          <cell r="E1072" t="str">
            <v>W</v>
          </cell>
          <cell r="F1072" t="str">
            <v>A</v>
          </cell>
          <cell r="G1072" t="str">
            <v>Caritas Chong Yuet Ming Secondary School</v>
          </cell>
          <cell r="H1072" t="str">
            <v>EB</v>
          </cell>
          <cell r="I1072">
            <v>1</v>
          </cell>
          <cell r="J1072" t="str">
            <v>Yes</v>
          </cell>
          <cell r="K1072" t="str">
            <v>Pokfulam</v>
          </cell>
          <cell r="L1072" t="str">
            <v>Yes</v>
          </cell>
          <cell r="M1072" t="str">
            <v>BJ07108010001</v>
          </cell>
        </row>
        <row r="1073">
          <cell r="A1073" t="str">
            <v>SA2038</v>
          </cell>
          <cell r="B1073" t="str">
            <v>11SW-C/C630</v>
          </cell>
          <cell r="C1073">
            <v>0</v>
          </cell>
          <cell r="D1073" t="str">
            <v>CP&amp;ML</v>
          </cell>
          <cell r="E1073" t="str">
            <v>PML</v>
          </cell>
          <cell r="F1073" t="str">
            <v>A</v>
          </cell>
          <cell r="G1073" t="str">
            <v>Pinewood Picnic Area</v>
          </cell>
          <cell r="H1073" t="str">
            <v>LCSD</v>
          </cell>
          <cell r="I1073">
            <v>1</v>
          </cell>
          <cell r="J1073" t="str">
            <v>No</v>
          </cell>
          <cell r="L1073" t="str">
            <v>Yes</v>
          </cell>
          <cell r="M1073" t="str">
            <v>AC04408083001</v>
          </cell>
        </row>
        <row r="1074">
          <cell r="A1074" t="str">
            <v>SA2040</v>
          </cell>
          <cell r="B1074" t="str">
            <v>11SW-C/CR674</v>
          </cell>
          <cell r="C1074">
            <v>0</v>
          </cell>
          <cell r="D1074" t="str">
            <v>CP&amp;ML</v>
          </cell>
          <cell r="E1074" t="str">
            <v>PML</v>
          </cell>
          <cell r="F1074" t="str">
            <v>A</v>
          </cell>
          <cell r="G1074" t="str">
            <v>ICAC Radio Station At Mount Kellett</v>
          </cell>
          <cell r="H1074" t="str">
            <v>ICAC</v>
          </cell>
          <cell r="I1074">
            <v>3</v>
          </cell>
          <cell r="J1074" t="str">
            <v>No</v>
          </cell>
          <cell r="L1074" t="str">
            <v>Yes</v>
          </cell>
          <cell r="M1074" t="str">
            <v>AC07208006004</v>
          </cell>
        </row>
        <row r="1075">
          <cell r="A1075" t="str">
            <v>SA2041</v>
          </cell>
          <cell r="B1075" t="str">
            <v>11SW-C/CR69</v>
          </cell>
          <cell r="C1075">
            <v>2</v>
          </cell>
          <cell r="D1075" t="str">
            <v>WS&amp;L</v>
          </cell>
          <cell r="E1075" t="str">
            <v>W</v>
          </cell>
          <cell r="F1075" t="str">
            <v>A</v>
          </cell>
          <cell r="G1075" t="str">
            <v>Waterfall Bay Park</v>
          </cell>
          <cell r="H1075" t="str">
            <v>LCSD</v>
          </cell>
          <cell r="I1075">
            <v>1</v>
          </cell>
          <cell r="J1075" t="str">
            <v>Yes</v>
          </cell>
          <cell r="K1075" t="str">
            <v>Pokfulam</v>
          </cell>
          <cell r="L1075" t="str">
            <v>Yes</v>
          </cell>
          <cell r="M1075" t="str">
            <v>BJ04408019001</v>
          </cell>
        </row>
        <row r="1076">
          <cell r="A1076" t="str">
            <v>SA2042</v>
          </cell>
          <cell r="B1076" t="str">
            <v>11SW-C/C700</v>
          </cell>
          <cell r="C1076">
            <v>0</v>
          </cell>
          <cell r="D1076" t="str">
            <v>CP&amp;ML</v>
          </cell>
          <cell r="E1076" t="str">
            <v>PML</v>
          </cell>
          <cell r="F1076" t="str">
            <v>A</v>
          </cell>
          <cell r="G1076" t="str">
            <v>ICAC Radio Station At Mount Kellett</v>
          </cell>
          <cell r="H1076" t="str">
            <v>ICAC</v>
          </cell>
          <cell r="I1076">
            <v>3</v>
          </cell>
          <cell r="J1076" t="str">
            <v>No</v>
          </cell>
          <cell r="L1076" t="str">
            <v>Yes</v>
          </cell>
          <cell r="M1076" t="str">
            <v>AC07208066001</v>
          </cell>
        </row>
        <row r="1077">
          <cell r="A1077" t="str">
            <v>SA2043</v>
          </cell>
          <cell r="B1077" t="str">
            <v>11SW-C/C701</v>
          </cell>
          <cell r="C1077">
            <v>0</v>
          </cell>
          <cell r="D1077" t="str">
            <v>CP&amp;ML</v>
          </cell>
          <cell r="E1077" t="str">
            <v>PML</v>
          </cell>
          <cell r="F1077" t="str">
            <v>A</v>
          </cell>
          <cell r="G1077" t="str">
            <v>ICAC Radio Station At Mount Kellett</v>
          </cell>
          <cell r="H1077" t="str">
            <v>ICAC</v>
          </cell>
          <cell r="I1077">
            <v>3</v>
          </cell>
          <cell r="J1077" t="str">
            <v>No</v>
          </cell>
          <cell r="L1077" t="str">
            <v>Yes</v>
          </cell>
          <cell r="M1077" t="str">
            <v>AC07208066002</v>
          </cell>
        </row>
        <row r="1078">
          <cell r="A1078" t="str">
            <v>SA2044</v>
          </cell>
          <cell r="B1078" t="str">
            <v>11SW-C/C709</v>
          </cell>
          <cell r="C1078">
            <v>0</v>
          </cell>
          <cell r="D1078" t="str">
            <v>WS&amp;L</v>
          </cell>
          <cell r="E1078" t="str">
            <v>W</v>
          </cell>
          <cell r="F1078" t="str">
            <v>A</v>
          </cell>
          <cell r="G1078" t="str">
            <v>Waterfall Bay Park</v>
          </cell>
          <cell r="H1078" t="str">
            <v>LCSD</v>
          </cell>
          <cell r="I1078">
            <v>2</v>
          </cell>
          <cell r="J1078" t="str">
            <v>Yes</v>
          </cell>
          <cell r="K1078" t="str">
            <v>Pokfulam</v>
          </cell>
          <cell r="L1078" t="str">
            <v>Yes</v>
          </cell>
          <cell r="M1078" t="str">
            <v>BJ04408019002</v>
          </cell>
        </row>
        <row r="1079">
          <cell r="A1079" t="str">
            <v>SA2046</v>
          </cell>
          <cell r="B1079" t="str">
            <v>11SW-C/C837</v>
          </cell>
          <cell r="C1079">
            <v>0</v>
          </cell>
          <cell r="D1079" t="str">
            <v>CP&amp;ML</v>
          </cell>
          <cell r="E1079" t="str">
            <v>PML</v>
          </cell>
          <cell r="F1079" t="str">
            <v>A</v>
          </cell>
          <cell r="G1079" t="str">
            <v>Findlay Road View Point Pavilion</v>
          </cell>
          <cell r="H1079" t="str">
            <v>LCSD</v>
          </cell>
          <cell r="I1079">
            <v>1</v>
          </cell>
          <cell r="J1079" t="str">
            <v>No</v>
          </cell>
          <cell r="L1079" t="str">
            <v>Yes</v>
          </cell>
          <cell r="M1079" t="str">
            <v>AC04408069001</v>
          </cell>
        </row>
        <row r="1080">
          <cell r="A1080" t="str">
            <v>SA2049</v>
          </cell>
          <cell r="B1080" t="str">
            <v>11SW-C/C944</v>
          </cell>
          <cell r="C1080">
            <v>0</v>
          </cell>
          <cell r="D1080" t="str">
            <v>WS&amp;L</v>
          </cell>
          <cell r="E1080" t="str">
            <v>W</v>
          </cell>
          <cell r="F1080" t="str">
            <v>A</v>
          </cell>
          <cell r="G1080" t="str">
            <v>Pokfulam Country Park Management Centre</v>
          </cell>
          <cell r="H1080" t="str">
            <v>AFCD</v>
          </cell>
          <cell r="I1080">
            <v>1</v>
          </cell>
          <cell r="J1080" t="str">
            <v>Yes</v>
          </cell>
          <cell r="L1080" t="str">
            <v>Yes</v>
          </cell>
          <cell r="M1080" t="str">
            <v>BJ00108035001</v>
          </cell>
        </row>
        <row r="1081">
          <cell r="A1081" t="str">
            <v>SA2051</v>
          </cell>
          <cell r="B1081" t="str">
            <v>11SW-C/C950</v>
          </cell>
          <cell r="C1081">
            <v>0</v>
          </cell>
          <cell r="D1081" t="str">
            <v>CP&amp;ML</v>
          </cell>
          <cell r="E1081" t="str">
            <v>PML</v>
          </cell>
          <cell r="F1081" t="str">
            <v>A</v>
          </cell>
          <cell r="G1081" t="str">
            <v>ICAC Radio Station At Mount Kellett</v>
          </cell>
          <cell r="H1081" t="str">
            <v>ICAC</v>
          </cell>
          <cell r="I1081">
            <v>3</v>
          </cell>
          <cell r="J1081" t="str">
            <v>No</v>
          </cell>
          <cell r="L1081" t="str">
            <v>Yes</v>
          </cell>
          <cell r="M1081" t="str">
            <v>AC07208006005</v>
          </cell>
        </row>
        <row r="1082">
          <cell r="A1082" t="str">
            <v>SA2054</v>
          </cell>
          <cell r="B1082" t="str">
            <v>11SW-C/F100</v>
          </cell>
          <cell r="C1082">
            <v>0</v>
          </cell>
          <cell r="D1082" t="str">
            <v>WS&amp;L</v>
          </cell>
          <cell r="E1082" t="str">
            <v>W</v>
          </cell>
          <cell r="F1082" t="str">
            <v>A</v>
          </cell>
          <cell r="G1082" t="str">
            <v>Bethanie, 139 Pokfulam Road</v>
          </cell>
          <cell r="H1082" t="str">
            <v>GPA</v>
          </cell>
          <cell r="I1082">
            <v>3</v>
          </cell>
          <cell r="J1082" t="str">
            <v>No</v>
          </cell>
          <cell r="L1082" t="str">
            <v>Yes</v>
          </cell>
          <cell r="M1082" t="str">
            <v>FH02308003007</v>
          </cell>
        </row>
        <row r="1083">
          <cell r="A1083" t="str">
            <v>SA2055</v>
          </cell>
          <cell r="B1083" t="str">
            <v>11SW-C/FR101</v>
          </cell>
          <cell r="C1083">
            <v>0</v>
          </cell>
          <cell r="D1083" t="str">
            <v>WS&amp;L</v>
          </cell>
          <cell r="E1083" t="str">
            <v>W</v>
          </cell>
          <cell r="F1083" t="str">
            <v>A</v>
          </cell>
          <cell r="G1083" t="str">
            <v>Bethanie, 139 Pokfulam Road</v>
          </cell>
          <cell r="H1083" t="str">
            <v>GPA</v>
          </cell>
          <cell r="I1083">
            <v>3</v>
          </cell>
          <cell r="J1083" t="str">
            <v>No</v>
          </cell>
          <cell r="L1083" t="str">
            <v>Yes</v>
          </cell>
          <cell r="M1083" t="str">
            <v>FH02308003009</v>
          </cell>
        </row>
        <row r="1084">
          <cell r="A1084" t="str">
            <v>SA2056</v>
          </cell>
          <cell r="B1084" t="str">
            <v>11SW-C/F102</v>
          </cell>
          <cell r="C1084">
            <v>0</v>
          </cell>
          <cell r="D1084" t="str">
            <v>WS&amp;L</v>
          </cell>
          <cell r="E1084" t="str">
            <v>W</v>
          </cell>
          <cell r="F1084" t="str">
            <v>A</v>
          </cell>
          <cell r="G1084" t="str">
            <v>Bethanie, 139 Pokfulam Road</v>
          </cell>
          <cell r="H1084" t="str">
            <v>GPA</v>
          </cell>
          <cell r="I1084">
            <v>3</v>
          </cell>
          <cell r="J1084" t="str">
            <v>No</v>
          </cell>
          <cell r="L1084" t="str">
            <v>Yes</v>
          </cell>
          <cell r="M1084" t="str">
            <v>FH02308003010</v>
          </cell>
        </row>
        <row r="1085">
          <cell r="A1085" t="str">
            <v>SA2058</v>
          </cell>
          <cell r="B1085" t="str">
            <v>11SW-C/F187</v>
          </cell>
          <cell r="C1085" t="str">
            <v>1,2</v>
          </cell>
          <cell r="D1085" t="str">
            <v>WS&amp;L</v>
          </cell>
          <cell r="E1085" t="str">
            <v>W</v>
          </cell>
          <cell r="F1085" t="str">
            <v>A</v>
          </cell>
          <cell r="G1085" t="str">
            <v>The 2nd Campus Of The HKAPA At Pokfulam Rd (Formerly Bethanie Building)</v>
          </cell>
          <cell r="H1085" t="str">
            <v>GPA,LandsD</v>
          </cell>
          <cell r="I1085">
            <v>2</v>
          </cell>
          <cell r="J1085" t="str">
            <v>No</v>
          </cell>
          <cell r="L1085" t="str">
            <v>Yes</v>
          </cell>
          <cell r="M1085" t="str">
            <v>BJ02308034002</v>
          </cell>
        </row>
        <row r="1086">
          <cell r="A1086" t="str">
            <v>SA2060</v>
          </cell>
          <cell r="B1086" t="str">
            <v>11SW-C/FR205</v>
          </cell>
          <cell r="C1086">
            <v>0</v>
          </cell>
          <cell r="D1086" t="str">
            <v>WS&amp;L</v>
          </cell>
          <cell r="E1086" t="str">
            <v>W</v>
          </cell>
          <cell r="F1086" t="str">
            <v>A</v>
          </cell>
          <cell r="G1086" t="str">
            <v>Pokfulam Pest Control Quarters &amp; Stores</v>
          </cell>
          <cell r="H1086" t="str">
            <v>FEHD</v>
          </cell>
          <cell r="I1086">
            <v>1</v>
          </cell>
          <cell r="J1086" t="str">
            <v>Yes</v>
          </cell>
          <cell r="L1086" t="str">
            <v>Yes</v>
          </cell>
          <cell r="M1086" t="str">
            <v>BJ01908018001</v>
          </cell>
        </row>
        <row r="1087">
          <cell r="A1087" t="str">
            <v>SA2061</v>
          </cell>
          <cell r="B1087" t="str">
            <v>11SW-C/F218</v>
          </cell>
          <cell r="C1087">
            <v>0</v>
          </cell>
          <cell r="D1087" t="str">
            <v>WS&amp;L</v>
          </cell>
          <cell r="E1087" t="str">
            <v>W</v>
          </cell>
          <cell r="F1087" t="str">
            <v>A</v>
          </cell>
          <cell r="G1087" t="str">
            <v>Hong Kong Animal Management Centre</v>
          </cell>
          <cell r="H1087" t="str">
            <v>AFCD</v>
          </cell>
          <cell r="I1087">
            <v>3</v>
          </cell>
          <cell r="J1087" t="str">
            <v>Yes</v>
          </cell>
          <cell r="L1087" t="str">
            <v>Yes</v>
          </cell>
          <cell r="M1087" t="str">
            <v>BJ00108004004</v>
          </cell>
        </row>
        <row r="1088">
          <cell r="A1088" t="str">
            <v>SA2062</v>
          </cell>
          <cell r="B1088" t="str">
            <v>11SW-C/F219</v>
          </cell>
          <cell r="C1088">
            <v>0</v>
          </cell>
          <cell r="D1088" t="str">
            <v>WS&amp;L</v>
          </cell>
          <cell r="E1088" t="str">
            <v>W</v>
          </cell>
          <cell r="F1088" t="str">
            <v>A</v>
          </cell>
          <cell r="G1088" t="str">
            <v>Hong Kong Animal Management Centre</v>
          </cell>
          <cell r="H1088" t="str">
            <v>AFCD</v>
          </cell>
          <cell r="I1088">
            <v>3</v>
          </cell>
          <cell r="J1088" t="str">
            <v>Yes</v>
          </cell>
          <cell r="L1088" t="str">
            <v>Yes</v>
          </cell>
          <cell r="M1088" t="str">
            <v>BJ00108004003</v>
          </cell>
        </row>
        <row r="1089">
          <cell r="A1089" t="str">
            <v>SA2063</v>
          </cell>
          <cell r="B1089" t="str">
            <v>11SW-C/F23</v>
          </cell>
          <cell r="C1089">
            <v>0</v>
          </cell>
          <cell r="D1089" t="str">
            <v>WS&amp;L</v>
          </cell>
          <cell r="E1089" t="str">
            <v>W</v>
          </cell>
          <cell r="F1089" t="str">
            <v>A</v>
          </cell>
          <cell r="G1089" t="str">
            <v>Waterfall Bay Park</v>
          </cell>
          <cell r="H1089" t="str">
            <v>LCSD</v>
          </cell>
          <cell r="I1089">
            <v>2</v>
          </cell>
          <cell r="J1089" t="str">
            <v>Yes</v>
          </cell>
          <cell r="K1089" t="str">
            <v>Pokfulam</v>
          </cell>
          <cell r="L1089" t="str">
            <v>Yes</v>
          </cell>
          <cell r="M1089" t="str">
            <v>BJ04408019004</v>
          </cell>
        </row>
        <row r="1090">
          <cell r="A1090" t="str">
            <v>SA2064</v>
          </cell>
          <cell r="B1090" t="str">
            <v>11SW-C/FR24</v>
          </cell>
          <cell r="C1090">
            <v>0</v>
          </cell>
          <cell r="D1090" t="str">
            <v>WS&amp;L</v>
          </cell>
          <cell r="E1090" t="str">
            <v>W</v>
          </cell>
          <cell r="F1090" t="str">
            <v>A</v>
          </cell>
          <cell r="G1090" t="str">
            <v>Waterfall Bay Park</v>
          </cell>
          <cell r="H1090" t="str">
            <v>LCSD</v>
          </cell>
          <cell r="I1090">
            <v>1</v>
          </cell>
          <cell r="J1090" t="str">
            <v>Yes</v>
          </cell>
          <cell r="K1090" t="str">
            <v>Pokfulam</v>
          </cell>
          <cell r="L1090" t="str">
            <v>Yes</v>
          </cell>
          <cell r="M1090" t="str">
            <v>BJ04408019005</v>
          </cell>
        </row>
        <row r="1091">
          <cell r="A1091" t="str">
            <v>SA2065</v>
          </cell>
          <cell r="B1091" t="str">
            <v>11SW-C/F25</v>
          </cell>
          <cell r="C1091">
            <v>0</v>
          </cell>
          <cell r="D1091" t="str">
            <v>WS&amp;L</v>
          </cell>
          <cell r="E1091" t="str">
            <v>W</v>
          </cell>
          <cell r="F1091" t="str">
            <v>A</v>
          </cell>
          <cell r="G1091" t="str">
            <v>Waterfall Bay Park</v>
          </cell>
          <cell r="H1091" t="str">
            <v>LCSD</v>
          </cell>
          <cell r="I1091">
            <v>1</v>
          </cell>
          <cell r="J1091" t="str">
            <v>Yes</v>
          </cell>
          <cell r="K1091" t="str">
            <v>Pokfulam</v>
          </cell>
          <cell r="L1091" t="str">
            <v>Yes</v>
          </cell>
          <cell r="M1091" t="str">
            <v>BJ04408019006</v>
          </cell>
        </row>
        <row r="1092">
          <cell r="A1092" t="str">
            <v>SA2066</v>
          </cell>
          <cell r="B1092" t="str">
            <v>11SW-C/F26</v>
          </cell>
          <cell r="C1092">
            <v>0</v>
          </cell>
          <cell r="D1092" t="str">
            <v>WS&amp;L</v>
          </cell>
          <cell r="E1092" t="str">
            <v>W</v>
          </cell>
          <cell r="F1092" t="str">
            <v>A</v>
          </cell>
          <cell r="G1092" t="str">
            <v>Waterfall Bay Park</v>
          </cell>
          <cell r="H1092" t="str">
            <v>LCSD</v>
          </cell>
          <cell r="I1092">
            <v>3</v>
          </cell>
          <cell r="J1092" t="str">
            <v>Yes</v>
          </cell>
          <cell r="K1092" t="str">
            <v>Pokfulam</v>
          </cell>
          <cell r="L1092" t="str">
            <v>Yes</v>
          </cell>
          <cell r="M1092" t="str">
            <v>BJ04408019007</v>
          </cell>
        </row>
        <row r="1093">
          <cell r="A1093" t="str">
            <v>SA2067</v>
          </cell>
          <cell r="B1093" t="str">
            <v>11SW-C/F265</v>
          </cell>
          <cell r="C1093">
            <v>0</v>
          </cell>
          <cell r="D1093" t="str">
            <v>CP&amp;ML</v>
          </cell>
          <cell r="E1093" t="str">
            <v>PML</v>
          </cell>
          <cell r="F1093" t="str">
            <v>A</v>
          </cell>
          <cell r="G1093" t="str">
            <v>ICAC Radio Station At Mount Kellett</v>
          </cell>
          <cell r="H1093" t="str">
            <v>ICAC</v>
          </cell>
          <cell r="I1093">
            <v>3</v>
          </cell>
          <cell r="J1093" t="str">
            <v>No</v>
          </cell>
          <cell r="L1093" t="str">
            <v>Yes</v>
          </cell>
          <cell r="M1093" t="str">
            <v>AC07208066000</v>
          </cell>
        </row>
        <row r="1094">
          <cell r="A1094" t="str">
            <v>SA2068</v>
          </cell>
          <cell r="B1094" t="str">
            <v>11SW-C/F27</v>
          </cell>
          <cell r="C1094">
            <v>2</v>
          </cell>
          <cell r="D1094" t="str">
            <v>WS&amp;L</v>
          </cell>
          <cell r="E1094" t="str">
            <v>W</v>
          </cell>
          <cell r="F1094" t="str">
            <v>A</v>
          </cell>
          <cell r="G1094" t="str">
            <v>Waterfall Bay Park</v>
          </cell>
          <cell r="H1094" t="str">
            <v>LCSD</v>
          </cell>
          <cell r="I1094">
            <v>1</v>
          </cell>
          <cell r="J1094" t="str">
            <v>Yes</v>
          </cell>
          <cell r="K1094" t="str">
            <v>Pokfulam</v>
          </cell>
          <cell r="L1094" t="str">
            <v>Yes</v>
          </cell>
          <cell r="M1094" t="str">
            <v>BJ04408019008</v>
          </cell>
        </row>
        <row r="1095">
          <cell r="A1095" t="str">
            <v>SA2069</v>
          </cell>
          <cell r="B1095" t="str">
            <v>11SW-C/FR273</v>
          </cell>
          <cell r="C1095">
            <v>0</v>
          </cell>
          <cell r="D1095" t="str">
            <v>WS&amp;L</v>
          </cell>
          <cell r="E1095" t="str">
            <v>W</v>
          </cell>
          <cell r="F1095" t="str">
            <v>A</v>
          </cell>
          <cell r="G1095" t="str">
            <v>Waterfall Bay Park</v>
          </cell>
          <cell r="H1095" t="str">
            <v>LCSD</v>
          </cell>
          <cell r="I1095">
            <v>3</v>
          </cell>
          <cell r="J1095" t="str">
            <v>No</v>
          </cell>
          <cell r="K1095" t="str">
            <v>Pokfulam</v>
          </cell>
          <cell r="L1095" t="str">
            <v>Yes</v>
          </cell>
          <cell r="M1095" t="str">
            <v>BJ04408019009</v>
          </cell>
        </row>
        <row r="1096">
          <cell r="A1096" t="str">
            <v>SA2070</v>
          </cell>
          <cell r="B1096" t="str">
            <v>11SW-C/FR278</v>
          </cell>
          <cell r="C1096">
            <v>1</v>
          </cell>
          <cell r="D1096" t="str">
            <v>WS&amp;L</v>
          </cell>
          <cell r="E1096" t="str">
            <v>W</v>
          </cell>
          <cell r="F1096" t="str">
            <v>A</v>
          </cell>
          <cell r="G1096" t="str">
            <v>Waterfall Bay Park</v>
          </cell>
          <cell r="H1096" t="str">
            <v>LCSD</v>
          </cell>
          <cell r="I1096">
            <v>2</v>
          </cell>
          <cell r="J1096" t="str">
            <v>Yes</v>
          </cell>
          <cell r="K1096" t="str">
            <v>Pokfulam</v>
          </cell>
          <cell r="L1096" t="str">
            <v>Yes</v>
          </cell>
          <cell r="M1096" t="str">
            <v>BJ04408019010</v>
          </cell>
        </row>
        <row r="1097">
          <cell r="A1097" t="str">
            <v>SA2071</v>
          </cell>
          <cell r="B1097" t="str">
            <v>11SW-C/FR298</v>
          </cell>
          <cell r="C1097">
            <v>2</v>
          </cell>
          <cell r="D1097" t="str">
            <v>WS&amp;L</v>
          </cell>
          <cell r="E1097" t="str">
            <v>W</v>
          </cell>
          <cell r="F1097" t="str">
            <v>A</v>
          </cell>
          <cell r="G1097" t="str">
            <v>Bethanie, 139 Pokfulam Road</v>
          </cell>
          <cell r="H1097" t="str">
            <v>GPA</v>
          </cell>
          <cell r="I1097">
            <v>1</v>
          </cell>
          <cell r="J1097" t="str">
            <v>No</v>
          </cell>
          <cell r="L1097" t="str">
            <v>Yes</v>
          </cell>
          <cell r="M1097" t="str">
            <v>FH02308003014</v>
          </cell>
        </row>
        <row r="1098">
          <cell r="A1098" t="str">
            <v>SA2072</v>
          </cell>
          <cell r="B1098" t="str">
            <v>11SW-C/FR350</v>
          </cell>
          <cell r="C1098">
            <v>0</v>
          </cell>
          <cell r="D1098" t="str">
            <v>WS&amp;L</v>
          </cell>
          <cell r="E1098" t="str">
            <v>W</v>
          </cell>
          <cell r="F1098" t="str">
            <v>A</v>
          </cell>
          <cell r="G1098" t="str">
            <v>Waterfall Bay Park</v>
          </cell>
          <cell r="H1098" t="str">
            <v>LCSD</v>
          </cell>
          <cell r="I1098">
            <v>2</v>
          </cell>
          <cell r="J1098" t="str">
            <v>Yes</v>
          </cell>
          <cell r="K1098" t="str">
            <v>Pokfulam</v>
          </cell>
          <cell r="L1098" t="str">
            <v>Yes</v>
          </cell>
          <cell r="M1098" t="str">
            <v>BJ04408019013</v>
          </cell>
        </row>
        <row r="1099">
          <cell r="A1099" t="str">
            <v>SA2073</v>
          </cell>
          <cell r="B1099" t="str">
            <v>11SW-C/F357</v>
          </cell>
          <cell r="C1099">
            <v>0</v>
          </cell>
          <cell r="D1099" t="str">
            <v>WS&amp;L</v>
          </cell>
          <cell r="E1099" t="str">
            <v>W</v>
          </cell>
          <cell r="F1099" t="str">
            <v>A</v>
          </cell>
          <cell r="G1099" t="str">
            <v>Waterfall Bay Park</v>
          </cell>
          <cell r="H1099" t="str">
            <v>LCSD</v>
          </cell>
          <cell r="I1099">
            <v>3</v>
          </cell>
          <cell r="J1099" t="str">
            <v>Yes</v>
          </cell>
          <cell r="K1099" t="str">
            <v>Pokfulam</v>
          </cell>
          <cell r="L1099" t="str">
            <v>Yes</v>
          </cell>
          <cell r="M1099" t="str">
            <v>BJ04408019012</v>
          </cell>
        </row>
        <row r="1100">
          <cell r="A1100" t="str">
            <v>SA2074</v>
          </cell>
          <cell r="B1100" t="str">
            <v>11SW-C/FR361</v>
          </cell>
          <cell r="C1100">
            <v>0</v>
          </cell>
          <cell r="D1100" t="str">
            <v>WS&amp;L</v>
          </cell>
          <cell r="E1100" t="str">
            <v>W</v>
          </cell>
          <cell r="F1100" t="str">
            <v>A</v>
          </cell>
          <cell r="G1100" t="str">
            <v>Pokfulam Transit Nursery</v>
          </cell>
          <cell r="H1100" t="str">
            <v>LCSD</v>
          </cell>
          <cell r="I1100">
            <v>2</v>
          </cell>
          <cell r="J1100" t="str">
            <v>No</v>
          </cell>
          <cell r="L1100" t="str">
            <v>Yes</v>
          </cell>
          <cell r="M1100" t="str">
            <v>BJ04408020004</v>
          </cell>
        </row>
        <row r="1101">
          <cell r="A1101" t="str">
            <v>SA2075</v>
          </cell>
          <cell r="B1101" t="str">
            <v>11SW-C/FR364</v>
          </cell>
          <cell r="C1101">
            <v>0</v>
          </cell>
          <cell r="D1101" t="str">
            <v>WS&amp;L</v>
          </cell>
          <cell r="E1101" t="str">
            <v>W</v>
          </cell>
          <cell r="F1101" t="str">
            <v>A</v>
          </cell>
          <cell r="G1101" t="str">
            <v>Pokfulam Country Park Management Centre</v>
          </cell>
          <cell r="H1101" t="str">
            <v>AFCD</v>
          </cell>
          <cell r="I1101">
            <v>2</v>
          </cell>
          <cell r="J1101" t="str">
            <v>Yes</v>
          </cell>
          <cell r="L1101" t="str">
            <v>Yes</v>
          </cell>
          <cell r="M1101" t="str">
            <v>BJ00108027001</v>
          </cell>
        </row>
        <row r="1102">
          <cell r="A1102" t="str">
            <v>SA2076</v>
          </cell>
          <cell r="B1102" t="str">
            <v>11SW-C/FR385</v>
          </cell>
          <cell r="C1102">
            <v>2</v>
          </cell>
          <cell r="D1102" t="str">
            <v>WS&amp;L</v>
          </cell>
          <cell r="E1102" t="str">
            <v>W</v>
          </cell>
          <cell r="F1102" t="str">
            <v>A</v>
          </cell>
          <cell r="G1102" t="str">
            <v>Tin Wan Estate Playground</v>
          </cell>
          <cell r="H1102" t="str">
            <v>LCSD</v>
          </cell>
          <cell r="I1102">
            <v>1</v>
          </cell>
          <cell r="J1102" t="str">
            <v>No</v>
          </cell>
          <cell r="L1102" t="str">
            <v>Yes</v>
          </cell>
          <cell r="M1102" t="str">
            <v>BJ04408030001</v>
          </cell>
        </row>
        <row r="1103">
          <cell r="A1103" t="str">
            <v>SA2077</v>
          </cell>
          <cell r="B1103" t="str">
            <v>11SW-C/FR390</v>
          </cell>
          <cell r="C1103">
            <v>0</v>
          </cell>
          <cell r="D1103" t="str">
            <v>WS&amp;L</v>
          </cell>
          <cell r="E1103" t="str">
            <v>W</v>
          </cell>
          <cell r="F1103" t="str">
            <v>A</v>
          </cell>
          <cell r="G1103" t="str">
            <v>Hong Fu Playground</v>
          </cell>
          <cell r="H1103" t="str">
            <v>LCSD</v>
          </cell>
          <cell r="I1103">
            <v>1</v>
          </cell>
          <cell r="J1103" t="str">
            <v>Yes</v>
          </cell>
          <cell r="K1103" t="str">
            <v>Pokfulam</v>
          </cell>
          <cell r="L1103" t="str">
            <v>Yes</v>
          </cell>
          <cell r="M1103" t="str">
            <v>BJ04408032001</v>
          </cell>
        </row>
        <row r="1104">
          <cell r="A1104" t="str">
            <v>SA2078</v>
          </cell>
          <cell r="B1104" t="str">
            <v>11SW-C/FR393</v>
          </cell>
          <cell r="C1104">
            <v>0</v>
          </cell>
          <cell r="D1104" t="str">
            <v>WS&amp;L</v>
          </cell>
          <cell r="E1104" t="str">
            <v>W</v>
          </cell>
          <cell r="F1104" t="str">
            <v>A</v>
          </cell>
          <cell r="G1104" t="str">
            <v>Sandy Bay Fire Station</v>
          </cell>
          <cell r="H1104" t="str">
            <v>FSD</v>
          </cell>
          <cell r="I1104">
            <v>1</v>
          </cell>
          <cell r="J1104" t="str">
            <v>Yes</v>
          </cell>
          <cell r="L1104" t="str">
            <v>Yes</v>
          </cell>
          <cell r="M1104" t="str">
            <v>BJ01808036001</v>
          </cell>
        </row>
        <row r="1105">
          <cell r="A1105" t="str">
            <v>SA2079</v>
          </cell>
          <cell r="B1105" t="str">
            <v>11SW-C/F403</v>
          </cell>
          <cell r="C1105">
            <v>2</v>
          </cell>
          <cell r="D1105" t="str">
            <v>WS&amp;L</v>
          </cell>
          <cell r="E1105" t="str">
            <v>W</v>
          </cell>
          <cell r="F1105" t="str">
            <v>A</v>
          </cell>
          <cell r="G1105" t="str">
            <v>Pokfulam Pest Control Quarters &amp; Stores</v>
          </cell>
          <cell r="H1105" t="str">
            <v>FEHD</v>
          </cell>
          <cell r="I1105">
            <v>1</v>
          </cell>
          <cell r="J1105" t="str">
            <v>Yes</v>
          </cell>
          <cell r="L1105" t="str">
            <v>Yes</v>
          </cell>
          <cell r="M1105" t="str">
            <v>BJ01908041001</v>
          </cell>
        </row>
        <row r="1106">
          <cell r="A1106" t="str">
            <v>SA2081</v>
          </cell>
          <cell r="B1106" t="str">
            <v>11SW-C/F48</v>
          </cell>
          <cell r="C1106" t="str">
            <v>1,2</v>
          </cell>
          <cell r="D1106" t="str">
            <v>CP&amp;ML</v>
          </cell>
          <cell r="E1106" t="str">
            <v>PML</v>
          </cell>
          <cell r="F1106" t="str">
            <v>A</v>
          </cell>
          <cell r="G1106" t="str">
            <v>Mount Austin Playground</v>
          </cell>
          <cell r="H1106" t="str">
            <v>LCSD,HyD</v>
          </cell>
          <cell r="I1106">
            <v>2</v>
          </cell>
          <cell r="J1106" t="str">
            <v>Yes</v>
          </cell>
          <cell r="L1106" t="str">
            <v>Yes</v>
          </cell>
          <cell r="M1106" t="str">
            <v>AC04408056002</v>
          </cell>
        </row>
        <row r="1107">
          <cell r="A1107" t="str">
            <v>SA2082</v>
          </cell>
          <cell r="B1107" t="str">
            <v>11SW-C/F49</v>
          </cell>
          <cell r="C1107">
            <v>0</v>
          </cell>
          <cell r="D1107" t="str">
            <v>CP&amp;ML</v>
          </cell>
          <cell r="E1107" t="str">
            <v>PML</v>
          </cell>
          <cell r="F1107" t="str">
            <v>A</v>
          </cell>
          <cell r="G1107" t="str">
            <v>Mount Austin Playground</v>
          </cell>
          <cell r="H1107" t="str">
            <v>LCSD</v>
          </cell>
          <cell r="I1107">
            <v>2</v>
          </cell>
          <cell r="J1107" t="str">
            <v>Yes</v>
          </cell>
          <cell r="L1107" t="str">
            <v>Yes</v>
          </cell>
          <cell r="M1107" t="str">
            <v>AC04408056001</v>
          </cell>
        </row>
        <row r="1108">
          <cell r="A1108" t="str">
            <v>SA2083</v>
          </cell>
          <cell r="B1108" t="str">
            <v>11SW-C/FR50</v>
          </cell>
          <cell r="C1108">
            <v>0</v>
          </cell>
          <cell r="D1108" t="str">
            <v>CP&amp;ML</v>
          </cell>
          <cell r="E1108" t="str">
            <v>PML</v>
          </cell>
          <cell r="F1108" t="str">
            <v>A</v>
          </cell>
          <cell r="G1108" t="str">
            <v>The Peak Lookout</v>
          </cell>
          <cell r="H1108" t="str">
            <v>GPA</v>
          </cell>
          <cell r="I1108">
            <v>1</v>
          </cell>
          <cell r="J1108" t="str">
            <v>Yes</v>
          </cell>
          <cell r="L1108" t="str">
            <v>Yes</v>
          </cell>
          <cell r="M1108" t="str">
            <v>AC02308102001</v>
          </cell>
        </row>
        <row r="1109">
          <cell r="A1109" t="str">
            <v>SA2084</v>
          </cell>
          <cell r="B1109" t="str">
            <v>11SW-C/FR7</v>
          </cell>
          <cell r="C1109">
            <v>1</v>
          </cell>
          <cell r="D1109" t="str">
            <v>WS&amp;L</v>
          </cell>
          <cell r="E1109" t="str">
            <v>W</v>
          </cell>
          <cell r="F1109" t="str">
            <v>A</v>
          </cell>
          <cell r="G1109" t="str">
            <v>Waterfall Bay Park</v>
          </cell>
          <cell r="H1109" t="str">
            <v>LCSD</v>
          </cell>
          <cell r="I1109">
            <v>1</v>
          </cell>
          <cell r="J1109" t="str">
            <v>No</v>
          </cell>
          <cell r="K1109" t="str">
            <v>Pokfulam</v>
          </cell>
          <cell r="L1109" t="str">
            <v>Yes</v>
          </cell>
          <cell r="M1109" t="str">
            <v>BJ04408019003</v>
          </cell>
        </row>
        <row r="1110">
          <cell r="A1110" t="str">
            <v>SA2085</v>
          </cell>
          <cell r="B1110" t="str">
            <v>11SW-C/FR78</v>
          </cell>
          <cell r="C1110">
            <v>0</v>
          </cell>
          <cell r="D1110" t="str">
            <v>WS&amp;L</v>
          </cell>
          <cell r="E1110" t="str">
            <v>W</v>
          </cell>
          <cell r="F1110" t="str">
            <v>A</v>
          </cell>
          <cell r="G1110" t="str">
            <v>Pokfulam Transit Nursery</v>
          </cell>
          <cell r="H1110" t="str">
            <v>LCSD</v>
          </cell>
          <cell r="I1110">
            <v>1</v>
          </cell>
          <cell r="J1110" t="str">
            <v>Yes</v>
          </cell>
          <cell r="L1110" t="str">
            <v>Yes</v>
          </cell>
          <cell r="M1110" t="str">
            <v>BJ04408020002</v>
          </cell>
        </row>
        <row r="1111">
          <cell r="A1111" t="str">
            <v>SA2086</v>
          </cell>
          <cell r="B1111" t="str">
            <v>11SW-C/FR84</v>
          </cell>
          <cell r="C1111">
            <v>0</v>
          </cell>
          <cell r="D1111" t="str">
            <v>CP&amp;ML</v>
          </cell>
          <cell r="E1111" t="str">
            <v>PML</v>
          </cell>
          <cell r="F1111" t="str">
            <v>A</v>
          </cell>
          <cell r="G1111" t="str">
            <v>30 Plunkett's Road</v>
          </cell>
          <cell r="H1111" t="str">
            <v>GPA</v>
          </cell>
          <cell r="I1111">
            <v>2</v>
          </cell>
          <cell r="J1111" t="str">
            <v>No</v>
          </cell>
          <cell r="L1111" t="str">
            <v>Yes</v>
          </cell>
          <cell r="M1111" t="str">
            <v>AC02308022017</v>
          </cell>
        </row>
        <row r="1112">
          <cell r="A1112" t="str">
            <v>SA2087</v>
          </cell>
          <cell r="B1112" t="str">
            <v>11SW-C/FR87</v>
          </cell>
          <cell r="C1112">
            <v>2</v>
          </cell>
          <cell r="D1112" t="str">
            <v>WS&amp;L</v>
          </cell>
          <cell r="E1112" t="str">
            <v>W</v>
          </cell>
          <cell r="F1112" t="str">
            <v>A</v>
          </cell>
          <cell r="G1112" t="str">
            <v>Bethanie, 139 Pokfulam Road</v>
          </cell>
          <cell r="H1112" t="str">
            <v>GPA</v>
          </cell>
          <cell r="I1112">
            <v>1</v>
          </cell>
          <cell r="J1112" t="str">
            <v>Yes</v>
          </cell>
          <cell r="L1112" t="str">
            <v>Yes</v>
          </cell>
          <cell r="M1112" t="str">
            <v>BJ02308034006</v>
          </cell>
        </row>
        <row r="1113">
          <cell r="A1113" t="str">
            <v>SA2088</v>
          </cell>
          <cell r="B1113" t="str">
            <v>11SW-C/F96</v>
          </cell>
          <cell r="C1113">
            <v>0</v>
          </cell>
          <cell r="D1113" t="str">
            <v>WS&amp;L</v>
          </cell>
          <cell r="E1113" t="str">
            <v>W</v>
          </cell>
          <cell r="F1113" t="str">
            <v>A</v>
          </cell>
          <cell r="G1113" t="str">
            <v>Waterfall Bay Park</v>
          </cell>
          <cell r="H1113" t="str">
            <v>LCSD</v>
          </cell>
          <cell r="I1113">
            <v>3</v>
          </cell>
          <cell r="J1113" t="str">
            <v>Yes</v>
          </cell>
          <cell r="K1113" t="str">
            <v>Pokfulam</v>
          </cell>
          <cell r="L1113" t="str">
            <v>Yes</v>
          </cell>
          <cell r="M1113" t="str">
            <v>BJ04408019011</v>
          </cell>
        </row>
        <row r="1114">
          <cell r="A1114" t="str">
            <v>SA2089</v>
          </cell>
          <cell r="B1114" t="str">
            <v>11SW-C/FR99</v>
          </cell>
          <cell r="C1114">
            <v>0</v>
          </cell>
          <cell r="D1114" t="str">
            <v>WS&amp;L</v>
          </cell>
          <cell r="E1114" t="str">
            <v>W</v>
          </cell>
          <cell r="F1114" t="str">
            <v>A</v>
          </cell>
          <cell r="G1114" t="str">
            <v>Bethanie, 139 Pokfulam Road</v>
          </cell>
          <cell r="H1114" t="str">
            <v>GPA</v>
          </cell>
          <cell r="I1114">
            <v>3</v>
          </cell>
          <cell r="J1114" t="str">
            <v>No</v>
          </cell>
          <cell r="L1114" t="str">
            <v>Yes</v>
          </cell>
          <cell r="M1114" t="str">
            <v>FH02308003008</v>
          </cell>
        </row>
        <row r="1115">
          <cell r="A1115" t="str">
            <v>SA2091</v>
          </cell>
          <cell r="B1115" t="str">
            <v>11SW-C/R120</v>
          </cell>
          <cell r="C1115">
            <v>0</v>
          </cell>
          <cell r="D1115" t="str">
            <v>WS&amp;L</v>
          </cell>
          <cell r="E1115" t="str">
            <v>W</v>
          </cell>
          <cell r="F1115" t="str">
            <v>A</v>
          </cell>
          <cell r="G1115" t="str">
            <v>Bethanie, 139 Pokfulam Road</v>
          </cell>
          <cell r="H1115" t="str">
            <v>GPA</v>
          </cell>
          <cell r="I1115">
            <v>1</v>
          </cell>
          <cell r="J1115" t="str">
            <v>Yes</v>
          </cell>
          <cell r="L1115" t="str">
            <v>Yes</v>
          </cell>
          <cell r="M1115" t="str">
            <v>BJ02308034012</v>
          </cell>
        </row>
        <row r="1116">
          <cell r="A1116" t="str">
            <v>SA2092</v>
          </cell>
          <cell r="B1116" t="str">
            <v>11SW-C/R121</v>
          </cell>
          <cell r="C1116">
            <v>0</v>
          </cell>
          <cell r="D1116" t="str">
            <v>WS&amp;L</v>
          </cell>
          <cell r="E1116" t="str">
            <v>W</v>
          </cell>
          <cell r="F1116" t="str">
            <v>A</v>
          </cell>
          <cell r="G1116" t="str">
            <v>Bethanie, 139 Pokfulam Road</v>
          </cell>
          <cell r="H1116" t="str">
            <v>GPA</v>
          </cell>
          <cell r="I1116">
            <v>1</v>
          </cell>
          <cell r="J1116" t="str">
            <v>No</v>
          </cell>
          <cell r="L1116" t="str">
            <v>No</v>
          </cell>
          <cell r="M1116" t="str">
            <v>FH02308003004</v>
          </cell>
        </row>
        <row r="1117">
          <cell r="A1117" t="str">
            <v>SA2093</v>
          </cell>
          <cell r="B1117" t="str">
            <v>11SW-C/R122</v>
          </cell>
          <cell r="C1117">
            <v>0</v>
          </cell>
          <cell r="D1117" t="str">
            <v>WS&amp;L</v>
          </cell>
          <cell r="E1117" t="str">
            <v>W</v>
          </cell>
          <cell r="F1117" t="str">
            <v>A</v>
          </cell>
          <cell r="G1117" t="str">
            <v>Bethanie, 139 Pokfulam Road</v>
          </cell>
          <cell r="H1117" t="str">
            <v>GPA</v>
          </cell>
          <cell r="I1117">
            <v>2</v>
          </cell>
          <cell r="J1117" t="str">
            <v>No</v>
          </cell>
          <cell r="L1117" t="str">
            <v>Yes</v>
          </cell>
          <cell r="M1117" t="str">
            <v>FH02308003005</v>
          </cell>
        </row>
        <row r="1118">
          <cell r="A1118" t="str">
            <v>SA2094</v>
          </cell>
          <cell r="B1118" t="str">
            <v>11SW-C/R157</v>
          </cell>
          <cell r="C1118">
            <v>0</v>
          </cell>
          <cell r="D1118" t="str">
            <v>CP&amp;ML</v>
          </cell>
          <cell r="E1118" t="str">
            <v>PML</v>
          </cell>
          <cell r="F1118" t="str">
            <v>A</v>
          </cell>
          <cell r="G1118" t="str">
            <v>Old Peak Road Rest Garden</v>
          </cell>
          <cell r="H1118" t="str">
            <v>LCSD</v>
          </cell>
          <cell r="I1118">
            <v>1</v>
          </cell>
          <cell r="J1118" t="str">
            <v>Yes</v>
          </cell>
          <cell r="L1118" t="str">
            <v>No</v>
          </cell>
          <cell r="M1118" t="str">
            <v>AC04408057002</v>
          </cell>
        </row>
        <row r="1119">
          <cell r="A1119" t="str">
            <v>SA2096</v>
          </cell>
          <cell r="B1119" t="str">
            <v>11SW-C/R291</v>
          </cell>
          <cell r="C1119">
            <v>0</v>
          </cell>
          <cell r="D1119" t="str">
            <v>WS&amp;L</v>
          </cell>
          <cell r="E1119" t="str">
            <v>W</v>
          </cell>
          <cell r="F1119" t="str">
            <v>A</v>
          </cell>
          <cell r="G1119" t="str">
            <v>47 Sassoon Road Government Quarters</v>
          </cell>
          <cell r="H1119" t="str">
            <v>GPA</v>
          </cell>
          <cell r="I1119">
            <v>2</v>
          </cell>
          <cell r="J1119" t="str">
            <v>No</v>
          </cell>
          <cell r="L1119" t="str">
            <v>No</v>
          </cell>
          <cell r="M1119" t="str">
            <v>BJ02308009003</v>
          </cell>
        </row>
        <row r="1120">
          <cell r="A1120" t="str">
            <v>SA2097</v>
          </cell>
          <cell r="B1120" t="str">
            <v>11SW-C/R307</v>
          </cell>
          <cell r="C1120">
            <v>0</v>
          </cell>
          <cell r="D1120" t="str">
            <v>WS&amp;L</v>
          </cell>
          <cell r="E1120" t="str">
            <v>W</v>
          </cell>
          <cell r="F1120" t="str">
            <v>A</v>
          </cell>
          <cell r="G1120" t="str">
            <v>Bethanie, 139 Pokfulam Road</v>
          </cell>
          <cell r="H1120" t="str">
            <v>GPA</v>
          </cell>
          <cell r="I1120">
            <v>1</v>
          </cell>
          <cell r="J1120" t="str">
            <v>Yes</v>
          </cell>
          <cell r="L1120" t="str">
            <v>No</v>
          </cell>
          <cell r="M1120" t="str">
            <v>FH02308003006</v>
          </cell>
        </row>
        <row r="1121">
          <cell r="A1121" t="str">
            <v>SA2098</v>
          </cell>
          <cell r="B1121" t="str">
            <v>11SW-C/R316</v>
          </cell>
          <cell r="C1121">
            <v>0</v>
          </cell>
          <cell r="D1121" t="str">
            <v>WS&amp;L</v>
          </cell>
          <cell r="E1121" t="str">
            <v>W</v>
          </cell>
          <cell r="F1121" t="str">
            <v>A</v>
          </cell>
          <cell r="G1121" t="str">
            <v>Wah Lam Path Sitting Out Area</v>
          </cell>
          <cell r="H1121" t="str">
            <v>LCSD</v>
          </cell>
          <cell r="I1121">
            <v>2</v>
          </cell>
          <cell r="J1121" t="str">
            <v>Yes</v>
          </cell>
          <cell r="K1121" t="str">
            <v>Pokfulam</v>
          </cell>
          <cell r="L1121" t="str">
            <v>No</v>
          </cell>
          <cell r="M1121" t="str">
            <v>BJ04408021000</v>
          </cell>
        </row>
        <row r="1122">
          <cell r="A1122" t="str">
            <v>SA2099</v>
          </cell>
          <cell r="B1122" t="str">
            <v>11SW-C/R324</v>
          </cell>
          <cell r="C1122">
            <v>0</v>
          </cell>
          <cell r="D1122" t="str">
            <v>WS&amp;L</v>
          </cell>
          <cell r="E1122" t="str">
            <v>W</v>
          </cell>
          <cell r="F1122" t="str">
            <v>A</v>
          </cell>
          <cell r="G1122" t="str">
            <v>Hong Kong Animal Management Centre</v>
          </cell>
          <cell r="H1122" t="str">
            <v>AFCD</v>
          </cell>
          <cell r="I1122">
            <v>1</v>
          </cell>
          <cell r="J1122" t="str">
            <v>Yes</v>
          </cell>
          <cell r="L1122" t="str">
            <v>Yes</v>
          </cell>
          <cell r="M1122" t="str">
            <v>BJ00108004002</v>
          </cell>
        </row>
        <row r="1123">
          <cell r="A1123" t="str">
            <v>SA2100</v>
          </cell>
          <cell r="B1123" t="str">
            <v>11SW-C/R340</v>
          </cell>
          <cell r="C1123">
            <v>0</v>
          </cell>
          <cell r="D1123" t="str">
            <v>CP&amp;ML</v>
          </cell>
          <cell r="E1123" t="str">
            <v>PML</v>
          </cell>
          <cell r="F1123" t="str">
            <v>A</v>
          </cell>
          <cell r="G1123" t="str">
            <v>Victoria Peak Garden</v>
          </cell>
          <cell r="H1123" t="str">
            <v>LCSD</v>
          </cell>
          <cell r="I1123">
            <v>2</v>
          </cell>
          <cell r="J1123" t="str">
            <v>No</v>
          </cell>
          <cell r="L1123" t="str">
            <v>Yes</v>
          </cell>
          <cell r="M1123" t="str">
            <v>AC04408058007</v>
          </cell>
        </row>
        <row r="1124">
          <cell r="A1124" t="str">
            <v>SA2101</v>
          </cell>
          <cell r="B1124" t="str">
            <v>11SW-C/R496</v>
          </cell>
          <cell r="C1124">
            <v>0</v>
          </cell>
          <cell r="D1124" t="str">
            <v>CP&amp;ML</v>
          </cell>
          <cell r="E1124" t="str">
            <v>PML</v>
          </cell>
          <cell r="F1124" t="str">
            <v>A</v>
          </cell>
          <cell r="G1124" t="str">
            <v>ICAC Radio Station At Mount Kellett</v>
          </cell>
          <cell r="H1124" t="str">
            <v>ICAC</v>
          </cell>
          <cell r="I1124">
            <v>2</v>
          </cell>
          <cell r="J1124" t="str">
            <v>No</v>
          </cell>
          <cell r="L1124" t="str">
            <v>No</v>
          </cell>
          <cell r="M1124" t="str">
            <v>AC07208006003</v>
          </cell>
        </row>
        <row r="1125">
          <cell r="A1125" t="str">
            <v>SA2102</v>
          </cell>
          <cell r="B1125" t="str">
            <v>11SW-C/R528</v>
          </cell>
          <cell r="C1125">
            <v>0</v>
          </cell>
          <cell r="D1125" t="str">
            <v>WS&amp;L</v>
          </cell>
          <cell r="E1125" t="str">
            <v>W</v>
          </cell>
          <cell r="F1125" t="str">
            <v>A</v>
          </cell>
          <cell r="G1125" t="str">
            <v>Pokfulam Transit Nursery</v>
          </cell>
          <cell r="H1125" t="str">
            <v>LCSD</v>
          </cell>
          <cell r="I1125">
            <v>1</v>
          </cell>
          <cell r="J1125" t="str">
            <v>No</v>
          </cell>
          <cell r="L1125" t="str">
            <v>Yes</v>
          </cell>
          <cell r="M1125" t="str">
            <v>BJ04408020003</v>
          </cell>
        </row>
        <row r="1126">
          <cell r="A1126" t="str">
            <v>SA2103</v>
          </cell>
          <cell r="B1126" t="str">
            <v>11SW-C/R542</v>
          </cell>
          <cell r="C1126">
            <v>0</v>
          </cell>
          <cell r="D1126" t="str">
            <v>WS&amp;L</v>
          </cell>
          <cell r="E1126" t="str">
            <v>W</v>
          </cell>
          <cell r="F1126" t="str">
            <v>A</v>
          </cell>
          <cell r="G1126" t="str">
            <v>Bethanie, 139 Pokfulam Road</v>
          </cell>
          <cell r="H1126" t="str">
            <v>GPA</v>
          </cell>
          <cell r="I1126">
            <v>3</v>
          </cell>
          <cell r="J1126" t="str">
            <v>No</v>
          </cell>
          <cell r="L1126" t="str">
            <v>Yes</v>
          </cell>
          <cell r="M1126" t="str">
            <v>FH02308003013</v>
          </cell>
        </row>
        <row r="1127">
          <cell r="A1127" t="str">
            <v>SA2104</v>
          </cell>
          <cell r="B1127" t="str">
            <v>11SW-C/R543</v>
          </cell>
          <cell r="C1127">
            <v>0</v>
          </cell>
          <cell r="D1127" t="str">
            <v>WS&amp;L</v>
          </cell>
          <cell r="E1127" t="str">
            <v>W</v>
          </cell>
          <cell r="F1127" t="str">
            <v>A</v>
          </cell>
          <cell r="G1127" t="str">
            <v>Bethanie, 139 Pokfulam Road</v>
          </cell>
          <cell r="H1127" t="str">
            <v>GPA</v>
          </cell>
          <cell r="I1127">
            <v>3</v>
          </cell>
          <cell r="J1127" t="str">
            <v>Yes</v>
          </cell>
          <cell r="L1127" t="str">
            <v>No</v>
          </cell>
          <cell r="M1127" t="str">
            <v>FH02308003015</v>
          </cell>
        </row>
        <row r="1128">
          <cell r="A1128" t="str">
            <v>SA2105</v>
          </cell>
          <cell r="B1128" t="str">
            <v>11SW-C/R555</v>
          </cell>
          <cell r="C1128">
            <v>0</v>
          </cell>
          <cell r="D1128" t="str">
            <v>CP&amp;ML</v>
          </cell>
          <cell r="E1128" t="str">
            <v>PML</v>
          </cell>
          <cell r="F1128" t="str">
            <v>A</v>
          </cell>
          <cell r="G1128" t="str">
            <v>30 Plunkett's Road</v>
          </cell>
          <cell r="H1128" t="str">
            <v>GPA</v>
          </cell>
          <cell r="I1128">
            <v>3</v>
          </cell>
          <cell r="J1128" t="str">
            <v>No</v>
          </cell>
          <cell r="L1128" t="str">
            <v>No</v>
          </cell>
          <cell r="M1128" t="str">
            <v>AC02308025000</v>
          </cell>
        </row>
        <row r="1129">
          <cell r="A1129" t="str">
            <v>SA2106</v>
          </cell>
          <cell r="B1129" t="str">
            <v>11SW-C/R56</v>
          </cell>
          <cell r="C1129">
            <v>0</v>
          </cell>
          <cell r="D1129" t="str">
            <v>CP&amp;ML</v>
          </cell>
          <cell r="E1129" t="str">
            <v>PML</v>
          </cell>
          <cell r="F1129" t="str">
            <v>A</v>
          </cell>
          <cell r="G1129" t="str">
            <v>30 Plunkett's Road</v>
          </cell>
          <cell r="H1129" t="str">
            <v>GPA</v>
          </cell>
          <cell r="I1129">
            <v>1</v>
          </cell>
          <cell r="J1129" t="str">
            <v>Yes</v>
          </cell>
          <cell r="L1129" t="str">
            <v>No</v>
          </cell>
          <cell r="M1129" t="str">
            <v>AC02308022013</v>
          </cell>
        </row>
        <row r="1130">
          <cell r="A1130" t="str">
            <v>SA2107</v>
          </cell>
          <cell r="B1130" t="str">
            <v>11SW-C/R565</v>
          </cell>
          <cell r="C1130">
            <v>0</v>
          </cell>
          <cell r="D1130" t="str">
            <v>WS&amp;L</v>
          </cell>
          <cell r="E1130" t="str">
            <v>W</v>
          </cell>
          <cell r="F1130" t="str">
            <v>A</v>
          </cell>
          <cell r="G1130" t="str">
            <v>Pokfulam Pest Control Quarters &amp; Stores</v>
          </cell>
          <cell r="H1130" t="str">
            <v>FEHD</v>
          </cell>
          <cell r="I1130">
            <v>1</v>
          </cell>
          <cell r="J1130" t="str">
            <v>No</v>
          </cell>
          <cell r="L1130" t="str">
            <v>No</v>
          </cell>
          <cell r="M1130" t="str">
            <v>BJ01908018002</v>
          </cell>
        </row>
        <row r="1131">
          <cell r="A1131" t="str">
            <v>SA2108</v>
          </cell>
          <cell r="B1131" t="str">
            <v>11SW-C/R59</v>
          </cell>
          <cell r="C1131">
            <v>0</v>
          </cell>
          <cell r="D1131" t="str">
            <v>CP&amp;ML</v>
          </cell>
          <cell r="E1131" t="str">
            <v>PML</v>
          </cell>
          <cell r="F1131" t="str">
            <v>A</v>
          </cell>
          <cell r="G1131" t="str">
            <v>30 Plunkett's Road</v>
          </cell>
          <cell r="H1131" t="str">
            <v>GPA</v>
          </cell>
          <cell r="I1131">
            <v>1</v>
          </cell>
          <cell r="J1131" t="str">
            <v>No</v>
          </cell>
          <cell r="L1131" t="str">
            <v>No</v>
          </cell>
          <cell r="M1131" t="str">
            <v>AC02308022010</v>
          </cell>
        </row>
        <row r="1132">
          <cell r="A1132" t="str">
            <v>SA2110</v>
          </cell>
          <cell r="B1132" t="str">
            <v>11SW-C/R96</v>
          </cell>
          <cell r="C1132">
            <v>0</v>
          </cell>
          <cell r="D1132" t="str">
            <v>CP&amp;ML</v>
          </cell>
          <cell r="E1132" t="str">
            <v>PML</v>
          </cell>
          <cell r="F1132" t="str">
            <v>A</v>
          </cell>
          <cell r="G1132" t="str">
            <v>Old Peak Road Rest Garden</v>
          </cell>
          <cell r="H1132" t="str">
            <v>LCSD</v>
          </cell>
          <cell r="I1132">
            <v>2</v>
          </cell>
          <cell r="J1132" t="str">
            <v>Yes</v>
          </cell>
          <cell r="L1132" t="str">
            <v>No</v>
          </cell>
          <cell r="M1132" t="str">
            <v>AC04408057001</v>
          </cell>
        </row>
        <row r="1133">
          <cell r="A1133" t="str">
            <v>SA2111</v>
          </cell>
          <cell r="B1133" t="str">
            <v>11SW-D/C1003</v>
          </cell>
          <cell r="C1133">
            <v>0</v>
          </cell>
          <cell r="D1133" t="str">
            <v>Wch</v>
          </cell>
          <cell r="E1133" t="str">
            <v>Wch-S</v>
          </cell>
          <cell r="F1133" t="str">
            <v>A</v>
          </cell>
          <cell r="G1133" t="str">
            <v>Caroline Cemetery</v>
          </cell>
          <cell r="H1133" t="str">
            <v>FEHD</v>
          </cell>
          <cell r="I1133">
            <v>3</v>
          </cell>
          <cell r="J1133" t="str">
            <v>No</v>
          </cell>
          <cell r="L1133" t="str">
            <v>Yes</v>
          </cell>
          <cell r="M1133" t="str">
            <v>CC01900128000</v>
          </cell>
        </row>
        <row r="1134">
          <cell r="A1134" t="str">
            <v>SA2112</v>
          </cell>
          <cell r="B1134" t="str">
            <v>11SW-D/C1007</v>
          </cell>
          <cell r="C1134">
            <v>0</v>
          </cell>
          <cell r="D1134" t="str">
            <v>Wch</v>
          </cell>
          <cell r="E1134" t="str">
            <v>Wch-S</v>
          </cell>
          <cell r="F1134" t="str">
            <v>A</v>
          </cell>
          <cell r="G1134" t="str">
            <v>Hong Kong Stadium</v>
          </cell>
          <cell r="H1134" t="str">
            <v>LCSD</v>
          </cell>
          <cell r="I1134">
            <v>1</v>
          </cell>
          <cell r="J1134" t="str">
            <v>No</v>
          </cell>
          <cell r="K1134" t="str">
            <v>HappyValley</v>
          </cell>
          <cell r="L1134" t="str">
            <v>Yes</v>
          </cell>
          <cell r="M1134" t="str">
            <v>CC04408024010</v>
          </cell>
        </row>
        <row r="1135">
          <cell r="A1135" t="str">
            <v>SA2113</v>
          </cell>
          <cell r="B1135" t="str">
            <v>11SW-D/CR1013</v>
          </cell>
          <cell r="C1135">
            <v>0</v>
          </cell>
          <cell r="D1135" t="str">
            <v>WS&amp;L</v>
          </cell>
          <cell r="E1135" t="str">
            <v>S</v>
          </cell>
          <cell r="F1135" t="str">
            <v>A</v>
          </cell>
          <cell r="G1135" t="str">
            <v>Aberdeen Main Road/Ap Lei Chau Bridge Flyover Sitting Out Area</v>
          </cell>
          <cell r="H1135" t="str">
            <v>LCSD</v>
          </cell>
          <cell r="I1135">
            <v>2</v>
          </cell>
          <cell r="J1135" t="str">
            <v>Yes</v>
          </cell>
          <cell r="K1135" t="str">
            <v>Aberdeen_ApLeiChau</v>
          </cell>
          <cell r="L1135" t="str">
            <v>Yes</v>
          </cell>
          <cell r="M1135" t="str">
            <v>BK04408025002</v>
          </cell>
        </row>
        <row r="1136">
          <cell r="A1136" t="str">
            <v>SA2115</v>
          </cell>
          <cell r="B1136" t="str">
            <v>11SW-D/C1058</v>
          </cell>
          <cell r="C1136">
            <v>0</v>
          </cell>
          <cell r="D1136" t="str">
            <v>WS&amp;L</v>
          </cell>
          <cell r="E1136" t="str">
            <v>S</v>
          </cell>
          <cell r="F1136" t="str">
            <v>A</v>
          </cell>
          <cell r="G1136" t="str">
            <v>Aberdeen Police Training School</v>
          </cell>
          <cell r="H1136" t="str">
            <v>HKPF</v>
          </cell>
          <cell r="I1136">
            <v>2</v>
          </cell>
          <cell r="J1136" t="str">
            <v>Yes</v>
          </cell>
          <cell r="K1136" t="str">
            <v>DeepWaterBay_RepulseBay</v>
          </cell>
          <cell r="L1136" t="str">
            <v>Yes</v>
          </cell>
          <cell r="M1136" t="str">
            <v>BB03108004015</v>
          </cell>
        </row>
        <row r="1137">
          <cell r="A1137" t="str">
            <v>SA2116</v>
          </cell>
          <cell r="B1137" t="str">
            <v>11SW-D/C1059</v>
          </cell>
          <cell r="C1137">
            <v>0</v>
          </cell>
          <cell r="D1137" t="str">
            <v>WS&amp;L</v>
          </cell>
          <cell r="E1137" t="str">
            <v>S</v>
          </cell>
          <cell r="F1137" t="str">
            <v>A</v>
          </cell>
          <cell r="G1137" t="str">
            <v>Aberdeen Police Training School</v>
          </cell>
          <cell r="H1137" t="str">
            <v>HKPF</v>
          </cell>
          <cell r="I1137">
            <v>1</v>
          </cell>
          <cell r="J1137" t="str">
            <v>No</v>
          </cell>
          <cell r="K1137" t="str">
            <v>DeepWaterBay_RepulseBay</v>
          </cell>
          <cell r="L1137" t="str">
            <v>Yes</v>
          </cell>
          <cell r="M1137" t="str">
            <v>BB03108004016</v>
          </cell>
        </row>
        <row r="1138">
          <cell r="A1138" t="str">
            <v>SA2117</v>
          </cell>
          <cell r="B1138" t="str">
            <v>11SW-D/C1060</v>
          </cell>
          <cell r="C1138">
            <v>0</v>
          </cell>
          <cell r="D1138" t="str">
            <v>WS&amp;L</v>
          </cell>
          <cell r="E1138" t="str">
            <v>S</v>
          </cell>
          <cell r="F1138" t="str">
            <v>A</v>
          </cell>
          <cell r="G1138" t="str">
            <v>Aberdeen Police Training School</v>
          </cell>
          <cell r="H1138" t="str">
            <v>HKPF</v>
          </cell>
          <cell r="I1138">
            <v>1</v>
          </cell>
          <cell r="J1138" t="str">
            <v>No</v>
          </cell>
          <cell r="K1138" t="str">
            <v>DeepWaterBay_RepulseBay</v>
          </cell>
          <cell r="L1138" t="str">
            <v>Yes</v>
          </cell>
          <cell r="M1138" t="str">
            <v>BB03108004034</v>
          </cell>
        </row>
        <row r="1139">
          <cell r="A1139" t="str">
            <v>SA2118</v>
          </cell>
          <cell r="B1139" t="str">
            <v>11SW-D/C1071</v>
          </cell>
          <cell r="C1139">
            <v>0</v>
          </cell>
          <cell r="D1139" t="str">
            <v>WS&amp;L</v>
          </cell>
          <cell r="E1139" t="str">
            <v>S</v>
          </cell>
          <cell r="F1139" t="str">
            <v>A</v>
          </cell>
          <cell r="G1139" t="str">
            <v>Aberdeen Country Park Management Centre</v>
          </cell>
          <cell r="H1139" t="str">
            <v>AFCD</v>
          </cell>
          <cell r="I1139">
            <v>1</v>
          </cell>
          <cell r="J1139" t="str">
            <v>Yes</v>
          </cell>
          <cell r="L1139" t="str">
            <v>Yes</v>
          </cell>
          <cell r="M1139" t="str">
            <v>BK04408026001</v>
          </cell>
        </row>
        <row r="1140">
          <cell r="A1140" t="str">
            <v>SA2119</v>
          </cell>
          <cell r="B1140" t="str">
            <v>11SW-D/C1183</v>
          </cell>
          <cell r="C1140" t="str">
            <v>0,0</v>
          </cell>
          <cell r="D1140" t="str">
            <v>CP&amp;ML</v>
          </cell>
          <cell r="E1140" t="str">
            <v>PML</v>
          </cell>
          <cell r="F1140" t="str">
            <v>A</v>
          </cell>
          <cell r="G1140" t="str">
            <v>Mount Gough F.M. Broadcasting Station</v>
          </cell>
          <cell r="H1140" t="str">
            <v>HKPF,RTHK</v>
          </cell>
          <cell r="I1140">
            <v>2</v>
          </cell>
          <cell r="J1140" t="str">
            <v>No</v>
          </cell>
          <cell r="L1140" t="str">
            <v>No</v>
          </cell>
          <cell r="M1140" t="str">
            <v>AC03108044001</v>
          </cell>
        </row>
        <row r="1141">
          <cell r="A1141" t="str">
            <v>SA2120</v>
          </cell>
          <cell r="B1141" t="str">
            <v>11SW-D/C1186</v>
          </cell>
          <cell r="C1141" t="str">
            <v>0,0</v>
          </cell>
          <cell r="D1141" t="str">
            <v>CP&amp;ML</v>
          </cell>
          <cell r="E1141" t="str">
            <v>PML</v>
          </cell>
          <cell r="F1141" t="str">
            <v>A</v>
          </cell>
          <cell r="G1141" t="str">
            <v>Mount Gough F.M. Broadcasting Station</v>
          </cell>
          <cell r="H1141" t="str">
            <v>HKPF,RTHK</v>
          </cell>
          <cell r="I1141">
            <v>3</v>
          </cell>
          <cell r="J1141" t="str">
            <v>No</v>
          </cell>
          <cell r="L1141" t="str">
            <v>No</v>
          </cell>
          <cell r="M1141" t="str">
            <v>AC03108044004</v>
          </cell>
        </row>
        <row r="1142">
          <cell r="A1142" t="str">
            <v>SA2121</v>
          </cell>
          <cell r="B1142" t="str">
            <v>11SW-D/C1191</v>
          </cell>
          <cell r="C1142">
            <v>1</v>
          </cell>
          <cell r="D1142" t="str">
            <v>Wch</v>
          </cell>
          <cell r="E1142" t="str">
            <v>Wch-N</v>
          </cell>
          <cell r="F1142" t="str">
            <v>A</v>
          </cell>
          <cell r="G1142" t="str">
            <v>Bowen Road Garden</v>
          </cell>
          <cell r="H1142" t="str">
            <v>LCSD</v>
          </cell>
          <cell r="I1142">
            <v>2</v>
          </cell>
          <cell r="J1142" t="str">
            <v>No</v>
          </cell>
          <cell r="L1142" t="str">
            <v>Yes</v>
          </cell>
          <cell r="M1142" t="str">
            <v>CA04408006000</v>
          </cell>
        </row>
        <row r="1143">
          <cell r="A1143" t="str">
            <v>SA2122</v>
          </cell>
          <cell r="B1143" t="str">
            <v>11SW-D/CR1218</v>
          </cell>
          <cell r="C1143">
            <v>0</v>
          </cell>
          <cell r="D1143" t="str">
            <v>CP&amp;ML</v>
          </cell>
          <cell r="E1143" t="str">
            <v>PML</v>
          </cell>
          <cell r="F1143" t="str">
            <v>A</v>
          </cell>
          <cell r="G1143" t="str">
            <v>6 Lloyd Path</v>
          </cell>
          <cell r="H1143" t="str">
            <v>GPA</v>
          </cell>
          <cell r="I1143">
            <v>1</v>
          </cell>
          <cell r="J1143" t="str">
            <v>Yes</v>
          </cell>
          <cell r="L1143" t="str">
            <v>Yes</v>
          </cell>
          <cell r="M1143" t="str">
            <v>AC02308038002</v>
          </cell>
        </row>
        <row r="1144">
          <cell r="A1144" t="str">
            <v>SA2123</v>
          </cell>
          <cell r="B1144" t="str">
            <v>11SW-D/C1242</v>
          </cell>
          <cell r="C1144">
            <v>0</v>
          </cell>
          <cell r="D1144" t="str">
            <v>CP&amp;ML</v>
          </cell>
          <cell r="E1144" t="str">
            <v>PML</v>
          </cell>
          <cell r="F1144" t="str">
            <v>A</v>
          </cell>
          <cell r="G1144" t="str">
            <v>6 Lloyd Path</v>
          </cell>
          <cell r="H1144" t="str">
            <v>GPA</v>
          </cell>
          <cell r="I1144">
            <v>1</v>
          </cell>
          <cell r="J1144" t="str">
            <v>Yes</v>
          </cell>
          <cell r="L1144" t="str">
            <v>Yes</v>
          </cell>
          <cell r="M1144" t="str">
            <v>AC02308038001</v>
          </cell>
        </row>
        <row r="1145">
          <cell r="A1145" t="str">
            <v>SA2124</v>
          </cell>
          <cell r="B1145" t="str">
            <v>11SW-D/C1246</v>
          </cell>
          <cell r="C1145">
            <v>0</v>
          </cell>
          <cell r="D1145" t="str">
            <v>CP&amp;ML</v>
          </cell>
          <cell r="E1145" t="str">
            <v>PML</v>
          </cell>
          <cell r="F1145" t="str">
            <v>A</v>
          </cell>
          <cell r="G1145" t="str">
            <v>Victoria House, 15 Barker Road</v>
          </cell>
          <cell r="H1145" t="str">
            <v>CS' Off</v>
          </cell>
          <cell r="I1145">
            <v>1</v>
          </cell>
          <cell r="J1145" t="str">
            <v>Yes</v>
          </cell>
          <cell r="L1145" t="str">
            <v>Yes</v>
          </cell>
          <cell r="M1145" t="str">
            <v>AC07108032017</v>
          </cell>
        </row>
        <row r="1146">
          <cell r="A1146" t="str">
            <v>SA2132</v>
          </cell>
          <cell r="B1146" t="str">
            <v>11SW-D/C1348</v>
          </cell>
          <cell r="C1146">
            <v>0</v>
          </cell>
          <cell r="D1146" t="str">
            <v>Wch</v>
          </cell>
          <cell r="E1146" t="str">
            <v>Wch-S</v>
          </cell>
          <cell r="F1146" t="str">
            <v>A</v>
          </cell>
          <cell r="G1146" t="str">
            <v>Bowen Road Park Public Toilet</v>
          </cell>
          <cell r="H1146" t="str">
            <v>FEHD</v>
          </cell>
          <cell r="I1146">
            <v>1</v>
          </cell>
          <cell r="J1146" t="str">
            <v>No</v>
          </cell>
          <cell r="L1146" t="str">
            <v>Yes</v>
          </cell>
          <cell r="M1146" t="str">
            <v>CC04408037001</v>
          </cell>
        </row>
        <row r="1147">
          <cell r="A1147" t="str">
            <v>SA2133</v>
          </cell>
          <cell r="B1147" t="str">
            <v>11SW-D/C1367</v>
          </cell>
          <cell r="C1147">
            <v>0</v>
          </cell>
          <cell r="D1147" t="str">
            <v>Wch</v>
          </cell>
          <cell r="E1147" t="str">
            <v>Wch-N</v>
          </cell>
          <cell r="F1147" t="str">
            <v>A</v>
          </cell>
          <cell r="G1147" t="str">
            <v>50 Magazine Gap Road</v>
          </cell>
          <cell r="H1147" t="str">
            <v>GPA</v>
          </cell>
          <cell r="I1147">
            <v>2</v>
          </cell>
          <cell r="J1147" t="str">
            <v>No</v>
          </cell>
          <cell r="L1147" t="str">
            <v>Yes</v>
          </cell>
          <cell r="M1147" t="str">
            <v>CA03108002004</v>
          </cell>
        </row>
        <row r="1148">
          <cell r="A1148" t="str">
            <v>SA2134</v>
          </cell>
          <cell r="B1148" t="str">
            <v>11SW-D/CR1415</v>
          </cell>
          <cell r="C1148">
            <v>0</v>
          </cell>
          <cell r="D1148" t="str">
            <v>Wch</v>
          </cell>
          <cell r="E1148" t="str">
            <v>Wch-N</v>
          </cell>
          <cell r="F1148" t="str">
            <v>A</v>
          </cell>
          <cell r="G1148" t="str">
            <v>50 Magazine Gap Road</v>
          </cell>
          <cell r="H1148" t="str">
            <v>GPA</v>
          </cell>
          <cell r="I1148">
            <v>2</v>
          </cell>
          <cell r="J1148" t="str">
            <v>Yes</v>
          </cell>
          <cell r="L1148" t="str">
            <v>Yes</v>
          </cell>
          <cell r="M1148" t="str">
            <v>CA03108002003</v>
          </cell>
        </row>
        <row r="1149">
          <cell r="A1149" t="str">
            <v>SA2135</v>
          </cell>
          <cell r="B1149" t="str">
            <v>11SW-D/CR1435</v>
          </cell>
          <cell r="C1149">
            <v>0</v>
          </cell>
          <cell r="D1149" t="str">
            <v>WS&amp;L</v>
          </cell>
          <cell r="E1149" t="str">
            <v>S</v>
          </cell>
          <cell r="F1149" t="str">
            <v>A</v>
          </cell>
          <cell r="G1149" t="str">
            <v>Aberdeen Public Toilet &amp; Bath House</v>
          </cell>
          <cell r="H1149" t="str">
            <v>FEHD</v>
          </cell>
          <cell r="I1149">
            <v>3</v>
          </cell>
          <cell r="J1149" t="str">
            <v>Yes</v>
          </cell>
          <cell r="K1149" t="str">
            <v>Aberdeen_ApLeiChau</v>
          </cell>
          <cell r="L1149" t="str">
            <v>Yes</v>
          </cell>
          <cell r="M1149" t="str">
            <v>BK01908023001</v>
          </cell>
        </row>
        <row r="1150">
          <cell r="A1150" t="str">
            <v>SA2136</v>
          </cell>
          <cell r="B1150" t="str">
            <v>11SW-D/C1453</v>
          </cell>
          <cell r="C1150">
            <v>0</v>
          </cell>
          <cell r="D1150" t="str">
            <v>Heritage</v>
          </cell>
          <cell r="E1150" t="str">
            <v>Antiq</v>
          </cell>
          <cell r="F1150" t="str">
            <v>A</v>
          </cell>
          <cell r="G1150" t="str">
            <v>Ware House (Old Aberdeen Police Station) (S)</v>
          </cell>
          <cell r="H1150" t="str">
            <v>GPA</v>
          </cell>
          <cell r="I1150">
            <v>2</v>
          </cell>
          <cell r="J1150" t="str">
            <v>Yes</v>
          </cell>
          <cell r="K1150" t="str">
            <v>Aberdeen_ApLeiChau</v>
          </cell>
          <cell r="L1150" t="str">
            <v>Yes</v>
          </cell>
          <cell r="M1150" t="str">
            <v>FH02308007005</v>
          </cell>
        </row>
        <row r="1151">
          <cell r="A1151" t="str">
            <v>SA2137</v>
          </cell>
          <cell r="B1151" t="str">
            <v>11SW-D/C1456</v>
          </cell>
          <cell r="C1151">
            <v>0</v>
          </cell>
          <cell r="D1151" t="str">
            <v>Heritage</v>
          </cell>
          <cell r="E1151" t="str">
            <v>Antiq</v>
          </cell>
          <cell r="F1151" t="str">
            <v>A</v>
          </cell>
          <cell r="G1151" t="str">
            <v>Ware House (Old Aberdeen Police Station) (S)</v>
          </cell>
          <cell r="H1151" t="str">
            <v>GPA</v>
          </cell>
          <cell r="I1151">
            <v>1</v>
          </cell>
          <cell r="J1151" t="str">
            <v>Yes</v>
          </cell>
          <cell r="K1151" t="str">
            <v>Aberdeen_ApLeiChau</v>
          </cell>
          <cell r="L1151" t="str">
            <v>Yes</v>
          </cell>
          <cell r="M1151" t="str">
            <v>FH02308007006</v>
          </cell>
        </row>
        <row r="1152">
          <cell r="A1152" t="str">
            <v>SA2138</v>
          </cell>
          <cell r="B1152" t="str">
            <v>11SW-D/C1457</v>
          </cell>
          <cell r="C1152">
            <v>0</v>
          </cell>
          <cell r="D1152" t="str">
            <v>Wch</v>
          </cell>
          <cell r="E1152" t="str">
            <v>Wch-S</v>
          </cell>
          <cell r="F1152" t="str">
            <v>A</v>
          </cell>
          <cell r="G1152" t="str">
            <v>Bowen Road Lover's Stone Garden</v>
          </cell>
          <cell r="H1152" t="str">
            <v>LCSD</v>
          </cell>
          <cell r="I1152">
            <v>3</v>
          </cell>
          <cell r="J1152" t="str">
            <v>No</v>
          </cell>
          <cell r="L1152" t="str">
            <v>Yes</v>
          </cell>
          <cell r="M1152" t="str">
            <v>CC04408056003</v>
          </cell>
        </row>
        <row r="1153">
          <cell r="A1153" t="str">
            <v>SA2139</v>
          </cell>
          <cell r="B1153" t="str">
            <v>11SW-D/C1467</v>
          </cell>
          <cell r="C1153">
            <v>0</v>
          </cell>
          <cell r="D1153" t="str">
            <v>Wch</v>
          </cell>
          <cell r="E1153" t="str">
            <v>Wch-S</v>
          </cell>
          <cell r="F1153" t="str">
            <v>A</v>
          </cell>
          <cell r="G1153" t="str">
            <v>Hong Kong Cemetery</v>
          </cell>
          <cell r="H1153" t="str">
            <v>FEHD</v>
          </cell>
          <cell r="I1153">
            <v>3</v>
          </cell>
          <cell r="J1153" t="str">
            <v>No</v>
          </cell>
          <cell r="L1153" t="str">
            <v>Yes</v>
          </cell>
          <cell r="M1153" t="str">
            <v>CC01908021005</v>
          </cell>
        </row>
        <row r="1154">
          <cell r="A1154" t="str">
            <v>SA2140</v>
          </cell>
          <cell r="B1154" t="str">
            <v>11SW-D/CR1468</v>
          </cell>
          <cell r="C1154">
            <v>2</v>
          </cell>
          <cell r="D1154" t="str">
            <v>Wch</v>
          </cell>
          <cell r="E1154" t="str">
            <v>Wch-S</v>
          </cell>
          <cell r="F1154" t="str">
            <v>A</v>
          </cell>
          <cell r="G1154" t="str">
            <v>Hong Kong Cemetery</v>
          </cell>
          <cell r="H1154" t="str">
            <v>FEHD</v>
          </cell>
          <cell r="I1154">
            <v>3</v>
          </cell>
          <cell r="J1154" t="str">
            <v>Yes</v>
          </cell>
          <cell r="L1154" t="str">
            <v>Yes</v>
          </cell>
          <cell r="M1154" t="str">
            <v>CC01908021017</v>
          </cell>
        </row>
        <row r="1155">
          <cell r="A1155" t="str">
            <v>SA2141</v>
          </cell>
          <cell r="B1155" t="str">
            <v>11SW-D/C1469</v>
          </cell>
          <cell r="C1155">
            <v>0</v>
          </cell>
          <cell r="D1155" t="str">
            <v>Wch</v>
          </cell>
          <cell r="E1155" t="str">
            <v>Wch-S</v>
          </cell>
          <cell r="F1155" t="str">
            <v>A</v>
          </cell>
          <cell r="G1155" t="str">
            <v>Hong Kong Cemetery</v>
          </cell>
          <cell r="H1155" t="str">
            <v>FEHD</v>
          </cell>
          <cell r="I1155">
            <v>3</v>
          </cell>
          <cell r="J1155" t="str">
            <v>No</v>
          </cell>
          <cell r="L1155" t="str">
            <v>Yes</v>
          </cell>
          <cell r="M1155" t="str">
            <v>CC01908021006</v>
          </cell>
        </row>
        <row r="1156">
          <cell r="A1156" t="str">
            <v>SA2142</v>
          </cell>
          <cell r="B1156" t="str">
            <v>11SW-D/C1470</v>
          </cell>
          <cell r="C1156">
            <v>0</v>
          </cell>
          <cell r="D1156" t="str">
            <v>Wch</v>
          </cell>
          <cell r="E1156" t="str">
            <v>Wch-S</v>
          </cell>
          <cell r="F1156" t="str">
            <v>A</v>
          </cell>
          <cell r="G1156" t="str">
            <v>Hong Kong Cemetery</v>
          </cell>
          <cell r="H1156" t="str">
            <v>FEHD</v>
          </cell>
          <cell r="I1156">
            <v>3</v>
          </cell>
          <cell r="J1156" t="str">
            <v>No</v>
          </cell>
          <cell r="L1156" t="str">
            <v>Yes</v>
          </cell>
          <cell r="M1156" t="str">
            <v>CC01908021007</v>
          </cell>
        </row>
        <row r="1157">
          <cell r="A1157" t="str">
            <v>SA2143</v>
          </cell>
          <cell r="B1157" t="str">
            <v>11SW-D/C1471</v>
          </cell>
          <cell r="C1157">
            <v>0</v>
          </cell>
          <cell r="D1157" t="str">
            <v>Wch</v>
          </cell>
          <cell r="E1157" t="str">
            <v>Wch-S</v>
          </cell>
          <cell r="F1157" t="str">
            <v>A</v>
          </cell>
          <cell r="G1157" t="str">
            <v>Hong Kong Cemetery</v>
          </cell>
          <cell r="H1157" t="str">
            <v>FEHD</v>
          </cell>
          <cell r="I1157">
            <v>3</v>
          </cell>
          <cell r="J1157" t="str">
            <v>No</v>
          </cell>
          <cell r="L1157" t="str">
            <v>Yes</v>
          </cell>
          <cell r="M1157" t="str">
            <v>CC01908021008</v>
          </cell>
        </row>
        <row r="1158">
          <cell r="A1158" t="str">
            <v>SA2144</v>
          </cell>
          <cell r="B1158" t="str">
            <v>11SW-D/CR1472</v>
          </cell>
          <cell r="C1158" t="str">
            <v>1,2</v>
          </cell>
          <cell r="D1158" t="str">
            <v>Wch</v>
          </cell>
          <cell r="E1158" t="str">
            <v>Wch-S</v>
          </cell>
          <cell r="F1158" t="str">
            <v>A</v>
          </cell>
          <cell r="G1158" t="str">
            <v>Hong Kong Cemetery</v>
          </cell>
          <cell r="H1158" t="str">
            <v>HyD,FEHD</v>
          </cell>
          <cell r="I1158">
            <v>1</v>
          </cell>
          <cell r="J1158" t="str">
            <v>Yes</v>
          </cell>
          <cell r="L1158" t="str">
            <v>Yes</v>
          </cell>
          <cell r="M1158" t="str">
            <v>CC01908021012</v>
          </cell>
        </row>
        <row r="1159">
          <cell r="A1159" t="str">
            <v>SA2145</v>
          </cell>
          <cell r="B1159" t="str">
            <v>11SW-D/C1476</v>
          </cell>
          <cell r="C1159">
            <v>0</v>
          </cell>
          <cell r="D1159" t="str">
            <v>Wch</v>
          </cell>
          <cell r="E1159" t="str">
            <v>Wch-S</v>
          </cell>
          <cell r="F1159" t="str">
            <v>A</v>
          </cell>
          <cell r="G1159" t="str">
            <v>Hong Kong Cemetery</v>
          </cell>
          <cell r="H1159" t="str">
            <v>FEHD</v>
          </cell>
          <cell r="I1159">
            <v>3</v>
          </cell>
          <cell r="J1159" t="str">
            <v>No</v>
          </cell>
          <cell r="L1159" t="str">
            <v>Yes</v>
          </cell>
          <cell r="M1159" t="str">
            <v>CC01908021026</v>
          </cell>
        </row>
        <row r="1160">
          <cell r="A1160" t="str">
            <v>SA2146</v>
          </cell>
          <cell r="B1160" t="str">
            <v>11SW-D/CR1477</v>
          </cell>
          <cell r="C1160">
            <v>0</v>
          </cell>
          <cell r="D1160" t="str">
            <v>Wch</v>
          </cell>
          <cell r="E1160" t="str">
            <v>Wch-S</v>
          </cell>
          <cell r="F1160" t="str">
            <v>A</v>
          </cell>
          <cell r="G1160" t="str">
            <v>Hong Kong Cemetery</v>
          </cell>
          <cell r="H1160" t="str">
            <v>FEHD</v>
          </cell>
          <cell r="I1160">
            <v>3</v>
          </cell>
          <cell r="J1160" t="str">
            <v>No</v>
          </cell>
          <cell r="L1160" t="str">
            <v>Yes</v>
          </cell>
          <cell r="M1160" t="str">
            <v>CC01908021024</v>
          </cell>
        </row>
        <row r="1161">
          <cell r="A1161" t="str">
            <v>SA2147</v>
          </cell>
          <cell r="B1161" t="str">
            <v>11SW-D/CR1478</v>
          </cell>
          <cell r="C1161">
            <v>0</v>
          </cell>
          <cell r="D1161" t="str">
            <v>Wch</v>
          </cell>
          <cell r="E1161" t="str">
            <v>Wch-S</v>
          </cell>
          <cell r="F1161" t="str">
            <v>A</v>
          </cell>
          <cell r="G1161" t="str">
            <v>Hong Kong Cemetery</v>
          </cell>
          <cell r="H1161" t="str">
            <v>FEHD</v>
          </cell>
          <cell r="I1161">
            <v>3</v>
          </cell>
          <cell r="J1161" t="str">
            <v>No</v>
          </cell>
          <cell r="L1161" t="str">
            <v>Yes</v>
          </cell>
          <cell r="M1161" t="str">
            <v>CC01908021022</v>
          </cell>
        </row>
        <row r="1162">
          <cell r="A1162" t="str">
            <v>SA2148</v>
          </cell>
          <cell r="B1162" t="str">
            <v>11SW-D/CR1479</v>
          </cell>
          <cell r="C1162">
            <v>0</v>
          </cell>
          <cell r="D1162" t="str">
            <v>Wch</v>
          </cell>
          <cell r="E1162" t="str">
            <v>Wch-S</v>
          </cell>
          <cell r="F1162" t="str">
            <v>A</v>
          </cell>
          <cell r="G1162" t="str">
            <v>Hong Kong Cemetery</v>
          </cell>
          <cell r="H1162" t="str">
            <v>FEHD</v>
          </cell>
          <cell r="I1162">
            <v>3</v>
          </cell>
          <cell r="J1162" t="str">
            <v>No</v>
          </cell>
          <cell r="L1162" t="str">
            <v>Yes</v>
          </cell>
          <cell r="M1162" t="str">
            <v>CC01908021028</v>
          </cell>
        </row>
        <row r="1163">
          <cell r="A1163" t="str">
            <v>SA2149</v>
          </cell>
          <cell r="B1163" t="str">
            <v>11SW-D/C1480</v>
          </cell>
          <cell r="C1163">
            <v>0</v>
          </cell>
          <cell r="D1163" t="str">
            <v>Wch</v>
          </cell>
          <cell r="E1163" t="str">
            <v>Wch-S</v>
          </cell>
          <cell r="F1163" t="str">
            <v>A</v>
          </cell>
          <cell r="G1163" t="str">
            <v>Hong Kong Cemetery</v>
          </cell>
          <cell r="H1163" t="str">
            <v>FEHD</v>
          </cell>
          <cell r="I1163">
            <v>3</v>
          </cell>
          <cell r="J1163" t="str">
            <v>No</v>
          </cell>
          <cell r="L1163" t="str">
            <v>Yes</v>
          </cell>
          <cell r="M1163" t="str">
            <v>CC01908021027</v>
          </cell>
        </row>
        <row r="1164">
          <cell r="A1164" t="str">
            <v>SA2150</v>
          </cell>
          <cell r="B1164" t="str">
            <v>11SW-D/C1483</v>
          </cell>
          <cell r="C1164">
            <v>0</v>
          </cell>
          <cell r="D1164" t="str">
            <v>Wch</v>
          </cell>
          <cell r="E1164" t="str">
            <v>Wch-S</v>
          </cell>
          <cell r="F1164" t="str">
            <v>A</v>
          </cell>
          <cell r="G1164" t="str">
            <v>Hong Kong Cemetery</v>
          </cell>
          <cell r="H1164" t="str">
            <v>FEHD</v>
          </cell>
          <cell r="I1164">
            <v>3</v>
          </cell>
          <cell r="J1164" t="str">
            <v>No</v>
          </cell>
          <cell r="L1164" t="str">
            <v>Yes</v>
          </cell>
          <cell r="M1164" t="str">
            <v>CC01908021040</v>
          </cell>
        </row>
        <row r="1165">
          <cell r="A1165" t="str">
            <v>SA2151</v>
          </cell>
          <cell r="B1165" t="str">
            <v>11SW-D/C1484</v>
          </cell>
          <cell r="C1165">
            <v>0</v>
          </cell>
          <cell r="D1165" t="str">
            <v>Wch</v>
          </cell>
          <cell r="E1165" t="str">
            <v>Wch-S</v>
          </cell>
          <cell r="F1165" t="str">
            <v>A</v>
          </cell>
          <cell r="G1165" t="str">
            <v>Hong Kong Cemetery</v>
          </cell>
          <cell r="H1165" t="str">
            <v>FEHD</v>
          </cell>
          <cell r="I1165">
            <v>3</v>
          </cell>
          <cell r="J1165" t="str">
            <v>No</v>
          </cell>
          <cell r="L1165" t="str">
            <v>Yes</v>
          </cell>
          <cell r="M1165" t="str">
            <v>CC01908021041</v>
          </cell>
        </row>
        <row r="1166">
          <cell r="A1166" t="str">
            <v>SA2152</v>
          </cell>
          <cell r="B1166" t="str">
            <v>11SW-D/C1485</v>
          </cell>
          <cell r="C1166">
            <v>0</v>
          </cell>
          <cell r="D1166" t="str">
            <v>Wch</v>
          </cell>
          <cell r="E1166" t="str">
            <v>Wch-S</v>
          </cell>
          <cell r="F1166" t="str">
            <v>A</v>
          </cell>
          <cell r="G1166" t="str">
            <v>Hong Kong Cemetery</v>
          </cell>
          <cell r="H1166" t="str">
            <v>FEHD</v>
          </cell>
          <cell r="I1166">
            <v>3</v>
          </cell>
          <cell r="J1166" t="str">
            <v>No</v>
          </cell>
          <cell r="L1166" t="str">
            <v>Yes</v>
          </cell>
          <cell r="M1166" t="str">
            <v>CC01908021042</v>
          </cell>
        </row>
        <row r="1167">
          <cell r="A1167" t="str">
            <v>SA2153</v>
          </cell>
          <cell r="B1167" t="str">
            <v>11SW-D/C1486</v>
          </cell>
          <cell r="C1167">
            <v>0</v>
          </cell>
          <cell r="D1167" t="str">
            <v>Wch</v>
          </cell>
          <cell r="E1167" t="str">
            <v>Wch-S</v>
          </cell>
          <cell r="F1167" t="str">
            <v>A</v>
          </cell>
          <cell r="G1167" t="str">
            <v>Hong Kong Cemetery</v>
          </cell>
          <cell r="H1167" t="str">
            <v>FEHD</v>
          </cell>
          <cell r="I1167">
            <v>3</v>
          </cell>
          <cell r="J1167" t="str">
            <v>Yes</v>
          </cell>
          <cell r="L1167" t="str">
            <v>Yes</v>
          </cell>
          <cell r="M1167" t="str">
            <v>CC01908021043</v>
          </cell>
        </row>
        <row r="1168">
          <cell r="A1168" t="str">
            <v>SA2154</v>
          </cell>
          <cell r="B1168" t="str">
            <v>11SW-D/C1487</v>
          </cell>
          <cell r="C1168">
            <v>0</v>
          </cell>
          <cell r="D1168" t="str">
            <v>Wch</v>
          </cell>
          <cell r="E1168" t="str">
            <v>Wch-S</v>
          </cell>
          <cell r="F1168" t="str">
            <v>A</v>
          </cell>
          <cell r="G1168" t="str">
            <v>Hong Kong Cemetery</v>
          </cell>
          <cell r="H1168" t="str">
            <v>FEHD</v>
          </cell>
          <cell r="I1168">
            <v>3</v>
          </cell>
          <cell r="J1168" t="str">
            <v>No</v>
          </cell>
          <cell r="L1168" t="str">
            <v>Yes</v>
          </cell>
          <cell r="M1168" t="str">
            <v>CC01908021038</v>
          </cell>
        </row>
        <row r="1169">
          <cell r="A1169" t="str">
            <v>SA2155</v>
          </cell>
          <cell r="B1169" t="str">
            <v>11SW-D/C1488</v>
          </cell>
          <cell r="C1169">
            <v>0</v>
          </cell>
          <cell r="D1169" t="str">
            <v>Wch</v>
          </cell>
          <cell r="E1169" t="str">
            <v>Wch-S</v>
          </cell>
          <cell r="F1169" t="str">
            <v>A</v>
          </cell>
          <cell r="G1169" t="str">
            <v>Hong Kong Cemetery</v>
          </cell>
          <cell r="H1169" t="str">
            <v>FEHD</v>
          </cell>
          <cell r="I1169">
            <v>3</v>
          </cell>
          <cell r="J1169" t="str">
            <v>No</v>
          </cell>
          <cell r="L1169" t="str">
            <v>Yes</v>
          </cell>
          <cell r="M1169" t="str">
            <v>CC01908021036</v>
          </cell>
        </row>
        <row r="1170">
          <cell r="A1170" t="str">
            <v>SA2156</v>
          </cell>
          <cell r="B1170" t="str">
            <v>11SW-D/C1489</v>
          </cell>
          <cell r="C1170">
            <v>0</v>
          </cell>
          <cell r="D1170" t="str">
            <v>Wch</v>
          </cell>
          <cell r="E1170" t="str">
            <v>Wch-S</v>
          </cell>
          <cell r="F1170" t="str">
            <v>A</v>
          </cell>
          <cell r="G1170" t="str">
            <v>Hong Kong Cemetery</v>
          </cell>
          <cell r="H1170" t="str">
            <v>FEHD</v>
          </cell>
          <cell r="I1170">
            <v>3</v>
          </cell>
          <cell r="J1170" t="str">
            <v>No</v>
          </cell>
          <cell r="L1170" t="str">
            <v>Yes</v>
          </cell>
          <cell r="M1170" t="str">
            <v>CC01908021035</v>
          </cell>
        </row>
        <row r="1171">
          <cell r="A1171" t="str">
            <v>SA2157</v>
          </cell>
          <cell r="B1171" t="str">
            <v>11SW-D/C149</v>
          </cell>
          <cell r="C1171">
            <v>0</v>
          </cell>
          <cell r="D1171" t="str">
            <v>WS&amp;L</v>
          </cell>
          <cell r="E1171" t="str">
            <v>S</v>
          </cell>
          <cell r="F1171" t="str">
            <v>A</v>
          </cell>
          <cell r="G1171" t="str">
            <v>Financial Secretary's Residence</v>
          </cell>
          <cell r="H1171" t="str">
            <v>GPA</v>
          </cell>
          <cell r="I1171">
            <v>3</v>
          </cell>
          <cell r="J1171" t="str">
            <v>Yes</v>
          </cell>
          <cell r="K1171" t="str">
            <v>DeepWaterBay_RepulseBay</v>
          </cell>
          <cell r="L1171" t="str">
            <v>Yes</v>
          </cell>
          <cell r="M1171" t="str">
            <v>BB02308012001</v>
          </cell>
        </row>
        <row r="1172">
          <cell r="A1172" t="str">
            <v>SA2158</v>
          </cell>
          <cell r="B1172" t="str">
            <v>11SW-D/C1490</v>
          </cell>
          <cell r="C1172">
            <v>0</v>
          </cell>
          <cell r="D1172" t="str">
            <v>Wch</v>
          </cell>
          <cell r="E1172" t="str">
            <v>Wch-S</v>
          </cell>
          <cell r="F1172" t="str">
            <v>A</v>
          </cell>
          <cell r="G1172" t="str">
            <v>Hong Kong Cemetery</v>
          </cell>
          <cell r="H1172" t="str">
            <v>FEHD</v>
          </cell>
          <cell r="I1172">
            <v>3</v>
          </cell>
          <cell r="J1172" t="str">
            <v>No</v>
          </cell>
          <cell r="L1172" t="str">
            <v>Yes</v>
          </cell>
          <cell r="M1172" t="str">
            <v>CC01908021018</v>
          </cell>
        </row>
        <row r="1173">
          <cell r="A1173" t="str">
            <v>SA2159</v>
          </cell>
          <cell r="B1173" t="str">
            <v>11SW-D/C1491</v>
          </cell>
          <cell r="C1173">
            <v>0</v>
          </cell>
          <cell r="D1173" t="str">
            <v>Wch</v>
          </cell>
          <cell r="E1173" t="str">
            <v>Wch-S</v>
          </cell>
          <cell r="F1173" t="str">
            <v>A</v>
          </cell>
          <cell r="G1173" t="str">
            <v>Hong Kong Cemetery</v>
          </cell>
          <cell r="H1173" t="str">
            <v>FEHD</v>
          </cell>
          <cell r="I1173">
            <v>3</v>
          </cell>
          <cell r="J1173" t="str">
            <v>Yes</v>
          </cell>
          <cell r="L1173" t="str">
            <v>Yes</v>
          </cell>
          <cell r="M1173" t="str">
            <v>CC01908021033</v>
          </cell>
        </row>
        <row r="1174">
          <cell r="A1174" t="str">
            <v>SA2161</v>
          </cell>
          <cell r="B1174" t="str">
            <v>11SW-D/C1495</v>
          </cell>
          <cell r="C1174">
            <v>0</v>
          </cell>
          <cell r="D1174" t="str">
            <v>Wch</v>
          </cell>
          <cell r="E1174" t="str">
            <v>Wch-S</v>
          </cell>
          <cell r="F1174" t="str">
            <v>A</v>
          </cell>
          <cell r="G1174" t="str">
            <v>Hong Kong Cemetery</v>
          </cell>
          <cell r="H1174" t="str">
            <v>FEHD</v>
          </cell>
          <cell r="I1174">
            <v>3</v>
          </cell>
          <cell r="J1174" t="str">
            <v>No</v>
          </cell>
          <cell r="L1174" t="str">
            <v>Yes</v>
          </cell>
          <cell r="M1174" t="str">
            <v>CC01908021029</v>
          </cell>
        </row>
        <row r="1175">
          <cell r="A1175" t="str">
            <v>SA2162</v>
          </cell>
          <cell r="B1175" t="str">
            <v>11SW-D/C1496</v>
          </cell>
          <cell r="C1175">
            <v>0</v>
          </cell>
          <cell r="D1175" t="str">
            <v>Wch</v>
          </cell>
          <cell r="E1175" t="str">
            <v>Wch-S</v>
          </cell>
          <cell r="F1175" t="str">
            <v>A</v>
          </cell>
          <cell r="G1175" t="str">
            <v>Hong Kong Cemetery</v>
          </cell>
          <cell r="H1175" t="str">
            <v>FEHD</v>
          </cell>
          <cell r="I1175">
            <v>3</v>
          </cell>
          <cell r="J1175" t="str">
            <v>No</v>
          </cell>
          <cell r="L1175" t="str">
            <v>Yes</v>
          </cell>
          <cell r="M1175" t="str">
            <v>CC01908021032</v>
          </cell>
        </row>
        <row r="1176">
          <cell r="A1176" t="str">
            <v>SA2163</v>
          </cell>
          <cell r="B1176" t="str">
            <v>11SW-D/C1497</v>
          </cell>
          <cell r="C1176">
            <v>0</v>
          </cell>
          <cell r="D1176" t="str">
            <v>Wch</v>
          </cell>
          <cell r="E1176" t="str">
            <v>Wch-S</v>
          </cell>
          <cell r="F1176" t="str">
            <v>A</v>
          </cell>
          <cell r="G1176" t="str">
            <v>Hong Kong Cemetery</v>
          </cell>
          <cell r="H1176" t="str">
            <v>FEHD</v>
          </cell>
          <cell r="I1176">
            <v>3</v>
          </cell>
          <cell r="J1176" t="str">
            <v>No</v>
          </cell>
          <cell r="L1176" t="str">
            <v>Yes</v>
          </cell>
          <cell r="M1176" t="str">
            <v>CC01908021030</v>
          </cell>
        </row>
        <row r="1177">
          <cell r="A1177" t="str">
            <v>SA2164</v>
          </cell>
          <cell r="B1177" t="str">
            <v>11SW-D/C1498</v>
          </cell>
          <cell r="C1177">
            <v>0</v>
          </cell>
          <cell r="D1177" t="str">
            <v>Wch</v>
          </cell>
          <cell r="E1177" t="str">
            <v>Wch-S</v>
          </cell>
          <cell r="F1177" t="str">
            <v>A</v>
          </cell>
          <cell r="G1177" t="str">
            <v>Hong Kong Cemetery</v>
          </cell>
          <cell r="H1177" t="str">
            <v>FEHD</v>
          </cell>
          <cell r="I1177">
            <v>3</v>
          </cell>
          <cell r="J1177" t="str">
            <v>No</v>
          </cell>
          <cell r="L1177" t="str">
            <v>Yes</v>
          </cell>
          <cell r="M1177" t="str">
            <v>CC01908021031</v>
          </cell>
        </row>
        <row r="1178">
          <cell r="A1178" t="str">
            <v>SA2165</v>
          </cell>
          <cell r="B1178" t="str">
            <v>11SW-D/CR151</v>
          </cell>
          <cell r="C1178">
            <v>2</v>
          </cell>
          <cell r="D1178" t="str">
            <v>WS&amp;L</v>
          </cell>
          <cell r="E1178" t="str">
            <v>S</v>
          </cell>
          <cell r="F1178" t="str">
            <v>A</v>
          </cell>
          <cell r="G1178" t="str">
            <v>Financial Secretary's Residence</v>
          </cell>
          <cell r="H1178" t="str">
            <v>GPA</v>
          </cell>
          <cell r="I1178">
            <v>1</v>
          </cell>
          <cell r="J1178" t="str">
            <v>Yes</v>
          </cell>
          <cell r="K1178" t="str">
            <v>DeepWaterBay_RepulseBay</v>
          </cell>
          <cell r="L1178" t="str">
            <v>Yes</v>
          </cell>
          <cell r="M1178" t="str">
            <v>BB02308012003</v>
          </cell>
        </row>
        <row r="1179">
          <cell r="A1179" t="str">
            <v>SA2166</v>
          </cell>
          <cell r="B1179" t="str">
            <v>11SW-D/CR1531</v>
          </cell>
          <cell r="C1179">
            <v>0</v>
          </cell>
          <cell r="D1179" t="str">
            <v>CP&amp;ML</v>
          </cell>
          <cell r="E1179" t="str">
            <v>PML</v>
          </cell>
          <cell r="F1179" t="str">
            <v>A</v>
          </cell>
          <cell r="G1179" t="str">
            <v>Plantation Road Garden</v>
          </cell>
          <cell r="H1179" t="str">
            <v>LCSD</v>
          </cell>
          <cell r="I1179">
            <v>2</v>
          </cell>
          <cell r="J1179" t="str">
            <v>No</v>
          </cell>
          <cell r="L1179" t="str">
            <v>Yes</v>
          </cell>
          <cell r="M1179" t="str">
            <v>AC04408080002</v>
          </cell>
        </row>
        <row r="1180">
          <cell r="A1180" t="str">
            <v>SA2167</v>
          </cell>
          <cell r="B1180" t="str">
            <v>11SW-D/C1616</v>
          </cell>
          <cell r="C1180">
            <v>0</v>
          </cell>
          <cell r="D1180" t="str">
            <v>CP&amp;ML</v>
          </cell>
          <cell r="E1180" t="str">
            <v>PML</v>
          </cell>
          <cell r="F1180" t="str">
            <v>A</v>
          </cell>
          <cell r="G1180" t="str">
            <v>Peak Police Station</v>
          </cell>
          <cell r="H1180" t="str">
            <v>HKPF</v>
          </cell>
          <cell r="I1180">
            <v>2</v>
          </cell>
          <cell r="J1180" t="str">
            <v>Yes</v>
          </cell>
          <cell r="L1180" t="str">
            <v>Yes</v>
          </cell>
          <cell r="M1180" t="str">
            <v>AC03108041001</v>
          </cell>
        </row>
        <row r="1181">
          <cell r="A1181" t="str">
            <v>SA2168</v>
          </cell>
          <cell r="B1181" t="str">
            <v>11SW-D/CR1618</v>
          </cell>
          <cell r="C1181">
            <v>2</v>
          </cell>
          <cell r="D1181" t="str">
            <v>CP&amp;ML</v>
          </cell>
          <cell r="E1181" t="str">
            <v>PML</v>
          </cell>
          <cell r="F1181" t="str">
            <v>A</v>
          </cell>
          <cell r="G1181" t="str">
            <v>Peak Police Station</v>
          </cell>
          <cell r="H1181" t="str">
            <v>HKPF</v>
          </cell>
          <cell r="I1181">
            <v>1</v>
          </cell>
          <cell r="J1181" t="str">
            <v>Yes</v>
          </cell>
          <cell r="L1181" t="str">
            <v>Yes</v>
          </cell>
          <cell r="M1181" t="str">
            <v>AC03108045001</v>
          </cell>
        </row>
        <row r="1182">
          <cell r="A1182" t="str">
            <v>SA2169</v>
          </cell>
          <cell r="B1182" t="str">
            <v>11SW-D/CR1623</v>
          </cell>
          <cell r="C1182">
            <v>0</v>
          </cell>
          <cell r="D1182" t="str">
            <v>CP&amp;ML</v>
          </cell>
          <cell r="E1182" t="str">
            <v>PML</v>
          </cell>
          <cell r="F1182" t="str">
            <v>A</v>
          </cell>
          <cell r="G1182" t="str">
            <v>Chief Justice's Residence, 18 Gough Hill Road</v>
          </cell>
          <cell r="H1182" t="str">
            <v>GPA</v>
          </cell>
          <cell r="I1182">
            <v>1</v>
          </cell>
          <cell r="J1182" t="str">
            <v>No</v>
          </cell>
          <cell r="L1182" t="str">
            <v>Yes</v>
          </cell>
          <cell r="M1182" t="str">
            <v>AC02308034007</v>
          </cell>
        </row>
        <row r="1183">
          <cell r="A1183" t="str">
            <v>SA2170</v>
          </cell>
          <cell r="B1183" t="str">
            <v>11SW-D/CR1654</v>
          </cell>
          <cell r="C1183">
            <v>0</v>
          </cell>
          <cell r="D1183" t="str">
            <v>CP&amp;ML</v>
          </cell>
          <cell r="E1183" t="str">
            <v>PML</v>
          </cell>
          <cell r="F1183" t="str">
            <v>A</v>
          </cell>
          <cell r="G1183" t="str">
            <v>Chief Justice's Residence, 18 Gough Hill Road</v>
          </cell>
          <cell r="H1183" t="str">
            <v>GPA</v>
          </cell>
          <cell r="I1183">
            <v>1</v>
          </cell>
          <cell r="J1183" t="str">
            <v>No</v>
          </cell>
          <cell r="L1183" t="str">
            <v>Yes</v>
          </cell>
          <cell r="M1183" t="str">
            <v>AC02308034004</v>
          </cell>
        </row>
        <row r="1184">
          <cell r="A1184" t="str">
            <v>SA2171</v>
          </cell>
          <cell r="B1184" t="str">
            <v>11SW-D/C1714</v>
          </cell>
          <cell r="C1184">
            <v>0</v>
          </cell>
          <cell r="D1184" t="str">
            <v>Wch</v>
          </cell>
          <cell r="E1184" t="str">
            <v>Wch-N</v>
          </cell>
          <cell r="F1184" t="str">
            <v>A</v>
          </cell>
          <cell r="G1184" t="str">
            <v>Police Museum (Formerly Wanchai Gap Police Station)</v>
          </cell>
          <cell r="H1184" t="str">
            <v>HKPF</v>
          </cell>
          <cell r="I1184">
            <v>1</v>
          </cell>
          <cell r="J1184" t="str">
            <v>No</v>
          </cell>
          <cell r="L1184" t="str">
            <v>Yes</v>
          </cell>
          <cell r="M1184" t="str">
            <v>CA03108001001</v>
          </cell>
        </row>
        <row r="1185">
          <cell r="A1185" t="str">
            <v>SA2172</v>
          </cell>
          <cell r="B1185" t="str">
            <v>11SW-D/CR1792</v>
          </cell>
          <cell r="C1185">
            <v>0</v>
          </cell>
          <cell r="D1185" t="str">
            <v>WS&amp;L</v>
          </cell>
          <cell r="E1185" t="str">
            <v>S</v>
          </cell>
          <cell r="F1185" t="str">
            <v>A</v>
          </cell>
          <cell r="G1185" t="str">
            <v>Island Road Government Primary School</v>
          </cell>
          <cell r="H1185" t="str">
            <v>EB</v>
          </cell>
          <cell r="I1185">
            <v>1</v>
          </cell>
          <cell r="J1185" t="str">
            <v>No</v>
          </cell>
          <cell r="K1185" t="str">
            <v>Aberdeen_ApLeiChau</v>
          </cell>
          <cell r="L1185" t="str">
            <v>Yes</v>
          </cell>
          <cell r="M1185" t="str">
            <v>BK07108003006</v>
          </cell>
        </row>
        <row r="1186">
          <cell r="A1186" t="str">
            <v>SA2173</v>
          </cell>
          <cell r="B1186" t="str">
            <v>11SW-D/CR1825</v>
          </cell>
          <cell r="C1186" t="str">
            <v>0,0</v>
          </cell>
          <cell r="D1186" t="str">
            <v>CP&amp;ML</v>
          </cell>
          <cell r="E1186" t="str">
            <v>PML</v>
          </cell>
          <cell r="F1186" t="str">
            <v>A</v>
          </cell>
          <cell r="G1186" t="str">
            <v>Mount Gough F.M. Broadcasting Station</v>
          </cell>
          <cell r="H1186" t="str">
            <v>HKPF,RTHK</v>
          </cell>
          <cell r="I1186">
            <v>2</v>
          </cell>
          <cell r="J1186" t="str">
            <v>No</v>
          </cell>
          <cell r="L1186" t="str">
            <v>Yes</v>
          </cell>
          <cell r="M1186" t="str">
            <v>AC03108044005</v>
          </cell>
        </row>
        <row r="1187">
          <cell r="A1187" t="str">
            <v>SA2174</v>
          </cell>
          <cell r="B1187" t="str">
            <v>11SW-D/C1874</v>
          </cell>
          <cell r="C1187">
            <v>0</v>
          </cell>
          <cell r="D1187" t="str">
            <v>Wch</v>
          </cell>
          <cell r="E1187" t="str">
            <v>Wch-S</v>
          </cell>
          <cell r="F1187" t="str">
            <v>A</v>
          </cell>
          <cell r="G1187" t="str">
            <v>Hong Kong Cemetery</v>
          </cell>
          <cell r="H1187" t="str">
            <v>FEHD</v>
          </cell>
          <cell r="I1187">
            <v>3</v>
          </cell>
          <cell r="J1187" t="str">
            <v>No</v>
          </cell>
          <cell r="L1187" t="str">
            <v>Yes</v>
          </cell>
          <cell r="M1187" t="str">
            <v>CC01908021009</v>
          </cell>
        </row>
        <row r="1188">
          <cell r="A1188" t="str">
            <v>SA2175</v>
          </cell>
          <cell r="B1188" t="str">
            <v>11SW-D/CR1877</v>
          </cell>
          <cell r="C1188">
            <v>0</v>
          </cell>
          <cell r="D1188" t="str">
            <v>Wch</v>
          </cell>
          <cell r="E1188" t="str">
            <v>Wch-S</v>
          </cell>
          <cell r="F1188" t="str">
            <v>A</v>
          </cell>
          <cell r="G1188" t="str">
            <v>Hong Kong Cemetery</v>
          </cell>
          <cell r="H1188" t="str">
            <v>FEHD</v>
          </cell>
          <cell r="I1188">
            <v>3</v>
          </cell>
          <cell r="J1188" t="str">
            <v>No</v>
          </cell>
          <cell r="L1188" t="str">
            <v>Yes</v>
          </cell>
          <cell r="M1188" t="str">
            <v>CC01908021023</v>
          </cell>
        </row>
        <row r="1189">
          <cell r="A1189" t="str">
            <v>SA2176</v>
          </cell>
          <cell r="B1189" t="str">
            <v>11SW-D/C1879</v>
          </cell>
          <cell r="C1189">
            <v>0</v>
          </cell>
          <cell r="D1189" t="str">
            <v>Wch</v>
          </cell>
          <cell r="E1189" t="str">
            <v>Wch-S</v>
          </cell>
          <cell r="F1189" t="str">
            <v>A</v>
          </cell>
          <cell r="G1189" t="str">
            <v>Hong Kong Cemetery</v>
          </cell>
          <cell r="H1189" t="str">
            <v>FEHD</v>
          </cell>
          <cell r="I1189">
            <v>3</v>
          </cell>
          <cell r="J1189" t="str">
            <v>No</v>
          </cell>
          <cell r="L1189" t="str">
            <v>Yes</v>
          </cell>
          <cell r="M1189" t="str">
            <v>CC01908021010</v>
          </cell>
        </row>
        <row r="1190">
          <cell r="A1190" t="str">
            <v>SA2177</v>
          </cell>
          <cell r="B1190" t="str">
            <v>11SW-D/C19</v>
          </cell>
          <cell r="C1190">
            <v>0</v>
          </cell>
          <cell r="D1190" t="str">
            <v>Wch</v>
          </cell>
          <cell r="E1190" t="str">
            <v>Wch-S</v>
          </cell>
          <cell r="F1190" t="str">
            <v>A</v>
          </cell>
          <cell r="G1190" t="str">
            <v>Hong Kong Cemetery</v>
          </cell>
          <cell r="H1190" t="str">
            <v>FEHD</v>
          </cell>
          <cell r="I1190">
            <v>3</v>
          </cell>
          <cell r="J1190" t="str">
            <v>No</v>
          </cell>
          <cell r="L1190" t="str">
            <v>Yes</v>
          </cell>
          <cell r="M1190" t="str">
            <v>CC01908021003</v>
          </cell>
        </row>
        <row r="1191">
          <cell r="A1191" t="str">
            <v>SA2178</v>
          </cell>
          <cell r="B1191" t="str">
            <v>11SW-D/CR1936</v>
          </cell>
          <cell r="C1191">
            <v>0</v>
          </cell>
          <cell r="D1191" t="str">
            <v>WS&amp;L</v>
          </cell>
          <cell r="E1191" t="str">
            <v>S</v>
          </cell>
          <cell r="F1191" t="str">
            <v>A</v>
          </cell>
          <cell r="G1191" t="str">
            <v>Island Road Government Primary School</v>
          </cell>
          <cell r="H1191" t="str">
            <v>EB</v>
          </cell>
          <cell r="I1191">
            <v>2</v>
          </cell>
          <cell r="J1191" t="str">
            <v>Yes</v>
          </cell>
          <cell r="K1191" t="str">
            <v>Aberdeen_ApLeiChau</v>
          </cell>
          <cell r="L1191" t="str">
            <v>Yes</v>
          </cell>
          <cell r="M1191" t="str">
            <v>BK07108003007</v>
          </cell>
        </row>
        <row r="1192">
          <cell r="A1192" t="str">
            <v>SA2179</v>
          </cell>
          <cell r="B1192" t="str">
            <v>11SW-D/CR1968</v>
          </cell>
          <cell r="C1192">
            <v>0</v>
          </cell>
          <cell r="D1192" t="str">
            <v>Wch</v>
          </cell>
          <cell r="E1192" t="str">
            <v>Wch-S</v>
          </cell>
          <cell r="F1192" t="str">
            <v>A</v>
          </cell>
          <cell r="G1192" t="str">
            <v>12-14 Middle Gap Road Government Quarters</v>
          </cell>
          <cell r="H1192" t="str">
            <v>GPA</v>
          </cell>
          <cell r="I1192">
            <v>1</v>
          </cell>
          <cell r="J1192" t="str">
            <v>Yes</v>
          </cell>
          <cell r="L1192" t="str">
            <v>Yes</v>
          </cell>
          <cell r="M1192" t="str">
            <v>CC02308004002</v>
          </cell>
        </row>
        <row r="1193">
          <cell r="A1193" t="str">
            <v>SA2181</v>
          </cell>
          <cell r="B1193" t="str">
            <v>11SW-D/CR1980</v>
          </cell>
          <cell r="C1193">
            <v>0</v>
          </cell>
          <cell r="D1193" t="str">
            <v>Wch</v>
          </cell>
          <cell r="E1193" t="str">
            <v>Wch-S</v>
          </cell>
          <cell r="F1193" t="str">
            <v>A</v>
          </cell>
          <cell r="G1193" t="str">
            <v>Hong Kong Cemetery</v>
          </cell>
          <cell r="H1193" t="str">
            <v>FEHD</v>
          </cell>
          <cell r="I1193">
            <v>3</v>
          </cell>
          <cell r="J1193" t="str">
            <v>No</v>
          </cell>
          <cell r="L1193" t="str">
            <v>Yes</v>
          </cell>
          <cell r="M1193" t="str">
            <v>CC01908021013</v>
          </cell>
        </row>
        <row r="1194">
          <cell r="A1194" t="str">
            <v>SA2182</v>
          </cell>
          <cell r="B1194" t="str">
            <v>11SW-D/CR1994</v>
          </cell>
          <cell r="C1194">
            <v>0</v>
          </cell>
          <cell r="D1194" t="str">
            <v>Wch</v>
          </cell>
          <cell r="E1194" t="str">
            <v>Wch-S</v>
          </cell>
          <cell r="F1194" t="str">
            <v>A</v>
          </cell>
          <cell r="G1194" t="str">
            <v>12-14 Middle Gap Road Government Quarters</v>
          </cell>
          <cell r="H1194" t="str">
            <v>GPA</v>
          </cell>
          <cell r="I1194">
            <v>2</v>
          </cell>
          <cell r="J1194" t="str">
            <v>No</v>
          </cell>
          <cell r="L1194" t="str">
            <v>No</v>
          </cell>
          <cell r="M1194" t="str">
            <v>CC02308004003</v>
          </cell>
        </row>
        <row r="1195">
          <cell r="A1195" t="str">
            <v>SA2183</v>
          </cell>
          <cell r="B1195" t="str">
            <v>11SW-D/CR1995</v>
          </cell>
          <cell r="C1195">
            <v>0</v>
          </cell>
          <cell r="D1195" t="str">
            <v>Wch</v>
          </cell>
          <cell r="E1195" t="str">
            <v>Wch-S</v>
          </cell>
          <cell r="F1195" t="str">
            <v>A</v>
          </cell>
          <cell r="G1195" t="str">
            <v>Hong Kong Cemetery</v>
          </cell>
          <cell r="H1195" t="str">
            <v>FEHD</v>
          </cell>
          <cell r="I1195">
            <v>3</v>
          </cell>
          <cell r="J1195" t="str">
            <v>Yes</v>
          </cell>
          <cell r="L1195" t="str">
            <v>Yes</v>
          </cell>
          <cell r="M1195" t="str">
            <v>CC01908021019</v>
          </cell>
        </row>
        <row r="1196">
          <cell r="A1196" t="str">
            <v>SA2184</v>
          </cell>
          <cell r="B1196" t="str">
            <v>11SW-D/CR2025</v>
          </cell>
          <cell r="C1196">
            <v>0</v>
          </cell>
          <cell r="D1196" t="str">
            <v>WS&amp;L</v>
          </cell>
          <cell r="E1196" t="str">
            <v>S</v>
          </cell>
          <cell r="F1196" t="str">
            <v>A</v>
          </cell>
          <cell r="G1196" t="str">
            <v>Fu Hong Society Rehabilitation Centre</v>
          </cell>
          <cell r="H1196" t="str">
            <v>Arch SD</v>
          </cell>
          <cell r="I1196">
            <v>1</v>
          </cell>
          <cell r="J1196" t="str">
            <v>No</v>
          </cell>
          <cell r="K1196" t="str">
            <v>Aberdeen_ApLeiChau</v>
          </cell>
          <cell r="L1196" t="str">
            <v>Yes</v>
          </cell>
          <cell r="M1196" t="str">
            <v>BK05508010001</v>
          </cell>
        </row>
        <row r="1197">
          <cell r="A1197" t="str">
            <v>SA2185</v>
          </cell>
          <cell r="B1197" t="str">
            <v>11SW-D/C2026</v>
          </cell>
          <cell r="C1197">
            <v>1</v>
          </cell>
          <cell r="D1197" t="str">
            <v>WS&amp;L</v>
          </cell>
          <cell r="E1197" t="str">
            <v>S</v>
          </cell>
          <cell r="F1197" t="str">
            <v>A</v>
          </cell>
          <cell r="G1197" t="str">
            <v>Aberdeen Police Training School</v>
          </cell>
          <cell r="H1197" t="str">
            <v>HKPF</v>
          </cell>
          <cell r="I1197">
            <v>2</v>
          </cell>
          <cell r="J1197" t="str">
            <v>No</v>
          </cell>
          <cell r="K1197" t="str">
            <v>DeepWaterBay_RepulseBay</v>
          </cell>
          <cell r="L1197" t="str">
            <v>Yes</v>
          </cell>
          <cell r="M1197" t="str">
            <v>BB03108004035</v>
          </cell>
        </row>
        <row r="1198">
          <cell r="A1198" t="str">
            <v>SA2186</v>
          </cell>
          <cell r="B1198" t="str">
            <v>11SW-D/C2036</v>
          </cell>
          <cell r="C1198">
            <v>0</v>
          </cell>
          <cell r="D1198" t="str">
            <v>WS&amp;L</v>
          </cell>
          <cell r="E1198" t="str">
            <v>S</v>
          </cell>
          <cell r="F1198" t="str">
            <v>A</v>
          </cell>
          <cell r="G1198" t="str">
            <v>Aberdeen Old Main Street Rest Garden</v>
          </cell>
          <cell r="H1198" t="str">
            <v>LCSD</v>
          </cell>
          <cell r="I1198">
            <v>2</v>
          </cell>
          <cell r="J1198" t="str">
            <v>Yes</v>
          </cell>
          <cell r="K1198" t="str">
            <v>Aberdeen_ApLeiChau</v>
          </cell>
          <cell r="L1198" t="str">
            <v>Yes</v>
          </cell>
          <cell r="M1198" t="str">
            <v>BK04408017002</v>
          </cell>
        </row>
        <row r="1199">
          <cell r="A1199" t="str">
            <v>SA2187</v>
          </cell>
          <cell r="B1199" t="str">
            <v>11SW-D/CR2037</v>
          </cell>
          <cell r="C1199">
            <v>0</v>
          </cell>
          <cell r="D1199" t="str">
            <v>WS&amp;L</v>
          </cell>
          <cell r="E1199" t="str">
            <v>S</v>
          </cell>
          <cell r="F1199" t="str">
            <v>A</v>
          </cell>
          <cell r="G1199" t="str">
            <v>Aberdeen Old Main Street Rest Garden</v>
          </cell>
          <cell r="H1199" t="str">
            <v>LCSD</v>
          </cell>
          <cell r="I1199">
            <v>1</v>
          </cell>
          <cell r="J1199" t="str">
            <v>Yes</v>
          </cell>
          <cell r="K1199" t="str">
            <v>Aberdeen_ApLeiChau</v>
          </cell>
          <cell r="L1199" t="str">
            <v>No</v>
          </cell>
          <cell r="M1199" t="str">
            <v>BK04408017003</v>
          </cell>
        </row>
        <row r="1200">
          <cell r="A1200" t="str">
            <v>SA2188</v>
          </cell>
          <cell r="B1200" t="str">
            <v>11SW-D/C204</v>
          </cell>
          <cell r="C1200">
            <v>0</v>
          </cell>
          <cell r="D1200" t="str">
            <v>Wch</v>
          </cell>
          <cell r="E1200" t="str">
            <v>Wch-S</v>
          </cell>
          <cell r="F1200" t="str">
            <v>A</v>
          </cell>
          <cell r="G1200" t="str">
            <v>Green Lane Hall</v>
          </cell>
          <cell r="H1200" t="str">
            <v>HKPF</v>
          </cell>
          <cell r="I1200">
            <v>1</v>
          </cell>
          <cell r="J1200" t="str">
            <v>No</v>
          </cell>
          <cell r="K1200" t="str">
            <v>HappyValley</v>
          </cell>
          <cell r="L1200" t="str">
            <v>Yes</v>
          </cell>
          <cell r="M1200" t="str">
            <v>CC03108001002</v>
          </cell>
        </row>
        <row r="1201">
          <cell r="A1201" t="str">
            <v>SA2189</v>
          </cell>
          <cell r="B1201" t="str">
            <v>11SW-D/C207</v>
          </cell>
          <cell r="C1201">
            <v>0</v>
          </cell>
          <cell r="D1201" t="str">
            <v>Wch</v>
          </cell>
          <cell r="E1201" t="str">
            <v>Wch-S</v>
          </cell>
          <cell r="F1201" t="str">
            <v>A</v>
          </cell>
          <cell r="G1201" t="str">
            <v>Happy Valley Driving Test Centre</v>
          </cell>
          <cell r="H1201" t="str">
            <v>TD</v>
          </cell>
          <cell r="I1201">
            <v>1</v>
          </cell>
          <cell r="J1201" t="str">
            <v>No</v>
          </cell>
          <cell r="K1201" t="str">
            <v>HappyValley</v>
          </cell>
          <cell r="L1201" t="str">
            <v>Yes</v>
          </cell>
          <cell r="M1201" t="str">
            <v>CC06308015002</v>
          </cell>
        </row>
        <row r="1202">
          <cell r="A1202" t="str">
            <v>SA2190</v>
          </cell>
          <cell r="B1202" t="str">
            <v>11SW-D/C2079</v>
          </cell>
          <cell r="C1202">
            <v>0</v>
          </cell>
          <cell r="D1202" t="str">
            <v>WS&amp;L</v>
          </cell>
          <cell r="E1202" t="str">
            <v>S</v>
          </cell>
          <cell r="F1202" t="str">
            <v>A</v>
          </cell>
          <cell r="G1202" t="str">
            <v>Island Road Government Primary School</v>
          </cell>
          <cell r="H1202" t="str">
            <v>EB</v>
          </cell>
          <cell r="I1202">
            <v>1</v>
          </cell>
          <cell r="J1202" t="str">
            <v>Yes</v>
          </cell>
          <cell r="K1202" t="str">
            <v>Aberdeen_ApLeiChau</v>
          </cell>
          <cell r="L1202" t="str">
            <v>Yes</v>
          </cell>
          <cell r="M1202" t="str">
            <v>BK07108003003</v>
          </cell>
        </row>
        <row r="1203">
          <cell r="A1203" t="str">
            <v>SA2191</v>
          </cell>
          <cell r="B1203" t="str">
            <v>11SW-D/C2089</v>
          </cell>
          <cell r="C1203">
            <v>0</v>
          </cell>
          <cell r="D1203" t="str">
            <v>Wch</v>
          </cell>
          <cell r="E1203" t="str">
            <v>Wch-S</v>
          </cell>
          <cell r="F1203" t="str">
            <v>A</v>
          </cell>
          <cell r="G1203" t="str">
            <v>Hong Kong Stadium</v>
          </cell>
          <cell r="H1203" t="str">
            <v>LCSD</v>
          </cell>
          <cell r="I1203">
            <v>1</v>
          </cell>
          <cell r="J1203" t="str">
            <v>Yes</v>
          </cell>
          <cell r="K1203" t="str">
            <v>HappyValley</v>
          </cell>
          <cell r="L1203" t="str">
            <v>No</v>
          </cell>
          <cell r="M1203" t="str">
            <v>CC04408024011</v>
          </cell>
        </row>
        <row r="1204">
          <cell r="A1204" t="str">
            <v>SA2192</v>
          </cell>
          <cell r="B1204" t="str">
            <v>11SW-D/C2127</v>
          </cell>
          <cell r="C1204">
            <v>0</v>
          </cell>
          <cell r="D1204" t="str">
            <v>Wch</v>
          </cell>
          <cell r="E1204" t="str">
            <v>Wch-S</v>
          </cell>
          <cell r="F1204" t="str">
            <v>A</v>
          </cell>
          <cell r="G1204" t="str">
            <v>Hong Kong Cemetery</v>
          </cell>
          <cell r="H1204" t="str">
            <v>FEHD</v>
          </cell>
          <cell r="I1204">
            <v>3</v>
          </cell>
          <cell r="J1204" t="str">
            <v>No</v>
          </cell>
          <cell r="L1204" t="str">
            <v>Yes</v>
          </cell>
          <cell r="M1204" t="str">
            <v>CC01908021050</v>
          </cell>
        </row>
        <row r="1205">
          <cell r="A1205" t="str">
            <v>SA2193</v>
          </cell>
          <cell r="B1205" t="str">
            <v>11SW-D/CR2128</v>
          </cell>
          <cell r="C1205">
            <v>0</v>
          </cell>
          <cell r="D1205" t="str">
            <v>Wch</v>
          </cell>
          <cell r="E1205" t="str">
            <v>Wch-S</v>
          </cell>
          <cell r="F1205" t="str">
            <v>A</v>
          </cell>
          <cell r="G1205" t="str">
            <v>Hong Kong Cemetery</v>
          </cell>
          <cell r="H1205" t="str">
            <v>FEHD</v>
          </cell>
          <cell r="I1205">
            <v>3</v>
          </cell>
          <cell r="J1205" t="str">
            <v>No</v>
          </cell>
          <cell r="L1205" t="str">
            <v>Yes</v>
          </cell>
          <cell r="M1205" t="str">
            <v>CC01908021051</v>
          </cell>
        </row>
        <row r="1206">
          <cell r="A1206" t="str">
            <v>SA2194</v>
          </cell>
          <cell r="B1206" t="str">
            <v>11SW-D/C2129</v>
          </cell>
          <cell r="C1206">
            <v>0</v>
          </cell>
          <cell r="D1206" t="str">
            <v>Wch</v>
          </cell>
          <cell r="E1206" t="str">
            <v>Wch-S</v>
          </cell>
          <cell r="F1206" t="str">
            <v>A</v>
          </cell>
          <cell r="G1206" t="str">
            <v>Hong Kong Cemetery</v>
          </cell>
          <cell r="H1206" t="str">
            <v>FEHD</v>
          </cell>
          <cell r="I1206">
            <v>2</v>
          </cell>
          <cell r="J1206" t="str">
            <v>Yes</v>
          </cell>
          <cell r="L1206" t="str">
            <v>Yes</v>
          </cell>
          <cell r="M1206" t="str">
            <v>CC01908021052</v>
          </cell>
        </row>
        <row r="1207">
          <cell r="A1207" t="str">
            <v>SA2195</v>
          </cell>
          <cell r="B1207" t="str">
            <v>11SW-D/C2132</v>
          </cell>
          <cell r="C1207">
            <v>0</v>
          </cell>
          <cell r="D1207" t="str">
            <v>Wch</v>
          </cell>
          <cell r="E1207" t="str">
            <v>Wch-S</v>
          </cell>
          <cell r="F1207" t="str">
            <v>A</v>
          </cell>
          <cell r="G1207" t="str">
            <v>Hong Kong Cemetery</v>
          </cell>
          <cell r="H1207" t="str">
            <v>FEHD</v>
          </cell>
          <cell r="I1207">
            <v>3</v>
          </cell>
          <cell r="J1207" t="str">
            <v>No</v>
          </cell>
          <cell r="L1207" t="str">
            <v>No</v>
          </cell>
          <cell r="M1207" t="str">
            <v>CC01908021053</v>
          </cell>
        </row>
        <row r="1208">
          <cell r="A1208" t="str">
            <v>SA2196</v>
          </cell>
          <cell r="B1208" t="str">
            <v>11SW-D/C2137</v>
          </cell>
          <cell r="C1208">
            <v>1</v>
          </cell>
          <cell r="D1208" t="str">
            <v>Wch</v>
          </cell>
          <cell r="E1208" t="str">
            <v>Wch-S</v>
          </cell>
          <cell r="F1208" t="str">
            <v>A</v>
          </cell>
          <cell r="G1208" t="str">
            <v>Hong Kong Cemetery</v>
          </cell>
          <cell r="H1208" t="str">
            <v>FEHD</v>
          </cell>
          <cell r="I1208">
            <v>3</v>
          </cell>
          <cell r="J1208" t="str">
            <v>No</v>
          </cell>
          <cell r="L1208" t="str">
            <v>Yes</v>
          </cell>
          <cell r="M1208" t="str">
            <v>CC01908021054</v>
          </cell>
        </row>
        <row r="1209">
          <cell r="A1209" t="str">
            <v>SA2197</v>
          </cell>
          <cell r="B1209" t="str">
            <v>11SW-D/C2138</v>
          </cell>
          <cell r="C1209">
            <v>0</v>
          </cell>
          <cell r="D1209" t="str">
            <v>Heritage</v>
          </cell>
          <cell r="E1209" t="str">
            <v>Antiq</v>
          </cell>
          <cell r="F1209" t="str">
            <v>A</v>
          </cell>
          <cell r="G1209" t="str">
            <v>Ware House (Old Aberdeen Police Station) (S)</v>
          </cell>
          <cell r="H1209" t="str">
            <v>GPA</v>
          </cell>
          <cell r="I1209">
            <v>2</v>
          </cell>
          <cell r="J1209" t="str">
            <v>Yes</v>
          </cell>
          <cell r="K1209" t="str">
            <v>Aberdeen_ApLeiChau</v>
          </cell>
          <cell r="L1209" t="str">
            <v>No</v>
          </cell>
          <cell r="M1209" t="str">
            <v>FH02308007007</v>
          </cell>
        </row>
        <row r="1210">
          <cell r="A1210" t="str">
            <v>SA2198</v>
          </cell>
          <cell r="B1210" t="str">
            <v>11SW-D/CR2139</v>
          </cell>
          <cell r="C1210">
            <v>0</v>
          </cell>
          <cell r="D1210" t="str">
            <v>Wch</v>
          </cell>
          <cell r="E1210" t="str">
            <v>Wch-S</v>
          </cell>
          <cell r="F1210" t="str">
            <v>A</v>
          </cell>
          <cell r="G1210" t="str">
            <v>Hong Kong Cemetery</v>
          </cell>
          <cell r="H1210" t="str">
            <v>FEHD</v>
          </cell>
          <cell r="I1210">
            <v>3</v>
          </cell>
          <cell r="J1210" t="str">
            <v>No</v>
          </cell>
          <cell r="L1210" t="str">
            <v>Yes</v>
          </cell>
          <cell r="M1210" t="str">
            <v>CC01908021055</v>
          </cell>
        </row>
        <row r="1211">
          <cell r="A1211" t="str">
            <v>SA2199</v>
          </cell>
          <cell r="B1211" t="str">
            <v>11SW-D/C2146</v>
          </cell>
          <cell r="C1211">
            <v>0</v>
          </cell>
          <cell r="D1211" t="str">
            <v>Wch</v>
          </cell>
          <cell r="E1211" t="str">
            <v>Wch-S</v>
          </cell>
          <cell r="F1211" t="str">
            <v>A</v>
          </cell>
          <cell r="G1211" t="str">
            <v>Hong Kong Cemetery</v>
          </cell>
          <cell r="H1211" t="str">
            <v>FEHD</v>
          </cell>
          <cell r="I1211">
            <v>3</v>
          </cell>
          <cell r="J1211" t="str">
            <v>No</v>
          </cell>
          <cell r="L1211" t="str">
            <v>Yes</v>
          </cell>
          <cell r="M1211" t="str">
            <v>CC01908021058</v>
          </cell>
        </row>
        <row r="1212">
          <cell r="A1212" t="str">
            <v>SA2200</v>
          </cell>
          <cell r="B1212" t="str">
            <v>11SW-D/C2148</v>
          </cell>
          <cell r="C1212">
            <v>0</v>
          </cell>
          <cell r="D1212" t="str">
            <v>Wch</v>
          </cell>
          <cell r="E1212" t="str">
            <v>Wch-S</v>
          </cell>
          <cell r="F1212" t="str">
            <v>A</v>
          </cell>
          <cell r="G1212" t="str">
            <v>Hong Kong Cemetery</v>
          </cell>
          <cell r="H1212" t="str">
            <v>FEHD</v>
          </cell>
          <cell r="I1212">
            <v>3</v>
          </cell>
          <cell r="J1212" t="str">
            <v>No</v>
          </cell>
          <cell r="L1212" t="str">
            <v>Yes</v>
          </cell>
          <cell r="M1212" t="str">
            <v>CC01908021057</v>
          </cell>
        </row>
        <row r="1213">
          <cell r="A1213" t="str">
            <v>SA2201</v>
          </cell>
          <cell r="B1213" t="str">
            <v>11SW-D/C2149</v>
          </cell>
          <cell r="C1213">
            <v>0</v>
          </cell>
          <cell r="D1213" t="str">
            <v>Wch</v>
          </cell>
          <cell r="E1213" t="str">
            <v>Wch-S</v>
          </cell>
          <cell r="F1213" t="str">
            <v>A</v>
          </cell>
          <cell r="G1213" t="str">
            <v>Hong Kong Cemetery</v>
          </cell>
          <cell r="H1213" t="str">
            <v>FEHD</v>
          </cell>
          <cell r="I1213">
            <v>3</v>
          </cell>
          <cell r="J1213" t="str">
            <v>No</v>
          </cell>
          <cell r="L1213" t="str">
            <v>Yes</v>
          </cell>
          <cell r="M1213" t="str">
            <v>CC01908021056</v>
          </cell>
        </row>
        <row r="1214">
          <cell r="A1214" t="str">
            <v>SA2202</v>
          </cell>
          <cell r="B1214" t="str">
            <v>11SW-D/CR2173</v>
          </cell>
          <cell r="C1214">
            <v>0</v>
          </cell>
          <cell r="D1214" t="str">
            <v>WS&amp;L</v>
          </cell>
          <cell r="E1214" t="str">
            <v>S</v>
          </cell>
          <cell r="F1214" t="str">
            <v>A</v>
          </cell>
          <cell r="G1214" t="str">
            <v>Aberdeen Country Park Management Centre</v>
          </cell>
          <cell r="H1214" t="str">
            <v>AFCD</v>
          </cell>
          <cell r="I1214">
            <v>2</v>
          </cell>
          <cell r="J1214" t="str">
            <v>No</v>
          </cell>
          <cell r="L1214" t="str">
            <v>Yes</v>
          </cell>
          <cell r="M1214" t="str">
            <v>BK00108032001</v>
          </cell>
        </row>
        <row r="1215">
          <cell r="A1215" t="str">
            <v>SA2203</v>
          </cell>
          <cell r="B1215" t="str">
            <v>11SW-D/C2185</v>
          </cell>
          <cell r="C1215">
            <v>0</v>
          </cell>
          <cell r="D1215" t="str">
            <v>Wch</v>
          </cell>
          <cell r="E1215" t="str">
            <v>Wch-N</v>
          </cell>
          <cell r="F1215" t="str">
            <v>A</v>
          </cell>
          <cell r="G1215" t="str">
            <v>Police Museum (Formerly Wanchai Gap Police Station)</v>
          </cell>
          <cell r="H1215" t="str">
            <v>HKPF</v>
          </cell>
          <cell r="I1215">
            <v>2</v>
          </cell>
          <cell r="J1215" t="str">
            <v>No</v>
          </cell>
          <cell r="L1215" t="str">
            <v>Yes</v>
          </cell>
          <cell r="M1215" t="str">
            <v>CA03108001004</v>
          </cell>
        </row>
        <row r="1216">
          <cell r="A1216" t="str">
            <v>SA2204</v>
          </cell>
          <cell r="B1216" t="str">
            <v>11SW-D/FR696</v>
          </cell>
          <cell r="C1216">
            <v>0</v>
          </cell>
          <cell r="D1216" t="str">
            <v>CP&amp;ML</v>
          </cell>
          <cell r="E1216" t="str">
            <v>PML</v>
          </cell>
          <cell r="F1216" t="str">
            <v>A</v>
          </cell>
          <cell r="G1216" t="str">
            <v>19 Severn Road Government Quarters</v>
          </cell>
          <cell r="H1216" t="str">
            <v>D of J</v>
          </cell>
          <cell r="I1216">
            <v>2</v>
          </cell>
          <cell r="J1216" t="str">
            <v>*</v>
          </cell>
          <cell r="L1216" t="str">
            <v>Yes</v>
          </cell>
          <cell r="M1216" t="str">
            <v>AC03908037006</v>
          </cell>
        </row>
        <row r="1217">
          <cell r="A1217" t="str">
            <v>SA2205</v>
          </cell>
          <cell r="B1217" t="str">
            <v>11SW-D/CR2227</v>
          </cell>
          <cell r="C1217">
            <v>0</v>
          </cell>
          <cell r="D1217" t="str">
            <v>Wch</v>
          </cell>
          <cell r="E1217" t="str">
            <v>Wch-S</v>
          </cell>
          <cell r="F1217" t="str">
            <v>A</v>
          </cell>
          <cell r="G1217" t="str">
            <v>Hong Kong Cemetery</v>
          </cell>
          <cell r="H1217" t="str">
            <v>FEHD</v>
          </cell>
          <cell r="I1217">
            <v>3</v>
          </cell>
          <cell r="J1217" t="str">
            <v>No</v>
          </cell>
          <cell r="L1217" t="str">
            <v>Yes</v>
          </cell>
          <cell r="M1217" t="str">
            <v>CC01908021060</v>
          </cell>
        </row>
        <row r="1218">
          <cell r="A1218" t="str">
            <v>SA2207</v>
          </cell>
          <cell r="B1218" t="str">
            <v>11SW-D/CR227</v>
          </cell>
          <cell r="C1218">
            <v>0</v>
          </cell>
          <cell r="D1218" t="str">
            <v>Wch</v>
          </cell>
          <cell r="E1218" t="str">
            <v>Wch-S</v>
          </cell>
          <cell r="F1218" t="str">
            <v>A</v>
          </cell>
          <cell r="G1218" t="str">
            <v>Hong Kong Stadium</v>
          </cell>
          <cell r="H1218" t="str">
            <v>LCSD</v>
          </cell>
          <cell r="I1218">
            <v>1</v>
          </cell>
          <cell r="J1218" t="str">
            <v>No</v>
          </cell>
          <cell r="K1218" t="str">
            <v>HappyValley</v>
          </cell>
          <cell r="L1218" t="str">
            <v>Yes</v>
          </cell>
          <cell r="M1218" t="str">
            <v>CC04408024009</v>
          </cell>
        </row>
        <row r="1219">
          <cell r="A1219" t="str">
            <v>SA2208</v>
          </cell>
          <cell r="B1219" t="str">
            <v>11SW-D/CR235</v>
          </cell>
          <cell r="C1219">
            <v>0</v>
          </cell>
          <cell r="D1219" t="str">
            <v>Wch</v>
          </cell>
          <cell r="E1219" t="str">
            <v>Wch-S</v>
          </cell>
          <cell r="F1219" t="str">
            <v>A</v>
          </cell>
          <cell r="G1219" t="str">
            <v>Hong Kong Cemetery</v>
          </cell>
          <cell r="H1219" t="str">
            <v>FEHD</v>
          </cell>
          <cell r="I1219">
            <v>2</v>
          </cell>
          <cell r="J1219" t="str">
            <v>No</v>
          </cell>
          <cell r="L1219" t="str">
            <v>Yes</v>
          </cell>
          <cell r="M1219" t="str">
            <v>CC01908021011</v>
          </cell>
        </row>
        <row r="1220">
          <cell r="A1220" t="str">
            <v>SA2215</v>
          </cell>
          <cell r="B1220" t="str">
            <v>11SW-D/C35</v>
          </cell>
          <cell r="C1220">
            <v>1</v>
          </cell>
          <cell r="D1220" t="str">
            <v>Wch</v>
          </cell>
          <cell r="E1220" t="str">
            <v>Wch-S</v>
          </cell>
          <cell r="F1220" t="str">
            <v>A</v>
          </cell>
          <cell r="G1220" t="str">
            <v>Hong Kong Cemetery</v>
          </cell>
          <cell r="H1220" t="str">
            <v>FEHD</v>
          </cell>
          <cell r="I1220">
            <v>3</v>
          </cell>
          <cell r="J1220" t="str">
            <v>No</v>
          </cell>
          <cell r="L1220" t="str">
            <v>Yes</v>
          </cell>
          <cell r="M1220" t="str">
            <v>CC01908021037</v>
          </cell>
        </row>
        <row r="1221">
          <cell r="A1221" t="str">
            <v>SA2217</v>
          </cell>
          <cell r="B1221" t="str">
            <v>11SW-D/CR412</v>
          </cell>
          <cell r="C1221">
            <v>0</v>
          </cell>
          <cell r="D1221" t="str">
            <v>Wch</v>
          </cell>
          <cell r="E1221" t="str">
            <v>Wch-S</v>
          </cell>
          <cell r="F1221" t="str">
            <v>A</v>
          </cell>
          <cell r="G1221" t="str">
            <v>Kennedy Road Open Space</v>
          </cell>
          <cell r="H1221" t="str">
            <v>LCSD</v>
          </cell>
          <cell r="I1221">
            <v>1</v>
          </cell>
          <cell r="J1221" t="str">
            <v>No</v>
          </cell>
          <cell r="L1221" t="str">
            <v>Yes</v>
          </cell>
          <cell r="M1221" t="str">
            <v>CC04408080002</v>
          </cell>
        </row>
        <row r="1222">
          <cell r="A1222" t="str">
            <v>SA2221</v>
          </cell>
          <cell r="B1222" t="str">
            <v>11SW-D/CR419</v>
          </cell>
          <cell r="C1222">
            <v>0</v>
          </cell>
          <cell r="D1222" t="str">
            <v>Wch</v>
          </cell>
          <cell r="E1222" t="str">
            <v>Wch-N</v>
          </cell>
          <cell r="F1222" t="str">
            <v>A</v>
          </cell>
          <cell r="G1222" t="str">
            <v>Bowen Road Garden</v>
          </cell>
          <cell r="H1222" t="str">
            <v>LCSD</v>
          </cell>
          <cell r="I1222">
            <v>1</v>
          </cell>
          <cell r="J1222" t="str">
            <v>No</v>
          </cell>
          <cell r="L1222" t="str">
            <v>Yes</v>
          </cell>
          <cell r="M1222" t="str">
            <v>CA04408006001</v>
          </cell>
        </row>
        <row r="1223">
          <cell r="A1223" t="str">
            <v>SA2222</v>
          </cell>
          <cell r="B1223" t="str">
            <v>11SW-D/C426</v>
          </cell>
          <cell r="C1223">
            <v>0</v>
          </cell>
          <cell r="D1223" t="str">
            <v>Wch</v>
          </cell>
          <cell r="E1223" t="str">
            <v>Wch-S</v>
          </cell>
          <cell r="F1223" t="str">
            <v>A</v>
          </cell>
          <cell r="G1223" t="str">
            <v>Bowen Road Lover's Stone Garden</v>
          </cell>
          <cell r="H1223" t="str">
            <v>LCSD</v>
          </cell>
          <cell r="I1223">
            <v>2</v>
          </cell>
          <cell r="J1223" t="str">
            <v>No</v>
          </cell>
          <cell r="L1223" t="str">
            <v>Yes</v>
          </cell>
          <cell r="M1223" t="str">
            <v>CC04408056001</v>
          </cell>
        </row>
        <row r="1224">
          <cell r="A1224" t="str">
            <v>SA2223</v>
          </cell>
          <cell r="B1224" t="str">
            <v>11SW-D/C447</v>
          </cell>
          <cell r="C1224">
            <v>0</v>
          </cell>
          <cell r="D1224" t="str">
            <v>CP&amp;ML</v>
          </cell>
          <cell r="E1224" t="str">
            <v>PML</v>
          </cell>
          <cell r="F1224" t="str">
            <v>A</v>
          </cell>
          <cell r="G1224" t="str">
            <v>(GLA-HK354) 15 Barker Road</v>
          </cell>
          <cell r="H1224" t="str">
            <v>Arch SD</v>
          </cell>
          <cell r="I1224">
            <v>3</v>
          </cell>
          <cell r="J1224" t="str">
            <v>No</v>
          </cell>
          <cell r="L1224" t="str">
            <v>Yes</v>
          </cell>
          <cell r="M1224" t="str">
            <v>AC02308032018</v>
          </cell>
        </row>
        <row r="1225">
          <cell r="A1225" t="str">
            <v>SA2224</v>
          </cell>
          <cell r="B1225" t="str">
            <v>11SW-D/CR450</v>
          </cell>
          <cell r="C1225">
            <v>0</v>
          </cell>
          <cell r="D1225" t="str">
            <v>CP&amp;ML</v>
          </cell>
          <cell r="E1225" t="str">
            <v>PML</v>
          </cell>
          <cell r="F1225" t="str">
            <v>A</v>
          </cell>
          <cell r="G1225" t="str">
            <v>Victoria House, 15 Barker Road</v>
          </cell>
          <cell r="H1225" t="str">
            <v>GPA</v>
          </cell>
          <cell r="I1225">
            <v>1</v>
          </cell>
          <cell r="J1225" t="str">
            <v>Yes</v>
          </cell>
          <cell r="L1225" t="str">
            <v>Yes</v>
          </cell>
          <cell r="M1225" t="str">
            <v>AC02308032009</v>
          </cell>
        </row>
        <row r="1226">
          <cell r="A1226" t="str">
            <v>SA2225</v>
          </cell>
          <cell r="B1226" t="str">
            <v>11SW-D/CR451</v>
          </cell>
          <cell r="C1226">
            <v>0</v>
          </cell>
          <cell r="D1226" t="str">
            <v>CP&amp;ML</v>
          </cell>
          <cell r="E1226" t="str">
            <v>PML</v>
          </cell>
          <cell r="F1226" t="str">
            <v>A</v>
          </cell>
          <cell r="G1226" t="str">
            <v>Victoria House, 15 Barker Road</v>
          </cell>
          <cell r="H1226" t="str">
            <v>GPA</v>
          </cell>
          <cell r="I1226">
            <v>1</v>
          </cell>
          <cell r="J1226" t="str">
            <v>Yes</v>
          </cell>
          <cell r="L1226" t="str">
            <v>Yes</v>
          </cell>
          <cell r="M1226" t="str">
            <v>AC02308032006</v>
          </cell>
        </row>
        <row r="1227">
          <cell r="A1227" t="str">
            <v>SA2227</v>
          </cell>
          <cell r="B1227" t="str">
            <v>11SW-D/CR495</v>
          </cell>
          <cell r="C1227">
            <v>0</v>
          </cell>
          <cell r="D1227" t="str">
            <v>CP&amp;ML</v>
          </cell>
          <cell r="E1227" t="str">
            <v>PML</v>
          </cell>
          <cell r="F1227" t="str">
            <v>A</v>
          </cell>
          <cell r="G1227" t="str">
            <v>6 Lloyd Path</v>
          </cell>
          <cell r="H1227" t="str">
            <v>GPA</v>
          </cell>
          <cell r="I1227">
            <v>1</v>
          </cell>
          <cell r="J1227" t="str">
            <v>Yes</v>
          </cell>
          <cell r="L1227" t="str">
            <v>Yes</v>
          </cell>
          <cell r="M1227" t="str">
            <v>AC02308038006</v>
          </cell>
        </row>
        <row r="1228">
          <cell r="A1228" t="str">
            <v>SA2228</v>
          </cell>
          <cell r="B1228" t="str">
            <v>11SW-D/C497</v>
          </cell>
          <cell r="C1228">
            <v>0</v>
          </cell>
          <cell r="D1228" t="str">
            <v>CP&amp;ML</v>
          </cell>
          <cell r="E1228" t="str">
            <v>PML</v>
          </cell>
          <cell r="F1228" t="str">
            <v>A</v>
          </cell>
          <cell r="G1228" t="str">
            <v>19 Severn Road Government Quarters</v>
          </cell>
          <cell r="H1228" t="str">
            <v>D of J</v>
          </cell>
          <cell r="I1228">
            <v>1</v>
          </cell>
          <cell r="J1228" t="str">
            <v>Yes</v>
          </cell>
          <cell r="L1228" t="str">
            <v>Yes</v>
          </cell>
          <cell r="M1228" t="str">
            <v>AC03908037003</v>
          </cell>
        </row>
        <row r="1229">
          <cell r="A1229" t="str">
            <v>SA2229</v>
          </cell>
          <cell r="B1229" t="str">
            <v>11SW-D/CR50</v>
          </cell>
          <cell r="C1229">
            <v>0</v>
          </cell>
          <cell r="D1229" t="str">
            <v>WS&amp;L</v>
          </cell>
          <cell r="E1229" t="str">
            <v>S</v>
          </cell>
          <cell r="F1229" t="str">
            <v>A</v>
          </cell>
          <cell r="G1229" t="str">
            <v>Island Road Government Primary School</v>
          </cell>
          <cell r="H1229" t="str">
            <v>EB</v>
          </cell>
          <cell r="I1229">
            <v>1</v>
          </cell>
          <cell r="J1229" t="str">
            <v>Yes</v>
          </cell>
          <cell r="K1229" t="str">
            <v>Aberdeen_ApLeiChau</v>
          </cell>
          <cell r="L1229" t="str">
            <v>Yes</v>
          </cell>
          <cell r="M1229" t="str">
            <v>BK07108003005</v>
          </cell>
        </row>
        <row r="1230">
          <cell r="A1230" t="str">
            <v>SA2230</v>
          </cell>
          <cell r="B1230" t="str">
            <v>11SW-D/CR51</v>
          </cell>
          <cell r="C1230">
            <v>0</v>
          </cell>
          <cell r="D1230" t="str">
            <v>WS&amp;L</v>
          </cell>
          <cell r="E1230" t="str">
            <v>S</v>
          </cell>
          <cell r="F1230" t="str">
            <v>A</v>
          </cell>
          <cell r="G1230" t="str">
            <v>Island Road Government Primary School</v>
          </cell>
          <cell r="H1230" t="str">
            <v>EB</v>
          </cell>
          <cell r="I1230">
            <v>1</v>
          </cell>
          <cell r="J1230" t="str">
            <v>Yes</v>
          </cell>
          <cell r="K1230" t="str">
            <v>Aberdeen_ApLeiChau</v>
          </cell>
          <cell r="L1230" t="str">
            <v>Yes</v>
          </cell>
          <cell r="M1230" t="str">
            <v>BK07108003001</v>
          </cell>
        </row>
        <row r="1231">
          <cell r="A1231" t="str">
            <v>SA2231</v>
          </cell>
          <cell r="B1231" t="str">
            <v>11SW-D/C541</v>
          </cell>
          <cell r="C1231" t="str">
            <v>1,2</v>
          </cell>
          <cell r="D1231" t="str">
            <v>Wch</v>
          </cell>
          <cell r="E1231" t="str">
            <v>Wch-N</v>
          </cell>
          <cell r="F1231" t="str">
            <v>A</v>
          </cell>
          <cell r="G1231" t="str">
            <v>Coombe Road Children's Playground</v>
          </cell>
          <cell r="H1231" t="str">
            <v>HyD,LCSD</v>
          </cell>
          <cell r="I1231">
            <v>2</v>
          </cell>
          <cell r="J1231" t="str">
            <v>No</v>
          </cell>
          <cell r="L1231" t="str">
            <v>Yes</v>
          </cell>
          <cell r="M1231" t="str">
            <v>CA04408007001</v>
          </cell>
        </row>
        <row r="1232">
          <cell r="A1232" t="str">
            <v>SA2232</v>
          </cell>
          <cell r="B1232" t="str">
            <v>11SW-D/C562</v>
          </cell>
          <cell r="C1232">
            <v>2</v>
          </cell>
          <cell r="D1232" t="str">
            <v>Wch</v>
          </cell>
          <cell r="E1232" t="str">
            <v>Wch-S</v>
          </cell>
          <cell r="F1232" t="str">
            <v>A</v>
          </cell>
          <cell r="G1232" t="str">
            <v>12-14 Middle Gap Road Government Quarters</v>
          </cell>
          <cell r="H1232" t="str">
            <v>GPA</v>
          </cell>
          <cell r="I1232">
            <v>2</v>
          </cell>
          <cell r="J1232" t="str">
            <v>No</v>
          </cell>
          <cell r="L1232" t="str">
            <v>Yes</v>
          </cell>
          <cell r="M1232" t="str">
            <v>CC02308069001</v>
          </cell>
        </row>
        <row r="1233">
          <cell r="A1233" t="str">
            <v>SA2233</v>
          </cell>
          <cell r="B1233" t="str">
            <v>11SW-D/CR635</v>
          </cell>
          <cell r="C1233">
            <v>0</v>
          </cell>
          <cell r="D1233" t="str">
            <v>WS&amp;L</v>
          </cell>
          <cell r="E1233" t="str">
            <v>S</v>
          </cell>
          <cell r="F1233" t="str">
            <v>A</v>
          </cell>
          <cell r="G1233" t="str">
            <v>Aberdeen Jockey Club Clinic</v>
          </cell>
          <cell r="H1233" t="str">
            <v>DH</v>
          </cell>
          <cell r="I1233">
            <v>1</v>
          </cell>
          <cell r="J1233" t="str">
            <v>No</v>
          </cell>
          <cell r="K1233" t="str">
            <v>Aberdeen_ApLeiChau</v>
          </cell>
          <cell r="L1233" t="str">
            <v>No</v>
          </cell>
          <cell r="M1233" t="str">
            <v>BK02508011000</v>
          </cell>
        </row>
        <row r="1234">
          <cell r="A1234" t="str">
            <v>SA2235</v>
          </cell>
          <cell r="B1234" t="str">
            <v>11SW-D/C655</v>
          </cell>
          <cell r="C1234" t="str">
            <v>1,2</v>
          </cell>
          <cell r="D1234" t="str">
            <v>Wch</v>
          </cell>
          <cell r="E1234" t="str">
            <v>Wch-S</v>
          </cell>
          <cell r="F1234" t="str">
            <v>A</v>
          </cell>
          <cell r="G1234" t="str">
            <v>Shiu Fai Terrace Refuse Collection Point</v>
          </cell>
          <cell r="H1234" t="str">
            <v>FEHD,HyD</v>
          </cell>
          <cell r="I1234">
            <v>1</v>
          </cell>
          <cell r="J1234" t="str">
            <v>Yes</v>
          </cell>
          <cell r="K1234" t="str">
            <v>WanChai-North</v>
          </cell>
          <cell r="L1234" t="str">
            <v>Yes</v>
          </cell>
          <cell r="M1234" t="str">
            <v>CC01908022000</v>
          </cell>
        </row>
        <row r="1235">
          <cell r="A1235" t="str">
            <v>SA2236</v>
          </cell>
          <cell r="B1235" t="str">
            <v>11SW-D/C662</v>
          </cell>
          <cell r="C1235">
            <v>0</v>
          </cell>
          <cell r="D1235" t="str">
            <v>Heritage</v>
          </cell>
          <cell r="E1235" t="str">
            <v>Antiq</v>
          </cell>
          <cell r="F1235" t="str">
            <v>A</v>
          </cell>
          <cell r="G1235" t="str">
            <v>Ware House (Old Aberdeen Police Station) (S)</v>
          </cell>
          <cell r="H1235" t="str">
            <v>GPA</v>
          </cell>
          <cell r="I1235">
            <v>1</v>
          </cell>
          <cell r="J1235" t="str">
            <v>Yes</v>
          </cell>
          <cell r="K1235" t="str">
            <v>Aberdeen_ApLeiChau</v>
          </cell>
          <cell r="L1235" t="str">
            <v>Yes</v>
          </cell>
          <cell r="M1235" t="str">
            <v>FH02308007003</v>
          </cell>
        </row>
        <row r="1236">
          <cell r="A1236" t="str">
            <v>SA2237</v>
          </cell>
          <cell r="B1236" t="str">
            <v>11SW-D/C663</v>
          </cell>
          <cell r="C1236">
            <v>0</v>
          </cell>
          <cell r="D1236" t="str">
            <v>Heritage</v>
          </cell>
          <cell r="E1236" t="str">
            <v>Antiq</v>
          </cell>
          <cell r="F1236" t="str">
            <v>A</v>
          </cell>
          <cell r="G1236" t="str">
            <v>Ware House (Old Aberdeen Police Station) (S)</v>
          </cell>
          <cell r="H1236" t="str">
            <v>GPA</v>
          </cell>
          <cell r="I1236">
            <v>1</v>
          </cell>
          <cell r="J1236" t="str">
            <v>Yes</v>
          </cell>
          <cell r="K1236" t="str">
            <v>Aberdeen_ApLeiChau</v>
          </cell>
          <cell r="L1236" t="str">
            <v>Yes</v>
          </cell>
          <cell r="M1236" t="str">
            <v>FH02308007004</v>
          </cell>
        </row>
        <row r="1237">
          <cell r="A1237" t="str">
            <v>SA2238</v>
          </cell>
          <cell r="B1237" t="str">
            <v>11SW-D/C665</v>
          </cell>
          <cell r="C1237">
            <v>0</v>
          </cell>
          <cell r="D1237" t="str">
            <v>Wch</v>
          </cell>
          <cell r="E1237" t="str">
            <v>Wch-S</v>
          </cell>
          <cell r="F1237" t="str">
            <v>A</v>
          </cell>
          <cell r="G1237" t="str">
            <v>12-14 Middle Gap Road Government Quarters</v>
          </cell>
          <cell r="H1237" t="str">
            <v>GPA</v>
          </cell>
          <cell r="I1237">
            <v>2</v>
          </cell>
          <cell r="J1237" t="str">
            <v>No</v>
          </cell>
          <cell r="L1237" t="str">
            <v>Yes</v>
          </cell>
          <cell r="M1237" t="str">
            <v>CC02308004001</v>
          </cell>
        </row>
        <row r="1238">
          <cell r="A1238" t="str">
            <v>SA2239</v>
          </cell>
          <cell r="B1238" t="str">
            <v>11SW-D/C675</v>
          </cell>
          <cell r="C1238">
            <v>0</v>
          </cell>
          <cell r="D1238" t="str">
            <v>Wch</v>
          </cell>
          <cell r="E1238" t="str">
            <v>Wch-S</v>
          </cell>
          <cell r="F1238" t="str">
            <v>A</v>
          </cell>
          <cell r="G1238" t="str">
            <v>Hong Kong Cemetery</v>
          </cell>
          <cell r="H1238" t="str">
            <v>FEHD</v>
          </cell>
          <cell r="I1238">
            <v>3</v>
          </cell>
          <cell r="J1238" t="str">
            <v>No</v>
          </cell>
          <cell r="L1238" t="str">
            <v>Yes</v>
          </cell>
          <cell r="M1238" t="str">
            <v>CC01908021025</v>
          </cell>
        </row>
        <row r="1239">
          <cell r="A1239" t="str">
            <v>SA2240</v>
          </cell>
          <cell r="B1239" t="str">
            <v>11SW-D/CR742</v>
          </cell>
          <cell r="C1239">
            <v>2</v>
          </cell>
          <cell r="D1239" t="str">
            <v>Wch</v>
          </cell>
          <cell r="E1239" t="str">
            <v>Wch-S</v>
          </cell>
          <cell r="F1239" t="str">
            <v>A</v>
          </cell>
          <cell r="G1239" t="str">
            <v>Happy Valley Driving Test Centre</v>
          </cell>
          <cell r="H1239" t="str">
            <v>TD</v>
          </cell>
          <cell r="I1239">
            <v>1</v>
          </cell>
          <cell r="J1239" t="str">
            <v>No</v>
          </cell>
          <cell r="K1239" t="str">
            <v>HappyValley</v>
          </cell>
          <cell r="L1239" t="str">
            <v>Yes</v>
          </cell>
          <cell r="M1239" t="str">
            <v>CC06308015001</v>
          </cell>
        </row>
        <row r="1240">
          <cell r="A1240" t="str">
            <v>SA2241</v>
          </cell>
          <cell r="B1240" t="str">
            <v>11SW-D/CR78</v>
          </cell>
          <cell r="C1240" t="str">
            <v>1,16</v>
          </cell>
          <cell r="D1240" t="str">
            <v>WS&amp;L</v>
          </cell>
          <cell r="E1240" t="str">
            <v>S</v>
          </cell>
          <cell r="F1240" t="str">
            <v>A</v>
          </cell>
          <cell r="G1240" t="str">
            <v>Aberdeen Boulders Corner Rest Garden</v>
          </cell>
          <cell r="H1240" t="str">
            <v>LCSD,GPA</v>
          </cell>
          <cell r="I1240">
            <v>1</v>
          </cell>
          <cell r="J1240" t="str">
            <v>Yes</v>
          </cell>
          <cell r="K1240" t="str">
            <v>Aberdeen_ApLeiChau</v>
          </cell>
          <cell r="L1240" t="str">
            <v>Yes</v>
          </cell>
          <cell r="M1240" t="str">
            <v>BK04408016001</v>
          </cell>
        </row>
        <row r="1241">
          <cell r="A1241" t="str">
            <v>SA2242</v>
          </cell>
          <cell r="B1241" t="str">
            <v>11SW-D/C79</v>
          </cell>
          <cell r="C1241">
            <v>0</v>
          </cell>
          <cell r="D1241" t="str">
            <v>WS&amp;L</v>
          </cell>
          <cell r="E1241" t="str">
            <v>S</v>
          </cell>
          <cell r="F1241" t="str">
            <v>A</v>
          </cell>
          <cell r="G1241" t="str">
            <v>Aberdeen Boulders Corner Rest Garden</v>
          </cell>
          <cell r="H1241" t="str">
            <v>LCSD</v>
          </cell>
          <cell r="I1241">
            <v>1</v>
          </cell>
          <cell r="J1241" t="str">
            <v>No</v>
          </cell>
          <cell r="K1241" t="str">
            <v>Aberdeen_ApLeiChau</v>
          </cell>
          <cell r="L1241" t="str">
            <v>Yes</v>
          </cell>
          <cell r="M1241" t="str">
            <v>BK04408016002</v>
          </cell>
        </row>
        <row r="1242">
          <cell r="A1242" t="str">
            <v>SA2243</v>
          </cell>
          <cell r="B1242" t="str">
            <v>11SW-D/C83</v>
          </cell>
          <cell r="C1242">
            <v>0</v>
          </cell>
          <cell r="D1242" t="str">
            <v>WS&amp;L</v>
          </cell>
          <cell r="E1242" t="str">
            <v>S</v>
          </cell>
          <cell r="F1242" t="str">
            <v>A</v>
          </cell>
          <cell r="G1242" t="str">
            <v>Aberdeen Main Road/Ap Lei Chau Bridge Flyover Sitting Out Area</v>
          </cell>
          <cell r="H1242" t="str">
            <v>LCSD</v>
          </cell>
          <cell r="I1242">
            <v>3</v>
          </cell>
          <cell r="J1242" t="str">
            <v>No</v>
          </cell>
          <cell r="K1242" t="str">
            <v>Aberdeen_ApLeiChau</v>
          </cell>
          <cell r="L1242" t="str">
            <v>Yes</v>
          </cell>
          <cell r="M1242" t="str">
            <v>BK04408025001</v>
          </cell>
        </row>
        <row r="1243">
          <cell r="A1243" t="str">
            <v>SA2244</v>
          </cell>
          <cell r="B1243" t="str">
            <v>11SW-D/C840</v>
          </cell>
          <cell r="C1243">
            <v>0</v>
          </cell>
          <cell r="D1243" t="str">
            <v>CP&amp;ML</v>
          </cell>
          <cell r="E1243" t="str">
            <v>PML</v>
          </cell>
          <cell r="F1243" t="str">
            <v>A</v>
          </cell>
          <cell r="G1243" t="str">
            <v>May Road Public Toilet</v>
          </cell>
          <cell r="H1243" t="str">
            <v>FEHD</v>
          </cell>
          <cell r="I1243">
            <v>1</v>
          </cell>
          <cell r="J1243" t="str">
            <v>No</v>
          </cell>
          <cell r="L1243" t="str">
            <v>Yes</v>
          </cell>
          <cell r="M1243" t="str">
            <v>AC01908085001</v>
          </cell>
        </row>
        <row r="1244">
          <cell r="A1244" t="str">
            <v>SA2248</v>
          </cell>
          <cell r="B1244" t="str">
            <v>11SW-D/CR870</v>
          </cell>
          <cell r="C1244">
            <v>0</v>
          </cell>
          <cell r="D1244" t="str">
            <v>WS&amp;L</v>
          </cell>
          <cell r="E1244" t="str">
            <v>S</v>
          </cell>
          <cell r="F1244" t="str">
            <v>A</v>
          </cell>
          <cell r="G1244" t="str">
            <v>Financial Secretary's Residence</v>
          </cell>
          <cell r="H1244" t="str">
            <v>GPA</v>
          </cell>
          <cell r="I1244">
            <v>1</v>
          </cell>
          <cell r="J1244" t="str">
            <v>Yes</v>
          </cell>
          <cell r="K1244" t="str">
            <v>DeepWaterBay_RepulseBay</v>
          </cell>
          <cell r="L1244" t="str">
            <v>Yes</v>
          </cell>
          <cell r="M1244" t="str">
            <v>BB02308012005</v>
          </cell>
        </row>
        <row r="1245">
          <cell r="A1245" t="str">
            <v>SA2249</v>
          </cell>
          <cell r="B1245" t="str">
            <v>11SW-D/CR978</v>
          </cell>
          <cell r="C1245">
            <v>0</v>
          </cell>
          <cell r="D1245" t="str">
            <v>Wch</v>
          </cell>
          <cell r="E1245" t="str">
            <v>Wch-S</v>
          </cell>
          <cell r="F1245" t="str">
            <v>A</v>
          </cell>
          <cell r="G1245" t="str">
            <v>Caroline Cemetery</v>
          </cell>
          <cell r="H1245" t="str">
            <v>FEHD</v>
          </cell>
          <cell r="I1245">
            <v>3</v>
          </cell>
          <cell r="J1245" t="str">
            <v>No</v>
          </cell>
          <cell r="L1245" t="str">
            <v>Yes</v>
          </cell>
          <cell r="M1245" t="str">
            <v>CC01908072001</v>
          </cell>
        </row>
        <row r="1246">
          <cell r="A1246" t="str">
            <v>SA2250</v>
          </cell>
          <cell r="B1246" t="str">
            <v>11SW-D/CR995</v>
          </cell>
          <cell r="C1246">
            <v>0</v>
          </cell>
          <cell r="D1246" t="str">
            <v>Wch</v>
          </cell>
          <cell r="E1246" t="str">
            <v>Wch-S</v>
          </cell>
          <cell r="F1246" t="str">
            <v>A</v>
          </cell>
          <cell r="G1246" t="str">
            <v>Broadwood Road Rest Garden</v>
          </cell>
          <cell r="H1246" t="str">
            <v>LCSD</v>
          </cell>
          <cell r="I1246">
            <v>2</v>
          </cell>
          <cell r="J1246" t="str">
            <v>Yes</v>
          </cell>
          <cell r="K1246" t="str">
            <v>HappyValley</v>
          </cell>
          <cell r="L1246" t="str">
            <v>Yes</v>
          </cell>
          <cell r="M1246" t="str">
            <v>CC04408035001</v>
          </cell>
        </row>
        <row r="1247">
          <cell r="A1247" t="str">
            <v>SA2251</v>
          </cell>
          <cell r="B1247" t="str">
            <v>11SW-D/CR2344</v>
          </cell>
          <cell r="C1247">
            <v>3</v>
          </cell>
          <cell r="D1247" t="str">
            <v>Wch</v>
          </cell>
          <cell r="E1247" t="str">
            <v>Wch-S</v>
          </cell>
          <cell r="F1247" t="str">
            <v>A</v>
          </cell>
          <cell r="G1247" t="str">
            <v>Hong Kong Stadium</v>
          </cell>
          <cell r="H1247" t="str">
            <v>LCSD</v>
          </cell>
          <cell r="I1247">
            <v>1</v>
          </cell>
          <cell r="J1247" t="str">
            <v>*</v>
          </cell>
          <cell r="K1247" t="str">
            <v>HappyValley</v>
          </cell>
          <cell r="L1247" t="str">
            <v>Yes</v>
          </cell>
          <cell r="M1247" t="str">
            <v>CC04408024012</v>
          </cell>
        </row>
        <row r="1248">
          <cell r="A1248" t="str">
            <v>SA2253</v>
          </cell>
          <cell r="B1248" t="str">
            <v>11SW-D/FR115</v>
          </cell>
          <cell r="C1248">
            <v>0</v>
          </cell>
          <cell r="D1248" t="str">
            <v>Wch</v>
          </cell>
          <cell r="E1248" t="str">
            <v>Wch-S</v>
          </cell>
          <cell r="F1248" t="str">
            <v>A</v>
          </cell>
          <cell r="G1248" t="str">
            <v>Wanchai Gap Park</v>
          </cell>
          <cell r="H1248" t="str">
            <v>LCSD</v>
          </cell>
          <cell r="I1248">
            <v>1</v>
          </cell>
          <cell r="J1248" t="str">
            <v>Yes</v>
          </cell>
          <cell r="L1248" t="str">
            <v>Yes</v>
          </cell>
          <cell r="M1248" t="str">
            <v>CC04408043001</v>
          </cell>
        </row>
        <row r="1249">
          <cell r="A1249" t="str">
            <v>SA2257</v>
          </cell>
          <cell r="B1249" t="str">
            <v>11SW-D/CR2260</v>
          </cell>
          <cell r="C1249">
            <v>0</v>
          </cell>
          <cell r="D1249" t="str">
            <v>CP&amp;ML</v>
          </cell>
          <cell r="E1249" t="str">
            <v>PML</v>
          </cell>
          <cell r="F1249" t="str">
            <v>A</v>
          </cell>
          <cell r="G1249" t="str">
            <v>Victoria House, 15 Barker Road</v>
          </cell>
          <cell r="H1249" t="str">
            <v>D of Adm</v>
          </cell>
          <cell r="I1249">
            <v>1</v>
          </cell>
          <cell r="J1249" t="str">
            <v>Yes</v>
          </cell>
          <cell r="L1249" t="str">
            <v>Yes</v>
          </cell>
          <cell r="M1249" t="str">
            <v>AC02308032016</v>
          </cell>
        </row>
        <row r="1250">
          <cell r="A1250" t="str">
            <v>SA2259</v>
          </cell>
          <cell r="B1250" t="str">
            <v>11SW-D/FR2</v>
          </cell>
          <cell r="C1250" t="str">
            <v>1,2</v>
          </cell>
          <cell r="D1250" t="str">
            <v>Wch</v>
          </cell>
          <cell r="E1250" t="str">
            <v>Wch-S</v>
          </cell>
          <cell r="F1250" t="str">
            <v>A</v>
          </cell>
          <cell r="G1250" t="str">
            <v>Hong Kong Cemetery</v>
          </cell>
          <cell r="H1250" t="str">
            <v>FEHD,HyD</v>
          </cell>
          <cell r="I1250">
            <v>2</v>
          </cell>
          <cell r="J1250" t="str">
            <v>Yes</v>
          </cell>
          <cell r="L1250" t="str">
            <v>Yes</v>
          </cell>
          <cell r="M1250" t="str">
            <v>CC01908021002</v>
          </cell>
        </row>
        <row r="1251">
          <cell r="A1251" t="str">
            <v>SA2260</v>
          </cell>
          <cell r="B1251" t="str">
            <v>11SW-D/FR200</v>
          </cell>
          <cell r="C1251">
            <v>0</v>
          </cell>
          <cell r="D1251" t="str">
            <v>CP&amp;ML</v>
          </cell>
          <cell r="E1251" t="str">
            <v>PML</v>
          </cell>
          <cell r="F1251" t="str">
            <v>A</v>
          </cell>
          <cell r="G1251" t="str">
            <v>Victoria House, 15 Barker Road</v>
          </cell>
          <cell r="H1251" t="str">
            <v>GPA</v>
          </cell>
          <cell r="I1251">
            <v>2</v>
          </cell>
          <cell r="J1251" t="str">
            <v>Yes</v>
          </cell>
          <cell r="L1251" t="str">
            <v>Yes</v>
          </cell>
          <cell r="M1251" t="str">
            <v>AC02308032002</v>
          </cell>
        </row>
        <row r="1252">
          <cell r="A1252" t="str">
            <v>SA2261</v>
          </cell>
          <cell r="B1252" t="str">
            <v>11SW-D/F209</v>
          </cell>
          <cell r="C1252">
            <v>0</v>
          </cell>
          <cell r="D1252" t="str">
            <v>WS&amp;L</v>
          </cell>
          <cell r="E1252" t="str">
            <v>S</v>
          </cell>
          <cell r="F1252" t="str">
            <v>A</v>
          </cell>
          <cell r="G1252" t="str">
            <v>Financial Secretary's Residence</v>
          </cell>
          <cell r="H1252" t="str">
            <v>GPA</v>
          </cell>
          <cell r="I1252">
            <v>1</v>
          </cell>
          <cell r="J1252" t="str">
            <v>Yes</v>
          </cell>
          <cell r="K1252" t="str">
            <v>DeepWaterBay_RepulseBay</v>
          </cell>
          <cell r="L1252" t="str">
            <v>Yes</v>
          </cell>
          <cell r="M1252" t="str">
            <v>BB02308012002</v>
          </cell>
        </row>
        <row r="1253">
          <cell r="A1253" t="str">
            <v>SA2262</v>
          </cell>
          <cell r="B1253" t="str">
            <v>11SW-D/F258</v>
          </cell>
          <cell r="C1253">
            <v>0</v>
          </cell>
          <cell r="D1253" t="str">
            <v>Wch</v>
          </cell>
          <cell r="E1253" t="str">
            <v>Wch-S</v>
          </cell>
          <cell r="F1253" t="str">
            <v>A</v>
          </cell>
          <cell r="G1253" t="str">
            <v>Hong Kong Stadium</v>
          </cell>
          <cell r="H1253" t="str">
            <v>LCSD</v>
          </cell>
          <cell r="I1253">
            <v>2</v>
          </cell>
          <cell r="J1253" t="str">
            <v>Yes</v>
          </cell>
          <cell r="K1253" t="str">
            <v>HappyValley</v>
          </cell>
          <cell r="L1253" t="str">
            <v>Yes</v>
          </cell>
          <cell r="M1253" t="str">
            <v>CC04408024013</v>
          </cell>
        </row>
        <row r="1254">
          <cell r="A1254" t="str">
            <v>SA2263</v>
          </cell>
          <cell r="B1254" t="str">
            <v>11SW-D/F264</v>
          </cell>
          <cell r="C1254">
            <v>0</v>
          </cell>
          <cell r="D1254" t="str">
            <v>WS&amp;L</v>
          </cell>
          <cell r="E1254" t="str">
            <v>S</v>
          </cell>
          <cell r="F1254" t="str">
            <v>A</v>
          </cell>
          <cell r="G1254" t="str">
            <v>Aberdeen Police Training School</v>
          </cell>
          <cell r="H1254" t="str">
            <v>HKPF</v>
          </cell>
          <cell r="I1254">
            <v>1</v>
          </cell>
          <cell r="J1254" t="str">
            <v>No</v>
          </cell>
          <cell r="K1254" t="str">
            <v>DeepWaterBay_RepulseBay</v>
          </cell>
          <cell r="L1254" t="str">
            <v>Yes</v>
          </cell>
          <cell r="M1254" t="str">
            <v>BB03108004014</v>
          </cell>
        </row>
        <row r="1255">
          <cell r="A1255" t="str">
            <v>SA2265</v>
          </cell>
          <cell r="B1255" t="str">
            <v>11SW-D/F3</v>
          </cell>
          <cell r="C1255">
            <v>0</v>
          </cell>
          <cell r="D1255" t="str">
            <v>Wch</v>
          </cell>
          <cell r="E1255" t="str">
            <v>Wch-S</v>
          </cell>
          <cell r="F1255" t="str">
            <v>A</v>
          </cell>
          <cell r="G1255" t="str">
            <v>Hong Kong Cemetery</v>
          </cell>
          <cell r="H1255" t="str">
            <v>FEHD</v>
          </cell>
          <cell r="I1255">
            <v>3</v>
          </cell>
          <cell r="J1255" t="str">
            <v>No</v>
          </cell>
          <cell r="L1255" t="str">
            <v>Yes</v>
          </cell>
          <cell r="M1255" t="str">
            <v>CC01908021001</v>
          </cell>
        </row>
        <row r="1256">
          <cell r="A1256" t="str">
            <v>SA2267</v>
          </cell>
          <cell r="B1256" t="str">
            <v>11SW-D/F345</v>
          </cell>
          <cell r="C1256">
            <v>1</v>
          </cell>
          <cell r="D1256" t="str">
            <v>Wch</v>
          </cell>
          <cell r="E1256" t="str">
            <v>Wch-S</v>
          </cell>
          <cell r="F1256" t="str">
            <v>A</v>
          </cell>
          <cell r="G1256" t="str">
            <v>12-14 Middle Gap Road Government Quarters</v>
          </cell>
          <cell r="H1256" t="str">
            <v>GPA</v>
          </cell>
          <cell r="I1256">
            <v>1</v>
          </cell>
          <cell r="J1256" t="str">
            <v>Yes</v>
          </cell>
          <cell r="L1256" t="str">
            <v>Yes</v>
          </cell>
          <cell r="M1256" t="str">
            <v>CC02308004005</v>
          </cell>
        </row>
        <row r="1257">
          <cell r="A1257" t="str">
            <v>SA2269</v>
          </cell>
          <cell r="B1257" t="str">
            <v>11SW-D/F386</v>
          </cell>
          <cell r="C1257">
            <v>0</v>
          </cell>
          <cell r="D1257" t="str">
            <v>Wch</v>
          </cell>
          <cell r="E1257" t="str">
            <v>Wch-N</v>
          </cell>
          <cell r="F1257" t="str">
            <v>A</v>
          </cell>
          <cell r="G1257" t="str">
            <v>50 Magazine Gap Road</v>
          </cell>
          <cell r="H1257" t="str">
            <v>GPA</v>
          </cell>
          <cell r="I1257">
            <v>3</v>
          </cell>
          <cell r="J1257" t="str">
            <v>Yes</v>
          </cell>
          <cell r="L1257" t="str">
            <v>Yes</v>
          </cell>
          <cell r="M1257" t="str">
            <v>CA03108002002</v>
          </cell>
        </row>
        <row r="1258">
          <cell r="A1258" t="str">
            <v>SA2270</v>
          </cell>
          <cell r="B1258" t="str">
            <v>11SW-D/FR399</v>
          </cell>
          <cell r="C1258">
            <v>0</v>
          </cell>
          <cell r="D1258" t="str">
            <v>Wch</v>
          </cell>
          <cell r="E1258" t="str">
            <v>Wch-S</v>
          </cell>
          <cell r="F1258" t="str">
            <v>A</v>
          </cell>
          <cell r="G1258" t="str">
            <v>Hong Kong Cemetery</v>
          </cell>
          <cell r="H1258" t="str">
            <v>FEHD</v>
          </cell>
          <cell r="I1258">
            <v>1</v>
          </cell>
          <cell r="J1258" t="str">
            <v>Yes</v>
          </cell>
          <cell r="L1258" t="str">
            <v>Yes</v>
          </cell>
          <cell r="M1258" t="str">
            <v>CC01908021046</v>
          </cell>
        </row>
        <row r="1259">
          <cell r="A1259" t="str">
            <v>SA2271</v>
          </cell>
          <cell r="B1259" t="str">
            <v>11SW-D/FR400</v>
          </cell>
          <cell r="C1259" t="str">
            <v>1,2</v>
          </cell>
          <cell r="D1259" t="str">
            <v>Wch</v>
          </cell>
          <cell r="E1259" t="str">
            <v>Wch-S</v>
          </cell>
          <cell r="F1259" t="str">
            <v>A</v>
          </cell>
          <cell r="G1259" t="str">
            <v>Hong Kong Cemetery</v>
          </cell>
          <cell r="H1259" t="str">
            <v>HyD,FEHD</v>
          </cell>
          <cell r="I1259">
            <v>2</v>
          </cell>
          <cell r="J1259" t="str">
            <v>No</v>
          </cell>
          <cell r="L1259" t="str">
            <v>Yes</v>
          </cell>
          <cell r="M1259" t="str">
            <v>CC01908021047</v>
          </cell>
        </row>
        <row r="1260">
          <cell r="A1260" t="str">
            <v>SA2272</v>
          </cell>
          <cell r="B1260" t="str">
            <v>11SW-D/F402</v>
          </cell>
          <cell r="C1260" t="str">
            <v>1,2</v>
          </cell>
          <cell r="D1260" t="str">
            <v>Wch</v>
          </cell>
          <cell r="E1260" t="str">
            <v>Wch-S</v>
          </cell>
          <cell r="F1260" t="str">
            <v>A</v>
          </cell>
          <cell r="G1260" t="str">
            <v>Hong Kong Cemetery</v>
          </cell>
          <cell r="H1260" t="str">
            <v>HyD,FEHD</v>
          </cell>
          <cell r="I1260">
            <v>2</v>
          </cell>
          <cell r="J1260" t="str">
            <v>Yes</v>
          </cell>
          <cell r="L1260" t="str">
            <v>Yes</v>
          </cell>
          <cell r="M1260" t="str">
            <v>CC01908021049</v>
          </cell>
        </row>
        <row r="1261">
          <cell r="A1261" t="str">
            <v>SA2273</v>
          </cell>
          <cell r="B1261" t="str">
            <v>11SW-D/FR404</v>
          </cell>
          <cell r="C1261">
            <v>0</v>
          </cell>
          <cell r="D1261" t="str">
            <v>CP&amp;ML</v>
          </cell>
          <cell r="E1261" t="str">
            <v>PML</v>
          </cell>
          <cell r="F1261" t="str">
            <v>A</v>
          </cell>
          <cell r="G1261" t="str">
            <v>Victoria House, 15 Barker Road</v>
          </cell>
          <cell r="H1261" t="str">
            <v>GPA</v>
          </cell>
          <cell r="I1261">
            <v>2</v>
          </cell>
          <cell r="J1261" t="str">
            <v>Yes</v>
          </cell>
          <cell r="L1261" t="str">
            <v>Yes</v>
          </cell>
          <cell r="M1261" t="str">
            <v>AC02308032013</v>
          </cell>
        </row>
        <row r="1262">
          <cell r="A1262" t="str">
            <v>SA2274</v>
          </cell>
          <cell r="B1262" t="str">
            <v>11SW-D/FR406</v>
          </cell>
          <cell r="C1262">
            <v>0</v>
          </cell>
          <cell r="D1262" t="str">
            <v>CP&amp;ML</v>
          </cell>
          <cell r="E1262" t="str">
            <v>PML</v>
          </cell>
          <cell r="F1262" t="str">
            <v>A</v>
          </cell>
          <cell r="G1262" t="str">
            <v>Victoria House, 15 Barker Road</v>
          </cell>
          <cell r="H1262" t="str">
            <v>GPA</v>
          </cell>
          <cell r="I1262">
            <v>2</v>
          </cell>
          <cell r="J1262" t="str">
            <v>Yes</v>
          </cell>
          <cell r="L1262" t="str">
            <v>Yes</v>
          </cell>
          <cell r="M1262" t="str">
            <v>AC02308032014</v>
          </cell>
        </row>
        <row r="1263">
          <cell r="A1263" t="str">
            <v>SA2276</v>
          </cell>
          <cell r="B1263" t="str">
            <v>11SW-D/F511</v>
          </cell>
          <cell r="C1263">
            <v>0</v>
          </cell>
          <cell r="D1263" t="str">
            <v>Wch</v>
          </cell>
          <cell r="E1263" t="str">
            <v>Wch-S</v>
          </cell>
          <cell r="F1263" t="str">
            <v>A</v>
          </cell>
          <cell r="G1263" t="str">
            <v>Hong Kong Cemetery</v>
          </cell>
          <cell r="H1263" t="str">
            <v>FEHD</v>
          </cell>
          <cell r="I1263">
            <v>3</v>
          </cell>
          <cell r="J1263" t="str">
            <v>Yes</v>
          </cell>
          <cell r="L1263" t="str">
            <v>Yes</v>
          </cell>
          <cell r="M1263" t="str">
            <v>CC01908021048</v>
          </cell>
        </row>
        <row r="1264">
          <cell r="A1264" t="str">
            <v>SA2277</v>
          </cell>
          <cell r="B1264" t="str">
            <v>11SW-D/FR522</v>
          </cell>
          <cell r="C1264">
            <v>0</v>
          </cell>
          <cell r="D1264" t="str">
            <v>Wch</v>
          </cell>
          <cell r="E1264" t="str">
            <v>Wch-N</v>
          </cell>
          <cell r="F1264" t="str">
            <v>A</v>
          </cell>
          <cell r="G1264" t="str">
            <v>Police Museum (Formerly Wanchai Gap Police Station)</v>
          </cell>
          <cell r="H1264" t="str">
            <v>HKPF</v>
          </cell>
          <cell r="I1264">
            <v>1</v>
          </cell>
          <cell r="J1264" t="str">
            <v>No</v>
          </cell>
          <cell r="L1264" t="str">
            <v>Yes</v>
          </cell>
          <cell r="M1264" t="str">
            <v>CA03108001002</v>
          </cell>
        </row>
        <row r="1265">
          <cell r="A1265" t="str">
            <v>SA2278</v>
          </cell>
          <cell r="B1265" t="str">
            <v>11SW-D/F529</v>
          </cell>
          <cell r="C1265">
            <v>0</v>
          </cell>
          <cell r="D1265" t="str">
            <v>Wch</v>
          </cell>
          <cell r="E1265" t="str">
            <v>Wch-S</v>
          </cell>
          <cell r="F1265" t="str">
            <v>A</v>
          </cell>
          <cell r="G1265" t="str">
            <v>Stubbs Road Lookout</v>
          </cell>
          <cell r="H1265" t="str">
            <v>LCSD</v>
          </cell>
          <cell r="I1265">
            <v>1</v>
          </cell>
          <cell r="J1265" t="str">
            <v>Yes</v>
          </cell>
          <cell r="L1265" t="str">
            <v>Yes</v>
          </cell>
          <cell r="M1265" t="str">
            <v>CC04408064002</v>
          </cell>
        </row>
        <row r="1266">
          <cell r="A1266" t="str">
            <v>SA2279</v>
          </cell>
          <cell r="B1266" t="str">
            <v>11SW-D/FR558</v>
          </cell>
          <cell r="C1266">
            <v>0</v>
          </cell>
          <cell r="D1266" t="str">
            <v>Wch</v>
          </cell>
          <cell r="E1266" t="str">
            <v>Wch-S</v>
          </cell>
          <cell r="F1266" t="str">
            <v>A</v>
          </cell>
          <cell r="G1266" t="str">
            <v>Happy Valley Police Station</v>
          </cell>
          <cell r="H1266" t="str">
            <v>HKPF</v>
          </cell>
          <cell r="I1266">
            <v>1</v>
          </cell>
          <cell r="J1266" t="str">
            <v>Yes</v>
          </cell>
          <cell r="K1266" t="str">
            <v>HappyValley</v>
          </cell>
          <cell r="L1266" t="str">
            <v>No</v>
          </cell>
          <cell r="M1266" t="str">
            <v>CC03108012001</v>
          </cell>
        </row>
        <row r="1267">
          <cell r="A1267" t="str">
            <v>SA2280</v>
          </cell>
          <cell r="B1267" t="str">
            <v>11SW-D/FR572</v>
          </cell>
          <cell r="C1267">
            <v>0</v>
          </cell>
          <cell r="D1267" t="str">
            <v>Wch</v>
          </cell>
          <cell r="E1267" t="str">
            <v>Wch-S</v>
          </cell>
          <cell r="F1267" t="str">
            <v>A</v>
          </cell>
          <cell r="G1267" t="str">
            <v>Happy Valley Police Station</v>
          </cell>
          <cell r="H1267" t="str">
            <v>HKPF</v>
          </cell>
          <cell r="I1267">
            <v>1</v>
          </cell>
          <cell r="J1267" t="str">
            <v>Yes</v>
          </cell>
          <cell r="K1267" t="str">
            <v>HappyValley</v>
          </cell>
          <cell r="L1267" t="str">
            <v>Yes</v>
          </cell>
          <cell r="M1267" t="str">
            <v>CC03108012002</v>
          </cell>
        </row>
        <row r="1268">
          <cell r="A1268" t="str">
            <v>SA2281</v>
          </cell>
          <cell r="B1268" t="str">
            <v>11SW-D/FR584</v>
          </cell>
          <cell r="C1268">
            <v>0</v>
          </cell>
          <cell r="D1268" t="str">
            <v>Wch</v>
          </cell>
          <cell r="E1268" t="str">
            <v>Wch-S</v>
          </cell>
          <cell r="F1268" t="str">
            <v>A</v>
          </cell>
          <cell r="G1268" t="str">
            <v>Hong Kong Cemetery</v>
          </cell>
          <cell r="H1268" t="str">
            <v>FEHD</v>
          </cell>
          <cell r="I1268">
            <v>2</v>
          </cell>
          <cell r="J1268" t="str">
            <v>No</v>
          </cell>
          <cell r="L1268" t="str">
            <v>Yes</v>
          </cell>
          <cell r="M1268" t="str">
            <v>CC01908021059</v>
          </cell>
        </row>
        <row r="1269">
          <cell r="A1269" t="str">
            <v>SA2282</v>
          </cell>
          <cell r="B1269" t="str">
            <v>11SW-D/F614</v>
          </cell>
          <cell r="C1269">
            <v>0</v>
          </cell>
          <cell r="D1269" t="str">
            <v>WS&amp;L</v>
          </cell>
          <cell r="E1269" t="str">
            <v>S</v>
          </cell>
          <cell r="F1269" t="str">
            <v>A</v>
          </cell>
          <cell r="G1269" t="str">
            <v>Aberdeen Police Training School</v>
          </cell>
          <cell r="H1269" t="str">
            <v>HKPF</v>
          </cell>
          <cell r="I1269">
            <v>3</v>
          </cell>
          <cell r="J1269" t="str">
            <v>Yes</v>
          </cell>
          <cell r="K1269" t="str">
            <v>DeepWaterBay_RepulseBay</v>
          </cell>
          <cell r="L1269" t="str">
            <v>Yes</v>
          </cell>
          <cell r="M1269" t="str">
            <v>BB03108004039</v>
          </cell>
        </row>
        <row r="1270">
          <cell r="A1270" t="str">
            <v>SA2283</v>
          </cell>
          <cell r="B1270" t="str">
            <v>11SW-D/F617</v>
          </cell>
          <cell r="C1270">
            <v>0</v>
          </cell>
          <cell r="D1270" t="str">
            <v>WS&amp;L</v>
          </cell>
          <cell r="E1270" t="str">
            <v>S</v>
          </cell>
          <cell r="F1270" t="str">
            <v>A</v>
          </cell>
          <cell r="G1270" t="str">
            <v>Aberdeen Police Training School</v>
          </cell>
          <cell r="H1270" t="str">
            <v>HKPF</v>
          </cell>
          <cell r="I1270">
            <v>1</v>
          </cell>
          <cell r="J1270" t="str">
            <v>Yes</v>
          </cell>
          <cell r="K1270" t="str">
            <v>DeepWaterBay_RepulseBay</v>
          </cell>
          <cell r="L1270" t="str">
            <v>Yes</v>
          </cell>
          <cell r="M1270" t="str">
            <v>BB03108004040</v>
          </cell>
        </row>
        <row r="1271">
          <cell r="A1271" t="str">
            <v>SA2284</v>
          </cell>
          <cell r="B1271" t="str">
            <v>11SW-D/F618</v>
          </cell>
          <cell r="C1271">
            <v>0</v>
          </cell>
          <cell r="D1271" t="str">
            <v>Wch</v>
          </cell>
          <cell r="E1271" t="str">
            <v>Wch-S</v>
          </cell>
          <cell r="F1271" t="str">
            <v>A</v>
          </cell>
          <cell r="G1271" t="str">
            <v>12-14 Middle Gap Road Government Quarters</v>
          </cell>
          <cell r="H1271" t="str">
            <v>GPA</v>
          </cell>
          <cell r="I1271">
            <v>3</v>
          </cell>
          <cell r="J1271" t="str">
            <v>Yes</v>
          </cell>
          <cell r="L1271" t="str">
            <v>Yes</v>
          </cell>
          <cell r="M1271" t="str">
            <v>CC02308004004</v>
          </cell>
        </row>
        <row r="1272">
          <cell r="A1272" t="str">
            <v>SA2285</v>
          </cell>
          <cell r="B1272" t="str">
            <v>11SW-D/F619</v>
          </cell>
          <cell r="C1272">
            <v>0</v>
          </cell>
          <cell r="D1272" t="str">
            <v>Heritage</v>
          </cell>
          <cell r="E1272" t="str">
            <v>Antiq</v>
          </cell>
          <cell r="F1272" t="str">
            <v>A</v>
          </cell>
          <cell r="G1272" t="str">
            <v>Ware House (Old Aberdeen Police Station) (S)</v>
          </cell>
          <cell r="H1272" t="str">
            <v>GPA</v>
          </cell>
          <cell r="I1272">
            <v>2</v>
          </cell>
          <cell r="J1272" t="str">
            <v>Yes</v>
          </cell>
          <cell r="K1272" t="str">
            <v>Aberdeen_ApLeiChau</v>
          </cell>
          <cell r="L1272" t="str">
            <v>Yes</v>
          </cell>
          <cell r="M1272" t="str">
            <v>FH02308007008</v>
          </cell>
        </row>
        <row r="1273">
          <cell r="A1273" t="str">
            <v>SA2286</v>
          </cell>
          <cell r="B1273" t="str">
            <v>11SW-D/FR631</v>
          </cell>
          <cell r="C1273">
            <v>0</v>
          </cell>
          <cell r="D1273" t="str">
            <v>CP&amp;ML</v>
          </cell>
          <cell r="E1273" t="str">
            <v>PML</v>
          </cell>
          <cell r="F1273" t="str">
            <v>A</v>
          </cell>
          <cell r="G1273" t="str">
            <v>19 Severn Road Government Quarters</v>
          </cell>
          <cell r="H1273" t="str">
            <v>GPA</v>
          </cell>
          <cell r="I1273">
            <v>1</v>
          </cell>
          <cell r="J1273" t="str">
            <v>Yes</v>
          </cell>
          <cell r="L1273" t="str">
            <v>Yes</v>
          </cell>
          <cell r="M1273" t="str">
            <v>AC02308037004</v>
          </cell>
        </row>
        <row r="1274">
          <cell r="A1274" t="str">
            <v>SA2287</v>
          </cell>
          <cell r="B1274" t="str">
            <v>11SW-D/F632</v>
          </cell>
          <cell r="C1274">
            <v>0</v>
          </cell>
          <cell r="D1274" t="str">
            <v>CP&amp;ML</v>
          </cell>
          <cell r="E1274" t="str">
            <v>PML</v>
          </cell>
          <cell r="F1274" t="str">
            <v>A</v>
          </cell>
          <cell r="G1274" t="str">
            <v>19 Severn Road Government Quarters</v>
          </cell>
          <cell r="H1274" t="str">
            <v>GPA</v>
          </cell>
          <cell r="I1274">
            <v>2</v>
          </cell>
          <cell r="J1274" t="str">
            <v>Yes</v>
          </cell>
          <cell r="L1274" t="str">
            <v>Yes</v>
          </cell>
          <cell r="M1274" t="str">
            <v>AC02308037002</v>
          </cell>
        </row>
        <row r="1275">
          <cell r="A1275" t="str">
            <v>SA2291</v>
          </cell>
          <cell r="B1275" t="str">
            <v>11SW-D/F73</v>
          </cell>
          <cell r="C1275">
            <v>4</v>
          </cell>
          <cell r="D1275" t="str">
            <v>WS&amp;L</v>
          </cell>
          <cell r="E1275" t="str">
            <v>S</v>
          </cell>
          <cell r="F1275" t="str">
            <v>A</v>
          </cell>
          <cell r="G1275" t="str">
            <v>TWGH's Jockey Club Rehabilitation Complex</v>
          </cell>
          <cell r="H1275" t="str">
            <v>SWD</v>
          </cell>
          <cell r="I1275">
            <v>1</v>
          </cell>
          <cell r="J1275" t="str">
            <v>Yes</v>
          </cell>
          <cell r="L1275" t="str">
            <v>Yes</v>
          </cell>
          <cell r="M1275" t="str">
            <v>BB05508017005</v>
          </cell>
        </row>
        <row r="1276">
          <cell r="A1276" t="str">
            <v>SA2292</v>
          </cell>
          <cell r="B1276" t="str">
            <v>11SW-D/R1173</v>
          </cell>
          <cell r="C1276">
            <v>0</v>
          </cell>
          <cell r="D1276" t="str">
            <v>WS&amp;L</v>
          </cell>
          <cell r="E1276" t="str">
            <v>S</v>
          </cell>
          <cell r="F1276" t="str">
            <v>A</v>
          </cell>
          <cell r="G1276" t="str">
            <v>Fu Hong Society Rehabilitation Centre</v>
          </cell>
          <cell r="H1276" t="str">
            <v>SWD</v>
          </cell>
          <cell r="I1276">
            <v>2</v>
          </cell>
          <cell r="J1276" t="str">
            <v>Yes</v>
          </cell>
          <cell r="K1276" t="str">
            <v>Aberdeen_ApLeiChau</v>
          </cell>
          <cell r="L1276" t="str">
            <v>No</v>
          </cell>
          <cell r="M1276" t="str">
            <v>BK05508010000</v>
          </cell>
        </row>
        <row r="1277">
          <cell r="A1277" t="str">
            <v>SA2293</v>
          </cell>
          <cell r="B1277" t="str">
            <v>11SW-D/R1222</v>
          </cell>
          <cell r="C1277">
            <v>0</v>
          </cell>
          <cell r="D1277" t="str">
            <v>WS&amp;L</v>
          </cell>
          <cell r="E1277" t="str">
            <v>S</v>
          </cell>
          <cell r="F1277" t="str">
            <v>A</v>
          </cell>
          <cell r="G1277" t="str">
            <v>Aberdeen Jockey Club Clinic</v>
          </cell>
          <cell r="H1277" t="str">
            <v>DH</v>
          </cell>
          <cell r="I1277">
            <v>1</v>
          </cell>
          <cell r="J1277" t="str">
            <v>Yes</v>
          </cell>
          <cell r="K1277" t="str">
            <v>Aberdeen_ApLeiChau</v>
          </cell>
          <cell r="L1277" t="str">
            <v>No</v>
          </cell>
          <cell r="M1277" t="str">
            <v>BK02508011001</v>
          </cell>
        </row>
        <row r="1278">
          <cell r="A1278" t="str">
            <v>SA2294</v>
          </cell>
          <cell r="B1278" t="str">
            <v>11SW-D/R1223</v>
          </cell>
          <cell r="C1278">
            <v>0</v>
          </cell>
          <cell r="D1278" t="str">
            <v>WS&amp;L</v>
          </cell>
          <cell r="E1278" t="str">
            <v>S</v>
          </cell>
          <cell r="F1278" t="str">
            <v>A</v>
          </cell>
          <cell r="G1278" t="str">
            <v>Aberdeen Jockey Club Clinic</v>
          </cell>
          <cell r="H1278" t="str">
            <v>DH</v>
          </cell>
          <cell r="I1278">
            <v>1</v>
          </cell>
          <cell r="J1278" t="str">
            <v>Yes</v>
          </cell>
          <cell r="K1278" t="str">
            <v>Aberdeen_ApLeiChau</v>
          </cell>
          <cell r="L1278" t="str">
            <v>No</v>
          </cell>
          <cell r="M1278" t="str">
            <v>BK02508011002</v>
          </cell>
        </row>
        <row r="1279">
          <cell r="A1279" t="str">
            <v>SA2295</v>
          </cell>
          <cell r="B1279" t="str">
            <v>11SW-D/R1234</v>
          </cell>
          <cell r="C1279">
            <v>0</v>
          </cell>
          <cell r="D1279" t="str">
            <v>Wch</v>
          </cell>
          <cell r="E1279" t="str">
            <v>Wch-S</v>
          </cell>
          <cell r="F1279" t="str">
            <v>A</v>
          </cell>
          <cell r="G1279" t="str">
            <v>Bowen Road Temporary Playground</v>
          </cell>
          <cell r="H1279" t="str">
            <v>LCSD</v>
          </cell>
          <cell r="I1279">
            <v>3</v>
          </cell>
          <cell r="J1279" t="str">
            <v>No</v>
          </cell>
          <cell r="L1279" t="str">
            <v>No</v>
          </cell>
          <cell r="M1279" t="str">
            <v>CC04408073001</v>
          </cell>
        </row>
        <row r="1280">
          <cell r="A1280" t="str">
            <v>SA2299</v>
          </cell>
          <cell r="B1280" t="str">
            <v>11SW-D/R207</v>
          </cell>
          <cell r="C1280">
            <v>2</v>
          </cell>
          <cell r="D1280" t="str">
            <v>Wch</v>
          </cell>
          <cell r="E1280" t="str">
            <v>Wch-S</v>
          </cell>
          <cell r="F1280" t="str">
            <v>A</v>
          </cell>
          <cell r="G1280" t="str">
            <v>Stubbs Road Children's Playground</v>
          </cell>
          <cell r="H1280" t="str">
            <v>LCSD</v>
          </cell>
          <cell r="I1280">
            <v>1</v>
          </cell>
          <cell r="J1280" t="str">
            <v>No</v>
          </cell>
          <cell r="L1280" t="str">
            <v>Yes</v>
          </cell>
          <cell r="M1280" t="str">
            <v>CC04408031001</v>
          </cell>
        </row>
        <row r="1281">
          <cell r="A1281" t="str">
            <v>SA2300</v>
          </cell>
          <cell r="B1281" t="str">
            <v>11SW-D/R220</v>
          </cell>
          <cell r="C1281">
            <v>0</v>
          </cell>
          <cell r="D1281" t="str">
            <v>CP&amp;ML</v>
          </cell>
          <cell r="E1281" t="str">
            <v>PML</v>
          </cell>
          <cell r="F1281" t="str">
            <v>A</v>
          </cell>
          <cell r="G1281" t="str">
            <v>Victoria House, 15 Barker Road</v>
          </cell>
          <cell r="H1281" t="str">
            <v>GPA</v>
          </cell>
          <cell r="I1281">
            <v>2</v>
          </cell>
          <cell r="J1281" t="str">
            <v>Yes</v>
          </cell>
          <cell r="L1281" t="str">
            <v>No</v>
          </cell>
          <cell r="M1281" t="str">
            <v>AC02308032004</v>
          </cell>
        </row>
        <row r="1282">
          <cell r="A1282" t="str">
            <v>SA2301</v>
          </cell>
          <cell r="B1282" t="str">
            <v>11SW-D/R221</v>
          </cell>
          <cell r="C1282">
            <v>0</v>
          </cell>
          <cell r="D1282" t="str">
            <v>CP&amp;ML</v>
          </cell>
          <cell r="E1282" t="str">
            <v>PML</v>
          </cell>
          <cell r="F1282" t="str">
            <v>A</v>
          </cell>
          <cell r="G1282" t="str">
            <v>Victoria House, 15 Barker Road</v>
          </cell>
          <cell r="H1282" t="str">
            <v>GPA</v>
          </cell>
          <cell r="I1282">
            <v>2</v>
          </cell>
          <cell r="J1282" t="str">
            <v>Yes</v>
          </cell>
          <cell r="L1282" t="str">
            <v>No</v>
          </cell>
          <cell r="M1282" t="str">
            <v>AC02308032005</v>
          </cell>
        </row>
        <row r="1283">
          <cell r="A1283" t="str">
            <v>SA2302</v>
          </cell>
          <cell r="B1283" t="str">
            <v>11SW-D/R231</v>
          </cell>
          <cell r="C1283">
            <v>0</v>
          </cell>
          <cell r="D1283" t="str">
            <v>CP&amp;ML</v>
          </cell>
          <cell r="E1283" t="str">
            <v>PML</v>
          </cell>
          <cell r="F1283" t="str">
            <v>A</v>
          </cell>
          <cell r="G1283" t="str">
            <v>Chief Justice's Residence, 18 Gough Hill Road</v>
          </cell>
          <cell r="H1283" t="str">
            <v>JD</v>
          </cell>
          <cell r="I1283">
            <v>1</v>
          </cell>
          <cell r="J1283" t="str">
            <v>Yes</v>
          </cell>
          <cell r="L1283" t="str">
            <v>No</v>
          </cell>
          <cell r="M1283" t="str">
            <v>AC02308034005</v>
          </cell>
        </row>
        <row r="1284">
          <cell r="A1284" t="str">
            <v>SA2303</v>
          </cell>
          <cell r="B1284" t="str">
            <v>11SW-D/R283</v>
          </cell>
          <cell r="C1284">
            <v>0</v>
          </cell>
          <cell r="D1284" t="str">
            <v>WS&amp;L</v>
          </cell>
          <cell r="E1284" t="str">
            <v>S</v>
          </cell>
          <cell r="F1284" t="str">
            <v>A</v>
          </cell>
          <cell r="G1284" t="str">
            <v>Nam Fung Road Refuse Collection Point</v>
          </cell>
          <cell r="H1284" t="str">
            <v>FEHD</v>
          </cell>
          <cell r="I1284">
            <v>3</v>
          </cell>
          <cell r="J1284" t="str">
            <v>No</v>
          </cell>
          <cell r="K1284" t="str">
            <v>DeepWaterBay_RepulseBay</v>
          </cell>
          <cell r="L1284" t="str">
            <v>No</v>
          </cell>
          <cell r="M1284" t="str">
            <v>BB04408029009</v>
          </cell>
        </row>
        <row r="1285">
          <cell r="A1285" t="str">
            <v>SA2304</v>
          </cell>
          <cell r="B1285" t="str">
            <v>11SW-D/R296</v>
          </cell>
          <cell r="C1285">
            <v>0</v>
          </cell>
          <cell r="D1285" t="str">
            <v>Heritage</v>
          </cell>
          <cell r="E1285" t="str">
            <v>Antiq</v>
          </cell>
          <cell r="F1285" t="str">
            <v>A</v>
          </cell>
          <cell r="G1285" t="str">
            <v>Ware House (Old Aberdeen Police Station) (S)</v>
          </cell>
          <cell r="H1285" t="str">
            <v>GPA</v>
          </cell>
          <cell r="I1285">
            <v>1</v>
          </cell>
          <cell r="J1285" t="str">
            <v>Yes</v>
          </cell>
          <cell r="K1285" t="str">
            <v>Aberdeen_ApLeiChau</v>
          </cell>
          <cell r="L1285" t="str">
            <v>Yes</v>
          </cell>
          <cell r="M1285" t="str">
            <v>FH02308007001</v>
          </cell>
        </row>
        <row r="1286">
          <cell r="A1286" t="str">
            <v>SA2305</v>
          </cell>
          <cell r="B1286" t="str">
            <v>11SW-D/R299</v>
          </cell>
          <cell r="C1286">
            <v>0</v>
          </cell>
          <cell r="D1286" t="str">
            <v>Heritage</v>
          </cell>
          <cell r="E1286" t="str">
            <v>Antiq</v>
          </cell>
          <cell r="F1286" t="str">
            <v>A</v>
          </cell>
          <cell r="G1286" t="str">
            <v>Ware House (Old Aberdeen Police Station) (S)</v>
          </cell>
          <cell r="H1286" t="str">
            <v>GPA</v>
          </cell>
          <cell r="I1286">
            <v>1</v>
          </cell>
          <cell r="J1286" t="str">
            <v>Yes</v>
          </cell>
          <cell r="K1286" t="str">
            <v>Aberdeen_ApLeiChau</v>
          </cell>
          <cell r="L1286" t="str">
            <v>No</v>
          </cell>
          <cell r="M1286" t="str">
            <v>FH02308007002</v>
          </cell>
        </row>
        <row r="1287">
          <cell r="A1287" t="str">
            <v>SA2307</v>
          </cell>
          <cell r="B1287" t="str">
            <v>11SW-D/R49</v>
          </cell>
          <cell r="C1287">
            <v>0</v>
          </cell>
          <cell r="D1287" t="str">
            <v>Wch</v>
          </cell>
          <cell r="E1287" t="str">
            <v>Wch-S</v>
          </cell>
          <cell r="F1287" t="str">
            <v>A</v>
          </cell>
          <cell r="G1287" t="str">
            <v>Green Lane Hall</v>
          </cell>
          <cell r="H1287" t="str">
            <v>HKPF</v>
          </cell>
          <cell r="I1287">
            <v>1</v>
          </cell>
          <cell r="J1287" t="str">
            <v>Yes</v>
          </cell>
          <cell r="K1287" t="str">
            <v>HappyValley</v>
          </cell>
          <cell r="L1287" t="str">
            <v>No</v>
          </cell>
          <cell r="M1287" t="str">
            <v>CC03108001003</v>
          </cell>
        </row>
        <row r="1288">
          <cell r="A1288" t="str">
            <v>SA2310</v>
          </cell>
          <cell r="B1288" t="str">
            <v>11SW-D/R547</v>
          </cell>
          <cell r="C1288">
            <v>1</v>
          </cell>
          <cell r="D1288" t="str">
            <v>WS&amp;L</v>
          </cell>
          <cell r="E1288" t="str">
            <v>S</v>
          </cell>
          <cell r="F1288" t="str">
            <v>A</v>
          </cell>
          <cell r="G1288" t="str">
            <v>Aberdeen Police Training School</v>
          </cell>
          <cell r="H1288" t="str">
            <v>HKPF</v>
          </cell>
          <cell r="I1288">
            <v>2</v>
          </cell>
          <cell r="J1288" t="str">
            <v>Yes</v>
          </cell>
          <cell r="K1288" t="str">
            <v>DeepWaterBay_RepulseBay</v>
          </cell>
          <cell r="L1288" t="str">
            <v>No</v>
          </cell>
          <cell r="M1288" t="str">
            <v>BB04408029012</v>
          </cell>
        </row>
        <row r="1289">
          <cell r="A1289" t="str">
            <v>SA2311</v>
          </cell>
          <cell r="B1289" t="str">
            <v>11SW-D/R579</v>
          </cell>
          <cell r="C1289">
            <v>1</v>
          </cell>
          <cell r="D1289" t="str">
            <v>Wch</v>
          </cell>
          <cell r="E1289" t="str">
            <v>Wch-S</v>
          </cell>
          <cell r="F1289" t="str">
            <v>A</v>
          </cell>
          <cell r="G1289" t="str">
            <v>Green Lane Hall</v>
          </cell>
          <cell r="H1289" t="str">
            <v>HKPF</v>
          </cell>
          <cell r="I1289">
            <v>2</v>
          </cell>
          <cell r="J1289" t="str">
            <v>Yes</v>
          </cell>
          <cell r="K1289" t="str">
            <v>HappyValley</v>
          </cell>
          <cell r="L1289" t="str">
            <v>No</v>
          </cell>
          <cell r="M1289" t="str">
            <v>CC03108001004</v>
          </cell>
        </row>
        <row r="1290">
          <cell r="A1290" t="str">
            <v>SA2312</v>
          </cell>
          <cell r="B1290" t="str">
            <v>11SW-D/R627</v>
          </cell>
          <cell r="C1290">
            <v>0</v>
          </cell>
          <cell r="D1290" t="str">
            <v>CP&amp;ML</v>
          </cell>
          <cell r="E1290" t="str">
            <v>PML</v>
          </cell>
          <cell r="F1290" t="str">
            <v>A</v>
          </cell>
          <cell r="G1290" t="str">
            <v>Mount Gough F.M. Broadcasting Station</v>
          </cell>
          <cell r="H1290" t="str">
            <v>OFTA</v>
          </cell>
          <cell r="I1290">
            <v>2</v>
          </cell>
          <cell r="J1290" t="str">
            <v>No</v>
          </cell>
          <cell r="L1290" t="str">
            <v>No</v>
          </cell>
          <cell r="M1290" t="str">
            <v>AC03108044002</v>
          </cell>
        </row>
        <row r="1291">
          <cell r="A1291" t="str">
            <v>SA2317</v>
          </cell>
          <cell r="B1291" t="str">
            <v>11SW-D/R797</v>
          </cell>
          <cell r="C1291">
            <v>0</v>
          </cell>
          <cell r="D1291" t="str">
            <v>Wch</v>
          </cell>
          <cell r="E1291" t="str">
            <v>Wch-S</v>
          </cell>
          <cell r="F1291" t="str">
            <v>A</v>
          </cell>
          <cell r="G1291" t="str">
            <v>Hong Kong Cemetery</v>
          </cell>
          <cell r="H1291" t="str">
            <v>FEHD</v>
          </cell>
          <cell r="I1291">
            <v>3</v>
          </cell>
          <cell r="J1291" t="str">
            <v>No</v>
          </cell>
          <cell r="L1291" t="str">
            <v>No</v>
          </cell>
          <cell r="M1291" t="str">
            <v>CC01908021020</v>
          </cell>
        </row>
        <row r="1292">
          <cell r="A1292" t="str">
            <v>SA2318</v>
          </cell>
          <cell r="B1292" t="str">
            <v>11SW-D/R800</v>
          </cell>
          <cell r="C1292">
            <v>0</v>
          </cell>
          <cell r="D1292" t="str">
            <v>Wch</v>
          </cell>
          <cell r="E1292" t="str">
            <v>Wch-S</v>
          </cell>
          <cell r="F1292" t="str">
            <v>A</v>
          </cell>
          <cell r="G1292" t="str">
            <v>Hong Kong Cemetery</v>
          </cell>
          <cell r="H1292" t="str">
            <v>FEHD</v>
          </cell>
          <cell r="I1292">
            <v>3</v>
          </cell>
          <cell r="J1292" t="str">
            <v>No</v>
          </cell>
          <cell r="L1292" t="str">
            <v>No</v>
          </cell>
          <cell r="M1292" t="str">
            <v>CC01908021039</v>
          </cell>
        </row>
        <row r="1293">
          <cell r="A1293" t="str">
            <v>SA2319</v>
          </cell>
          <cell r="B1293" t="str">
            <v>11SW-D/R801</v>
          </cell>
          <cell r="C1293">
            <v>0</v>
          </cell>
          <cell r="D1293" t="str">
            <v>Wch</v>
          </cell>
          <cell r="E1293" t="str">
            <v>Wch-S</v>
          </cell>
          <cell r="F1293" t="str">
            <v>A</v>
          </cell>
          <cell r="G1293" t="str">
            <v>Hong Kong Cemetery</v>
          </cell>
          <cell r="H1293" t="str">
            <v>FEHD</v>
          </cell>
          <cell r="I1293">
            <v>3</v>
          </cell>
          <cell r="J1293" t="str">
            <v>Yes</v>
          </cell>
          <cell r="L1293" t="str">
            <v>Yes</v>
          </cell>
          <cell r="M1293" t="str">
            <v>CC01908021045</v>
          </cell>
        </row>
        <row r="1294">
          <cell r="A1294" t="str">
            <v>SA2320</v>
          </cell>
          <cell r="B1294" t="str">
            <v>11SW-D/R804</v>
          </cell>
          <cell r="C1294">
            <v>0</v>
          </cell>
          <cell r="D1294" t="str">
            <v>Wch</v>
          </cell>
          <cell r="E1294" t="str">
            <v>Wch-S</v>
          </cell>
          <cell r="F1294" t="str">
            <v>A</v>
          </cell>
          <cell r="G1294" t="str">
            <v>Hong Kong Cemetery</v>
          </cell>
          <cell r="H1294" t="str">
            <v>FEHD</v>
          </cell>
          <cell r="I1294">
            <v>3</v>
          </cell>
          <cell r="J1294" t="str">
            <v>No</v>
          </cell>
          <cell r="L1294" t="str">
            <v>Yes</v>
          </cell>
          <cell r="M1294" t="str">
            <v>CC01908021021</v>
          </cell>
        </row>
        <row r="1295">
          <cell r="A1295" t="str">
            <v>SA2321</v>
          </cell>
          <cell r="B1295" t="str">
            <v>11SW-D/R805</v>
          </cell>
          <cell r="C1295">
            <v>0</v>
          </cell>
          <cell r="D1295" t="str">
            <v>Wch</v>
          </cell>
          <cell r="E1295" t="str">
            <v>Wch-S</v>
          </cell>
          <cell r="F1295" t="str">
            <v>A</v>
          </cell>
          <cell r="G1295" t="str">
            <v>Hong Kong Cemetery</v>
          </cell>
          <cell r="H1295" t="str">
            <v>FEHD</v>
          </cell>
          <cell r="I1295">
            <v>3</v>
          </cell>
          <cell r="J1295" t="str">
            <v>Yes</v>
          </cell>
          <cell r="L1295" t="str">
            <v>Yes</v>
          </cell>
          <cell r="M1295" t="str">
            <v>CC01908021034</v>
          </cell>
        </row>
        <row r="1296">
          <cell r="A1296" t="str">
            <v>SA2322</v>
          </cell>
          <cell r="B1296" t="str">
            <v>11SW-D/R811</v>
          </cell>
          <cell r="C1296">
            <v>0</v>
          </cell>
          <cell r="D1296" t="str">
            <v>Wch</v>
          </cell>
          <cell r="E1296" t="str">
            <v>Wch-S</v>
          </cell>
          <cell r="F1296" t="str">
            <v>A</v>
          </cell>
          <cell r="G1296" t="str">
            <v>Hong Kong Cemetery</v>
          </cell>
          <cell r="H1296" t="str">
            <v>FEHD</v>
          </cell>
          <cell r="I1296">
            <v>3</v>
          </cell>
          <cell r="J1296" t="str">
            <v>No</v>
          </cell>
          <cell r="L1296" t="str">
            <v>Yes</v>
          </cell>
          <cell r="M1296" t="str">
            <v>CC01908021044</v>
          </cell>
        </row>
        <row r="1297">
          <cell r="A1297" t="str">
            <v>SA2323</v>
          </cell>
          <cell r="B1297" t="str">
            <v>11SW-D/R836</v>
          </cell>
          <cell r="C1297">
            <v>0</v>
          </cell>
          <cell r="D1297" t="str">
            <v>CP&amp;ML</v>
          </cell>
          <cell r="E1297" t="str">
            <v>PML</v>
          </cell>
          <cell r="F1297" t="str">
            <v>A</v>
          </cell>
          <cell r="G1297" t="str">
            <v>Victoria House, 15 Barker Road</v>
          </cell>
          <cell r="H1297" t="str">
            <v>GPA</v>
          </cell>
          <cell r="I1297">
            <v>1</v>
          </cell>
          <cell r="J1297" t="str">
            <v>Yes</v>
          </cell>
          <cell r="L1297" t="str">
            <v>No</v>
          </cell>
          <cell r="M1297" t="str">
            <v>AC02308032012</v>
          </cell>
        </row>
        <row r="1298">
          <cell r="A1298" t="str">
            <v>SA2324</v>
          </cell>
          <cell r="B1298" t="str">
            <v>11SW-D/R860</v>
          </cell>
          <cell r="C1298">
            <v>0</v>
          </cell>
          <cell r="D1298" t="str">
            <v>CP&amp;ML</v>
          </cell>
          <cell r="E1298" t="str">
            <v>PML</v>
          </cell>
          <cell r="F1298" t="str">
            <v>A</v>
          </cell>
          <cell r="G1298" t="str">
            <v>Victoria House, 15 Barker Road</v>
          </cell>
          <cell r="H1298" t="str">
            <v>GPA</v>
          </cell>
          <cell r="I1298">
            <v>2</v>
          </cell>
          <cell r="J1298" t="str">
            <v>Yes</v>
          </cell>
          <cell r="L1298" t="str">
            <v>No</v>
          </cell>
          <cell r="M1298" t="str">
            <v>AC02308032015</v>
          </cell>
        </row>
        <row r="1299">
          <cell r="A1299" t="str">
            <v>SA2325</v>
          </cell>
          <cell r="B1299" t="str">
            <v>11SW-D/R89</v>
          </cell>
          <cell r="C1299" t="str">
            <v>1,2</v>
          </cell>
          <cell r="D1299" t="str">
            <v>CP&amp;ML</v>
          </cell>
          <cell r="E1299" t="str">
            <v>PML</v>
          </cell>
          <cell r="F1299" t="str">
            <v>A</v>
          </cell>
          <cell r="G1299" t="str">
            <v>Guildd Road Road Side Planting Area</v>
          </cell>
          <cell r="H1299" t="str">
            <v>HyD,LCSD</v>
          </cell>
          <cell r="I1299">
            <v>2</v>
          </cell>
          <cell r="J1299" t="str">
            <v>Yes</v>
          </cell>
          <cell r="L1299" t="str">
            <v>No</v>
          </cell>
          <cell r="M1299" t="str">
            <v>AC04408072001</v>
          </cell>
        </row>
        <row r="1300">
          <cell r="A1300" t="str">
            <v>SA2326</v>
          </cell>
          <cell r="B1300" t="str">
            <v>11SW-D/R898</v>
          </cell>
          <cell r="C1300">
            <v>0</v>
          </cell>
          <cell r="D1300" t="str">
            <v>CP&amp;ML</v>
          </cell>
          <cell r="E1300" t="str">
            <v>PML</v>
          </cell>
          <cell r="F1300" t="str">
            <v>A</v>
          </cell>
          <cell r="G1300" t="str">
            <v>Chief Justice's Residence, 18 Gough Hill Road</v>
          </cell>
          <cell r="H1300" t="str">
            <v>GPA</v>
          </cell>
          <cell r="I1300">
            <v>1</v>
          </cell>
          <cell r="J1300" t="str">
            <v>No</v>
          </cell>
          <cell r="L1300" t="str">
            <v>No</v>
          </cell>
          <cell r="M1300" t="str">
            <v>AC02308034002</v>
          </cell>
        </row>
        <row r="1301">
          <cell r="A1301" t="str">
            <v>SA2328</v>
          </cell>
          <cell r="B1301" t="str">
            <v>11SW-D/R960</v>
          </cell>
          <cell r="C1301">
            <v>0</v>
          </cell>
          <cell r="D1301" t="str">
            <v>Wch</v>
          </cell>
          <cell r="E1301" t="str">
            <v>Wch-N</v>
          </cell>
          <cell r="F1301" t="str">
            <v>A</v>
          </cell>
          <cell r="G1301" t="str">
            <v>Police Museum (Formerly Wanchai Gap Police Station)</v>
          </cell>
          <cell r="H1301" t="str">
            <v>HKPF</v>
          </cell>
          <cell r="I1301">
            <v>2</v>
          </cell>
          <cell r="J1301" t="str">
            <v>No</v>
          </cell>
          <cell r="L1301" t="str">
            <v>No</v>
          </cell>
          <cell r="M1301" t="str">
            <v>CA03108001003</v>
          </cell>
        </row>
        <row r="1302">
          <cell r="A1302" t="str">
            <v>SA2426</v>
          </cell>
          <cell r="B1302" t="str">
            <v>14NE-B/C122</v>
          </cell>
          <cell r="C1302">
            <v>0</v>
          </cell>
          <cell r="D1302" t="str">
            <v>E</v>
          </cell>
          <cell r="E1302" t="str">
            <v>SKW&amp;Is-S</v>
          </cell>
          <cell r="F1302" t="str">
            <v>A</v>
          </cell>
          <cell r="G1302" t="str">
            <v>Lamma Yung Shu Wan Playground (Is-S)</v>
          </cell>
          <cell r="H1302" t="str">
            <v>LCSD</v>
          </cell>
          <cell r="I1302">
            <v>3</v>
          </cell>
          <cell r="J1302" t="str">
            <v>No</v>
          </cell>
          <cell r="L1302" t="str">
            <v>Yes</v>
          </cell>
          <cell r="M1302" t="str">
            <v>DF04408019001</v>
          </cell>
        </row>
        <row r="1303">
          <cell r="A1303" t="str">
            <v>SA2427</v>
          </cell>
          <cell r="B1303" t="str">
            <v>14NE-B/C227</v>
          </cell>
          <cell r="C1303">
            <v>0</v>
          </cell>
          <cell r="D1303" t="str">
            <v>E</v>
          </cell>
          <cell r="E1303" t="str">
            <v>SKW&amp;Is-S</v>
          </cell>
          <cell r="F1303" t="str">
            <v>A</v>
          </cell>
          <cell r="G1303" t="str">
            <v>Lamma Fire Station (Is-S)</v>
          </cell>
          <cell r="H1303" t="str">
            <v>FSD</v>
          </cell>
          <cell r="I1303">
            <v>1</v>
          </cell>
          <cell r="J1303" t="str">
            <v>Yes</v>
          </cell>
          <cell r="L1303" t="str">
            <v>Yes</v>
          </cell>
          <cell r="M1303" t="str">
            <v>DF01808070001</v>
          </cell>
        </row>
        <row r="1304">
          <cell r="A1304" t="str">
            <v>SA2481</v>
          </cell>
          <cell r="B1304" t="str">
            <v>14NW-B/C2</v>
          </cell>
          <cell r="C1304">
            <v>0</v>
          </cell>
          <cell r="D1304" t="str">
            <v>E</v>
          </cell>
          <cell r="E1304" t="str">
            <v>SKW&amp;Is-S</v>
          </cell>
          <cell r="F1304" t="str">
            <v>A</v>
          </cell>
          <cell r="G1304" t="str">
            <v>Cheung Chau Navigational Aid Station (Is-S)</v>
          </cell>
          <cell r="H1304" t="str">
            <v>CAD</v>
          </cell>
          <cell r="I1304">
            <v>2</v>
          </cell>
          <cell r="J1304" t="str">
            <v>Yes</v>
          </cell>
          <cell r="L1304" t="str">
            <v>No</v>
          </cell>
          <cell r="M1304" t="str">
            <v>DF00808013001</v>
          </cell>
        </row>
        <row r="1305">
          <cell r="A1305" t="str">
            <v>SA2482</v>
          </cell>
          <cell r="B1305" t="str">
            <v>14NW-B/C3</v>
          </cell>
          <cell r="C1305">
            <v>0</v>
          </cell>
          <cell r="D1305" t="str">
            <v>E</v>
          </cell>
          <cell r="E1305" t="str">
            <v>SKW&amp;Is-S</v>
          </cell>
          <cell r="F1305" t="str">
            <v>A</v>
          </cell>
          <cell r="G1305" t="str">
            <v>Cheung Chau Navigational Aid Station (Is-S)</v>
          </cell>
          <cell r="H1305" t="str">
            <v>CAD</v>
          </cell>
          <cell r="I1305">
            <v>3</v>
          </cell>
          <cell r="J1305" t="str">
            <v>No</v>
          </cell>
          <cell r="L1305" t="str">
            <v>No</v>
          </cell>
          <cell r="M1305" t="str">
            <v>DF00808013002</v>
          </cell>
        </row>
        <row r="1306">
          <cell r="A1306" t="str">
            <v>SA2483</v>
          </cell>
          <cell r="B1306" t="str">
            <v>14NW-B/F4</v>
          </cell>
          <cell r="C1306">
            <v>0</v>
          </cell>
          <cell r="D1306" t="str">
            <v>E</v>
          </cell>
          <cell r="E1306" t="str">
            <v>SKW&amp;Is-S</v>
          </cell>
          <cell r="F1306" t="str">
            <v>A</v>
          </cell>
          <cell r="G1306" t="str">
            <v>Cheung Chau Navigational Aid Station (Is-S)</v>
          </cell>
          <cell r="H1306" t="str">
            <v>CAD</v>
          </cell>
          <cell r="I1306">
            <v>2</v>
          </cell>
          <cell r="J1306" t="str">
            <v>No</v>
          </cell>
          <cell r="L1306" t="str">
            <v>Yes</v>
          </cell>
          <cell r="M1306" t="str">
            <v>DF00808013008</v>
          </cell>
        </row>
        <row r="1307">
          <cell r="A1307" t="str">
            <v>SA2484</v>
          </cell>
          <cell r="B1307" t="str">
            <v>14NW-B/F5</v>
          </cell>
          <cell r="C1307">
            <v>0</v>
          </cell>
          <cell r="D1307" t="str">
            <v>E</v>
          </cell>
          <cell r="E1307" t="str">
            <v>SKW&amp;Is-S</v>
          </cell>
          <cell r="F1307" t="str">
            <v>A</v>
          </cell>
          <cell r="G1307" t="str">
            <v>Hei Ling Chau Addiction Treatment Centre &amp; Hei Ling Chau Correctional Institution (Is-S)</v>
          </cell>
          <cell r="H1307" t="str">
            <v>CSD</v>
          </cell>
          <cell r="I1307">
            <v>3</v>
          </cell>
          <cell r="J1307" t="str">
            <v>No</v>
          </cell>
          <cell r="L1307" t="str">
            <v>Yes</v>
          </cell>
          <cell r="M1307" t="str">
            <v>DF01208008028</v>
          </cell>
        </row>
        <row r="1308">
          <cell r="A1308" t="str">
            <v>SA2486</v>
          </cell>
          <cell r="B1308" t="str">
            <v>14NW-D/CR142</v>
          </cell>
          <cell r="C1308">
            <v>0</v>
          </cell>
          <cell r="D1308" t="str">
            <v>E</v>
          </cell>
          <cell r="E1308" t="str">
            <v>SKW&amp;Is-S</v>
          </cell>
          <cell r="F1308" t="str">
            <v>A</v>
          </cell>
          <cell r="G1308" t="str">
            <v>Ko Shan Tsuen Sitting Out Area, Cheung Chau (Is-S)</v>
          </cell>
          <cell r="H1308" t="str">
            <v>HAD</v>
          </cell>
          <cell r="I1308">
            <v>1</v>
          </cell>
          <cell r="J1308" t="str">
            <v>No</v>
          </cell>
          <cell r="K1308" t="str">
            <v>CheungChau-South</v>
          </cell>
          <cell r="L1308" t="str">
            <v>Yes</v>
          </cell>
          <cell r="M1308" t="str">
            <v>DF02708061001</v>
          </cell>
        </row>
        <row r="1309">
          <cell r="A1309" t="str">
            <v>SA2487</v>
          </cell>
          <cell r="B1309" t="str">
            <v>14NW-D/C153</v>
          </cell>
          <cell r="C1309">
            <v>0</v>
          </cell>
          <cell r="D1309" t="str">
            <v>E</v>
          </cell>
          <cell r="E1309" t="str">
            <v>SKW&amp;Is-S</v>
          </cell>
          <cell r="F1309" t="str">
            <v>A</v>
          </cell>
          <cell r="G1309" t="str">
            <v>Cheung Chau Sai Wan Pier Toilet (Is-S)</v>
          </cell>
          <cell r="H1309" t="str">
            <v>FEHD</v>
          </cell>
          <cell r="I1309">
            <v>1</v>
          </cell>
          <cell r="J1309" t="str">
            <v>No</v>
          </cell>
          <cell r="K1309" t="str">
            <v>CheungChau-South</v>
          </cell>
          <cell r="L1309" t="str">
            <v>Yes</v>
          </cell>
          <cell r="M1309" t="str">
            <v>DF01908047001</v>
          </cell>
        </row>
        <row r="1310">
          <cell r="A1310" t="str">
            <v>SA2488</v>
          </cell>
          <cell r="B1310" t="str">
            <v>14NW-D/C16</v>
          </cell>
          <cell r="C1310">
            <v>0</v>
          </cell>
          <cell r="D1310" t="str">
            <v>E</v>
          </cell>
          <cell r="E1310" t="str">
            <v>SKW&amp;Is-S</v>
          </cell>
          <cell r="F1310" t="str">
            <v>A</v>
          </cell>
          <cell r="G1310" t="str">
            <v>Cheung Chau Sportsground (Is-S)</v>
          </cell>
          <cell r="H1310" t="str">
            <v>LCSD</v>
          </cell>
          <cell r="I1310">
            <v>1</v>
          </cell>
          <cell r="J1310" t="str">
            <v>Yes</v>
          </cell>
          <cell r="K1310" t="str">
            <v>CheungChau-North</v>
          </cell>
          <cell r="L1310" t="str">
            <v>Yes</v>
          </cell>
          <cell r="M1310" t="str">
            <v>DF04408020001</v>
          </cell>
        </row>
        <row r="1311">
          <cell r="A1311" t="str">
            <v>SA2489</v>
          </cell>
          <cell r="B1311" t="str">
            <v>14NW-D/C165</v>
          </cell>
          <cell r="C1311">
            <v>0</v>
          </cell>
          <cell r="D1311" t="str">
            <v>E</v>
          </cell>
          <cell r="E1311" t="str">
            <v>SKW&amp;Is-S</v>
          </cell>
          <cell r="F1311" t="str">
            <v>A</v>
          </cell>
          <cell r="G1311" t="str">
            <v>Cheung Chau Crematorium &amp; Columbarium (Is-S)</v>
          </cell>
          <cell r="H1311" t="str">
            <v>FEHD</v>
          </cell>
          <cell r="I1311">
            <v>1</v>
          </cell>
          <cell r="J1311" t="str">
            <v>Yes</v>
          </cell>
          <cell r="L1311" t="str">
            <v>Yes</v>
          </cell>
          <cell r="M1311" t="str">
            <v>DF01908047003</v>
          </cell>
        </row>
        <row r="1312">
          <cell r="A1312" t="str">
            <v>SA2490</v>
          </cell>
          <cell r="B1312" t="str">
            <v>14NW-D/C166</v>
          </cell>
          <cell r="C1312">
            <v>0</v>
          </cell>
          <cell r="D1312" t="str">
            <v>E</v>
          </cell>
          <cell r="E1312" t="str">
            <v>SKW&amp;Is-S</v>
          </cell>
          <cell r="F1312" t="str">
            <v>A</v>
          </cell>
          <cell r="G1312" t="str">
            <v>Cheung Chau Crematorium &amp; Columbarium (Is-S)</v>
          </cell>
          <cell r="H1312" t="str">
            <v>FEHD</v>
          </cell>
          <cell r="I1312">
            <v>2</v>
          </cell>
          <cell r="J1312" t="str">
            <v>No</v>
          </cell>
          <cell r="L1312" t="str">
            <v>Yes</v>
          </cell>
          <cell r="M1312" t="str">
            <v>DF01908047002</v>
          </cell>
        </row>
        <row r="1313">
          <cell r="A1313" t="str">
            <v>SA2491</v>
          </cell>
          <cell r="B1313" t="str">
            <v>14NW-D/C174</v>
          </cell>
          <cell r="C1313">
            <v>0</v>
          </cell>
          <cell r="D1313" t="str">
            <v>E</v>
          </cell>
          <cell r="E1313" t="str">
            <v>SKW&amp;Is-S</v>
          </cell>
          <cell r="F1313" t="str">
            <v>A</v>
          </cell>
          <cell r="G1313" t="str">
            <v>Cheung Chau Public Cemetery (Is-S)</v>
          </cell>
          <cell r="H1313" t="str">
            <v>FEHD</v>
          </cell>
          <cell r="I1313">
            <v>3</v>
          </cell>
          <cell r="J1313" t="str">
            <v>No</v>
          </cell>
          <cell r="L1313" t="str">
            <v>Yes</v>
          </cell>
          <cell r="M1313" t="str">
            <v>DF01908048001</v>
          </cell>
        </row>
        <row r="1314">
          <cell r="A1314" t="str">
            <v>SA2492</v>
          </cell>
          <cell r="B1314" t="str">
            <v>14NW-D/C180</v>
          </cell>
          <cell r="C1314">
            <v>0</v>
          </cell>
          <cell r="D1314" t="str">
            <v>E</v>
          </cell>
          <cell r="E1314" t="str">
            <v>SKW&amp;Is-S</v>
          </cell>
          <cell r="F1314" t="str">
            <v>A</v>
          </cell>
          <cell r="G1314" t="str">
            <v>Cheung Chau Public Cemetery (Is-S)</v>
          </cell>
          <cell r="H1314" t="str">
            <v>FEHD</v>
          </cell>
          <cell r="I1314">
            <v>3</v>
          </cell>
          <cell r="J1314" t="str">
            <v>No</v>
          </cell>
          <cell r="L1314" t="str">
            <v>Yes</v>
          </cell>
          <cell r="M1314" t="str">
            <v>DF01908048002</v>
          </cell>
        </row>
        <row r="1315">
          <cell r="A1315" t="str">
            <v>SA2493</v>
          </cell>
          <cell r="B1315" t="str">
            <v>14NW-D/C181</v>
          </cell>
          <cell r="C1315">
            <v>0</v>
          </cell>
          <cell r="D1315" t="str">
            <v>E</v>
          </cell>
          <cell r="E1315" t="str">
            <v>SKW&amp;Is-S</v>
          </cell>
          <cell r="F1315" t="str">
            <v>A</v>
          </cell>
          <cell r="G1315" t="str">
            <v>Cheung Chau Public Cemetery (Is-S)</v>
          </cell>
          <cell r="H1315" t="str">
            <v>FEHD</v>
          </cell>
          <cell r="I1315">
            <v>3</v>
          </cell>
          <cell r="J1315" t="str">
            <v>No</v>
          </cell>
          <cell r="L1315" t="str">
            <v>Yes</v>
          </cell>
          <cell r="M1315" t="str">
            <v>DF01908048003</v>
          </cell>
        </row>
        <row r="1316">
          <cell r="A1316" t="str">
            <v>SA2494</v>
          </cell>
          <cell r="B1316" t="str">
            <v>14NW-D/C198</v>
          </cell>
          <cell r="C1316">
            <v>0</v>
          </cell>
          <cell r="D1316" t="str">
            <v>E</v>
          </cell>
          <cell r="E1316" t="str">
            <v>SKW&amp;Is-S</v>
          </cell>
          <cell r="F1316" t="str">
            <v>A</v>
          </cell>
          <cell r="G1316" t="str">
            <v>Don Bosco Road Garden, Cheung Chau (Is-S)</v>
          </cell>
          <cell r="H1316" t="str">
            <v>LCSD</v>
          </cell>
          <cell r="I1316">
            <v>3</v>
          </cell>
          <cell r="J1316" t="str">
            <v>No</v>
          </cell>
          <cell r="K1316" t="str">
            <v>CheungChau-South</v>
          </cell>
          <cell r="L1316" t="str">
            <v>Yes</v>
          </cell>
          <cell r="M1316" t="str">
            <v>DF04408035003</v>
          </cell>
        </row>
        <row r="1317">
          <cell r="A1317" t="str">
            <v>SA2495</v>
          </cell>
          <cell r="B1317" t="str">
            <v>14NW-D/C215</v>
          </cell>
          <cell r="C1317">
            <v>0</v>
          </cell>
          <cell r="D1317" t="str">
            <v>E</v>
          </cell>
          <cell r="E1317" t="str">
            <v>SKW&amp;Is-S</v>
          </cell>
          <cell r="F1317" t="str">
            <v>A</v>
          </cell>
          <cell r="G1317" t="str">
            <v>Cheung Chau Tai Tsoi Yuen Road Sitting Out Area (Is-S)</v>
          </cell>
          <cell r="H1317" t="str">
            <v>LCSD</v>
          </cell>
          <cell r="I1317">
            <v>1</v>
          </cell>
          <cell r="J1317" t="str">
            <v>No</v>
          </cell>
          <cell r="K1317" t="str">
            <v>CheungChau-South</v>
          </cell>
          <cell r="L1317" t="str">
            <v>Yes</v>
          </cell>
          <cell r="M1317" t="str">
            <v>DF04408026001</v>
          </cell>
        </row>
        <row r="1318">
          <cell r="A1318" t="str">
            <v>SA2496</v>
          </cell>
          <cell r="B1318" t="str">
            <v>14NW-D/C223</v>
          </cell>
          <cell r="C1318">
            <v>1</v>
          </cell>
          <cell r="D1318" t="str">
            <v>E</v>
          </cell>
          <cell r="E1318" t="str">
            <v>SKW&amp;Is-S</v>
          </cell>
          <cell r="F1318" t="str">
            <v>A</v>
          </cell>
          <cell r="G1318" t="str">
            <v>Cheung Chau Hung Shing Temple Children's Playground (Is-S)</v>
          </cell>
          <cell r="H1318" t="str">
            <v>LCSD</v>
          </cell>
          <cell r="I1318">
            <v>2</v>
          </cell>
          <cell r="J1318" t="str">
            <v>No</v>
          </cell>
          <cell r="K1318" t="str">
            <v>CheungChau-North</v>
          </cell>
          <cell r="L1318" t="str">
            <v>Yes</v>
          </cell>
          <cell r="M1318" t="str">
            <v>DF04408055001</v>
          </cell>
        </row>
        <row r="1319">
          <cell r="A1319" t="str">
            <v>SA2498</v>
          </cell>
          <cell r="B1319" t="str">
            <v>14NW-D/C239</v>
          </cell>
          <cell r="C1319">
            <v>0</v>
          </cell>
          <cell r="D1319" t="str">
            <v>E</v>
          </cell>
          <cell r="E1319" t="str">
            <v>SKW&amp;Is-S</v>
          </cell>
          <cell r="F1319" t="str">
            <v>A</v>
          </cell>
          <cell r="G1319" t="str">
            <v>Cheung Chau Sportsground (Is-S)</v>
          </cell>
          <cell r="H1319" t="str">
            <v>LCSD</v>
          </cell>
          <cell r="I1319">
            <v>1</v>
          </cell>
          <cell r="J1319" t="str">
            <v>Yes</v>
          </cell>
          <cell r="K1319" t="str">
            <v>CheungChau-North</v>
          </cell>
          <cell r="L1319" t="str">
            <v>No</v>
          </cell>
          <cell r="M1319" t="str">
            <v>DF04408020002</v>
          </cell>
        </row>
        <row r="1320">
          <cell r="A1320" t="str">
            <v>SA2499</v>
          </cell>
          <cell r="B1320" t="str">
            <v>14NW-D/C240</v>
          </cell>
          <cell r="C1320">
            <v>0</v>
          </cell>
          <cell r="D1320" t="str">
            <v>E</v>
          </cell>
          <cell r="E1320" t="str">
            <v>SKW&amp;Is-S</v>
          </cell>
          <cell r="F1320" t="str">
            <v>A</v>
          </cell>
          <cell r="G1320" t="str">
            <v>Cheung Chau Sportsground (Is-S)</v>
          </cell>
          <cell r="H1320" t="str">
            <v>LCSD</v>
          </cell>
          <cell r="I1320">
            <v>2</v>
          </cell>
          <cell r="J1320" t="str">
            <v>Yes</v>
          </cell>
          <cell r="K1320" t="str">
            <v>CheungChau-North</v>
          </cell>
          <cell r="L1320" t="str">
            <v>No</v>
          </cell>
          <cell r="M1320" t="str">
            <v>DF04408020003</v>
          </cell>
        </row>
        <row r="1321">
          <cell r="A1321" t="str">
            <v>SA2500</v>
          </cell>
          <cell r="B1321" t="str">
            <v>14NW-D/C248</v>
          </cell>
          <cell r="C1321">
            <v>0</v>
          </cell>
          <cell r="D1321" t="str">
            <v>E</v>
          </cell>
          <cell r="E1321" t="str">
            <v>SKW&amp;Is-S</v>
          </cell>
          <cell r="F1321" t="str">
            <v>A</v>
          </cell>
          <cell r="G1321" t="str">
            <v>Cheung Chau Government Secondary School (Is-S)</v>
          </cell>
          <cell r="H1321" t="str">
            <v>EB</v>
          </cell>
          <cell r="I1321">
            <v>1</v>
          </cell>
          <cell r="J1321" t="str">
            <v>Yes</v>
          </cell>
          <cell r="K1321" t="str">
            <v>CheungChau-North</v>
          </cell>
          <cell r="L1321" t="str">
            <v>Yes</v>
          </cell>
          <cell r="M1321" t="str">
            <v>DF07108001000</v>
          </cell>
        </row>
        <row r="1322">
          <cell r="A1322" t="str">
            <v>SA2501</v>
          </cell>
          <cell r="B1322" t="str">
            <v>14NW-D/C252</v>
          </cell>
          <cell r="C1322">
            <v>2</v>
          </cell>
          <cell r="D1322" t="str">
            <v>E</v>
          </cell>
          <cell r="E1322" t="str">
            <v>SKW&amp;Is-S</v>
          </cell>
          <cell r="F1322" t="str">
            <v>A</v>
          </cell>
          <cell r="G1322" t="str">
            <v>Cheung Chau Police Station (Is-S)</v>
          </cell>
          <cell r="H1322" t="str">
            <v>HKPF</v>
          </cell>
          <cell r="I1322">
            <v>1</v>
          </cell>
          <cell r="J1322" t="str">
            <v>Yes</v>
          </cell>
          <cell r="K1322" t="str">
            <v>CheungChau-North</v>
          </cell>
          <cell r="L1322" t="str">
            <v>Yes</v>
          </cell>
          <cell r="M1322" t="str">
            <v>DF03108003003</v>
          </cell>
        </row>
        <row r="1323">
          <cell r="A1323" t="str">
            <v>SA2502</v>
          </cell>
          <cell r="B1323" t="str">
            <v>14NW-D/C253</v>
          </cell>
          <cell r="C1323">
            <v>0</v>
          </cell>
          <cell r="D1323" t="str">
            <v>E</v>
          </cell>
          <cell r="E1323" t="str">
            <v>SKW&amp;Is-S</v>
          </cell>
          <cell r="F1323" t="str">
            <v>A</v>
          </cell>
          <cell r="G1323" t="str">
            <v>Cheung Chau Sports Centre (Is-S)</v>
          </cell>
          <cell r="H1323" t="str">
            <v>LCSD</v>
          </cell>
          <cell r="I1323">
            <v>3</v>
          </cell>
          <cell r="J1323" t="str">
            <v>No</v>
          </cell>
          <cell r="K1323" t="str">
            <v>CheungChau-North</v>
          </cell>
          <cell r="L1323" t="str">
            <v>Yes</v>
          </cell>
          <cell r="M1323" t="str">
            <v>DF04408027001</v>
          </cell>
        </row>
        <row r="1324">
          <cell r="A1324" t="str">
            <v>SA2503</v>
          </cell>
          <cell r="B1324" t="str">
            <v>14NW-D/C26</v>
          </cell>
          <cell r="C1324">
            <v>0</v>
          </cell>
          <cell r="D1324" t="str">
            <v>E</v>
          </cell>
          <cell r="E1324" t="str">
            <v>SKW&amp;Is-S</v>
          </cell>
          <cell r="F1324" t="str">
            <v>A</v>
          </cell>
          <cell r="G1324" t="str">
            <v>Cheung Chau Marine Licensing Office (Is-S)</v>
          </cell>
          <cell r="H1324" t="str">
            <v>MD</v>
          </cell>
          <cell r="I1324">
            <v>1</v>
          </cell>
          <cell r="J1324" t="str">
            <v>Yes</v>
          </cell>
          <cell r="K1324" t="str">
            <v>CheungChau-North</v>
          </cell>
          <cell r="L1324" t="str">
            <v>Yes</v>
          </cell>
          <cell r="M1324" t="str">
            <v>DF04608005001</v>
          </cell>
        </row>
        <row r="1325">
          <cell r="A1325" t="str">
            <v>SA2504</v>
          </cell>
          <cell r="B1325" t="str">
            <v>14NW-D/C267</v>
          </cell>
          <cell r="C1325">
            <v>0</v>
          </cell>
          <cell r="D1325" t="str">
            <v>E</v>
          </cell>
          <cell r="E1325" t="str">
            <v>SKW&amp;Is-S</v>
          </cell>
          <cell r="F1325" t="str">
            <v>A</v>
          </cell>
          <cell r="G1325" t="str">
            <v>Cheung Chau Sportsground (Is-S)</v>
          </cell>
          <cell r="H1325" t="str">
            <v>LCSD</v>
          </cell>
          <cell r="I1325">
            <v>2</v>
          </cell>
          <cell r="J1325" t="str">
            <v>Yes</v>
          </cell>
          <cell r="K1325" t="str">
            <v>CheungChau-North</v>
          </cell>
          <cell r="L1325" t="str">
            <v>No</v>
          </cell>
          <cell r="M1325" t="str">
            <v>DF04408020004</v>
          </cell>
        </row>
        <row r="1326">
          <cell r="A1326" t="str">
            <v>SA2505</v>
          </cell>
          <cell r="B1326" t="str">
            <v>14NW-D/C290</v>
          </cell>
          <cell r="C1326">
            <v>0</v>
          </cell>
          <cell r="D1326" t="str">
            <v>E</v>
          </cell>
          <cell r="E1326" t="str">
            <v>SKW&amp;Is-S</v>
          </cell>
          <cell r="F1326" t="str">
            <v>A</v>
          </cell>
          <cell r="G1326" t="str">
            <v>Don Bosco Road Garden, Cheung Chau (Is-S)</v>
          </cell>
          <cell r="H1326" t="str">
            <v>LCSD</v>
          </cell>
          <cell r="I1326">
            <v>1</v>
          </cell>
          <cell r="J1326" t="str">
            <v>No</v>
          </cell>
          <cell r="K1326" t="str">
            <v>CheungChau-South</v>
          </cell>
          <cell r="L1326" t="str">
            <v>Yes</v>
          </cell>
          <cell r="M1326" t="str">
            <v>DF04408035001</v>
          </cell>
        </row>
        <row r="1327">
          <cell r="A1327" t="str">
            <v>SA2506</v>
          </cell>
          <cell r="B1327" t="str">
            <v>14NW-D/C299</v>
          </cell>
          <cell r="C1327">
            <v>0</v>
          </cell>
          <cell r="D1327" t="str">
            <v>E</v>
          </cell>
          <cell r="E1327" t="str">
            <v>SKW&amp;Is-S</v>
          </cell>
          <cell r="F1327" t="str">
            <v>A</v>
          </cell>
          <cell r="G1327" t="str">
            <v>Don Bosco Road Garden, Cheung Chau (Is-S)</v>
          </cell>
          <cell r="H1327" t="str">
            <v>LCSD</v>
          </cell>
          <cell r="I1327">
            <v>3</v>
          </cell>
          <cell r="J1327" t="str">
            <v>No</v>
          </cell>
          <cell r="K1327" t="str">
            <v>CheungChau-South</v>
          </cell>
          <cell r="L1327" t="str">
            <v>Yes</v>
          </cell>
          <cell r="M1327" t="str">
            <v>DF04408035002</v>
          </cell>
        </row>
        <row r="1328">
          <cell r="A1328" t="str">
            <v>SA2507</v>
          </cell>
          <cell r="B1328" t="str">
            <v>14NW-D/CR315</v>
          </cell>
          <cell r="C1328" t="str">
            <v>1,2</v>
          </cell>
          <cell r="D1328" t="str">
            <v>E</v>
          </cell>
          <cell r="E1328" t="str">
            <v>SKW&amp;Is-S</v>
          </cell>
          <cell r="F1328" t="str">
            <v>A</v>
          </cell>
          <cell r="G1328" t="str">
            <v>Cheung Chau Police Station (Is-S)</v>
          </cell>
          <cell r="H1328" t="str">
            <v>LCSD,HKPF</v>
          </cell>
          <cell r="I1328">
            <v>2</v>
          </cell>
          <cell r="J1328" t="str">
            <v>Yes</v>
          </cell>
          <cell r="K1328" t="str">
            <v>CheungChau-North</v>
          </cell>
          <cell r="L1328" t="str">
            <v>Yes</v>
          </cell>
          <cell r="M1328" t="str">
            <v>DF03108003002</v>
          </cell>
        </row>
        <row r="1329">
          <cell r="A1329" t="str">
            <v>SA2508</v>
          </cell>
          <cell r="B1329" t="str">
            <v>14NW-D/CR327</v>
          </cell>
          <cell r="C1329">
            <v>0</v>
          </cell>
          <cell r="D1329" t="str">
            <v>E</v>
          </cell>
          <cell r="E1329" t="str">
            <v>SKW&amp;Is-S</v>
          </cell>
          <cell r="F1329" t="str">
            <v>A</v>
          </cell>
          <cell r="G1329" t="str">
            <v>Cheung Chau Public Cemetery (Is-S)</v>
          </cell>
          <cell r="H1329" t="str">
            <v>FEHD</v>
          </cell>
          <cell r="I1329">
            <v>1</v>
          </cell>
          <cell r="J1329" t="str">
            <v>Yes</v>
          </cell>
          <cell r="L1329" t="str">
            <v>Yes</v>
          </cell>
          <cell r="M1329" t="str">
            <v>DF01908048004</v>
          </cell>
        </row>
        <row r="1330">
          <cell r="A1330" t="str">
            <v>SA2509</v>
          </cell>
          <cell r="B1330" t="str">
            <v>14NW-D/C365</v>
          </cell>
          <cell r="C1330">
            <v>0</v>
          </cell>
          <cell r="D1330" t="str">
            <v>Heritage</v>
          </cell>
          <cell r="E1330" t="str">
            <v>Antiq</v>
          </cell>
          <cell r="F1330" t="str">
            <v>A</v>
          </cell>
          <cell r="G1330" t="str">
            <v>Cheung Chau Rock Carving (Is-S)</v>
          </cell>
          <cell r="H1330" t="str">
            <v>HAB</v>
          </cell>
          <cell r="I1330">
            <v>1</v>
          </cell>
          <cell r="J1330" t="str">
            <v>Yes</v>
          </cell>
          <cell r="K1330" t="str">
            <v>CheungChau-North</v>
          </cell>
          <cell r="L1330" t="str">
            <v>Yes</v>
          </cell>
          <cell r="M1330" t="str">
            <v>FH04408011001</v>
          </cell>
        </row>
        <row r="1331">
          <cell r="A1331" t="str">
            <v>SA2510</v>
          </cell>
          <cell r="B1331" t="str">
            <v>14NW-D/C379</v>
          </cell>
          <cell r="C1331">
            <v>0</v>
          </cell>
          <cell r="D1331" t="str">
            <v>E</v>
          </cell>
          <cell r="E1331" t="str">
            <v>SKW&amp;Is-S</v>
          </cell>
          <cell r="F1331" t="str">
            <v>A</v>
          </cell>
          <cell r="G1331" t="str">
            <v>Cheung Chau Tai Kwai Wan Park (Is-S)</v>
          </cell>
          <cell r="H1331" t="str">
            <v>LCSD</v>
          </cell>
          <cell r="I1331">
            <v>3</v>
          </cell>
          <cell r="J1331" t="str">
            <v>No</v>
          </cell>
          <cell r="K1331" t="str">
            <v>CheungChau-North</v>
          </cell>
          <cell r="L1331" t="str">
            <v>Yes</v>
          </cell>
          <cell r="M1331" t="str">
            <v>DF04408037001</v>
          </cell>
        </row>
        <row r="1332">
          <cell r="A1332" t="str">
            <v>SA2511</v>
          </cell>
          <cell r="B1332" t="str">
            <v>14NW-D/C381</v>
          </cell>
          <cell r="C1332">
            <v>0</v>
          </cell>
          <cell r="D1332" t="str">
            <v>E</v>
          </cell>
          <cell r="E1332" t="str">
            <v>SKW&amp;Is-S</v>
          </cell>
          <cell r="F1332" t="str">
            <v>A</v>
          </cell>
          <cell r="G1332" t="str">
            <v>Cheung Chau Park (Is-S)</v>
          </cell>
          <cell r="H1332" t="str">
            <v>LCSD</v>
          </cell>
          <cell r="I1332">
            <v>1</v>
          </cell>
          <cell r="J1332" t="str">
            <v>No</v>
          </cell>
          <cell r="K1332" t="str">
            <v>CheungChau-South</v>
          </cell>
          <cell r="L1332" t="str">
            <v>Yes</v>
          </cell>
          <cell r="M1332" t="str">
            <v>DF04408028001</v>
          </cell>
        </row>
        <row r="1333">
          <cell r="A1333" t="str">
            <v>SA2512</v>
          </cell>
          <cell r="B1333" t="str">
            <v>14NW-D/C387</v>
          </cell>
          <cell r="C1333">
            <v>0</v>
          </cell>
          <cell r="D1333" t="str">
            <v>E</v>
          </cell>
          <cell r="E1333" t="str">
            <v>SKW&amp;Is-S</v>
          </cell>
          <cell r="F1333" t="str">
            <v>A</v>
          </cell>
          <cell r="G1333" t="str">
            <v>Cheung Chau Park (Is-S)</v>
          </cell>
          <cell r="H1333" t="str">
            <v>LCSD</v>
          </cell>
          <cell r="I1333">
            <v>1</v>
          </cell>
          <cell r="J1333" t="str">
            <v>Yes</v>
          </cell>
          <cell r="K1333" t="str">
            <v>CheungChau-South</v>
          </cell>
          <cell r="L1333" t="str">
            <v>Yes</v>
          </cell>
          <cell r="M1333" t="str">
            <v>DF04408028002</v>
          </cell>
        </row>
        <row r="1334">
          <cell r="A1334" t="str">
            <v>SA2513</v>
          </cell>
          <cell r="B1334" t="str">
            <v>14NW-D/C417</v>
          </cell>
          <cell r="C1334">
            <v>0</v>
          </cell>
          <cell r="D1334" t="str">
            <v>E</v>
          </cell>
          <cell r="E1334" t="str">
            <v>SKW&amp;Is-S</v>
          </cell>
          <cell r="F1334" t="str">
            <v>A</v>
          </cell>
          <cell r="G1334" t="str">
            <v>Cheung Chau Park (Is-S)</v>
          </cell>
          <cell r="H1334" t="str">
            <v>LCSD</v>
          </cell>
          <cell r="I1334">
            <v>1</v>
          </cell>
          <cell r="J1334" t="str">
            <v>Yes</v>
          </cell>
          <cell r="K1334" t="str">
            <v>CheungChau-South</v>
          </cell>
          <cell r="L1334" t="str">
            <v>Yes</v>
          </cell>
          <cell r="M1334" t="str">
            <v>DF04408028004</v>
          </cell>
        </row>
        <row r="1335">
          <cell r="A1335" t="str">
            <v>SA2514</v>
          </cell>
          <cell r="B1335" t="str">
            <v>14NW-D/C42</v>
          </cell>
          <cell r="C1335" t="str">
            <v>1,2</v>
          </cell>
          <cell r="D1335" t="str">
            <v>E</v>
          </cell>
          <cell r="E1335" t="str">
            <v>SKW&amp;Is-S</v>
          </cell>
          <cell r="F1335" t="str">
            <v>A</v>
          </cell>
          <cell r="G1335" t="str">
            <v>Cheung Chau Tai Kwai Wan Park (Is-S)</v>
          </cell>
          <cell r="H1335" t="str">
            <v>LCSD, EPD</v>
          </cell>
          <cell r="I1335">
            <v>1</v>
          </cell>
          <cell r="J1335" t="str">
            <v>No</v>
          </cell>
          <cell r="L1335" t="str">
            <v>Yes</v>
          </cell>
          <cell r="M1335" t="str">
            <v>DF04408080001</v>
          </cell>
        </row>
        <row r="1336">
          <cell r="A1336" t="str">
            <v>SA2515</v>
          </cell>
          <cell r="B1336" t="str">
            <v>14NW-D/C437</v>
          </cell>
          <cell r="C1336">
            <v>0</v>
          </cell>
          <cell r="D1336" t="str">
            <v>E</v>
          </cell>
          <cell r="E1336" t="str">
            <v>SKW&amp;Is-S</v>
          </cell>
          <cell r="F1336" t="str">
            <v>A</v>
          </cell>
          <cell r="G1336" t="str">
            <v>Cheung Chau Marine Port District Junior Police Call Cheung Chau Clubhouse (Is-S)</v>
          </cell>
          <cell r="H1336" t="str">
            <v>HKPF</v>
          </cell>
          <cell r="I1336">
            <v>3</v>
          </cell>
          <cell r="J1336" t="str">
            <v>Yes</v>
          </cell>
          <cell r="K1336" t="str">
            <v>CheungChau-North</v>
          </cell>
          <cell r="L1336" t="str">
            <v>Yes</v>
          </cell>
          <cell r="M1336" t="str">
            <v>DF03108012001</v>
          </cell>
        </row>
        <row r="1337">
          <cell r="A1337" t="str">
            <v>SA2516</v>
          </cell>
          <cell r="B1337" t="str">
            <v>14NW-D/C86</v>
          </cell>
          <cell r="C1337">
            <v>0</v>
          </cell>
          <cell r="D1337" t="str">
            <v>E</v>
          </cell>
          <cell r="E1337" t="str">
            <v>SKW&amp;Is-S</v>
          </cell>
          <cell r="F1337" t="str">
            <v>A</v>
          </cell>
          <cell r="G1337" t="str">
            <v>Cheung Chau Navigational Aid Station (Is-S)</v>
          </cell>
          <cell r="H1337" t="str">
            <v>CAD</v>
          </cell>
          <cell r="I1337">
            <v>3</v>
          </cell>
          <cell r="J1337" t="str">
            <v>No</v>
          </cell>
          <cell r="L1337" t="str">
            <v>Yes</v>
          </cell>
          <cell r="M1337" t="str">
            <v>DF00808013003</v>
          </cell>
        </row>
        <row r="1338">
          <cell r="A1338" t="str">
            <v>SA2517</v>
          </cell>
          <cell r="B1338" t="str">
            <v>14NW-D/C88</v>
          </cell>
          <cell r="C1338">
            <v>0</v>
          </cell>
          <cell r="D1338" t="str">
            <v>E</v>
          </cell>
          <cell r="E1338" t="str">
            <v>SKW&amp;Is-S</v>
          </cell>
          <cell r="F1338" t="str">
            <v>A</v>
          </cell>
          <cell r="G1338" t="str">
            <v>Cheung Chau Navigational Aid Station (Is-S)</v>
          </cell>
          <cell r="H1338" t="str">
            <v>CAD</v>
          </cell>
          <cell r="I1338">
            <v>3</v>
          </cell>
          <cell r="J1338" t="str">
            <v>No</v>
          </cell>
          <cell r="L1338" t="str">
            <v>Yes</v>
          </cell>
          <cell r="M1338" t="str">
            <v>DF00808013005</v>
          </cell>
        </row>
        <row r="1339">
          <cell r="A1339" t="str">
            <v>SA2518</v>
          </cell>
          <cell r="B1339" t="str">
            <v>14NW-D/C89</v>
          </cell>
          <cell r="C1339">
            <v>0</v>
          </cell>
          <cell r="D1339" t="str">
            <v>E</v>
          </cell>
          <cell r="E1339" t="str">
            <v>SKW&amp;Is-S</v>
          </cell>
          <cell r="F1339" t="str">
            <v>A</v>
          </cell>
          <cell r="G1339" t="str">
            <v>Cheung Chau Navigational Aid Station (Is-S)</v>
          </cell>
          <cell r="H1339" t="str">
            <v>CAD</v>
          </cell>
          <cell r="I1339">
            <v>3</v>
          </cell>
          <cell r="J1339" t="str">
            <v>No</v>
          </cell>
          <cell r="L1339" t="str">
            <v>No</v>
          </cell>
          <cell r="M1339" t="str">
            <v>DF00808013006</v>
          </cell>
        </row>
        <row r="1340">
          <cell r="A1340" t="str">
            <v>SA2519</v>
          </cell>
          <cell r="B1340" t="str">
            <v>14NW-D/F101</v>
          </cell>
          <cell r="C1340">
            <v>0</v>
          </cell>
          <cell r="D1340" t="str">
            <v>E</v>
          </cell>
          <cell r="E1340" t="str">
            <v>SKW&amp;Is-S</v>
          </cell>
          <cell r="F1340" t="str">
            <v>A</v>
          </cell>
          <cell r="G1340" t="str">
            <v>Cheung Chau Sports Centre (Is-S)</v>
          </cell>
          <cell r="H1340" t="str">
            <v>LCSD</v>
          </cell>
          <cell r="I1340">
            <v>1</v>
          </cell>
          <cell r="J1340" t="str">
            <v>Yes</v>
          </cell>
          <cell r="K1340" t="str">
            <v>CheungChau-North</v>
          </cell>
          <cell r="L1340" t="str">
            <v>Yes</v>
          </cell>
          <cell r="M1340" t="str">
            <v>DF04408065001</v>
          </cell>
        </row>
        <row r="1341">
          <cell r="A1341" t="str">
            <v>SA2520</v>
          </cell>
          <cell r="B1341" t="str">
            <v>14NW-D/F102</v>
          </cell>
          <cell r="C1341">
            <v>0</v>
          </cell>
          <cell r="D1341" t="str">
            <v>E</v>
          </cell>
          <cell r="E1341" t="str">
            <v>SKW&amp;Is-S</v>
          </cell>
          <cell r="F1341" t="str">
            <v>A</v>
          </cell>
          <cell r="G1341" t="str">
            <v>Cheung Chau Sports Centre (Is-S)</v>
          </cell>
          <cell r="H1341" t="str">
            <v>LCSD</v>
          </cell>
          <cell r="I1341">
            <v>2</v>
          </cell>
          <cell r="J1341" t="str">
            <v>Yes</v>
          </cell>
          <cell r="K1341" t="str">
            <v>CheungChau-North</v>
          </cell>
          <cell r="L1341" t="str">
            <v>Yes</v>
          </cell>
          <cell r="M1341" t="str">
            <v>DF04408065002</v>
          </cell>
        </row>
        <row r="1342">
          <cell r="A1342" t="str">
            <v>SA2521</v>
          </cell>
          <cell r="B1342" t="str">
            <v>14NW-D/F106</v>
          </cell>
          <cell r="C1342">
            <v>0</v>
          </cell>
          <cell r="D1342" t="str">
            <v>E</v>
          </cell>
          <cell r="E1342" t="str">
            <v>SKW&amp;Is-S</v>
          </cell>
          <cell r="F1342" t="str">
            <v>A</v>
          </cell>
          <cell r="G1342" t="str">
            <v>Cheung Chau Meteorological Station (Is-S)</v>
          </cell>
          <cell r="H1342" t="str">
            <v>HKO</v>
          </cell>
          <cell r="I1342">
            <v>1</v>
          </cell>
          <cell r="J1342" t="str">
            <v>No</v>
          </cell>
          <cell r="K1342" t="str">
            <v>CheungChau-South</v>
          </cell>
          <cell r="L1342" t="str">
            <v>Yes</v>
          </cell>
          <cell r="M1342" t="str">
            <v>DF03008066001</v>
          </cell>
        </row>
        <row r="1343">
          <cell r="A1343" t="str">
            <v>SA2522</v>
          </cell>
          <cell r="B1343" t="str">
            <v>14NW-D/FR29</v>
          </cell>
          <cell r="C1343">
            <v>0</v>
          </cell>
          <cell r="D1343" t="str">
            <v>E</v>
          </cell>
          <cell r="E1343" t="str">
            <v>SKW&amp;Is-S</v>
          </cell>
          <cell r="F1343" t="str">
            <v>A</v>
          </cell>
          <cell r="G1343" t="str">
            <v>Cheung Chau Pak She Cheung Lee Playground (Is-S)</v>
          </cell>
          <cell r="H1343" t="str">
            <v>LCSD</v>
          </cell>
          <cell r="I1343">
            <v>1</v>
          </cell>
          <cell r="J1343" t="str">
            <v>Yes</v>
          </cell>
          <cell r="K1343" t="str">
            <v>CheungChau-North</v>
          </cell>
          <cell r="L1343" t="str">
            <v>Yes</v>
          </cell>
          <cell r="M1343" t="str">
            <v>DF04408038001</v>
          </cell>
        </row>
        <row r="1344">
          <cell r="A1344" t="str">
            <v>SA2523</v>
          </cell>
          <cell r="B1344" t="str">
            <v>14NW-D/FR31</v>
          </cell>
          <cell r="C1344">
            <v>0</v>
          </cell>
          <cell r="D1344" t="str">
            <v>E</v>
          </cell>
          <cell r="E1344" t="str">
            <v>SKW&amp;Is-S</v>
          </cell>
          <cell r="F1344" t="str">
            <v>A</v>
          </cell>
          <cell r="G1344" t="str">
            <v>Cheung Chau Park (Is-S)</v>
          </cell>
          <cell r="H1344" t="str">
            <v>LCSD</v>
          </cell>
          <cell r="I1344">
            <v>2</v>
          </cell>
          <cell r="J1344" t="str">
            <v>Yes</v>
          </cell>
          <cell r="K1344" t="str">
            <v>CheungChau-South</v>
          </cell>
          <cell r="L1344" t="str">
            <v>Yes</v>
          </cell>
          <cell r="M1344" t="str">
            <v>DF04408028003</v>
          </cell>
        </row>
        <row r="1345">
          <cell r="A1345" t="str">
            <v>SA2524</v>
          </cell>
          <cell r="B1345" t="str">
            <v>14NW-D/F39</v>
          </cell>
          <cell r="C1345">
            <v>0</v>
          </cell>
          <cell r="D1345" t="str">
            <v>E</v>
          </cell>
          <cell r="E1345" t="str">
            <v>SKW&amp;Is-S</v>
          </cell>
          <cell r="F1345" t="str">
            <v>A</v>
          </cell>
          <cell r="G1345" t="str">
            <v>Cheung Chau Crematorium &amp; Columbarium (Is-S)</v>
          </cell>
          <cell r="H1345" t="str">
            <v>FEHD</v>
          </cell>
          <cell r="I1345">
            <v>2</v>
          </cell>
          <cell r="J1345" t="str">
            <v>Yes</v>
          </cell>
          <cell r="L1345" t="str">
            <v>Yes</v>
          </cell>
          <cell r="M1345" t="str">
            <v>DF01908047004</v>
          </cell>
        </row>
        <row r="1346">
          <cell r="A1346" t="str">
            <v>SA2525</v>
          </cell>
          <cell r="B1346" t="str">
            <v>14NW-D/FR41</v>
          </cell>
          <cell r="C1346">
            <v>1</v>
          </cell>
          <cell r="D1346" t="str">
            <v>E</v>
          </cell>
          <cell r="E1346" t="str">
            <v>SKW&amp;Is-S</v>
          </cell>
          <cell r="F1346" t="str">
            <v>A</v>
          </cell>
          <cell r="G1346" t="str">
            <v>Cheung Chau Tai Tsoi Yuen Road Sitting Out Area (Is-S)</v>
          </cell>
          <cell r="H1346" t="str">
            <v>LCSD</v>
          </cell>
          <cell r="I1346">
            <v>1</v>
          </cell>
          <cell r="J1346" t="str">
            <v>No</v>
          </cell>
          <cell r="K1346" t="str">
            <v>CheungChau-South</v>
          </cell>
          <cell r="L1346" t="str">
            <v>Yes</v>
          </cell>
          <cell r="M1346" t="str">
            <v>DF04408037006</v>
          </cell>
        </row>
        <row r="1347">
          <cell r="A1347" t="str">
            <v>SA2526</v>
          </cell>
          <cell r="B1347" t="str">
            <v>14NW-D/FR47</v>
          </cell>
          <cell r="C1347">
            <v>0</v>
          </cell>
          <cell r="D1347" t="str">
            <v>E</v>
          </cell>
          <cell r="E1347" t="str">
            <v>SKW&amp;Is-S</v>
          </cell>
          <cell r="F1347" t="str">
            <v>A</v>
          </cell>
          <cell r="G1347" t="str">
            <v>Cheung Chau Sportsground (Is-S)</v>
          </cell>
          <cell r="H1347" t="str">
            <v>LCSD</v>
          </cell>
          <cell r="I1347">
            <v>1</v>
          </cell>
          <cell r="J1347" t="str">
            <v>Yes</v>
          </cell>
          <cell r="K1347" t="str">
            <v>CheungChau-North</v>
          </cell>
          <cell r="L1347" t="str">
            <v>Yes</v>
          </cell>
          <cell r="M1347" t="str">
            <v>DF04408020006</v>
          </cell>
        </row>
        <row r="1348">
          <cell r="A1348" t="str">
            <v>SA2528</v>
          </cell>
          <cell r="B1348" t="str">
            <v>14NW-D/FR50</v>
          </cell>
          <cell r="C1348">
            <v>0</v>
          </cell>
          <cell r="D1348" t="str">
            <v>E</v>
          </cell>
          <cell r="E1348" t="str">
            <v>SKW&amp;Is-S</v>
          </cell>
          <cell r="F1348" t="str">
            <v>A</v>
          </cell>
          <cell r="G1348" t="str">
            <v>Cheung Chau Sportsground (Is-S)</v>
          </cell>
          <cell r="H1348" t="str">
            <v>LCSD</v>
          </cell>
          <cell r="I1348">
            <v>2</v>
          </cell>
          <cell r="J1348" t="str">
            <v>Yes</v>
          </cell>
          <cell r="K1348" t="str">
            <v>CheungChau-North</v>
          </cell>
          <cell r="L1348" t="str">
            <v>Yes</v>
          </cell>
          <cell r="M1348" t="str">
            <v>DF04408020007</v>
          </cell>
        </row>
        <row r="1349">
          <cell r="A1349" t="str">
            <v>SA2529</v>
          </cell>
          <cell r="B1349" t="str">
            <v>14NW-D/F68</v>
          </cell>
          <cell r="C1349">
            <v>0</v>
          </cell>
          <cell r="D1349" t="str">
            <v>E</v>
          </cell>
          <cell r="E1349" t="str">
            <v>SKW&amp;Is-S</v>
          </cell>
          <cell r="F1349" t="str">
            <v>A</v>
          </cell>
          <cell r="G1349" t="str">
            <v>Cheung Chau Crematorium &amp; Columbarium (Is-S)</v>
          </cell>
          <cell r="H1349" t="str">
            <v>FEHD</v>
          </cell>
          <cell r="I1349">
            <v>3</v>
          </cell>
          <cell r="J1349" t="str">
            <v>Yes</v>
          </cell>
          <cell r="L1349" t="str">
            <v>Yes</v>
          </cell>
          <cell r="M1349" t="str">
            <v>DF01908047005</v>
          </cell>
        </row>
        <row r="1350">
          <cell r="A1350" t="str">
            <v>SA2530</v>
          </cell>
          <cell r="B1350" t="str">
            <v>14NW-D/F76</v>
          </cell>
          <cell r="C1350">
            <v>0</v>
          </cell>
          <cell r="D1350" t="str">
            <v>E</v>
          </cell>
          <cell r="E1350" t="str">
            <v>SKW&amp;Is-S</v>
          </cell>
          <cell r="F1350" t="str">
            <v>A</v>
          </cell>
          <cell r="G1350" t="str">
            <v>Cheung Chau Sportsground (Is-S)</v>
          </cell>
          <cell r="H1350" t="str">
            <v>LCSD</v>
          </cell>
          <cell r="I1350">
            <v>1</v>
          </cell>
          <cell r="J1350" t="str">
            <v>Yes</v>
          </cell>
          <cell r="K1350" t="str">
            <v>CheungChau-North</v>
          </cell>
          <cell r="L1350" t="str">
            <v>No</v>
          </cell>
          <cell r="M1350" t="str">
            <v>DF04408020005</v>
          </cell>
        </row>
        <row r="1351">
          <cell r="A1351" t="str">
            <v>SA2531</v>
          </cell>
          <cell r="B1351" t="str">
            <v>14NW-D/F90</v>
          </cell>
          <cell r="C1351">
            <v>0</v>
          </cell>
          <cell r="D1351" t="str">
            <v>E</v>
          </cell>
          <cell r="E1351" t="str">
            <v>SKW&amp;Is-S</v>
          </cell>
          <cell r="F1351" t="str">
            <v>A</v>
          </cell>
          <cell r="G1351" t="str">
            <v>Cheung Chau Park (Is-S)</v>
          </cell>
          <cell r="H1351" t="str">
            <v>LCSD</v>
          </cell>
          <cell r="I1351">
            <v>2</v>
          </cell>
          <cell r="J1351" t="str">
            <v>Yes</v>
          </cell>
          <cell r="K1351" t="str">
            <v>CheungChau-South</v>
          </cell>
          <cell r="L1351" t="str">
            <v>Yes</v>
          </cell>
          <cell r="M1351" t="str">
            <v>DF04408028005</v>
          </cell>
        </row>
        <row r="1352">
          <cell r="A1352" t="str">
            <v>SA2533</v>
          </cell>
          <cell r="B1352" t="str">
            <v>14NW-D/R17</v>
          </cell>
          <cell r="C1352">
            <v>0</v>
          </cell>
          <cell r="D1352" t="str">
            <v>E</v>
          </cell>
          <cell r="E1352" t="str">
            <v>SKW&amp;Is-S</v>
          </cell>
          <cell r="F1352" t="str">
            <v>A</v>
          </cell>
          <cell r="G1352" t="str">
            <v>Cheung Chau Navigational Aid Station (Is-S)</v>
          </cell>
          <cell r="H1352" t="str">
            <v>CAD</v>
          </cell>
          <cell r="I1352">
            <v>3</v>
          </cell>
          <cell r="J1352" t="str">
            <v>No</v>
          </cell>
          <cell r="L1352" t="str">
            <v>No</v>
          </cell>
          <cell r="M1352" t="str">
            <v>DF00808013007</v>
          </cell>
        </row>
        <row r="1353">
          <cell r="A1353" t="str">
            <v>SA2534</v>
          </cell>
          <cell r="B1353" t="str">
            <v>14NW-D/R18</v>
          </cell>
          <cell r="C1353">
            <v>0</v>
          </cell>
          <cell r="D1353" t="str">
            <v>E</v>
          </cell>
          <cell r="E1353" t="str">
            <v>SKW&amp;Is-S</v>
          </cell>
          <cell r="F1353" t="str">
            <v>A</v>
          </cell>
          <cell r="G1353" t="str">
            <v>Cheung Chau Navigational Aid Station (Is-S)</v>
          </cell>
          <cell r="H1353" t="str">
            <v>CAD</v>
          </cell>
          <cell r="I1353">
            <v>3</v>
          </cell>
          <cell r="J1353" t="str">
            <v>Yes</v>
          </cell>
          <cell r="L1353" t="str">
            <v>No</v>
          </cell>
          <cell r="M1353" t="str">
            <v>DF00808013004</v>
          </cell>
        </row>
        <row r="1354">
          <cell r="A1354" t="str">
            <v>SA2535</v>
          </cell>
          <cell r="B1354" t="str">
            <v>14NW-D/R306</v>
          </cell>
          <cell r="C1354">
            <v>0</v>
          </cell>
          <cell r="D1354" t="str">
            <v>E</v>
          </cell>
          <cell r="E1354" t="str">
            <v>SKW&amp;Is-S</v>
          </cell>
          <cell r="F1354" t="str">
            <v>A</v>
          </cell>
          <cell r="G1354" t="str">
            <v>Cheung Chau Public Cemetery (Is-S)</v>
          </cell>
          <cell r="H1354" t="str">
            <v>FEHD</v>
          </cell>
          <cell r="I1354">
            <v>3</v>
          </cell>
          <cell r="J1354" t="str">
            <v>No</v>
          </cell>
          <cell r="L1354" t="str">
            <v>No</v>
          </cell>
          <cell r="M1354" t="str">
            <v>DF01908048009</v>
          </cell>
        </row>
        <row r="1355">
          <cell r="A1355" t="str">
            <v>SA2536</v>
          </cell>
          <cell r="B1355" t="str">
            <v>14NW-D/R307</v>
          </cell>
          <cell r="C1355">
            <v>0</v>
          </cell>
          <cell r="D1355" t="str">
            <v>E</v>
          </cell>
          <cell r="E1355" t="str">
            <v>SKW&amp;Is-S</v>
          </cell>
          <cell r="F1355" t="str">
            <v>A</v>
          </cell>
          <cell r="G1355" t="str">
            <v>Cheung Chau Public Cemetery (Is-S)</v>
          </cell>
          <cell r="H1355" t="str">
            <v>FEHD</v>
          </cell>
          <cell r="I1355">
            <v>3</v>
          </cell>
          <cell r="J1355" t="str">
            <v>Yes</v>
          </cell>
          <cell r="L1355" t="str">
            <v>No</v>
          </cell>
          <cell r="M1355" t="str">
            <v>DF01908048008</v>
          </cell>
        </row>
        <row r="1356">
          <cell r="A1356" t="str">
            <v>SA2537</v>
          </cell>
          <cell r="B1356" t="str">
            <v>14NW-D/R308</v>
          </cell>
          <cell r="C1356">
            <v>0</v>
          </cell>
          <cell r="D1356" t="str">
            <v>E</v>
          </cell>
          <cell r="E1356" t="str">
            <v>SKW&amp;Is-S</v>
          </cell>
          <cell r="F1356" t="str">
            <v>A</v>
          </cell>
          <cell r="G1356" t="str">
            <v>Cheung Chau Public Cemetery (Is-S)</v>
          </cell>
          <cell r="H1356" t="str">
            <v>FEHD</v>
          </cell>
          <cell r="I1356">
            <v>3</v>
          </cell>
          <cell r="J1356" t="str">
            <v>No</v>
          </cell>
          <cell r="L1356" t="str">
            <v>No</v>
          </cell>
          <cell r="M1356" t="str">
            <v>DF01908048007</v>
          </cell>
        </row>
        <row r="1357">
          <cell r="A1357" t="str">
            <v>SA2538</v>
          </cell>
          <cell r="B1357" t="str">
            <v>14NW-D/R309</v>
          </cell>
          <cell r="C1357">
            <v>0</v>
          </cell>
          <cell r="D1357" t="str">
            <v>E</v>
          </cell>
          <cell r="E1357" t="str">
            <v>SKW&amp;Is-S</v>
          </cell>
          <cell r="F1357" t="str">
            <v>A</v>
          </cell>
          <cell r="G1357" t="str">
            <v>Cheung Chau Public Cemetery (Is-S)</v>
          </cell>
          <cell r="H1357" t="str">
            <v>FEHD</v>
          </cell>
          <cell r="I1357">
            <v>3</v>
          </cell>
          <cell r="J1357" t="str">
            <v>No</v>
          </cell>
          <cell r="L1357" t="str">
            <v>No</v>
          </cell>
          <cell r="M1357" t="str">
            <v>DF01908048006</v>
          </cell>
        </row>
        <row r="1358">
          <cell r="A1358" t="str">
            <v>SA2539</v>
          </cell>
          <cell r="B1358" t="str">
            <v>14NW-D/R310</v>
          </cell>
          <cell r="C1358">
            <v>0</v>
          </cell>
          <cell r="D1358" t="str">
            <v>E</v>
          </cell>
          <cell r="E1358" t="str">
            <v>SKW&amp;Is-S</v>
          </cell>
          <cell r="F1358" t="str">
            <v>A</v>
          </cell>
          <cell r="G1358" t="str">
            <v>Cheung Chau Public Cemetery (Is-S)</v>
          </cell>
          <cell r="H1358" t="str">
            <v>FEHD</v>
          </cell>
          <cell r="I1358">
            <v>3</v>
          </cell>
          <cell r="J1358" t="str">
            <v>No</v>
          </cell>
          <cell r="L1358" t="str">
            <v>No</v>
          </cell>
          <cell r="M1358" t="str">
            <v>DF01908048005</v>
          </cell>
        </row>
        <row r="1359">
          <cell r="A1359" t="str">
            <v>SA2540</v>
          </cell>
          <cell r="B1359" t="str">
            <v>14NW-D/R32</v>
          </cell>
          <cell r="C1359">
            <v>0</v>
          </cell>
          <cell r="D1359" t="str">
            <v>E</v>
          </cell>
          <cell r="E1359" t="str">
            <v>SKW&amp;Is-S</v>
          </cell>
          <cell r="F1359" t="str">
            <v>A</v>
          </cell>
          <cell r="G1359" t="str">
            <v>Pak She Cheung Lee Park, Cheung Chau (Is-S)</v>
          </cell>
          <cell r="H1359" t="str">
            <v>LCSD</v>
          </cell>
          <cell r="I1359">
            <v>2</v>
          </cell>
          <cell r="J1359" t="str">
            <v>Yes</v>
          </cell>
          <cell r="K1359" t="str">
            <v>CheungChau-North</v>
          </cell>
          <cell r="L1359" t="str">
            <v>No</v>
          </cell>
          <cell r="M1359" t="str">
            <v>DF04408032000</v>
          </cell>
        </row>
        <row r="1360">
          <cell r="A1360" t="str">
            <v>SA2541</v>
          </cell>
          <cell r="B1360" t="str">
            <v>14NW-D/R320</v>
          </cell>
          <cell r="C1360">
            <v>0</v>
          </cell>
          <cell r="D1360" t="str">
            <v>E</v>
          </cell>
          <cell r="E1360" t="str">
            <v>SKW&amp;Is-S</v>
          </cell>
          <cell r="F1360" t="str">
            <v>A</v>
          </cell>
          <cell r="G1360" t="str">
            <v>Cheung Chau Government Secondary School (Is-S)</v>
          </cell>
          <cell r="H1360" t="str">
            <v>EB</v>
          </cell>
          <cell r="I1360">
            <v>1</v>
          </cell>
          <cell r="J1360" t="str">
            <v>Yes</v>
          </cell>
          <cell r="K1360" t="str">
            <v>CheungChau-North</v>
          </cell>
          <cell r="L1360" t="str">
            <v>No</v>
          </cell>
          <cell r="M1360" t="str">
            <v>DF07108001001</v>
          </cell>
        </row>
        <row r="1361">
          <cell r="A1361" t="str">
            <v>SA2543</v>
          </cell>
          <cell r="B1361" t="str">
            <v>14NW-D/R45</v>
          </cell>
          <cell r="C1361">
            <v>0</v>
          </cell>
          <cell r="D1361" t="str">
            <v>E</v>
          </cell>
          <cell r="E1361" t="str">
            <v>SKW&amp;Is-S</v>
          </cell>
          <cell r="F1361" t="str">
            <v>A</v>
          </cell>
          <cell r="G1361" t="str">
            <v>Cheung Chau Sitting Out Area (Is-S)</v>
          </cell>
          <cell r="H1361" t="str">
            <v>LCSD</v>
          </cell>
          <cell r="I1361">
            <v>3</v>
          </cell>
          <cell r="J1361" t="str">
            <v>Yes</v>
          </cell>
          <cell r="K1361" t="str">
            <v>CheungChau-South</v>
          </cell>
          <cell r="L1361" t="str">
            <v>No</v>
          </cell>
          <cell r="M1361" t="str">
            <v>DF04408058001</v>
          </cell>
        </row>
        <row r="1362">
          <cell r="A1362" t="str">
            <v>SA2544</v>
          </cell>
          <cell r="B1362" t="str">
            <v>14NW-D/R5</v>
          </cell>
          <cell r="C1362">
            <v>0</v>
          </cell>
          <cell r="D1362" t="str">
            <v>E</v>
          </cell>
          <cell r="E1362" t="str">
            <v>SKW&amp;Is-S</v>
          </cell>
          <cell r="F1362" t="str">
            <v>A</v>
          </cell>
          <cell r="G1362" t="str">
            <v>Cheung Chau Sportsground (Is-S)</v>
          </cell>
          <cell r="H1362" t="str">
            <v>LCSD</v>
          </cell>
          <cell r="I1362">
            <v>2</v>
          </cell>
          <cell r="J1362" t="str">
            <v>Yes</v>
          </cell>
          <cell r="K1362" t="str">
            <v>CheungChau-South</v>
          </cell>
          <cell r="L1362" t="str">
            <v>No</v>
          </cell>
          <cell r="M1362" t="str">
            <v>DF04408020008</v>
          </cell>
        </row>
        <row r="1363">
          <cell r="A1363" t="str">
            <v>SA2545</v>
          </cell>
          <cell r="B1363" t="str">
            <v>14NW-D/R50</v>
          </cell>
          <cell r="C1363">
            <v>0</v>
          </cell>
          <cell r="D1363" t="str">
            <v>E</v>
          </cell>
          <cell r="E1363" t="str">
            <v>SKW&amp;Is-S</v>
          </cell>
          <cell r="F1363" t="str">
            <v>A</v>
          </cell>
          <cell r="G1363" t="str">
            <v>Cheung Chau Park (Is-S)</v>
          </cell>
          <cell r="H1363" t="str">
            <v>LCSD</v>
          </cell>
          <cell r="I1363">
            <v>1</v>
          </cell>
          <cell r="J1363" t="str">
            <v>No</v>
          </cell>
          <cell r="K1363" t="str">
            <v>CheungChau-South</v>
          </cell>
          <cell r="L1363" t="str">
            <v>No</v>
          </cell>
          <cell r="M1363" t="str">
            <v>DF04408037003</v>
          </cell>
        </row>
        <row r="1364">
          <cell r="A1364" t="str">
            <v>SA2546</v>
          </cell>
          <cell r="B1364" t="str">
            <v>14NW-D/R75</v>
          </cell>
          <cell r="C1364">
            <v>0</v>
          </cell>
          <cell r="D1364" t="str">
            <v>E</v>
          </cell>
          <cell r="E1364" t="str">
            <v>SKW&amp;Is-S</v>
          </cell>
          <cell r="F1364" t="str">
            <v>A</v>
          </cell>
          <cell r="G1364" t="str">
            <v>Cheung Chau Tai Tsoi Yuen Road Sitting Out Area (Is-S)</v>
          </cell>
          <cell r="H1364" t="str">
            <v>LCSD</v>
          </cell>
          <cell r="I1364">
            <v>1</v>
          </cell>
          <cell r="J1364" t="str">
            <v>Yes</v>
          </cell>
          <cell r="K1364" t="str">
            <v>CheungChau-South</v>
          </cell>
          <cell r="L1364" t="str">
            <v>No</v>
          </cell>
          <cell r="M1364" t="str">
            <v>DF04408037004</v>
          </cell>
        </row>
        <row r="1365">
          <cell r="A1365" t="str">
            <v>SA2547</v>
          </cell>
          <cell r="B1365" t="str">
            <v>15NE-A/C149</v>
          </cell>
          <cell r="C1365">
            <v>0</v>
          </cell>
          <cell r="D1365" t="str">
            <v>WS&amp;L</v>
          </cell>
          <cell r="E1365" t="str">
            <v>S</v>
          </cell>
          <cell r="F1365" t="str">
            <v>A</v>
          </cell>
          <cell r="G1365" t="str">
            <v>Ma Hang Prison</v>
          </cell>
          <cell r="H1365" t="str">
            <v>CSD</v>
          </cell>
          <cell r="I1365">
            <v>1</v>
          </cell>
          <cell r="J1365" t="str">
            <v>Yes</v>
          </cell>
          <cell r="L1365" t="str">
            <v>No</v>
          </cell>
          <cell r="M1365" t="str">
            <v>BB01208002001</v>
          </cell>
        </row>
        <row r="1366">
          <cell r="A1366" t="str">
            <v>SA2548</v>
          </cell>
          <cell r="B1366" t="str">
            <v>15NE-A/C152</v>
          </cell>
          <cell r="C1366">
            <v>0</v>
          </cell>
          <cell r="D1366" t="str">
            <v>WS&amp;L</v>
          </cell>
          <cell r="E1366" t="str">
            <v>S</v>
          </cell>
          <cell r="F1366" t="str">
            <v>A</v>
          </cell>
          <cell r="G1366" t="str">
            <v>Ma Hang Prison</v>
          </cell>
          <cell r="H1366" t="str">
            <v>CSD</v>
          </cell>
          <cell r="I1366">
            <v>1</v>
          </cell>
          <cell r="J1366" t="str">
            <v>No</v>
          </cell>
          <cell r="L1366" t="str">
            <v>Yes</v>
          </cell>
          <cell r="M1366" t="str">
            <v>BB01208006001</v>
          </cell>
        </row>
        <row r="1367">
          <cell r="A1367" t="str">
            <v>SA2549</v>
          </cell>
          <cell r="B1367" t="str">
            <v>15NE-A/C153</v>
          </cell>
          <cell r="C1367">
            <v>0</v>
          </cell>
          <cell r="D1367" t="str">
            <v>WS&amp;L</v>
          </cell>
          <cell r="E1367" t="str">
            <v>S</v>
          </cell>
          <cell r="F1367" t="str">
            <v>A</v>
          </cell>
          <cell r="G1367" t="str">
            <v>Ma Hang Prison</v>
          </cell>
          <cell r="H1367" t="str">
            <v>CSD</v>
          </cell>
          <cell r="I1367">
            <v>2</v>
          </cell>
          <cell r="J1367" t="str">
            <v>No</v>
          </cell>
          <cell r="L1367" t="str">
            <v>Yes</v>
          </cell>
          <cell r="M1367" t="str">
            <v>BB01208002002</v>
          </cell>
        </row>
        <row r="1368">
          <cell r="A1368" t="str">
            <v>SA2550</v>
          </cell>
          <cell r="B1368" t="str">
            <v>15NE-A/C154</v>
          </cell>
          <cell r="C1368">
            <v>0</v>
          </cell>
          <cell r="D1368" t="str">
            <v>WS&amp;L</v>
          </cell>
          <cell r="E1368" t="str">
            <v>S</v>
          </cell>
          <cell r="F1368" t="str">
            <v>A</v>
          </cell>
          <cell r="G1368" t="str">
            <v>Ma Hang Prison</v>
          </cell>
          <cell r="H1368" t="str">
            <v>CSD</v>
          </cell>
          <cell r="I1368">
            <v>1</v>
          </cell>
          <cell r="J1368" t="str">
            <v>No</v>
          </cell>
          <cell r="L1368" t="str">
            <v>No</v>
          </cell>
          <cell r="M1368" t="str">
            <v>BB01208006002</v>
          </cell>
        </row>
        <row r="1369">
          <cell r="A1369" t="str">
            <v>SA2551</v>
          </cell>
          <cell r="B1369" t="str">
            <v>15NE-A/CR155</v>
          </cell>
          <cell r="C1369">
            <v>0</v>
          </cell>
          <cell r="D1369" t="str">
            <v>WS&amp;L</v>
          </cell>
          <cell r="E1369" t="str">
            <v>S</v>
          </cell>
          <cell r="F1369" t="str">
            <v>A</v>
          </cell>
          <cell r="G1369" t="str">
            <v>Ma Hang Prison</v>
          </cell>
          <cell r="H1369" t="str">
            <v>CSD</v>
          </cell>
          <cell r="I1369">
            <v>1</v>
          </cell>
          <cell r="J1369" t="str">
            <v>Yes</v>
          </cell>
          <cell r="L1369" t="str">
            <v>Yes</v>
          </cell>
          <cell r="M1369" t="str">
            <v>BB01208002003</v>
          </cell>
        </row>
        <row r="1370">
          <cell r="A1370" t="str">
            <v>SA2552</v>
          </cell>
          <cell r="B1370" t="str">
            <v>15NE-A/CR157</v>
          </cell>
          <cell r="C1370">
            <v>0</v>
          </cell>
          <cell r="D1370" t="str">
            <v>WS&amp;L</v>
          </cell>
          <cell r="E1370" t="str">
            <v>S</v>
          </cell>
          <cell r="F1370" t="str">
            <v>A</v>
          </cell>
          <cell r="G1370" t="str">
            <v>Ma Hang Prison</v>
          </cell>
          <cell r="H1370" t="str">
            <v>CSD</v>
          </cell>
          <cell r="I1370">
            <v>1</v>
          </cell>
          <cell r="J1370" t="str">
            <v>Yes</v>
          </cell>
          <cell r="L1370" t="str">
            <v>Yes</v>
          </cell>
          <cell r="M1370" t="str">
            <v>BB01208002005</v>
          </cell>
        </row>
        <row r="1371">
          <cell r="A1371" t="str">
            <v>SA2553</v>
          </cell>
          <cell r="B1371" t="str">
            <v>15NE-A/CR158</v>
          </cell>
          <cell r="C1371">
            <v>0</v>
          </cell>
          <cell r="D1371" t="str">
            <v>WS&amp;L</v>
          </cell>
          <cell r="E1371" t="str">
            <v>S</v>
          </cell>
          <cell r="F1371" t="str">
            <v>A</v>
          </cell>
          <cell r="G1371" t="str">
            <v>Ma Hang Prison</v>
          </cell>
          <cell r="H1371" t="str">
            <v>CSD</v>
          </cell>
          <cell r="I1371">
            <v>1</v>
          </cell>
          <cell r="J1371" t="str">
            <v>Yes</v>
          </cell>
          <cell r="L1371" t="str">
            <v>Yes</v>
          </cell>
          <cell r="M1371" t="str">
            <v>BB01208006003</v>
          </cell>
        </row>
        <row r="1372">
          <cell r="A1372" t="str">
            <v>SA2554</v>
          </cell>
          <cell r="B1372" t="str">
            <v>15NE-A/C159</v>
          </cell>
          <cell r="C1372">
            <v>0</v>
          </cell>
          <cell r="D1372" t="str">
            <v>WS&amp;L</v>
          </cell>
          <cell r="E1372" t="str">
            <v>S</v>
          </cell>
          <cell r="F1372" t="str">
            <v>A</v>
          </cell>
          <cell r="G1372" t="str">
            <v>Ma Hang Prison</v>
          </cell>
          <cell r="H1372" t="str">
            <v>CSD</v>
          </cell>
          <cell r="I1372">
            <v>1</v>
          </cell>
          <cell r="J1372" t="str">
            <v>Yes</v>
          </cell>
          <cell r="L1372" t="str">
            <v>Yes</v>
          </cell>
          <cell r="M1372" t="str">
            <v>BB01208002006</v>
          </cell>
        </row>
        <row r="1373">
          <cell r="A1373" t="str">
            <v>SA2555</v>
          </cell>
          <cell r="B1373" t="str">
            <v>15NE-A/C304</v>
          </cell>
          <cell r="C1373">
            <v>0</v>
          </cell>
          <cell r="D1373" t="str">
            <v>WS&amp;L</v>
          </cell>
          <cell r="E1373" t="str">
            <v>S</v>
          </cell>
          <cell r="F1373" t="str">
            <v>A</v>
          </cell>
          <cell r="G1373" t="str">
            <v>South Bay Public Toilet</v>
          </cell>
          <cell r="H1373" t="str">
            <v>FEHD</v>
          </cell>
          <cell r="I1373">
            <v>1</v>
          </cell>
          <cell r="J1373" t="str">
            <v>Yes</v>
          </cell>
          <cell r="L1373" t="str">
            <v>Yes</v>
          </cell>
          <cell r="M1373" t="str">
            <v>BB01908030001</v>
          </cell>
        </row>
        <row r="1374">
          <cell r="A1374" t="str">
            <v>SA2556</v>
          </cell>
          <cell r="B1374" t="str">
            <v>15NE-A/C320</v>
          </cell>
          <cell r="C1374">
            <v>0</v>
          </cell>
          <cell r="D1374" t="str">
            <v>WS&amp;L</v>
          </cell>
          <cell r="E1374" t="str">
            <v>S</v>
          </cell>
          <cell r="F1374" t="str">
            <v>A</v>
          </cell>
          <cell r="G1374" t="str">
            <v>Ma Hang Prison</v>
          </cell>
          <cell r="H1374" t="str">
            <v>CSD</v>
          </cell>
          <cell r="I1374">
            <v>1</v>
          </cell>
          <cell r="J1374" t="str">
            <v>No</v>
          </cell>
          <cell r="L1374" t="str">
            <v>Yes</v>
          </cell>
          <cell r="M1374" t="str">
            <v>BB01208002008</v>
          </cell>
        </row>
        <row r="1375">
          <cell r="A1375" t="str">
            <v>SA2557</v>
          </cell>
          <cell r="B1375" t="str">
            <v>15NE-A/C322</v>
          </cell>
          <cell r="C1375">
            <v>0</v>
          </cell>
          <cell r="D1375" t="str">
            <v>WS&amp;L</v>
          </cell>
          <cell r="E1375" t="str">
            <v>S</v>
          </cell>
          <cell r="F1375" t="str">
            <v>A</v>
          </cell>
          <cell r="G1375" t="str">
            <v>Ma Hang Prison</v>
          </cell>
          <cell r="H1375" t="str">
            <v>CSD</v>
          </cell>
          <cell r="I1375">
            <v>1</v>
          </cell>
          <cell r="J1375" t="str">
            <v>Yes</v>
          </cell>
          <cell r="L1375" t="str">
            <v>No</v>
          </cell>
          <cell r="M1375" t="str">
            <v>BB01208002010</v>
          </cell>
        </row>
        <row r="1376">
          <cell r="A1376" t="str">
            <v>SA2558</v>
          </cell>
          <cell r="B1376" t="str">
            <v>15NE-A/C323</v>
          </cell>
          <cell r="C1376">
            <v>0</v>
          </cell>
          <cell r="D1376" t="str">
            <v>WS&amp;L</v>
          </cell>
          <cell r="E1376" t="str">
            <v>S</v>
          </cell>
          <cell r="F1376" t="str">
            <v>A</v>
          </cell>
          <cell r="G1376" t="str">
            <v>Ma Hang Prison</v>
          </cell>
          <cell r="H1376" t="str">
            <v>CSD</v>
          </cell>
          <cell r="I1376">
            <v>3</v>
          </cell>
          <cell r="J1376" t="str">
            <v>No</v>
          </cell>
          <cell r="L1376" t="str">
            <v>Yes</v>
          </cell>
          <cell r="M1376" t="str">
            <v>BB01208002011</v>
          </cell>
        </row>
        <row r="1377">
          <cell r="A1377" t="str">
            <v>SA2559</v>
          </cell>
          <cell r="B1377" t="str">
            <v>15NE-A/C326</v>
          </cell>
          <cell r="C1377">
            <v>0</v>
          </cell>
          <cell r="D1377" t="str">
            <v>WS&amp;L</v>
          </cell>
          <cell r="E1377" t="str">
            <v>S</v>
          </cell>
          <cell r="F1377" t="str">
            <v>A</v>
          </cell>
          <cell r="G1377" t="str">
            <v>Ma Hang Prison</v>
          </cell>
          <cell r="H1377" t="str">
            <v>CSD</v>
          </cell>
          <cell r="I1377">
            <v>1</v>
          </cell>
          <cell r="J1377" t="str">
            <v>No</v>
          </cell>
          <cell r="L1377" t="str">
            <v>No</v>
          </cell>
          <cell r="M1377" t="str">
            <v>BB01208002012</v>
          </cell>
        </row>
        <row r="1378">
          <cell r="A1378" t="str">
            <v>SA2560</v>
          </cell>
          <cell r="B1378" t="str">
            <v>15NE-A/C327</v>
          </cell>
          <cell r="C1378">
            <v>0</v>
          </cell>
          <cell r="D1378" t="str">
            <v>WS&amp;L</v>
          </cell>
          <cell r="E1378" t="str">
            <v>S</v>
          </cell>
          <cell r="F1378" t="str">
            <v>A</v>
          </cell>
          <cell r="G1378" t="str">
            <v>Ma Hang Prison</v>
          </cell>
          <cell r="H1378" t="str">
            <v>CSD</v>
          </cell>
          <cell r="I1378">
            <v>2</v>
          </cell>
          <cell r="J1378" t="str">
            <v>Yes</v>
          </cell>
          <cell r="L1378" t="str">
            <v>Yes</v>
          </cell>
          <cell r="M1378" t="str">
            <v>BB01208002013</v>
          </cell>
        </row>
        <row r="1379">
          <cell r="A1379" t="str">
            <v>SA2561</v>
          </cell>
          <cell r="B1379" t="str">
            <v>15NE-A/C328</v>
          </cell>
          <cell r="C1379">
            <v>0</v>
          </cell>
          <cell r="D1379" t="str">
            <v>WS&amp;L</v>
          </cell>
          <cell r="E1379" t="str">
            <v>S</v>
          </cell>
          <cell r="F1379" t="str">
            <v>A</v>
          </cell>
          <cell r="G1379" t="str">
            <v>Ma Hang Prison</v>
          </cell>
          <cell r="H1379" t="str">
            <v>CSD</v>
          </cell>
          <cell r="I1379">
            <v>1</v>
          </cell>
          <cell r="J1379" t="str">
            <v>Yes</v>
          </cell>
          <cell r="L1379" t="str">
            <v>Yes</v>
          </cell>
          <cell r="M1379" t="str">
            <v>BB01208002014</v>
          </cell>
        </row>
        <row r="1380">
          <cell r="A1380" t="str">
            <v>SA2562</v>
          </cell>
          <cell r="B1380" t="str">
            <v>15NE-A/C329</v>
          </cell>
          <cell r="C1380">
            <v>0</v>
          </cell>
          <cell r="D1380" t="str">
            <v>WS&amp;L</v>
          </cell>
          <cell r="E1380" t="str">
            <v>S</v>
          </cell>
          <cell r="F1380" t="str">
            <v>A</v>
          </cell>
          <cell r="G1380" t="str">
            <v>Ma Hang Prison</v>
          </cell>
          <cell r="H1380" t="str">
            <v>CSD</v>
          </cell>
          <cell r="I1380">
            <v>1</v>
          </cell>
          <cell r="J1380" t="str">
            <v>No</v>
          </cell>
          <cell r="L1380" t="str">
            <v>Yes</v>
          </cell>
          <cell r="M1380" t="str">
            <v>BB01208002015</v>
          </cell>
        </row>
        <row r="1381">
          <cell r="A1381" t="str">
            <v>SA2563</v>
          </cell>
          <cell r="B1381" t="str">
            <v>15NE-A/C330</v>
          </cell>
          <cell r="C1381">
            <v>0</v>
          </cell>
          <cell r="D1381" t="str">
            <v>WS&amp;L</v>
          </cell>
          <cell r="E1381" t="str">
            <v>S</v>
          </cell>
          <cell r="F1381" t="str">
            <v>A</v>
          </cell>
          <cell r="G1381" t="str">
            <v>Ma Hang Prison</v>
          </cell>
          <cell r="H1381" t="str">
            <v>CSD</v>
          </cell>
          <cell r="I1381">
            <v>2</v>
          </cell>
          <cell r="J1381" t="str">
            <v>No</v>
          </cell>
          <cell r="L1381" t="str">
            <v>Yes</v>
          </cell>
          <cell r="M1381" t="str">
            <v>BB01208002016</v>
          </cell>
        </row>
        <row r="1382">
          <cell r="A1382" t="str">
            <v>SA2564</v>
          </cell>
          <cell r="B1382" t="str">
            <v>15NE-A/CR337</v>
          </cell>
          <cell r="C1382">
            <v>1</v>
          </cell>
          <cell r="D1382" t="str">
            <v>WS&amp;L</v>
          </cell>
          <cell r="E1382" t="str">
            <v>S</v>
          </cell>
          <cell r="F1382" t="str">
            <v>A</v>
          </cell>
          <cell r="G1382" t="str">
            <v>Chung Hom Kok Road Fire Station</v>
          </cell>
          <cell r="H1382" t="str">
            <v>FSD</v>
          </cell>
          <cell r="I1382">
            <v>1</v>
          </cell>
          <cell r="J1382" t="str">
            <v>No</v>
          </cell>
          <cell r="L1382" t="str">
            <v>No</v>
          </cell>
          <cell r="M1382" t="str">
            <v>BB01808001003</v>
          </cell>
        </row>
        <row r="1383">
          <cell r="A1383" t="str">
            <v>SA2565</v>
          </cell>
          <cell r="B1383" t="str">
            <v>15NE-A/CR389</v>
          </cell>
          <cell r="C1383">
            <v>2</v>
          </cell>
          <cell r="D1383" t="str">
            <v>WS&amp;L</v>
          </cell>
          <cell r="E1383" t="str">
            <v>S</v>
          </cell>
          <cell r="F1383" t="str">
            <v>A</v>
          </cell>
          <cell r="G1383" t="str">
            <v>Repulse Bay Beach</v>
          </cell>
          <cell r="H1383" t="str">
            <v>LCSD</v>
          </cell>
          <cell r="I1383">
            <v>1</v>
          </cell>
          <cell r="J1383" t="str">
            <v>Yes</v>
          </cell>
          <cell r="K1383" t="str">
            <v>DeepWaterBay_RepulseBay</v>
          </cell>
          <cell r="L1383" t="str">
            <v>Yes</v>
          </cell>
          <cell r="M1383" t="str">
            <v>BB04408027001</v>
          </cell>
        </row>
        <row r="1384">
          <cell r="A1384" t="str">
            <v>SA2567</v>
          </cell>
          <cell r="B1384" t="str">
            <v>15NE-A/CR673</v>
          </cell>
          <cell r="C1384">
            <v>0</v>
          </cell>
          <cell r="D1384" t="str">
            <v>WS&amp;L</v>
          </cell>
          <cell r="E1384" t="str">
            <v>S</v>
          </cell>
          <cell r="F1384" t="str">
            <v>A</v>
          </cell>
          <cell r="G1384" t="str">
            <v>South Bay Close Garden</v>
          </cell>
          <cell r="H1384" t="str">
            <v>LCSD</v>
          </cell>
          <cell r="I1384">
            <v>2</v>
          </cell>
          <cell r="J1384" t="str">
            <v>Yes</v>
          </cell>
          <cell r="K1384" t="str">
            <v>DeepWaterBay_RepulseBay</v>
          </cell>
          <cell r="L1384" t="str">
            <v>Yes</v>
          </cell>
          <cell r="M1384" t="str">
            <v>BB04408027003</v>
          </cell>
        </row>
        <row r="1385">
          <cell r="A1385" t="str">
            <v>SA2568</v>
          </cell>
          <cell r="B1385" t="str">
            <v>15NE-A/C680</v>
          </cell>
          <cell r="C1385">
            <v>2</v>
          </cell>
          <cell r="D1385" t="str">
            <v>WS&amp;L</v>
          </cell>
          <cell r="E1385" t="str">
            <v>S</v>
          </cell>
          <cell r="F1385" t="str">
            <v>A</v>
          </cell>
          <cell r="G1385" t="str">
            <v>Hair Pin Beach</v>
          </cell>
          <cell r="H1385" t="str">
            <v>LCSD</v>
          </cell>
          <cell r="I1385">
            <v>3</v>
          </cell>
          <cell r="J1385" t="str">
            <v>No</v>
          </cell>
          <cell r="L1385" t="str">
            <v>Yes</v>
          </cell>
          <cell r="M1385" t="str">
            <v>BB04408047006</v>
          </cell>
        </row>
        <row r="1386">
          <cell r="A1386" t="str">
            <v>SA2569</v>
          </cell>
          <cell r="B1386" t="str">
            <v>15NE-A/C697</v>
          </cell>
          <cell r="C1386">
            <v>0</v>
          </cell>
          <cell r="D1386" t="str">
            <v>WS&amp;L</v>
          </cell>
          <cell r="E1386" t="str">
            <v>S</v>
          </cell>
          <cell r="F1386" t="str">
            <v>A</v>
          </cell>
          <cell r="G1386" t="str">
            <v>Ma Hang Prison</v>
          </cell>
          <cell r="H1386" t="str">
            <v>CSD</v>
          </cell>
          <cell r="I1386">
            <v>1</v>
          </cell>
          <cell r="J1386" t="str">
            <v>No</v>
          </cell>
          <cell r="L1386" t="str">
            <v>Yes</v>
          </cell>
          <cell r="M1386" t="str">
            <v>BB01208002019</v>
          </cell>
        </row>
        <row r="1387">
          <cell r="A1387" t="str">
            <v>SA2570</v>
          </cell>
          <cell r="B1387" t="str">
            <v>15NE-A/C699</v>
          </cell>
          <cell r="C1387">
            <v>2</v>
          </cell>
          <cell r="D1387" t="str">
            <v>WS&amp;L</v>
          </cell>
          <cell r="E1387" t="str">
            <v>S</v>
          </cell>
          <cell r="F1387" t="str">
            <v>A</v>
          </cell>
          <cell r="G1387" t="str">
            <v>South Bay Road Amenity Plot</v>
          </cell>
          <cell r="H1387" t="str">
            <v>LCSD</v>
          </cell>
          <cell r="I1387">
            <v>1</v>
          </cell>
          <cell r="J1387" t="str">
            <v>Yes</v>
          </cell>
          <cell r="K1387" t="str">
            <v>DeepWaterBay_RepulseBay</v>
          </cell>
          <cell r="L1387" t="str">
            <v>Yes</v>
          </cell>
          <cell r="M1387" t="str">
            <v>BB04408036005</v>
          </cell>
        </row>
        <row r="1388">
          <cell r="A1388" t="str">
            <v>SA2571</v>
          </cell>
          <cell r="B1388" t="str">
            <v>15NE-A/C721</v>
          </cell>
          <cell r="C1388">
            <v>0</v>
          </cell>
          <cell r="D1388" t="str">
            <v>WS&amp;L</v>
          </cell>
          <cell r="E1388" t="str">
            <v>S</v>
          </cell>
          <cell r="F1388" t="str">
            <v>A</v>
          </cell>
          <cell r="G1388" t="str">
            <v>South Bay Public Toilet</v>
          </cell>
          <cell r="H1388" t="str">
            <v>FEHD</v>
          </cell>
          <cell r="I1388">
            <v>3</v>
          </cell>
          <cell r="J1388" t="str">
            <v>No</v>
          </cell>
          <cell r="L1388" t="str">
            <v>Yes</v>
          </cell>
          <cell r="M1388" t="str">
            <v>BB01908061001</v>
          </cell>
        </row>
        <row r="1389">
          <cell r="A1389" t="str">
            <v>SA2572</v>
          </cell>
          <cell r="B1389" t="str">
            <v>15NE-A/C724</v>
          </cell>
          <cell r="C1389">
            <v>0</v>
          </cell>
          <cell r="D1389" t="str">
            <v>WS&amp;L</v>
          </cell>
          <cell r="E1389" t="str">
            <v>S</v>
          </cell>
          <cell r="F1389" t="str">
            <v>A</v>
          </cell>
          <cell r="G1389" t="str">
            <v>Chung Wan (Midddle Bay) Beach</v>
          </cell>
          <cell r="H1389" t="str">
            <v>LCSD</v>
          </cell>
          <cell r="I1389">
            <v>3</v>
          </cell>
          <cell r="J1389" t="str">
            <v>No</v>
          </cell>
          <cell r="L1389" t="str">
            <v>Yes</v>
          </cell>
          <cell r="M1389" t="str">
            <v>BB04408028004</v>
          </cell>
        </row>
        <row r="1390">
          <cell r="A1390" t="str">
            <v>SA2573</v>
          </cell>
          <cell r="B1390" t="str">
            <v>15NE-A/C736</v>
          </cell>
          <cell r="C1390">
            <v>0</v>
          </cell>
          <cell r="D1390" t="str">
            <v>WS&amp;L</v>
          </cell>
          <cell r="E1390" t="str">
            <v>S</v>
          </cell>
          <cell r="F1390" t="str">
            <v>A</v>
          </cell>
          <cell r="G1390" t="str">
            <v>Repulse Bay Beach</v>
          </cell>
          <cell r="H1390" t="str">
            <v>LCSD</v>
          </cell>
          <cell r="I1390">
            <v>2</v>
          </cell>
          <cell r="J1390" t="str">
            <v>No</v>
          </cell>
          <cell r="K1390" t="str">
            <v>DeepWaterBay_RepulseBay</v>
          </cell>
          <cell r="L1390" t="str">
            <v>Yes</v>
          </cell>
          <cell r="M1390" t="str">
            <v>BB04408057001</v>
          </cell>
        </row>
        <row r="1391">
          <cell r="A1391" t="str">
            <v>SA2574</v>
          </cell>
          <cell r="B1391" t="str">
            <v>15NE-A/CR737</v>
          </cell>
          <cell r="C1391">
            <v>0</v>
          </cell>
          <cell r="D1391" t="str">
            <v>WS&amp;L</v>
          </cell>
          <cell r="E1391" t="str">
            <v>S</v>
          </cell>
          <cell r="F1391" t="str">
            <v>A</v>
          </cell>
          <cell r="G1391" t="str">
            <v>Repulse Bay Public Toilet</v>
          </cell>
          <cell r="H1391" t="str">
            <v>FEHD</v>
          </cell>
          <cell r="I1391">
            <v>1</v>
          </cell>
          <cell r="J1391" t="str">
            <v>No</v>
          </cell>
          <cell r="K1391" t="str">
            <v>DeepWaterBay_RepulseBay</v>
          </cell>
          <cell r="L1391" t="str">
            <v>Yes</v>
          </cell>
          <cell r="M1391" t="str">
            <v>BB01908058001</v>
          </cell>
        </row>
        <row r="1392">
          <cell r="A1392" t="str">
            <v>SA2575</v>
          </cell>
          <cell r="B1392" t="str">
            <v>15NE-A/C738</v>
          </cell>
          <cell r="C1392">
            <v>2</v>
          </cell>
          <cell r="D1392" t="str">
            <v>WS&amp;L</v>
          </cell>
          <cell r="E1392" t="str">
            <v>S</v>
          </cell>
          <cell r="F1392" t="str">
            <v>A</v>
          </cell>
          <cell r="G1392" t="str">
            <v>Hair Pin Beach</v>
          </cell>
          <cell r="H1392" t="str">
            <v>LCSD</v>
          </cell>
          <cell r="I1392">
            <v>1</v>
          </cell>
          <cell r="J1392" t="str">
            <v>No</v>
          </cell>
          <cell r="L1392" t="str">
            <v>Yes</v>
          </cell>
          <cell r="M1392" t="str">
            <v>BB04408047005</v>
          </cell>
        </row>
        <row r="1393">
          <cell r="A1393" t="str">
            <v>SA2576</v>
          </cell>
          <cell r="B1393" t="str">
            <v>15NE-A/F10</v>
          </cell>
          <cell r="C1393">
            <v>1</v>
          </cell>
          <cell r="D1393" t="str">
            <v>WS&amp;L</v>
          </cell>
          <cell r="E1393" t="str">
            <v>S</v>
          </cell>
          <cell r="F1393" t="str">
            <v>A</v>
          </cell>
          <cell r="G1393" t="str">
            <v>South Bay Road Amenity Plot</v>
          </cell>
          <cell r="H1393" t="str">
            <v>LCSD</v>
          </cell>
          <cell r="I1393">
            <v>1</v>
          </cell>
          <cell r="J1393" t="str">
            <v>Yes</v>
          </cell>
          <cell r="K1393" t="str">
            <v>DeepWaterBay_RepulseBay</v>
          </cell>
          <cell r="L1393" t="str">
            <v>Yes</v>
          </cell>
          <cell r="M1393" t="str">
            <v>BB04408036001</v>
          </cell>
        </row>
        <row r="1394">
          <cell r="A1394" t="str">
            <v>SA2577</v>
          </cell>
          <cell r="B1394" t="str">
            <v>15NE-A/F100</v>
          </cell>
          <cell r="C1394">
            <v>0</v>
          </cell>
          <cell r="D1394" t="str">
            <v>WS&amp;L</v>
          </cell>
          <cell r="E1394" t="str">
            <v>S</v>
          </cell>
          <cell r="F1394" t="str">
            <v>A</v>
          </cell>
          <cell r="G1394" t="str">
            <v>Hair Pin Beach</v>
          </cell>
          <cell r="H1394" t="str">
            <v>LCSD</v>
          </cell>
          <cell r="I1394">
            <v>2</v>
          </cell>
          <cell r="J1394" t="str">
            <v>Yes</v>
          </cell>
          <cell r="L1394" t="str">
            <v>Yes</v>
          </cell>
          <cell r="M1394" t="str">
            <v>BB04408047004</v>
          </cell>
        </row>
        <row r="1395">
          <cell r="A1395" t="str">
            <v>SA2578</v>
          </cell>
          <cell r="B1395" t="str">
            <v>15NE-A/F14</v>
          </cell>
          <cell r="C1395">
            <v>0</v>
          </cell>
          <cell r="D1395" t="str">
            <v>WS&amp;L</v>
          </cell>
          <cell r="E1395" t="str">
            <v>S</v>
          </cell>
          <cell r="F1395" t="str">
            <v>A</v>
          </cell>
          <cell r="G1395" t="str">
            <v>South Bay Road / Beach Road Sitting Out Area</v>
          </cell>
          <cell r="H1395" t="str">
            <v>LCSD</v>
          </cell>
          <cell r="I1395">
            <v>2</v>
          </cell>
          <cell r="J1395" t="str">
            <v>Yes</v>
          </cell>
          <cell r="K1395" t="str">
            <v>DeepWaterBay_RepulseBay</v>
          </cell>
          <cell r="L1395" t="str">
            <v>Yes</v>
          </cell>
          <cell r="M1395" t="str">
            <v>BB04408036002</v>
          </cell>
        </row>
        <row r="1396">
          <cell r="A1396" t="str">
            <v>SA2579</v>
          </cell>
          <cell r="B1396" t="str">
            <v>15NE-A/F18</v>
          </cell>
          <cell r="C1396">
            <v>0</v>
          </cell>
          <cell r="D1396" t="str">
            <v>WS&amp;L</v>
          </cell>
          <cell r="E1396" t="str">
            <v>S</v>
          </cell>
          <cell r="F1396" t="str">
            <v>A</v>
          </cell>
          <cell r="G1396" t="str">
            <v>South Bay Beach</v>
          </cell>
          <cell r="H1396" t="str">
            <v>LCSD</v>
          </cell>
          <cell r="I1396">
            <v>1</v>
          </cell>
          <cell r="J1396" t="str">
            <v>No</v>
          </cell>
          <cell r="L1396" t="str">
            <v>Yes</v>
          </cell>
          <cell r="M1396" t="str">
            <v>BB04408028003</v>
          </cell>
        </row>
        <row r="1397">
          <cell r="A1397" t="str">
            <v>SA2580</v>
          </cell>
          <cell r="B1397" t="str">
            <v>15NE-A/F181</v>
          </cell>
          <cell r="C1397">
            <v>0</v>
          </cell>
          <cell r="D1397" t="str">
            <v>WS&amp;L</v>
          </cell>
          <cell r="E1397" t="str">
            <v>S</v>
          </cell>
          <cell r="F1397" t="str">
            <v>A</v>
          </cell>
          <cell r="G1397" t="str">
            <v>Chung Wan (Midddle Bay) Beach</v>
          </cell>
          <cell r="H1397" t="str">
            <v>LCSD</v>
          </cell>
          <cell r="I1397">
            <v>2</v>
          </cell>
          <cell r="J1397" t="str">
            <v>Yes</v>
          </cell>
          <cell r="L1397" t="str">
            <v>Yes</v>
          </cell>
          <cell r="M1397" t="str">
            <v>BB04408039001</v>
          </cell>
        </row>
        <row r="1398">
          <cell r="A1398" t="str">
            <v>SA2581</v>
          </cell>
          <cell r="B1398" t="str">
            <v>15NE-A/F198</v>
          </cell>
          <cell r="C1398">
            <v>0</v>
          </cell>
          <cell r="D1398" t="str">
            <v>WS&amp;L</v>
          </cell>
          <cell r="E1398" t="str">
            <v>S</v>
          </cell>
          <cell r="F1398" t="str">
            <v>A</v>
          </cell>
          <cell r="G1398" t="str">
            <v>Ma Hang Prison</v>
          </cell>
          <cell r="H1398" t="str">
            <v>CSD</v>
          </cell>
          <cell r="I1398">
            <v>1</v>
          </cell>
          <cell r="J1398" t="str">
            <v>Yes</v>
          </cell>
          <cell r="L1398" t="str">
            <v>Yes</v>
          </cell>
          <cell r="M1398" t="str">
            <v>BB01208002018</v>
          </cell>
        </row>
        <row r="1399">
          <cell r="A1399" t="str">
            <v>SA2582</v>
          </cell>
          <cell r="B1399" t="str">
            <v>15NE-A/F202</v>
          </cell>
          <cell r="C1399">
            <v>0</v>
          </cell>
          <cell r="D1399" t="str">
            <v>WS&amp;L</v>
          </cell>
          <cell r="E1399" t="str">
            <v>S</v>
          </cell>
          <cell r="F1399" t="str">
            <v>A</v>
          </cell>
          <cell r="G1399" t="str">
            <v>Chung Wan (Midddle Bay) Beach</v>
          </cell>
          <cell r="H1399" t="str">
            <v>LCSD</v>
          </cell>
          <cell r="I1399">
            <v>3</v>
          </cell>
          <cell r="J1399" t="str">
            <v>No</v>
          </cell>
          <cell r="L1399" t="str">
            <v>Yes</v>
          </cell>
          <cell r="M1399" t="str">
            <v>BB04408039003</v>
          </cell>
        </row>
        <row r="1400">
          <cell r="A1400" t="str">
            <v>SA2583</v>
          </cell>
          <cell r="B1400" t="str">
            <v>15NE-A/F213</v>
          </cell>
          <cell r="C1400">
            <v>0</v>
          </cell>
          <cell r="D1400" t="str">
            <v>WS&amp;L</v>
          </cell>
          <cell r="E1400" t="str">
            <v>S</v>
          </cell>
          <cell r="F1400" t="str">
            <v>A</v>
          </cell>
          <cell r="G1400" t="str">
            <v>Repulse Bay Public Toilet</v>
          </cell>
          <cell r="H1400" t="str">
            <v>FEHD</v>
          </cell>
          <cell r="I1400">
            <v>1</v>
          </cell>
          <cell r="J1400" t="str">
            <v>Yes</v>
          </cell>
          <cell r="K1400" t="str">
            <v>DeepWaterBay_RepulseBay</v>
          </cell>
          <cell r="L1400" t="str">
            <v>Yes</v>
          </cell>
          <cell r="M1400" t="str">
            <v>BB01908058002</v>
          </cell>
        </row>
        <row r="1401">
          <cell r="A1401" t="str">
            <v>SA2585</v>
          </cell>
          <cell r="B1401" t="str">
            <v>15NE-A/F219</v>
          </cell>
          <cell r="C1401">
            <v>0</v>
          </cell>
          <cell r="D1401" t="str">
            <v>WS&amp;L</v>
          </cell>
          <cell r="E1401" t="str">
            <v>S</v>
          </cell>
          <cell r="F1401" t="str">
            <v>A</v>
          </cell>
          <cell r="G1401" t="str">
            <v>Ma Hang Prison</v>
          </cell>
          <cell r="H1401" t="str">
            <v>CSD</v>
          </cell>
          <cell r="I1401">
            <v>1</v>
          </cell>
          <cell r="J1401" t="str">
            <v>No</v>
          </cell>
          <cell r="L1401" t="str">
            <v>Yes</v>
          </cell>
          <cell r="M1401" t="str">
            <v>BB01208002020</v>
          </cell>
        </row>
        <row r="1402">
          <cell r="A1402" t="str">
            <v>SA2586</v>
          </cell>
          <cell r="B1402" t="str">
            <v>15NE-A/FR229</v>
          </cell>
          <cell r="C1402">
            <v>0</v>
          </cell>
          <cell r="D1402" t="str">
            <v>WS&amp;L</v>
          </cell>
          <cell r="E1402" t="str">
            <v>S</v>
          </cell>
          <cell r="F1402" t="str">
            <v>A</v>
          </cell>
          <cell r="G1402" t="str">
            <v>Ma Hang Prison</v>
          </cell>
          <cell r="H1402" t="str">
            <v>CSD</v>
          </cell>
          <cell r="I1402">
            <v>1</v>
          </cell>
          <cell r="J1402" t="str">
            <v>Yes</v>
          </cell>
          <cell r="L1402" t="str">
            <v>Yes</v>
          </cell>
          <cell r="M1402" t="str">
            <v>BB01208002009</v>
          </cell>
        </row>
        <row r="1403">
          <cell r="A1403" t="str">
            <v>SA2588</v>
          </cell>
          <cell r="B1403" t="str">
            <v>15NE-A/F28</v>
          </cell>
          <cell r="C1403" t="str">
            <v>1,2</v>
          </cell>
          <cell r="D1403" t="str">
            <v>WS&amp;L</v>
          </cell>
          <cell r="E1403" t="str">
            <v>S</v>
          </cell>
          <cell r="F1403" t="str">
            <v>A</v>
          </cell>
          <cell r="G1403" t="str">
            <v>Ma Hang Prison</v>
          </cell>
          <cell r="H1403" t="str">
            <v>CSD,ArchSD</v>
          </cell>
          <cell r="I1403">
            <v>2</v>
          </cell>
          <cell r="J1403" t="str">
            <v>Yes</v>
          </cell>
          <cell r="L1403" t="str">
            <v>Yes</v>
          </cell>
          <cell r="M1403" t="str">
            <v>BB01208002007</v>
          </cell>
        </row>
        <row r="1404">
          <cell r="A1404" t="str">
            <v>SA2590</v>
          </cell>
          <cell r="B1404" t="str">
            <v>15NE-A/FR84</v>
          </cell>
          <cell r="C1404">
            <v>0</v>
          </cell>
          <cell r="D1404" t="str">
            <v>WS&amp;L</v>
          </cell>
          <cell r="E1404" t="str">
            <v>S</v>
          </cell>
          <cell r="F1404" t="str">
            <v>A</v>
          </cell>
          <cell r="G1404" t="str">
            <v>Ma Hang Prison</v>
          </cell>
          <cell r="H1404" t="str">
            <v>CSD</v>
          </cell>
          <cell r="I1404">
            <v>1</v>
          </cell>
          <cell r="J1404" t="str">
            <v>Yes</v>
          </cell>
          <cell r="L1404" t="str">
            <v>Yes</v>
          </cell>
          <cell r="M1404" t="str">
            <v>BB01208002017</v>
          </cell>
        </row>
        <row r="1405">
          <cell r="A1405" t="str">
            <v>SA2591</v>
          </cell>
          <cell r="B1405" t="str">
            <v>15NE-A/F87</v>
          </cell>
          <cell r="C1405">
            <v>0</v>
          </cell>
          <cell r="D1405" t="str">
            <v>WS&amp;L</v>
          </cell>
          <cell r="E1405" t="str">
            <v>S</v>
          </cell>
          <cell r="F1405" t="str">
            <v>A</v>
          </cell>
          <cell r="G1405" t="str">
            <v>Chung Hom Kok Road Fire Station</v>
          </cell>
          <cell r="H1405" t="str">
            <v>FSD</v>
          </cell>
          <cell r="I1405">
            <v>1</v>
          </cell>
          <cell r="J1405" t="str">
            <v>Yes</v>
          </cell>
          <cell r="L1405" t="str">
            <v>Yes</v>
          </cell>
          <cell r="M1405" t="str">
            <v>BB01808001001</v>
          </cell>
        </row>
        <row r="1406">
          <cell r="A1406" t="str">
            <v>SA2592</v>
          </cell>
          <cell r="B1406" t="str">
            <v>15NE-A/FR90</v>
          </cell>
          <cell r="C1406">
            <v>0</v>
          </cell>
          <cell r="D1406" t="str">
            <v>WS&amp;L</v>
          </cell>
          <cell r="E1406" t="str">
            <v>S</v>
          </cell>
          <cell r="F1406" t="str">
            <v>A</v>
          </cell>
          <cell r="G1406" t="str">
            <v>Stanley Main Beach</v>
          </cell>
          <cell r="H1406" t="str">
            <v>LCSD</v>
          </cell>
          <cell r="I1406">
            <v>1</v>
          </cell>
          <cell r="J1406" t="str">
            <v>Yes</v>
          </cell>
          <cell r="L1406" t="str">
            <v>Yes</v>
          </cell>
          <cell r="M1406" t="str">
            <v>BB04408046001</v>
          </cell>
        </row>
        <row r="1407">
          <cell r="A1407" t="str">
            <v>SA2593</v>
          </cell>
          <cell r="B1407" t="str">
            <v>15NE-A/F91</v>
          </cell>
          <cell r="C1407">
            <v>0</v>
          </cell>
          <cell r="D1407" t="str">
            <v>WS&amp;L</v>
          </cell>
          <cell r="E1407" t="str">
            <v>S</v>
          </cell>
          <cell r="F1407" t="str">
            <v>A</v>
          </cell>
          <cell r="G1407" t="str">
            <v>Stanley Main Beach</v>
          </cell>
          <cell r="H1407" t="str">
            <v>LCSD</v>
          </cell>
          <cell r="I1407">
            <v>1</v>
          </cell>
          <cell r="J1407" t="str">
            <v>Yes</v>
          </cell>
          <cell r="L1407" t="str">
            <v>Yes</v>
          </cell>
          <cell r="M1407" t="str">
            <v>BB04408046002</v>
          </cell>
        </row>
        <row r="1408">
          <cell r="A1408" t="str">
            <v>SA2594</v>
          </cell>
          <cell r="B1408" t="str">
            <v>15NE-A/R137</v>
          </cell>
          <cell r="C1408">
            <v>1</v>
          </cell>
          <cell r="D1408" t="str">
            <v>WS&amp;L</v>
          </cell>
          <cell r="E1408" t="str">
            <v>S</v>
          </cell>
          <cell r="F1408" t="str">
            <v>A</v>
          </cell>
          <cell r="G1408" t="str">
            <v>Chung Hom Kok Road Fire Station</v>
          </cell>
          <cell r="H1408" t="str">
            <v>FSD</v>
          </cell>
          <cell r="I1408">
            <v>2</v>
          </cell>
          <cell r="J1408" t="str">
            <v>No</v>
          </cell>
          <cell r="L1408" t="str">
            <v>No</v>
          </cell>
          <cell r="M1408" t="str">
            <v>BB01808001004</v>
          </cell>
        </row>
        <row r="1409">
          <cell r="A1409" t="str">
            <v>SA2595</v>
          </cell>
          <cell r="B1409" t="str">
            <v>15NE-A/R142</v>
          </cell>
          <cell r="C1409">
            <v>0</v>
          </cell>
          <cell r="D1409" t="str">
            <v>WS&amp;L</v>
          </cell>
          <cell r="E1409" t="str">
            <v>S</v>
          </cell>
          <cell r="F1409" t="str">
            <v>A</v>
          </cell>
          <cell r="G1409" t="str">
            <v>Chung Hom Kok Road Fire Station</v>
          </cell>
          <cell r="H1409" t="str">
            <v>FSD</v>
          </cell>
          <cell r="I1409">
            <v>1</v>
          </cell>
          <cell r="J1409" t="str">
            <v>Yes</v>
          </cell>
          <cell r="L1409" t="str">
            <v>No</v>
          </cell>
          <cell r="M1409" t="str">
            <v>BB01808001002</v>
          </cell>
        </row>
        <row r="1410">
          <cell r="A1410" t="str">
            <v>SA2596</v>
          </cell>
          <cell r="B1410" t="str">
            <v>15NE-A/R170</v>
          </cell>
          <cell r="C1410">
            <v>0</v>
          </cell>
          <cell r="D1410" t="str">
            <v>WS&amp;L</v>
          </cell>
          <cell r="E1410" t="str">
            <v>S</v>
          </cell>
          <cell r="F1410" t="str">
            <v>A</v>
          </cell>
          <cell r="G1410" t="str">
            <v>Chung Wan (Midddle Bay) Beach</v>
          </cell>
          <cell r="H1410" t="str">
            <v>LCSD</v>
          </cell>
          <cell r="I1410">
            <v>2</v>
          </cell>
          <cell r="J1410" t="str">
            <v>No</v>
          </cell>
          <cell r="L1410" t="str">
            <v>No</v>
          </cell>
          <cell r="M1410" t="str">
            <v>BB04408028002</v>
          </cell>
        </row>
        <row r="1411">
          <cell r="A1411" t="str">
            <v>SA2597</v>
          </cell>
          <cell r="B1411" t="str">
            <v>15NE-A/R171</v>
          </cell>
          <cell r="C1411">
            <v>0</v>
          </cell>
          <cell r="D1411" t="str">
            <v>WS&amp;L</v>
          </cell>
          <cell r="E1411" t="str">
            <v>S</v>
          </cell>
          <cell r="F1411" t="str">
            <v>A</v>
          </cell>
          <cell r="G1411" t="str">
            <v>Chung Wan (Midddle Bay) Beach</v>
          </cell>
          <cell r="H1411" t="str">
            <v>LCSD</v>
          </cell>
          <cell r="I1411">
            <v>3</v>
          </cell>
          <cell r="J1411" t="str">
            <v>No</v>
          </cell>
          <cell r="L1411" t="str">
            <v>No</v>
          </cell>
          <cell r="M1411" t="str">
            <v>BB04408028001</v>
          </cell>
        </row>
        <row r="1412">
          <cell r="A1412" t="str">
            <v>SA2598</v>
          </cell>
          <cell r="B1412" t="str">
            <v>15NE-A/R331</v>
          </cell>
          <cell r="C1412">
            <v>1</v>
          </cell>
          <cell r="D1412" t="str">
            <v>WS&amp;L</v>
          </cell>
          <cell r="E1412" t="str">
            <v>S</v>
          </cell>
          <cell r="F1412" t="str">
            <v>A</v>
          </cell>
          <cell r="G1412" t="str">
            <v>Repulse Bay Beach</v>
          </cell>
          <cell r="H1412" t="str">
            <v>LCSD</v>
          </cell>
          <cell r="I1412">
            <v>1</v>
          </cell>
          <cell r="J1412" t="str">
            <v>No</v>
          </cell>
          <cell r="K1412" t="str">
            <v>DeepWaterBay_RepulseBay</v>
          </cell>
          <cell r="L1412" t="str">
            <v>No</v>
          </cell>
          <cell r="M1412" t="str">
            <v>BB04408027002</v>
          </cell>
        </row>
        <row r="1413">
          <cell r="A1413" t="str">
            <v>SA2599</v>
          </cell>
          <cell r="B1413" t="str">
            <v>15NE-A/R404</v>
          </cell>
          <cell r="C1413">
            <v>0</v>
          </cell>
          <cell r="D1413" t="str">
            <v>WS&amp;L</v>
          </cell>
          <cell r="E1413" t="str">
            <v>S</v>
          </cell>
          <cell r="F1413" t="str">
            <v>A</v>
          </cell>
          <cell r="G1413" t="str">
            <v>Repulse Bay Beach</v>
          </cell>
          <cell r="H1413" t="str">
            <v>LCSD</v>
          </cell>
          <cell r="I1413">
            <v>2</v>
          </cell>
          <cell r="J1413" t="str">
            <v>No</v>
          </cell>
          <cell r="K1413" t="str">
            <v>DeepWaterBay_RepulseBay</v>
          </cell>
          <cell r="L1413" t="str">
            <v>No</v>
          </cell>
          <cell r="M1413" t="str">
            <v>BB04408027007</v>
          </cell>
        </row>
        <row r="1414">
          <cell r="A1414" t="str">
            <v>SA2600</v>
          </cell>
          <cell r="B1414" t="str">
            <v>15NE-A/R91</v>
          </cell>
          <cell r="C1414">
            <v>0</v>
          </cell>
          <cell r="D1414" t="str">
            <v>WS&amp;L</v>
          </cell>
          <cell r="E1414" t="str">
            <v>S</v>
          </cell>
          <cell r="F1414" t="str">
            <v>A</v>
          </cell>
          <cell r="G1414" t="str">
            <v>Repulse Bay Beach</v>
          </cell>
          <cell r="H1414" t="str">
            <v>LCSD</v>
          </cell>
          <cell r="I1414">
            <v>3</v>
          </cell>
          <cell r="J1414" t="str">
            <v>No</v>
          </cell>
          <cell r="K1414" t="str">
            <v>DeepWaterBay_RepulseBay</v>
          </cell>
          <cell r="L1414" t="str">
            <v>Yes</v>
          </cell>
          <cell r="M1414" t="str">
            <v>BB04408027006</v>
          </cell>
        </row>
        <row r="1415">
          <cell r="A1415" t="str">
            <v>SA2601</v>
          </cell>
          <cell r="B1415" t="str">
            <v>15NE-B/C145</v>
          </cell>
          <cell r="C1415">
            <v>0</v>
          </cell>
          <cell r="D1415" t="str">
            <v>WS&amp;L</v>
          </cell>
          <cell r="E1415" t="str">
            <v>S</v>
          </cell>
          <cell r="F1415" t="str">
            <v>A</v>
          </cell>
          <cell r="G1415" t="str">
            <v>Big Wave Bay Picnic Area</v>
          </cell>
          <cell r="H1415" t="str">
            <v>LCSD</v>
          </cell>
          <cell r="I1415">
            <v>2</v>
          </cell>
          <cell r="J1415" t="str">
            <v>Yes</v>
          </cell>
          <cell r="L1415" t="str">
            <v>Yes</v>
          </cell>
          <cell r="M1415" t="str">
            <v>BB04408042003</v>
          </cell>
        </row>
        <row r="1416">
          <cell r="A1416" t="str">
            <v>SA2602</v>
          </cell>
          <cell r="B1416" t="str">
            <v>15NE-B/CR146</v>
          </cell>
          <cell r="C1416">
            <v>0</v>
          </cell>
          <cell r="D1416" t="str">
            <v>WS&amp;L</v>
          </cell>
          <cell r="E1416" t="str">
            <v>S</v>
          </cell>
          <cell r="F1416" t="str">
            <v>A</v>
          </cell>
          <cell r="G1416" t="str">
            <v>Big Wave Bay Picnic Area</v>
          </cell>
          <cell r="H1416" t="str">
            <v>LCSD</v>
          </cell>
          <cell r="I1416">
            <v>1</v>
          </cell>
          <cell r="J1416" t="str">
            <v>No</v>
          </cell>
          <cell r="L1416" t="str">
            <v>Yes</v>
          </cell>
          <cell r="M1416" t="str">
            <v>BB04408042004</v>
          </cell>
        </row>
        <row r="1417">
          <cell r="A1417" t="str">
            <v>SA2603</v>
          </cell>
          <cell r="B1417" t="str">
            <v>15NE-B/CR147</v>
          </cell>
          <cell r="C1417">
            <v>0</v>
          </cell>
          <cell r="D1417" t="str">
            <v>WS&amp;L</v>
          </cell>
          <cell r="E1417" t="str">
            <v>S</v>
          </cell>
          <cell r="F1417" t="str">
            <v>A</v>
          </cell>
          <cell r="G1417" t="str">
            <v>Big Wave Bay Picnic Area</v>
          </cell>
          <cell r="H1417" t="str">
            <v>LCSD</v>
          </cell>
          <cell r="I1417">
            <v>1</v>
          </cell>
          <cell r="J1417" t="str">
            <v>No</v>
          </cell>
          <cell r="L1417" t="str">
            <v>Yes</v>
          </cell>
          <cell r="M1417" t="str">
            <v>BB04408042005</v>
          </cell>
        </row>
        <row r="1418">
          <cell r="A1418" t="str">
            <v>SA2604</v>
          </cell>
          <cell r="B1418" t="str">
            <v>15NE-B/C193</v>
          </cell>
          <cell r="C1418">
            <v>0</v>
          </cell>
          <cell r="D1418" t="str">
            <v>WS&amp;L</v>
          </cell>
          <cell r="E1418" t="str">
            <v>S</v>
          </cell>
          <cell r="F1418" t="str">
            <v>A</v>
          </cell>
          <cell r="G1418" t="str">
            <v>Tai Tam Tuk WSD Quarters</v>
          </cell>
          <cell r="H1418" t="str">
            <v>GPA</v>
          </cell>
          <cell r="I1418">
            <v>1</v>
          </cell>
          <cell r="J1418" t="str">
            <v>Yes</v>
          </cell>
          <cell r="L1418" t="str">
            <v>Yes</v>
          </cell>
          <cell r="M1418" t="str">
            <v>BB04408038006</v>
          </cell>
        </row>
        <row r="1419">
          <cell r="A1419" t="str">
            <v>SA2605</v>
          </cell>
          <cell r="B1419" t="str">
            <v>15NE-B/C194</v>
          </cell>
          <cell r="C1419">
            <v>0</v>
          </cell>
          <cell r="D1419" t="str">
            <v>WS&amp;L</v>
          </cell>
          <cell r="E1419" t="str">
            <v>S</v>
          </cell>
          <cell r="F1419" t="str">
            <v>A</v>
          </cell>
          <cell r="G1419" t="str">
            <v>Tai Tam Tuk WSD Quarters</v>
          </cell>
          <cell r="H1419" t="str">
            <v>GPA</v>
          </cell>
          <cell r="I1419">
            <v>1</v>
          </cell>
          <cell r="J1419" t="str">
            <v>Yes</v>
          </cell>
          <cell r="L1419" t="str">
            <v>Yes</v>
          </cell>
          <cell r="M1419" t="str">
            <v>BB02308015001</v>
          </cell>
        </row>
        <row r="1420">
          <cell r="A1420" t="str">
            <v>SA2606</v>
          </cell>
          <cell r="B1420" t="str">
            <v>15NE-B/C264</v>
          </cell>
          <cell r="C1420">
            <v>0</v>
          </cell>
          <cell r="D1420" t="str">
            <v>WS&amp;L</v>
          </cell>
          <cell r="E1420" t="str">
            <v>S</v>
          </cell>
          <cell r="F1420" t="str">
            <v>A</v>
          </cell>
          <cell r="G1420" t="str">
            <v>Shek O Headland Picnic Area</v>
          </cell>
          <cell r="H1420" t="str">
            <v>LCSD</v>
          </cell>
          <cell r="I1420">
            <v>3</v>
          </cell>
          <cell r="J1420" t="str">
            <v>Yes</v>
          </cell>
          <cell r="L1420" t="str">
            <v>Yes</v>
          </cell>
          <cell r="M1420" t="str">
            <v>BB04408023002</v>
          </cell>
        </row>
        <row r="1421">
          <cell r="A1421" t="str">
            <v>SA2607</v>
          </cell>
          <cell r="B1421" t="str">
            <v>15NE-B/C285</v>
          </cell>
          <cell r="C1421">
            <v>0</v>
          </cell>
          <cell r="D1421" t="str">
            <v>WS&amp;L</v>
          </cell>
          <cell r="E1421" t="str">
            <v>S</v>
          </cell>
          <cell r="F1421" t="str">
            <v>A</v>
          </cell>
          <cell r="G1421" t="str">
            <v>Shek O Headland Picnic Area</v>
          </cell>
          <cell r="H1421" t="str">
            <v>LCSD</v>
          </cell>
          <cell r="I1421">
            <v>3</v>
          </cell>
          <cell r="J1421" t="str">
            <v>No</v>
          </cell>
          <cell r="L1421" t="str">
            <v>Yes</v>
          </cell>
          <cell r="M1421" t="str">
            <v>BB04408048003</v>
          </cell>
        </row>
        <row r="1422">
          <cell r="A1422" t="str">
            <v>SA2608</v>
          </cell>
          <cell r="B1422" t="str">
            <v>15NE-B/C286</v>
          </cell>
          <cell r="C1422">
            <v>0</v>
          </cell>
          <cell r="D1422" t="str">
            <v>WS&amp;L</v>
          </cell>
          <cell r="E1422" t="str">
            <v>S</v>
          </cell>
          <cell r="F1422" t="str">
            <v>A</v>
          </cell>
          <cell r="G1422" t="str">
            <v>Shek O Headland Picnic Area</v>
          </cell>
          <cell r="H1422" t="str">
            <v>LCSD</v>
          </cell>
          <cell r="I1422">
            <v>3</v>
          </cell>
          <cell r="J1422" t="str">
            <v>No</v>
          </cell>
          <cell r="L1422" t="str">
            <v>Yes</v>
          </cell>
          <cell r="M1422" t="str">
            <v>BB04408048004</v>
          </cell>
        </row>
        <row r="1423">
          <cell r="A1423" t="str">
            <v>SA2609</v>
          </cell>
          <cell r="B1423" t="str">
            <v>15NE-B/C304</v>
          </cell>
          <cell r="C1423" t="str">
            <v>1,2</v>
          </cell>
          <cell r="D1423" t="str">
            <v>WS&amp;L</v>
          </cell>
          <cell r="E1423" t="str">
            <v>S</v>
          </cell>
          <cell r="F1423" t="str">
            <v>A</v>
          </cell>
          <cell r="G1423" t="str">
            <v>Tung Ah Village Playground</v>
          </cell>
          <cell r="H1423" t="str">
            <v>HAD,GPA</v>
          </cell>
          <cell r="I1423">
            <v>3</v>
          </cell>
          <cell r="J1423" t="str">
            <v>No</v>
          </cell>
          <cell r="L1423" t="str">
            <v>Yes</v>
          </cell>
          <cell r="M1423" t="str">
            <v>BB02708054001</v>
          </cell>
        </row>
        <row r="1424">
          <cell r="A1424" t="str">
            <v>SA2610</v>
          </cell>
          <cell r="B1424" t="str">
            <v>15NE-B/C306</v>
          </cell>
          <cell r="C1424">
            <v>2</v>
          </cell>
          <cell r="D1424" t="str">
            <v>WS&amp;L</v>
          </cell>
          <cell r="E1424" t="str">
            <v>S</v>
          </cell>
          <cell r="F1424" t="str">
            <v>A</v>
          </cell>
          <cell r="G1424" t="str">
            <v>(Shek O Village)</v>
          </cell>
          <cell r="H1424" t="str">
            <v>LCSD</v>
          </cell>
          <cell r="I1424">
            <v>2</v>
          </cell>
          <cell r="J1424" t="str">
            <v>Yes</v>
          </cell>
          <cell r="L1424" t="str">
            <v>Yes</v>
          </cell>
          <cell r="M1424" t="str">
            <v>BB04408055002</v>
          </cell>
        </row>
        <row r="1425">
          <cell r="A1425" t="str">
            <v>SA2611</v>
          </cell>
          <cell r="B1425" t="str">
            <v>15NE-B/C346</v>
          </cell>
          <cell r="C1425">
            <v>0</v>
          </cell>
          <cell r="D1425" t="str">
            <v>WS&amp;L</v>
          </cell>
          <cell r="E1425" t="str">
            <v>S</v>
          </cell>
          <cell r="F1425" t="str">
            <v>A</v>
          </cell>
          <cell r="G1425" t="str">
            <v>Tai Tam Tuk WSD Quarters</v>
          </cell>
          <cell r="H1425" t="str">
            <v>GPA</v>
          </cell>
          <cell r="I1425">
            <v>1</v>
          </cell>
          <cell r="J1425" t="str">
            <v>*</v>
          </cell>
          <cell r="L1425" t="str">
            <v>Yes</v>
          </cell>
          <cell r="M1425" t="str">
            <v>BB02308015002</v>
          </cell>
        </row>
        <row r="1426">
          <cell r="A1426" t="str">
            <v>SA2612</v>
          </cell>
          <cell r="B1426" t="str">
            <v>15NE-B/F132</v>
          </cell>
          <cell r="C1426">
            <v>0</v>
          </cell>
          <cell r="D1426" t="str">
            <v>WS&amp;L</v>
          </cell>
          <cell r="E1426" t="str">
            <v>S</v>
          </cell>
          <cell r="F1426" t="str">
            <v>A</v>
          </cell>
          <cell r="G1426" t="str">
            <v>Shek O Headland Picnic Area</v>
          </cell>
          <cell r="H1426" t="str">
            <v>LCSD</v>
          </cell>
          <cell r="I1426">
            <v>3</v>
          </cell>
          <cell r="J1426" t="str">
            <v>No</v>
          </cell>
          <cell r="L1426" t="str">
            <v>Yes</v>
          </cell>
          <cell r="M1426" t="str">
            <v>BB04408023001</v>
          </cell>
        </row>
        <row r="1427">
          <cell r="A1427" t="str">
            <v>SA2614</v>
          </cell>
          <cell r="B1427" t="str">
            <v>15NE-B/R9</v>
          </cell>
          <cell r="C1427">
            <v>0</v>
          </cell>
          <cell r="D1427" t="str">
            <v>WS&amp;L</v>
          </cell>
          <cell r="E1427" t="str">
            <v>S</v>
          </cell>
          <cell r="F1427" t="str">
            <v>A</v>
          </cell>
          <cell r="G1427" t="str">
            <v>Shek O Headland Picnic Area</v>
          </cell>
          <cell r="H1427" t="str">
            <v>LCSD</v>
          </cell>
          <cell r="I1427">
            <v>3</v>
          </cell>
          <cell r="J1427" t="str">
            <v>No</v>
          </cell>
          <cell r="L1427" t="str">
            <v>No</v>
          </cell>
          <cell r="M1427" t="str">
            <v>BB04408048005</v>
          </cell>
        </row>
        <row r="1428">
          <cell r="A1428" t="str">
            <v>SA2615</v>
          </cell>
          <cell r="B1428" t="str">
            <v>15NE-C/C100</v>
          </cell>
          <cell r="C1428">
            <v>0</v>
          </cell>
          <cell r="D1428" t="str">
            <v>WS&amp;L</v>
          </cell>
          <cell r="E1428" t="str">
            <v>S</v>
          </cell>
          <cell r="F1428" t="str">
            <v>A</v>
          </cell>
          <cell r="G1428" t="str">
            <v>Chung Hom Kok Beach &amp; Park Buildings</v>
          </cell>
          <cell r="H1428" t="str">
            <v>LCSD</v>
          </cell>
          <cell r="I1428">
            <v>3</v>
          </cell>
          <cell r="J1428" t="str">
            <v>No</v>
          </cell>
          <cell r="L1428" t="str">
            <v>Yes</v>
          </cell>
          <cell r="M1428" t="str">
            <v>BB04408026022</v>
          </cell>
        </row>
        <row r="1429">
          <cell r="A1429" t="str">
            <v>SA2616</v>
          </cell>
          <cell r="B1429" t="str">
            <v>15NE-C/C101</v>
          </cell>
          <cell r="C1429">
            <v>0</v>
          </cell>
          <cell r="D1429" t="str">
            <v>WS&amp;L</v>
          </cell>
          <cell r="E1429" t="str">
            <v>S</v>
          </cell>
          <cell r="F1429" t="str">
            <v>A</v>
          </cell>
          <cell r="G1429" t="str">
            <v>Chung Hom Kok Beach &amp; Park Buildings</v>
          </cell>
          <cell r="H1429" t="str">
            <v>LCSD</v>
          </cell>
          <cell r="I1429">
            <v>3</v>
          </cell>
          <cell r="J1429" t="str">
            <v>No</v>
          </cell>
          <cell r="L1429" t="str">
            <v>Yes</v>
          </cell>
          <cell r="M1429" t="str">
            <v>BB04408026023</v>
          </cell>
        </row>
        <row r="1430">
          <cell r="A1430" t="str">
            <v>SA2617</v>
          </cell>
          <cell r="B1430" t="str">
            <v>15NE-C/C102</v>
          </cell>
          <cell r="C1430">
            <v>0</v>
          </cell>
          <cell r="D1430" t="str">
            <v>WS&amp;L</v>
          </cell>
          <cell r="E1430" t="str">
            <v>S</v>
          </cell>
          <cell r="F1430" t="str">
            <v>A</v>
          </cell>
          <cell r="G1430" t="str">
            <v>Chung Hom Kok Beach &amp; Park Buildings</v>
          </cell>
          <cell r="H1430" t="str">
            <v>LCSD</v>
          </cell>
          <cell r="I1430">
            <v>3</v>
          </cell>
          <cell r="J1430" t="str">
            <v>No</v>
          </cell>
          <cell r="L1430" t="str">
            <v>Yes</v>
          </cell>
          <cell r="M1430" t="str">
            <v>BB04408026035</v>
          </cell>
        </row>
        <row r="1431">
          <cell r="A1431" t="str">
            <v>SA2618</v>
          </cell>
          <cell r="B1431" t="str">
            <v>15NE-C/C103</v>
          </cell>
          <cell r="C1431">
            <v>0</v>
          </cell>
          <cell r="D1431" t="str">
            <v>WS&amp;L</v>
          </cell>
          <cell r="E1431" t="str">
            <v>S</v>
          </cell>
          <cell r="F1431" t="str">
            <v>A</v>
          </cell>
          <cell r="G1431" t="str">
            <v>Chung Hom Kok Beach &amp; Park Buildings</v>
          </cell>
          <cell r="H1431" t="str">
            <v>LCSD</v>
          </cell>
          <cell r="I1431">
            <v>3</v>
          </cell>
          <cell r="J1431" t="str">
            <v>No</v>
          </cell>
          <cell r="L1431" t="str">
            <v>No</v>
          </cell>
          <cell r="M1431" t="str">
            <v>BB04408026024</v>
          </cell>
        </row>
        <row r="1432">
          <cell r="A1432" t="str">
            <v>SA2619</v>
          </cell>
          <cell r="B1432" t="str">
            <v>15NE-C/C116</v>
          </cell>
          <cell r="C1432">
            <v>0</v>
          </cell>
          <cell r="D1432" t="str">
            <v>WS&amp;L</v>
          </cell>
          <cell r="E1432" t="str">
            <v>S</v>
          </cell>
          <cell r="F1432" t="str">
            <v>A</v>
          </cell>
          <cell r="G1432" t="str">
            <v>Stanley Prison</v>
          </cell>
          <cell r="H1432" t="str">
            <v>CSD</v>
          </cell>
          <cell r="I1432">
            <v>2</v>
          </cell>
          <cell r="J1432" t="str">
            <v>Yes</v>
          </cell>
          <cell r="L1432" t="str">
            <v>Yes</v>
          </cell>
          <cell r="M1432" t="str">
            <v>BB01208003002</v>
          </cell>
        </row>
        <row r="1433">
          <cell r="A1433" t="str">
            <v>SA2620</v>
          </cell>
          <cell r="B1433" t="str">
            <v>15NE-C/C117</v>
          </cell>
          <cell r="C1433">
            <v>0</v>
          </cell>
          <cell r="D1433" t="str">
            <v>WS&amp;L</v>
          </cell>
          <cell r="E1433" t="str">
            <v>S</v>
          </cell>
          <cell r="F1433" t="str">
            <v>A</v>
          </cell>
          <cell r="G1433" t="str">
            <v>Stanley Prison</v>
          </cell>
          <cell r="H1433" t="str">
            <v>CSD</v>
          </cell>
          <cell r="I1433">
            <v>1</v>
          </cell>
          <cell r="J1433" t="str">
            <v>No</v>
          </cell>
          <cell r="L1433" t="str">
            <v>Yes</v>
          </cell>
          <cell r="M1433" t="str">
            <v>BB01208003003</v>
          </cell>
        </row>
        <row r="1434">
          <cell r="A1434" t="str">
            <v>SA2621</v>
          </cell>
          <cell r="B1434" t="str">
            <v>15NE-C/C118</v>
          </cell>
          <cell r="C1434">
            <v>0</v>
          </cell>
          <cell r="D1434" t="str">
            <v>WS&amp;L</v>
          </cell>
          <cell r="E1434" t="str">
            <v>S</v>
          </cell>
          <cell r="F1434" t="str">
            <v>A</v>
          </cell>
          <cell r="G1434" t="str">
            <v>Stanley Prison</v>
          </cell>
          <cell r="H1434" t="str">
            <v>CSD</v>
          </cell>
          <cell r="I1434">
            <v>2</v>
          </cell>
          <cell r="J1434" t="str">
            <v>Yes</v>
          </cell>
          <cell r="L1434" t="str">
            <v>Yes</v>
          </cell>
          <cell r="M1434" t="str">
            <v>BB01208003004</v>
          </cell>
        </row>
        <row r="1435">
          <cell r="A1435" t="str">
            <v>SA2622</v>
          </cell>
          <cell r="B1435" t="str">
            <v>15NE-C/C119</v>
          </cell>
          <cell r="C1435">
            <v>0</v>
          </cell>
          <cell r="D1435" t="str">
            <v>WS&amp;L</v>
          </cell>
          <cell r="E1435" t="str">
            <v>S</v>
          </cell>
          <cell r="F1435" t="str">
            <v>A</v>
          </cell>
          <cell r="G1435" t="str">
            <v>Stanley Prison</v>
          </cell>
          <cell r="H1435" t="str">
            <v>CSD</v>
          </cell>
          <cell r="I1435">
            <v>1</v>
          </cell>
          <cell r="J1435" t="str">
            <v>Yes</v>
          </cell>
          <cell r="L1435" t="str">
            <v>Yes</v>
          </cell>
          <cell r="M1435" t="str">
            <v>BB01208003005</v>
          </cell>
        </row>
        <row r="1436">
          <cell r="A1436" t="str">
            <v>SA2623</v>
          </cell>
          <cell r="B1436" t="str">
            <v>15NE-C/C120</v>
          </cell>
          <cell r="C1436">
            <v>0</v>
          </cell>
          <cell r="D1436" t="str">
            <v>WS&amp;L</v>
          </cell>
          <cell r="E1436" t="str">
            <v>S</v>
          </cell>
          <cell r="F1436" t="str">
            <v>A</v>
          </cell>
          <cell r="G1436" t="str">
            <v>Stanley Prison</v>
          </cell>
          <cell r="H1436" t="str">
            <v>CSD</v>
          </cell>
          <cell r="I1436">
            <v>1</v>
          </cell>
          <cell r="J1436" t="str">
            <v>Yes</v>
          </cell>
          <cell r="L1436" t="str">
            <v>No</v>
          </cell>
          <cell r="M1436" t="str">
            <v>BB01208003006</v>
          </cell>
        </row>
        <row r="1437">
          <cell r="A1437" t="str">
            <v>SA2624</v>
          </cell>
          <cell r="B1437" t="str">
            <v>15NE-C/C139</v>
          </cell>
          <cell r="C1437">
            <v>0</v>
          </cell>
          <cell r="D1437" t="str">
            <v>WS&amp;L</v>
          </cell>
          <cell r="E1437" t="str">
            <v>S</v>
          </cell>
          <cell r="F1437" t="str">
            <v>A</v>
          </cell>
          <cell r="G1437" t="str">
            <v>St. Stephen's Beach Water Sports Centre</v>
          </cell>
          <cell r="H1437" t="str">
            <v>LCSD</v>
          </cell>
          <cell r="I1437">
            <v>1</v>
          </cell>
          <cell r="J1437" t="str">
            <v>No</v>
          </cell>
          <cell r="L1437" t="str">
            <v>Yes</v>
          </cell>
          <cell r="M1437" t="str">
            <v>BB04408035001</v>
          </cell>
        </row>
        <row r="1438">
          <cell r="A1438" t="str">
            <v>SA2625</v>
          </cell>
          <cell r="B1438" t="str">
            <v>15NE-C/C140</v>
          </cell>
          <cell r="C1438">
            <v>0</v>
          </cell>
          <cell r="D1438" t="str">
            <v>WS&amp;L</v>
          </cell>
          <cell r="E1438" t="str">
            <v>S</v>
          </cell>
          <cell r="F1438" t="str">
            <v>A</v>
          </cell>
          <cell r="G1438" t="str">
            <v>Stanley Prison</v>
          </cell>
          <cell r="H1438" t="str">
            <v>CSD</v>
          </cell>
          <cell r="I1438">
            <v>2</v>
          </cell>
          <cell r="J1438" t="str">
            <v>No</v>
          </cell>
          <cell r="L1438" t="str">
            <v>Yes</v>
          </cell>
          <cell r="M1438" t="str">
            <v>BB01208003042</v>
          </cell>
        </row>
        <row r="1439">
          <cell r="A1439" t="str">
            <v>SA2626</v>
          </cell>
          <cell r="B1439" t="str">
            <v>15NE-C/C172</v>
          </cell>
          <cell r="C1439">
            <v>0</v>
          </cell>
          <cell r="D1439" t="str">
            <v>WS&amp;L</v>
          </cell>
          <cell r="E1439" t="str">
            <v>S</v>
          </cell>
          <cell r="F1439" t="str">
            <v>A</v>
          </cell>
          <cell r="G1439" t="str">
            <v>Chung Hom Kok Beach &amp; Park Buildings</v>
          </cell>
          <cell r="H1439" t="str">
            <v>LCSD</v>
          </cell>
          <cell r="I1439">
            <v>2</v>
          </cell>
          <cell r="J1439" t="str">
            <v>Yes</v>
          </cell>
          <cell r="L1439" t="str">
            <v>Yes</v>
          </cell>
          <cell r="M1439" t="str">
            <v>BB04408026025</v>
          </cell>
        </row>
        <row r="1440">
          <cell r="A1440" t="str">
            <v>SA2627</v>
          </cell>
          <cell r="B1440" t="str">
            <v>15NE-C/C213</v>
          </cell>
          <cell r="C1440">
            <v>0</v>
          </cell>
          <cell r="D1440" t="str">
            <v>WS&amp;L</v>
          </cell>
          <cell r="E1440" t="str">
            <v>S</v>
          </cell>
          <cell r="F1440" t="str">
            <v>A</v>
          </cell>
          <cell r="G1440" t="str">
            <v>Chung Hom Kok Beach &amp; Park Buildings</v>
          </cell>
          <cell r="H1440" t="str">
            <v>LCSD</v>
          </cell>
          <cell r="I1440">
            <v>3</v>
          </cell>
          <cell r="J1440" t="str">
            <v>No</v>
          </cell>
          <cell r="L1440" t="str">
            <v>No</v>
          </cell>
          <cell r="M1440" t="str">
            <v>BB04408026026</v>
          </cell>
        </row>
        <row r="1441">
          <cell r="A1441" t="str">
            <v>SA2628</v>
          </cell>
          <cell r="B1441" t="str">
            <v>15NE-C/C214</v>
          </cell>
          <cell r="C1441">
            <v>0</v>
          </cell>
          <cell r="D1441" t="str">
            <v>WS&amp;L</v>
          </cell>
          <cell r="E1441" t="str">
            <v>S</v>
          </cell>
          <cell r="F1441" t="str">
            <v>A</v>
          </cell>
          <cell r="G1441" t="str">
            <v>Chung Hom Kok Beach &amp; Park Buildings</v>
          </cell>
          <cell r="H1441" t="str">
            <v>LCSD</v>
          </cell>
          <cell r="I1441">
            <v>3</v>
          </cell>
          <cell r="J1441" t="str">
            <v>No</v>
          </cell>
          <cell r="L1441" t="str">
            <v>Yes</v>
          </cell>
          <cell r="M1441" t="str">
            <v>BB04408026027</v>
          </cell>
        </row>
        <row r="1442">
          <cell r="A1442" t="str">
            <v>SA2629</v>
          </cell>
          <cell r="B1442" t="str">
            <v>15NE-C/C216</v>
          </cell>
          <cell r="C1442">
            <v>0</v>
          </cell>
          <cell r="D1442" t="str">
            <v>WS&amp;L</v>
          </cell>
          <cell r="E1442" t="str">
            <v>S</v>
          </cell>
          <cell r="F1442" t="str">
            <v>A</v>
          </cell>
          <cell r="G1442" t="str">
            <v>Chung Hom Kok Beach &amp; Park Buildings</v>
          </cell>
          <cell r="H1442" t="str">
            <v>LCSD</v>
          </cell>
          <cell r="I1442">
            <v>3</v>
          </cell>
          <cell r="J1442" t="str">
            <v>No</v>
          </cell>
          <cell r="L1442" t="str">
            <v>Yes</v>
          </cell>
          <cell r="M1442" t="str">
            <v>BB04408026028</v>
          </cell>
        </row>
        <row r="1443">
          <cell r="A1443" t="str">
            <v>SA2630</v>
          </cell>
          <cell r="B1443" t="str">
            <v>15NE-C/C217</v>
          </cell>
          <cell r="C1443">
            <v>0</v>
          </cell>
          <cell r="D1443" t="str">
            <v>WS&amp;L</v>
          </cell>
          <cell r="E1443" t="str">
            <v>S</v>
          </cell>
          <cell r="F1443" t="str">
            <v>A</v>
          </cell>
          <cell r="G1443" t="str">
            <v>Chung Hom Kok Beach &amp; Park Buildings</v>
          </cell>
          <cell r="H1443" t="str">
            <v>LCSD</v>
          </cell>
          <cell r="I1443">
            <v>2</v>
          </cell>
          <cell r="J1443" t="str">
            <v>No</v>
          </cell>
          <cell r="L1443" t="str">
            <v>Yes</v>
          </cell>
          <cell r="M1443" t="str">
            <v>BB04408026029</v>
          </cell>
        </row>
        <row r="1444">
          <cell r="A1444" t="str">
            <v>SA2631</v>
          </cell>
          <cell r="B1444" t="str">
            <v>15NE-C/CR218</v>
          </cell>
          <cell r="C1444">
            <v>0</v>
          </cell>
          <cell r="D1444" t="str">
            <v>WS&amp;L</v>
          </cell>
          <cell r="E1444" t="str">
            <v>S</v>
          </cell>
          <cell r="F1444" t="str">
            <v>A</v>
          </cell>
          <cell r="G1444" t="str">
            <v>Chung Hom Kok Beach &amp; Park Buildings</v>
          </cell>
          <cell r="H1444" t="str">
            <v>LCSD</v>
          </cell>
          <cell r="I1444">
            <v>2</v>
          </cell>
          <cell r="J1444" t="str">
            <v>No</v>
          </cell>
          <cell r="L1444" t="str">
            <v>Yes</v>
          </cell>
          <cell r="M1444" t="str">
            <v>BB04408026030</v>
          </cell>
        </row>
        <row r="1445">
          <cell r="A1445" t="str">
            <v>SA2632</v>
          </cell>
          <cell r="B1445" t="str">
            <v>15NE-C/C224</v>
          </cell>
          <cell r="C1445">
            <v>2</v>
          </cell>
          <cell r="D1445" t="str">
            <v>WS&amp;L</v>
          </cell>
          <cell r="E1445" t="str">
            <v>S</v>
          </cell>
          <cell r="F1445" t="str">
            <v>A</v>
          </cell>
          <cell r="G1445" t="str">
            <v>Stanley Market Road Sitting Out Area (Banyan Tree Site)</v>
          </cell>
          <cell r="H1445" t="str">
            <v>LCSD</v>
          </cell>
          <cell r="I1445">
            <v>1</v>
          </cell>
          <cell r="J1445" t="str">
            <v>Yes</v>
          </cell>
          <cell r="L1445" t="str">
            <v>Yes</v>
          </cell>
          <cell r="M1445" t="str">
            <v>BB04408045003</v>
          </cell>
        </row>
        <row r="1446">
          <cell r="A1446" t="str">
            <v>SA2633</v>
          </cell>
          <cell r="B1446" t="str">
            <v>15NE-C/C25</v>
          </cell>
          <cell r="C1446" t="str">
            <v>2,5</v>
          </cell>
          <cell r="D1446" t="str">
            <v>WS&amp;L</v>
          </cell>
          <cell r="E1446" t="str">
            <v>S</v>
          </cell>
          <cell r="F1446" t="str">
            <v>A</v>
          </cell>
          <cell r="G1446" t="str">
            <v>Stanley Market Road Sitting Out Area (Banyan Tree Site)</v>
          </cell>
          <cell r="H1446" t="str">
            <v>LCSD,GPA</v>
          </cell>
          <cell r="I1446">
            <v>1</v>
          </cell>
          <cell r="J1446" t="str">
            <v>Yes</v>
          </cell>
          <cell r="L1446" t="str">
            <v>Yes</v>
          </cell>
          <cell r="M1446" t="str">
            <v>BB04408045001</v>
          </cell>
        </row>
        <row r="1447">
          <cell r="A1447" t="str">
            <v>SA2634</v>
          </cell>
          <cell r="B1447" t="str">
            <v>15NE-C/C276</v>
          </cell>
          <cell r="C1447">
            <v>0</v>
          </cell>
          <cell r="D1447" t="str">
            <v>WS&amp;L</v>
          </cell>
          <cell r="E1447" t="str">
            <v>S</v>
          </cell>
          <cell r="F1447" t="str">
            <v>A</v>
          </cell>
          <cell r="G1447" t="str">
            <v>Chung Hom Kok Beach &amp; Park Buildings</v>
          </cell>
          <cell r="H1447" t="str">
            <v>LCSD</v>
          </cell>
          <cell r="I1447">
            <v>3</v>
          </cell>
          <cell r="J1447" t="str">
            <v>No</v>
          </cell>
          <cell r="L1447" t="str">
            <v>No</v>
          </cell>
          <cell r="M1447" t="str">
            <v>BB02308016011</v>
          </cell>
        </row>
        <row r="1448">
          <cell r="A1448" t="str">
            <v>SA2635</v>
          </cell>
          <cell r="B1448" t="str">
            <v>15NE-C/C277</v>
          </cell>
          <cell r="C1448">
            <v>0</v>
          </cell>
          <cell r="D1448" t="str">
            <v>WS&amp;L</v>
          </cell>
          <cell r="E1448" t="str">
            <v>S</v>
          </cell>
          <cell r="F1448" t="str">
            <v>A</v>
          </cell>
          <cell r="G1448" t="str">
            <v>Chung Hom Kok Beach &amp; Park Buildings</v>
          </cell>
          <cell r="H1448" t="str">
            <v>LCSD</v>
          </cell>
          <cell r="I1448">
            <v>3</v>
          </cell>
          <cell r="J1448" t="str">
            <v>No</v>
          </cell>
          <cell r="L1448" t="str">
            <v>No</v>
          </cell>
          <cell r="M1448" t="str">
            <v>BB04408026032</v>
          </cell>
        </row>
        <row r="1449">
          <cell r="A1449" t="str">
            <v>SA2636</v>
          </cell>
          <cell r="B1449" t="str">
            <v>15NE-C/C280</v>
          </cell>
          <cell r="C1449">
            <v>0</v>
          </cell>
          <cell r="D1449" t="str">
            <v>WS&amp;L</v>
          </cell>
          <cell r="E1449" t="str">
            <v>S</v>
          </cell>
          <cell r="F1449" t="str">
            <v>A</v>
          </cell>
          <cell r="G1449" t="str">
            <v>Stanley Prison</v>
          </cell>
          <cell r="H1449" t="str">
            <v>CSD</v>
          </cell>
          <cell r="I1449">
            <v>1</v>
          </cell>
          <cell r="J1449" t="str">
            <v>Yes</v>
          </cell>
          <cell r="L1449" t="str">
            <v>Yes</v>
          </cell>
          <cell r="M1449" t="str">
            <v>BB01208003025</v>
          </cell>
        </row>
        <row r="1450">
          <cell r="A1450" t="str">
            <v>SA2637</v>
          </cell>
          <cell r="B1450" t="str">
            <v>15NE-C/C281</v>
          </cell>
          <cell r="C1450">
            <v>0</v>
          </cell>
          <cell r="D1450" t="str">
            <v>WS&amp;L</v>
          </cell>
          <cell r="E1450" t="str">
            <v>S</v>
          </cell>
          <cell r="F1450" t="str">
            <v>A</v>
          </cell>
          <cell r="G1450" t="str">
            <v>Stanley Prison</v>
          </cell>
          <cell r="H1450" t="str">
            <v>CSD</v>
          </cell>
          <cell r="I1450">
            <v>2</v>
          </cell>
          <cell r="J1450" t="str">
            <v>No</v>
          </cell>
          <cell r="L1450" t="str">
            <v>Yes</v>
          </cell>
          <cell r="M1450" t="str">
            <v>BB01208003026</v>
          </cell>
        </row>
        <row r="1451">
          <cell r="A1451" t="str">
            <v>SA2638</v>
          </cell>
          <cell r="B1451" t="str">
            <v>15NE-C/C283</v>
          </cell>
          <cell r="C1451">
            <v>0</v>
          </cell>
          <cell r="D1451" t="str">
            <v>WS&amp;L</v>
          </cell>
          <cell r="E1451" t="str">
            <v>S</v>
          </cell>
          <cell r="F1451" t="str">
            <v>A</v>
          </cell>
          <cell r="G1451" t="str">
            <v>Stanley Prison</v>
          </cell>
          <cell r="H1451" t="str">
            <v>CSD</v>
          </cell>
          <cell r="I1451">
            <v>1</v>
          </cell>
          <cell r="J1451" t="str">
            <v>Yes</v>
          </cell>
          <cell r="L1451" t="str">
            <v>Yes</v>
          </cell>
          <cell r="M1451" t="str">
            <v>BB01208003027</v>
          </cell>
        </row>
        <row r="1452">
          <cell r="A1452" t="str">
            <v>SA2639</v>
          </cell>
          <cell r="B1452" t="str">
            <v>15NE-C/C285</v>
          </cell>
          <cell r="C1452">
            <v>0</v>
          </cell>
          <cell r="D1452" t="str">
            <v>WS&amp;L</v>
          </cell>
          <cell r="E1452" t="str">
            <v>S</v>
          </cell>
          <cell r="F1452" t="str">
            <v>A</v>
          </cell>
          <cell r="G1452" t="str">
            <v>Stanley Prison</v>
          </cell>
          <cell r="H1452" t="str">
            <v>CSD</v>
          </cell>
          <cell r="I1452">
            <v>3</v>
          </cell>
          <cell r="J1452" t="str">
            <v>No</v>
          </cell>
          <cell r="L1452" t="str">
            <v>Yes</v>
          </cell>
          <cell r="M1452" t="str">
            <v>BB01208003041</v>
          </cell>
        </row>
        <row r="1453">
          <cell r="A1453" t="str">
            <v>SA2642</v>
          </cell>
          <cell r="B1453" t="str">
            <v>15NE-C/CR295</v>
          </cell>
          <cell r="C1453">
            <v>1</v>
          </cell>
          <cell r="D1453" t="str">
            <v>WS&amp;L</v>
          </cell>
          <cell r="E1453" t="str">
            <v>S</v>
          </cell>
          <cell r="F1453" t="str">
            <v>A</v>
          </cell>
          <cell r="G1453" t="str">
            <v>St. Stephen's Beach</v>
          </cell>
          <cell r="H1453" t="str">
            <v>LCSD</v>
          </cell>
          <cell r="I1453">
            <v>2</v>
          </cell>
          <cell r="J1453" t="str">
            <v>Yes</v>
          </cell>
          <cell r="L1453" t="str">
            <v>Yes</v>
          </cell>
          <cell r="M1453" t="str">
            <v>BB04408041009</v>
          </cell>
        </row>
        <row r="1454">
          <cell r="A1454" t="str">
            <v>SA2643</v>
          </cell>
          <cell r="B1454" t="str">
            <v>15NE-C/C301</v>
          </cell>
          <cell r="C1454">
            <v>0</v>
          </cell>
          <cell r="D1454" t="str">
            <v>WS&amp;L</v>
          </cell>
          <cell r="E1454" t="str">
            <v>S</v>
          </cell>
          <cell r="F1454" t="str">
            <v>A</v>
          </cell>
          <cell r="G1454" t="str">
            <v>St. Stephen's Beach</v>
          </cell>
          <cell r="H1454" t="str">
            <v>LCSD</v>
          </cell>
          <cell r="I1454">
            <v>2</v>
          </cell>
          <cell r="J1454" t="str">
            <v>Yes</v>
          </cell>
          <cell r="L1454" t="str">
            <v>Yes</v>
          </cell>
          <cell r="M1454" t="str">
            <v>BB04408041001</v>
          </cell>
        </row>
        <row r="1455">
          <cell r="A1455" t="str">
            <v>SA2644</v>
          </cell>
          <cell r="B1455" t="str">
            <v>15NE-C/CR302</v>
          </cell>
          <cell r="C1455">
            <v>2</v>
          </cell>
          <cell r="D1455" t="str">
            <v>WS&amp;L</v>
          </cell>
          <cell r="E1455" t="str">
            <v>S</v>
          </cell>
          <cell r="F1455" t="str">
            <v>A</v>
          </cell>
          <cell r="G1455" t="str">
            <v>St. Stephen's Beach</v>
          </cell>
          <cell r="H1455" t="str">
            <v>LCSD</v>
          </cell>
          <cell r="I1455">
            <v>2</v>
          </cell>
          <cell r="J1455" t="str">
            <v>Yes</v>
          </cell>
          <cell r="L1455" t="str">
            <v>Yes</v>
          </cell>
          <cell r="M1455" t="str">
            <v>BB04408041002</v>
          </cell>
        </row>
        <row r="1456">
          <cell r="A1456" t="str">
            <v>SA2645</v>
          </cell>
          <cell r="B1456" t="str">
            <v>15NE-C/C309</v>
          </cell>
          <cell r="C1456">
            <v>0</v>
          </cell>
          <cell r="D1456" t="str">
            <v>WS&amp;L</v>
          </cell>
          <cell r="E1456" t="str">
            <v>S</v>
          </cell>
          <cell r="F1456" t="str">
            <v>A</v>
          </cell>
          <cell r="G1456" t="str">
            <v>Stanley Prison</v>
          </cell>
          <cell r="H1456" t="str">
            <v>CSD</v>
          </cell>
          <cell r="I1456">
            <v>2</v>
          </cell>
          <cell r="J1456" t="str">
            <v>No</v>
          </cell>
          <cell r="L1456" t="str">
            <v>Yes</v>
          </cell>
          <cell r="M1456" t="str">
            <v>BB01208003048</v>
          </cell>
        </row>
        <row r="1457">
          <cell r="A1457" t="str">
            <v>SA2646</v>
          </cell>
          <cell r="B1457" t="str">
            <v>15NE-C/C310</v>
          </cell>
          <cell r="C1457">
            <v>0</v>
          </cell>
          <cell r="D1457" t="str">
            <v>WS&amp;L</v>
          </cell>
          <cell r="E1457" t="str">
            <v>S</v>
          </cell>
          <cell r="F1457" t="str">
            <v>A</v>
          </cell>
          <cell r="G1457" t="str">
            <v>Stanley Prison</v>
          </cell>
          <cell r="H1457" t="str">
            <v>CSD</v>
          </cell>
          <cell r="I1457">
            <v>3</v>
          </cell>
          <cell r="J1457" t="str">
            <v>No</v>
          </cell>
          <cell r="L1457" t="str">
            <v>Yes</v>
          </cell>
          <cell r="M1457" t="str">
            <v>BB01208003047</v>
          </cell>
        </row>
        <row r="1458">
          <cell r="A1458" t="str">
            <v>SA2647</v>
          </cell>
          <cell r="B1458" t="str">
            <v>15NE-C/C311</v>
          </cell>
          <cell r="C1458">
            <v>0</v>
          </cell>
          <cell r="D1458" t="str">
            <v>WS&amp;L</v>
          </cell>
          <cell r="E1458" t="str">
            <v>S</v>
          </cell>
          <cell r="F1458" t="str">
            <v>A</v>
          </cell>
          <cell r="G1458" t="str">
            <v>Stanley Prison</v>
          </cell>
          <cell r="H1458" t="str">
            <v>CSD</v>
          </cell>
          <cell r="I1458">
            <v>3</v>
          </cell>
          <cell r="J1458" t="str">
            <v>No</v>
          </cell>
          <cell r="L1458" t="str">
            <v>Yes</v>
          </cell>
          <cell r="M1458" t="str">
            <v>BB01208003045</v>
          </cell>
        </row>
        <row r="1459">
          <cell r="A1459" t="str">
            <v>SA2648</v>
          </cell>
          <cell r="B1459" t="str">
            <v>15NE-C/C312</v>
          </cell>
          <cell r="C1459">
            <v>0</v>
          </cell>
          <cell r="D1459" t="str">
            <v>WS&amp;L</v>
          </cell>
          <cell r="E1459" t="str">
            <v>S</v>
          </cell>
          <cell r="F1459" t="str">
            <v>A</v>
          </cell>
          <cell r="G1459" t="str">
            <v>Stanley Prison</v>
          </cell>
          <cell r="H1459" t="str">
            <v>CSD</v>
          </cell>
          <cell r="I1459">
            <v>3</v>
          </cell>
          <cell r="J1459" t="str">
            <v>No</v>
          </cell>
          <cell r="L1459" t="str">
            <v>Yes</v>
          </cell>
          <cell r="M1459" t="str">
            <v>BB01208003044</v>
          </cell>
        </row>
        <row r="1460">
          <cell r="A1460" t="str">
            <v>SA2649</v>
          </cell>
          <cell r="B1460" t="str">
            <v>15NE-C/C316</v>
          </cell>
          <cell r="C1460">
            <v>0</v>
          </cell>
          <cell r="D1460" t="str">
            <v>WS&amp;L</v>
          </cell>
          <cell r="E1460" t="str">
            <v>S</v>
          </cell>
          <cell r="F1460" t="str">
            <v>A</v>
          </cell>
          <cell r="G1460" t="str">
            <v>Stanley Prison</v>
          </cell>
          <cell r="H1460" t="str">
            <v>CSD</v>
          </cell>
          <cell r="I1460">
            <v>1</v>
          </cell>
          <cell r="J1460" t="str">
            <v>No</v>
          </cell>
          <cell r="L1460" t="str">
            <v>Yes</v>
          </cell>
          <cell r="M1460" t="str">
            <v>BB01208003020</v>
          </cell>
        </row>
        <row r="1461">
          <cell r="A1461" t="str">
            <v>SA2650</v>
          </cell>
          <cell r="B1461" t="str">
            <v>15NE-C/CR317</v>
          </cell>
          <cell r="C1461">
            <v>0</v>
          </cell>
          <cell r="D1461" t="str">
            <v>WS&amp;L</v>
          </cell>
          <cell r="E1461" t="str">
            <v>S</v>
          </cell>
          <cell r="F1461" t="str">
            <v>A</v>
          </cell>
          <cell r="G1461" t="str">
            <v>Stanley Prison</v>
          </cell>
          <cell r="H1461" t="str">
            <v>CSD</v>
          </cell>
          <cell r="I1461">
            <v>1</v>
          </cell>
          <cell r="J1461" t="str">
            <v>No</v>
          </cell>
          <cell r="L1461" t="str">
            <v>Yes</v>
          </cell>
          <cell r="M1461" t="str">
            <v>BB01208003021</v>
          </cell>
        </row>
        <row r="1462">
          <cell r="A1462" t="str">
            <v>SA2651</v>
          </cell>
          <cell r="B1462" t="str">
            <v>15NE-C/CR319</v>
          </cell>
          <cell r="C1462">
            <v>0</v>
          </cell>
          <cell r="D1462" t="str">
            <v>WS&amp;L</v>
          </cell>
          <cell r="E1462" t="str">
            <v>S</v>
          </cell>
          <cell r="F1462" t="str">
            <v>A</v>
          </cell>
          <cell r="G1462" t="str">
            <v>Stanley Prison</v>
          </cell>
          <cell r="H1462" t="str">
            <v>CSD</v>
          </cell>
          <cell r="I1462">
            <v>1</v>
          </cell>
          <cell r="J1462" t="str">
            <v>Yes</v>
          </cell>
          <cell r="L1462" t="str">
            <v>Yes</v>
          </cell>
          <cell r="M1462" t="str">
            <v>BB01208003023</v>
          </cell>
        </row>
        <row r="1463">
          <cell r="A1463" t="str">
            <v>SA2652</v>
          </cell>
          <cell r="B1463" t="str">
            <v>15NE-C/C320</v>
          </cell>
          <cell r="C1463">
            <v>0</v>
          </cell>
          <cell r="D1463" t="str">
            <v>WS&amp;L</v>
          </cell>
          <cell r="E1463" t="str">
            <v>S</v>
          </cell>
          <cell r="F1463" t="str">
            <v>A</v>
          </cell>
          <cell r="G1463" t="str">
            <v>Stanley Prison</v>
          </cell>
          <cell r="H1463" t="str">
            <v>CSD</v>
          </cell>
          <cell r="I1463">
            <v>1</v>
          </cell>
          <cell r="J1463" t="str">
            <v>No</v>
          </cell>
          <cell r="L1463" t="str">
            <v>Yes</v>
          </cell>
          <cell r="M1463" t="str">
            <v>BB01208003024</v>
          </cell>
        </row>
        <row r="1464">
          <cell r="A1464" t="str">
            <v>SA2653</v>
          </cell>
          <cell r="B1464" t="str">
            <v>15NE-C/C321</v>
          </cell>
          <cell r="C1464">
            <v>0</v>
          </cell>
          <cell r="D1464" t="str">
            <v>WS&amp;L</v>
          </cell>
          <cell r="E1464" t="str">
            <v>S</v>
          </cell>
          <cell r="F1464" t="str">
            <v>A</v>
          </cell>
          <cell r="G1464" t="str">
            <v>Stanley Prison</v>
          </cell>
          <cell r="H1464" t="str">
            <v>CSD</v>
          </cell>
          <cell r="I1464">
            <v>3</v>
          </cell>
          <cell r="J1464" t="str">
            <v>No</v>
          </cell>
          <cell r="L1464" t="str">
            <v>Yes</v>
          </cell>
          <cell r="M1464" t="str">
            <v>BB01208003060</v>
          </cell>
        </row>
        <row r="1465">
          <cell r="A1465" t="str">
            <v>SA2654</v>
          </cell>
          <cell r="B1465" t="str">
            <v>15NE-C/CR361</v>
          </cell>
          <cell r="C1465">
            <v>0</v>
          </cell>
          <cell r="D1465" t="str">
            <v>WS&amp;L</v>
          </cell>
          <cell r="E1465" t="str">
            <v>S</v>
          </cell>
          <cell r="F1465" t="str">
            <v>A</v>
          </cell>
          <cell r="G1465" t="str">
            <v>Stanley Police Station</v>
          </cell>
          <cell r="H1465" t="str">
            <v>HKPF</v>
          </cell>
          <cell r="I1465">
            <v>2</v>
          </cell>
          <cell r="J1465" t="str">
            <v>No</v>
          </cell>
          <cell r="L1465" t="str">
            <v>Yes</v>
          </cell>
          <cell r="M1465" t="str">
            <v>BB03108014001</v>
          </cell>
        </row>
        <row r="1466">
          <cell r="A1466" t="str">
            <v>SA2655</v>
          </cell>
          <cell r="B1466" t="str">
            <v>15NE-C/C366</v>
          </cell>
          <cell r="C1466">
            <v>0</v>
          </cell>
          <cell r="D1466" t="str">
            <v>WS&amp;L</v>
          </cell>
          <cell r="E1466" t="str">
            <v>S</v>
          </cell>
          <cell r="F1466" t="str">
            <v>A</v>
          </cell>
          <cell r="G1466" t="str">
            <v>Chung Hom Kok Beach &amp; Park Buildings</v>
          </cell>
          <cell r="H1466" t="str">
            <v>LCSD</v>
          </cell>
          <cell r="I1466">
            <v>3</v>
          </cell>
          <cell r="J1466" t="str">
            <v>No</v>
          </cell>
          <cell r="L1466" t="str">
            <v>Yes</v>
          </cell>
          <cell r="M1466" t="str">
            <v>BB04408026042</v>
          </cell>
        </row>
        <row r="1467">
          <cell r="A1467" t="str">
            <v>SA2656</v>
          </cell>
          <cell r="B1467" t="str">
            <v>15NE-C/C373</v>
          </cell>
          <cell r="C1467">
            <v>0</v>
          </cell>
          <cell r="D1467" t="str">
            <v>WS&amp;L</v>
          </cell>
          <cell r="E1467" t="str">
            <v>S</v>
          </cell>
          <cell r="F1467" t="str">
            <v>A</v>
          </cell>
          <cell r="G1467" t="str">
            <v>St. Stephen's Beach</v>
          </cell>
          <cell r="H1467" t="str">
            <v>LCSD</v>
          </cell>
          <cell r="I1467">
            <v>3</v>
          </cell>
          <cell r="J1467" t="str">
            <v>Yes</v>
          </cell>
          <cell r="L1467" t="str">
            <v>Yes</v>
          </cell>
          <cell r="M1467" t="str">
            <v>BB04408041003</v>
          </cell>
        </row>
        <row r="1468">
          <cell r="A1468" t="str">
            <v>SA2657</v>
          </cell>
          <cell r="B1468" t="str">
            <v>15NE-C/C375</v>
          </cell>
          <cell r="C1468">
            <v>0</v>
          </cell>
          <cell r="D1468" t="str">
            <v>WS&amp;L</v>
          </cell>
          <cell r="E1468" t="str">
            <v>S</v>
          </cell>
          <cell r="F1468" t="str">
            <v>A</v>
          </cell>
          <cell r="G1468" t="str">
            <v>St. Stephen's Beach</v>
          </cell>
          <cell r="H1468" t="str">
            <v>LCSD</v>
          </cell>
          <cell r="I1468">
            <v>2</v>
          </cell>
          <cell r="J1468" t="str">
            <v>No</v>
          </cell>
          <cell r="L1468" t="str">
            <v>Yes</v>
          </cell>
          <cell r="M1468" t="str">
            <v>BB04408041005</v>
          </cell>
        </row>
        <row r="1469">
          <cell r="A1469" t="str">
            <v>SA2658</v>
          </cell>
          <cell r="B1469" t="str">
            <v>15NE-C/C376</v>
          </cell>
          <cell r="C1469">
            <v>1</v>
          </cell>
          <cell r="D1469" t="str">
            <v>WS&amp;L</v>
          </cell>
          <cell r="E1469" t="str">
            <v>S</v>
          </cell>
          <cell r="F1469" t="str">
            <v>A</v>
          </cell>
          <cell r="G1469" t="str">
            <v>St. Stephen's Beach</v>
          </cell>
          <cell r="H1469" t="str">
            <v>LCSD</v>
          </cell>
          <cell r="I1469">
            <v>1</v>
          </cell>
          <cell r="J1469" t="str">
            <v>No</v>
          </cell>
          <cell r="L1469" t="str">
            <v>Yes</v>
          </cell>
          <cell r="M1469" t="str">
            <v>BB04408041010</v>
          </cell>
        </row>
        <row r="1470">
          <cell r="A1470" t="str">
            <v>SA2659</v>
          </cell>
          <cell r="B1470" t="str">
            <v>15NE-C/CR378</v>
          </cell>
          <cell r="C1470">
            <v>2</v>
          </cell>
          <cell r="D1470" t="str">
            <v>WS&amp;L</v>
          </cell>
          <cell r="E1470" t="str">
            <v>S</v>
          </cell>
          <cell r="F1470" t="str">
            <v>A</v>
          </cell>
          <cell r="G1470" t="str">
            <v>St. Stephen's Beach</v>
          </cell>
          <cell r="H1470" t="str">
            <v>LCSD</v>
          </cell>
          <cell r="I1470">
            <v>1</v>
          </cell>
          <cell r="J1470" t="str">
            <v>No</v>
          </cell>
          <cell r="L1470" t="str">
            <v>Yes</v>
          </cell>
          <cell r="M1470" t="str">
            <v>BB04408041006</v>
          </cell>
        </row>
        <row r="1471">
          <cell r="A1471" t="str">
            <v>SA2661</v>
          </cell>
          <cell r="B1471" t="str">
            <v>15NE-C/CR392</v>
          </cell>
          <cell r="C1471">
            <v>1</v>
          </cell>
          <cell r="D1471" t="str">
            <v>WS&amp;L</v>
          </cell>
          <cell r="E1471" t="str">
            <v>S</v>
          </cell>
          <cell r="F1471" t="str">
            <v>A</v>
          </cell>
          <cell r="G1471" t="str">
            <v>Chung Hom Kok Beach &amp; Park Buildings</v>
          </cell>
          <cell r="H1471" t="str">
            <v>LCSD</v>
          </cell>
          <cell r="I1471">
            <v>1</v>
          </cell>
          <cell r="J1471" t="str">
            <v>Yes</v>
          </cell>
          <cell r="L1471" t="str">
            <v>Yes</v>
          </cell>
          <cell r="M1471" t="str">
            <v>BB04408041007</v>
          </cell>
        </row>
        <row r="1472">
          <cell r="A1472" t="str">
            <v>SA2662</v>
          </cell>
          <cell r="B1472" t="str">
            <v>15NE-C/C395</v>
          </cell>
          <cell r="C1472">
            <v>0</v>
          </cell>
          <cell r="D1472" t="str">
            <v>WS&amp;L</v>
          </cell>
          <cell r="E1472" t="str">
            <v>S</v>
          </cell>
          <cell r="F1472" t="str">
            <v>A</v>
          </cell>
          <cell r="G1472" t="str">
            <v>Stanley Prison</v>
          </cell>
          <cell r="H1472" t="str">
            <v>CSD</v>
          </cell>
          <cell r="I1472">
            <v>2</v>
          </cell>
          <cell r="J1472" t="str">
            <v>Yes</v>
          </cell>
          <cell r="L1472" t="str">
            <v>No</v>
          </cell>
          <cell r="M1472" t="str">
            <v>BB01208003056</v>
          </cell>
        </row>
        <row r="1473">
          <cell r="A1473" t="str">
            <v>SA2663</v>
          </cell>
          <cell r="B1473" t="str">
            <v>15NE-C/C398</v>
          </cell>
          <cell r="C1473">
            <v>0</v>
          </cell>
          <cell r="D1473" t="str">
            <v>WS&amp;L</v>
          </cell>
          <cell r="E1473" t="str">
            <v>S</v>
          </cell>
          <cell r="F1473" t="str">
            <v>A</v>
          </cell>
          <cell r="G1473" t="str">
            <v>Stanley Prison</v>
          </cell>
          <cell r="H1473" t="str">
            <v>CSD</v>
          </cell>
          <cell r="I1473">
            <v>1</v>
          </cell>
          <cell r="J1473" t="str">
            <v>Yes</v>
          </cell>
          <cell r="L1473" t="str">
            <v>No</v>
          </cell>
          <cell r="M1473" t="str">
            <v>BB01208003059</v>
          </cell>
        </row>
        <row r="1474">
          <cell r="A1474" t="str">
            <v>SA2664</v>
          </cell>
          <cell r="B1474" t="str">
            <v>15NE-C/C416</v>
          </cell>
          <cell r="C1474">
            <v>0</v>
          </cell>
          <cell r="D1474" t="str">
            <v>WS&amp;L</v>
          </cell>
          <cell r="E1474" t="str">
            <v>S</v>
          </cell>
          <cell r="F1474" t="str">
            <v>A</v>
          </cell>
          <cell r="G1474" t="str">
            <v>Chung Hom Kok Beach &amp; Park Buildings</v>
          </cell>
          <cell r="H1474" t="str">
            <v>LCSD</v>
          </cell>
          <cell r="I1474">
            <v>3</v>
          </cell>
          <cell r="J1474" t="str">
            <v>No</v>
          </cell>
          <cell r="L1474" t="str">
            <v>Yes</v>
          </cell>
          <cell r="M1474" t="str">
            <v>BB04408026046</v>
          </cell>
        </row>
        <row r="1475">
          <cell r="A1475" t="str">
            <v>SA2665</v>
          </cell>
          <cell r="B1475" t="str">
            <v>15NE-C/C425</v>
          </cell>
          <cell r="C1475">
            <v>0</v>
          </cell>
          <cell r="D1475" t="str">
            <v>WS&amp;L</v>
          </cell>
          <cell r="E1475" t="str">
            <v>S</v>
          </cell>
          <cell r="F1475" t="str">
            <v>A</v>
          </cell>
          <cell r="G1475" t="str">
            <v>Stanley Prison</v>
          </cell>
          <cell r="H1475" t="str">
            <v>CSD</v>
          </cell>
          <cell r="I1475">
            <v>1</v>
          </cell>
          <cell r="J1475" t="str">
            <v>No</v>
          </cell>
          <cell r="L1475" t="str">
            <v>Yes</v>
          </cell>
          <cell r="M1475" t="str">
            <v>BB01208003036</v>
          </cell>
        </row>
        <row r="1476">
          <cell r="A1476" t="str">
            <v>SA2666</v>
          </cell>
          <cell r="B1476" t="str">
            <v>15NE-C/C427</v>
          </cell>
          <cell r="C1476">
            <v>0</v>
          </cell>
          <cell r="D1476" t="str">
            <v>WS&amp;L</v>
          </cell>
          <cell r="E1476" t="str">
            <v>S</v>
          </cell>
          <cell r="F1476" t="str">
            <v>A</v>
          </cell>
          <cell r="G1476" t="str">
            <v>Stanley Prison</v>
          </cell>
          <cell r="H1476" t="str">
            <v>CSD</v>
          </cell>
          <cell r="I1476">
            <v>1</v>
          </cell>
          <cell r="J1476" t="str">
            <v>Yes</v>
          </cell>
          <cell r="L1476" t="str">
            <v>Yes</v>
          </cell>
          <cell r="M1476" t="str">
            <v>BB01208003065</v>
          </cell>
        </row>
        <row r="1477">
          <cell r="A1477" t="str">
            <v>SA2667</v>
          </cell>
          <cell r="B1477" t="str">
            <v>15NE-C/C428</v>
          </cell>
          <cell r="C1477">
            <v>0</v>
          </cell>
          <cell r="D1477" t="str">
            <v>WS&amp;L</v>
          </cell>
          <cell r="E1477" t="str">
            <v>S</v>
          </cell>
          <cell r="F1477" t="str">
            <v>A</v>
          </cell>
          <cell r="G1477" t="str">
            <v>Stanley Prison</v>
          </cell>
          <cell r="H1477" t="str">
            <v>CSD</v>
          </cell>
          <cell r="I1477">
            <v>1</v>
          </cell>
          <cell r="J1477" t="str">
            <v>Yes</v>
          </cell>
          <cell r="L1477" t="str">
            <v>Yes</v>
          </cell>
          <cell r="M1477" t="str">
            <v>BB01208003066</v>
          </cell>
        </row>
        <row r="1478">
          <cell r="A1478" t="str">
            <v>SA2668</v>
          </cell>
          <cell r="B1478" t="str">
            <v>15NE-C/C432</v>
          </cell>
          <cell r="C1478">
            <v>0</v>
          </cell>
          <cell r="D1478" t="str">
            <v>WS&amp;L</v>
          </cell>
          <cell r="E1478" t="str">
            <v>S</v>
          </cell>
          <cell r="F1478" t="str">
            <v>A</v>
          </cell>
          <cell r="G1478" t="str">
            <v>Stanley Prison</v>
          </cell>
          <cell r="H1478" t="str">
            <v>CSD</v>
          </cell>
          <cell r="I1478">
            <v>1</v>
          </cell>
          <cell r="J1478" t="str">
            <v>Yes</v>
          </cell>
          <cell r="L1478" t="str">
            <v>Yes</v>
          </cell>
          <cell r="M1478" t="str">
            <v>BB01208003067</v>
          </cell>
        </row>
        <row r="1479">
          <cell r="A1479" t="str">
            <v>SA2669</v>
          </cell>
          <cell r="B1479" t="str">
            <v>15NE-C/C434</v>
          </cell>
          <cell r="C1479">
            <v>0</v>
          </cell>
          <cell r="D1479" t="str">
            <v>WS&amp;L</v>
          </cell>
          <cell r="E1479" t="str">
            <v>S</v>
          </cell>
          <cell r="F1479" t="str">
            <v>A</v>
          </cell>
          <cell r="G1479" t="str">
            <v>Chung Hom Kok Beach &amp; Park Buildings</v>
          </cell>
          <cell r="H1479" t="str">
            <v>LCSD</v>
          </cell>
          <cell r="I1479">
            <v>3</v>
          </cell>
          <cell r="J1479" t="str">
            <v>No</v>
          </cell>
          <cell r="L1479" t="str">
            <v>Yes</v>
          </cell>
          <cell r="M1479" t="str">
            <v>BB04408026054</v>
          </cell>
        </row>
        <row r="1480">
          <cell r="A1480" t="str">
            <v>SA2670</v>
          </cell>
          <cell r="B1480" t="str">
            <v>15NE-C/C443</v>
          </cell>
          <cell r="C1480">
            <v>0</v>
          </cell>
          <cell r="D1480" t="str">
            <v>WS&amp;L</v>
          </cell>
          <cell r="E1480" t="str">
            <v>S</v>
          </cell>
          <cell r="F1480" t="str">
            <v>A</v>
          </cell>
          <cell r="G1480" t="str">
            <v>Csd Stanley Prison Cemetery</v>
          </cell>
          <cell r="H1480" t="str">
            <v>CSD</v>
          </cell>
          <cell r="I1480">
            <v>3</v>
          </cell>
          <cell r="J1480" t="str">
            <v>No</v>
          </cell>
          <cell r="L1480" t="str">
            <v>Yes</v>
          </cell>
          <cell r="M1480" t="str">
            <v>BB01208003068</v>
          </cell>
        </row>
        <row r="1481">
          <cell r="A1481" t="str">
            <v>SA2671</v>
          </cell>
          <cell r="B1481" t="str">
            <v>15NE-C/C5</v>
          </cell>
          <cell r="C1481">
            <v>0</v>
          </cell>
          <cell r="D1481" t="str">
            <v>WS&amp;L</v>
          </cell>
          <cell r="E1481" t="str">
            <v>S</v>
          </cell>
          <cell r="F1481" t="str">
            <v>A</v>
          </cell>
          <cell r="G1481" t="str">
            <v>Stanley Prison</v>
          </cell>
          <cell r="H1481" t="str">
            <v>CSD</v>
          </cell>
          <cell r="I1481">
            <v>2</v>
          </cell>
          <cell r="J1481" t="str">
            <v>Yes</v>
          </cell>
          <cell r="L1481" t="str">
            <v>No</v>
          </cell>
          <cell r="M1481" t="str">
            <v>BB01208003001</v>
          </cell>
        </row>
        <row r="1482">
          <cell r="A1482" t="str">
            <v>SA2672</v>
          </cell>
          <cell r="B1482" t="str">
            <v>15NE-C/C6</v>
          </cell>
          <cell r="C1482" t="str">
            <v>1,2</v>
          </cell>
          <cell r="D1482" t="str">
            <v>WS&amp;L</v>
          </cell>
          <cell r="E1482" t="str">
            <v>S</v>
          </cell>
          <cell r="F1482" t="str">
            <v>A</v>
          </cell>
          <cell r="G1482" t="str">
            <v>Stanley Prison</v>
          </cell>
          <cell r="H1482" t="str">
            <v>CSD,HyD</v>
          </cell>
          <cell r="I1482">
            <v>1</v>
          </cell>
          <cell r="J1482" t="str">
            <v>No</v>
          </cell>
          <cell r="L1482" t="str">
            <v>Yes</v>
          </cell>
          <cell r="M1482" t="str">
            <v>BB01208003062</v>
          </cell>
        </row>
        <row r="1483">
          <cell r="A1483" t="str">
            <v>SA2673</v>
          </cell>
          <cell r="B1483" t="str">
            <v>15NE-C/C75</v>
          </cell>
          <cell r="C1483">
            <v>0</v>
          </cell>
          <cell r="D1483" t="str">
            <v>WS&amp;L</v>
          </cell>
          <cell r="E1483" t="str">
            <v>S</v>
          </cell>
          <cell r="F1483" t="str">
            <v>A</v>
          </cell>
          <cell r="G1483" t="str">
            <v>Chung Hom Kok Beach &amp; Park Buildings</v>
          </cell>
          <cell r="H1483" t="str">
            <v>LCSD</v>
          </cell>
          <cell r="I1483">
            <v>3</v>
          </cell>
          <cell r="J1483" t="str">
            <v>No</v>
          </cell>
          <cell r="L1483" t="str">
            <v>Yes</v>
          </cell>
          <cell r="M1483" t="str">
            <v>BB04408026052</v>
          </cell>
        </row>
        <row r="1484">
          <cell r="A1484" t="str">
            <v>SA2674</v>
          </cell>
          <cell r="B1484" t="str">
            <v>15NE-C/C76</v>
          </cell>
          <cell r="C1484">
            <v>0</v>
          </cell>
          <cell r="D1484" t="str">
            <v>WS&amp;L</v>
          </cell>
          <cell r="E1484" t="str">
            <v>S</v>
          </cell>
          <cell r="F1484" t="str">
            <v>A</v>
          </cell>
          <cell r="G1484" t="str">
            <v>Chung Hom Kok Beach &amp; Park Buildings</v>
          </cell>
          <cell r="H1484" t="str">
            <v>LCSD</v>
          </cell>
          <cell r="I1484">
            <v>3</v>
          </cell>
          <cell r="J1484" t="str">
            <v>No</v>
          </cell>
          <cell r="L1484" t="str">
            <v>Yes</v>
          </cell>
          <cell r="M1484" t="str">
            <v>BB04408026007</v>
          </cell>
        </row>
        <row r="1485">
          <cell r="A1485" t="str">
            <v>SA2675</v>
          </cell>
          <cell r="B1485" t="str">
            <v>15NE-C/C77</v>
          </cell>
          <cell r="C1485">
            <v>0</v>
          </cell>
          <cell r="D1485" t="str">
            <v>WS&amp;L</v>
          </cell>
          <cell r="E1485" t="str">
            <v>S</v>
          </cell>
          <cell r="F1485" t="str">
            <v>A</v>
          </cell>
          <cell r="G1485" t="str">
            <v>Chung Hom Kok Beach &amp; Park Buildings</v>
          </cell>
          <cell r="H1485" t="str">
            <v>LCSD</v>
          </cell>
          <cell r="I1485">
            <v>3</v>
          </cell>
          <cell r="J1485" t="str">
            <v>No</v>
          </cell>
          <cell r="L1485" t="str">
            <v>No</v>
          </cell>
          <cell r="M1485" t="str">
            <v>BB04408026008</v>
          </cell>
        </row>
        <row r="1486">
          <cell r="A1486" t="str">
            <v>SA2676</v>
          </cell>
          <cell r="B1486" t="str">
            <v>15NE-C/C78</v>
          </cell>
          <cell r="C1486">
            <v>0</v>
          </cell>
          <cell r="D1486" t="str">
            <v>WS&amp;L</v>
          </cell>
          <cell r="E1486" t="str">
            <v>S</v>
          </cell>
          <cell r="F1486" t="str">
            <v>A</v>
          </cell>
          <cell r="G1486" t="str">
            <v>Chung Hom Kok Beach &amp; Park Buildings</v>
          </cell>
          <cell r="H1486" t="str">
            <v>LCSD</v>
          </cell>
          <cell r="I1486">
            <v>3</v>
          </cell>
          <cell r="J1486" t="str">
            <v>No</v>
          </cell>
          <cell r="L1486" t="str">
            <v>Yes</v>
          </cell>
          <cell r="M1486" t="str">
            <v>BB04408026009</v>
          </cell>
        </row>
        <row r="1487">
          <cell r="A1487" t="str">
            <v>SA2677</v>
          </cell>
          <cell r="B1487" t="str">
            <v>15NE-C/C79</v>
          </cell>
          <cell r="C1487">
            <v>0</v>
          </cell>
          <cell r="D1487" t="str">
            <v>WS&amp;L</v>
          </cell>
          <cell r="E1487" t="str">
            <v>S</v>
          </cell>
          <cell r="F1487" t="str">
            <v>A</v>
          </cell>
          <cell r="G1487" t="str">
            <v>Chung Hom Kok Beach &amp; Park Buildings</v>
          </cell>
          <cell r="H1487" t="str">
            <v>LCSD</v>
          </cell>
          <cell r="I1487">
            <v>3</v>
          </cell>
          <cell r="J1487" t="str">
            <v>No</v>
          </cell>
          <cell r="L1487" t="str">
            <v>Yes</v>
          </cell>
          <cell r="M1487" t="str">
            <v>BB04408026033</v>
          </cell>
        </row>
        <row r="1488">
          <cell r="A1488" t="str">
            <v>SA2678</v>
          </cell>
          <cell r="B1488" t="str">
            <v>15NE-C/C82</v>
          </cell>
          <cell r="C1488">
            <v>0</v>
          </cell>
          <cell r="D1488" t="str">
            <v>WS&amp;L</v>
          </cell>
          <cell r="E1488" t="str">
            <v>S</v>
          </cell>
          <cell r="F1488" t="str">
            <v>A</v>
          </cell>
          <cell r="G1488" t="str">
            <v>Chung Hom Kok Beach &amp; Park Buildings</v>
          </cell>
          <cell r="H1488" t="str">
            <v>LCSD</v>
          </cell>
          <cell r="I1488">
            <v>1</v>
          </cell>
          <cell r="J1488" t="str">
            <v>No</v>
          </cell>
          <cell r="L1488" t="str">
            <v>Yes</v>
          </cell>
          <cell r="M1488" t="str">
            <v>BB04408026011</v>
          </cell>
        </row>
        <row r="1489">
          <cell r="A1489" t="str">
            <v>SA2679</v>
          </cell>
          <cell r="B1489" t="str">
            <v>15NE-C/C83</v>
          </cell>
          <cell r="C1489">
            <v>0</v>
          </cell>
          <cell r="D1489" t="str">
            <v>WS&amp;L</v>
          </cell>
          <cell r="E1489" t="str">
            <v>S</v>
          </cell>
          <cell r="F1489" t="str">
            <v>A</v>
          </cell>
          <cell r="G1489" t="str">
            <v>Chung Hom Kok Beach &amp; Park Buildings</v>
          </cell>
          <cell r="H1489" t="str">
            <v>LCSD</v>
          </cell>
          <cell r="I1489">
            <v>1</v>
          </cell>
          <cell r="J1489" t="str">
            <v>No</v>
          </cell>
          <cell r="L1489" t="str">
            <v>Yes</v>
          </cell>
          <cell r="M1489" t="str">
            <v>BB04408026012</v>
          </cell>
        </row>
        <row r="1490">
          <cell r="A1490" t="str">
            <v>SA2680</v>
          </cell>
          <cell r="B1490" t="str">
            <v>15NE-C/C92</v>
          </cell>
          <cell r="C1490">
            <v>0</v>
          </cell>
          <cell r="D1490" t="str">
            <v>WS&amp;L</v>
          </cell>
          <cell r="E1490" t="str">
            <v>S</v>
          </cell>
          <cell r="F1490" t="str">
            <v>A</v>
          </cell>
          <cell r="G1490" t="str">
            <v>Chung Hom Kok Beach &amp; Park Buildings</v>
          </cell>
          <cell r="H1490" t="str">
            <v>LCSD</v>
          </cell>
          <cell r="I1490">
            <v>3</v>
          </cell>
          <cell r="J1490" t="str">
            <v>No</v>
          </cell>
          <cell r="L1490" t="str">
            <v>Yes</v>
          </cell>
          <cell r="M1490" t="str">
            <v>BB04408026015</v>
          </cell>
        </row>
        <row r="1491">
          <cell r="A1491" t="str">
            <v>SA2681</v>
          </cell>
          <cell r="B1491" t="str">
            <v>15NE-C/C93</v>
          </cell>
          <cell r="C1491">
            <v>0</v>
          </cell>
          <cell r="D1491" t="str">
            <v>WS&amp;L</v>
          </cell>
          <cell r="E1491" t="str">
            <v>S</v>
          </cell>
          <cell r="F1491" t="str">
            <v>A</v>
          </cell>
          <cell r="G1491" t="str">
            <v>Chung Hom Kok Beach &amp; Park Buildings</v>
          </cell>
          <cell r="H1491" t="str">
            <v>LCSD</v>
          </cell>
          <cell r="I1491">
            <v>3</v>
          </cell>
          <cell r="J1491" t="str">
            <v>No</v>
          </cell>
          <cell r="L1491" t="str">
            <v>Yes</v>
          </cell>
          <cell r="M1491" t="str">
            <v>BB04408026016</v>
          </cell>
        </row>
        <row r="1492">
          <cell r="A1492" t="str">
            <v>SA2682</v>
          </cell>
          <cell r="B1492" t="str">
            <v>15NE-C/C94</v>
          </cell>
          <cell r="C1492">
            <v>0</v>
          </cell>
          <cell r="D1492" t="str">
            <v>WS&amp;L</v>
          </cell>
          <cell r="E1492" t="str">
            <v>S</v>
          </cell>
          <cell r="F1492" t="str">
            <v>A</v>
          </cell>
          <cell r="G1492" t="str">
            <v>Chung Hom Kok Beach &amp; Park Buildings</v>
          </cell>
          <cell r="H1492" t="str">
            <v>LCSD</v>
          </cell>
          <cell r="I1492">
            <v>3</v>
          </cell>
          <cell r="J1492" t="str">
            <v>No</v>
          </cell>
          <cell r="L1492" t="str">
            <v>No</v>
          </cell>
          <cell r="M1492" t="str">
            <v>BB04408026017</v>
          </cell>
        </row>
        <row r="1493">
          <cell r="A1493" t="str">
            <v>SA2683</v>
          </cell>
          <cell r="B1493" t="str">
            <v>15NE-C/C95</v>
          </cell>
          <cell r="C1493">
            <v>0</v>
          </cell>
          <cell r="D1493" t="str">
            <v>WS&amp;L</v>
          </cell>
          <cell r="E1493" t="str">
            <v>S</v>
          </cell>
          <cell r="F1493" t="str">
            <v>A</v>
          </cell>
          <cell r="G1493" t="str">
            <v>Chung Hom Kok Beach &amp; Park Buildings</v>
          </cell>
          <cell r="H1493" t="str">
            <v>LCSD</v>
          </cell>
          <cell r="I1493">
            <v>3</v>
          </cell>
          <cell r="J1493" t="str">
            <v>No</v>
          </cell>
          <cell r="L1493" t="str">
            <v>Yes</v>
          </cell>
          <cell r="M1493" t="str">
            <v>BB04408026018</v>
          </cell>
        </row>
        <row r="1494">
          <cell r="A1494" t="str">
            <v>SA2684</v>
          </cell>
          <cell r="B1494" t="str">
            <v>15NE-C/C96</v>
          </cell>
          <cell r="C1494">
            <v>0</v>
          </cell>
          <cell r="D1494" t="str">
            <v>WS&amp;L</v>
          </cell>
          <cell r="E1494" t="str">
            <v>S</v>
          </cell>
          <cell r="F1494" t="str">
            <v>A</v>
          </cell>
          <cell r="G1494" t="str">
            <v>Chung Hom Kok Beach &amp; Park Buildings</v>
          </cell>
          <cell r="H1494" t="str">
            <v>LCSD</v>
          </cell>
          <cell r="I1494">
            <v>3</v>
          </cell>
          <cell r="J1494" t="str">
            <v>No</v>
          </cell>
          <cell r="L1494" t="str">
            <v>Yes</v>
          </cell>
          <cell r="M1494" t="str">
            <v>BB04408026019</v>
          </cell>
        </row>
        <row r="1495">
          <cell r="A1495" t="str">
            <v>SA2685</v>
          </cell>
          <cell r="B1495" t="str">
            <v>15NE-C/C98</v>
          </cell>
          <cell r="C1495">
            <v>0</v>
          </cell>
          <cell r="D1495" t="str">
            <v>WS&amp;L</v>
          </cell>
          <cell r="E1495" t="str">
            <v>S</v>
          </cell>
          <cell r="F1495" t="str">
            <v>A</v>
          </cell>
          <cell r="G1495" t="str">
            <v>Chung Hom Kok Beach &amp; Park Buildings</v>
          </cell>
          <cell r="H1495" t="str">
            <v>LCSD</v>
          </cell>
          <cell r="I1495">
            <v>3</v>
          </cell>
          <cell r="J1495" t="str">
            <v>No</v>
          </cell>
          <cell r="L1495" t="str">
            <v>Yes</v>
          </cell>
          <cell r="M1495" t="str">
            <v>BB04408026020</v>
          </cell>
        </row>
        <row r="1496">
          <cell r="A1496" t="str">
            <v>SA2686</v>
          </cell>
          <cell r="B1496" t="str">
            <v>15NE-C/C99</v>
          </cell>
          <cell r="C1496">
            <v>0</v>
          </cell>
          <cell r="D1496" t="str">
            <v>WS&amp;L</v>
          </cell>
          <cell r="E1496" t="str">
            <v>S</v>
          </cell>
          <cell r="F1496" t="str">
            <v>A</v>
          </cell>
          <cell r="G1496" t="str">
            <v>Chung Hom Kok Beach &amp; Park Buildings</v>
          </cell>
          <cell r="H1496" t="str">
            <v>LCSD</v>
          </cell>
          <cell r="I1496">
            <v>3</v>
          </cell>
          <cell r="J1496" t="str">
            <v>No</v>
          </cell>
          <cell r="L1496" t="str">
            <v>Yes</v>
          </cell>
          <cell r="M1496" t="str">
            <v>BB04408026021</v>
          </cell>
        </row>
        <row r="1497">
          <cell r="A1497" t="str">
            <v>SA2687</v>
          </cell>
          <cell r="B1497" t="str">
            <v>15NE-C/F117</v>
          </cell>
          <cell r="C1497">
            <v>0</v>
          </cell>
          <cell r="D1497" t="str">
            <v>WS&amp;L</v>
          </cell>
          <cell r="E1497" t="str">
            <v>S</v>
          </cell>
          <cell r="F1497" t="str">
            <v>A</v>
          </cell>
          <cell r="G1497" t="str">
            <v>Chung Hom Kok Beach &amp; Park Buildings</v>
          </cell>
          <cell r="H1497" t="str">
            <v>LCSD</v>
          </cell>
          <cell r="I1497">
            <v>3</v>
          </cell>
          <cell r="J1497" t="str">
            <v>Yes</v>
          </cell>
          <cell r="L1497" t="str">
            <v>Yes</v>
          </cell>
          <cell r="M1497" t="str">
            <v>BB04408026044</v>
          </cell>
        </row>
        <row r="1498">
          <cell r="A1498" t="str">
            <v>SA2689</v>
          </cell>
          <cell r="B1498" t="str">
            <v>15NE-C/FR136</v>
          </cell>
          <cell r="C1498">
            <v>0</v>
          </cell>
          <cell r="D1498" t="str">
            <v>WS&amp;L</v>
          </cell>
          <cell r="E1498" t="str">
            <v>S</v>
          </cell>
          <cell r="F1498" t="str">
            <v>A</v>
          </cell>
          <cell r="G1498" t="str">
            <v>Stanley Prison</v>
          </cell>
          <cell r="H1498" t="str">
            <v>CSD</v>
          </cell>
          <cell r="I1498">
            <v>1</v>
          </cell>
          <cell r="J1498" t="str">
            <v>Yes</v>
          </cell>
          <cell r="L1498" t="str">
            <v>No</v>
          </cell>
          <cell r="M1498" t="str">
            <v>BB01208003064</v>
          </cell>
        </row>
        <row r="1499">
          <cell r="A1499" t="str">
            <v>SA2690</v>
          </cell>
          <cell r="B1499" t="str">
            <v>15NE-C/FR140</v>
          </cell>
          <cell r="C1499">
            <v>2</v>
          </cell>
          <cell r="D1499" t="str">
            <v>WS&amp;L</v>
          </cell>
          <cell r="E1499" t="str">
            <v>S</v>
          </cell>
          <cell r="F1499" t="str">
            <v>A</v>
          </cell>
          <cell r="G1499" t="str">
            <v>St. Stephen's Beach</v>
          </cell>
          <cell r="H1499" t="str">
            <v>LCSD</v>
          </cell>
          <cell r="I1499">
            <v>2</v>
          </cell>
          <cell r="J1499" t="str">
            <v>No</v>
          </cell>
          <cell r="L1499" t="str">
            <v>Yes</v>
          </cell>
          <cell r="M1499" t="str">
            <v>BB04408041008</v>
          </cell>
        </row>
        <row r="1500">
          <cell r="A1500" t="str">
            <v>SA2691</v>
          </cell>
          <cell r="B1500" t="str">
            <v>15NE-C/FR148</v>
          </cell>
          <cell r="C1500">
            <v>0</v>
          </cell>
          <cell r="D1500" t="str">
            <v>WS&amp;L</v>
          </cell>
          <cell r="E1500" t="str">
            <v>S</v>
          </cell>
          <cell r="F1500" t="str">
            <v>A</v>
          </cell>
          <cell r="G1500" t="str">
            <v>St. Stephen's Beach</v>
          </cell>
          <cell r="H1500" t="str">
            <v>LCSD</v>
          </cell>
          <cell r="I1500">
            <v>1</v>
          </cell>
          <cell r="J1500" t="str">
            <v>Yes</v>
          </cell>
          <cell r="L1500" t="str">
            <v>Yes</v>
          </cell>
          <cell r="M1500" t="str">
            <v>BB04408041004</v>
          </cell>
        </row>
        <row r="1501">
          <cell r="A1501" t="str">
            <v>SA2692</v>
          </cell>
          <cell r="B1501" t="str">
            <v>15NE-C/F17</v>
          </cell>
          <cell r="C1501">
            <v>0</v>
          </cell>
          <cell r="D1501" t="str">
            <v>WS&amp;L</v>
          </cell>
          <cell r="E1501" t="str">
            <v>S</v>
          </cell>
          <cell r="F1501" t="str">
            <v>A</v>
          </cell>
          <cell r="G1501" t="str">
            <v>Chung Hom Kok Beach &amp; Park Buildings</v>
          </cell>
          <cell r="H1501" t="str">
            <v>LCSD</v>
          </cell>
          <cell r="I1501">
            <v>2</v>
          </cell>
          <cell r="J1501" t="str">
            <v>Yes</v>
          </cell>
          <cell r="L1501" t="str">
            <v>Yes</v>
          </cell>
          <cell r="M1501" t="str">
            <v>BB04408026053</v>
          </cell>
        </row>
        <row r="1502">
          <cell r="A1502" t="str">
            <v>SA2693</v>
          </cell>
          <cell r="B1502" t="str">
            <v>15NE-C/FR19</v>
          </cell>
          <cell r="C1502">
            <v>0</v>
          </cell>
          <cell r="D1502" t="str">
            <v>WS&amp;L</v>
          </cell>
          <cell r="E1502" t="str">
            <v>S</v>
          </cell>
          <cell r="F1502" t="str">
            <v>A</v>
          </cell>
          <cell r="G1502" t="str">
            <v>Chung Hom Kok Beach &amp; Park Buildings</v>
          </cell>
          <cell r="H1502" t="str">
            <v>LCSD</v>
          </cell>
          <cell r="I1502">
            <v>3</v>
          </cell>
          <cell r="J1502" t="str">
            <v>Yes</v>
          </cell>
          <cell r="L1502" t="str">
            <v>Yes</v>
          </cell>
          <cell r="M1502" t="str">
            <v>BB04408026001</v>
          </cell>
        </row>
        <row r="1503">
          <cell r="A1503" t="str">
            <v>SA2694</v>
          </cell>
          <cell r="B1503" t="str">
            <v>15NE-C/F21</v>
          </cell>
          <cell r="C1503">
            <v>0</v>
          </cell>
          <cell r="D1503" t="str">
            <v>WS&amp;L</v>
          </cell>
          <cell r="E1503" t="str">
            <v>S</v>
          </cell>
          <cell r="F1503" t="str">
            <v>A</v>
          </cell>
          <cell r="G1503" t="str">
            <v>Chung Hom Kok Beach &amp; Park Buildings</v>
          </cell>
          <cell r="H1503" t="str">
            <v>LCSD</v>
          </cell>
          <cell r="I1503">
            <v>3</v>
          </cell>
          <cell r="J1503" t="str">
            <v>No</v>
          </cell>
          <cell r="L1503" t="str">
            <v>Yes</v>
          </cell>
          <cell r="M1503" t="str">
            <v>BB04408026003</v>
          </cell>
        </row>
        <row r="1504">
          <cell r="A1504" t="str">
            <v>SA2695</v>
          </cell>
          <cell r="B1504" t="str">
            <v>15NE-C/F24</v>
          </cell>
          <cell r="C1504">
            <v>0</v>
          </cell>
          <cell r="D1504" t="str">
            <v>WS&amp;L</v>
          </cell>
          <cell r="E1504" t="str">
            <v>S</v>
          </cell>
          <cell r="F1504" t="str">
            <v>A</v>
          </cell>
          <cell r="G1504" t="str">
            <v>Stanley Prison</v>
          </cell>
          <cell r="H1504" t="str">
            <v>CSD</v>
          </cell>
          <cell r="I1504">
            <v>1</v>
          </cell>
          <cell r="J1504" t="str">
            <v>Yes</v>
          </cell>
          <cell r="L1504" t="str">
            <v>Yes</v>
          </cell>
          <cell r="M1504" t="str">
            <v>BB01208003029</v>
          </cell>
        </row>
        <row r="1505">
          <cell r="A1505" t="str">
            <v>SA2696</v>
          </cell>
          <cell r="B1505" t="str">
            <v>15NE-C/F25</v>
          </cell>
          <cell r="C1505">
            <v>0</v>
          </cell>
          <cell r="D1505" t="str">
            <v>WS&amp;L</v>
          </cell>
          <cell r="E1505" t="str">
            <v>S</v>
          </cell>
          <cell r="F1505" t="str">
            <v>A</v>
          </cell>
          <cell r="G1505" t="str">
            <v>Stanley Prison</v>
          </cell>
          <cell r="H1505" t="str">
            <v>CSD</v>
          </cell>
          <cell r="I1505">
            <v>1</v>
          </cell>
          <cell r="J1505" t="str">
            <v>Yes</v>
          </cell>
          <cell r="L1505" t="str">
            <v>Yes</v>
          </cell>
          <cell r="M1505" t="str">
            <v>BB01208003012</v>
          </cell>
        </row>
        <row r="1506">
          <cell r="A1506" t="str">
            <v>SA2697</v>
          </cell>
          <cell r="B1506" t="str">
            <v>15NE-C/F42</v>
          </cell>
          <cell r="C1506">
            <v>0</v>
          </cell>
          <cell r="D1506" t="str">
            <v>WS&amp;L</v>
          </cell>
          <cell r="E1506" t="str">
            <v>S</v>
          </cell>
          <cell r="F1506" t="str">
            <v>A</v>
          </cell>
          <cell r="G1506" t="str">
            <v>Stanley Prison</v>
          </cell>
          <cell r="H1506" t="str">
            <v>CSD</v>
          </cell>
          <cell r="I1506">
            <v>1</v>
          </cell>
          <cell r="J1506" t="str">
            <v>Yes</v>
          </cell>
          <cell r="L1506" t="str">
            <v>Yes</v>
          </cell>
          <cell r="M1506" t="str">
            <v>BB01208003014</v>
          </cell>
        </row>
        <row r="1507">
          <cell r="A1507" t="str">
            <v>SA2698</v>
          </cell>
          <cell r="B1507" t="str">
            <v>15NE-C/FR43</v>
          </cell>
          <cell r="C1507">
            <v>0</v>
          </cell>
          <cell r="D1507" t="str">
            <v>WS&amp;L</v>
          </cell>
          <cell r="E1507" t="str">
            <v>S</v>
          </cell>
          <cell r="F1507" t="str">
            <v>A</v>
          </cell>
          <cell r="G1507" t="str">
            <v>Stanley Prison</v>
          </cell>
          <cell r="H1507" t="str">
            <v>CSD</v>
          </cell>
          <cell r="I1507">
            <v>2</v>
          </cell>
          <cell r="J1507" t="str">
            <v>Yes</v>
          </cell>
          <cell r="L1507" t="str">
            <v>Yes</v>
          </cell>
          <cell r="M1507" t="str">
            <v>BB01208003015</v>
          </cell>
        </row>
        <row r="1508">
          <cell r="A1508" t="str">
            <v>SA2699</v>
          </cell>
          <cell r="B1508" t="str">
            <v>15NE-C/F45</v>
          </cell>
          <cell r="C1508">
            <v>0</v>
          </cell>
          <cell r="D1508" t="str">
            <v>WS&amp;L</v>
          </cell>
          <cell r="E1508" t="str">
            <v>S</v>
          </cell>
          <cell r="F1508" t="str">
            <v>A</v>
          </cell>
          <cell r="G1508" t="str">
            <v>Stanley Prison</v>
          </cell>
          <cell r="H1508" t="str">
            <v>CSD</v>
          </cell>
          <cell r="I1508">
            <v>2</v>
          </cell>
          <cell r="J1508" t="str">
            <v>Yes</v>
          </cell>
          <cell r="L1508" t="str">
            <v>Yes</v>
          </cell>
          <cell r="M1508" t="str">
            <v>BB01208003017</v>
          </cell>
        </row>
        <row r="1509">
          <cell r="A1509" t="str">
            <v>SA2700</v>
          </cell>
          <cell r="B1509" t="str">
            <v>15NE-C/FR46</v>
          </cell>
          <cell r="C1509" t="str">
            <v>1,2</v>
          </cell>
          <cell r="D1509" t="str">
            <v>WS&amp;L</v>
          </cell>
          <cell r="E1509" t="str">
            <v>S</v>
          </cell>
          <cell r="F1509" t="str">
            <v>A</v>
          </cell>
          <cell r="G1509" t="str">
            <v>Wong Ma Kok Road Playground</v>
          </cell>
          <cell r="H1509" t="str">
            <v>LCSD,HyD</v>
          </cell>
          <cell r="I1509">
            <v>1</v>
          </cell>
          <cell r="J1509" t="str">
            <v>Yes</v>
          </cell>
          <cell r="L1509" t="str">
            <v>Yes</v>
          </cell>
          <cell r="M1509" t="str">
            <v>BB04408025002</v>
          </cell>
        </row>
        <row r="1510">
          <cell r="A1510" t="str">
            <v>SA2701</v>
          </cell>
          <cell r="B1510" t="str">
            <v>15NE-C/F51</v>
          </cell>
          <cell r="C1510">
            <v>0</v>
          </cell>
          <cell r="D1510" t="str">
            <v>WS&amp;L</v>
          </cell>
          <cell r="E1510" t="str">
            <v>S</v>
          </cell>
          <cell r="F1510" t="str">
            <v>A</v>
          </cell>
          <cell r="G1510" t="str">
            <v>Stanley Prison</v>
          </cell>
          <cell r="H1510" t="str">
            <v>CSD</v>
          </cell>
          <cell r="I1510">
            <v>2</v>
          </cell>
          <cell r="J1510" t="str">
            <v>Yes</v>
          </cell>
          <cell r="L1510" t="str">
            <v>Yes</v>
          </cell>
          <cell r="M1510" t="str">
            <v>BB01208003043</v>
          </cell>
        </row>
        <row r="1511">
          <cell r="A1511" t="str">
            <v>SA2703</v>
          </cell>
          <cell r="B1511" t="str">
            <v>15NE-C/F58</v>
          </cell>
          <cell r="C1511">
            <v>0</v>
          </cell>
          <cell r="D1511" t="str">
            <v>WS&amp;L</v>
          </cell>
          <cell r="E1511" t="str">
            <v>S</v>
          </cell>
          <cell r="F1511" t="str">
            <v>A</v>
          </cell>
          <cell r="G1511" t="str">
            <v>Chung Hom Kok Beach &amp; Park Buildings</v>
          </cell>
          <cell r="H1511" t="str">
            <v>LCSD</v>
          </cell>
          <cell r="I1511">
            <v>2</v>
          </cell>
          <cell r="J1511" t="str">
            <v>No</v>
          </cell>
          <cell r="L1511" t="str">
            <v>No</v>
          </cell>
          <cell r="M1511" t="str">
            <v>BB04408026047</v>
          </cell>
        </row>
        <row r="1512">
          <cell r="A1512" t="str">
            <v>SA2704</v>
          </cell>
          <cell r="B1512" t="str">
            <v>15NE-C/F60</v>
          </cell>
          <cell r="C1512">
            <v>0</v>
          </cell>
          <cell r="D1512" t="str">
            <v>WS&amp;L</v>
          </cell>
          <cell r="E1512" t="str">
            <v>S</v>
          </cell>
          <cell r="F1512" t="str">
            <v>A</v>
          </cell>
          <cell r="G1512" t="str">
            <v>Chung Hom Kok Beach &amp; Park Buildings</v>
          </cell>
          <cell r="H1512" t="str">
            <v>LCSD</v>
          </cell>
          <cell r="I1512">
            <v>3</v>
          </cell>
          <cell r="J1512" t="str">
            <v>Yes</v>
          </cell>
          <cell r="L1512" t="str">
            <v>Yes</v>
          </cell>
          <cell r="M1512" t="str">
            <v>BB04408026004</v>
          </cell>
        </row>
        <row r="1513">
          <cell r="A1513" t="str">
            <v>SA2705</v>
          </cell>
          <cell r="B1513" t="str">
            <v>15NE-C/F61</v>
          </cell>
          <cell r="C1513">
            <v>0</v>
          </cell>
          <cell r="D1513" t="str">
            <v>WS&amp;L</v>
          </cell>
          <cell r="E1513" t="str">
            <v>S</v>
          </cell>
          <cell r="F1513" t="str">
            <v>A</v>
          </cell>
          <cell r="G1513" t="str">
            <v>Chung Hom Kok Beach &amp; Park Buildings</v>
          </cell>
          <cell r="H1513" t="str">
            <v>LCSD</v>
          </cell>
          <cell r="I1513">
            <v>3</v>
          </cell>
          <cell r="J1513" t="str">
            <v>Yes</v>
          </cell>
          <cell r="L1513" t="str">
            <v>Yes</v>
          </cell>
          <cell r="M1513" t="str">
            <v>BB04408026006</v>
          </cell>
        </row>
        <row r="1514">
          <cell r="A1514" t="str">
            <v>SA2706</v>
          </cell>
          <cell r="B1514" t="str">
            <v>15NE-C/F66</v>
          </cell>
          <cell r="C1514">
            <v>0</v>
          </cell>
          <cell r="D1514" t="str">
            <v>WS&amp;L</v>
          </cell>
          <cell r="E1514" t="str">
            <v>S</v>
          </cell>
          <cell r="F1514" t="str">
            <v>A</v>
          </cell>
          <cell r="G1514" t="str">
            <v>Chung Hom Kok Beach &amp; Park Buildings</v>
          </cell>
          <cell r="H1514" t="str">
            <v>LCSD</v>
          </cell>
          <cell r="I1514">
            <v>3</v>
          </cell>
          <cell r="J1514" t="str">
            <v>Yes</v>
          </cell>
          <cell r="L1514" t="str">
            <v>Yes</v>
          </cell>
          <cell r="M1514" t="str">
            <v>BB04408026005</v>
          </cell>
        </row>
        <row r="1515">
          <cell r="A1515" t="str">
            <v>SA2707</v>
          </cell>
          <cell r="B1515" t="str">
            <v>15NE-C/F67</v>
          </cell>
          <cell r="C1515">
            <v>0</v>
          </cell>
          <cell r="D1515" t="str">
            <v>WS&amp;L</v>
          </cell>
          <cell r="E1515" t="str">
            <v>S</v>
          </cell>
          <cell r="F1515" t="str">
            <v>A</v>
          </cell>
          <cell r="G1515" t="str">
            <v>Chung Hom Kok Beach &amp; Park Buildings</v>
          </cell>
          <cell r="H1515" t="str">
            <v>LCSD</v>
          </cell>
          <cell r="I1515">
            <v>3</v>
          </cell>
          <cell r="J1515" t="str">
            <v>No</v>
          </cell>
          <cell r="L1515" t="str">
            <v>Yes</v>
          </cell>
          <cell r="M1515" t="str">
            <v>BB04408026002</v>
          </cell>
        </row>
        <row r="1516">
          <cell r="A1516" t="str">
            <v>SA2708</v>
          </cell>
          <cell r="B1516" t="str">
            <v>15NE-C/FR68</v>
          </cell>
          <cell r="C1516">
            <v>0</v>
          </cell>
          <cell r="D1516" t="str">
            <v>WS&amp;L</v>
          </cell>
          <cell r="E1516" t="str">
            <v>S</v>
          </cell>
          <cell r="F1516" t="str">
            <v>A</v>
          </cell>
          <cell r="G1516" t="str">
            <v>Wong Ma Kok Road Playground</v>
          </cell>
          <cell r="H1516" t="str">
            <v>LCSD</v>
          </cell>
          <cell r="I1516">
            <v>1</v>
          </cell>
          <cell r="J1516" t="str">
            <v>Yes</v>
          </cell>
          <cell r="L1516" t="str">
            <v>Yes</v>
          </cell>
          <cell r="M1516" t="str">
            <v>BB04408025001</v>
          </cell>
        </row>
        <row r="1517">
          <cell r="A1517" t="str">
            <v>SA2709</v>
          </cell>
          <cell r="B1517" t="str">
            <v>15NE-C/FR72</v>
          </cell>
          <cell r="C1517">
            <v>0</v>
          </cell>
          <cell r="D1517" t="str">
            <v>WS&amp;L</v>
          </cell>
          <cell r="E1517" t="str">
            <v>S</v>
          </cell>
          <cell r="F1517" t="str">
            <v>A</v>
          </cell>
          <cell r="G1517" t="str">
            <v>Stanley New Street / Stanley Village Road Sitting Out Area</v>
          </cell>
          <cell r="H1517" t="str">
            <v>LCSD</v>
          </cell>
          <cell r="I1517">
            <v>2</v>
          </cell>
          <cell r="J1517" t="str">
            <v>Yes</v>
          </cell>
          <cell r="L1517" t="str">
            <v>Yes</v>
          </cell>
          <cell r="M1517" t="str">
            <v>BB04408044001</v>
          </cell>
        </row>
        <row r="1518">
          <cell r="A1518" t="str">
            <v>SA2710</v>
          </cell>
          <cell r="B1518" t="str">
            <v>15NE-C/FR73</v>
          </cell>
          <cell r="C1518">
            <v>0</v>
          </cell>
          <cell r="D1518" t="str">
            <v>WS&amp;L</v>
          </cell>
          <cell r="E1518" t="str">
            <v>S</v>
          </cell>
          <cell r="F1518" t="str">
            <v>A</v>
          </cell>
          <cell r="G1518" t="str">
            <v>Stanley Market Road Sitting Out Area (Banyan Tree Site)</v>
          </cell>
          <cell r="H1518" t="str">
            <v>LCSD</v>
          </cell>
          <cell r="I1518">
            <v>2</v>
          </cell>
          <cell r="J1518" t="str">
            <v>No</v>
          </cell>
          <cell r="L1518" t="str">
            <v>Yes</v>
          </cell>
          <cell r="M1518" t="str">
            <v>BB04408045002</v>
          </cell>
        </row>
        <row r="1519">
          <cell r="A1519" t="str">
            <v>SA2712</v>
          </cell>
          <cell r="B1519" t="str">
            <v>15NE-C/FR81</v>
          </cell>
          <cell r="C1519">
            <v>0</v>
          </cell>
          <cell r="D1519" t="str">
            <v>WS&amp;L</v>
          </cell>
          <cell r="E1519" t="str">
            <v>S</v>
          </cell>
          <cell r="F1519" t="str">
            <v>A</v>
          </cell>
          <cell r="G1519" t="str">
            <v>Chung Hom Kok Beach &amp; Park Buildings</v>
          </cell>
          <cell r="H1519" t="str">
            <v>LCSD</v>
          </cell>
          <cell r="I1519">
            <v>2</v>
          </cell>
          <cell r="J1519" t="str">
            <v>Yes</v>
          </cell>
          <cell r="L1519" t="str">
            <v>Yes</v>
          </cell>
          <cell r="M1519" t="str">
            <v>BB04408026051</v>
          </cell>
        </row>
        <row r="1520">
          <cell r="A1520" t="str">
            <v>SA2713</v>
          </cell>
          <cell r="B1520" t="str">
            <v>15NE-C/FR89</v>
          </cell>
          <cell r="C1520">
            <v>0</v>
          </cell>
          <cell r="D1520" t="str">
            <v>WS&amp;L</v>
          </cell>
          <cell r="E1520" t="str">
            <v>S</v>
          </cell>
          <cell r="F1520" t="str">
            <v>A</v>
          </cell>
          <cell r="G1520" t="str">
            <v>Chung Hom Kok Beach &amp; Park Buildings</v>
          </cell>
          <cell r="H1520" t="str">
            <v>LCSD</v>
          </cell>
          <cell r="I1520">
            <v>3</v>
          </cell>
          <cell r="J1520" t="str">
            <v>No</v>
          </cell>
          <cell r="L1520" t="str">
            <v>Yes</v>
          </cell>
          <cell r="M1520" t="str">
            <v>BB04408026014</v>
          </cell>
        </row>
        <row r="1521">
          <cell r="A1521" t="str">
            <v>SA2714</v>
          </cell>
          <cell r="B1521" t="str">
            <v>15NE-C/F90</v>
          </cell>
          <cell r="C1521">
            <v>0</v>
          </cell>
          <cell r="D1521" t="str">
            <v>WS&amp;L</v>
          </cell>
          <cell r="E1521" t="str">
            <v>S</v>
          </cell>
          <cell r="F1521" t="str">
            <v>A</v>
          </cell>
          <cell r="G1521" t="str">
            <v>Chung Hom Kok Beach &amp; Park Buildings</v>
          </cell>
          <cell r="H1521" t="str">
            <v>LCSD</v>
          </cell>
          <cell r="I1521">
            <v>3</v>
          </cell>
          <cell r="J1521" t="str">
            <v>No</v>
          </cell>
          <cell r="L1521" t="str">
            <v>Yes</v>
          </cell>
          <cell r="M1521" t="str">
            <v>BB04408026050</v>
          </cell>
        </row>
        <row r="1522">
          <cell r="A1522" t="str">
            <v>SA2715</v>
          </cell>
          <cell r="B1522" t="str">
            <v>15NE-C/F91</v>
          </cell>
          <cell r="C1522">
            <v>0</v>
          </cell>
          <cell r="D1522" t="str">
            <v>WS&amp;L</v>
          </cell>
          <cell r="E1522" t="str">
            <v>S</v>
          </cell>
          <cell r="F1522" t="str">
            <v>A</v>
          </cell>
          <cell r="G1522" t="str">
            <v>Chung Hom Kok Beach &amp; Park Buildings</v>
          </cell>
          <cell r="H1522" t="str">
            <v>LCSD</v>
          </cell>
          <cell r="I1522">
            <v>3</v>
          </cell>
          <cell r="J1522" t="str">
            <v>No</v>
          </cell>
          <cell r="L1522" t="str">
            <v>Yes</v>
          </cell>
          <cell r="M1522" t="str">
            <v>BB04408026013</v>
          </cell>
        </row>
        <row r="1523">
          <cell r="A1523" t="str">
            <v>SA2716</v>
          </cell>
          <cell r="B1523" t="str">
            <v>15NE-C/FR93</v>
          </cell>
          <cell r="C1523">
            <v>0</v>
          </cell>
          <cell r="D1523" t="str">
            <v>WS&amp;L</v>
          </cell>
          <cell r="E1523" t="str">
            <v>S</v>
          </cell>
          <cell r="F1523" t="str">
            <v>A</v>
          </cell>
          <cell r="G1523" t="str">
            <v>Stanley Prison</v>
          </cell>
          <cell r="H1523" t="str">
            <v>CSD</v>
          </cell>
          <cell r="I1523">
            <v>1</v>
          </cell>
          <cell r="J1523" t="str">
            <v>Yes</v>
          </cell>
          <cell r="L1523" t="str">
            <v>Yes</v>
          </cell>
          <cell r="M1523" t="str">
            <v>BB01208003030</v>
          </cell>
        </row>
        <row r="1524">
          <cell r="A1524" t="str">
            <v>SA2717</v>
          </cell>
          <cell r="B1524" t="str">
            <v>15NE-C/FR94</v>
          </cell>
          <cell r="C1524">
            <v>0</v>
          </cell>
          <cell r="D1524" t="str">
            <v>WS&amp;L</v>
          </cell>
          <cell r="E1524" t="str">
            <v>S</v>
          </cell>
          <cell r="F1524" t="str">
            <v>A</v>
          </cell>
          <cell r="G1524" t="str">
            <v>Stanley Prison</v>
          </cell>
          <cell r="H1524" t="str">
            <v>CSD</v>
          </cell>
          <cell r="I1524">
            <v>1</v>
          </cell>
          <cell r="J1524" t="str">
            <v>No</v>
          </cell>
          <cell r="L1524" t="str">
            <v>Yes</v>
          </cell>
          <cell r="M1524" t="str">
            <v>BB01208003035</v>
          </cell>
        </row>
        <row r="1525">
          <cell r="A1525" t="str">
            <v>SA2718</v>
          </cell>
          <cell r="B1525" t="str">
            <v>15NE-C/F95</v>
          </cell>
          <cell r="C1525">
            <v>0</v>
          </cell>
          <cell r="D1525" t="str">
            <v>WS&amp;L</v>
          </cell>
          <cell r="E1525" t="str">
            <v>S</v>
          </cell>
          <cell r="F1525" t="str">
            <v>A</v>
          </cell>
          <cell r="G1525" t="str">
            <v>Stanley Prison</v>
          </cell>
          <cell r="H1525" t="str">
            <v>CSD</v>
          </cell>
          <cell r="I1525">
            <v>1</v>
          </cell>
          <cell r="J1525" t="str">
            <v>Yes</v>
          </cell>
          <cell r="L1525" t="str">
            <v>Yes</v>
          </cell>
          <cell r="M1525" t="str">
            <v>BB01208003016</v>
          </cell>
        </row>
        <row r="1526">
          <cell r="A1526" t="str">
            <v>SA2719</v>
          </cell>
          <cell r="B1526" t="str">
            <v>15NE-C/F96</v>
          </cell>
          <cell r="C1526">
            <v>0</v>
          </cell>
          <cell r="D1526" t="str">
            <v>WS&amp;L</v>
          </cell>
          <cell r="E1526" t="str">
            <v>S</v>
          </cell>
          <cell r="F1526" t="str">
            <v>A</v>
          </cell>
          <cell r="G1526" t="str">
            <v>Stanley Prison</v>
          </cell>
          <cell r="H1526" t="str">
            <v>CSD</v>
          </cell>
          <cell r="I1526">
            <v>2</v>
          </cell>
          <cell r="J1526" t="str">
            <v>No</v>
          </cell>
          <cell r="L1526" t="str">
            <v>Yes</v>
          </cell>
          <cell r="M1526" t="str">
            <v>BB01208003028</v>
          </cell>
        </row>
        <row r="1527">
          <cell r="A1527" t="str">
            <v>SA2720</v>
          </cell>
          <cell r="B1527" t="str">
            <v>15NE-C/F98</v>
          </cell>
          <cell r="C1527">
            <v>0</v>
          </cell>
          <cell r="D1527" t="str">
            <v>WS&amp;L</v>
          </cell>
          <cell r="E1527" t="str">
            <v>S</v>
          </cell>
          <cell r="F1527" t="str">
            <v>A</v>
          </cell>
          <cell r="G1527" t="str">
            <v>Stanley Prison</v>
          </cell>
          <cell r="H1527" t="str">
            <v>CSD</v>
          </cell>
          <cell r="I1527">
            <v>1</v>
          </cell>
          <cell r="J1527" t="str">
            <v>Yes</v>
          </cell>
          <cell r="L1527" t="str">
            <v>Yes</v>
          </cell>
          <cell r="M1527" t="str">
            <v>BB01208003046</v>
          </cell>
        </row>
        <row r="1528">
          <cell r="A1528" t="str">
            <v>SA2721</v>
          </cell>
          <cell r="B1528" t="str">
            <v>15NE-C/FR99</v>
          </cell>
          <cell r="C1528">
            <v>0</v>
          </cell>
          <cell r="D1528" t="str">
            <v>WS&amp;L</v>
          </cell>
          <cell r="E1528" t="str">
            <v>S</v>
          </cell>
          <cell r="F1528" t="str">
            <v>A</v>
          </cell>
          <cell r="G1528" t="str">
            <v>Stanley Prison</v>
          </cell>
          <cell r="H1528" t="str">
            <v>CSD</v>
          </cell>
          <cell r="I1528">
            <v>2</v>
          </cell>
          <cell r="J1528" t="str">
            <v>Yes</v>
          </cell>
          <cell r="L1528" t="str">
            <v>Yes</v>
          </cell>
          <cell r="M1528" t="str">
            <v>BB01208003049</v>
          </cell>
        </row>
        <row r="1529">
          <cell r="A1529" t="str">
            <v>SA2722</v>
          </cell>
          <cell r="B1529" t="str">
            <v>15NE-C/R104</v>
          </cell>
          <cell r="C1529">
            <v>0</v>
          </cell>
          <cell r="D1529" t="str">
            <v>WS&amp;L</v>
          </cell>
          <cell r="E1529" t="str">
            <v>S</v>
          </cell>
          <cell r="F1529" t="str">
            <v>A</v>
          </cell>
          <cell r="G1529" t="str">
            <v>Stanley Police Station</v>
          </cell>
          <cell r="H1529" t="str">
            <v>HKPF</v>
          </cell>
          <cell r="I1529">
            <v>2</v>
          </cell>
          <cell r="J1529" t="str">
            <v>No</v>
          </cell>
          <cell r="L1529" t="str">
            <v>No</v>
          </cell>
          <cell r="M1529" t="str">
            <v>BB03108014002</v>
          </cell>
        </row>
        <row r="1530">
          <cell r="A1530" t="str">
            <v>SA2723</v>
          </cell>
          <cell r="B1530" t="str">
            <v>15NE-C/R113</v>
          </cell>
          <cell r="C1530">
            <v>0</v>
          </cell>
          <cell r="D1530" t="str">
            <v>WS&amp;L</v>
          </cell>
          <cell r="E1530" t="str">
            <v>S</v>
          </cell>
          <cell r="F1530" t="str">
            <v>A</v>
          </cell>
          <cell r="G1530" t="str">
            <v>Stanley Prison</v>
          </cell>
          <cell r="H1530" t="str">
            <v>CSD</v>
          </cell>
          <cell r="I1530">
            <v>1</v>
          </cell>
          <cell r="J1530" t="str">
            <v>Yes</v>
          </cell>
          <cell r="L1530" t="str">
            <v>No</v>
          </cell>
          <cell r="M1530" t="str">
            <v>BB01208003032</v>
          </cell>
        </row>
        <row r="1531">
          <cell r="A1531" t="str">
            <v>SA2724</v>
          </cell>
          <cell r="B1531" t="str">
            <v>15NE-C/R114</v>
          </cell>
          <cell r="C1531">
            <v>0</v>
          </cell>
          <cell r="D1531" t="str">
            <v>WS&amp;L</v>
          </cell>
          <cell r="E1531" t="str">
            <v>S</v>
          </cell>
          <cell r="F1531" t="str">
            <v>A</v>
          </cell>
          <cell r="G1531" t="str">
            <v>Stanley Prison</v>
          </cell>
          <cell r="H1531" t="str">
            <v>CSD</v>
          </cell>
          <cell r="I1531">
            <v>2</v>
          </cell>
          <cell r="J1531" t="str">
            <v>Yes</v>
          </cell>
          <cell r="L1531" t="str">
            <v>No</v>
          </cell>
          <cell r="M1531" t="str">
            <v>BB01208003018</v>
          </cell>
        </row>
        <row r="1532">
          <cell r="A1532" t="str">
            <v>SA2725</v>
          </cell>
          <cell r="B1532" t="str">
            <v>15NE-C/R119</v>
          </cell>
          <cell r="C1532">
            <v>0</v>
          </cell>
          <cell r="D1532" t="str">
            <v>WS&amp;L</v>
          </cell>
          <cell r="E1532" t="str">
            <v>S</v>
          </cell>
          <cell r="F1532" t="str">
            <v>A</v>
          </cell>
          <cell r="G1532" t="str">
            <v>Stanley Prison</v>
          </cell>
          <cell r="H1532" t="str">
            <v>CSD</v>
          </cell>
          <cell r="I1532">
            <v>1</v>
          </cell>
          <cell r="J1532" t="str">
            <v>Yes</v>
          </cell>
          <cell r="L1532" t="str">
            <v>No</v>
          </cell>
          <cell r="M1532" t="str">
            <v>BB01208003037</v>
          </cell>
        </row>
        <row r="1533">
          <cell r="A1533" t="str">
            <v>SA2726</v>
          </cell>
          <cell r="B1533" t="str">
            <v>15NE-C/R18</v>
          </cell>
          <cell r="C1533">
            <v>0</v>
          </cell>
          <cell r="D1533" t="str">
            <v>WS&amp;L</v>
          </cell>
          <cell r="E1533" t="str">
            <v>S</v>
          </cell>
          <cell r="F1533" t="str">
            <v>A</v>
          </cell>
          <cell r="G1533" t="str">
            <v>Stanley Prison</v>
          </cell>
          <cell r="H1533" t="str">
            <v>CSD</v>
          </cell>
          <cell r="I1533">
            <v>1</v>
          </cell>
          <cell r="J1533" t="str">
            <v>Yes</v>
          </cell>
          <cell r="L1533" t="str">
            <v>No</v>
          </cell>
          <cell r="M1533" t="str">
            <v>BB01208003010</v>
          </cell>
        </row>
        <row r="1534">
          <cell r="A1534" t="str">
            <v>SA2727</v>
          </cell>
          <cell r="B1534" t="str">
            <v>15NE-C/R294</v>
          </cell>
          <cell r="C1534">
            <v>0</v>
          </cell>
          <cell r="D1534" t="str">
            <v>WS&amp;L</v>
          </cell>
          <cell r="E1534" t="str">
            <v>S</v>
          </cell>
          <cell r="F1534" t="str">
            <v>A</v>
          </cell>
          <cell r="G1534" t="str">
            <v>Stanley Prison</v>
          </cell>
          <cell r="H1534" t="str">
            <v>CSD</v>
          </cell>
          <cell r="I1534">
            <v>1</v>
          </cell>
          <cell r="J1534" t="str">
            <v>Yes</v>
          </cell>
          <cell r="L1534" t="str">
            <v>No</v>
          </cell>
          <cell r="M1534" t="str">
            <v>BB01208003063</v>
          </cell>
        </row>
        <row r="1535">
          <cell r="A1535" t="str">
            <v>SA2728</v>
          </cell>
          <cell r="B1535" t="str">
            <v>15NE-C/R296</v>
          </cell>
          <cell r="C1535">
            <v>0</v>
          </cell>
          <cell r="D1535" t="str">
            <v>WS&amp;L</v>
          </cell>
          <cell r="E1535" t="str">
            <v>S</v>
          </cell>
          <cell r="F1535" t="str">
            <v>A</v>
          </cell>
          <cell r="G1535" t="str">
            <v>FEHD Southern District Office Stanley Sub-Office</v>
          </cell>
          <cell r="H1535" t="str">
            <v>FEHD</v>
          </cell>
          <cell r="I1535">
            <v>2</v>
          </cell>
          <cell r="J1535" t="str">
            <v>Yes</v>
          </cell>
          <cell r="L1535" t="str">
            <v>No</v>
          </cell>
          <cell r="M1535" t="str">
            <v>BB01908063001</v>
          </cell>
        </row>
        <row r="1536">
          <cell r="A1536" t="str">
            <v>SA2729</v>
          </cell>
          <cell r="B1536" t="str">
            <v>15NE-D/C10</v>
          </cell>
          <cell r="C1536">
            <v>0</v>
          </cell>
          <cell r="D1536" t="str">
            <v>WS&amp;L</v>
          </cell>
          <cell r="E1536" t="str">
            <v>S</v>
          </cell>
          <cell r="F1536" t="str">
            <v>A</v>
          </cell>
          <cell r="G1536" t="str">
            <v>Cape D'Aguilar Transmitting Station</v>
          </cell>
          <cell r="H1536" t="str">
            <v>CAD</v>
          </cell>
          <cell r="I1536">
            <v>2</v>
          </cell>
          <cell r="J1536" t="str">
            <v>No</v>
          </cell>
          <cell r="L1536" t="str">
            <v>Yes</v>
          </cell>
          <cell r="M1536" t="str">
            <v>BB00808059003</v>
          </cell>
        </row>
        <row r="1537">
          <cell r="A1537" t="str">
            <v>SA2730</v>
          </cell>
          <cell r="B1537" t="str">
            <v>15NE-D/C22</v>
          </cell>
          <cell r="C1537">
            <v>0</v>
          </cell>
          <cell r="D1537" t="str">
            <v>WS&amp;L</v>
          </cell>
          <cell r="E1537" t="str">
            <v>S</v>
          </cell>
          <cell r="F1537" t="str">
            <v>A</v>
          </cell>
          <cell r="G1537" t="str">
            <v>Cape D'Aguilar Transmitting Station</v>
          </cell>
          <cell r="H1537" t="str">
            <v>CAD</v>
          </cell>
          <cell r="I1537">
            <v>2</v>
          </cell>
          <cell r="J1537" t="str">
            <v>No</v>
          </cell>
          <cell r="L1537" t="str">
            <v>No</v>
          </cell>
          <cell r="M1537" t="str">
            <v>BB00808059030</v>
          </cell>
        </row>
        <row r="1538">
          <cell r="A1538" t="str">
            <v>SA2731</v>
          </cell>
          <cell r="B1538" t="str">
            <v>15NE-D/C23</v>
          </cell>
          <cell r="C1538">
            <v>0</v>
          </cell>
          <cell r="D1538" t="str">
            <v>WS&amp;L</v>
          </cell>
          <cell r="E1538" t="str">
            <v>S</v>
          </cell>
          <cell r="F1538" t="str">
            <v>A</v>
          </cell>
          <cell r="G1538" t="str">
            <v>Cape D'Aguilar Transmitting Station</v>
          </cell>
          <cell r="H1538" t="str">
            <v>CAD</v>
          </cell>
          <cell r="I1538">
            <v>2</v>
          </cell>
          <cell r="J1538" t="str">
            <v>No</v>
          </cell>
          <cell r="L1538" t="str">
            <v>Yes</v>
          </cell>
          <cell r="M1538" t="str">
            <v>BB00808059005</v>
          </cell>
        </row>
        <row r="1539">
          <cell r="A1539" t="str">
            <v>SA2732</v>
          </cell>
          <cell r="B1539" t="str">
            <v>15NE-D/C32</v>
          </cell>
          <cell r="C1539">
            <v>0</v>
          </cell>
          <cell r="D1539" t="str">
            <v>WS&amp;L</v>
          </cell>
          <cell r="E1539" t="str">
            <v>S</v>
          </cell>
          <cell r="F1539" t="str">
            <v>A</v>
          </cell>
          <cell r="G1539" t="str">
            <v>Cape D'Aguilar Transmitting Station</v>
          </cell>
          <cell r="H1539" t="str">
            <v>CAD</v>
          </cell>
          <cell r="I1539">
            <v>3</v>
          </cell>
          <cell r="J1539" t="str">
            <v>No</v>
          </cell>
          <cell r="L1539" t="str">
            <v>Yes</v>
          </cell>
          <cell r="M1539" t="str">
            <v>BB00808059008</v>
          </cell>
        </row>
        <row r="1540">
          <cell r="A1540" t="str">
            <v>SA2733</v>
          </cell>
          <cell r="B1540" t="str">
            <v>15NE-D/C36</v>
          </cell>
          <cell r="C1540">
            <v>0</v>
          </cell>
          <cell r="D1540" t="str">
            <v>WS&amp;L</v>
          </cell>
          <cell r="E1540" t="str">
            <v>S</v>
          </cell>
          <cell r="F1540" t="str">
            <v>A</v>
          </cell>
          <cell r="G1540" t="str">
            <v>Cape D'Aguilar Transmitting Station</v>
          </cell>
          <cell r="H1540" t="str">
            <v>CAD</v>
          </cell>
          <cell r="I1540">
            <v>2</v>
          </cell>
          <cell r="J1540" t="str">
            <v>No</v>
          </cell>
          <cell r="L1540" t="str">
            <v>Yes</v>
          </cell>
          <cell r="M1540" t="str">
            <v>BB00808059010</v>
          </cell>
        </row>
        <row r="1541">
          <cell r="A1541" t="str">
            <v>SA2734</v>
          </cell>
          <cell r="B1541" t="str">
            <v>15NE-D/C37</v>
          </cell>
          <cell r="C1541">
            <v>0</v>
          </cell>
          <cell r="D1541" t="str">
            <v>WS&amp;L</v>
          </cell>
          <cell r="E1541" t="str">
            <v>S</v>
          </cell>
          <cell r="F1541" t="str">
            <v>A</v>
          </cell>
          <cell r="G1541" t="str">
            <v>Cape D'Aguilar Transmitting Station</v>
          </cell>
          <cell r="H1541" t="str">
            <v>CAD</v>
          </cell>
          <cell r="I1541">
            <v>3</v>
          </cell>
          <cell r="J1541" t="str">
            <v>No</v>
          </cell>
          <cell r="L1541" t="str">
            <v>Yes</v>
          </cell>
          <cell r="M1541" t="str">
            <v>BB00808059002</v>
          </cell>
        </row>
        <row r="1542">
          <cell r="A1542" t="str">
            <v>SA2735</v>
          </cell>
          <cell r="B1542" t="str">
            <v>15NE-D/C44</v>
          </cell>
          <cell r="C1542">
            <v>0</v>
          </cell>
          <cell r="D1542" t="str">
            <v>WS&amp;L</v>
          </cell>
          <cell r="E1542" t="str">
            <v>S</v>
          </cell>
          <cell r="F1542" t="str">
            <v>A</v>
          </cell>
          <cell r="G1542" t="str">
            <v>Cape D'Aguilar Transmitting Station</v>
          </cell>
          <cell r="H1542" t="str">
            <v>CAD</v>
          </cell>
          <cell r="I1542">
            <v>3</v>
          </cell>
          <cell r="J1542" t="str">
            <v>No</v>
          </cell>
          <cell r="L1542" t="str">
            <v>Yes</v>
          </cell>
          <cell r="M1542" t="str">
            <v>BB00808059011</v>
          </cell>
        </row>
        <row r="1543">
          <cell r="A1543" t="str">
            <v>SA2736</v>
          </cell>
          <cell r="B1543" t="str">
            <v>15NE-D/C46</v>
          </cell>
          <cell r="C1543">
            <v>0</v>
          </cell>
          <cell r="D1543" t="str">
            <v>WS&amp;L</v>
          </cell>
          <cell r="E1543" t="str">
            <v>S</v>
          </cell>
          <cell r="F1543" t="str">
            <v>A</v>
          </cell>
          <cell r="G1543" t="str">
            <v>Cape D'Aguilar Transmitting Station</v>
          </cell>
          <cell r="H1543" t="str">
            <v>CAD</v>
          </cell>
          <cell r="I1543">
            <v>3</v>
          </cell>
          <cell r="J1543" t="str">
            <v>No</v>
          </cell>
          <cell r="L1543" t="str">
            <v>Yes</v>
          </cell>
          <cell r="M1543" t="str">
            <v>BB00808059012</v>
          </cell>
        </row>
        <row r="1544">
          <cell r="A1544" t="str">
            <v>SA2737</v>
          </cell>
          <cell r="B1544" t="str">
            <v>15NE-D/C47</v>
          </cell>
          <cell r="C1544">
            <v>0</v>
          </cell>
          <cell r="D1544" t="str">
            <v>WS&amp;L</v>
          </cell>
          <cell r="E1544" t="str">
            <v>S</v>
          </cell>
          <cell r="F1544" t="str">
            <v>A</v>
          </cell>
          <cell r="G1544" t="str">
            <v>Cape D'Aguilar Transmitting Station</v>
          </cell>
          <cell r="H1544" t="str">
            <v>CAD</v>
          </cell>
          <cell r="I1544">
            <v>3</v>
          </cell>
          <cell r="J1544" t="str">
            <v>No</v>
          </cell>
          <cell r="L1544" t="str">
            <v>Yes</v>
          </cell>
          <cell r="M1544" t="str">
            <v>BB00808059013</v>
          </cell>
        </row>
        <row r="1545">
          <cell r="A1545" t="str">
            <v>SA2738</v>
          </cell>
          <cell r="B1545" t="str">
            <v>15NE-D/CR48</v>
          </cell>
          <cell r="C1545">
            <v>0</v>
          </cell>
          <cell r="D1545" t="str">
            <v>WS&amp;L</v>
          </cell>
          <cell r="E1545" t="str">
            <v>S</v>
          </cell>
          <cell r="F1545" t="str">
            <v>A</v>
          </cell>
          <cell r="G1545" t="str">
            <v>Cape D'Aguilar Transmitting Station</v>
          </cell>
          <cell r="H1545" t="str">
            <v>CAD</v>
          </cell>
          <cell r="I1545">
            <v>3</v>
          </cell>
          <cell r="J1545" t="str">
            <v>No</v>
          </cell>
          <cell r="L1545" t="str">
            <v>Yes</v>
          </cell>
          <cell r="M1545" t="str">
            <v>BB00808059021</v>
          </cell>
        </row>
        <row r="1546">
          <cell r="A1546" t="str">
            <v>SA2739</v>
          </cell>
          <cell r="B1546" t="str">
            <v>15NE-D/CR51</v>
          </cell>
          <cell r="C1546">
            <v>0</v>
          </cell>
          <cell r="D1546" t="str">
            <v>WS&amp;L</v>
          </cell>
          <cell r="E1546" t="str">
            <v>S</v>
          </cell>
          <cell r="F1546" t="str">
            <v>A</v>
          </cell>
          <cell r="G1546" t="str">
            <v>HKO Seismograph Station</v>
          </cell>
          <cell r="H1546" t="str">
            <v>HKO</v>
          </cell>
          <cell r="I1546">
            <v>1</v>
          </cell>
          <cell r="J1546" t="str">
            <v>Yes</v>
          </cell>
          <cell r="L1546" t="str">
            <v>Yes</v>
          </cell>
          <cell r="M1546" t="str">
            <v>BB03008049001</v>
          </cell>
        </row>
        <row r="1547">
          <cell r="A1547" t="str">
            <v>SA2740</v>
          </cell>
          <cell r="B1547" t="str">
            <v>15NE-D/C61</v>
          </cell>
          <cell r="C1547">
            <v>0</v>
          </cell>
          <cell r="D1547" t="str">
            <v>WS&amp;L</v>
          </cell>
          <cell r="E1547" t="str">
            <v>S</v>
          </cell>
          <cell r="F1547" t="str">
            <v>A</v>
          </cell>
          <cell r="G1547" t="str">
            <v>Cape D'Aguilar Transmitting Station</v>
          </cell>
          <cell r="H1547" t="str">
            <v>CAD</v>
          </cell>
          <cell r="I1547">
            <v>2</v>
          </cell>
          <cell r="J1547" t="str">
            <v>No</v>
          </cell>
          <cell r="L1547" t="str">
            <v>Yes</v>
          </cell>
          <cell r="M1547" t="str">
            <v>BB00808059016</v>
          </cell>
        </row>
        <row r="1548">
          <cell r="A1548" t="str">
            <v>SA2741</v>
          </cell>
          <cell r="B1548" t="str">
            <v>15NE-D/C66</v>
          </cell>
          <cell r="C1548">
            <v>0</v>
          </cell>
          <cell r="D1548" t="str">
            <v>WS&amp;L</v>
          </cell>
          <cell r="E1548" t="str">
            <v>S</v>
          </cell>
          <cell r="F1548" t="str">
            <v>A</v>
          </cell>
          <cell r="G1548" t="str">
            <v>Cape D'Aguilar Transmitting Station</v>
          </cell>
          <cell r="H1548" t="str">
            <v>CAD</v>
          </cell>
          <cell r="I1548">
            <v>2</v>
          </cell>
          <cell r="J1548" t="str">
            <v>No</v>
          </cell>
          <cell r="L1548" t="str">
            <v>No</v>
          </cell>
          <cell r="M1548" t="str">
            <v>BB00808059017</v>
          </cell>
        </row>
        <row r="1549">
          <cell r="A1549" t="str">
            <v>SA2742</v>
          </cell>
          <cell r="B1549" t="str">
            <v>15NE-D/C78</v>
          </cell>
          <cell r="C1549">
            <v>0</v>
          </cell>
          <cell r="D1549" t="str">
            <v>WS&amp;L</v>
          </cell>
          <cell r="E1549" t="str">
            <v>S</v>
          </cell>
          <cell r="F1549" t="str">
            <v>A</v>
          </cell>
          <cell r="G1549" t="str">
            <v>Cape D'Aguilar Transmitting Station</v>
          </cell>
          <cell r="H1549" t="str">
            <v>CAD</v>
          </cell>
          <cell r="I1549">
            <v>3</v>
          </cell>
          <cell r="J1549" t="str">
            <v>No</v>
          </cell>
          <cell r="L1549" t="str">
            <v>Yes</v>
          </cell>
          <cell r="M1549" t="str">
            <v>BB00808059001</v>
          </cell>
        </row>
        <row r="1550">
          <cell r="A1550" t="str">
            <v>SA2743</v>
          </cell>
          <cell r="B1550" t="str">
            <v>15NE-D/F23</v>
          </cell>
          <cell r="C1550">
            <v>0</v>
          </cell>
          <cell r="D1550" t="str">
            <v>WS&amp;L</v>
          </cell>
          <cell r="E1550" t="str">
            <v>S</v>
          </cell>
          <cell r="F1550" t="str">
            <v>A</v>
          </cell>
          <cell r="G1550" t="str">
            <v>Cape D'Aguilar Transmitting Station</v>
          </cell>
          <cell r="H1550" t="str">
            <v>CAD</v>
          </cell>
          <cell r="I1550">
            <v>2</v>
          </cell>
          <cell r="J1550" t="str">
            <v>No</v>
          </cell>
          <cell r="L1550" t="str">
            <v>Yes</v>
          </cell>
          <cell r="M1550" t="str">
            <v>BB00808059026</v>
          </cell>
        </row>
        <row r="1551">
          <cell r="A1551" t="str">
            <v>SA2744</v>
          </cell>
          <cell r="B1551" t="str">
            <v>15NE-D/FR7</v>
          </cell>
          <cell r="C1551">
            <v>0</v>
          </cell>
          <cell r="D1551" t="str">
            <v>WS&amp;L</v>
          </cell>
          <cell r="E1551" t="str">
            <v>S</v>
          </cell>
          <cell r="F1551" t="str">
            <v>A</v>
          </cell>
          <cell r="G1551" t="str">
            <v>Cape D'Aguilar Transmitting Station</v>
          </cell>
          <cell r="H1551" t="str">
            <v>CAD</v>
          </cell>
          <cell r="I1551">
            <v>2</v>
          </cell>
          <cell r="J1551" t="str">
            <v>No</v>
          </cell>
          <cell r="L1551" t="str">
            <v>No</v>
          </cell>
          <cell r="M1551" t="str">
            <v>BB00808059027</v>
          </cell>
        </row>
        <row r="1552">
          <cell r="A1552" t="str">
            <v>SA2745</v>
          </cell>
          <cell r="B1552" t="str">
            <v>15NE-D/F8</v>
          </cell>
          <cell r="C1552">
            <v>0</v>
          </cell>
          <cell r="D1552" t="str">
            <v>WS&amp;L</v>
          </cell>
          <cell r="E1552" t="str">
            <v>S</v>
          </cell>
          <cell r="F1552" t="str">
            <v>A</v>
          </cell>
          <cell r="G1552" t="str">
            <v>Cape D'Aguilar Transmitting Station</v>
          </cell>
          <cell r="H1552" t="str">
            <v>CAD</v>
          </cell>
          <cell r="I1552">
            <v>2</v>
          </cell>
          <cell r="J1552" t="str">
            <v>No</v>
          </cell>
          <cell r="L1552" t="str">
            <v>Yes</v>
          </cell>
          <cell r="M1552" t="str">
            <v>BB00808059029</v>
          </cell>
        </row>
        <row r="1553">
          <cell r="A1553" t="str">
            <v>SA2746</v>
          </cell>
          <cell r="B1553" t="str">
            <v>15NE-D/R1</v>
          </cell>
          <cell r="C1553">
            <v>0</v>
          </cell>
          <cell r="D1553" t="str">
            <v>WS&amp;L</v>
          </cell>
          <cell r="E1553" t="str">
            <v>S</v>
          </cell>
          <cell r="F1553" t="str">
            <v>A</v>
          </cell>
          <cell r="G1553" t="str">
            <v>Cape D'Aguilar Transmitting Station</v>
          </cell>
          <cell r="H1553" t="str">
            <v>CAD</v>
          </cell>
          <cell r="I1553">
            <v>2</v>
          </cell>
          <cell r="J1553" t="str">
            <v>No</v>
          </cell>
          <cell r="L1553" t="str">
            <v>No</v>
          </cell>
          <cell r="M1553" t="str">
            <v>BB00808059028</v>
          </cell>
        </row>
        <row r="1554">
          <cell r="A1554" t="str">
            <v>SA2747</v>
          </cell>
          <cell r="B1554" t="str">
            <v>15NW-A/CR1</v>
          </cell>
          <cell r="C1554">
            <v>1</v>
          </cell>
          <cell r="D1554" t="str">
            <v>WS&amp;L</v>
          </cell>
          <cell r="E1554" t="str">
            <v>S</v>
          </cell>
          <cell r="F1554" t="str">
            <v>A</v>
          </cell>
          <cell r="G1554" t="str">
            <v>Ap Lei Chau Bridge Road Football Field</v>
          </cell>
          <cell r="H1554" t="str">
            <v>LCSD</v>
          </cell>
          <cell r="I1554">
            <v>1</v>
          </cell>
          <cell r="J1554" t="str">
            <v>No</v>
          </cell>
          <cell r="K1554" t="str">
            <v>Aberdeen_ApLeiChau</v>
          </cell>
          <cell r="L1554" t="str">
            <v>Yes</v>
          </cell>
          <cell r="M1554" t="str">
            <v>BK04408014002</v>
          </cell>
        </row>
        <row r="1555">
          <cell r="A1555" t="str">
            <v>SA2748</v>
          </cell>
          <cell r="B1555" t="str">
            <v>15NW-A/C27</v>
          </cell>
          <cell r="C1555">
            <v>0</v>
          </cell>
          <cell r="D1555" t="str">
            <v>WS&amp;L</v>
          </cell>
          <cell r="E1555" t="str">
            <v>S</v>
          </cell>
          <cell r="F1555" t="str">
            <v>A</v>
          </cell>
          <cell r="G1555" t="str">
            <v>Ap Lei Chau Fire Station</v>
          </cell>
          <cell r="H1555" t="str">
            <v>FSD</v>
          </cell>
          <cell r="I1555">
            <v>1</v>
          </cell>
          <cell r="J1555" t="str">
            <v>Yes</v>
          </cell>
          <cell r="K1555" t="str">
            <v>Aberdeen_ApLeiChau</v>
          </cell>
          <cell r="L1555" t="str">
            <v>No</v>
          </cell>
          <cell r="M1555" t="str">
            <v>BK01808006000</v>
          </cell>
        </row>
        <row r="1556">
          <cell r="A1556" t="str">
            <v>SA2749</v>
          </cell>
          <cell r="B1556" t="str">
            <v>15NW-A/F24</v>
          </cell>
          <cell r="C1556">
            <v>0</v>
          </cell>
          <cell r="D1556" t="str">
            <v>WS&amp;L</v>
          </cell>
          <cell r="E1556" t="str">
            <v>S</v>
          </cell>
          <cell r="F1556" t="str">
            <v>A</v>
          </cell>
          <cell r="G1556" t="str">
            <v>Ap Lei Chau Bridge Road Football Field</v>
          </cell>
          <cell r="H1556" t="str">
            <v>LCSD</v>
          </cell>
          <cell r="I1556">
            <v>2</v>
          </cell>
          <cell r="J1556" t="str">
            <v>Yes</v>
          </cell>
          <cell r="K1556" t="str">
            <v>Aberdeen_ApLeiChau</v>
          </cell>
          <cell r="L1556" t="str">
            <v>Yes</v>
          </cell>
          <cell r="M1556" t="str">
            <v>BK04408033001</v>
          </cell>
        </row>
        <row r="1557">
          <cell r="A1557" t="str">
            <v>SA2750</v>
          </cell>
          <cell r="B1557" t="str">
            <v>15NW-A/R38</v>
          </cell>
          <cell r="C1557">
            <v>0</v>
          </cell>
          <cell r="D1557" t="str">
            <v>WS&amp;L</v>
          </cell>
          <cell r="E1557" t="str">
            <v>S</v>
          </cell>
          <cell r="F1557" t="str">
            <v>A</v>
          </cell>
          <cell r="G1557" t="str">
            <v>Ap Lei Chau Bridge Road Football Field</v>
          </cell>
          <cell r="H1557" t="str">
            <v>LCSD</v>
          </cell>
          <cell r="I1557">
            <v>2</v>
          </cell>
          <cell r="J1557" t="str">
            <v>No</v>
          </cell>
          <cell r="K1557" t="str">
            <v>Aberdeen_ApLeiChau</v>
          </cell>
          <cell r="L1557" t="str">
            <v>No</v>
          </cell>
          <cell r="M1557" t="str">
            <v>BK04408014001</v>
          </cell>
        </row>
        <row r="1558">
          <cell r="A1558" t="str">
            <v>SA2751</v>
          </cell>
          <cell r="B1558" t="str">
            <v>15NW-B/C108</v>
          </cell>
          <cell r="C1558">
            <v>0</v>
          </cell>
          <cell r="D1558" t="str">
            <v>WS&amp;L</v>
          </cell>
          <cell r="E1558" t="str">
            <v>S</v>
          </cell>
          <cell r="F1558" t="str">
            <v>A</v>
          </cell>
          <cell r="G1558" t="str">
            <v>Aberdeen Police Training School</v>
          </cell>
          <cell r="H1558" t="str">
            <v>HKPF</v>
          </cell>
          <cell r="I1558">
            <v>3</v>
          </cell>
          <cell r="J1558" t="str">
            <v>Yes</v>
          </cell>
          <cell r="K1558" t="str">
            <v>DeepWaterBay_RepulseBay</v>
          </cell>
          <cell r="L1558" t="str">
            <v>Yes</v>
          </cell>
          <cell r="M1558" t="str">
            <v>BB03108004024</v>
          </cell>
        </row>
        <row r="1559">
          <cell r="A1559" t="str">
            <v>SA2752</v>
          </cell>
          <cell r="B1559" t="str">
            <v>15NW-B/C135</v>
          </cell>
          <cell r="C1559">
            <v>2</v>
          </cell>
          <cell r="D1559" t="str">
            <v>WS&amp;L</v>
          </cell>
          <cell r="E1559" t="str">
            <v>S</v>
          </cell>
          <cell r="F1559" t="str">
            <v>A</v>
          </cell>
          <cell r="G1559" t="str">
            <v>Hung Shing Street Rest Garden</v>
          </cell>
          <cell r="H1559" t="str">
            <v>LCSD</v>
          </cell>
          <cell r="I1559">
            <v>1</v>
          </cell>
          <cell r="J1559" t="str">
            <v>No</v>
          </cell>
          <cell r="K1559" t="str">
            <v>Aberdeen_ApLeiChau</v>
          </cell>
          <cell r="L1559" t="str">
            <v>Yes</v>
          </cell>
          <cell r="M1559" t="str">
            <v>BK04408028001</v>
          </cell>
        </row>
        <row r="1560">
          <cell r="A1560" t="str">
            <v>SA2753</v>
          </cell>
          <cell r="B1560" t="str">
            <v>15NW-B/C14</v>
          </cell>
          <cell r="C1560">
            <v>0</v>
          </cell>
          <cell r="D1560" t="str">
            <v>WS&amp;L</v>
          </cell>
          <cell r="E1560" t="str">
            <v>S</v>
          </cell>
          <cell r="F1560" t="str">
            <v>A</v>
          </cell>
          <cell r="G1560" t="str">
            <v>Aberdeen Police Training School</v>
          </cell>
          <cell r="H1560" t="str">
            <v>HKPF</v>
          </cell>
          <cell r="I1560">
            <v>2</v>
          </cell>
          <cell r="J1560" t="str">
            <v>Yes</v>
          </cell>
          <cell r="K1560" t="str">
            <v>DeepWaterBay_RepulseBay</v>
          </cell>
          <cell r="L1560" t="str">
            <v>Yes</v>
          </cell>
          <cell r="M1560" t="str">
            <v>BB03108004001</v>
          </cell>
        </row>
        <row r="1561">
          <cell r="A1561" t="str">
            <v>SA2754</v>
          </cell>
          <cell r="B1561" t="str">
            <v>15NW-B/C155</v>
          </cell>
          <cell r="C1561">
            <v>0</v>
          </cell>
          <cell r="D1561" t="str">
            <v>WS&amp;L</v>
          </cell>
          <cell r="E1561" t="str">
            <v>S</v>
          </cell>
          <cell r="F1561" t="str">
            <v>A</v>
          </cell>
          <cell r="G1561" t="str">
            <v>Aberdeen Police Training School</v>
          </cell>
          <cell r="H1561" t="str">
            <v>HKPF</v>
          </cell>
          <cell r="I1561">
            <v>1</v>
          </cell>
          <cell r="J1561" t="str">
            <v>Yes</v>
          </cell>
          <cell r="K1561" t="str">
            <v>DeepWaterBay_RepulseBay</v>
          </cell>
          <cell r="L1561" t="str">
            <v>Yes</v>
          </cell>
          <cell r="M1561" t="str">
            <v>BB03108004025</v>
          </cell>
        </row>
        <row r="1562">
          <cell r="A1562" t="str">
            <v>SA2755</v>
          </cell>
          <cell r="B1562" t="str">
            <v>15NW-B/C164</v>
          </cell>
          <cell r="C1562">
            <v>0</v>
          </cell>
          <cell r="D1562" t="str">
            <v>WS&amp;L</v>
          </cell>
          <cell r="E1562" t="str">
            <v>S</v>
          </cell>
          <cell r="F1562" t="str">
            <v>A</v>
          </cell>
          <cell r="G1562" t="str">
            <v>Aberdeen Police Training School</v>
          </cell>
          <cell r="H1562" t="str">
            <v>HKPF</v>
          </cell>
          <cell r="I1562">
            <v>1</v>
          </cell>
          <cell r="J1562" t="str">
            <v>Yes</v>
          </cell>
          <cell r="L1562" t="str">
            <v>Yes</v>
          </cell>
          <cell r="M1562" t="str">
            <v>BB03108004022</v>
          </cell>
        </row>
        <row r="1563">
          <cell r="A1563" t="str">
            <v>SA2756</v>
          </cell>
          <cell r="B1563" t="str">
            <v>15NW-B/C165</v>
          </cell>
          <cell r="C1563">
            <v>0</v>
          </cell>
          <cell r="D1563" t="str">
            <v>WS&amp;L</v>
          </cell>
          <cell r="E1563" t="str">
            <v>S</v>
          </cell>
          <cell r="F1563" t="str">
            <v>A</v>
          </cell>
          <cell r="G1563" t="str">
            <v>Aberdeen Police Training School</v>
          </cell>
          <cell r="H1563" t="str">
            <v>HKPF</v>
          </cell>
          <cell r="I1563">
            <v>1</v>
          </cell>
          <cell r="J1563" t="str">
            <v>No</v>
          </cell>
          <cell r="L1563" t="str">
            <v>Yes</v>
          </cell>
          <cell r="M1563" t="str">
            <v>BB03108004029</v>
          </cell>
        </row>
        <row r="1564">
          <cell r="A1564" t="str">
            <v>SA2757</v>
          </cell>
          <cell r="B1564" t="str">
            <v>15NW-B/C166</v>
          </cell>
          <cell r="C1564">
            <v>0</v>
          </cell>
          <cell r="D1564" t="str">
            <v>WS&amp;L</v>
          </cell>
          <cell r="E1564" t="str">
            <v>S</v>
          </cell>
          <cell r="F1564" t="str">
            <v>A</v>
          </cell>
          <cell r="G1564" t="str">
            <v>Aberdeen Police Training School</v>
          </cell>
          <cell r="H1564" t="str">
            <v>HKPF</v>
          </cell>
          <cell r="I1564">
            <v>2</v>
          </cell>
          <cell r="J1564" t="str">
            <v>No</v>
          </cell>
          <cell r="L1564" t="str">
            <v>Yes</v>
          </cell>
          <cell r="M1564" t="str">
            <v>BB03108004019</v>
          </cell>
        </row>
        <row r="1565">
          <cell r="A1565" t="str">
            <v>SA2758</v>
          </cell>
          <cell r="B1565" t="str">
            <v>15NW-B/C168</v>
          </cell>
          <cell r="C1565">
            <v>0</v>
          </cell>
          <cell r="D1565" t="str">
            <v>WS&amp;L</v>
          </cell>
          <cell r="E1565" t="str">
            <v>S</v>
          </cell>
          <cell r="F1565" t="str">
            <v>A</v>
          </cell>
          <cell r="G1565" t="str">
            <v>Aberdeen Police Training School</v>
          </cell>
          <cell r="H1565" t="str">
            <v>HKPF</v>
          </cell>
          <cell r="I1565">
            <v>3</v>
          </cell>
          <cell r="J1565" t="str">
            <v>Yes</v>
          </cell>
          <cell r="L1565" t="str">
            <v>Yes</v>
          </cell>
          <cell r="M1565" t="str">
            <v>BB03108004017</v>
          </cell>
        </row>
        <row r="1566">
          <cell r="A1566" t="str">
            <v>SA2759</v>
          </cell>
          <cell r="B1566" t="str">
            <v>15NW-B/C169</v>
          </cell>
          <cell r="C1566">
            <v>0</v>
          </cell>
          <cell r="D1566" t="str">
            <v>WS&amp;L</v>
          </cell>
          <cell r="E1566" t="str">
            <v>S</v>
          </cell>
          <cell r="F1566" t="str">
            <v>A</v>
          </cell>
          <cell r="G1566" t="str">
            <v>Aberdeen Police Training School</v>
          </cell>
          <cell r="H1566" t="str">
            <v>HKPF</v>
          </cell>
          <cell r="I1566">
            <v>3</v>
          </cell>
          <cell r="J1566" t="str">
            <v>No</v>
          </cell>
          <cell r="L1566" t="str">
            <v>Yes</v>
          </cell>
          <cell r="M1566" t="str">
            <v>BB03108004032</v>
          </cell>
        </row>
        <row r="1567">
          <cell r="A1567" t="str">
            <v>SA2760</v>
          </cell>
          <cell r="B1567" t="str">
            <v>15NW-B/CR18</v>
          </cell>
          <cell r="C1567">
            <v>0</v>
          </cell>
          <cell r="D1567" t="str">
            <v>WS&amp;L</v>
          </cell>
          <cell r="E1567" t="str">
            <v>S</v>
          </cell>
          <cell r="F1567" t="str">
            <v>A</v>
          </cell>
          <cell r="G1567" t="str">
            <v>San Shi Street Sitting Out Area</v>
          </cell>
          <cell r="H1567" t="str">
            <v>LCSD</v>
          </cell>
          <cell r="I1567">
            <v>1</v>
          </cell>
          <cell r="J1567" t="str">
            <v>Yes</v>
          </cell>
          <cell r="K1567" t="str">
            <v>Aberdeen_ApLeiChau</v>
          </cell>
          <cell r="L1567" t="str">
            <v>Yes</v>
          </cell>
          <cell r="M1567" t="str">
            <v>BK04408015000</v>
          </cell>
        </row>
        <row r="1568">
          <cell r="A1568" t="str">
            <v>SA2761</v>
          </cell>
          <cell r="B1568" t="str">
            <v>15NW-B/C219</v>
          </cell>
          <cell r="C1568">
            <v>0</v>
          </cell>
          <cell r="D1568" t="str">
            <v>WS&amp;L</v>
          </cell>
          <cell r="E1568" t="str">
            <v>S</v>
          </cell>
          <cell r="F1568" t="str">
            <v>A</v>
          </cell>
          <cell r="G1568" t="str">
            <v>Aberdeen Swimming Pool</v>
          </cell>
          <cell r="H1568" t="str">
            <v>LCSD</v>
          </cell>
          <cell r="I1568">
            <v>2</v>
          </cell>
          <cell r="J1568" t="str">
            <v>Yes</v>
          </cell>
          <cell r="L1568" t="str">
            <v>Yes</v>
          </cell>
          <cell r="M1568" t="str">
            <v>BB04408040003</v>
          </cell>
        </row>
        <row r="1569">
          <cell r="A1569" t="str">
            <v>SA2762</v>
          </cell>
          <cell r="B1569" t="str">
            <v>15NW-B/C24</v>
          </cell>
          <cell r="C1569">
            <v>0</v>
          </cell>
          <cell r="D1569" t="str">
            <v>WS&amp;L</v>
          </cell>
          <cell r="E1569" t="str">
            <v>S</v>
          </cell>
          <cell r="F1569" t="str">
            <v>A</v>
          </cell>
          <cell r="G1569" t="str">
            <v>Aberdeen Police Training School</v>
          </cell>
          <cell r="H1569" t="str">
            <v>HKPF</v>
          </cell>
          <cell r="I1569">
            <v>3</v>
          </cell>
          <cell r="J1569" t="str">
            <v>No</v>
          </cell>
          <cell r="K1569" t="str">
            <v>DeepWaterBay_RepulseBay</v>
          </cell>
          <cell r="L1569" t="str">
            <v>Yes</v>
          </cell>
          <cell r="M1569" t="str">
            <v>BB03108004004</v>
          </cell>
        </row>
        <row r="1570">
          <cell r="A1570" t="str">
            <v>SA2763</v>
          </cell>
          <cell r="B1570" t="str">
            <v>15NW-B/C299</v>
          </cell>
          <cell r="C1570">
            <v>0</v>
          </cell>
          <cell r="D1570" t="str">
            <v>WS&amp;L</v>
          </cell>
          <cell r="E1570" t="str">
            <v>S</v>
          </cell>
          <cell r="F1570" t="str">
            <v>A</v>
          </cell>
          <cell r="G1570" t="str">
            <v>Aberdeen Swimming Pool</v>
          </cell>
          <cell r="H1570" t="str">
            <v>LCSD</v>
          </cell>
          <cell r="I1570">
            <v>2</v>
          </cell>
          <cell r="J1570" t="str">
            <v>No</v>
          </cell>
          <cell r="L1570" t="str">
            <v>No</v>
          </cell>
          <cell r="M1570" t="str">
            <v>BB04408040002</v>
          </cell>
        </row>
        <row r="1571">
          <cell r="A1571" t="str">
            <v>SA2764</v>
          </cell>
          <cell r="B1571" t="str">
            <v>15NW-B/C300</v>
          </cell>
          <cell r="C1571">
            <v>0</v>
          </cell>
          <cell r="D1571" t="str">
            <v>WS&amp;L</v>
          </cell>
          <cell r="E1571" t="str">
            <v>S</v>
          </cell>
          <cell r="F1571" t="str">
            <v>A</v>
          </cell>
          <cell r="G1571" t="str">
            <v>Aberdeen Police Training School</v>
          </cell>
          <cell r="H1571" t="str">
            <v>HKPF</v>
          </cell>
          <cell r="I1571">
            <v>2</v>
          </cell>
          <cell r="J1571" t="str">
            <v>No</v>
          </cell>
          <cell r="L1571" t="str">
            <v>Yes</v>
          </cell>
          <cell r="M1571" t="str">
            <v>BB03108004021</v>
          </cell>
        </row>
        <row r="1572">
          <cell r="A1572" t="str">
            <v>SA2765</v>
          </cell>
          <cell r="B1572" t="str">
            <v>15NW-B/CR301</v>
          </cell>
          <cell r="C1572">
            <v>0</v>
          </cell>
          <cell r="D1572" t="str">
            <v>WS&amp;L</v>
          </cell>
          <cell r="E1572" t="str">
            <v>S</v>
          </cell>
          <cell r="F1572" t="str">
            <v>A</v>
          </cell>
          <cell r="G1572" t="str">
            <v>Aberdeen Police Training School</v>
          </cell>
          <cell r="H1572" t="str">
            <v>HKPF</v>
          </cell>
          <cell r="I1572">
            <v>2</v>
          </cell>
          <cell r="J1572" t="str">
            <v>Yes</v>
          </cell>
          <cell r="K1572" t="str">
            <v>DeepWaterBay_RepulseBay</v>
          </cell>
          <cell r="L1572" t="str">
            <v>Yes</v>
          </cell>
          <cell r="M1572" t="str">
            <v>BB03108004023</v>
          </cell>
        </row>
        <row r="1573">
          <cell r="A1573" t="str">
            <v>SA2766</v>
          </cell>
          <cell r="B1573" t="str">
            <v>15NW-B/C304</v>
          </cell>
          <cell r="C1573">
            <v>0</v>
          </cell>
          <cell r="D1573" t="str">
            <v>WS&amp;L</v>
          </cell>
          <cell r="E1573" t="str">
            <v>S</v>
          </cell>
          <cell r="F1573" t="str">
            <v>A</v>
          </cell>
          <cell r="G1573" t="str">
            <v>Aberdeen Police Training School</v>
          </cell>
          <cell r="H1573" t="str">
            <v>HKPF</v>
          </cell>
          <cell r="I1573">
            <v>1</v>
          </cell>
          <cell r="J1573" t="str">
            <v>Yes</v>
          </cell>
          <cell r="K1573" t="str">
            <v>DeepWaterBay_RepulseBay</v>
          </cell>
          <cell r="L1573" t="str">
            <v>No</v>
          </cell>
          <cell r="M1573" t="str">
            <v>BB03108004018</v>
          </cell>
        </row>
        <row r="1574">
          <cell r="A1574" t="str">
            <v>SA2767</v>
          </cell>
          <cell r="B1574" t="str">
            <v>15NW-B/C305</v>
          </cell>
          <cell r="C1574">
            <v>0</v>
          </cell>
          <cell r="D1574" t="str">
            <v>WS&amp;L</v>
          </cell>
          <cell r="E1574" t="str">
            <v>S</v>
          </cell>
          <cell r="F1574" t="str">
            <v>A</v>
          </cell>
          <cell r="G1574" t="str">
            <v>Aberdeen Police Training School</v>
          </cell>
          <cell r="H1574" t="str">
            <v>HKPF</v>
          </cell>
          <cell r="I1574">
            <v>3</v>
          </cell>
          <cell r="J1574" t="str">
            <v>Yes</v>
          </cell>
          <cell r="K1574" t="str">
            <v>DeepWaterBay_RepulseBay</v>
          </cell>
          <cell r="L1574" t="str">
            <v>No</v>
          </cell>
          <cell r="M1574" t="str">
            <v>BB03108004028</v>
          </cell>
        </row>
        <row r="1575">
          <cell r="A1575" t="str">
            <v>SA2768</v>
          </cell>
          <cell r="B1575" t="str">
            <v>15NW-B/CR307</v>
          </cell>
          <cell r="C1575">
            <v>2</v>
          </cell>
          <cell r="D1575" t="str">
            <v>WS&amp;L</v>
          </cell>
          <cell r="E1575" t="str">
            <v>S</v>
          </cell>
          <cell r="F1575" t="str">
            <v>A</v>
          </cell>
          <cell r="G1575" t="str">
            <v>Financial Secretary's Residence</v>
          </cell>
          <cell r="H1575" t="str">
            <v>GPA</v>
          </cell>
          <cell r="I1575">
            <v>1</v>
          </cell>
          <cell r="J1575" t="str">
            <v>Yes</v>
          </cell>
          <cell r="K1575" t="str">
            <v>DeepWaterBay_RepulseBay</v>
          </cell>
          <cell r="L1575" t="str">
            <v>Yes</v>
          </cell>
          <cell r="M1575" t="str">
            <v>BB02308012004</v>
          </cell>
        </row>
        <row r="1576">
          <cell r="A1576" t="str">
            <v>SA2769</v>
          </cell>
          <cell r="B1576" t="str">
            <v>15NW-B/C311</v>
          </cell>
          <cell r="C1576">
            <v>0</v>
          </cell>
          <cell r="D1576" t="str">
            <v>WS&amp;L</v>
          </cell>
          <cell r="E1576" t="str">
            <v>S</v>
          </cell>
          <cell r="F1576" t="str">
            <v>A</v>
          </cell>
          <cell r="G1576" t="str">
            <v>Mills &amp; Chung Path</v>
          </cell>
          <cell r="H1576" t="str">
            <v>LCSD</v>
          </cell>
          <cell r="I1576">
            <v>2</v>
          </cell>
          <cell r="J1576" t="str">
            <v>Yes</v>
          </cell>
          <cell r="L1576" t="str">
            <v>Yes</v>
          </cell>
          <cell r="M1576" t="str">
            <v>BB04408029013</v>
          </cell>
        </row>
        <row r="1577">
          <cell r="A1577" t="str">
            <v>SA2771</v>
          </cell>
          <cell r="B1577" t="str">
            <v>15NW-B/C355</v>
          </cell>
          <cell r="C1577">
            <v>0</v>
          </cell>
          <cell r="D1577" t="str">
            <v>WS&amp;L</v>
          </cell>
          <cell r="E1577" t="str">
            <v>S</v>
          </cell>
          <cell r="F1577" t="str">
            <v>A</v>
          </cell>
          <cell r="G1577" t="str">
            <v>Ap Lei Chau Park</v>
          </cell>
          <cell r="H1577" t="str">
            <v>LCSD</v>
          </cell>
          <cell r="I1577">
            <v>2</v>
          </cell>
          <cell r="J1577" t="str">
            <v>No</v>
          </cell>
          <cell r="K1577" t="str">
            <v>Aberdeen_ApLeiChau</v>
          </cell>
          <cell r="L1577" t="str">
            <v>Yes</v>
          </cell>
          <cell r="M1577" t="str">
            <v>BK04408020002</v>
          </cell>
        </row>
        <row r="1578">
          <cell r="A1578" t="str">
            <v>SA2772</v>
          </cell>
          <cell r="B1578" t="str">
            <v>15NW-B/C372</v>
          </cell>
          <cell r="C1578">
            <v>0</v>
          </cell>
          <cell r="D1578" t="str">
            <v>WS&amp;L</v>
          </cell>
          <cell r="E1578" t="str">
            <v>S</v>
          </cell>
          <cell r="F1578" t="str">
            <v>A</v>
          </cell>
          <cell r="G1578" t="str">
            <v>TWGH's Jockey Club Rehabilitation Complex</v>
          </cell>
          <cell r="H1578" t="str">
            <v>SWD</v>
          </cell>
          <cell r="I1578">
            <v>1</v>
          </cell>
          <cell r="J1578" t="str">
            <v>Yes</v>
          </cell>
          <cell r="L1578" t="str">
            <v>Yes</v>
          </cell>
          <cell r="M1578" t="str">
            <v>BB05508017003</v>
          </cell>
        </row>
        <row r="1579">
          <cell r="A1579" t="str">
            <v>SA2773</v>
          </cell>
          <cell r="B1579" t="str">
            <v>15NW-B/CR376</v>
          </cell>
          <cell r="C1579">
            <v>0</v>
          </cell>
          <cell r="D1579" t="str">
            <v>WS&amp;L</v>
          </cell>
          <cell r="E1579" t="str">
            <v>S</v>
          </cell>
          <cell r="F1579" t="str">
            <v>A</v>
          </cell>
          <cell r="G1579" t="str">
            <v>Aberdeen Swimming Pool</v>
          </cell>
          <cell r="H1579" t="str">
            <v>LCSD</v>
          </cell>
          <cell r="I1579">
            <v>1</v>
          </cell>
          <cell r="J1579" t="str">
            <v>Yes</v>
          </cell>
          <cell r="L1579" t="str">
            <v>No</v>
          </cell>
          <cell r="M1579" t="str">
            <v>BB04408052001</v>
          </cell>
        </row>
        <row r="1580">
          <cell r="A1580" t="str">
            <v>SA2774</v>
          </cell>
          <cell r="B1580" t="str">
            <v>15NW-B/C382</v>
          </cell>
          <cell r="C1580">
            <v>0</v>
          </cell>
          <cell r="D1580" t="str">
            <v>WS&amp;L</v>
          </cell>
          <cell r="E1580" t="str">
            <v>S</v>
          </cell>
          <cell r="F1580" t="str">
            <v>A</v>
          </cell>
          <cell r="G1580" t="str">
            <v>Aberdeen Police Training School</v>
          </cell>
          <cell r="H1580" t="str">
            <v>HKPF</v>
          </cell>
          <cell r="I1580">
            <v>3</v>
          </cell>
          <cell r="J1580" t="str">
            <v>No</v>
          </cell>
          <cell r="L1580" t="str">
            <v>Yes</v>
          </cell>
          <cell r="M1580" t="str">
            <v>BB03108004038</v>
          </cell>
        </row>
        <row r="1581">
          <cell r="A1581" t="str">
            <v>SA2777</v>
          </cell>
          <cell r="B1581" t="str">
            <v>15NW-B/C62</v>
          </cell>
          <cell r="C1581">
            <v>0</v>
          </cell>
          <cell r="D1581" t="str">
            <v>WS&amp;L</v>
          </cell>
          <cell r="E1581" t="str">
            <v>S</v>
          </cell>
          <cell r="F1581" t="str">
            <v>A</v>
          </cell>
          <cell r="G1581" t="str">
            <v>Aberdeen Police Training School</v>
          </cell>
          <cell r="H1581" t="str">
            <v>HKPF</v>
          </cell>
          <cell r="I1581">
            <v>1</v>
          </cell>
          <cell r="J1581" t="str">
            <v>Yes</v>
          </cell>
          <cell r="L1581" t="str">
            <v>Yes</v>
          </cell>
          <cell r="M1581" t="str">
            <v>BB03108004006</v>
          </cell>
        </row>
        <row r="1582">
          <cell r="A1582" t="str">
            <v>SA2778</v>
          </cell>
          <cell r="B1582" t="str">
            <v>15NW-B/CR63</v>
          </cell>
          <cell r="C1582">
            <v>0</v>
          </cell>
          <cell r="D1582" t="str">
            <v>WS&amp;L</v>
          </cell>
          <cell r="E1582" t="str">
            <v>S</v>
          </cell>
          <cell r="F1582" t="str">
            <v>A</v>
          </cell>
          <cell r="G1582" t="str">
            <v>Aberdeen Police Training School</v>
          </cell>
          <cell r="H1582" t="str">
            <v>HKPF</v>
          </cell>
          <cell r="I1582">
            <v>1</v>
          </cell>
          <cell r="J1582" t="str">
            <v>No</v>
          </cell>
          <cell r="L1582" t="str">
            <v>Yes</v>
          </cell>
          <cell r="M1582" t="str">
            <v>BB03108004007</v>
          </cell>
        </row>
        <row r="1583">
          <cell r="A1583" t="str">
            <v>SA2779</v>
          </cell>
          <cell r="B1583" t="str">
            <v>15NW-B/C64</v>
          </cell>
          <cell r="C1583">
            <v>0</v>
          </cell>
          <cell r="D1583" t="str">
            <v>WS&amp;L</v>
          </cell>
          <cell r="E1583" t="str">
            <v>S</v>
          </cell>
          <cell r="F1583" t="str">
            <v>A</v>
          </cell>
          <cell r="G1583" t="str">
            <v>Aberdeen Police Training School</v>
          </cell>
          <cell r="H1583" t="str">
            <v>HKPF</v>
          </cell>
          <cell r="I1583">
            <v>1</v>
          </cell>
          <cell r="J1583" t="str">
            <v>Yes</v>
          </cell>
          <cell r="L1583" t="str">
            <v>Yes</v>
          </cell>
          <cell r="M1583" t="str">
            <v>BB03108004008</v>
          </cell>
        </row>
        <row r="1584">
          <cell r="A1584" t="str">
            <v>SA2780</v>
          </cell>
          <cell r="B1584" t="str">
            <v>15NW-B/C65</v>
          </cell>
          <cell r="C1584">
            <v>0</v>
          </cell>
          <cell r="D1584" t="str">
            <v>WS&amp;L</v>
          </cell>
          <cell r="E1584" t="str">
            <v>S</v>
          </cell>
          <cell r="F1584" t="str">
            <v>A</v>
          </cell>
          <cell r="G1584" t="str">
            <v>Aberdeen Police Training School</v>
          </cell>
          <cell r="H1584" t="str">
            <v>HKPF</v>
          </cell>
          <cell r="I1584">
            <v>2</v>
          </cell>
          <cell r="J1584" t="str">
            <v>Yes</v>
          </cell>
          <cell r="L1584" t="str">
            <v>Yes</v>
          </cell>
          <cell r="M1584" t="str">
            <v>BB03108004009</v>
          </cell>
        </row>
        <row r="1585">
          <cell r="A1585" t="str">
            <v>SA2781</v>
          </cell>
          <cell r="B1585" t="str">
            <v>15NW-B/C66</v>
          </cell>
          <cell r="C1585">
            <v>0</v>
          </cell>
          <cell r="D1585" t="str">
            <v>WS&amp;L</v>
          </cell>
          <cell r="E1585" t="str">
            <v>S</v>
          </cell>
          <cell r="F1585" t="str">
            <v>A</v>
          </cell>
          <cell r="G1585" t="str">
            <v>Aberdeen Police Training School</v>
          </cell>
          <cell r="H1585" t="str">
            <v>HKPF</v>
          </cell>
          <cell r="I1585">
            <v>2</v>
          </cell>
          <cell r="J1585" t="str">
            <v>No</v>
          </cell>
          <cell r="L1585" t="str">
            <v>Yes</v>
          </cell>
          <cell r="M1585" t="str">
            <v>BB03108004010</v>
          </cell>
        </row>
        <row r="1586">
          <cell r="A1586" t="str">
            <v>SA2782</v>
          </cell>
          <cell r="B1586" t="str">
            <v>15NW-B/C96</v>
          </cell>
          <cell r="C1586">
            <v>0</v>
          </cell>
          <cell r="D1586" t="str">
            <v>WS&amp;L</v>
          </cell>
          <cell r="E1586" t="str">
            <v>S</v>
          </cell>
          <cell r="F1586" t="str">
            <v>A</v>
          </cell>
          <cell r="G1586" t="str">
            <v>Aberdeen Police Training School</v>
          </cell>
          <cell r="H1586" t="str">
            <v>HKPF</v>
          </cell>
          <cell r="I1586">
            <v>2</v>
          </cell>
          <cell r="J1586" t="str">
            <v>Yes</v>
          </cell>
          <cell r="L1586" t="str">
            <v>Yes</v>
          </cell>
          <cell r="M1586" t="str">
            <v>BB03108004026</v>
          </cell>
        </row>
        <row r="1587">
          <cell r="A1587" t="str">
            <v>SA2783</v>
          </cell>
          <cell r="B1587" t="str">
            <v>15NW-B/F155</v>
          </cell>
          <cell r="C1587">
            <v>0</v>
          </cell>
          <cell r="D1587" t="str">
            <v>WS&amp;L</v>
          </cell>
          <cell r="E1587" t="str">
            <v>S</v>
          </cell>
          <cell r="F1587" t="str">
            <v>A</v>
          </cell>
          <cell r="G1587" t="str">
            <v>Aberdeen Police Training School</v>
          </cell>
          <cell r="H1587" t="str">
            <v>HKPF</v>
          </cell>
          <cell r="I1587">
            <v>1</v>
          </cell>
          <cell r="J1587" t="str">
            <v>Yes</v>
          </cell>
          <cell r="L1587" t="str">
            <v>Yes</v>
          </cell>
          <cell r="M1587" t="str">
            <v>BB03108004036</v>
          </cell>
        </row>
        <row r="1588">
          <cell r="A1588" t="str">
            <v>SA2784</v>
          </cell>
          <cell r="B1588" t="str">
            <v>15NW-B/F157</v>
          </cell>
          <cell r="C1588">
            <v>0</v>
          </cell>
          <cell r="D1588" t="str">
            <v>WS&amp;L</v>
          </cell>
          <cell r="E1588" t="str">
            <v>S</v>
          </cell>
          <cell r="F1588" t="str">
            <v>A</v>
          </cell>
          <cell r="G1588" t="str">
            <v>Aberdeen Police Training School</v>
          </cell>
          <cell r="H1588" t="str">
            <v>HKPF</v>
          </cell>
          <cell r="I1588">
            <v>2</v>
          </cell>
          <cell r="J1588" t="str">
            <v>Yes</v>
          </cell>
          <cell r="K1588" t="str">
            <v>DeepWaterBay_RepulseBay</v>
          </cell>
          <cell r="L1588" t="str">
            <v>Yes</v>
          </cell>
          <cell r="M1588" t="str">
            <v>BB03108004037</v>
          </cell>
        </row>
        <row r="1589">
          <cell r="A1589" t="str">
            <v>SA2785</v>
          </cell>
          <cell r="B1589" t="str">
            <v>15NW-B/F168</v>
          </cell>
          <cell r="C1589">
            <v>0</v>
          </cell>
          <cell r="D1589" t="str">
            <v>WS&amp;L</v>
          </cell>
          <cell r="E1589" t="str">
            <v>S</v>
          </cell>
          <cell r="F1589" t="str">
            <v>A</v>
          </cell>
          <cell r="G1589" t="str">
            <v>Aberdeen Police Training School</v>
          </cell>
          <cell r="H1589" t="str">
            <v>HKPF</v>
          </cell>
          <cell r="I1589">
            <v>2</v>
          </cell>
          <cell r="J1589" t="str">
            <v>No</v>
          </cell>
          <cell r="L1589" t="str">
            <v>Yes</v>
          </cell>
          <cell r="M1589" t="str">
            <v>BB03108004020</v>
          </cell>
        </row>
        <row r="1590">
          <cell r="A1590" t="str">
            <v>SA2786</v>
          </cell>
          <cell r="B1590" t="str">
            <v>15NW-B/FR175</v>
          </cell>
          <cell r="C1590">
            <v>0</v>
          </cell>
          <cell r="D1590" t="str">
            <v>WS&amp;L</v>
          </cell>
          <cell r="E1590" t="str">
            <v>S</v>
          </cell>
          <cell r="F1590" t="str">
            <v>A</v>
          </cell>
          <cell r="G1590" t="str">
            <v>Aberdeen Police Training School</v>
          </cell>
          <cell r="H1590" t="str">
            <v>HKPF</v>
          </cell>
          <cell r="I1590">
            <v>1</v>
          </cell>
          <cell r="J1590" t="str">
            <v>Yes</v>
          </cell>
          <cell r="K1590" t="str">
            <v>DeepWaterBay_RepulseBay</v>
          </cell>
          <cell r="L1590" t="str">
            <v>Yes</v>
          </cell>
          <cell r="M1590" t="str">
            <v>BB03108004031</v>
          </cell>
        </row>
        <row r="1591">
          <cell r="A1591" t="str">
            <v>SA2787</v>
          </cell>
          <cell r="B1591" t="str">
            <v>15NW-B/F49</v>
          </cell>
          <cell r="C1591">
            <v>0</v>
          </cell>
          <cell r="D1591" t="str">
            <v>WS&amp;L</v>
          </cell>
          <cell r="E1591" t="str">
            <v>S</v>
          </cell>
          <cell r="F1591" t="str">
            <v>A</v>
          </cell>
          <cell r="G1591" t="str">
            <v>Aberdeen Police Training School</v>
          </cell>
          <cell r="H1591" t="str">
            <v>HKPF</v>
          </cell>
          <cell r="I1591">
            <v>2</v>
          </cell>
          <cell r="J1591" t="str">
            <v>Yes</v>
          </cell>
          <cell r="L1591" t="str">
            <v>Yes</v>
          </cell>
          <cell r="M1591" t="str">
            <v>BB03108004027</v>
          </cell>
        </row>
        <row r="1592">
          <cell r="A1592" t="str">
            <v>SA2790</v>
          </cell>
          <cell r="B1592" t="str">
            <v>15NW-B/R4</v>
          </cell>
          <cell r="C1592">
            <v>0</v>
          </cell>
          <cell r="D1592" t="str">
            <v>WS&amp;L</v>
          </cell>
          <cell r="E1592" t="str">
            <v>S</v>
          </cell>
          <cell r="F1592" t="str">
            <v>A</v>
          </cell>
          <cell r="G1592" t="str">
            <v>Aberdeen Police Training School</v>
          </cell>
          <cell r="H1592" t="str">
            <v>HKPF</v>
          </cell>
          <cell r="I1592">
            <v>1</v>
          </cell>
          <cell r="J1592" t="str">
            <v>Yes</v>
          </cell>
          <cell r="L1592" t="str">
            <v>No</v>
          </cell>
          <cell r="M1592" t="str">
            <v>BB03108004011</v>
          </cell>
        </row>
        <row r="1593">
          <cell r="A1593" t="str">
            <v>SA2791</v>
          </cell>
          <cell r="B1593" t="str">
            <v>15NW-B/R54</v>
          </cell>
          <cell r="C1593">
            <v>0</v>
          </cell>
          <cell r="D1593" t="str">
            <v>WS&amp;L</v>
          </cell>
          <cell r="E1593" t="str">
            <v>S</v>
          </cell>
          <cell r="F1593" t="str">
            <v>A</v>
          </cell>
          <cell r="G1593" t="str">
            <v>Aberdeen Swimming Pool</v>
          </cell>
          <cell r="H1593" t="str">
            <v>LCSD</v>
          </cell>
          <cell r="I1593">
            <v>2</v>
          </cell>
          <cell r="J1593" t="str">
            <v>Yes</v>
          </cell>
          <cell r="L1593" t="str">
            <v>No</v>
          </cell>
          <cell r="M1593" t="str">
            <v>BB04408040001</v>
          </cell>
        </row>
        <row r="1594">
          <cell r="A1594" t="str">
            <v>SA2792</v>
          </cell>
          <cell r="B1594" t="str">
            <v>15NW-B/R56</v>
          </cell>
          <cell r="C1594">
            <v>0</v>
          </cell>
          <cell r="D1594" t="str">
            <v>WS&amp;L</v>
          </cell>
          <cell r="E1594" t="str">
            <v>S</v>
          </cell>
          <cell r="F1594" t="str">
            <v>A</v>
          </cell>
          <cell r="G1594" t="str">
            <v>Aberdeen Police Training School</v>
          </cell>
          <cell r="H1594" t="str">
            <v>HKPF</v>
          </cell>
          <cell r="I1594">
            <v>2</v>
          </cell>
          <cell r="J1594" t="str">
            <v>Yes</v>
          </cell>
          <cell r="L1594" t="str">
            <v>No</v>
          </cell>
          <cell r="M1594" t="str">
            <v>BB03108004013</v>
          </cell>
        </row>
        <row r="1595">
          <cell r="A1595" t="str">
            <v>SA2793</v>
          </cell>
          <cell r="B1595" t="str">
            <v>15NW-B/R87</v>
          </cell>
          <cell r="C1595">
            <v>0</v>
          </cell>
          <cell r="D1595" t="str">
            <v>WS&amp;L</v>
          </cell>
          <cell r="E1595" t="str">
            <v>S</v>
          </cell>
          <cell r="F1595" t="str">
            <v>A</v>
          </cell>
          <cell r="G1595" t="str">
            <v>Deep Water Bay Refuse Collection Point</v>
          </cell>
          <cell r="H1595" t="str">
            <v>FEHD</v>
          </cell>
          <cell r="I1595">
            <v>2</v>
          </cell>
          <cell r="J1595" t="str">
            <v>Yes</v>
          </cell>
          <cell r="K1595" t="str">
            <v>DeepWaterBay_RepulseBay</v>
          </cell>
          <cell r="L1595" t="str">
            <v>No</v>
          </cell>
          <cell r="M1595" t="str">
            <v>BB01908060001</v>
          </cell>
        </row>
        <row r="1596">
          <cell r="A1596" t="str">
            <v>SA2794</v>
          </cell>
          <cell r="B1596" t="str">
            <v>15NW-C/C134</v>
          </cell>
          <cell r="C1596">
            <v>0</v>
          </cell>
          <cell r="D1596" t="str">
            <v>E</v>
          </cell>
          <cell r="E1596" t="str">
            <v>SKW&amp;Is-S</v>
          </cell>
          <cell r="F1596" t="str">
            <v>A</v>
          </cell>
          <cell r="G1596" t="str">
            <v>(Hung Shing Yeh Beach) (Is-S)</v>
          </cell>
          <cell r="H1596" t="str">
            <v>LCSD</v>
          </cell>
          <cell r="I1596">
            <v>3</v>
          </cell>
          <cell r="J1596" t="str">
            <v>Yes</v>
          </cell>
          <cell r="L1596" t="str">
            <v>Yes</v>
          </cell>
          <cell r="M1596" t="str">
            <v>DF04408023001</v>
          </cell>
        </row>
        <row r="1597">
          <cell r="A1597" t="str">
            <v>SA2795</v>
          </cell>
          <cell r="B1597" t="str">
            <v>16SW-B/CR2</v>
          </cell>
          <cell r="C1597">
            <v>0</v>
          </cell>
          <cell r="D1597" t="str">
            <v>E</v>
          </cell>
          <cell r="E1597" t="str">
            <v>SKW&amp;Is-S</v>
          </cell>
          <cell r="F1597" t="str">
            <v>A</v>
          </cell>
          <cell r="G1597" t="str">
            <v>Waglan Island Lighthouse &amp; Quarters (Is-S)</v>
          </cell>
          <cell r="H1597" t="str">
            <v>MD</v>
          </cell>
          <cell r="I1597">
            <v>1</v>
          </cell>
          <cell r="J1597" t="str">
            <v>Yes</v>
          </cell>
          <cell r="L1597" t="str">
            <v>Yes</v>
          </cell>
          <cell r="M1597" t="str">
            <v>DF04608050002</v>
          </cell>
        </row>
        <row r="1598">
          <cell r="A1598" t="str">
            <v>SA2796</v>
          </cell>
          <cell r="B1598" t="str">
            <v>16SW-B/C3</v>
          </cell>
          <cell r="C1598">
            <v>0</v>
          </cell>
          <cell r="D1598" t="str">
            <v>E</v>
          </cell>
          <cell r="E1598" t="str">
            <v>SKW&amp;Is-S</v>
          </cell>
          <cell r="F1598" t="str">
            <v>A</v>
          </cell>
          <cell r="G1598" t="str">
            <v>Waglan Island Lighthouse &amp; Quarters (Is-S)</v>
          </cell>
          <cell r="H1598" t="str">
            <v>MD</v>
          </cell>
          <cell r="I1598">
            <v>3</v>
          </cell>
          <cell r="J1598" t="str">
            <v>Yes</v>
          </cell>
          <cell r="L1598" t="str">
            <v>Yes</v>
          </cell>
          <cell r="M1598" t="str">
            <v>DF04608004002</v>
          </cell>
        </row>
        <row r="1599">
          <cell r="A1599" t="str">
            <v>SA2797</v>
          </cell>
          <cell r="B1599" t="str">
            <v>16SW-B/C4</v>
          </cell>
          <cell r="C1599">
            <v>0</v>
          </cell>
          <cell r="D1599" t="str">
            <v>E</v>
          </cell>
          <cell r="E1599" t="str">
            <v>SKW&amp;Is-S</v>
          </cell>
          <cell r="F1599" t="str">
            <v>A</v>
          </cell>
          <cell r="G1599" t="str">
            <v>Waglan Island Lighthouse &amp; Quarters (Is-S)</v>
          </cell>
          <cell r="H1599" t="str">
            <v>MD</v>
          </cell>
          <cell r="I1599">
            <v>2</v>
          </cell>
          <cell r="J1599" t="str">
            <v>Yes</v>
          </cell>
          <cell r="L1599" t="str">
            <v>Yes</v>
          </cell>
          <cell r="M1599" t="str">
            <v>DF04608004001</v>
          </cell>
        </row>
        <row r="1600">
          <cell r="A1600" t="str">
            <v>SA2798</v>
          </cell>
          <cell r="B1600" t="str">
            <v>16SW-B/C6</v>
          </cell>
          <cell r="C1600">
            <v>0</v>
          </cell>
          <cell r="D1600" t="str">
            <v>E</v>
          </cell>
          <cell r="E1600" t="str">
            <v>SKW&amp;Is-S</v>
          </cell>
          <cell r="F1600" t="str">
            <v>A</v>
          </cell>
          <cell r="G1600" t="str">
            <v>Waglan Island Lighthouse &amp; Quarters (Is-S)</v>
          </cell>
          <cell r="H1600" t="str">
            <v>MD</v>
          </cell>
          <cell r="I1600">
            <v>3</v>
          </cell>
          <cell r="J1600" t="str">
            <v>Yes</v>
          </cell>
          <cell r="L1600" t="str">
            <v>No</v>
          </cell>
          <cell r="M1600" t="str">
            <v>DF04608050005</v>
          </cell>
        </row>
        <row r="1601">
          <cell r="A1601" t="str">
            <v>SA2799</v>
          </cell>
          <cell r="B1601" t="str">
            <v>16SW-B/C7</v>
          </cell>
          <cell r="C1601">
            <v>0</v>
          </cell>
          <cell r="D1601" t="str">
            <v>E</v>
          </cell>
          <cell r="E1601" t="str">
            <v>SKW&amp;Is-S</v>
          </cell>
          <cell r="F1601" t="str">
            <v>A</v>
          </cell>
          <cell r="G1601" t="str">
            <v>Waglan Island Lighthouse &amp; Quarters (Is-S)</v>
          </cell>
          <cell r="H1601" t="str">
            <v>MD</v>
          </cell>
          <cell r="I1601">
            <v>3</v>
          </cell>
          <cell r="J1601" t="str">
            <v>Yes</v>
          </cell>
          <cell r="L1601" t="str">
            <v>No</v>
          </cell>
          <cell r="M1601" t="str">
            <v>DF04608050006</v>
          </cell>
        </row>
        <row r="1602">
          <cell r="A1602" t="str">
            <v>SA2800</v>
          </cell>
          <cell r="B1602" t="str">
            <v>16SW-B/CR8</v>
          </cell>
          <cell r="C1602">
            <v>0</v>
          </cell>
          <cell r="D1602" t="str">
            <v>E</v>
          </cell>
          <cell r="E1602" t="str">
            <v>SKW&amp;Is-S</v>
          </cell>
          <cell r="F1602" t="str">
            <v>A</v>
          </cell>
          <cell r="G1602" t="str">
            <v>Waglan Island Lighthouse &amp; Quarters (Is-S)</v>
          </cell>
          <cell r="H1602" t="str">
            <v>MD</v>
          </cell>
          <cell r="I1602">
            <v>3</v>
          </cell>
          <cell r="J1602" t="str">
            <v>Yes</v>
          </cell>
          <cell r="L1602" t="str">
            <v>No</v>
          </cell>
          <cell r="M1602" t="str">
            <v>DF04608004003</v>
          </cell>
        </row>
        <row r="1603">
          <cell r="A1603" t="str">
            <v>SA2801</v>
          </cell>
          <cell r="B1603" t="str">
            <v>16SW-B/F5</v>
          </cell>
          <cell r="C1603">
            <v>0</v>
          </cell>
          <cell r="D1603" t="str">
            <v>E</v>
          </cell>
          <cell r="E1603" t="str">
            <v>SKW&amp;Is-S</v>
          </cell>
          <cell r="F1603" t="str">
            <v>A</v>
          </cell>
          <cell r="G1603" t="str">
            <v>Waglan Island Lighthouse &amp; Quarters (Is-S)</v>
          </cell>
          <cell r="H1603" t="str">
            <v>MD</v>
          </cell>
          <cell r="I1603">
            <v>3</v>
          </cell>
          <cell r="J1603" t="str">
            <v>No</v>
          </cell>
          <cell r="L1603" t="str">
            <v>Yes</v>
          </cell>
          <cell r="M1603" t="str">
            <v>DF04608051001</v>
          </cell>
        </row>
        <row r="1604">
          <cell r="A1604" t="str">
            <v>SA2802</v>
          </cell>
          <cell r="B1604" t="str">
            <v>16SW-B/R1</v>
          </cell>
          <cell r="C1604">
            <v>0</v>
          </cell>
          <cell r="D1604" t="str">
            <v>E</v>
          </cell>
          <cell r="E1604" t="str">
            <v>SKW&amp;Is-S</v>
          </cell>
          <cell r="F1604" t="str">
            <v>A</v>
          </cell>
          <cell r="G1604" t="str">
            <v>Waglan Island Lighthouse &amp; Quarters (Is-S)</v>
          </cell>
          <cell r="H1604" t="str">
            <v>MD</v>
          </cell>
          <cell r="I1604">
            <v>2</v>
          </cell>
          <cell r="J1604" t="str">
            <v>Yes</v>
          </cell>
          <cell r="L1604" t="str">
            <v>No</v>
          </cell>
          <cell r="M1604" t="str">
            <v>DF04608051002</v>
          </cell>
        </row>
        <row r="1605">
          <cell r="A1605" t="str">
            <v>SA2803</v>
          </cell>
          <cell r="B1605" t="str">
            <v>16SW-B/R3</v>
          </cell>
          <cell r="C1605">
            <v>0</v>
          </cell>
          <cell r="D1605" t="str">
            <v>E</v>
          </cell>
          <cell r="E1605" t="str">
            <v>SKW&amp;Is-S</v>
          </cell>
          <cell r="F1605" t="str">
            <v>A</v>
          </cell>
          <cell r="G1605" t="str">
            <v>Waglan Island Lighthouse &amp; Quarters (Is-S)</v>
          </cell>
          <cell r="H1605" t="str">
            <v>MD</v>
          </cell>
          <cell r="I1605">
            <v>2</v>
          </cell>
          <cell r="J1605" t="str">
            <v>Yes</v>
          </cell>
          <cell r="L1605" t="str">
            <v>No</v>
          </cell>
          <cell r="M1605" t="str">
            <v>DF04608049002</v>
          </cell>
        </row>
        <row r="1606">
          <cell r="A1606" t="str">
            <v>SA2804</v>
          </cell>
          <cell r="B1606" t="str">
            <v>5SW-D/C1</v>
          </cell>
          <cell r="C1606">
            <v>0</v>
          </cell>
          <cell r="D1606" t="str">
            <v>E</v>
          </cell>
          <cell r="E1606" t="str">
            <v>SKW&amp;Is-S</v>
          </cell>
          <cell r="F1606" t="str">
            <v>A</v>
          </cell>
          <cell r="G1606" t="str">
            <v>Lung Kwu Chau DVOR/DME Station (Is-S)</v>
          </cell>
          <cell r="H1606" t="str">
            <v>CAD</v>
          </cell>
          <cell r="I1606">
            <v>3</v>
          </cell>
          <cell r="J1606" t="str">
            <v>No</v>
          </cell>
          <cell r="L1606" t="str">
            <v>Yes</v>
          </cell>
          <cell r="M1606" t="str">
            <v>DF00808015001</v>
          </cell>
        </row>
        <row r="1607">
          <cell r="A1607" t="str">
            <v>SA2805</v>
          </cell>
          <cell r="B1607" t="str">
            <v>5SW-D/C2</v>
          </cell>
          <cell r="C1607">
            <v>0</v>
          </cell>
          <cell r="D1607" t="str">
            <v>E</v>
          </cell>
          <cell r="E1607" t="str">
            <v>SKW&amp;Is-S</v>
          </cell>
          <cell r="F1607" t="str">
            <v>A</v>
          </cell>
          <cell r="G1607" t="str">
            <v>Lung Kwu Chau DVOR/DME Station (Is-S)</v>
          </cell>
          <cell r="H1607" t="str">
            <v>CAD</v>
          </cell>
          <cell r="I1607">
            <v>3</v>
          </cell>
          <cell r="J1607" t="str">
            <v>No</v>
          </cell>
          <cell r="L1607" t="str">
            <v>Yes</v>
          </cell>
          <cell r="M1607" t="str">
            <v>DF00808015002</v>
          </cell>
        </row>
        <row r="1608">
          <cell r="A1608" t="str">
            <v>SA2807</v>
          </cell>
          <cell r="B1608" t="str">
            <v>5SW-D/F1</v>
          </cell>
          <cell r="C1608">
            <v>0</v>
          </cell>
          <cell r="D1608" t="str">
            <v>E</v>
          </cell>
          <cell r="E1608" t="str">
            <v>SKW&amp;Is-S</v>
          </cell>
          <cell r="F1608" t="str">
            <v>A</v>
          </cell>
          <cell r="G1608" t="str">
            <v>Lung Kwu Chau DVOR/DME Station (Is-S)</v>
          </cell>
          <cell r="H1608" t="str">
            <v>CAD</v>
          </cell>
          <cell r="I1608">
            <v>1</v>
          </cell>
          <cell r="J1608" t="str">
            <v>No</v>
          </cell>
          <cell r="L1608" t="str">
            <v>No</v>
          </cell>
          <cell r="M1608" t="str">
            <v>DF00808064001</v>
          </cell>
        </row>
        <row r="1609">
          <cell r="A1609" t="str">
            <v>SA2822</v>
          </cell>
          <cell r="B1609" t="str">
            <v>9NW-B/C1</v>
          </cell>
          <cell r="C1609">
            <v>0</v>
          </cell>
          <cell r="D1609" t="str">
            <v>E</v>
          </cell>
          <cell r="E1609" t="str">
            <v>SKW&amp;Is-S</v>
          </cell>
          <cell r="F1609" t="str">
            <v>A</v>
          </cell>
          <cell r="G1609" t="str">
            <v>Sha Chau Asr Station (Is-S)</v>
          </cell>
          <cell r="H1609" t="str">
            <v>CAD</v>
          </cell>
          <cell r="I1609">
            <v>2</v>
          </cell>
          <cell r="J1609" t="str">
            <v>No</v>
          </cell>
          <cell r="L1609" t="str">
            <v>Yes</v>
          </cell>
          <cell r="M1609" t="str">
            <v>DF00808014003</v>
          </cell>
        </row>
        <row r="1610">
          <cell r="A1610" t="str">
            <v>SA2823</v>
          </cell>
          <cell r="B1610" t="str">
            <v>9NW-B/C2</v>
          </cell>
          <cell r="C1610">
            <v>0</v>
          </cell>
          <cell r="D1610" t="str">
            <v>E</v>
          </cell>
          <cell r="E1610" t="str">
            <v>SKW&amp;Is-S</v>
          </cell>
          <cell r="F1610" t="str">
            <v>A</v>
          </cell>
          <cell r="G1610" t="str">
            <v>Sha Chau Asr Station (Is-S)</v>
          </cell>
          <cell r="H1610" t="str">
            <v>CAD</v>
          </cell>
          <cell r="I1610">
            <v>3</v>
          </cell>
          <cell r="J1610" t="str">
            <v>No</v>
          </cell>
          <cell r="L1610" t="str">
            <v>Yes</v>
          </cell>
          <cell r="M1610" t="str">
            <v>DF00808014008</v>
          </cell>
        </row>
        <row r="1611">
          <cell r="A1611" t="str">
            <v>SA2824</v>
          </cell>
          <cell r="B1611" t="str">
            <v>9NW-B/C3</v>
          </cell>
          <cell r="C1611">
            <v>0</v>
          </cell>
          <cell r="D1611" t="str">
            <v>E</v>
          </cell>
          <cell r="E1611" t="str">
            <v>SKW&amp;Is-S</v>
          </cell>
          <cell r="F1611" t="str">
            <v>A</v>
          </cell>
          <cell r="G1611" t="str">
            <v>Sha Chau Asr Station (Is-S)</v>
          </cell>
          <cell r="H1611" t="str">
            <v>CAD</v>
          </cell>
          <cell r="I1611">
            <v>3</v>
          </cell>
          <cell r="J1611" t="str">
            <v>No</v>
          </cell>
          <cell r="L1611" t="str">
            <v>Yes</v>
          </cell>
          <cell r="M1611" t="str">
            <v>DF00808014006</v>
          </cell>
        </row>
        <row r="1612">
          <cell r="A1612" t="str">
            <v>SA2825</v>
          </cell>
          <cell r="B1612" t="str">
            <v>9NW-B/F1</v>
          </cell>
          <cell r="C1612">
            <v>0</v>
          </cell>
          <cell r="D1612" t="str">
            <v>E</v>
          </cell>
          <cell r="E1612" t="str">
            <v>SKW&amp;Is-S</v>
          </cell>
          <cell r="F1612" t="str">
            <v>A</v>
          </cell>
          <cell r="G1612" t="str">
            <v>Sha Chau Asr Station (Is-S)</v>
          </cell>
          <cell r="H1612" t="str">
            <v>CAD</v>
          </cell>
          <cell r="I1612">
            <v>2</v>
          </cell>
          <cell r="J1612" t="str">
            <v>Yes</v>
          </cell>
          <cell r="L1612" t="str">
            <v>Yes</v>
          </cell>
          <cell r="M1612" t="str">
            <v>DF00808014001</v>
          </cell>
        </row>
        <row r="1613">
          <cell r="A1613" t="str">
            <v>SA2826</v>
          </cell>
          <cell r="B1613" t="str">
            <v>9NW-B/F2</v>
          </cell>
          <cell r="C1613">
            <v>0</v>
          </cell>
          <cell r="D1613" t="str">
            <v>E</v>
          </cell>
          <cell r="E1613" t="str">
            <v>SKW&amp;Is-S</v>
          </cell>
          <cell r="F1613" t="str">
            <v>A</v>
          </cell>
          <cell r="G1613" t="str">
            <v>Sha Chau Asr Station (Is-S)</v>
          </cell>
          <cell r="H1613" t="str">
            <v>CAD</v>
          </cell>
          <cell r="I1613">
            <v>3</v>
          </cell>
          <cell r="J1613" t="str">
            <v>No</v>
          </cell>
          <cell r="L1613" t="str">
            <v>Yes</v>
          </cell>
          <cell r="M1613" t="str">
            <v>DF00808014002</v>
          </cell>
        </row>
        <row r="1614">
          <cell r="A1614" t="str">
            <v>SA2827</v>
          </cell>
          <cell r="B1614" t="str">
            <v>9NW-B/F3</v>
          </cell>
          <cell r="C1614">
            <v>0</v>
          </cell>
          <cell r="D1614" t="str">
            <v>E</v>
          </cell>
          <cell r="E1614" t="str">
            <v>SKW&amp;Is-S</v>
          </cell>
          <cell r="F1614" t="str">
            <v>A</v>
          </cell>
          <cell r="G1614" t="str">
            <v>Sha Chau Asr Station (Is-S)</v>
          </cell>
          <cell r="H1614" t="str">
            <v>CAD</v>
          </cell>
          <cell r="I1614">
            <v>3</v>
          </cell>
          <cell r="J1614" t="str">
            <v>No</v>
          </cell>
          <cell r="L1614" t="str">
            <v>Yes</v>
          </cell>
          <cell r="M1614" t="str">
            <v>DF00808014004</v>
          </cell>
        </row>
        <row r="1615">
          <cell r="A1615" t="str">
            <v>SA2828</v>
          </cell>
          <cell r="B1615" t="str">
            <v>9NW-B/F4</v>
          </cell>
          <cell r="C1615">
            <v>0</v>
          </cell>
          <cell r="D1615" t="str">
            <v>E</v>
          </cell>
          <cell r="E1615" t="str">
            <v>SKW&amp;Is-S</v>
          </cell>
          <cell r="F1615" t="str">
            <v>A</v>
          </cell>
          <cell r="G1615" t="str">
            <v>Sha Chau Asr Station (Is-S)</v>
          </cell>
          <cell r="H1615" t="str">
            <v>CAD</v>
          </cell>
          <cell r="I1615">
            <v>3</v>
          </cell>
          <cell r="J1615" t="str">
            <v>No</v>
          </cell>
          <cell r="L1615" t="str">
            <v>Yes</v>
          </cell>
          <cell r="M1615" t="str">
            <v>DF00808014005</v>
          </cell>
        </row>
        <row r="1616">
          <cell r="A1616" t="str">
            <v>SA2829</v>
          </cell>
          <cell r="B1616" t="str">
            <v>9NW-B/F5</v>
          </cell>
          <cell r="C1616">
            <v>0</v>
          </cell>
          <cell r="D1616" t="str">
            <v>E</v>
          </cell>
          <cell r="E1616" t="str">
            <v>SKW&amp;Is-S</v>
          </cell>
          <cell r="F1616" t="str">
            <v>A</v>
          </cell>
          <cell r="G1616" t="str">
            <v>Sha Chau Asr Station (Is-S)</v>
          </cell>
          <cell r="H1616" t="str">
            <v>CAD</v>
          </cell>
          <cell r="I1616">
            <v>3</v>
          </cell>
          <cell r="J1616" t="str">
            <v>No</v>
          </cell>
          <cell r="L1616" t="str">
            <v>Yes</v>
          </cell>
          <cell r="M1616" t="str">
            <v>DF00808014007</v>
          </cell>
        </row>
        <row r="1617">
          <cell r="A1617" t="str">
            <v>SA3101</v>
          </cell>
          <cell r="B1617" t="str">
            <v>10SW-D/F82</v>
          </cell>
          <cell r="C1617">
            <v>0</v>
          </cell>
          <cell r="D1617" t="str">
            <v>E</v>
          </cell>
          <cell r="E1617" t="str">
            <v>SKW&amp;Is-S</v>
          </cell>
          <cell r="F1617" t="str">
            <v>A</v>
          </cell>
          <cell r="G1617" t="str">
            <v>Hei Ling Chau Addiction Treatment Centre &amp; Hei Ling Chau Correctional Institution (Is-S)</v>
          </cell>
          <cell r="H1617" t="str">
            <v>CSD</v>
          </cell>
          <cell r="I1617">
            <v>1</v>
          </cell>
          <cell r="J1617" t="str">
            <v>Yes</v>
          </cell>
          <cell r="L1617" t="str">
            <v>Yes</v>
          </cell>
          <cell r="M1617" t="str">
            <v>DF01208009002</v>
          </cell>
        </row>
        <row r="1618">
          <cell r="A1618" t="str">
            <v>SA3107</v>
          </cell>
          <cell r="B1618" t="str">
            <v>11SE-B/C626</v>
          </cell>
          <cell r="C1618">
            <v>1</v>
          </cell>
          <cell r="D1618" t="str">
            <v>E</v>
          </cell>
          <cell r="E1618" t="str">
            <v>SKW&amp;Is-S</v>
          </cell>
          <cell r="F1618" t="str">
            <v>A</v>
          </cell>
          <cell r="G1618" t="str">
            <v>Shaukeiwan Tsung Tsin School, A Kung Ngam Road (Skw)</v>
          </cell>
          <cell r="H1618" t="str">
            <v>EB</v>
          </cell>
          <cell r="I1618">
            <v>1</v>
          </cell>
          <cell r="J1618" t="str">
            <v>No</v>
          </cell>
          <cell r="K1618" t="str">
            <v>ShauKeiWan_SaiWanHo</v>
          </cell>
          <cell r="L1618" t="str">
            <v>No</v>
          </cell>
          <cell r="M1618" t="str">
            <v>DB07108049001</v>
          </cell>
        </row>
        <row r="1619">
          <cell r="A1619" t="str">
            <v>SA3108</v>
          </cell>
          <cell r="B1619" t="str">
            <v>11SE-B/FR142</v>
          </cell>
          <cell r="C1619">
            <v>0</v>
          </cell>
          <cell r="D1619" t="str">
            <v>E</v>
          </cell>
          <cell r="E1619" t="str">
            <v>SKW&amp;Is-S</v>
          </cell>
          <cell r="F1619" t="str">
            <v>A</v>
          </cell>
          <cell r="G1619" t="str">
            <v>Hong Kong Museum Of Coastal Defence (Skw)</v>
          </cell>
          <cell r="H1619" t="str">
            <v>LCSD</v>
          </cell>
          <cell r="I1619">
            <v>1</v>
          </cell>
          <cell r="J1619" t="str">
            <v>Yes</v>
          </cell>
          <cell r="L1619" t="str">
            <v>Yes</v>
          </cell>
          <cell r="M1619" t="str">
            <v>DB04408033022</v>
          </cell>
        </row>
        <row r="1620">
          <cell r="A1620" t="str">
            <v>SA3109</v>
          </cell>
          <cell r="B1620" t="str">
            <v>11SE-B/F182</v>
          </cell>
          <cell r="C1620">
            <v>0</v>
          </cell>
          <cell r="D1620" t="str">
            <v>E</v>
          </cell>
          <cell r="E1620" t="str">
            <v>SKW&amp;Is-S</v>
          </cell>
          <cell r="F1620" t="str">
            <v>A</v>
          </cell>
          <cell r="G1620" t="str">
            <v>Shaukeiwan Tsung Tsin School, A Kung Ngam Road (Skw)</v>
          </cell>
          <cell r="H1620" t="str">
            <v>EB</v>
          </cell>
          <cell r="I1620">
            <v>1</v>
          </cell>
          <cell r="J1620" t="str">
            <v>No</v>
          </cell>
          <cell r="K1620" t="str">
            <v>ShauKeiWan_SaiWanHo</v>
          </cell>
          <cell r="L1620" t="str">
            <v>No</v>
          </cell>
          <cell r="M1620" t="str">
            <v>DB07108049002</v>
          </cell>
        </row>
        <row r="1621">
          <cell r="A1621" t="str">
            <v>SA3110</v>
          </cell>
          <cell r="B1621" t="str">
            <v>11SW-C/NS1</v>
          </cell>
          <cell r="C1621">
            <v>0</v>
          </cell>
          <cell r="D1621" t="str">
            <v>WS&amp;L</v>
          </cell>
          <cell r="E1621" t="str">
            <v>W</v>
          </cell>
          <cell r="F1621" t="str">
            <v>A</v>
          </cell>
          <cell r="G1621" t="str">
            <v>Bethanie, 139 Pokfulam Road</v>
          </cell>
          <cell r="H1621" t="str">
            <v>GPA</v>
          </cell>
          <cell r="J1621" t="str">
            <v>No</v>
          </cell>
          <cell r="L1621" t="str">
            <v>Yes</v>
          </cell>
          <cell r="M1621" t="str">
            <v>BJ02308034017</v>
          </cell>
        </row>
        <row r="1622">
          <cell r="A1622" t="str">
            <v>SA3111</v>
          </cell>
          <cell r="B1622" t="str">
            <v>11SW-D/CR2241</v>
          </cell>
          <cell r="C1622">
            <v>0</v>
          </cell>
          <cell r="D1622" t="str">
            <v>CP&amp;ML</v>
          </cell>
          <cell r="E1622" t="str">
            <v>PML</v>
          </cell>
          <cell r="F1622" t="str">
            <v>A</v>
          </cell>
          <cell r="G1622" t="str">
            <v>Chief Justice's Residence, 18 Gough Hill Road</v>
          </cell>
          <cell r="H1622" t="str">
            <v>GPA</v>
          </cell>
          <cell r="I1622">
            <v>3</v>
          </cell>
          <cell r="J1622" t="str">
            <v>No</v>
          </cell>
          <cell r="L1622" t="str">
            <v>Yes</v>
          </cell>
          <cell r="M1622" t="str">
            <v>AC02308034006</v>
          </cell>
        </row>
        <row r="1623">
          <cell r="A1623" t="str">
            <v>SA3201</v>
          </cell>
          <cell r="B1623" t="str">
            <v>11SE-A/F453</v>
          </cell>
          <cell r="C1623">
            <v>0</v>
          </cell>
          <cell r="D1623" t="str">
            <v>E</v>
          </cell>
          <cell r="E1623" t="str">
            <v>NP&amp;CB</v>
          </cell>
          <cell r="F1623" t="str">
            <v>A</v>
          </cell>
          <cell r="G1623" t="str">
            <v>Belilios Public School</v>
          </cell>
          <cell r="H1623" t="str">
            <v>EB</v>
          </cell>
          <cell r="I1623">
            <v>1</v>
          </cell>
          <cell r="J1623" t="str">
            <v>No</v>
          </cell>
          <cell r="K1623" t="str">
            <v>TinHau</v>
          </cell>
          <cell r="L1623" t="str">
            <v>No</v>
          </cell>
          <cell r="M1623" t="str">
            <v>DA07108006003</v>
          </cell>
        </row>
        <row r="1624">
          <cell r="A1624" t="str">
            <v>SA3407</v>
          </cell>
          <cell r="B1624" t="str">
            <v>11SE-A/R239</v>
          </cell>
          <cell r="C1624">
            <v>0</v>
          </cell>
          <cell r="D1624" t="str">
            <v>Wch</v>
          </cell>
          <cell r="E1624" t="str">
            <v>Wch-S</v>
          </cell>
          <cell r="F1624" t="str">
            <v>A</v>
          </cell>
          <cell r="G1624" t="str">
            <v>Mount Butler High Frequency Radio Receiving Station</v>
          </cell>
          <cell r="H1624" t="str">
            <v>MD</v>
          </cell>
          <cell r="I1624">
            <v>1</v>
          </cell>
          <cell r="J1624" t="str">
            <v>No</v>
          </cell>
          <cell r="L1624" t="str">
            <v>No</v>
          </cell>
          <cell r="M1624" t="str">
            <v>CC00808074009</v>
          </cell>
        </row>
        <row r="1625">
          <cell r="A1625" t="str">
            <v>SA3408</v>
          </cell>
          <cell r="B1625" t="str">
            <v>11SW-A/F68</v>
          </cell>
          <cell r="C1625">
            <v>0</v>
          </cell>
          <cell r="D1625" t="str">
            <v>CP&amp;ML</v>
          </cell>
          <cell r="E1625" t="str">
            <v>PML</v>
          </cell>
          <cell r="F1625" t="str">
            <v>A</v>
          </cell>
          <cell r="G1625" t="str">
            <v xml:space="preserve">Victoria Peak Radio Station </v>
          </cell>
          <cell r="H1625" t="str">
            <v>CAD</v>
          </cell>
          <cell r="I1625">
            <v>1</v>
          </cell>
          <cell r="J1625" t="str">
            <v>Yes</v>
          </cell>
          <cell r="L1625" t="str">
            <v>Yes</v>
          </cell>
          <cell r="M1625" t="str">
            <v>AC00808103001</v>
          </cell>
        </row>
        <row r="1626">
          <cell r="A1626" t="str">
            <v>SA4003</v>
          </cell>
          <cell r="B1626" t="str">
            <v>11SW-A/R537</v>
          </cell>
          <cell r="C1626">
            <v>5</v>
          </cell>
          <cell r="D1626" t="str">
            <v>WS&amp;L</v>
          </cell>
          <cell r="E1626" t="str">
            <v>W</v>
          </cell>
          <cell r="F1626" t="str">
            <v>A</v>
          </cell>
          <cell r="G1626" t="str">
            <v>Third Street Playground</v>
          </cell>
          <cell r="H1626" t="str">
            <v>LCSD</v>
          </cell>
          <cell r="I1626">
            <v>1</v>
          </cell>
          <cell r="J1626" t="str">
            <v>Yes</v>
          </cell>
          <cell r="L1626" t="str">
            <v>Yes</v>
          </cell>
          <cell r="M1626" t="str">
            <v>BA04408053001</v>
          </cell>
        </row>
        <row r="1627">
          <cell r="A1627" t="str">
            <v>SA4004</v>
          </cell>
          <cell r="B1627" t="str">
            <v>11SW-B/R330</v>
          </cell>
          <cell r="C1627">
            <v>0</v>
          </cell>
          <cell r="D1627" t="str">
            <v>Heritage</v>
          </cell>
          <cell r="E1627" t="str">
            <v>Antiq</v>
          </cell>
          <cell r="F1627" t="str">
            <v>A</v>
          </cell>
          <cell r="G1627" t="str">
            <v>Mother's Choice, 5 Bowen Road (Wch)</v>
          </cell>
          <cell r="H1627" t="str">
            <v>GPA</v>
          </cell>
          <cell r="I1627">
            <v>1</v>
          </cell>
          <cell r="J1627" t="str">
            <v>Yes</v>
          </cell>
          <cell r="K1627" t="str">
            <v>Central_Admiralty</v>
          </cell>
          <cell r="L1627" t="str">
            <v>No</v>
          </cell>
          <cell r="M1627" t="str">
            <v>FH02308020001</v>
          </cell>
        </row>
        <row r="1628">
          <cell r="A1628" t="str">
            <v>SA4005</v>
          </cell>
          <cell r="B1628" t="str">
            <v>15NE-A/C750</v>
          </cell>
          <cell r="C1628">
            <v>1</v>
          </cell>
          <cell r="D1628" t="str">
            <v>WS&amp;L</v>
          </cell>
          <cell r="E1628" t="str">
            <v>S</v>
          </cell>
          <cell r="F1628" t="str">
            <v>A</v>
          </cell>
          <cell r="G1628" t="str">
            <v>Hair Pin Beach</v>
          </cell>
          <cell r="H1628" t="str">
            <v>LCSD</v>
          </cell>
          <cell r="I1628">
            <v>2</v>
          </cell>
          <cell r="J1628" t="str">
            <v>Yes</v>
          </cell>
          <cell r="L1628" t="str">
            <v>Yes</v>
          </cell>
          <cell r="M1628" t="str">
            <v>BB04408047003</v>
          </cell>
        </row>
        <row r="1629">
          <cell r="A1629" t="str">
            <v>SA4006</v>
          </cell>
          <cell r="B1629" t="str">
            <v>15NE-D/C67</v>
          </cell>
          <cell r="C1629">
            <v>0</v>
          </cell>
          <cell r="D1629" t="str">
            <v>WS&amp;L</v>
          </cell>
          <cell r="E1629" t="str">
            <v>S</v>
          </cell>
          <cell r="F1629" t="str">
            <v>A</v>
          </cell>
          <cell r="G1629" t="str">
            <v>Cape D'Aguilar Transmitting Station</v>
          </cell>
          <cell r="H1629" t="str">
            <v>CAD</v>
          </cell>
          <cell r="I1629">
            <v>3</v>
          </cell>
          <cell r="J1629" t="str">
            <v>No</v>
          </cell>
          <cell r="L1629" t="str">
            <v>Yes</v>
          </cell>
          <cell r="M1629" t="str">
            <v>BB00808059031</v>
          </cell>
        </row>
        <row r="1630">
          <cell r="A1630" t="str">
            <v>SA4007</v>
          </cell>
          <cell r="B1630" t="str">
            <v>15NW-B/C77</v>
          </cell>
          <cell r="C1630">
            <v>3</v>
          </cell>
          <cell r="D1630" t="str">
            <v>WS&amp;L</v>
          </cell>
          <cell r="E1630" t="str">
            <v>S</v>
          </cell>
          <cell r="F1630" t="str">
            <v>A</v>
          </cell>
          <cell r="G1630" t="str">
            <v>Shum Wan Road Refuse Collection Point</v>
          </cell>
          <cell r="H1630" t="str">
            <v>FEHD</v>
          </cell>
          <cell r="I1630">
            <v>2</v>
          </cell>
          <cell r="J1630" t="str">
            <v>No</v>
          </cell>
          <cell r="L1630" t="str">
            <v>Yes</v>
          </cell>
          <cell r="M1630" t="str">
            <v>BB01908064002</v>
          </cell>
        </row>
        <row r="1631">
          <cell r="A1631" t="str">
            <v>SA4101</v>
          </cell>
          <cell r="B1631" t="str">
            <v>11SE-A/C467</v>
          </cell>
          <cell r="C1631">
            <v>0</v>
          </cell>
          <cell r="D1631" t="str">
            <v>Wch</v>
          </cell>
          <cell r="E1631" t="str">
            <v>Wch-S</v>
          </cell>
          <cell r="F1631" t="str">
            <v>A</v>
          </cell>
          <cell r="G1631" t="str">
            <v>Mount Butler High Frequency Radio Receiving Station</v>
          </cell>
          <cell r="H1631" t="str">
            <v>MD</v>
          </cell>
          <cell r="I1631">
            <v>3</v>
          </cell>
          <cell r="J1631" t="str">
            <v>No</v>
          </cell>
          <cell r="L1631" t="str">
            <v>Yes</v>
          </cell>
          <cell r="M1631" t="str">
            <v>CC00808074013</v>
          </cell>
        </row>
        <row r="1632">
          <cell r="A1632" t="str">
            <v>SA4102</v>
          </cell>
          <cell r="B1632" t="str">
            <v>11SE-A/C468</v>
          </cell>
          <cell r="C1632">
            <v>0</v>
          </cell>
          <cell r="D1632" t="str">
            <v>Wch</v>
          </cell>
          <cell r="E1632" t="str">
            <v>Wch-S</v>
          </cell>
          <cell r="F1632" t="str">
            <v>A</v>
          </cell>
          <cell r="G1632" t="str">
            <v>Mount Butler High Frequency Radio Receiving Station</v>
          </cell>
          <cell r="H1632" t="str">
            <v>MD</v>
          </cell>
          <cell r="I1632">
            <v>3</v>
          </cell>
          <cell r="J1632" t="str">
            <v>No</v>
          </cell>
          <cell r="L1632" t="str">
            <v>Yes</v>
          </cell>
          <cell r="M1632" t="str">
            <v>CC00808074014</v>
          </cell>
        </row>
        <row r="1633">
          <cell r="A1633" t="str">
            <v>SA4103</v>
          </cell>
          <cell r="B1633" t="str">
            <v>11SE-A/C471</v>
          </cell>
          <cell r="C1633">
            <v>0</v>
          </cell>
          <cell r="D1633" t="str">
            <v>Wch</v>
          </cell>
          <cell r="E1633" t="str">
            <v>Wch-S</v>
          </cell>
          <cell r="F1633" t="str">
            <v>A</v>
          </cell>
          <cell r="G1633" t="str">
            <v>Mount Butler High Frequency Radio Receiving Station</v>
          </cell>
          <cell r="H1633" t="str">
            <v>MD</v>
          </cell>
          <cell r="I1633">
            <v>1</v>
          </cell>
          <cell r="J1633" t="str">
            <v>No</v>
          </cell>
          <cell r="L1633" t="str">
            <v>Yes</v>
          </cell>
          <cell r="M1633" t="str">
            <v>CC00808074015</v>
          </cell>
        </row>
        <row r="1634">
          <cell r="A1634" t="str">
            <v>SA4104</v>
          </cell>
          <cell r="B1634" t="str">
            <v>11SE-A/C472</v>
          </cell>
          <cell r="C1634">
            <v>0</v>
          </cell>
          <cell r="D1634" t="str">
            <v>Wch</v>
          </cell>
          <cell r="E1634" t="str">
            <v>Wch-S</v>
          </cell>
          <cell r="F1634" t="str">
            <v>A</v>
          </cell>
          <cell r="G1634" t="str">
            <v>Mount Butler High Frequency Radio Receiving Station</v>
          </cell>
          <cell r="H1634" t="str">
            <v>MD</v>
          </cell>
          <cell r="I1634">
            <v>1</v>
          </cell>
          <cell r="J1634" t="str">
            <v>Yes</v>
          </cell>
          <cell r="L1634" t="str">
            <v>Yes</v>
          </cell>
          <cell r="M1634" t="str">
            <v>CC00808074016</v>
          </cell>
        </row>
        <row r="1635">
          <cell r="A1635" t="str">
            <v>SA4105</v>
          </cell>
          <cell r="B1635" t="str">
            <v>11SE-A/C473</v>
          </cell>
          <cell r="C1635">
            <v>0</v>
          </cell>
          <cell r="D1635" t="str">
            <v>Wch</v>
          </cell>
          <cell r="E1635" t="str">
            <v>Wch-S</v>
          </cell>
          <cell r="F1635" t="str">
            <v>A</v>
          </cell>
          <cell r="G1635" t="str">
            <v>Mount Butler High Frequency Radio Receiving Station</v>
          </cell>
          <cell r="H1635" t="str">
            <v>MD</v>
          </cell>
          <cell r="I1635">
            <v>3</v>
          </cell>
          <cell r="J1635" t="str">
            <v>Yes</v>
          </cell>
          <cell r="L1635" t="str">
            <v>Yes</v>
          </cell>
          <cell r="M1635" t="str">
            <v>CC00808074017</v>
          </cell>
        </row>
        <row r="1636">
          <cell r="A1636" t="str">
            <v>SA4106</v>
          </cell>
          <cell r="B1636" t="str">
            <v>11SE-A/C474</v>
          </cell>
          <cell r="C1636">
            <v>0</v>
          </cell>
          <cell r="D1636" t="str">
            <v>Wch</v>
          </cell>
          <cell r="E1636" t="str">
            <v>Wch-S</v>
          </cell>
          <cell r="F1636" t="str">
            <v>A</v>
          </cell>
          <cell r="G1636" t="str">
            <v>Mount Butler High Frequency Radio Receiving Station</v>
          </cell>
          <cell r="H1636" t="str">
            <v>MD</v>
          </cell>
          <cell r="I1636">
            <v>3</v>
          </cell>
          <cell r="J1636" t="str">
            <v>No</v>
          </cell>
          <cell r="L1636" t="str">
            <v>Yes</v>
          </cell>
          <cell r="M1636" t="str">
            <v>CC00808074018</v>
          </cell>
        </row>
        <row r="1637">
          <cell r="A1637" t="str">
            <v>SA4107</v>
          </cell>
          <cell r="B1637" t="str">
            <v>11SE-A/C475</v>
          </cell>
          <cell r="C1637">
            <v>0</v>
          </cell>
          <cell r="D1637" t="str">
            <v>Wch</v>
          </cell>
          <cell r="E1637" t="str">
            <v>Wch-S</v>
          </cell>
          <cell r="F1637" t="str">
            <v>A</v>
          </cell>
          <cell r="G1637" t="str">
            <v>Mount Butler High Frequency Radio Receiving Station</v>
          </cell>
          <cell r="H1637" t="str">
            <v>MD</v>
          </cell>
          <cell r="I1637">
            <v>1</v>
          </cell>
          <cell r="J1637" t="str">
            <v>No</v>
          </cell>
          <cell r="L1637" t="str">
            <v>No</v>
          </cell>
          <cell r="M1637" t="str">
            <v>CC00800874001</v>
          </cell>
        </row>
        <row r="1638">
          <cell r="A1638" t="str">
            <v>SA4108</v>
          </cell>
          <cell r="B1638" t="str">
            <v>11SE-A/C494</v>
          </cell>
          <cell r="C1638">
            <v>0</v>
          </cell>
          <cell r="D1638" t="str">
            <v>Wch</v>
          </cell>
          <cell r="E1638" t="str">
            <v>Wch-S</v>
          </cell>
          <cell r="F1638" t="str">
            <v>A</v>
          </cell>
          <cell r="G1638" t="str">
            <v>Mount Butler High Frequency Radio Receiving Station</v>
          </cell>
          <cell r="H1638" t="str">
            <v>MD</v>
          </cell>
          <cell r="I1638">
            <v>3</v>
          </cell>
          <cell r="J1638" t="str">
            <v>No</v>
          </cell>
          <cell r="L1638" t="str">
            <v>Yes</v>
          </cell>
          <cell r="M1638" t="str">
            <v>CC00808074010</v>
          </cell>
        </row>
        <row r="1639">
          <cell r="A1639" t="str">
            <v>SA4109</v>
          </cell>
          <cell r="B1639" t="str">
            <v>11SE-A/C559</v>
          </cell>
          <cell r="C1639">
            <v>0</v>
          </cell>
          <cell r="D1639" t="str">
            <v>Wch</v>
          </cell>
          <cell r="E1639" t="str">
            <v>Wch-S</v>
          </cell>
          <cell r="F1639" t="str">
            <v>A</v>
          </cell>
          <cell r="G1639" t="str">
            <v>Mount Butler High Frequency Radio Receiving Station</v>
          </cell>
          <cell r="H1639" t="str">
            <v>MD</v>
          </cell>
          <cell r="I1639">
            <v>3</v>
          </cell>
          <cell r="J1639" t="str">
            <v>No</v>
          </cell>
          <cell r="L1639" t="str">
            <v>Yes</v>
          </cell>
          <cell r="M1639" t="str">
            <v>CC00808074011</v>
          </cell>
        </row>
        <row r="1640">
          <cell r="A1640" t="str">
            <v>SA4110</v>
          </cell>
          <cell r="B1640" t="str">
            <v>11SE-A/F125</v>
          </cell>
          <cell r="C1640">
            <v>0</v>
          </cell>
          <cell r="D1640" t="str">
            <v>Wch</v>
          </cell>
          <cell r="E1640" t="str">
            <v>Wch-S</v>
          </cell>
          <cell r="F1640" t="str">
            <v>A</v>
          </cell>
          <cell r="G1640" t="str">
            <v>Mount Butler High Frequency Radio Receiving Station</v>
          </cell>
          <cell r="H1640" t="str">
            <v>MD</v>
          </cell>
          <cell r="I1640">
            <v>3</v>
          </cell>
          <cell r="J1640" t="str">
            <v>Yes</v>
          </cell>
          <cell r="L1640" t="str">
            <v>Yes</v>
          </cell>
          <cell r="M1640" t="str">
            <v>CC00808074002</v>
          </cell>
        </row>
        <row r="1641">
          <cell r="A1641" t="str">
            <v>SA4111</v>
          </cell>
          <cell r="B1641" t="str">
            <v>11SE-A/F128</v>
          </cell>
          <cell r="C1641">
            <v>0</v>
          </cell>
          <cell r="D1641" t="str">
            <v>Wch</v>
          </cell>
          <cell r="E1641" t="str">
            <v>Wch-S</v>
          </cell>
          <cell r="F1641" t="str">
            <v>A</v>
          </cell>
          <cell r="G1641" t="str">
            <v>Mount Butler High Frequency Radio Receiving Station</v>
          </cell>
          <cell r="H1641" t="str">
            <v>MD</v>
          </cell>
          <cell r="I1641">
            <v>3</v>
          </cell>
          <cell r="J1641" t="str">
            <v>Yes</v>
          </cell>
          <cell r="L1641" t="str">
            <v>Yes</v>
          </cell>
          <cell r="M1641" t="str">
            <v>CC00808074003</v>
          </cell>
        </row>
        <row r="1642">
          <cell r="A1642" t="str">
            <v>SA4112</v>
          </cell>
          <cell r="B1642" t="str">
            <v>11SE-A/F129</v>
          </cell>
          <cell r="C1642">
            <v>0</v>
          </cell>
          <cell r="D1642" t="str">
            <v>Wch</v>
          </cell>
          <cell r="E1642" t="str">
            <v>Wch-S</v>
          </cell>
          <cell r="F1642" t="str">
            <v>A</v>
          </cell>
          <cell r="G1642" t="str">
            <v>Mount Butler High Frequency Radio Receiving Station</v>
          </cell>
          <cell r="H1642" t="str">
            <v>MD</v>
          </cell>
          <cell r="I1642">
            <v>3</v>
          </cell>
          <cell r="J1642" t="str">
            <v>No</v>
          </cell>
          <cell r="L1642" t="str">
            <v>Yes</v>
          </cell>
          <cell r="M1642" t="str">
            <v>CC00808074004</v>
          </cell>
        </row>
        <row r="1643">
          <cell r="A1643" t="str">
            <v>SA4113</v>
          </cell>
          <cell r="B1643" t="str">
            <v>11SE-A/F130</v>
          </cell>
          <cell r="C1643">
            <v>0</v>
          </cell>
          <cell r="D1643" t="str">
            <v>Wch</v>
          </cell>
          <cell r="E1643" t="str">
            <v>Wch-S</v>
          </cell>
          <cell r="F1643" t="str">
            <v>A</v>
          </cell>
          <cell r="G1643" t="str">
            <v>Mount Butler High Frequency Radio Receiving Station</v>
          </cell>
          <cell r="H1643" t="str">
            <v>MD</v>
          </cell>
          <cell r="I1643">
            <v>3</v>
          </cell>
          <cell r="J1643" t="str">
            <v>No</v>
          </cell>
          <cell r="L1643" t="str">
            <v>Yes</v>
          </cell>
          <cell r="M1643" t="str">
            <v>CC00808074005</v>
          </cell>
        </row>
        <row r="1644">
          <cell r="A1644" t="str">
            <v>SA4114</v>
          </cell>
          <cell r="B1644" t="str">
            <v>11SE-A/F131</v>
          </cell>
          <cell r="C1644">
            <v>0</v>
          </cell>
          <cell r="D1644" t="str">
            <v>Wch</v>
          </cell>
          <cell r="E1644" t="str">
            <v>Wch-S</v>
          </cell>
          <cell r="F1644" t="str">
            <v>A</v>
          </cell>
          <cell r="G1644" t="str">
            <v>Mount Butler High Frequency Radio Receiving Station</v>
          </cell>
          <cell r="H1644" t="str">
            <v>MD</v>
          </cell>
          <cell r="I1644">
            <v>3</v>
          </cell>
          <cell r="J1644" t="str">
            <v>No</v>
          </cell>
          <cell r="L1644" t="str">
            <v>Yes</v>
          </cell>
          <cell r="M1644" t="str">
            <v>CC00808074006</v>
          </cell>
        </row>
        <row r="1645">
          <cell r="A1645" t="str">
            <v>SA4116</v>
          </cell>
          <cell r="B1645" t="str">
            <v>11SE-A/R237</v>
          </cell>
          <cell r="C1645">
            <v>0</v>
          </cell>
          <cell r="D1645" t="str">
            <v>Wch</v>
          </cell>
          <cell r="E1645" t="str">
            <v>Wch-S</v>
          </cell>
          <cell r="F1645" t="str">
            <v>A</v>
          </cell>
          <cell r="G1645" t="str">
            <v>Mount Butler High Frequency Radio Receiving Station</v>
          </cell>
          <cell r="H1645" t="str">
            <v>MD</v>
          </cell>
          <cell r="I1645">
            <v>1</v>
          </cell>
          <cell r="J1645" t="str">
            <v>Yes</v>
          </cell>
          <cell r="L1645" t="str">
            <v>No</v>
          </cell>
          <cell r="M1645" t="str">
            <v>CC00808074007</v>
          </cell>
        </row>
        <row r="1646">
          <cell r="A1646" t="str">
            <v>SA4117</v>
          </cell>
          <cell r="B1646" t="str">
            <v>11SE-A/R238</v>
          </cell>
          <cell r="C1646">
            <v>0</v>
          </cell>
          <cell r="D1646" t="str">
            <v>Wch</v>
          </cell>
          <cell r="E1646" t="str">
            <v>Wch-S</v>
          </cell>
          <cell r="F1646" t="str">
            <v>A</v>
          </cell>
          <cell r="G1646" t="str">
            <v>Mount Butler High Frequency Radio Receiving Station</v>
          </cell>
          <cell r="H1646" t="str">
            <v>MD</v>
          </cell>
          <cell r="I1646">
            <v>1</v>
          </cell>
          <cell r="J1646" t="str">
            <v>No</v>
          </cell>
          <cell r="L1646" t="str">
            <v>No</v>
          </cell>
          <cell r="M1646" t="str">
            <v>CC00808074008</v>
          </cell>
        </row>
        <row r="1647">
          <cell r="A1647" t="str">
            <v>SA4206</v>
          </cell>
          <cell r="B1647" t="str">
            <v>15NE-D/C62</v>
          </cell>
          <cell r="C1647">
            <v>1</v>
          </cell>
          <cell r="D1647" t="str">
            <v>WS&amp;L</v>
          </cell>
          <cell r="E1647" t="str">
            <v>S</v>
          </cell>
          <cell r="F1647" t="str">
            <v>A</v>
          </cell>
          <cell r="G1647" t="str">
            <v>Cape D'Aguilar Transmitting Station</v>
          </cell>
          <cell r="H1647" t="str">
            <v>CAD</v>
          </cell>
          <cell r="I1647">
            <v>3</v>
          </cell>
          <cell r="J1647" t="str">
            <v>No</v>
          </cell>
          <cell r="L1647" t="str">
            <v>Yes</v>
          </cell>
          <cell r="M1647" t="str">
            <v>BB00808059032</v>
          </cell>
        </row>
        <row r="1648">
          <cell r="A1648" t="str">
            <v>SA4304</v>
          </cell>
          <cell r="B1648" t="str">
            <v>11SE-D/C715</v>
          </cell>
          <cell r="C1648">
            <v>0</v>
          </cell>
          <cell r="D1648" t="str">
            <v>E</v>
          </cell>
          <cell r="E1648" t="str">
            <v>SKW&amp;Is-S</v>
          </cell>
          <cell r="F1648" t="str">
            <v>A</v>
          </cell>
          <cell r="G1648" t="str">
            <v>Lei Yue Mun Park (SKW)</v>
          </cell>
          <cell r="H1648" t="str">
            <v>LCSD</v>
          </cell>
          <cell r="I1648">
            <v>3</v>
          </cell>
          <cell r="J1648" t="str">
            <v>No</v>
          </cell>
          <cell r="L1648" t="str">
            <v>Yes</v>
          </cell>
          <cell r="M1648" t="str">
            <v>DB04408016079</v>
          </cell>
        </row>
        <row r="1649">
          <cell r="A1649" t="str">
            <v>SA4401</v>
          </cell>
          <cell r="B1649" t="str">
            <v>11SW-B/CR645</v>
          </cell>
          <cell r="C1649">
            <v>2</v>
          </cell>
          <cell r="D1649" t="str">
            <v>CP&amp;ML</v>
          </cell>
          <cell r="E1649" t="str">
            <v>C-E</v>
          </cell>
          <cell r="F1649" t="str">
            <v>A</v>
          </cell>
          <cell r="G1649" t="str">
            <v>Central Government Offices</v>
          </cell>
          <cell r="H1649" t="str">
            <v>CS' OFF</v>
          </cell>
          <cell r="I1649">
            <v>1</v>
          </cell>
          <cell r="J1649" t="str">
            <v>Yes</v>
          </cell>
          <cell r="K1649" t="str">
            <v>Central_Admiralty</v>
          </cell>
          <cell r="L1649" t="str">
            <v>Yes</v>
          </cell>
          <cell r="M1649" t="str">
            <v>AA07108006003</v>
          </cell>
        </row>
        <row r="1650">
          <cell r="A1650" t="str">
            <v>SA4402</v>
          </cell>
          <cell r="B1650" t="str">
            <v>11SW-C/R653</v>
          </cell>
          <cell r="C1650">
            <v>0</v>
          </cell>
          <cell r="D1650" t="str">
            <v>CP&amp;ML</v>
          </cell>
          <cell r="E1650" t="str">
            <v>PML</v>
          </cell>
          <cell r="F1650" t="str">
            <v>A</v>
          </cell>
          <cell r="G1650" t="str">
            <v>Peel Rise Rest Garden</v>
          </cell>
          <cell r="H1650" t="str">
            <v>LCSD</v>
          </cell>
          <cell r="I1650">
            <v>1</v>
          </cell>
          <cell r="J1650" t="str">
            <v>Yes</v>
          </cell>
          <cell r="L1650" t="str">
            <v>Yes</v>
          </cell>
          <cell r="M1650" t="str">
            <v>AC04408062000</v>
          </cell>
        </row>
        <row r="1651">
          <cell r="A1651" t="str">
            <v>SA4710</v>
          </cell>
          <cell r="B1651" t="str">
            <v>11SE-D/CR717</v>
          </cell>
          <cell r="C1651">
            <v>0</v>
          </cell>
          <cell r="D1651" t="str">
            <v>E</v>
          </cell>
          <cell r="E1651" t="str">
            <v>CW</v>
          </cell>
          <cell r="F1651" t="str">
            <v>A</v>
          </cell>
          <cell r="G1651" t="str">
            <v>Meng Tak Catholic School</v>
          </cell>
          <cell r="H1651" t="str">
            <v>EB</v>
          </cell>
          <cell r="I1651">
            <v>1</v>
          </cell>
          <cell r="J1651" t="str">
            <v>No</v>
          </cell>
          <cell r="K1651" t="str">
            <v>ChaiWan-West</v>
          </cell>
          <cell r="L1651" t="str">
            <v>Yes</v>
          </cell>
          <cell r="M1651" t="str">
            <v>DD07108031001</v>
          </cell>
        </row>
        <row r="1652">
          <cell r="A1652" t="str">
            <v>SA4711</v>
          </cell>
          <cell r="B1652" t="str">
            <v>11SE-D/FR87</v>
          </cell>
          <cell r="C1652">
            <v>0</v>
          </cell>
          <cell r="D1652" t="str">
            <v>E</v>
          </cell>
          <cell r="E1652" t="str">
            <v>CW</v>
          </cell>
          <cell r="F1652" t="str">
            <v>A</v>
          </cell>
          <cell r="G1652" t="str">
            <v>Science Museum and Hong Kong Film Archive</v>
          </cell>
          <cell r="H1652" t="str">
            <v>LCSD</v>
          </cell>
          <cell r="I1652">
            <v>2</v>
          </cell>
          <cell r="J1652" t="str">
            <v>No</v>
          </cell>
          <cell r="L1652" t="str">
            <v>No</v>
          </cell>
          <cell r="M1652" t="str">
            <v>DD04408032001</v>
          </cell>
        </row>
        <row r="1653">
          <cell r="A1653" t="str">
            <v>SA4712</v>
          </cell>
          <cell r="B1653" t="str">
            <v>11SW-A/C532</v>
          </cell>
          <cell r="C1653">
            <v>2</v>
          </cell>
          <cell r="D1653" t="str">
            <v>WS&amp;L</v>
          </cell>
          <cell r="E1653" t="str">
            <v>W</v>
          </cell>
          <cell r="F1653" t="str">
            <v>A</v>
          </cell>
          <cell r="G1653" t="str">
            <v>Sai Ning Street Open Space</v>
          </cell>
          <cell r="H1653" t="str">
            <v>LCSD</v>
          </cell>
          <cell r="I1653">
            <v>1</v>
          </cell>
          <cell r="J1653" t="str">
            <v>No</v>
          </cell>
          <cell r="K1653" t="str">
            <v>SaiWan</v>
          </cell>
          <cell r="L1653" t="str">
            <v>Yes</v>
          </cell>
          <cell r="M1653" t="str">
            <v>BA04408054001</v>
          </cell>
        </row>
        <row r="1654">
          <cell r="A1654" t="str">
            <v>SA4713</v>
          </cell>
          <cell r="B1654" t="str">
            <v>11SW-A/FR139</v>
          </cell>
          <cell r="C1654">
            <v>0</v>
          </cell>
          <cell r="D1654" t="str">
            <v>WS&amp;L</v>
          </cell>
          <cell r="E1654" t="str">
            <v>W</v>
          </cell>
          <cell r="F1654" t="str">
            <v>A</v>
          </cell>
          <cell r="G1654" t="str">
            <v>Sai Ning Street Open Space</v>
          </cell>
          <cell r="H1654" t="str">
            <v>LCSD</v>
          </cell>
          <cell r="I1654">
            <v>1</v>
          </cell>
          <cell r="J1654" t="str">
            <v>No</v>
          </cell>
          <cell r="K1654" t="str">
            <v>SaiWan</v>
          </cell>
          <cell r="L1654" t="str">
            <v>Yes</v>
          </cell>
          <cell r="M1654" t="str">
            <v>BA04408054002</v>
          </cell>
        </row>
        <row r="1655">
          <cell r="A1655" t="str">
            <v>SA4714</v>
          </cell>
          <cell r="B1655" t="str">
            <v>11SW-B/CR191</v>
          </cell>
          <cell r="C1655">
            <v>1</v>
          </cell>
          <cell r="D1655" t="str">
            <v>CP&amp;ML</v>
          </cell>
          <cell r="E1655" t="str">
            <v>PML</v>
          </cell>
          <cell r="F1655" t="str">
            <v>A</v>
          </cell>
          <cell r="G1655" t="str">
            <v>Mother's Choice, 5 Borrett Road (Wch)</v>
          </cell>
          <cell r="H1655" t="str">
            <v>GPA</v>
          </cell>
          <cell r="I1655">
            <v>1</v>
          </cell>
          <cell r="J1655" t="str">
            <v>*</v>
          </cell>
          <cell r="K1655" t="str">
            <v>Central_Admiralty</v>
          </cell>
          <cell r="L1655" t="str">
            <v>Yes</v>
          </cell>
          <cell r="M1655" t="str">
            <v>AC02308106001</v>
          </cell>
        </row>
        <row r="1656">
          <cell r="A1656" t="str">
            <v>SA4715</v>
          </cell>
          <cell r="B1656" t="str">
            <v>11SW-C/C882</v>
          </cell>
          <cell r="C1656">
            <v>2</v>
          </cell>
          <cell r="D1656" t="str">
            <v>WS&amp;L</v>
          </cell>
          <cell r="E1656" t="str">
            <v>W</v>
          </cell>
          <cell r="F1656" t="str">
            <v>A</v>
          </cell>
          <cell r="G1656" t="str">
            <v>Bethanie, 139 Pokfulam Road</v>
          </cell>
          <cell r="H1656" t="str">
            <v>GPA</v>
          </cell>
          <cell r="I1656">
            <v>3</v>
          </cell>
          <cell r="J1656" t="str">
            <v>No</v>
          </cell>
          <cell r="L1656" t="str">
            <v>Yes</v>
          </cell>
          <cell r="M1656" t="str">
            <v>BJ02308034022</v>
          </cell>
        </row>
        <row r="1657">
          <cell r="A1657" t="str">
            <v>SA4717</v>
          </cell>
          <cell r="B1657" t="str">
            <v>14NE-B/C226</v>
          </cell>
          <cell r="C1657">
            <v>0</v>
          </cell>
          <cell r="D1657" t="str">
            <v>E</v>
          </cell>
          <cell r="E1657" t="str">
            <v>SKW&amp;Is-S</v>
          </cell>
          <cell r="F1657" t="str">
            <v>A</v>
          </cell>
          <cell r="G1657" t="str">
            <v>Yung Shue Wan Public Toilet (Is-S)</v>
          </cell>
          <cell r="H1657" t="str">
            <v>FEHD</v>
          </cell>
          <cell r="I1657">
            <v>1</v>
          </cell>
          <cell r="J1657" t="str">
            <v>No</v>
          </cell>
          <cell r="L1657" t="str">
            <v>Yes</v>
          </cell>
          <cell r="M1657" t="str">
            <v>DF01908073001</v>
          </cell>
        </row>
        <row r="1658">
          <cell r="A1658" t="str">
            <v>SA4718</v>
          </cell>
          <cell r="B1658" t="str">
            <v>14NW-D/F89</v>
          </cell>
          <cell r="C1658">
            <v>0</v>
          </cell>
          <cell r="D1658" t="str">
            <v>E</v>
          </cell>
          <cell r="E1658" t="str">
            <v>SKW&amp;Is-S</v>
          </cell>
          <cell r="F1658" t="str">
            <v>A</v>
          </cell>
          <cell r="G1658" t="str">
            <v>Cheung Chau Sportsground (Is-S)</v>
          </cell>
          <cell r="H1658" t="str">
            <v>LCSD</v>
          </cell>
          <cell r="I1658">
            <v>2</v>
          </cell>
          <cell r="J1658" t="str">
            <v>No</v>
          </cell>
          <cell r="K1658" t="str">
            <v>CheungChau-South</v>
          </cell>
          <cell r="L1658" t="str">
            <v>Yes</v>
          </cell>
          <cell r="M1658" t="str">
            <v>DF04408065003</v>
          </cell>
        </row>
        <row r="1659">
          <cell r="A1659" t="str">
            <v>SA4719</v>
          </cell>
          <cell r="B1659" t="str">
            <v>15NE-C/C423</v>
          </cell>
          <cell r="C1659">
            <v>0</v>
          </cell>
          <cell r="D1659" t="str">
            <v>WS&amp;L</v>
          </cell>
          <cell r="E1659" t="str">
            <v>S</v>
          </cell>
          <cell r="F1659" t="str">
            <v>A</v>
          </cell>
          <cell r="G1659" t="str">
            <v>Tai Tam Village Public Toilet</v>
          </cell>
          <cell r="H1659" t="str">
            <v>FEHD</v>
          </cell>
          <cell r="I1659">
            <v>1</v>
          </cell>
          <cell r="J1659" t="str">
            <v>No</v>
          </cell>
          <cell r="L1659" t="str">
            <v>Yes</v>
          </cell>
          <cell r="M1659" t="str">
            <v>BB01908067001</v>
          </cell>
        </row>
        <row r="1660">
          <cell r="A1660" t="str">
            <v>SA4906</v>
          </cell>
          <cell r="B1660" t="str">
            <v>11SE-D/C716</v>
          </cell>
          <cell r="C1660">
            <v>0</v>
          </cell>
          <cell r="D1660" t="str">
            <v>E</v>
          </cell>
          <cell r="E1660" t="str">
            <v>CW</v>
          </cell>
          <cell r="F1660" t="str">
            <v>A</v>
          </cell>
          <cell r="G1660" t="str">
            <v>Cape Collinson Training Centre</v>
          </cell>
          <cell r="H1660" t="str">
            <v>CSD</v>
          </cell>
          <cell r="I1660">
            <v>1</v>
          </cell>
          <cell r="J1660" t="str">
            <v>No</v>
          </cell>
          <cell r="L1660" t="str">
            <v>Yes</v>
          </cell>
          <cell r="M1660" t="str">
            <v>DD01208003026</v>
          </cell>
        </row>
        <row r="1661">
          <cell r="A1661" t="str">
            <v>SA4907</v>
          </cell>
          <cell r="B1661" t="str">
            <v>11SE-D/C719</v>
          </cell>
          <cell r="C1661">
            <v>0</v>
          </cell>
          <cell r="D1661" t="str">
            <v>E</v>
          </cell>
          <cell r="E1661" t="str">
            <v>CW</v>
          </cell>
          <cell r="F1661" t="str">
            <v>A</v>
          </cell>
          <cell r="G1661" t="str">
            <v>Cape Collinson Training Centre</v>
          </cell>
          <cell r="H1661" t="str">
            <v>CSD</v>
          </cell>
          <cell r="I1661">
            <v>1</v>
          </cell>
          <cell r="J1661" t="str">
            <v>Yes</v>
          </cell>
          <cell r="L1661" t="str">
            <v>Yes</v>
          </cell>
          <cell r="M1661" t="str">
            <v>DD01208003027</v>
          </cell>
        </row>
        <row r="1662">
          <cell r="A1662" t="str">
            <v>SA4908</v>
          </cell>
          <cell r="B1662" t="str">
            <v>11SW-A/CR292</v>
          </cell>
          <cell r="C1662">
            <v>1</v>
          </cell>
          <cell r="D1662" t="str">
            <v>WS&amp;L</v>
          </cell>
          <cell r="E1662" t="str">
            <v>W</v>
          </cell>
          <cell r="F1662" t="str">
            <v>A</v>
          </cell>
          <cell r="G1662" t="str">
            <v>Chee Sing Kok Social Centre</v>
          </cell>
          <cell r="H1662" t="str">
            <v>GPA</v>
          </cell>
          <cell r="I1662">
            <v>2</v>
          </cell>
          <cell r="J1662" t="str">
            <v>No</v>
          </cell>
          <cell r="L1662" t="str">
            <v>Yes</v>
          </cell>
          <cell r="M1662" t="str">
            <v>BA02308051004</v>
          </cell>
        </row>
        <row r="1663">
          <cell r="A1663" t="str">
            <v>SA4910</v>
          </cell>
          <cell r="B1663" t="str">
            <v>11SW-C/CR49</v>
          </cell>
          <cell r="C1663">
            <v>2</v>
          </cell>
          <cell r="D1663" t="str">
            <v>WS&amp;L</v>
          </cell>
          <cell r="E1663" t="str">
            <v>W</v>
          </cell>
          <cell r="F1663" t="str">
            <v>A</v>
          </cell>
          <cell r="G1663" t="str">
            <v>Kwong Yuet Tong Excel Foundation Primary School</v>
          </cell>
          <cell r="H1663" t="str">
            <v>EB</v>
          </cell>
          <cell r="I1663">
            <v>1</v>
          </cell>
          <cell r="J1663" t="str">
            <v>No</v>
          </cell>
          <cell r="K1663" t="str">
            <v>Pokfulam</v>
          </cell>
          <cell r="L1663" t="str">
            <v>Yes</v>
          </cell>
          <cell r="M1663" t="str">
            <v>BJ07108043001</v>
          </cell>
        </row>
        <row r="1664">
          <cell r="A1664" t="str">
            <v>SA4911</v>
          </cell>
          <cell r="B1664" t="str">
            <v>11SW-C/CR46</v>
          </cell>
          <cell r="C1664">
            <v>2</v>
          </cell>
          <cell r="D1664" t="str">
            <v>WS&amp;L</v>
          </cell>
          <cell r="E1664" t="str">
            <v>W</v>
          </cell>
          <cell r="F1664" t="str">
            <v>A</v>
          </cell>
          <cell r="G1664" t="str">
            <v>Kwong Yuet Tong Excel Foundation Primary School</v>
          </cell>
          <cell r="H1664" t="str">
            <v>EB</v>
          </cell>
          <cell r="I1664">
            <v>1</v>
          </cell>
          <cell r="J1664" t="str">
            <v>No</v>
          </cell>
          <cell r="K1664" t="str">
            <v>Pokfulam</v>
          </cell>
          <cell r="L1664" t="str">
            <v>Yes</v>
          </cell>
          <cell r="M1664" t="str">
            <v>BJ07108043002</v>
          </cell>
        </row>
        <row r="1665">
          <cell r="A1665" t="str">
            <v>SA5001</v>
          </cell>
          <cell r="B1665" t="str">
            <v>11SE-A/C930</v>
          </cell>
          <cell r="C1665">
            <v>1</v>
          </cell>
          <cell r="D1665" t="str">
            <v>Wch</v>
          </cell>
          <cell r="E1665" t="str">
            <v>Wch-S</v>
          </cell>
          <cell r="F1665" t="str">
            <v>A</v>
          </cell>
          <cell r="G1665" t="str">
            <v>Lin Fa Kung Garden</v>
          </cell>
          <cell r="H1665" t="str">
            <v>LCSD</v>
          </cell>
          <cell r="I1665">
            <v>1</v>
          </cell>
          <cell r="J1665" t="str">
            <v>*</v>
          </cell>
          <cell r="K1665" t="str">
            <v>TinHau</v>
          </cell>
          <cell r="L1665" t="str">
            <v>Yes</v>
          </cell>
          <cell r="M1665" t="str">
            <v>CC04408076001</v>
          </cell>
        </row>
        <row r="1666">
          <cell r="A1666" t="str">
            <v>SA5002</v>
          </cell>
          <cell r="B1666" t="str">
            <v>11SE-B/CR69</v>
          </cell>
          <cell r="C1666">
            <v>0</v>
          </cell>
          <cell r="D1666" t="str">
            <v>E</v>
          </cell>
          <cell r="E1666" t="str">
            <v>SKW&amp;Is-S</v>
          </cell>
          <cell r="F1666" t="str">
            <v>A</v>
          </cell>
          <cell r="G1666" t="str">
            <v>Shaukeiwan Jockey Club Clinic (SKW)</v>
          </cell>
          <cell r="H1666" t="str">
            <v>DH</v>
          </cell>
          <cell r="I1666">
            <v>1</v>
          </cell>
          <cell r="J1666" t="str">
            <v>No</v>
          </cell>
          <cell r="L1666" t="str">
            <v>Yes</v>
          </cell>
          <cell r="M1666" t="str">
            <v>DB02508014002</v>
          </cell>
        </row>
        <row r="1667">
          <cell r="A1667" t="str">
            <v>SA5003</v>
          </cell>
          <cell r="B1667" t="str">
            <v>11SE-C/C871</v>
          </cell>
          <cell r="C1667">
            <v>0</v>
          </cell>
          <cell r="D1667" t="str">
            <v>Wch</v>
          </cell>
          <cell r="E1667" t="str">
            <v>Wch-S</v>
          </cell>
          <cell r="F1667" t="str">
            <v>A</v>
          </cell>
          <cell r="G1667" t="str">
            <v>Explosive Ordinance Disposal (EOD) Bureau at Mount Butler Quarry Site</v>
          </cell>
          <cell r="H1667" t="str">
            <v>HKPF</v>
          </cell>
          <cell r="I1667">
            <v>3</v>
          </cell>
          <cell r="J1667" t="str">
            <v>No</v>
          </cell>
          <cell r="L1667" t="str">
            <v>No</v>
          </cell>
          <cell r="M1667" t="str">
            <v>CC03108038025</v>
          </cell>
        </row>
        <row r="1668">
          <cell r="A1668" t="str">
            <v>SA5204</v>
          </cell>
          <cell r="B1668" t="str">
            <v>11SW-A/CR1200</v>
          </cell>
          <cell r="C1668">
            <v>3</v>
          </cell>
          <cell r="D1668" t="str">
            <v>CP&amp;ML</v>
          </cell>
          <cell r="E1668" t="str">
            <v>PML</v>
          </cell>
          <cell r="F1668" t="str">
            <v>A</v>
          </cell>
          <cell r="G1668" t="str">
            <v>Buxey Lodge</v>
          </cell>
          <cell r="H1668" t="str">
            <v>GPA</v>
          </cell>
          <cell r="I1668">
            <v>1</v>
          </cell>
          <cell r="J1668" t="str">
            <v>No</v>
          </cell>
          <cell r="K1668" t="str">
            <v>SheungWan_SaiYingPun</v>
          </cell>
          <cell r="L1668" t="str">
            <v>Yes</v>
          </cell>
          <cell r="M1668" t="str">
            <v>AC02306005000</v>
          </cell>
        </row>
        <row r="1669">
          <cell r="A1669" t="str">
            <v>SA5205</v>
          </cell>
          <cell r="B1669" t="str">
            <v>15NE-C/F155</v>
          </cell>
          <cell r="C1669">
            <v>0</v>
          </cell>
          <cell r="D1669" t="str">
            <v>WS&amp;L</v>
          </cell>
          <cell r="E1669" t="str">
            <v>S</v>
          </cell>
          <cell r="F1669" t="str">
            <v>A</v>
          </cell>
          <cell r="G1669" t="str">
            <v>Stanley Prison</v>
          </cell>
          <cell r="H1669" t="str">
            <v>CSD</v>
          </cell>
          <cell r="I1669">
            <v>1</v>
          </cell>
          <cell r="J1669" t="str">
            <v>No</v>
          </cell>
          <cell r="L1669" t="str">
            <v>Yes</v>
          </cell>
          <cell r="M1669" t="str">
            <v>BB01208003069</v>
          </cell>
        </row>
        <row r="1670">
          <cell r="A1670" t="str">
            <v>SA5509</v>
          </cell>
          <cell r="B1670" t="str">
            <v>11SE-C/C463</v>
          </cell>
          <cell r="C1670">
            <v>0</v>
          </cell>
          <cell r="D1670" t="str">
            <v>Wch</v>
          </cell>
          <cell r="E1670" t="str">
            <v>Wch-S</v>
          </cell>
          <cell r="F1670" t="str">
            <v>A</v>
          </cell>
          <cell r="G1670" t="str">
            <v>Caroline Cemetery</v>
          </cell>
          <cell r="H1670" t="str">
            <v>FEHD</v>
          </cell>
          <cell r="I1670">
            <v>3</v>
          </cell>
          <cell r="J1670" t="str">
            <v>No</v>
          </cell>
          <cell r="L1670" t="str">
            <v>Yes</v>
          </cell>
          <cell r="M1670" t="str">
            <v>CC01908072004</v>
          </cell>
        </row>
        <row r="1671">
          <cell r="A1671" t="str">
            <v>SA5510</v>
          </cell>
          <cell r="B1671" t="str">
            <v>11SE-C/C896</v>
          </cell>
          <cell r="C1671">
            <v>0</v>
          </cell>
          <cell r="D1671" t="str">
            <v>Wch</v>
          </cell>
          <cell r="E1671" t="str">
            <v>Wch-S</v>
          </cell>
          <cell r="F1671" t="str">
            <v>A</v>
          </cell>
          <cell r="G1671" t="str">
            <v>Mount Butler Quarry Site</v>
          </cell>
          <cell r="H1671" t="str">
            <v>HKPF</v>
          </cell>
          <cell r="I1671">
            <v>3</v>
          </cell>
          <cell r="J1671" t="str">
            <v>*</v>
          </cell>
          <cell r="L1671" t="str">
            <v>No</v>
          </cell>
          <cell r="M1671" t="str">
            <v>CC03108038026</v>
          </cell>
        </row>
        <row r="1672">
          <cell r="A1672" t="str">
            <v>SA5511</v>
          </cell>
          <cell r="B1672" t="str">
            <v>11SW-A/C346</v>
          </cell>
          <cell r="C1672">
            <v>0</v>
          </cell>
          <cell r="D1672" t="str">
            <v>CP&amp;ML</v>
          </cell>
          <cell r="E1672" t="str">
            <v>PML</v>
          </cell>
          <cell r="F1672" t="str">
            <v>A</v>
          </cell>
          <cell r="G1672" t="str">
            <v>Victoria Peak CAD Outstations</v>
          </cell>
          <cell r="H1672" t="str">
            <v>CAD</v>
          </cell>
          <cell r="I1672">
            <v>1</v>
          </cell>
          <cell r="J1672" t="str">
            <v>No</v>
          </cell>
          <cell r="L1672" t="str">
            <v>Yes</v>
          </cell>
          <cell r="M1672" t="str">
            <v>AC00808105001</v>
          </cell>
        </row>
        <row r="1673">
          <cell r="A1673" t="str">
            <v>SA5512</v>
          </cell>
          <cell r="B1673" t="str">
            <v>11SW-D/CR1937</v>
          </cell>
          <cell r="C1673">
            <v>0</v>
          </cell>
          <cell r="D1673" t="str">
            <v>WS&amp;L</v>
          </cell>
          <cell r="E1673" t="str">
            <v>S</v>
          </cell>
          <cell r="F1673" t="str">
            <v>A</v>
          </cell>
          <cell r="G1673" t="str">
            <v>Yue Kwong Road Sports Centre</v>
          </cell>
          <cell r="H1673" t="str">
            <v>LCSD</v>
          </cell>
          <cell r="I1673">
            <v>1</v>
          </cell>
          <cell r="J1673" t="str">
            <v>No</v>
          </cell>
          <cell r="L1673" t="str">
            <v>Yes</v>
          </cell>
          <cell r="M1673" t="str">
            <v>BK04408034001</v>
          </cell>
        </row>
        <row r="1674">
          <cell r="A1674" t="str">
            <v>SA5515</v>
          </cell>
          <cell r="B1674" t="str">
            <v>14NW-D/R321</v>
          </cell>
          <cell r="C1674">
            <v>0</v>
          </cell>
          <cell r="D1674" t="str">
            <v>E</v>
          </cell>
          <cell r="E1674" t="str">
            <v>SKW&amp;Is-S</v>
          </cell>
          <cell r="F1674" t="str">
            <v>A</v>
          </cell>
          <cell r="G1674" t="str">
            <v>Cheung Chau Pak Tai Temple Playground (Is-S)</v>
          </cell>
          <cell r="H1674" t="str">
            <v>LCSD</v>
          </cell>
          <cell r="I1674">
            <v>2</v>
          </cell>
          <cell r="J1674" t="str">
            <v>No</v>
          </cell>
          <cell r="K1674" t="str">
            <v>CheungChau-North</v>
          </cell>
          <cell r="L1674" t="str">
            <v>No</v>
          </cell>
          <cell r="M1674" t="str">
            <v>DF04408052002</v>
          </cell>
        </row>
        <row r="1675">
          <cell r="A1675" t="str">
            <v>SA5516</v>
          </cell>
          <cell r="B1675" t="str">
            <v>15NE-C/F153</v>
          </cell>
          <cell r="C1675">
            <v>0</v>
          </cell>
          <cell r="D1675" t="str">
            <v>WS&amp;L</v>
          </cell>
          <cell r="E1675" t="str">
            <v>S</v>
          </cell>
          <cell r="F1675" t="str">
            <v>A</v>
          </cell>
          <cell r="G1675" t="str">
            <v>Correctional Services Staff Training Centre</v>
          </cell>
          <cell r="H1675" t="str">
            <v>CSD</v>
          </cell>
          <cell r="I1675">
            <v>3</v>
          </cell>
          <cell r="J1675" t="str">
            <v>No</v>
          </cell>
          <cell r="L1675" t="str">
            <v>Yes</v>
          </cell>
          <cell r="M1675" t="str">
            <v>BB01208068001</v>
          </cell>
        </row>
        <row r="1676">
          <cell r="A1676" t="str">
            <v>SA5517</v>
          </cell>
          <cell r="B1676" t="str">
            <v>15NE-C/FR154</v>
          </cell>
          <cell r="C1676">
            <v>0</v>
          </cell>
          <cell r="D1676" t="str">
            <v>WS&amp;L</v>
          </cell>
          <cell r="E1676" t="str">
            <v>S</v>
          </cell>
          <cell r="F1676" t="str">
            <v>A</v>
          </cell>
          <cell r="G1676" t="str">
            <v>Correctional Services Staff Training Centre</v>
          </cell>
          <cell r="H1676" t="str">
            <v>CSD</v>
          </cell>
          <cell r="I1676">
            <v>1</v>
          </cell>
          <cell r="J1676" t="str">
            <v>No</v>
          </cell>
          <cell r="L1676" t="str">
            <v>Yes</v>
          </cell>
          <cell r="M1676" t="str">
            <v>BB01208068002</v>
          </cell>
        </row>
        <row r="1677">
          <cell r="A1677" t="str">
            <v>SA5518</v>
          </cell>
          <cell r="B1677" t="str">
            <v>15NW-A/C7</v>
          </cell>
          <cell r="C1677">
            <v>0</v>
          </cell>
          <cell r="D1677" t="str">
            <v>WS&amp;L</v>
          </cell>
          <cell r="E1677" t="str">
            <v>S</v>
          </cell>
          <cell r="F1677" t="str">
            <v>A</v>
          </cell>
          <cell r="G1677" t="str">
            <v>Ap Lei Chau Wind Tower Park</v>
          </cell>
          <cell r="H1677" t="str">
            <v>LCSD</v>
          </cell>
          <cell r="I1677">
            <v>1</v>
          </cell>
          <cell r="J1677" t="str">
            <v>No</v>
          </cell>
          <cell r="K1677" t="str">
            <v>Aberdeen_ApLeiChau</v>
          </cell>
          <cell r="L1677" t="str">
            <v>Yes</v>
          </cell>
          <cell r="M1677" t="str">
            <v>BK04408035005</v>
          </cell>
        </row>
        <row r="1678">
          <cell r="A1678" t="str">
            <v>SA5702</v>
          </cell>
          <cell r="B1678" t="str">
            <v>11SW-A/C101</v>
          </cell>
          <cell r="C1678">
            <v>2</v>
          </cell>
          <cell r="D1678" t="str">
            <v>WS&amp;L</v>
          </cell>
          <cell r="E1678" t="str">
            <v>W</v>
          </cell>
          <cell r="F1678" t="str">
            <v>A</v>
          </cell>
          <cell r="G1678" t="str">
            <v>Ka Wai Man Road Garden</v>
          </cell>
          <cell r="H1678" t="str">
            <v>LCSD</v>
          </cell>
          <cell r="I1678">
            <v>1</v>
          </cell>
          <cell r="J1678" t="str">
            <v>Yes</v>
          </cell>
          <cell r="K1678" t="str">
            <v>SaiWan</v>
          </cell>
          <cell r="L1678" t="str">
            <v>No</v>
          </cell>
          <cell r="M1678" t="str">
            <v>BA04408027003</v>
          </cell>
        </row>
        <row r="1679">
          <cell r="A1679" t="str">
            <v>SA6001</v>
          </cell>
          <cell r="B1679" t="str">
            <v>10SW-D/C144</v>
          </cell>
          <cell r="C1679">
            <v>0</v>
          </cell>
          <cell r="D1679" t="str">
            <v>E</v>
          </cell>
          <cell r="E1679" t="str">
            <v>SKW&amp;Is-S</v>
          </cell>
          <cell r="F1679" t="str">
            <v>A</v>
          </cell>
          <cell r="G1679" t="str">
            <v>Hei Ling Chau Addiction Treatment Centre &amp; Hei Ling Chau Correctional Institution (Is-S)</v>
          </cell>
          <cell r="H1679" t="str">
            <v>CSD</v>
          </cell>
          <cell r="I1679">
            <v>3</v>
          </cell>
          <cell r="J1679" t="str">
            <v>*</v>
          </cell>
          <cell r="L1679" t="str">
            <v>No</v>
          </cell>
          <cell r="M1679" t="str">
            <v>DF01208008183</v>
          </cell>
        </row>
        <row r="1680">
          <cell r="A1680" t="str">
            <v>SA6006</v>
          </cell>
          <cell r="B1680" t="str">
            <v>11SE-B/R16</v>
          </cell>
          <cell r="C1680">
            <v>2</v>
          </cell>
          <cell r="D1680" t="str">
            <v>E</v>
          </cell>
          <cell r="E1680" t="str">
            <v>SKW&amp;Is-S</v>
          </cell>
          <cell r="F1680" t="str">
            <v>A</v>
          </cell>
          <cell r="G1680" t="str">
            <v>Shaukeiwan Tsung Tsin School, A Kung Ngam Road (Skw)</v>
          </cell>
          <cell r="H1680" t="str">
            <v>EB</v>
          </cell>
          <cell r="I1680">
            <v>1</v>
          </cell>
          <cell r="J1680" t="str">
            <v>Yes</v>
          </cell>
          <cell r="K1680" t="str">
            <v>ShauKeiWan_SaiWanHo</v>
          </cell>
          <cell r="L1680" t="str">
            <v>No</v>
          </cell>
          <cell r="M1680" t="str">
            <v>DB07108046001</v>
          </cell>
        </row>
        <row r="1681">
          <cell r="A1681" t="str">
            <v>SA6007</v>
          </cell>
          <cell r="B1681" t="str">
            <v>11SE-C/C875</v>
          </cell>
          <cell r="C1681">
            <v>0</v>
          </cell>
          <cell r="D1681" t="str">
            <v>Wch</v>
          </cell>
          <cell r="E1681" t="str">
            <v>Wch-S</v>
          </cell>
          <cell r="F1681" t="str">
            <v>A</v>
          </cell>
          <cell r="G1681" t="str">
            <v>Mount Butler Quarry Site</v>
          </cell>
          <cell r="H1681" t="str">
            <v>HKPF</v>
          </cell>
          <cell r="I1681">
            <v>3</v>
          </cell>
          <cell r="J1681" t="str">
            <v>*</v>
          </cell>
          <cell r="L1681" t="str">
            <v>Yes</v>
          </cell>
          <cell r="M1681" t="str">
            <v>CC03108038027</v>
          </cell>
        </row>
        <row r="1682">
          <cell r="A1682" t="str">
            <v>SA6008</v>
          </cell>
          <cell r="B1682" t="str">
            <v>11SE-C/C877</v>
          </cell>
          <cell r="C1682">
            <v>0</v>
          </cell>
          <cell r="D1682" t="str">
            <v>Wch</v>
          </cell>
          <cell r="E1682" t="str">
            <v>Wch-S</v>
          </cell>
          <cell r="F1682" t="str">
            <v>A</v>
          </cell>
          <cell r="G1682" t="str">
            <v>Mount Butler Quarry Site</v>
          </cell>
          <cell r="H1682" t="str">
            <v>HKPF</v>
          </cell>
          <cell r="I1682">
            <v>1</v>
          </cell>
          <cell r="J1682" t="str">
            <v>No</v>
          </cell>
          <cell r="L1682" t="str">
            <v>Yes</v>
          </cell>
          <cell r="M1682" t="str">
            <v>CC03108038028</v>
          </cell>
        </row>
        <row r="1683">
          <cell r="A1683" t="str">
            <v>SA6009</v>
          </cell>
          <cell r="B1683" t="str">
            <v>11SE-C/F201</v>
          </cell>
          <cell r="C1683">
            <v>0</v>
          </cell>
          <cell r="D1683" t="str">
            <v>Wch</v>
          </cell>
          <cell r="E1683" t="str">
            <v>Wch-S</v>
          </cell>
          <cell r="F1683" t="str">
            <v>A</v>
          </cell>
          <cell r="G1683" t="str">
            <v>Mount Butler Quarry Site</v>
          </cell>
          <cell r="H1683" t="str">
            <v>HKPF</v>
          </cell>
          <cell r="I1683">
            <v>3</v>
          </cell>
          <cell r="J1683" t="str">
            <v>*</v>
          </cell>
          <cell r="L1683" t="str">
            <v>Yes</v>
          </cell>
          <cell r="M1683" t="str">
            <v>CC03108038029</v>
          </cell>
        </row>
        <row r="1684">
          <cell r="A1684" t="str">
            <v>SA6010</v>
          </cell>
          <cell r="B1684" t="str">
            <v>11SE-C/F202</v>
          </cell>
          <cell r="C1684">
            <v>0</v>
          </cell>
          <cell r="D1684" t="str">
            <v>Wch</v>
          </cell>
          <cell r="E1684" t="str">
            <v>Wch-S</v>
          </cell>
          <cell r="F1684" t="str">
            <v>A</v>
          </cell>
          <cell r="G1684" t="str">
            <v>Mount Butler Quarry Site</v>
          </cell>
          <cell r="H1684" t="str">
            <v>HKPF</v>
          </cell>
          <cell r="I1684">
            <v>3</v>
          </cell>
          <cell r="J1684" t="str">
            <v>*</v>
          </cell>
          <cell r="L1684" t="str">
            <v>Yes</v>
          </cell>
          <cell r="M1684" t="str">
            <v>CC03108038031</v>
          </cell>
        </row>
        <row r="1685">
          <cell r="A1685" t="str">
            <v>SA6011</v>
          </cell>
          <cell r="B1685" t="str">
            <v>11SE-C/F204</v>
          </cell>
          <cell r="C1685">
            <v>0</v>
          </cell>
          <cell r="D1685" t="str">
            <v>Wch</v>
          </cell>
          <cell r="E1685" t="str">
            <v>Wch-S</v>
          </cell>
          <cell r="F1685" t="str">
            <v>A</v>
          </cell>
          <cell r="G1685" t="str">
            <v>Mount Butler Quarry Site</v>
          </cell>
          <cell r="H1685" t="str">
            <v>HKPF</v>
          </cell>
          <cell r="I1685">
            <v>3</v>
          </cell>
          <cell r="J1685" t="str">
            <v>*</v>
          </cell>
          <cell r="L1685" t="str">
            <v>Yes</v>
          </cell>
          <cell r="M1685" t="str">
            <v>CC03108038032</v>
          </cell>
        </row>
        <row r="1686">
          <cell r="A1686" t="str">
            <v>SA6012</v>
          </cell>
          <cell r="B1686" t="str">
            <v>11SE-C/F205</v>
          </cell>
          <cell r="C1686">
            <v>0</v>
          </cell>
          <cell r="D1686" t="str">
            <v>Wch</v>
          </cell>
          <cell r="E1686" t="str">
            <v>Wch-S</v>
          </cell>
          <cell r="F1686" t="str">
            <v>A</v>
          </cell>
          <cell r="G1686" t="str">
            <v>Mount Butler Quarry Site</v>
          </cell>
          <cell r="H1686" t="str">
            <v>HKPF</v>
          </cell>
          <cell r="I1686">
            <v>3</v>
          </cell>
          <cell r="J1686" t="str">
            <v>*</v>
          </cell>
          <cell r="L1686" t="str">
            <v>Yes</v>
          </cell>
          <cell r="M1686" t="str">
            <v>CC03108038030</v>
          </cell>
        </row>
        <row r="1687">
          <cell r="A1687" t="str">
            <v>SA6016</v>
          </cell>
          <cell r="B1687" t="str">
            <v>11SW-C/R652</v>
          </cell>
          <cell r="C1687">
            <v>0</v>
          </cell>
          <cell r="D1687" t="str">
            <v>WS&amp;L</v>
          </cell>
          <cell r="E1687" t="str">
            <v>W</v>
          </cell>
          <cell r="F1687" t="str">
            <v>A</v>
          </cell>
          <cell r="G1687" t="str">
            <v>The 2nd Campus Of The HKAPA At Pokfulam Rd (Formerly Bethanie Building)</v>
          </cell>
          <cell r="H1687" t="str">
            <v>GPA</v>
          </cell>
          <cell r="I1687">
            <v>2</v>
          </cell>
          <cell r="J1687" t="str">
            <v>*</v>
          </cell>
          <cell r="L1687" t="str">
            <v>No</v>
          </cell>
          <cell r="M1687" t="str">
            <v>BJ02308034018</v>
          </cell>
        </row>
        <row r="1688">
          <cell r="A1688" t="str">
            <v>SA6017</v>
          </cell>
          <cell r="B1688" t="str">
            <v>11SW-C/R655</v>
          </cell>
          <cell r="C1688">
            <v>0</v>
          </cell>
          <cell r="D1688" t="str">
            <v>WS&amp;L</v>
          </cell>
          <cell r="E1688" t="str">
            <v>W</v>
          </cell>
          <cell r="F1688" t="str">
            <v>A</v>
          </cell>
          <cell r="G1688" t="str">
            <v>Hong Kong Animal Management Centre</v>
          </cell>
          <cell r="H1688" t="str">
            <v>AFCD</v>
          </cell>
          <cell r="I1688">
            <v>1</v>
          </cell>
          <cell r="J1688" t="str">
            <v>*</v>
          </cell>
          <cell r="L1688" t="str">
            <v>No</v>
          </cell>
          <cell r="M1688" t="str">
            <v>BJ00108044001</v>
          </cell>
        </row>
        <row r="1689">
          <cell r="A1689" t="str">
            <v>SA6018</v>
          </cell>
          <cell r="B1689" t="str">
            <v>11SW-D/F659</v>
          </cell>
          <cell r="C1689">
            <v>1</v>
          </cell>
          <cell r="D1689" t="str">
            <v>WS&amp;L</v>
          </cell>
          <cell r="E1689" t="str">
            <v>S</v>
          </cell>
          <cell r="F1689" t="str">
            <v>A</v>
          </cell>
          <cell r="G1689" t="str">
            <v>TWGH's Jockey Club Rehabilitation Complex</v>
          </cell>
          <cell r="H1689" t="str">
            <v>SWD</v>
          </cell>
          <cell r="I1689">
            <v>1</v>
          </cell>
          <cell r="J1689" t="str">
            <v>*</v>
          </cell>
          <cell r="L1689" t="str">
            <v>Yes</v>
          </cell>
          <cell r="M1689" t="str">
            <v>BB05508070001</v>
          </cell>
        </row>
        <row r="1690">
          <cell r="A1690" t="str">
            <v>SA6021</v>
          </cell>
          <cell r="B1690" t="str">
            <v>14NW-D/F71</v>
          </cell>
          <cell r="C1690">
            <v>0</v>
          </cell>
          <cell r="D1690" t="str">
            <v>E</v>
          </cell>
          <cell r="E1690" t="str">
            <v>SKW&amp;Is-S</v>
          </cell>
          <cell r="F1690" t="str">
            <v>A</v>
          </cell>
          <cell r="G1690" t="str">
            <v>Cheung Chau Sportsground (Is-S)</v>
          </cell>
          <cell r="H1690" t="str">
            <v>LCSD</v>
          </cell>
          <cell r="I1690">
            <v>2</v>
          </cell>
          <cell r="J1690" t="str">
            <v>Yes</v>
          </cell>
          <cell r="K1690" t="str">
            <v>CheungChau-South</v>
          </cell>
          <cell r="L1690" t="str">
            <v>Yes</v>
          </cell>
          <cell r="M1690" t="str">
            <v>DF04408074001</v>
          </cell>
        </row>
        <row r="1691">
          <cell r="A1691" t="str">
            <v>SA6102</v>
          </cell>
          <cell r="B1691" t="str">
            <v>11SW-B/R379</v>
          </cell>
          <cell r="C1691">
            <v>3</v>
          </cell>
          <cell r="D1691" t="str">
            <v>CP&amp;ML</v>
          </cell>
          <cell r="E1691" t="str">
            <v>P&amp;ML</v>
          </cell>
          <cell r="F1691" t="str">
            <v>A</v>
          </cell>
          <cell r="G1691" t="str">
            <v>28 Kennedy Road (CP&amp;ML)</v>
          </cell>
          <cell r="H1691" t="str">
            <v>CS' OFF</v>
          </cell>
          <cell r="I1691">
            <v>1</v>
          </cell>
          <cell r="J1691" t="str">
            <v>*</v>
          </cell>
          <cell r="K1691" t="str">
            <v>Central_Admiralty</v>
          </cell>
          <cell r="L1691" t="str">
            <v>No</v>
          </cell>
          <cell r="M1691" t="str">
            <v>AC07108111001</v>
          </cell>
        </row>
        <row r="1692">
          <cell r="A1692" t="str">
            <v>SA6103</v>
          </cell>
          <cell r="B1692" t="str">
            <v>11SW-D/FR71</v>
          </cell>
          <cell r="C1692">
            <v>2</v>
          </cell>
          <cell r="D1692" t="str">
            <v>Wch</v>
          </cell>
          <cell r="E1692" t="str">
            <v>Wch-S</v>
          </cell>
          <cell r="F1692" t="str">
            <v>A</v>
          </cell>
          <cell r="G1692" t="str">
            <v>Hong Kong Cemetery</v>
          </cell>
          <cell r="H1692" t="str">
            <v>FEHD</v>
          </cell>
          <cell r="I1692">
            <v>2</v>
          </cell>
          <cell r="J1692" t="str">
            <v>Yes</v>
          </cell>
          <cell r="L1692" t="str">
            <v>Yes</v>
          </cell>
          <cell r="M1692" t="str">
            <v>CC01908021014</v>
          </cell>
        </row>
        <row r="1693">
          <cell r="A1693" t="str">
            <v>SA6201</v>
          </cell>
          <cell r="B1693" t="str">
            <v>10SW-D/C141</v>
          </cell>
          <cell r="C1693">
            <v>0</v>
          </cell>
          <cell r="D1693" t="str">
            <v>E</v>
          </cell>
          <cell r="E1693" t="str">
            <v>SKW&amp;Is-S</v>
          </cell>
          <cell r="F1693" t="str">
            <v>A</v>
          </cell>
          <cell r="G1693" t="str">
            <v>Hei Ling Chau Addiction Treatment Centre &amp; Hei Ling Chau Correctional Institution (Is-S)</v>
          </cell>
          <cell r="H1693" t="str">
            <v>CSD</v>
          </cell>
          <cell r="I1693">
            <v>1</v>
          </cell>
          <cell r="J1693" t="str">
            <v>*</v>
          </cell>
          <cell r="L1693" t="str">
            <v>No</v>
          </cell>
          <cell r="M1693" t="str">
            <v>DF01208008184</v>
          </cell>
        </row>
        <row r="1694">
          <cell r="A1694" t="str">
            <v>SA6208</v>
          </cell>
          <cell r="B1694" t="str">
            <v>11SE-C/C872</v>
          </cell>
          <cell r="C1694">
            <v>0</v>
          </cell>
          <cell r="D1694" t="str">
            <v>Wch</v>
          </cell>
          <cell r="E1694" t="str">
            <v>Wch-S</v>
          </cell>
          <cell r="F1694" t="str">
            <v>A</v>
          </cell>
          <cell r="G1694" t="str">
            <v>Mount Butler Quarry Site</v>
          </cell>
          <cell r="H1694" t="str">
            <v>HKPF</v>
          </cell>
          <cell r="I1694">
            <v>1</v>
          </cell>
          <cell r="J1694" t="str">
            <v>Yes</v>
          </cell>
          <cell r="L1694" t="str">
            <v>Yes</v>
          </cell>
          <cell r="M1694" t="str">
            <v>CC03108038033</v>
          </cell>
        </row>
        <row r="1695">
          <cell r="A1695" t="str">
            <v>SA6209</v>
          </cell>
          <cell r="B1695" t="str">
            <v>11SE-C/CR873</v>
          </cell>
          <cell r="C1695">
            <v>0</v>
          </cell>
          <cell r="D1695" t="str">
            <v>Wch</v>
          </cell>
          <cell r="E1695" t="str">
            <v>Wch-S</v>
          </cell>
          <cell r="F1695" t="str">
            <v>A</v>
          </cell>
          <cell r="G1695" t="str">
            <v>Mount Butler Quarry Site</v>
          </cell>
          <cell r="H1695" t="str">
            <v>HKPF</v>
          </cell>
          <cell r="I1695">
            <v>1</v>
          </cell>
          <cell r="J1695" t="str">
            <v>Yes</v>
          </cell>
          <cell r="L1695" t="str">
            <v>Yes</v>
          </cell>
          <cell r="M1695" t="str">
            <v>CC03108038034</v>
          </cell>
        </row>
        <row r="1696">
          <cell r="A1696" t="str">
            <v>SA6210</v>
          </cell>
          <cell r="B1696" t="str">
            <v>11SE-C/F199</v>
          </cell>
          <cell r="C1696">
            <v>0</v>
          </cell>
          <cell r="D1696" t="str">
            <v>Wch</v>
          </cell>
          <cell r="E1696" t="str">
            <v>Wch-S</v>
          </cell>
          <cell r="F1696" t="str">
            <v>A</v>
          </cell>
          <cell r="G1696" t="str">
            <v>Mount Butler Quarry Site</v>
          </cell>
          <cell r="H1696" t="str">
            <v>HKPF</v>
          </cell>
          <cell r="I1696">
            <v>2</v>
          </cell>
          <cell r="J1696" t="str">
            <v>Yes</v>
          </cell>
          <cell r="L1696" t="str">
            <v>Yes</v>
          </cell>
          <cell r="M1696" t="str">
            <v>CC03108038035</v>
          </cell>
        </row>
        <row r="1697">
          <cell r="A1697" t="str">
            <v>SA6220</v>
          </cell>
          <cell r="B1697" t="str">
            <v>11SW-B/R596</v>
          </cell>
          <cell r="C1697">
            <v>0</v>
          </cell>
          <cell r="D1697" t="str">
            <v>CP&amp;ML</v>
          </cell>
          <cell r="E1697" t="str">
            <v>C-E</v>
          </cell>
          <cell r="F1697" t="str">
            <v>A</v>
          </cell>
          <cell r="G1697" t="str">
            <v>Monmount Park</v>
          </cell>
          <cell r="H1697" t="str">
            <v>LCSD</v>
          </cell>
          <cell r="I1697">
            <v>2</v>
          </cell>
          <cell r="J1697" t="str">
            <v>Yes</v>
          </cell>
          <cell r="K1697" t="str">
            <v>Central_Admiralty</v>
          </cell>
          <cell r="L1697" t="str">
            <v>No</v>
          </cell>
          <cell r="M1697" t="str">
            <v>AA04408016016</v>
          </cell>
        </row>
        <row r="1698">
          <cell r="A1698" t="str">
            <v>SA6221</v>
          </cell>
          <cell r="B1698" t="str">
            <v>11SW-C/C31</v>
          </cell>
          <cell r="C1698">
            <v>2</v>
          </cell>
          <cell r="D1698" t="str">
            <v>WS&amp;L</v>
          </cell>
          <cell r="E1698" t="str">
            <v>W</v>
          </cell>
          <cell r="F1698" t="str">
            <v>A</v>
          </cell>
          <cell r="G1698" t="str">
            <v>Tin Wan Estate Playground</v>
          </cell>
          <cell r="H1698" t="str">
            <v>LCSD</v>
          </cell>
          <cell r="I1698">
            <v>1</v>
          </cell>
          <cell r="J1698" t="str">
            <v>Yes</v>
          </cell>
          <cell r="L1698" t="str">
            <v>No</v>
          </cell>
          <cell r="M1698" t="str">
            <v>BJ04408046004</v>
          </cell>
        </row>
        <row r="1699">
          <cell r="A1699" t="str">
            <v>SA6223</v>
          </cell>
          <cell r="B1699" t="str">
            <v>11SW-C/CR906</v>
          </cell>
          <cell r="C1699">
            <v>2</v>
          </cell>
          <cell r="D1699" t="str">
            <v>WS&amp;L</v>
          </cell>
          <cell r="E1699" t="str">
            <v>W</v>
          </cell>
          <cell r="F1699" t="str">
            <v>A</v>
          </cell>
          <cell r="G1699" t="str">
            <v>Tin Wan Estate Playground</v>
          </cell>
          <cell r="H1699" t="str">
            <v>LCSD</v>
          </cell>
          <cell r="I1699">
            <v>2</v>
          </cell>
          <cell r="J1699" t="str">
            <v>Yes</v>
          </cell>
          <cell r="L1699" t="str">
            <v>No</v>
          </cell>
          <cell r="M1699" t="str">
            <v>BJ04408046001</v>
          </cell>
        </row>
        <row r="1700">
          <cell r="A1700" t="str">
            <v>SA6224</v>
          </cell>
          <cell r="B1700" t="str">
            <v>11SW-C/FR341</v>
          </cell>
          <cell r="C1700">
            <v>2</v>
          </cell>
          <cell r="D1700" t="str">
            <v>WS&amp;L</v>
          </cell>
          <cell r="E1700" t="str">
            <v>W</v>
          </cell>
          <cell r="F1700" t="str">
            <v>A</v>
          </cell>
          <cell r="G1700" t="str">
            <v>Tin Wan Estate Playground</v>
          </cell>
          <cell r="H1700" t="str">
            <v>LCSD</v>
          </cell>
          <cell r="I1700">
            <v>2</v>
          </cell>
          <cell r="J1700" t="str">
            <v>Yes</v>
          </cell>
          <cell r="L1700" t="str">
            <v>Yes</v>
          </cell>
          <cell r="M1700" t="str">
            <v>BJ04408046002</v>
          </cell>
        </row>
        <row r="1701">
          <cell r="A1701" t="str">
            <v>SA6225</v>
          </cell>
          <cell r="B1701" t="str">
            <v>11SW-C/FR346</v>
          </cell>
          <cell r="C1701">
            <v>2</v>
          </cell>
          <cell r="D1701" t="str">
            <v>WS&amp;L</v>
          </cell>
          <cell r="E1701" t="str">
            <v>W</v>
          </cell>
          <cell r="F1701" t="str">
            <v>A</v>
          </cell>
          <cell r="G1701" t="str">
            <v>Tin Wan Estate Playground</v>
          </cell>
          <cell r="H1701" t="str">
            <v>LCSD</v>
          </cell>
          <cell r="I1701">
            <v>1</v>
          </cell>
          <cell r="J1701" t="str">
            <v>Yes</v>
          </cell>
          <cell r="L1701" t="str">
            <v>No</v>
          </cell>
          <cell r="M1701" t="str">
            <v>BJ04408046003</v>
          </cell>
        </row>
        <row r="1702">
          <cell r="A1702" t="str">
            <v>SA6304</v>
          </cell>
          <cell r="B1702" t="str">
            <v>11SW-B/R380</v>
          </cell>
          <cell r="C1702">
            <v>0</v>
          </cell>
          <cell r="D1702" t="str">
            <v>CP&amp;ML</v>
          </cell>
          <cell r="E1702" t="str">
            <v>PML</v>
          </cell>
          <cell r="F1702" t="str">
            <v>A</v>
          </cell>
          <cell r="G1702" t="str">
            <v>St. Paul's Co-Educational Primary School</v>
          </cell>
          <cell r="H1702" t="str">
            <v>EB</v>
          </cell>
          <cell r="I1702">
            <v>1</v>
          </cell>
          <cell r="J1702" t="str">
            <v>Yes</v>
          </cell>
          <cell r="K1702" t="str">
            <v>Central_Admiralty</v>
          </cell>
          <cell r="L1702" t="str">
            <v>No</v>
          </cell>
          <cell r="M1702" t="str">
            <v>AH07108008002</v>
          </cell>
        </row>
        <row r="1703">
          <cell r="A1703" t="str">
            <v>SA6402</v>
          </cell>
          <cell r="B1703" t="str">
            <v>11SE-C/C874</v>
          </cell>
          <cell r="C1703">
            <v>0</v>
          </cell>
          <cell r="D1703" t="str">
            <v>Wch</v>
          </cell>
          <cell r="E1703" t="str">
            <v>Wch-S</v>
          </cell>
          <cell r="F1703" t="str">
            <v>A</v>
          </cell>
          <cell r="G1703" t="str">
            <v>Explosive Ordinance Disposal (EOD) Bureau at Mount Butler Quarry Site</v>
          </cell>
          <cell r="H1703" t="str">
            <v>HKPF</v>
          </cell>
          <cell r="I1703">
            <v>3</v>
          </cell>
          <cell r="J1703" t="str">
            <v>Yes</v>
          </cell>
          <cell r="L1703" t="str">
            <v>Yes</v>
          </cell>
          <cell r="M1703" t="str">
            <v>CC03108038036</v>
          </cell>
        </row>
        <row r="1704">
          <cell r="A1704" t="str">
            <v>SA6403</v>
          </cell>
          <cell r="B1704" t="str">
            <v>14NW-D/C445</v>
          </cell>
          <cell r="C1704">
            <v>0</v>
          </cell>
          <cell r="D1704" t="str">
            <v>E</v>
          </cell>
          <cell r="E1704" t="str">
            <v>SKW&amp;Is-S</v>
          </cell>
          <cell r="F1704" t="str">
            <v>A</v>
          </cell>
          <cell r="G1704" t="str">
            <v>Cheung Chau Park (Is-S)</v>
          </cell>
          <cell r="H1704" t="str">
            <v>LCSD</v>
          </cell>
          <cell r="I1704">
            <v>2</v>
          </cell>
          <cell r="J1704" t="str">
            <v>Yes</v>
          </cell>
          <cell r="K1704" t="str">
            <v>CheungChau-South</v>
          </cell>
          <cell r="L1704" t="str">
            <v>Yes</v>
          </cell>
          <cell r="M1704" t="str">
            <v>DF04408028006</v>
          </cell>
        </row>
        <row r="1705">
          <cell r="A1705" t="str">
            <v>SA6404</v>
          </cell>
          <cell r="B1705" t="str">
            <v>15NE-A/CR753</v>
          </cell>
          <cell r="C1705">
            <v>0</v>
          </cell>
          <cell r="D1705" t="str">
            <v>WS&amp;L</v>
          </cell>
          <cell r="E1705" t="str">
            <v>S</v>
          </cell>
          <cell r="F1705" t="str">
            <v>A</v>
          </cell>
          <cell r="G1705" t="str">
            <v>Turtle Cove Beach</v>
          </cell>
          <cell r="H1705" t="str">
            <v>LCSD</v>
          </cell>
          <cell r="I1705">
            <v>3</v>
          </cell>
          <cell r="J1705" t="str">
            <v>Yes</v>
          </cell>
          <cell r="L1705" t="str">
            <v>Yes</v>
          </cell>
          <cell r="M1705" t="str">
            <v>BB04408071001</v>
          </cell>
        </row>
        <row r="1706">
          <cell r="A1706" t="str">
            <v>SA6405</v>
          </cell>
          <cell r="B1706" t="str">
            <v>15NE-C/C459</v>
          </cell>
          <cell r="C1706">
            <v>0</v>
          </cell>
          <cell r="D1706" t="str">
            <v>WS&amp;L</v>
          </cell>
          <cell r="E1706" t="str">
            <v>S</v>
          </cell>
          <cell r="F1706" t="str">
            <v>A</v>
          </cell>
          <cell r="G1706" t="str">
            <v>Chung Hom Kok Beach &amp; Park Buildings</v>
          </cell>
          <cell r="H1706" t="str">
            <v>LCSD</v>
          </cell>
          <cell r="I1706">
            <v>2</v>
          </cell>
          <cell r="J1706" t="str">
            <v>Yes</v>
          </cell>
          <cell r="L1706" t="str">
            <v>Yes</v>
          </cell>
          <cell r="M1706" t="str">
            <v>BB04408026055</v>
          </cell>
        </row>
        <row r="1707">
          <cell r="A1707" t="str">
            <v>SA6406</v>
          </cell>
          <cell r="B1707" t="str">
            <v>15NW-A/C21</v>
          </cell>
          <cell r="C1707">
            <v>0</v>
          </cell>
          <cell r="D1707" t="str">
            <v>WS&amp;L</v>
          </cell>
          <cell r="E1707" t="str">
            <v>S</v>
          </cell>
          <cell r="F1707" t="str">
            <v>A</v>
          </cell>
          <cell r="G1707" t="str">
            <v>Ap Lei Chau Wind Tower Park</v>
          </cell>
          <cell r="H1707" t="str">
            <v>LCSD</v>
          </cell>
          <cell r="I1707">
            <v>2</v>
          </cell>
          <cell r="J1707" t="str">
            <v>Yes</v>
          </cell>
          <cell r="K1707" t="str">
            <v>Aberdeen_ApLeiChau</v>
          </cell>
          <cell r="L1707" t="str">
            <v>Yes</v>
          </cell>
          <cell r="M1707" t="str">
            <v>BK04408035002</v>
          </cell>
        </row>
        <row r="1708">
          <cell r="A1708" t="str">
            <v>SA6407</v>
          </cell>
          <cell r="B1708" t="str">
            <v>15NW-B/C416</v>
          </cell>
          <cell r="C1708">
            <v>0</v>
          </cell>
          <cell r="D1708" t="str">
            <v>WS&amp;L</v>
          </cell>
          <cell r="E1708" t="str">
            <v>S</v>
          </cell>
          <cell r="F1708" t="str">
            <v>A</v>
          </cell>
          <cell r="G1708" t="str">
            <v>Ap Lei Chau Wind Tower Park</v>
          </cell>
          <cell r="H1708" t="str">
            <v>LCSD</v>
          </cell>
          <cell r="I1708">
            <v>3</v>
          </cell>
          <cell r="J1708" t="str">
            <v>Yes</v>
          </cell>
          <cell r="K1708" t="str">
            <v>Aberdeen_ApLeiChau</v>
          </cell>
          <cell r="L1708" t="str">
            <v>Yes</v>
          </cell>
          <cell r="M1708" t="str">
            <v>BK04408035003</v>
          </cell>
        </row>
        <row r="1709">
          <cell r="A1709" t="str">
            <v>SA6602</v>
          </cell>
          <cell r="B1709" t="str">
            <v>11SE-A/C370</v>
          </cell>
          <cell r="C1709">
            <v>3</v>
          </cell>
          <cell r="D1709" t="str">
            <v>E</v>
          </cell>
          <cell r="E1709" t="str">
            <v>SKW&amp;Is-S</v>
          </cell>
          <cell r="F1709" t="str">
            <v>A</v>
          </cell>
          <cell r="G1709" t="str">
            <v>Taikoo Primary School (SKW)</v>
          </cell>
          <cell r="H1709" t="str">
            <v>EB</v>
          </cell>
          <cell r="I1709">
            <v>2</v>
          </cell>
          <cell r="J1709" t="str">
            <v>Yes</v>
          </cell>
          <cell r="K1709" t="str">
            <v>ShauKeiWan_SaiWanHo</v>
          </cell>
          <cell r="L1709" t="str">
            <v>Yes</v>
          </cell>
          <cell r="M1709" t="str">
            <v>DB07108045004</v>
          </cell>
        </row>
        <row r="1710">
          <cell r="A1710" t="str">
            <v>SA6902</v>
          </cell>
          <cell r="B1710" t="str">
            <v>11SW-A/FR260</v>
          </cell>
          <cell r="C1710" t="str">
            <v>1,2</v>
          </cell>
          <cell r="D1710" t="str">
            <v>WS&amp;L</v>
          </cell>
          <cell r="E1710" t="str">
            <v>W</v>
          </cell>
          <cell r="F1710" t="str">
            <v>A</v>
          </cell>
          <cell r="G1710" t="str">
            <v>GPA venue at 410 Victoria Road</v>
          </cell>
          <cell r="H1710" t="str">
            <v>GPA,GPA</v>
          </cell>
          <cell r="I1710">
            <v>1</v>
          </cell>
          <cell r="J1710" t="str">
            <v>Yes</v>
          </cell>
          <cell r="L1710" t="str">
            <v>Yes</v>
          </cell>
          <cell r="M1710" t="str">
            <v>BA02308052002</v>
          </cell>
        </row>
        <row r="1711">
          <cell r="A1711" t="str">
            <v>SA7411</v>
          </cell>
          <cell r="B1711" t="str">
            <v>11SW-D/C2258</v>
          </cell>
          <cell r="C1711">
            <v>0</v>
          </cell>
          <cell r="D1711" t="str">
            <v>Wch</v>
          </cell>
          <cell r="E1711" t="str">
            <v>Wch-S</v>
          </cell>
          <cell r="F1711" t="str">
            <v>A</v>
          </cell>
          <cell r="G1711" t="str">
            <v>Hong Kong Stadium</v>
          </cell>
          <cell r="H1711" t="str">
            <v>LCSD</v>
          </cell>
          <cell r="I1711">
            <v>1</v>
          </cell>
          <cell r="J1711" t="str">
            <v>Yes</v>
          </cell>
          <cell r="K1711" t="str">
            <v>HappyValley</v>
          </cell>
          <cell r="L1711" t="str">
            <v>Yes</v>
          </cell>
          <cell r="M1711" t="str">
            <v>CC04408024015</v>
          </cell>
        </row>
        <row r="1712">
          <cell r="A1712" t="str">
            <v>SA7412</v>
          </cell>
          <cell r="B1712" t="str">
            <v>15NW-A/CR18</v>
          </cell>
          <cell r="C1712">
            <v>5</v>
          </cell>
          <cell r="D1712" t="str">
            <v>WS&amp;L</v>
          </cell>
          <cell r="E1712" t="str">
            <v>S</v>
          </cell>
          <cell r="F1712" t="str">
            <v>A</v>
          </cell>
          <cell r="G1712" t="str">
            <v>Lee Lok Street Public Toilet</v>
          </cell>
          <cell r="H1712" t="str">
            <v>FEHD</v>
          </cell>
          <cell r="I1712">
            <v>1</v>
          </cell>
          <cell r="J1712" t="str">
            <v>Yes</v>
          </cell>
          <cell r="K1712" t="str">
            <v>Aberdeen_ApLeiChau</v>
          </cell>
          <cell r="L1712" t="str">
            <v>Yes</v>
          </cell>
          <cell r="M1712" t="str">
            <v>BK04408036001</v>
          </cell>
        </row>
        <row r="1713">
          <cell r="A1713" t="str">
            <v>SA7602</v>
          </cell>
          <cell r="B1713" t="str">
            <v>11SE-D/FR231</v>
          </cell>
          <cell r="C1713">
            <v>0</v>
          </cell>
          <cell r="D1713" t="str">
            <v>E</v>
          </cell>
          <cell r="E1713" t="str">
            <v>CW</v>
          </cell>
          <cell r="F1713" t="str">
            <v>A</v>
          </cell>
          <cell r="G1713" t="str">
            <v>The Salvation Army Centaline Charity Fund School</v>
          </cell>
          <cell r="H1713" t="str">
            <v>EB</v>
          </cell>
          <cell r="I1713">
            <v>2</v>
          </cell>
          <cell r="J1713" t="str">
            <v>Yes</v>
          </cell>
          <cell r="K1713" t="str">
            <v>ChaiWan-West</v>
          </cell>
          <cell r="L1713" t="str">
            <v>Yes</v>
          </cell>
          <cell r="M1713" t="str">
            <v>DD07108033001</v>
          </cell>
        </row>
        <row r="1714">
          <cell r="A1714" t="str">
            <v>SA7603</v>
          </cell>
          <cell r="B1714" t="str">
            <v>11SW-A/R478</v>
          </cell>
          <cell r="C1714">
            <v>2</v>
          </cell>
          <cell r="D1714" t="str">
            <v>WS&amp;L</v>
          </cell>
          <cell r="E1714" t="str">
            <v>W</v>
          </cell>
          <cell r="F1714" t="str">
            <v>A</v>
          </cell>
          <cell r="G1714" t="str">
            <v>Eastern Street Methadone Centre Geotechnical Works</v>
          </cell>
          <cell r="H1714" t="str">
            <v>DH</v>
          </cell>
          <cell r="I1714">
            <v>1</v>
          </cell>
          <cell r="J1714" t="str">
            <v>Yes</v>
          </cell>
          <cell r="K1714" t="str">
            <v>SheungWan_SaiYingPun</v>
          </cell>
          <cell r="L1714" t="str">
            <v>No</v>
          </cell>
          <cell r="M1714" t="str">
            <v>BA02508015002</v>
          </cell>
        </row>
        <row r="1715">
          <cell r="A1715" t="str">
            <v>SA7918</v>
          </cell>
          <cell r="B1715" t="str">
            <v>11SW-C/NS12</v>
          </cell>
          <cell r="C1715">
            <v>2</v>
          </cell>
          <cell r="D1715" t="str">
            <v>WS&amp;L</v>
          </cell>
          <cell r="E1715" t="str">
            <v>W</v>
          </cell>
          <cell r="F1715" t="str">
            <v>A</v>
          </cell>
          <cell r="G1715" t="str">
            <v>The 2nd Campus Of The HKAPA At Pokfulam Rd (Formerly Bethanie Building)</v>
          </cell>
          <cell r="H1715" t="str">
            <v>GPA</v>
          </cell>
          <cell r="J1715" t="str">
            <v>Yes</v>
          </cell>
          <cell r="L1715" t="str">
            <v>Yes</v>
          </cell>
          <cell r="M1715" t="str">
            <v>BJ02308034019</v>
          </cell>
        </row>
        <row r="1716">
          <cell r="A1716" t="str">
            <v>SA8905</v>
          </cell>
          <cell r="B1716" t="str">
            <v>11SW-D/C1900</v>
          </cell>
          <cell r="C1716">
            <v>0</v>
          </cell>
          <cell r="D1716" t="str">
            <v>Wch</v>
          </cell>
          <cell r="E1716" t="str">
            <v>Wch-S</v>
          </cell>
          <cell r="F1716" t="str">
            <v>A</v>
          </cell>
          <cell r="G1716" t="str">
            <v>(Aberdeen Country Park Adjoining Restricted Section of Middle Gap Rd?)</v>
          </cell>
          <cell r="H1716" t="str">
            <v>AFCD</v>
          </cell>
          <cell r="I1716">
            <v>3</v>
          </cell>
          <cell r="J1716" t="str">
            <v>*</v>
          </cell>
          <cell r="L1716" t="str">
            <v>Yes</v>
          </cell>
          <cell r="M1716" t="str">
            <v>CC00108004011</v>
          </cell>
        </row>
        <row r="1717">
          <cell r="A1717" t="str">
            <v>SA9001</v>
          </cell>
          <cell r="B1717" t="str">
            <v>11SE-B/C658</v>
          </cell>
          <cell r="C1717">
            <v>2</v>
          </cell>
          <cell r="D1717" t="str">
            <v>E</v>
          </cell>
          <cell r="E1717" t="str">
            <v>SKW&amp;Is-S</v>
          </cell>
          <cell r="F1717" t="str">
            <v>A</v>
          </cell>
          <cell r="G1717" t="str">
            <v>(Chai Wan Road Children's Playground?) (Skw)</v>
          </cell>
          <cell r="H1717" t="str">
            <v>LCSD</v>
          </cell>
          <cell r="I1717">
            <v>1</v>
          </cell>
          <cell r="J1717" t="str">
            <v>*</v>
          </cell>
          <cell r="L1717" t="str">
            <v>Yes</v>
          </cell>
          <cell r="M1717" t="str">
            <v>DB04408052001</v>
          </cell>
        </row>
        <row r="1718">
          <cell r="A1718" t="str">
            <v>SA9005</v>
          </cell>
          <cell r="B1718" t="str">
            <v>15NE-A/FR142</v>
          </cell>
          <cell r="C1718">
            <v>3</v>
          </cell>
          <cell r="D1718" t="str">
            <v>WS&amp;L</v>
          </cell>
          <cell r="E1718" t="str">
            <v>S</v>
          </cell>
          <cell r="F1718" t="str">
            <v>A</v>
          </cell>
          <cell r="G1718" t="str">
            <v>(LCSD venue at GLA-HK389 near Seaview Promenade)</v>
          </cell>
          <cell r="H1718" t="str">
            <v>LCSD</v>
          </cell>
          <cell r="I1718">
            <v>1</v>
          </cell>
          <cell r="J1718" t="str">
            <v>*</v>
          </cell>
          <cell r="K1718" t="str">
            <v>DeepWaterBay_RepulseBay</v>
          </cell>
          <cell r="L1718" t="str">
            <v>Yes</v>
          </cell>
          <cell r="M1718" t="str">
            <v>BB04408027008</v>
          </cell>
        </row>
        <row r="1719">
          <cell r="A1719" t="str">
            <v>SA9008</v>
          </cell>
          <cell r="B1719" t="str">
            <v>11SW-D/CR2328</v>
          </cell>
          <cell r="C1719">
            <v>0</v>
          </cell>
          <cell r="D1719" t="str">
            <v>Wch</v>
          </cell>
          <cell r="E1719" t="str">
            <v>Wch-S</v>
          </cell>
          <cell r="F1719" t="str">
            <v>A</v>
          </cell>
          <cell r="G1719" t="str">
            <v>12-14 Middle Gap Road Government Quarter</v>
          </cell>
          <cell r="H1719" t="str">
            <v>GPA</v>
          </cell>
          <cell r="I1719">
            <v>3</v>
          </cell>
          <cell r="J1719" t="str">
            <v>*</v>
          </cell>
          <cell r="L1719" t="str">
            <v>Yes</v>
          </cell>
          <cell r="M1719" t="str">
            <v>CC02308004006</v>
          </cell>
        </row>
        <row r="1720">
          <cell r="A1720" t="str">
            <v>SA9009</v>
          </cell>
          <cell r="B1720" t="str">
            <v>11SE-C/C194</v>
          </cell>
          <cell r="C1720">
            <v>0</v>
          </cell>
          <cell r="D1720" t="str">
            <v>WS&amp;L</v>
          </cell>
          <cell r="E1720" t="str">
            <v>S</v>
          </cell>
          <cell r="F1720" t="str">
            <v>A</v>
          </cell>
          <cell r="G1720" t="str">
            <v>AFCD Tai Tam Management Centre</v>
          </cell>
          <cell r="H1720" t="str">
            <v>AFCD</v>
          </cell>
          <cell r="I1720">
            <v>3</v>
          </cell>
          <cell r="J1720" t="str">
            <v>*</v>
          </cell>
          <cell r="L1720" t="str">
            <v>No</v>
          </cell>
          <cell r="M1720" t="str">
            <v>BB00108065002</v>
          </cell>
        </row>
        <row r="1721">
          <cell r="A1721" t="str">
            <v>SA9010</v>
          </cell>
          <cell r="B1721" t="str">
            <v>11SE-C/C195</v>
          </cell>
          <cell r="C1721">
            <v>0</v>
          </cell>
          <cell r="D1721" t="str">
            <v>WS&amp;L</v>
          </cell>
          <cell r="E1721" t="str">
            <v>S</v>
          </cell>
          <cell r="F1721" t="str">
            <v>A</v>
          </cell>
          <cell r="G1721" t="str">
            <v>AFCD Tai Tam Management Centre</v>
          </cell>
          <cell r="H1721" t="str">
            <v>AFCD</v>
          </cell>
          <cell r="I1721">
            <v>3</v>
          </cell>
          <cell r="J1721" t="str">
            <v>*</v>
          </cell>
          <cell r="L1721" t="str">
            <v>Yes</v>
          </cell>
          <cell r="M1721" t="str">
            <v>BB00108065003</v>
          </cell>
        </row>
        <row r="1722">
          <cell r="A1722" t="str">
            <v>SA9012</v>
          </cell>
          <cell r="B1722" t="str">
            <v>15NW-B/C139</v>
          </cell>
          <cell r="C1722">
            <v>0</v>
          </cell>
          <cell r="D1722" t="str">
            <v>WS&amp;L</v>
          </cell>
          <cell r="E1722" t="str">
            <v>S</v>
          </cell>
          <cell r="F1722" t="str">
            <v>A</v>
          </cell>
          <cell r="G1722" t="str">
            <v>Ap Lei Chau Wind Tower Park</v>
          </cell>
          <cell r="H1722" t="str">
            <v>LCSD</v>
          </cell>
          <cell r="I1722">
            <v>1</v>
          </cell>
          <cell r="J1722" t="str">
            <v>*</v>
          </cell>
          <cell r="K1722" t="str">
            <v>Aberdeen_ApLeiChau</v>
          </cell>
          <cell r="L1722" t="str">
            <v>Yes</v>
          </cell>
          <cell r="M1722" t="str">
            <v>BK04408035004</v>
          </cell>
        </row>
        <row r="1723">
          <cell r="A1723" t="str">
            <v>SA9013</v>
          </cell>
          <cell r="B1723" t="str">
            <v>11SW-D/C226</v>
          </cell>
          <cell r="C1723">
            <v>2</v>
          </cell>
          <cell r="D1723" t="str">
            <v>Wch</v>
          </cell>
          <cell r="E1723" t="str">
            <v>Wch-S</v>
          </cell>
          <cell r="F1723" t="str">
            <v>A</v>
          </cell>
          <cell r="G1723" t="str">
            <v>Broadwood Road Rest Garden</v>
          </cell>
          <cell r="H1723" t="str">
            <v>LCSD</v>
          </cell>
          <cell r="I1723">
            <v>1</v>
          </cell>
          <cell r="J1723" t="str">
            <v>*</v>
          </cell>
          <cell r="K1723" t="str">
            <v>HappyValley</v>
          </cell>
          <cell r="L1723" t="str">
            <v>Yes</v>
          </cell>
          <cell r="M1723" t="str">
            <v>CC04408082000</v>
          </cell>
        </row>
        <row r="1724">
          <cell r="A1724" t="str">
            <v>SA9014</v>
          </cell>
          <cell r="B1724" t="str">
            <v>14NW-D/C453</v>
          </cell>
          <cell r="C1724">
            <v>1</v>
          </cell>
          <cell r="D1724" t="str">
            <v>E</v>
          </cell>
          <cell r="E1724" t="str">
            <v>SKW&amp;Is-S</v>
          </cell>
          <cell r="F1724" t="str">
            <v>A</v>
          </cell>
          <cell r="G1724" t="str">
            <v>Cheung Chau F.E.H.D. Health Office (Is-S)</v>
          </cell>
          <cell r="H1724" t="str">
            <v>FEHD</v>
          </cell>
          <cell r="I1724">
            <v>1</v>
          </cell>
          <cell r="J1724" t="str">
            <v>*</v>
          </cell>
          <cell r="K1724" t="str">
            <v>CheungChau-North</v>
          </cell>
          <cell r="L1724" t="str">
            <v>Yes</v>
          </cell>
          <cell r="M1724" t="str">
            <v>DF01908075000</v>
          </cell>
        </row>
        <row r="1725">
          <cell r="A1725" t="str">
            <v>SA9015</v>
          </cell>
          <cell r="B1725" t="str">
            <v>14NW-D/R179</v>
          </cell>
          <cell r="C1725">
            <v>0</v>
          </cell>
          <cell r="D1725" t="str">
            <v>E</v>
          </cell>
          <cell r="E1725" t="str">
            <v>SKW&amp;Is-S</v>
          </cell>
          <cell r="F1725" t="str">
            <v>A</v>
          </cell>
          <cell r="G1725" t="str">
            <v>Cheung Chau Government Secondary School (Is-S)</v>
          </cell>
          <cell r="H1725" t="str">
            <v>EB</v>
          </cell>
          <cell r="I1725">
            <v>1</v>
          </cell>
          <cell r="J1725" t="str">
            <v>*</v>
          </cell>
          <cell r="K1725" t="str">
            <v>CheungChau-North</v>
          </cell>
          <cell r="L1725" t="str">
            <v>No</v>
          </cell>
          <cell r="M1725" t="str">
            <v>DF07108076001</v>
          </cell>
        </row>
        <row r="1726">
          <cell r="A1726" t="str">
            <v>SA9016</v>
          </cell>
          <cell r="B1726" t="str">
            <v>11SW-A/F271</v>
          </cell>
          <cell r="C1726">
            <v>2</v>
          </cell>
          <cell r="D1726" t="str">
            <v>CP&amp;ML</v>
          </cell>
          <cell r="E1726" t="str">
            <v>C-W</v>
          </cell>
          <cell r="F1726" t="str">
            <v>A</v>
          </cell>
          <cell r="G1726" t="str">
            <v>Wah Hing Lane Public Toilet</v>
          </cell>
          <cell r="H1726" t="str">
            <v>FEHD</v>
          </cell>
          <cell r="I1726">
            <v>1</v>
          </cell>
          <cell r="J1726" t="str">
            <v>*</v>
          </cell>
          <cell r="K1726" t="str">
            <v>SheungWan_SaiYingPun</v>
          </cell>
          <cell r="L1726" t="str">
            <v>Yes</v>
          </cell>
          <cell r="M1726" t="str">
            <v>AB01908018000</v>
          </cell>
        </row>
        <row r="1727">
          <cell r="A1727" t="str">
            <v>SA9019</v>
          </cell>
          <cell r="B1727" t="str">
            <v>11SW-B/C650</v>
          </cell>
          <cell r="C1727">
            <v>0</v>
          </cell>
          <cell r="D1727" t="str">
            <v>CP&amp;ML</v>
          </cell>
          <cell r="E1727" t="str">
            <v>PML</v>
          </cell>
          <cell r="F1727" t="str">
            <v>A</v>
          </cell>
          <cell r="G1727" t="str">
            <v>Hong Kong Zoological &amp; Botanical Gardens</v>
          </cell>
          <cell r="H1727" t="str">
            <v>LCSD</v>
          </cell>
          <cell r="I1727">
            <v>3</v>
          </cell>
          <cell r="J1727" t="str">
            <v>*</v>
          </cell>
          <cell r="K1727" t="str">
            <v>Central_Admiralty</v>
          </cell>
          <cell r="L1727" t="str">
            <v>Yes</v>
          </cell>
          <cell r="M1727" t="str">
            <v>AC04408053038</v>
          </cell>
        </row>
        <row r="1728">
          <cell r="A1728" t="str">
            <v>SA9020</v>
          </cell>
          <cell r="B1728" t="str">
            <v>11SW-B/C359</v>
          </cell>
          <cell r="C1728">
            <v>0</v>
          </cell>
          <cell r="D1728" t="str">
            <v>Heritage</v>
          </cell>
          <cell r="E1728" t="str">
            <v>Antiq</v>
          </cell>
          <cell r="F1728" t="str">
            <v>A</v>
          </cell>
          <cell r="G1728" t="str">
            <v>Mother's Choice, 5 Bowen Road (Wch)</v>
          </cell>
          <cell r="H1728" t="str">
            <v>GPA</v>
          </cell>
          <cell r="I1728">
            <v>1</v>
          </cell>
          <cell r="J1728" t="str">
            <v>*</v>
          </cell>
          <cell r="K1728" t="str">
            <v>Central_Admiralty</v>
          </cell>
          <cell r="L1728" t="str">
            <v>Yes</v>
          </cell>
          <cell r="M1728" t="str">
            <v>FH02308002011</v>
          </cell>
        </row>
        <row r="1729">
          <cell r="A1729" t="str">
            <v>SA9022</v>
          </cell>
          <cell r="B1729" t="str">
            <v>11SW-C/F256</v>
          </cell>
          <cell r="C1729">
            <v>0</v>
          </cell>
          <cell r="D1729" t="str">
            <v>CP&amp;ML</v>
          </cell>
          <cell r="E1729" t="str">
            <v>PML</v>
          </cell>
          <cell r="F1729" t="str">
            <v>A</v>
          </cell>
          <cell r="G1729" t="str">
            <v>Peel Rise Rest Garden</v>
          </cell>
          <cell r="H1729" t="str">
            <v>LCSD</v>
          </cell>
          <cell r="I1729">
            <v>2</v>
          </cell>
          <cell r="J1729" t="str">
            <v>*</v>
          </cell>
          <cell r="L1729" t="str">
            <v>Yes</v>
          </cell>
          <cell r="M1729" t="str">
            <v>AC04408062001</v>
          </cell>
        </row>
        <row r="1730">
          <cell r="A1730" t="str">
            <v>SA9027</v>
          </cell>
          <cell r="B1730" t="str">
            <v>11SW-D/C58</v>
          </cell>
          <cell r="C1730">
            <v>0</v>
          </cell>
          <cell r="D1730" t="str">
            <v>WS&amp;L</v>
          </cell>
          <cell r="E1730" t="str">
            <v>S</v>
          </cell>
          <cell r="F1730" t="str">
            <v>A</v>
          </cell>
          <cell r="G1730" t="str">
            <v>St. Peter's Secondary School</v>
          </cell>
          <cell r="H1730" t="str">
            <v>EB</v>
          </cell>
          <cell r="I1730">
            <v>1</v>
          </cell>
          <cell r="J1730" t="str">
            <v>Yes</v>
          </cell>
          <cell r="K1730" t="str">
            <v>Aberdeen_ApLeiChau</v>
          </cell>
          <cell r="L1730" t="str">
            <v>Yes</v>
          </cell>
          <cell r="M1730" t="str">
            <v>BK07108004005</v>
          </cell>
        </row>
        <row r="1731">
          <cell r="A1731" t="str">
            <v>SA9028</v>
          </cell>
          <cell r="B1731" t="str">
            <v>11SW-D/CR2264</v>
          </cell>
          <cell r="C1731">
            <v>0</v>
          </cell>
          <cell r="D1731" t="str">
            <v>WS&amp;L</v>
          </cell>
          <cell r="E1731" t="str">
            <v>S</v>
          </cell>
          <cell r="F1731" t="str">
            <v>A</v>
          </cell>
          <cell r="G1731" t="str">
            <v>St. Peter's Secondary School</v>
          </cell>
          <cell r="H1731" t="str">
            <v>EB</v>
          </cell>
          <cell r="I1731">
            <v>1</v>
          </cell>
          <cell r="J1731" t="str">
            <v>Yes</v>
          </cell>
          <cell r="K1731" t="str">
            <v>Aberdeen_ApLeiChau</v>
          </cell>
          <cell r="L1731" t="str">
            <v>Yes</v>
          </cell>
          <cell r="M1731" t="str">
            <v>BK07108004007</v>
          </cell>
        </row>
        <row r="1732">
          <cell r="A1732" t="str">
            <v>SA9029</v>
          </cell>
          <cell r="B1732" t="str">
            <v>11SW-D/CR53</v>
          </cell>
          <cell r="C1732">
            <v>0</v>
          </cell>
          <cell r="D1732" t="str">
            <v>WS&amp;L</v>
          </cell>
          <cell r="E1732" t="str">
            <v>S</v>
          </cell>
          <cell r="F1732" t="str">
            <v>A</v>
          </cell>
          <cell r="G1732" t="str">
            <v>St. Peter's Secondary School</v>
          </cell>
          <cell r="H1732" t="str">
            <v>EB</v>
          </cell>
          <cell r="I1732">
            <v>1</v>
          </cell>
          <cell r="J1732" t="str">
            <v>Yes</v>
          </cell>
          <cell r="K1732" t="str">
            <v>Aberdeen_ApLeiChau</v>
          </cell>
          <cell r="L1732" t="str">
            <v>Yes</v>
          </cell>
          <cell r="M1732" t="str">
            <v>BK07108004006</v>
          </cell>
        </row>
        <row r="1733">
          <cell r="A1733" t="str">
            <v>SA9031</v>
          </cell>
          <cell r="B1733" t="str">
            <v>11SW-D/C2332</v>
          </cell>
          <cell r="C1733">
            <v>1</v>
          </cell>
          <cell r="D1733" t="str">
            <v>WS&amp;L</v>
          </cell>
          <cell r="E1733" t="str">
            <v>S</v>
          </cell>
          <cell r="F1733" t="str">
            <v>A</v>
          </cell>
          <cell r="G1733" t="str">
            <v>St. Peter's Secondary School</v>
          </cell>
          <cell r="H1733" t="str">
            <v>EB</v>
          </cell>
          <cell r="I1733">
            <v>1</v>
          </cell>
          <cell r="J1733" t="str">
            <v>*</v>
          </cell>
          <cell r="K1733" t="str">
            <v>Aberdeen_ApLeiChau</v>
          </cell>
          <cell r="L1733" t="str">
            <v>Yes</v>
          </cell>
          <cell r="M1733" t="str">
            <v>BK07108004003</v>
          </cell>
        </row>
        <row r="1734">
          <cell r="A1734" t="str">
            <v>SA9032</v>
          </cell>
          <cell r="B1734" t="str">
            <v>11SW-D/ND2</v>
          </cell>
          <cell r="C1734">
            <v>0</v>
          </cell>
          <cell r="D1734" t="str">
            <v>WS&amp;L</v>
          </cell>
          <cell r="E1734" t="str">
            <v>S</v>
          </cell>
          <cell r="F1734" t="str">
            <v>A</v>
          </cell>
          <cell r="G1734" t="str">
            <v>St. Peter's Secondary School</v>
          </cell>
          <cell r="H1734" t="str">
            <v>EB</v>
          </cell>
          <cell r="J1734" t="str">
            <v>Yes</v>
          </cell>
          <cell r="K1734" t="str">
            <v>Aberdeen_ApLeiChau</v>
          </cell>
          <cell r="L1734" t="str">
            <v>No</v>
          </cell>
          <cell r="M1734" t="str">
            <v>BK07108004009</v>
          </cell>
        </row>
        <row r="1735">
          <cell r="A1735" t="str">
            <v>SA9033</v>
          </cell>
          <cell r="B1735" t="str">
            <v>11SW-D/R1284</v>
          </cell>
          <cell r="C1735">
            <v>0</v>
          </cell>
          <cell r="D1735" t="str">
            <v>WS&amp;L</v>
          </cell>
          <cell r="E1735" t="str">
            <v>S</v>
          </cell>
          <cell r="F1735" t="str">
            <v>A</v>
          </cell>
          <cell r="G1735" t="str">
            <v>St. Peter's Secondary School</v>
          </cell>
          <cell r="H1735" t="str">
            <v>EB</v>
          </cell>
          <cell r="I1735">
            <v>1</v>
          </cell>
          <cell r="J1735" t="str">
            <v>Yes</v>
          </cell>
          <cell r="K1735" t="str">
            <v>Aberdeen_ApLeiChau</v>
          </cell>
          <cell r="L1735" t="str">
            <v>No</v>
          </cell>
          <cell r="M1735" t="str">
            <v>BK07108004010</v>
          </cell>
        </row>
        <row r="1736">
          <cell r="A1736" t="str">
            <v>SA9034</v>
          </cell>
          <cell r="B1736" t="str">
            <v>11SW-D/R1285</v>
          </cell>
          <cell r="C1736">
            <v>0</v>
          </cell>
          <cell r="D1736" t="str">
            <v>WS&amp;L</v>
          </cell>
          <cell r="E1736" t="str">
            <v>S</v>
          </cell>
          <cell r="F1736" t="str">
            <v>A</v>
          </cell>
          <cell r="G1736" t="str">
            <v>St. Peter's Secondary School</v>
          </cell>
          <cell r="H1736" t="str">
            <v>EB</v>
          </cell>
          <cell r="I1736">
            <v>2</v>
          </cell>
          <cell r="J1736" t="str">
            <v>Yes</v>
          </cell>
          <cell r="K1736" t="str">
            <v>Aberdeen_ApLeiChau</v>
          </cell>
          <cell r="L1736" t="str">
            <v>Yes</v>
          </cell>
          <cell r="M1736" t="str">
            <v>BK07108004008</v>
          </cell>
        </row>
        <row r="1737">
          <cell r="A1737" t="str">
            <v>SA9035</v>
          </cell>
          <cell r="B1737" t="str">
            <v>11SW-D/R1286</v>
          </cell>
          <cell r="C1737">
            <v>0</v>
          </cell>
          <cell r="D1737" t="str">
            <v>WS&amp;L</v>
          </cell>
          <cell r="E1737" t="str">
            <v>S</v>
          </cell>
          <cell r="F1737" t="str">
            <v>A</v>
          </cell>
          <cell r="G1737" t="str">
            <v>St. Peter's Secondary School</v>
          </cell>
          <cell r="H1737" t="str">
            <v>EB</v>
          </cell>
          <cell r="I1737">
            <v>3</v>
          </cell>
          <cell r="J1737" t="str">
            <v>Yes</v>
          </cell>
          <cell r="K1737" t="str">
            <v>Aberdeen_ApLeiChau</v>
          </cell>
          <cell r="L1737" t="str">
            <v>No</v>
          </cell>
          <cell r="M1737" t="str">
            <v>BK07108004002</v>
          </cell>
        </row>
        <row r="1738">
          <cell r="A1738" t="str">
            <v>SA9036</v>
          </cell>
          <cell r="B1738" t="str">
            <v>11SE-A/C936</v>
          </cell>
          <cell r="C1738">
            <v>4</v>
          </cell>
          <cell r="D1738" t="str">
            <v>Wch</v>
          </cell>
          <cell r="E1738" t="str">
            <v>Wch-S</v>
          </cell>
          <cell r="F1738" t="str">
            <v>A</v>
          </cell>
          <cell r="G1738" t="str">
            <v>Tai Hang Drive Playground</v>
          </cell>
          <cell r="H1738" t="str">
            <v>LCSD</v>
          </cell>
          <cell r="I1738">
            <v>1</v>
          </cell>
          <cell r="J1738" t="str">
            <v>*</v>
          </cell>
          <cell r="L1738" t="str">
            <v>Yes</v>
          </cell>
          <cell r="M1738" t="str">
            <v>CC04408036005</v>
          </cell>
        </row>
        <row r="1739">
          <cell r="A1739" t="str">
            <v>SA9103</v>
          </cell>
          <cell r="B1739" t="str">
            <v>11SW-D/C2274</v>
          </cell>
          <cell r="C1739">
            <v>0</v>
          </cell>
          <cell r="D1739" t="str">
            <v>Wch</v>
          </cell>
          <cell r="E1739" t="str">
            <v>Wch-S</v>
          </cell>
          <cell r="F1739" t="str">
            <v>A</v>
          </cell>
          <cell r="G1739" t="str">
            <v>12-14 Middle Gap Road Government Quarters</v>
          </cell>
          <cell r="H1739" t="str">
            <v>GPA</v>
          </cell>
          <cell r="I1739">
            <v>2</v>
          </cell>
          <cell r="J1739" t="str">
            <v>*</v>
          </cell>
          <cell r="L1739" t="str">
            <v>Yes</v>
          </cell>
          <cell r="M1739" t="str">
            <v>CC02308004008</v>
          </cell>
        </row>
        <row r="1740">
          <cell r="A1740" t="str">
            <v>SA9105</v>
          </cell>
          <cell r="B1740" t="str">
            <v>11SW-D/C2297</v>
          </cell>
          <cell r="C1740">
            <v>0</v>
          </cell>
          <cell r="D1740" t="str">
            <v>CP&amp;ML</v>
          </cell>
          <cell r="E1740" t="str">
            <v>PML</v>
          </cell>
          <cell r="F1740" t="str">
            <v>A</v>
          </cell>
          <cell r="G1740" t="str">
            <v>6 Lloyd Path</v>
          </cell>
          <cell r="H1740" t="str">
            <v>CSB</v>
          </cell>
          <cell r="I1740">
            <v>3</v>
          </cell>
          <cell r="J1740" t="str">
            <v>*</v>
          </cell>
          <cell r="L1740" t="str">
            <v>Yes</v>
          </cell>
          <cell r="M1740" t="str">
            <v>AC07108038007</v>
          </cell>
        </row>
        <row r="1741">
          <cell r="A1741" t="str">
            <v>SA9110</v>
          </cell>
          <cell r="B1741" t="str">
            <v>15NE-D/F3</v>
          </cell>
          <cell r="C1741">
            <v>0</v>
          </cell>
          <cell r="D1741" t="str">
            <v>WS&amp;L</v>
          </cell>
          <cell r="E1741" t="str">
            <v>S</v>
          </cell>
          <cell r="F1741" t="str">
            <v>A</v>
          </cell>
          <cell r="G1741" t="str">
            <v>Cape D'Aguilar Transmitting Station</v>
          </cell>
          <cell r="H1741" t="str">
            <v>CAD</v>
          </cell>
          <cell r="I1741">
            <v>3</v>
          </cell>
          <cell r="J1741" t="str">
            <v>*</v>
          </cell>
          <cell r="L1741" t="str">
            <v>Yes</v>
          </cell>
          <cell r="M1741" t="str">
            <v>BB00808059033</v>
          </cell>
        </row>
        <row r="1742">
          <cell r="A1742" t="str">
            <v>SA9402</v>
          </cell>
          <cell r="B1742" t="str">
            <v>11SE-B/C153</v>
          </cell>
          <cell r="C1742">
            <v>2</v>
          </cell>
          <cell r="D1742" t="str">
            <v>E</v>
          </cell>
          <cell r="E1742" t="str">
            <v>SKW&amp;Is-S</v>
          </cell>
          <cell r="F1742" t="str">
            <v>A</v>
          </cell>
          <cell r="G1742" t="str">
            <v>Carmel School Association ELSA High School (SKW)</v>
          </cell>
          <cell r="H1742" t="str">
            <v>EB</v>
          </cell>
          <cell r="I1742">
            <v>1</v>
          </cell>
          <cell r="J1742" t="str">
            <v>*</v>
          </cell>
          <cell r="K1742" t="str">
            <v>ShauKeiWan_SaiWanHo</v>
          </cell>
          <cell r="L1742" t="str">
            <v>No</v>
          </cell>
          <cell r="M1742" t="str">
            <v>DB07108054001</v>
          </cell>
        </row>
        <row r="1743">
          <cell r="A1743" t="str">
            <v>SA9403</v>
          </cell>
          <cell r="B1743" t="str">
            <v>11SW-A/R323</v>
          </cell>
          <cell r="C1743">
            <v>2</v>
          </cell>
          <cell r="D1743" t="str">
            <v>WS&amp;l</v>
          </cell>
          <cell r="E1743" t="str">
            <v>W</v>
          </cell>
          <cell r="F1743" t="str">
            <v>A</v>
          </cell>
          <cell r="G1743" t="str">
            <v>Forbes Street Temporary Playground</v>
          </cell>
          <cell r="H1743" t="str">
            <v>LCSD</v>
          </cell>
          <cell r="I1743">
            <v>1</v>
          </cell>
          <cell r="J1743" t="str">
            <v>*</v>
          </cell>
          <cell r="K1743" t="str">
            <v>SaiWan</v>
          </cell>
          <cell r="L1743" t="str">
            <v>No</v>
          </cell>
          <cell r="M1743" t="str">
            <v>BA04408023005</v>
          </cell>
        </row>
        <row r="1744">
          <cell r="A1744" t="str">
            <v>SA9405</v>
          </cell>
          <cell r="B1744" t="str">
            <v>11SW-D/C1730</v>
          </cell>
          <cell r="C1744">
            <v>0</v>
          </cell>
          <cell r="D1744" t="str">
            <v>Wch</v>
          </cell>
          <cell r="E1744" t="str">
            <v>Wch-S</v>
          </cell>
          <cell r="F1744" t="str">
            <v>A</v>
          </cell>
          <cell r="G1744" t="str">
            <v>12-14 Middle Gap Road Government Quarters</v>
          </cell>
          <cell r="H1744" t="str">
            <v>GPA</v>
          </cell>
          <cell r="I1744">
            <v>2</v>
          </cell>
          <cell r="J1744" t="str">
            <v>*</v>
          </cell>
          <cell r="L1744" t="str">
            <v>No</v>
          </cell>
          <cell r="M1744" t="str">
            <v>CC02308004010</v>
          </cell>
        </row>
        <row r="1745">
          <cell r="A1745" t="str">
            <v>SA9502</v>
          </cell>
          <cell r="B1745" t="str">
            <v>10SW-D/ND1</v>
          </cell>
          <cell r="C1745">
            <v>0</v>
          </cell>
          <cell r="D1745" t="str">
            <v>E</v>
          </cell>
          <cell r="E1745" t="str">
            <v>SKW&amp;Is-S</v>
          </cell>
          <cell r="F1745" t="str">
            <v>A</v>
          </cell>
          <cell r="G1745" t="str">
            <v>Hei Ling Chau Addiction Treatment Centre &amp; Hei Ling Chau Correctional Institution (Is-S)</v>
          </cell>
          <cell r="H1745" t="str">
            <v>CSD</v>
          </cell>
          <cell r="J1745" t="str">
            <v>*</v>
          </cell>
          <cell r="L1745" t="str">
            <v>No</v>
          </cell>
          <cell r="M1745" t="str">
            <v>DF01208008186</v>
          </cell>
        </row>
        <row r="1746">
          <cell r="A1746" t="str">
            <v>SA9503</v>
          </cell>
          <cell r="B1746" t="str">
            <v>10SW-D/ND2</v>
          </cell>
          <cell r="C1746">
            <v>0</v>
          </cell>
          <cell r="D1746" t="str">
            <v>E</v>
          </cell>
          <cell r="E1746" t="str">
            <v>SKW&amp;Is-S</v>
          </cell>
          <cell r="F1746" t="str">
            <v>A</v>
          </cell>
          <cell r="G1746" t="str">
            <v>Hei Ling Chau Addiction Treatment Centre &amp; Hei Ling Chau Correctional Institution (Is-S)</v>
          </cell>
          <cell r="H1746" t="str">
            <v>CSD</v>
          </cell>
          <cell r="J1746" t="str">
            <v>*</v>
          </cell>
          <cell r="L1746" t="str">
            <v>No</v>
          </cell>
          <cell r="M1746" t="str">
            <v>DF01208008187</v>
          </cell>
        </row>
        <row r="1747">
          <cell r="A1747" t="str">
            <v>SA9504</v>
          </cell>
          <cell r="B1747" t="str">
            <v>10SW-D/ND3</v>
          </cell>
          <cell r="C1747">
            <v>0</v>
          </cell>
          <cell r="D1747" t="str">
            <v>E</v>
          </cell>
          <cell r="E1747" t="str">
            <v>SKW&amp;Is-S</v>
          </cell>
          <cell r="F1747" t="str">
            <v>A</v>
          </cell>
          <cell r="G1747" t="str">
            <v>Hei Ling Chau Addiction Treatment Centre &amp; Hei Ling Chau Correctional Institution (Is-S)</v>
          </cell>
          <cell r="H1747" t="str">
            <v>CSD</v>
          </cell>
          <cell r="J1747" t="str">
            <v>*</v>
          </cell>
          <cell r="L1747" t="str">
            <v>No</v>
          </cell>
          <cell r="M1747" t="str">
            <v>DF01208008188</v>
          </cell>
        </row>
        <row r="1748">
          <cell r="A1748" t="str">
            <v>SA9505</v>
          </cell>
          <cell r="B1748" t="str">
            <v>10SW-D/ND4</v>
          </cell>
          <cell r="C1748">
            <v>0</v>
          </cell>
          <cell r="D1748" t="str">
            <v>E</v>
          </cell>
          <cell r="E1748" t="str">
            <v>SKW&amp;Is-S</v>
          </cell>
          <cell r="F1748" t="str">
            <v>A</v>
          </cell>
          <cell r="G1748" t="str">
            <v>Hei Ling Chau Addiction Treatment Centre &amp; Hei Ling Chau Correctional Institution (Is-S)</v>
          </cell>
          <cell r="H1748" t="str">
            <v>CSD</v>
          </cell>
          <cell r="J1748" t="str">
            <v>*</v>
          </cell>
          <cell r="L1748" t="str">
            <v>No</v>
          </cell>
          <cell r="M1748" t="str">
            <v>DF01208008189</v>
          </cell>
        </row>
        <row r="1749">
          <cell r="A1749" t="str">
            <v>SA9506</v>
          </cell>
          <cell r="B1749" t="str">
            <v>10SW-D/ND5</v>
          </cell>
          <cell r="C1749">
            <v>0</v>
          </cell>
          <cell r="D1749" t="str">
            <v>E</v>
          </cell>
          <cell r="E1749" t="str">
            <v>SKW&amp;Is-S</v>
          </cell>
          <cell r="F1749" t="str">
            <v>A</v>
          </cell>
          <cell r="G1749" t="str">
            <v>Hei Ling Chau Addiction Treatment Centre &amp; Hei Ling Chau Correctional Institution (Is-S)</v>
          </cell>
          <cell r="H1749" t="str">
            <v>CSD</v>
          </cell>
          <cell r="J1749" t="str">
            <v>*</v>
          </cell>
          <cell r="L1749" t="str">
            <v>No</v>
          </cell>
          <cell r="M1749" t="str">
            <v>DF01208008190</v>
          </cell>
        </row>
        <row r="1750">
          <cell r="A1750" t="str">
            <v>SA10302</v>
          </cell>
          <cell r="B1750" t="str">
            <v>11SW-A/CR81</v>
          </cell>
          <cell r="C1750">
            <v>2</v>
          </cell>
          <cell r="D1750" t="str">
            <v>CP&amp;ML</v>
          </cell>
          <cell r="E1750" t="str">
            <v>PML</v>
          </cell>
          <cell r="F1750" t="str">
            <v>A</v>
          </cell>
          <cell r="G1750" t="str">
            <v>No. 2 Breezy Path (Ying Wah Girls' School)</v>
          </cell>
          <cell r="H1750" t="str">
            <v>EB</v>
          </cell>
          <cell r="I1750">
            <v>1</v>
          </cell>
          <cell r="J1750" t="str">
            <v>*</v>
          </cell>
          <cell r="K1750" t="str">
            <v>SheungWan_SaiYingPun</v>
          </cell>
          <cell r="L1750" t="str">
            <v>Yes</v>
          </cell>
          <cell r="M1750" t="str">
            <v>AC07108088002</v>
          </cell>
        </row>
        <row r="1751">
          <cell r="A1751" t="str">
            <v>SA10303</v>
          </cell>
          <cell r="B1751" t="str">
            <v>11SW-A/CR67</v>
          </cell>
          <cell r="C1751">
            <v>2</v>
          </cell>
          <cell r="D1751" t="str">
            <v>CP&amp;ML</v>
          </cell>
          <cell r="E1751" t="str">
            <v>PML</v>
          </cell>
          <cell r="F1751" t="str">
            <v>A</v>
          </cell>
          <cell r="G1751" t="str">
            <v>No. 2 Breezy Path (Ying Wah Girls' School)</v>
          </cell>
          <cell r="H1751" t="str">
            <v>EB</v>
          </cell>
          <cell r="I1751">
            <v>1</v>
          </cell>
          <cell r="J1751" t="str">
            <v>*</v>
          </cell>
          <cell r="K1751" t="str">
            <v>SheungWan_SaiYingPun</v>
          </cell>
          <cell r="L1751" t="str">
            <v>Yes</v>
          </cell>
          <cell r="M1751" t="str">
            <v>AC07108018005</v>
          </cell>
        </row>
        <row r="1752">
          <cell r="A1752" t="str">
            <v>SA11206</v>
          </cell>
          <cell r="B1752" t="str">
            <v>14NW-D/CR459</v>
          </cell>
          <cell r="C1752" t="str">
            <v>3,4</v>
          </cell>
          <cell r="D1752" t="str">
            <v>E</v>
          </cell>
          <cell r="E1752" t="str">
            <v>SKW&amp;Is-S</v>
          </cell>
          <cell r="F1752" t="str">
            <v>A</v>
          </cell>
          <cell r="G1752" t="str">
            <v>Round Table Third Village Playground, Cheung Chau (Is-S)</v>
          </cell>
          <cell r="H1752" t="str">
            <v>LandsD,LCSD</v>
          </cell>
          <cell r="I1752">
            <v>1</v>
          </cell>
          <cell r="J1752" t="str">
            <v>*</v>
          </cell>
          <cell r="K1752" t="str">
            <v>CheungChau-South</v>
          </cell>
          <cell r="L1752" t="str">
            <v>Yes</v>
          </cell>
          <cell r="M1752" t="str">
            <v>DF04408077001</v>
          </cell>
        </row>
        <row r="1753">
          <cell r="A1753" t="str">
            <v>SA11207</v>
          </cell>
          <cell r="B1753" t="str">
            <v>11SW-D/C2287</v>
          </cell>
          <cell r="C1753">
            <v>0</v>
          </cell>
          <cell r="D1753" t="str">
            <v>Wch</v>
          </cell>
          <cell r="E1753" t="str">
            <v>Wch-S</v>
          </cell>
          <cell r="F1753" t="str">
            <v>A</v>
          </cell>
          <cell r="G1753" t="str">
            <v>Hong Kong Cemetery</v>
          </cell>
          <cell r="H1753" t="str">
            <v>FEHD</v>
          </cell>
          <cell r="I1753">
            <v>3</v>
          </cell>
          <cell r="J1753" t="str">
            <v>*</v>
          </cell>
          <cell r="L1753" t="str">
            <v>Yes</v>
          </cell>
          <cell r="M1753" t="str">
            <v>CC01908021063</v>
          </cell>
        </row>
        <row r="1754">
          <cell r="A1754" t="str">
            <v>SA11401</v>
          </cell>
          <cell r="B1754" t="str">
            <v>15NE-C/C22</v>
          </cell>
          <cell r="C1754">
            <v>0</v>
          </cell>
          <cell r="D1754" t="str">
            <v>WS&amp;L</v>
          </cell>
          <cell r="E1754" t="str">
            <v>S</v>
          </cell>
          <cell r="F1754" t="str">
            <v>A</v>
          </cell>
          <cell r="G1754" t="str">
            <v>(Pump house at 63 Wong Ma Kok Road to Chek Chue Barracks?)</v>
          </cell>
          <cell r="H1754" t="str">
            <v>PLA</v>
          </cell>
          <cell r="I1754">
            <v>2</v>
          </cell>
          <cell r="J1754" t="str">
            <v>*</v>
          </cell>
          <cell r="L1754" t="str">
            <v>Yes</v>
          </cell>
          <cell r="M1754" t="str">
            <v>BB04908072001</v>
          </cell>
        </row>
        <row r="1755">
          <cell r="A1755" t="str">
            <v>SA11403</v>
          </cell>
          <cell r="B1755" t="str">
            <v>11SW-A/R751</v>
          </cell>
          <cell r="C1755" t="str">
            <v>2,3</v>
          </cell>
          <cell r="D1755" t="str">
            <v>WS&amp;L</v>
          </cell>
          <cell r="E1755" t="str">
            <v>W</v>
          </cell>
          <cell r="F1755" t="str">
            <v>A</v>
          </cell>
          <cell r="G1755" t="str">
            <v>Shek Tong Tsui Municipal Services Building</v>
          </cell>
          <cell r="H1755" t="str">
            <v>LCSD,FEHD</v>
          </cell>
          <cell r="I1755">
            <v>1</v>
          </cell>
          <cell r="J1755" t="str">
            <v>*</v>
          </cell>
          <cell r="K1755" t="str">
            <v>SaiWan</v>
          </cell>
          <cell r="L1755" t="str">
            <v>Yes</v>
          </cell>
          <cell r="M1755" t="str">
            <v>BA04408058002,BA01908058001</v>
          </cell>
        </row>
        <row r="1756">
          <cell r="A1756" t="str">
            <v>SA11505</v>
          </cell>
          <cell r="B1756" t="str">
            <v>5SW-D/F2</v>
          </cell>
          <cell r="C1756">
            <v>0</v>
          </cell>
          <cell r="D1756" t="str">
            <v>E</v>
          </cell>
          <cell r="E1756" t="str">
            <v>SKW&amp;Is-S</v>
          </cell>
          <cell r="F1756" t="str">
            <v>A</v>
          </cell>
          <cell r="G1756" t="str">
            <v>Lung Kwu Chau DVOR/DME Station (Is-S)</v>
          </cell>
          <cell r="H1756" t="str">
            <v>CAD</v>
          </cell>
          <cell r="I1756">
            <v>2</v>
          </cell>
          <cell r="J1756" t="str">
            <v>*</v>
          </cell>
          <cell r="L1756" t="str">
            <v>Yes</v>
          </cell>
          <cell r="M1756" t="str">
            <v>DF00808015009</v>
          </cell>
        </row>
        <row r="1757">
          <cell r="A1757" t="str">
            <v>SA11506</v>
          </cell>
          <cell r="B1757" t="str">
            <v>11SE-D/F234</v>
          </cell>
          <cell r="C1757">
            <v>0</v>
          </cell>
          <cell r="D1757" t="str">
            <v>E</v>
          </cell>
          <cell r="E1757" t="str">
            <v>CW</v>
          </cell>
          <cell r="F1757" t="str">
            <v>A</v>
          </cell>
          <cell r="G1757" t="str">
            <v>Cape Collinson Crematorium</v>
          </cell>
          <cell r="H1757" t="str">
            <v>FEHD</v>
          </cell>
          <cell r="I1757">
            <v>1</v>
          </cell>
          <cell r="J1757" t="str">
            <v>*</v>
          </cell>
          <cell r="L1757" t="str">
            <v>Yes</v>
          </cell>
          <cell r="M1757" t="str">
            <v>DD01908013056</v>
          </cell>
        </row>
        <row r="1758">
          <cell r="A1758" t="str">
            <v>SA11507</v>
          </cell>
          <cell r="B1758" t="str">
            <v>11SE-D/F235</v>
          </cell>
          <cell r="C1758">
            <v>0</v>
          </cell>
          <cell r="D1758" t="str">
            <v>E</v>
          </cell>
          <cell r="E1758" t="str">
            <v>CW</v>
          </cell>
          <cell r="F1758" t="str">
            <v>A</v>
          </cell>
          <cell r="G1758" t="str">
            <v>Cape Collinson Crematorium</v>
          </cell>
          <cell r="H1758" t="str">
            <v>FEHD</v>
          </cell>
          <cell r="I1758">
            <v>3</v>
          </cell>
          <cell r="J1758" t="str">
            <v>*</v>
          </cell>
          <cell r="L1758" t="str">
            <v>Yes</v>
          </cell>
          <cell r="M1758" t="str">
            <v>DD01908013057</v>
          </cell>
        </row>
        <row r="1759">
          <cell r="A1759" t="str">
            <v>SA11508</v>
          </cell>
          <cell r="B1759" t="str">
            <v>11SE-D/ND5</v>
          </cell>
          <cell r="C1759" t="str">
            <v>1,2</v>
          </cell>
          <cell r="D1759" t="str">
            <v>E</v>
          </cell>
          <cell r="E1759" t="str">
            <v>CW</v>
          </cell>
          <cell r="F1759" t="str">
            <v>A</v>
          </cell>
          <cell r="G1759" t="str">
            <v>Pamela Youde Nethersole Eastern Hospital Quarters</v>
          </cell>
          <cell r="H1759" t="str">
            <v>GPA,DH</v>
          </cell>
          <cell r="J1759" t="str">
            <v>*</v>
          </cell>
          <cell r="L1759" t="str">
            <v>No</v>
          </cell>
          <cell r="M1759" t="str">
            <v>DD02308010017</v>
          </cell>
        </row>
        <row r="1760">
          <cell r="A1760" t="str">
            <v>SA11509</v>
          </cell>
          <cell r="B1760" t="str">
            <v>11SW-A/R450</v>
          </cell>
          <cell r="C1760">
            <v>2</v>
          </cell>
          <cell r="D1760" t="str">
            <v>CP&amp;ML</v>
          </cell>
          <cell r="E1760" t="str">
            <v>C-W</v>
          </cell>
          <cell r="F1760" t="str">
            <v>A</v>
          </cell>
          <cell r="G1760" t="str">
            <v>Fat Hing Street Children's Playground</v>
          </cell>
          <cell r="H1760" t="str">
            <v>LCSD</v>
          </cell>
          <cell r="I1760">
            <v>1</v>
          </cell>
          <cell r="J1760" t="str">
            <v>*</v>
          </cell>
          <cell r="K1760" t="str">
            <v>SheungWan_SaiYingPun</v>
          </cell>
          <cell r="L1760" t="str">
            <v>No</v>
          </cell>
          <cell r="M1760" t="str">
            <v>AB04408027001</v>
          </cell>
        </row>
        <row r="1761">
          <cell r="A1761" t="str">
            <v>SA11510</v>
          </cell>
          <cell r="B1761" t="str">
            <v>11SW-D/CR1145</v>
          </cell>
          <cell r="C1761">
            <v>2</v>
          </cell>
          <cell r="D1761" t="str">
            <v>Wch</v>
          </cell>
          <cell r="E1761" t="str">
            <v>Wch-S</v>
          </cell>
          <cell r="F1761" t="str">
            <v>A</v>
          </cell>
          <cell r="G1761" t="str">
            <v>LCSD Venue at GLA-THK1516 at Happy Valley</v>
          </cell>
          <cell r="H1761" t="str">
            <v>LCSD</v>
          </cell>
          <cell r="I1761">
            <v>1</v>
          </cell>
          <cell r="J1761" t="str">
            <v>*</v>
          </cell>
          <cell r="L1761" t="str">
            <v>Yes</v>
          </cell>
          <cell r="M1761" t="str">
            <v>CC04408084001</v>
          </cell>
        </row>
        <row r="1762">
          <cell r="A1762" t="str">
            <v>SA11511</v>
          </cell>
          <cell r="B1762" t="str">
            <v>15NE-C/F159</v>
          </cell>
          <cell r="C1762">
            <v>0</v>
          </cell>
          <cell r="D1762" t="str">
            <v>WS&amp;L</v>
          </cell>
          <cell r="E1762" t="str">
            <v>S</v>
          </cell>
          <cell r="F1762" t="str">
            <v>A</v>
          </cell>
          <cell r="G1762" t="str">
            <v>Stanley Prison</v>
          </cell>
          <cell r="H1762" t="str">
            <v>CSD</v>
          </cell>
          <cell r="I1762">
            <v>1</v>
          </cell>
          <cell r="J1762" t="str">
            <v>*</v>
          </cell>
          <cell r="L1762" t="str">
            <v>No</v>
          </cell>
          <cell r="M1762" t="str">
            <v>BB01208003070</v>
          </cell>
        </row>
        <row r="1763">
          <cell r="A1763" t="str">
            <v>SA11512</v>
          </cell>
          <cell r="B1763" t="str">
            <v>15NE-C/F160</v>
          </cell>
          <cell r="C1763">
            <v>0</v>
          </cell>
          <cell r="D1763" t="str">
            <v>WS&amp;L</v>
          </cell>
          <cell r="E1763" t="str">
            <v>S</v>
          </cell>
          <cell r="F1763" t="str">
            <v>A</v>
          </cell>
          <cell r="G1763" t="str">
            <v>Stanley Prison</v>
          </cell>
          <cell r="H1763" t="str">
            <v>CSD</v>
          </cell>
          <cell r="I1763">
            <v>1</v>
          </cell>
          <cell r="J1763" t="str">
            <v>*</v>
          </cell>
          <cell r="L1763" t="str">
            <v>No</v>
          </cell>
          <cell r="M1763" t="str">
            <v>BB01208003071</v>
          </cell>
        </row>
        <row r="1764">
          <cell r="A1764" t="str">
            <v>SA11801</v>
          </cell>
          <cell r="B1764" t="str">
            <v>11SE-D/ND6</v>
          </cell>
          <cell r="C1764">
            <v>0</v>
          </cell>
          <cell r="D1764" t="str">
            <v>E</v>
          </cell>
          <cell r="E1764" t="str">
            <v>CW</v>
          </cell>
          <cell r="F1764" t="str">
            <v>A</v>
          </cell>
          <cell r="G1764" t="str">
            <v>Pamela Youde Nethersole Eastern Hospital Quarters</v>
          </cell>
          <cell r="H1764" t="str">
            <v>GPA</v>
          </cell>
          <cell r="J1764" t="str">
            <v>*</v>
          </cell>
          <cell r="L1764" t="str">
            <v>No</v>
          </cell>
          <cell r="M1764" t="str">
            <v>DD02308010018</v>
          </cell>
        </row>
        <row r="1765">
          <cell r="A1765" t="str">
            <v>SA11802</v>
          </cell>
          <cell r="B1765" t="str">
            <v>11SE-D/ND7</v>
          </cell>
          <cell r="C1765">
            <v>0</v>
          </cell>
          <cell r="D1765" t="str">
            <v>E</v>
          </cell>
          <cell r="E1765" t="str">
            <v>CW</v>
          </cell>
          <cell r="F1765" t="str">
            <v>A</v>
          </cell>
          <cell r="G1765" t="str">
            <v>Pamela Youde Nethersole Eastern Hospital Quarters</v>
          </cell>
          <cell r="H1765" t="str">
            <v>GPA</v>
          </cell>
          <cell r="J1765" t="str">
            <v>*</v>
          </cell>
          <cell r="L1765" t="str">
            <v>No</v>
          </cell>
          <cell r="M1765" t="str">
            <v>DD02308010019</v>
          </cell>
        </row>
        <row r="1766">
          <cell r="A1766" t="str">
            <v>SA11803</v>
          </cell>
          <cell r="B1766" t="str">
            <v>11SE-D/ND8</v>
          </cell>
          <cell r="C1766">
            <v>0</v>
          </cell>
          <cell r="D1766" t="str">
            <v>E</v>
          </cell>
          <cell r="E1766" t="str">
            <v>CW</v>
          </cell>
          <cell r="F1766" t="str">
            <v>A</v>
          </cell>
          <cell r="G1766" t="str">
            <v>Pamela Youde Nethersole Eastern Hospital Quarters</v>
          </cell>
          <cell r="H1766" t="str">
            <v>GPA</v>
          </cell>
          <cell r="J1766" t="str">
            <v>*</v>
          </cell>
          <cell r="L1766" t="str">
            <v>No</v>
          </cell>
          <cell r="M1766" t="str">
            <v>DD02308010020</v>
          </cell>
        </row>
        <row r="1767">
          <cell r="A1767" t="str">
            <v>SA11804</v>
          </cell>
          <cell r="B1767" t="str">
            <v>11SE-D/ND9</v>
          </cell>
          <cell r="C1767">
            <v>0</v>
          </cell>
          <cell r="D1767" t="str">
            <v>E</v>
          </cell>
          <cell r="E1767" t="str">
            <v>CW</v>
          </cell>
          <cell r="F1767" t="str">
            <v>A</v>
          </cell>
          <cell r="G1767" t="str">
            <v>Pamela Youde Nethersole Eastern Hospital Quarters</v>
          </cell>
          <cell r="H1767" t="str">
            <v>GPA</v>
          </cell>
          <cell r="J1767" t="str">
            <v>*</v>
          </cell>
          <cell r="L1767" t="str">
            <v>No</v>
          </cell>
          <cell r="M1767" t="str">
            <v>DD02308010021</v>
          </cell>
        </row>
        <row r="1768">
          <cell r="A1768" t="str">
            <v>SA11805</v>
          </cell>
          <cell r="B1768" t="str">
            <v>11SE-D/ND10</v>
          </cell>
          <cell r="C1768">
            <v>0</v>
          </cell>
          <cell r="D1768" t="str">
            <v>E</v>
          </cell>
          <cell r="E1768" t="str">
            <v>CW</v>
          </cell>
          <cell r="F1768" t="str">
            <v>A</v>
          </cell>
          <cell r="G1768" t="str">
            <v>Pamela Youde Nethersole Eastern Hospital Quarters</v>
          </cell>
          <cell r="H1768" t="str">
            <v>GPA</v>
          </cell>
          <cell r="J1768" t="str">
            <v>*</v>
          </cell>
          <cell r="L1768" t="str">
            <v>No</v>
          </cell>
          <cell r="M1768" t="str">
            <v>DD02308010022</v>
          </cell>
        </row>
        <row r="1769">
          <cell r="A1769" t="str">
            <v>SA11808</v>
          </cell>
          <cell r="B1769" t="str">
            <v>11SW-D/CR2290</v>
          </cell>
          <cell r="C1769">
            <v>0</v>
          </cell>
          <cell r="D1769" t="str">
            <v>WS&amp;L</v>
          </cell>
          <cell r="E1769" t="str">
            <v>S</v>
          </cell>
          <cell r="F1769" t="str">
            <v>A</v>
          </cell>
          <cell r="G1769" t="str">
            <v>Aberdeen Fire Station Cum Ambulance Depot</v>
          </cell>
          <cell r="H1769" t="str">
            <v>FSD</v>
          </cell>
          <cell r="I1769">
            <v>1</v>
          </cell>
          <cell r="J1769" t="str">
            <v>*</v>
          </cell>
          <cell r="K1769" t="str">
            <v>DeepWaterBay_RepulseBay</v>
          </cell>
          <cell r="L1769" t="str">
            <v>No</v>
          </cell>
          <cell r="M1769" t="str">
            <v>BB01808018001</v>
          </cell>
        </row>
        <row r="1770">
          <cell r="A1770" t="str">
            <v>SA11809</v>
          </cell>
          <cell r="B1770" t="str">
            <v>11SE-B/C273</v>
          </cell>
          <cell r="C1770">
            <v>1</v>
          </cell>
          <cell r="D1770" t="str">
            <v>E</v>
          </cell>
          <cell r="E1770" t="str">
            <v>SKW&amp;Is-S</v>
          </cell>
          <cell r="F1770" t="str">
            <v>A</v>
          </cell>
          <cell r="G1770" t="str">
            <v>Hong Kong Museum of Coastal Defence(Skw)</v>
          </cell>
          <cell r="H1770" t="str">
            <v>LCSD</v>
          </cell>
          <cell r="I1770">
            <v>1</v>
          </cell>
          <cell r="J1770" t="str">
            <v>*</v>
          </cell>
          <cell r="L1770" t="str">
            <v>Yes</v>
          </cell>
          <cell r="M1770" t="str">
            <v>DB04408033023</v>
          </cell>
        </row>
        <row r="1771">
          <cell r="A1771" t="str">
            <v>SA11810</v>
          </cell>
          <cell r="B1771" t="str">
            <v>14NW-D/CR444</v>
          </cell>
          <cell r="C1771" t="str">
            <v>1,2</v>
          </cell>
          <cell r="D1771" t="str">
            <v>E</v>
          </cell>
          <cell r="E1771" t="str">
            <v>SKW&amp;Is-S</v>
          </cell>
          <cell r="F1771" t="str">
            <v>A</v>
          </cell>
          <cell r="G1771" t="str">
            <v>Cheung Chau Hung Shing Temple Children's Playground (Is-S)</v>
          </cell>
          <cell r="H1771" t="str">
            <v>LCSD,LCSD</v>
          </cell>
          <cell r="I1771">
            <v>1</v>
          </cell>
          <cell r="J1771" t="str">
            <v>*</v>
          </cell>
          <cell r="K1771" t="str">
            <v>CheungChau-North</v>
          </cell>
          <cell r="L1771" t="str">
            <v>Yes</v>
          </cell>
          <cell r="M1771" t="str">
            <v>DF04408055002</v>
          </cell>
        </row>
        <row r="1772">
          <cell r="A1772" t="str">
            <v>SA11813</v>
          </cell>
          <cell r="B1772" t="str">
            <v>11SW-C/R672</v>
          </cell>
          <cell r="C1772">
            <v>0</v>
          </cell>
          <cell r="D1772" t="str">
            <v>WS&amp;L</v>
          </cell>
          <cell r="E1772" t="str">
            <v>W</v>
          </cell>
          <cell r="F1772" t="str">
            <v>A</v>
          </cell>
          <cell r="G1772" t="str">
            <v>St. Paul's College Primary School (Adjoining Pokfulam Road)</v>
          </cell>
          <cell r="H1772" t="str">
            <v>EDB</v>
          </cell>
          <cell r="I1772">
            <v>2</v>
          </cell>
          <cell r="J1772" t="str">
            <v>*</v>
          </cell>
          <cell r="K1772" t="str">
            <v>Pokfulam</v>
          </cell>
          <cell r="L1772" t="str">
            <v>No</v>
          </cell>
          <cell r="M1772" t="str">
            <v>BA07108030004</v>
          </cell>
        </row>
        <row r="1773">
          <cell r="A1773" t="str">
            <v>SA11814</v>
          </cell>
          <cell r="B1773" t="str">
            <v>11SW-C/R673</v>
          </cell>
          <cell r="C1773">
            <v>0</v>
          </cell>
          <cell r="D1773" t="str">
            <v>WS&amp;L</v>
          </cell>
          <cell r="E1773" t="str">
            <v>W</v>
          </cell>
          <cell r="F1773" t="str">
            <v>A</v>
          </cell>
          <cell r="G1773" t="str">
            <v>St. Paul's College Primary School (Adjoining Pokfulam Road)</v>
          </cell>
          <cell r="H1773" t="str">
            <v>EDB</v>
          </cell>
          <cell r="I1773">
            <v>2</v>
          </cell>
          <cell r="J1773" t="str">
            <v>*</v>
          </cell>
          <cell r="K1773" t="str">
            <v>Pokfulam</v>
          </cell>
          <cell r="L1773" t="str">
            <v>No</v>
          </cell>
          <cell r="M1773" t="str">
            <v>BA07108030005</v>
          </cell>
        </row>
        <row r="1774">
          <cell r="A1774" t="str">
            <v>SA11907</v>
          </cell>
          <cell r="B1774" t="str">
            <v>11SE-A/R485</v>
          </cell>
          <cell r="C1774">
            <v>0</v>
          </cell>
          <cell r="D1774" t="str">
            <v>E</v>
          </cell>
          <cell r="E1774" t="str">
            <v>NP&amp;CB</v>
          </cell>
          <cell r="F1774" t="str">
            <v>A</v>
          </cell>
          <cell r="G1774" t="str">
            <v>Victoria Park</v>
          </cell>
          <cell r="H1774" t="str">
            <v>LCSD</v>
          </cell>
          <cell r="I1774">
            <v>1</v>
          </cell>
          <cell r="J1774" t="str">
            <v>*</v>
          </cell>
          <cell r="K1774" t="str">
            <v>TinHau</v>
          </cell>
          <cell r="L1774" t="str">
            <v>No</v>
          </cell>
          <cell r="M1774" t="str">
            <v>DA04408020008</v>
          </cell>
        </row>
        <row r="1775">
          <cell r="A1775" t="str">
            <v>SA11908</v>
          </cell>
          <cell r="B1775" t="str">
            <v>11SE-A/R486</v>
          </cell>
          <cell r="C1775">
            <v>0</v>
          </cell>
          <cell r="D1775" t="str">
            <v>E</v>
          </cell>
          <cell r="E1775" t="str">
            <v>NP&amp;CB</v>
          </cell>
          <cell r="F1775" t="str">
            <v>A</v>
          </cell>
          <cell r="G1775" t="str">
            <v>Victoria Park</v>
          </cell>
          <cell r="H1775" t="str">
            <v>LCSD</v>
          </cell>
          <cell r="I1775">
            <v>2</v>
          </cell>
          <cell r="J1775" t="str">
            <v>*</v>
          </cell>
          <cell r="K1775" t="str">
            <v>TinHau</v>
          </cell>
          <cell r="L1775" t="str">
            <v>No</v>
          </cell>
          <cell r="M1775" t="str">
            <v>DA04408020007</v>
          </cell>
        </row>
        <row r="1776">
          <cell r="A1776" t="str">
            <v>SA11909</v>
          </cell>
          <cell r="B1776" t="str">
            <v>11SW-A/ND31</v>
          </cell>
          <cell r="C1776">
            <v>0</v>
          </cell>
          <cell r="D1776" t="str">
            <v>CP&amp;ML</v>
          </cell>
          <cell r="E1776" t="str">
            <v>PML</v>
          </cell>
          <cell r="F1776" t="str">
            <v>A</v>
          </cell>
          <cell r="G1776" t="str">
            <v>Buxey Lodge</v>
          </cell>
          <cell r="H1776" t="str">
            <v>GPA</v>
          </cell>
          <cell r="J1776" t="str">
            <v>*</v>
          </cell>
          <cell r="L1776" t="str">
            <v>No</v>
          </cell>
          <cell r="M1776" t="str">
            <v>AC02308002009</v>
          </cell>
        </row>
        <row r="1777">
          <cell r="A1777" t="str">
            <v>SA11910</v>
          </cell>
          <cell r="B1777" t="str">
            <v>11SW-D/F98</v>
          </cell>
          <cell r="C1777">
            <v>2</v>
          </cell>
          <cell r="D1777" t="str">
            <v>Wch</v>
          </cell>
          <cell r="E1777" t="str">
            <v>Wch-S</v>
          </cell>
          <cell r="F1777" t="str">
            <v>A</v>
          </cell>
          <cell r="G1777" t="str">
            <v>Wan Chai Gap Road Sitting-out Area</v>
          </cell>
          <cell r="H1777" t="str">
            <v>LCSD</v>
          </cell>
          <cell r="I1777">
            <v>1</v>
          </cell>
          <cell r="J1777" t="str">
            <v>*</v>
          </cell>
          <cell r="L1777" t="str">
            <v>Yes</v>
          </cell>
          <cell r="M1777" t="str">
            <v>CC04408043002</v>
          </cell>
        </row>
        <row r="1778">
          <cell r="A1778" t="str">
            <v>SA11911</v>
          </cell>
          <cell r="B1778" t="str">
            <v>14NW-D/F113</v>
          </cell>
          <cell r="C1778">
            <v>0</v>
          </cell>
          <cell r="D1778" t="str">
            <v>E</v>
          </cell>
          <cell r="E1778" t="str">
            <v>SKW&amp;Is-S</v>
          </cell>
          <cell r="F1778" t="str">
            <v>A</v>
          </cell>
          <cell r="G1778" t="str">
            <v>Cheung Chau Government Secondary School (Is-S)</v>
          </cell>
          <cell r="H1778" t="str">
            <v>EDB</v>
          </cell>
          <cell r="I1778">
            <v>1</v>
          </cell>
          <cell r="J1778" t="str">
            <v>*</v>
          </cell>
          <cell r="K1778" t="str">
            <v>CheungChau-North</v>
          </cell>
          <cell r="L1778" t="str">
            <v>Yes</v>
          </cell>
          <cell r="M1778" t="str">
            <v>DF07108001005</v>
          </cell>
        </row>
        <row r="1779">
          <cell r="A1779" t="str">
            <v>SA11912</v>
          </cell>
          <cell r="B1779" t="str">
            <v>15NE-C/F161</v>
          </cell>
          <cell r="C1779">
            <v>0</v>
          </cell>
          <cell r="D1779" t="str">
            <v>WS&amp;L</v>
          </cell>
          <cell r="E1779" t="str">
            <v>S</v>
          </cell>
          <cell r="F1779" t="str">
            <v>A</v>
          </cell>
          <cell r="G1779" t="str">
            <v>Stanley Prison</v>
          </cell>
          <cell r="H1779" t="str">
            <v>CSD</v>
          </cell>
          <cell r="I1779">
            <v>1</v>
          </cell>
          <cell r="J1779" t="str">
            <v>*</v>
          </cell>
          <cell r="L1779" t="str">
            <v>Yes</v>
          </cell>
          <cell r="M1779" t="str">
            <v>BB01208003072</v>
          </cell>
        </row>
        <row r="1780">
          <cell r="A1780" t="str">
            <v>SA12101</v>
          </cell>
          <cell r="B1780" t="str">
            <v>14NW-D/F110</v>
          </cell>
          <cell r="C1780">
            <v>1</v>
          </cell>
          <cell r="D1780" t="str">
            <v>E</v>
          </cell>
          <cell r="E1780" t="str">
            <v>SKW&amp;Is-S</v>
          </cell>
          <cell r="F1780" t="str">
            <v>A</v>
          </cell>
          <cell r="G1780" t="str">
            <v>(LCSD venue at GLA-IS 203 near Cheung Pak Road, Cheung Chau)(Is-S)</v>
          </cell>
          <cell r="H1780" t="str">
            <v>LCSD</v>
          </cell>
          <cell r="I1780">
            <v>1</v>
          </cell>
          <cell r="J1780" t="str">
            <v>*</v>
          </cell>
          <cell r="K1780" t="str">
            <v>CheungChau-North</v>
          </cell>
          <cell r="L1780" t="str">
            <v>Yes</v>
          </cell>
          <cell r="M1780" t="str">
            <v>DF04408037005</v>
          </cell>
        </row>
        <row r="1781">
          <cell r="A1781" t="str">
            <v>SA12103</v>
          </cell>
          <cell r="B1781" t="str">
            <v>11SW-D/CR478</v>
          </cell>
          <cell r="C1781">
            <v>2</v>
          </cell>
          <cell r="D1781" t="str">
            <v>CP&amp;ML</v>
          </cell>
          <cell r="E1781" t="str">
            <v>PML</v>
          </cell>
          <cell r="F1781" t="str">
            <v>A</v>
          </cell>
          <cell r="G1781" t="str">
            <v>Plantation Road Garden</v>
          </cell>
          <cell r="H1781" t="str">
            <v>LCSD</v>
          </cell>
          <cell r="I1781">
            <v>2</v>
          </cell>
          <cell r="J1781" t="str">
            <v>*</v>
          </cell>
          <cell r="L1781" t="str">
            <v>No</v>
          </cell>
          <cell r="M1781" t="str">
            <v>AC04408080003</v>
          </cell>
        </row>
        <row r="1782">
          <cell r="A1782" t="str">
            <v>SA12701</v>
          </cell>
          <cell r="B1782" t="str">
            <v>11SW-C/F196</v>
          </cell>
          <cell r="C1782">
            <v>1</v>
          </cell>
          <cell r="D1782" t="str">
            <v>WS&amp;L</v>
          </cell>
          <cell r="E1782" t="str">
            <v>W</v>
          </cell>
          <cell r="F1782" t="str">
            <v>A</v>
          </cell>
          <cell r="G1782" t="str">
            <v>St. Paul's College Primary School (Adjoining Pokfulam Road)</v>
          </cell>
          <cell r="H1782" t="str">
            <v>EDB</v>
          </cell>
          <cell r="I1782">
            <v>1</v>
          </cell>
          <cell r="J1782" t="str">
            <v>*</v>
          </cell>
          <cell r="K1782" t="str">
            <v>Pokfulam</v>
          </cell>
          <cell r="L1782" t="str">
            <v>Yes</v>
          </cell>
          <cell r="M1782" t="str">
            <v>BJ07108047003</v>
          </cell>
        </row>
        <row r="1783">
          <cell r="A1783" t="str">
            <v>SA12702</v>
          </cell>
          <cell r="B1783" t="str">
            <v>11SE-A/C277</v>
          </cell>
          <cell r="C1783">
            <v>2</v>
          </cell>
          <cell r="D1783" t="str">
            <v>E</v>
          </cell>
          <cell r="E1783" t="str">
            <v>NP&amp;CB</v>
          </cell>
          <cell r="F1783" t="str">
            <v>A</v>
          </cell>
          <cell r="G1783" t="str">
            <v>(District Maintenance Office at Tsat Tsz Mui Road?)</v>
          </cell>
          <cell r="H1783" t="str">
            <v>ArchSD</v>
          </cell>
          <cell r="I1783">
            <v>2</v>
          </cell>
          <cell r="J1783" t="str">
            <v>*</v>
          </cell>
          <cell r="K1783" t="str">
            <v>NorthPoint</v>
          </cell>
          <cell r="L1783" t="str">
            <v>Yes</v>
          </cell>
          <cell r="M1783" t="str">
            <v>DA07108055000</v>
          </cell>
        </row>
        <row r="1784">
          <cell r="A1784" t="str">
            <v>SA12902</v>
          </cell>
          <cell r="B1784" t="str">
            <v>11SE-A/CR717</v>
          </cell>
          <cell r="C1784">
            <v>0</v>
          </cell>
          <cell r="D1784" t="str">
            <v>E</v>
          </cell>
          <cell r="E1784" t="str">
            <v>NP&amp;CB</v>
          </cell>
          <cell r="F1784" t="str">
            <v>A</v>
          </cell>
          <cell r="G1784" t="str">
            <v>North Point Methodist Primary School &amp; Pun U Association Wah Yan Primary School</v>
          </cell>
          <cell r="H1784" t="str">
            <v>EDB</v>
          </cell>
          <cell r="I1784">
            <v>1</v>
          </cell>
          <cell r="J1784" t="str">
            <v>*</v>
          </cell>
          <cell r="K1784" t="str">
            <v>NorthPoint</v>
          </cell>
          <cell r="L1784" t="str">
            <v>No</v>
          </cell>
          <cell r="M1784" t="str">
            <v>DA07108004003</v>
          </cell>
        </row>
        <row r="1785">
          <cell r="A1785" t="str">
            <v>SA13502</v>
          </cell>
          <cell r="B1785" t="str">
            <v>14NE-B/F3</v>
          </cell>
          <cell r="C1785">
            <v>0</v>
          </cell>
          <cell r="D1785" t="str">
            <v>E</v>
          </cell>
          <cell r="E1785" t="str">
            <v>SKW&amp;Is-S</v>
          </cell>
          <cell r="F1785" t="str">
            <v>A</v>
          </cell>
          <cell r="G1785" t="str">
            <v>(Site for Yung Shue Wan Library cum Heritage and Cultural Showroom, Lamma Island?) (Is-S)</v>
          </cell>
          <cell r="H1785" t="str">
            <v>HAD</v>
          </cell>
          <cell r="I1785">
            <v>1</v>
          </cell>
          <cell r="J1785" t="str">
            <v>*</v>
          </cell>
          <cell r="L1785" t="str">
            <v>Yes</v>
          </cell>
          <cell r="M1785" t="str">
            <v>DF02708078003</v>
          </cell>
        </row>
        <row r="1786">
          <cell r="A1786" t="str">
            <v>SA13901</v>
          </cell>
          <cell r="B1786" t="str">
            <v>10SW-D/ND10</v>
          </cell>
          <cell r="C1786">
            <v>0</v>
          </cell>
          <cell r="D1786" t="str">
            <v>E</v>
          </cell>
          <cell r="E1786" t="str">
            <v>SKW&amp;Is-S</v>
          </cell>
          <cell r="F1786" t="str">
            <v>A</v>
          </cell>
          <cell r="G1786" t="str">
            <v>Hei Ling Chau Addiction Treatment Centre &amp; Hei Ling Chau Correctional Institution (Is-S)</v>
          </cell>
          <cell r="H1786" t="str">
            <v>CSD</v>
          </cell>
          <cell r="J1786" t="str">
            <v>*</v>
          </cell>
          <cell r="L1786" t="str">
            <v>No</v>
          </cell>
          <cell r="M1786" t="str">
            <v>DF01208008195</v>
          </cell>
        </row>
        <row r="1787">
          <cell r="A1787" t="str">
            <v>SA13902</v>
          </cell>
          <cell r="B1787" t="str">
            <v>10SW-D/ND11</v>
          </cell>
          <cell r="C1787">
            <v>0</v>
          </cell>
          <cell r="D1787" t="str">
            <v>E</v>
          </cell>
          <cell r="E1787" t="str">
            <v>SKW&amp;Is-S</v>
          </cell>
          <cell r="F1787" t="str">
            <v>A</v>
          </cell>
          <cell r="G1787" t="str">
            <v>Hei Ling Chau Addiction Treatment Centre &amp; Hei Ling Chau Correctional Institution (Is-S)</v>
          </cell>
          <cell r="H1787" t="str">
            <v>CSD</v>
          </cell>
          <cell r="J1787" t="str">
            <v>*</v>
          </cell>
          <cell r="L1787" t="str">
            <v>No</v>
          </cell>
          <cell r="M1787" t="str">
            <v>DF01208008196</v>
          </cell>
        </row>
        <row r="1788">
          <cell r="A1788" t="str">
            <v>SA13903</v>
          </cell>
          <cell r="B1788" t="str">
            <v>10SW-D/ND12</v>
          </cell>
          <cell r="C1788">
            <v>0</v>
          </cell>
          <cell r="D1788" t="str">
            <v>E</v>
          </cell>
          <cell r="E1788" t="str">
            <v>SKW&amp;Is-S</v>
          </cell>
          <cell r="F1788" t="str">
            <v>A</v>
          </cell>
          <cell r="G1788" t="str">
            <v>Hei Ling Chau Addiction Treatment Centre &amp; Hei Ling Chau Correctional Institution (Is-S)</v>
          </cell>
          <cell r="H1788" t="str">
            <v>CSD</v>
          </cell>
          <cell r="J1788" t="str">
            <v>*</v>
          </cell>
          <cell r="L1788" t="str">
            <v>No</v>
          </cell>
          <cell r="M1788" t="str">
            <v>DF01208008197</v>
          </cell>
        </row>
        <row r="1789">
          <cell r="A1789" t="str">
            <v>SA13904</v>
          </cell>
          <cell r="B1789" t="str">
            <v>10SW-D/ND13</v>
          </cell>
          <cell r="C1789">
            <v>0</v>
          </cell>
          <cell r="D1789" t="str">
            <v>E</v>
          </cell>
          <cell r="E1789" t="str">
            <v>SKW&amp;Is-S</v>
          </cell>
          <cell r="F1789" t="str">
            <v>A</v>
          </cell>
          <cell r="G1789" t="str">
            <v>Hei Ling Chau Addiction Treatment Centre &amp; Hei Ling Chau Correctional Institution (Is-S)</v>
          </cell>
          <cell r="H1789" t="str">
            <v>CSD</v>
          </cell>
          <cell r="J1789" t="str">
            <v>*</v>
          </cell>
          <cell r="L1789" t="str">
            <v>No</v>
          </cell>
          <cell r="M1789" t="str">
            <v>DF01208008198</v>
          </cell>
        </row>
        <row r="1790">
          <cell r="A1790" t="str">
            <v>SA13905</v>
          </cell>
          <cell r="B1790" t="str">
            <v>10SW-D/ND14</v>
          </cell>
          <cell r="C1790">
            <v>0</v>
          </cell>
          <cell r="D1790" t="str">
            <v>E</v>
          </cell>
          <cell r="E1790" t="str">
            <v>SKW&amp;Is-S</v>
          </cell>
          <cell r="F1790" t="str">
            <v>A</v>
          </cell>
          <cell r="G1790" t="str">
            <v>Hei Ling Chau Addiction Treatment Centre &amp; Hei Ling Chau Correctional Institution (Is-S)</v>
          </cell>
          <cell r="H1790" t="str">
            <v>CSD</v>
          </cell>
          <cell r="J1790" t="str">
            <v>*</v>
          </cell>
          <cell r="L1790" t="str">
            <v>No</v>
          </cell>
          <cell r="M1790" t="str">
            <v>DF01208008199</v>
          </cell>
        </row>
        <row r="1791">
          <cell r="A1791" t="str">
            <v>SA13906</v>
          </cell>
          <cell r="B1791" t="str">
            <v>10SW-D/ND6</v>
          </cell>
          <cell r="C1791">
            <v>0</v>
          </cell>
          <cell r="D1791" t="str">
            <v>E</v>
          </cell>
          <cell r="E1791" t="str">
            <v>SKW&amp;Is-S</v>
          </cell>
          <cell r="F1791" t="str">
            <v>A</v>
          </cell>
          <cell r="G1791" t="str">
            <v>Hei Ling Chau Addiction Treatment Centre &amp; Hei Ling Chau Correctional Institution (Is-S)</v>
          </cell>
          <cell r="H1791" t="str">
            <v>CSD</v>
          </cell>
          <cell r="J1791" t="str">
            <v>*</v>
          </cell>
          <cell r="L1791" t="str">
            <v>No</v>
          </cell>
          <cell r="M1791" t="str">
            <v>DF01208008191</v>
          </cell>
        </row>
        <row r="1792">
          <cell r="A1792" t="str">
            <v>SA13907</v>
          </cell>
          <cell r="B1792" t="str">
            <v>10SW-D/ND7</v>
          </cell>
          <cell r="C1792">
            <v>0</v>
          </cell>
          <cell r="D1792" t="str">
            <v>E</v>
          </cell>
          <cell r="E1792" t="str">
            <v>SKW&amp;Is-S</v>
          </cell>
          <cell r="F1792" t="str">
            <v>A</v>
          </cell>
          <cell r="G1792" t="str">
            <v>Hei Ling Chau Addiction Treatment Centre &amp; Hei Ling Chau Correctional Institution (Is-S)</v>
          </cell>
          <cell r="H1792" t="str">
            <v>CSD</v>
          </cell>
          <cell r="J1792" t="str">
            <v>*</v>
          </cell>
          <cell r="L1792" t="str">
            <v>No</v>
          </cell>
          <cell r="M1792" t="str">
            <v>DF01208008192</v>
          </cell>
        </row>
        <row r="1793">
          <cell r="A1793" t="str">
            <v>SA13908</v>
          </cell>
          <cell r="B1793" t="str">
            <v>10SW-D/ND8</v>
          </cell>
          <cell r="C1793">
            <v>0</v>
          </cell>
          <cell r="D1793" t="str">
            <v>E</v>
          </cell>
          <cell r="E1793" t="str">
            <v>SKW&amp;Is-S</v>
          </cell>
          <cell r="F1793" t="str">
            <v>A</v>
          </cell>
          <cell r="G1793" t="str">
            <v>Hei Ling Chau Addiction Treatment Centre &amp; Hei Ling Chau Correctional Institution (Is-S)</v>
          </cell>
          <cell r="H1793" t="str">
            <v>CSD</v>
          </cell>
          <cell r="J1793" t="str">
            <v>*</v>
          </cell>
          <cell r="L1793" t="str">
            <v>No</v>
          </cell>
          <cell r="M1793" t="str">
            <v>DF01208008193</v>
          </cell>
        </row>
        <row r="1794">
          <cell r="A1794" t="str">
            <v>SA13909</v>
          </cell>
          <cell r="B1794" t="str">
            <v>10SW-D/ND9</v>
          </cell>
          <cell r="C1794">
            <v>0</v>
          </cell>
          <cell r="D1794" t="str">
            <v>E</v>
          </cell>
          <cell r="E1794" t="str">
            <v>SKW&amp;Is-S</v>
          </cell>
          <cell r="F1794" t="str">
            <v>A</v>
          </cell>
          <cell r="G1794" t="str">
            <v>Hei Ling Chau Addiction Treatment Centre &amp; Hei Ling Chau Correctional Institution (Is-S)</v>
          </cell>
          <cell r="H1794" t="str">
            <v>CSD</v>
          </cell>
          <cell r="J1794" t="str">
            <v>*</v>
          </cell>
          <cell r="L1794" t="str">
            <v>No</v>
          </cell>
          <cell r="M1794" t="str">
            <v>DF01208008194</v>
          </cell>
        </row>
        <row r="1795">
          <cell r="A1795" t="str">
            <v>SA13917</v>
          </cell>
          <cell r="B1795" t="str">
            <v>11SE-D/F239</v>
          </cell>
          <cell r="C1795">
            <v>0</v>
          </cell>
          <cell r="D1795" t="str">
            <v>E</v>
          </cell>
          <cell r="E1795" t="str">
            <v>CW</v>
          </cell>
          <cell r="F1795" t="str">
            <v>A</v>
          </cell>
          <cell r="G1795" t="str">
            <v>Cape Collinson Crematorium</v>
          </cell>
          <cell r="H1795" t="str">
            <v>FEHD</v>
          </cell>
          <cell r="I1795">
            <v>1</v>
          </cell>
          <cell r="J1795" t="str">
            <v>*</v>
          </cell>
          <cell r="L1795" t="str">
            <v>Yes</v>
          </cell>
          <cell r="M1795" t="str">
            <v>DD01908013058</v>
          </cell>
        </row>
        <row r="1796">
          <cell r="A1796" t="str">
            <v>SA13918</v>
          </cell>
          <cell r="B1796" t="str">
            <v>11SW-A/C1228</v>
          </cell>
          <cell r="C1796">
            <v>0</v>
          </cell>
          <cell r="D1796" t="str">
            <v>CP&amp;ML</v>
          </cell>
          <cell r="E1796" t="str">
            <v>PML</v>
          </cell>
          <cell r="F1796" t="str">
            <v>A</v>
          </cell>
          <cell r="G1796" t="str">
            <v>St. Stephen's Girls' Primary School</v>
          </cell>
          <cell r="H1796" t="str">
            <v>EDB</v>
          </cell>
          <cell r="I1796">
            <v>1</v>
          </cell>
          <cell r="J1796" t="str">
            <v>*</v>
          </cell>
          <cell r="K1796" t="str">
            <v>SheungWan_SaiYingPun</v>
          </cell>
          <cell r="L1796" t="str">
            <v>No</v>
          </cell>
          <cell r="M1796" t="str">
            <v>AC07108016003</v>
          </cell>
        </row>
        <row r="1797">
          <cell r="A1797" t="str">
            <v>SA13919</v>
          </cell>
          <cell r="B1797" t="str">
            <v>11SW-A/R1223</v>
          </cell>
          <cell r="C1797">
            <v>0</v>
          </cell>
          <cell r="D1797" t="str">
            <v>CP&amp;ML</v>
          </cell>
          <cell r="E1797" t="str">
            <v>PML</v>
          </cell>
          <cell r="F1797" t="str">
            <v>A</v>
          </cell>
          <cell r="G1797" t="str">
            <v>St. Stephen's Girls' Primary School</v>
          </cell>
          <cell r="H1797" t="str">
            <v>EDB</v>
          </cell>
          <cell r="I1797">
            <v>1</v>
          </cell>
          <cell r="J1797" t="str">
            <v>*</v>
          </cell>
          <cell r="K1797" t="str">
            <v>SheungWan_SaiYingPun</v>
          </cell>
          <cell r="L1797" t="str">
            <v>No</v>
          </cell>
          <cell r="M1797" t="str">
            <v>AC07108016002</v>
          </cell>
        </row>
        <row r="1798">
          <cell r="A1798" t="str">
            <v>SA13920</v>
          </cell>
          <cell r="B1798" t="str">
            <v>11SW-D/R1306</v>
          </cell>
          <cell r="C1798">
            <v>0</v>
          </cell>
          <cell r="D1798" t="str">
            <v>Wch</v>
          </cell>
          <cell r="E1798" t="str">
            <v>Wch-S</v>
          </cell>
          <cell r="F1798" t="str">
            <v>A</v>
          </cell>
          <cell r="G1798" t="str">
            <v>Hong Kong Cemetery</v>
          </cell>
          <cell r="H1798" t="str">
            <v>FEHD</v>
          </cell>
          <cell r="I1798">
            <v>3</v>
          </cell>
          <cell r="J1798" t="str">
            <v>*</v>
          </cell>
          <cell r="L1798" t="str">
            <v>Yes</v>
          </cell>
          <cell r="M1798" t="str">
            <v>CC01908021065</v>
          </cell>
        </row>
        <row r="1799">
          <cell r="A1799" t="str">
            <v>SA13921</v>
          </cell>
          <cell r="B1799" t="str">
            <v>15NW-C/CR171</v>
          </cell>
          <cell r="C1799">
            <v>0</v>
          </cell>
          <cell r="D1799" t="str">
            <v>E</v>
          </cell>
          <cell r="E1799" t="str">
            <v>SKW&amp;Is-S</v>
          </cell>
          <cell r="F1799" t="str">
            <v>A</v>
          </cell>
          <cell r="G1799" t="str">
            <v>(FEHD venue at GLA-IS514, Sok Kwu Wan, Lamma Island?) (Is-S)</v>
          </cell>
          <cell r="H1799" t="str">
            <v>FEHD</v>
          </cell>
          <cell r="I1799">
            <v>1</v>
          </cell>
          <cell r="J1799" t="str">
            <v>*</v>
          </cell>
          <cell r="L1799" t="str">
            <v>Yes</v>
          </cell>
          <cell r="M1799" t="str">
            <v>DF01908079001</v>
          </cell>
        </row>
        <row r="1800">
          <cell r="A1800" t="str">
            <v>SA14301</v>
          </cell>
          <cell r="B1800" t="str">
            <v>10SW-D/C62</v>
          </cell>
          <cell r="C1800">
            <v>0</v>
          </cell>
          <cell r="D1800" t="str">
            <v>E</v>
          </cell>
          <cell r="E1800" t="str">
            <v>SKW&amp;Is-S</v>
          </cell>
          <cell r="F1800" t="str">
            <v>A</v>
          </cell>
          <cell r="G1800" t="str">
            <v>Hei Ling Chau Addiction Treatment Centre &amp; Hei Ling Chau Correctional Institution (Is-S)</v>
          </cell>
          <cell r="H1800" t="str">
            <v>CSD</v>
          </cell>
          <cell r="I1800">
            <v>1</v>
          </cell>
          <cell r="J1800" t="str">
            <v>*</v>
          </cell>
          <cell r="L1800" t="str">
            <v>No</v>
          </cell>
          <cell r="M1800" t="str">
            <v>DF01208009005</v>
          </cell>
        </row>
        <row r="1801">
          <cell r="A1801" t="str">
            <v>SA14302</v>
          </cell>
          <cell r="B1801" t="str">
            <v>10SW-D/C63</v>
          </cell>
          <cell r="C1801">
            <v>0</v>
          </cell>
          <cell r="D1801" t="str">
            <v>E</v>
          </cell>
          <cell r="E1801" t="str">
            <v>SKW&amp;Is-S</v>
          </cell>
          <cell r="F1801" t="str">
            <v>A</v>
          </cell>
          <cell r="G1801" t="str">
            <v>Hei Ling Chau Addiction Treatment Centre &amp; Hei Ling Chau Correctional Institution (Is-S)</v>
          </cell>
          <cell r="H1801" t="str">
            <v>CSD</v>
          </cell>
          <cell r="I1801">
            <v>1</v>
          </cell>
          <cell r="J1801" t="str">
            <v>*</v>
          </cell>
          <cell r="L1801" t="str">
            <v>No</v>
          </cell>
          <cell r="M1801" t="str">
            <v>DF01208009006</v>
          </cell>
        </row>
        <row r="1802">
          <cell r="A1802" t="str">
            <v>SA14303</v>
          </cell>
          <cell r="B1802" t="str">
            <v>10SW-D/C64</v>
          </cell>
          <cell r="C1802">
            <v>0</v>
          </cell>
          <cell r="D1802" t="str">
            <v>E</v>
          </cell>
          <cell r="E1802" t="str">
            <v>SKW&amp;Is-S</v>
          </cell>
          <cell r="F1802" t="str">
            <v>A</v>
          </cell>
          <cell r="G1802" t="str">
            <v>Hei Ling Chau Addiction Treatment Centre &amp; Hei Ling Chau Correctional Institution (Is-S)</v>
          </cell>
          <cell r="H1802" t="str">
            <v>CSD</v>
          </cell>
          <cell r="I1802">
            <v>2</v>
          </cell>
          <cell r="J1802" t="str">
            <v>*</v>
          </cell>
          <cell r="L1802" t="str">
            <v>Yes</v>
          </cell>
          <cell r="M1802" t="str">
            <v>DF01208009007</v>
          </cell>
        </row>
        <row r="1803">
          <cell r="A1803" t="str">
            <v>SA14304</v>
          </cell>
          <cell r="B1803" t="str">
            <v>10SW-D/C65</v>
          </cell>
          <cell r="C1803">
            <v>0</v>
          </cell>
          <cell r="D1803" t="str">
            <v>E</v>
          </cell>
          <cell r="E1803" t="str">
            <v>SKW&amp;Is-S</v>
          </cell>
          <cell r="F1803" t="str">
            <v>A</v>
          </cell>
          <cell r="G1803" t="str">
            <v>Hei Ling Chau Addiction Treatment Centre &amp; Hei Ling Chau Correctional Institution (Is-S)</v>
          </cell>
          <cell r="H1803" t="str">
            <v>CSD</v>
          </cell>
          <cell r="I1803">
            <v>3</v>
          </cell>
          <cell r="J1803" t="str">
            <v>*</v>
          </cell>
          <cell r="L1803" t="str">
            <v>Yes</v>
          </cell>
          <cell r="M1803" t="str">
            <v>DF01208009008</v>
          </cell>
        </row>
        <row r="1804">
          <cell r="A1804" t="str">
            <v>SA14305</v>
          </cell>
          <cell r="B1804" t="str">
            <v>10SW-D/F33</v>
          </cell>
          <cell r="C1804">
            <v>0</v>
          </cell>
          <cell r="D1804" t="str">
            <v>E</v>
          </cell>
          <cell r="E1804" t="str">
            <v>SKW&amp;Is-S</v>
          </cell>
          <cell r="F1804" t="str">
            <v>A</v>
          </cell>
          <cell r="G1804" t="str">
            <v>Hei Ling Chau Addiction Treatment Centre &amp; Hei Ling Chau Correctional Institution (Is-S)</v>
          </cell>
          <cell r="H1804" t="str">
            <v>CSD</v>
          </cell>
          <cell r="I1804">
            <v>1</v>
          </cell>
          <cell r="J1804" t="str">
            <v>*</v>
          </cell>
          <cell r="L1804" t="str">
            <v>Yes</v>
          </cell>
          <cell r="M1804" t="str">
            <v>DF01208009009</v>
          </cell>
        </row>
        <row r="1805">
          <cell r="A1805" t="str">
            <v>SA14306</v>
          </cell>
          <cell r="B1805" t="str">
            <v>11SE-C/C889</v>
          </cell>
          <cell r="C1805">
            <v>0</v>
          </cell>
          <cell r="D1805" t="str">
            <v>Wch</v>
          </cell>
          <cell r="E1805" t="str">
            <v>Wch-S</v>
          </cell>
          <cell r="F1805" t="str">
            <v>A</v>
          </cell>
          <cell r="G1805" t="str">
            <v>Tai Tam Reservoir Road Sitting Out Area</v>
          </cell>
          <cell r="H1805" t="str">
            <v>LCSD</v>
          </cell>
          <cell r="I1805">
            <v>2</v>
          </cell>
          <cell r="J1805" t="str">
            <v>*</v>
          </cell>
          <cell r="L1805" t="str">
            <v>No</v>
          </cell>
          <cell r="M1805" t="str">
            <v>CC04408085001</v>
          </cell>
        </row>
        <row r="1806">
          <cell r="A1806" t="str">
            <v>SA14307</v>
          </cell>
          <cell r="B1806" t="str">
            <v>11SW-D/C2306</v>
          </cell>
          <cell r="C1806">
            <v>0</v>
          </cell>
          <cell r="D1806" t="str">
            <v>Wch</v>
          </cell>
          <cell r="E1806" t="str">
            <v>Wch-S</v>
          </cell>
          <cell r="F1806" t="str">
            <v>A</v>
          </cell>
          <cell r="G1806" t="str">
            <v>Hong Kong Cemetery</v>
          </cell>
          <cell r="H1806" t="str">
            <v>FEHD</v>
          </cell>
          <cell r="I1806">
            <v>3</v>
          </cell>
          <cell r="J1806" t="str">
            <v>*</v>
          </cell>
          <cell r="L1806" t="str">
            <v>Yes</v>
          </cell>
          <cell r="M1806" t="str">
            <v>CC01908021066</v>
          </cell>
        </row>
        <row r="1807">
          <cell r="A1807" t="str">
            <v>SA14505</v>
          </cell>
          <cell r="B1807" t="str">
            <v>11SE-C/FR67</v>
          </cell>
          <cell r="C1807">
            <v>2</v>
          </cell>
          <cell r="D1807" t="str">
            <v>WS&amp;L</v>
          </cell>
          <cell r="E1807" t="str">
            <v>S</v>
          </cell>
          <cell r="F1807" t="str">
            <v>A</v>
          </cell>
          <cell r="G1807" t="str">
            <v>(FEHD venue at GLA-THK 1653, Repulse Bay Road?)</v>
          </cell>
          <cell r="H1807" t="str">
            <v>FEHD</v>
          </cell>
          <cell r="I1807">
            <v>2</v>
          </cell>
          <cell r="J1807" t="str">
            <v>*</v>
          </cell>
          <cell r="L1807" t="str">
            <v>No</v>
          </cell>
          <cell r="M1807" t="str">
            <v>BB01908073001</v>
          </cell>
        </row>
        <row r="1808">
          <cell r="A1808" t="str">
            <v>SA14506</v>
          </cell>
          <cell r="B1808" t="str">
            <v>11SE-A/C389</v>
          </cell>
          <cell r="C1808">
            <v>4</v>
          </cell>
          <cell r="D1808" t="str">
            <v>E</v>
          </cell>
          <cell r="E1808" t="str">
            <v>SKW&amp;Is-S</v>
          </cell>
          <cell r="F1808" t="str">
            <v>A</v>
          </cell>
          <cell r="G1808" t="str">
            <v>Yiu Hing Road Sitting-Out Area (SKW)</v>
          </cell>
          <cell r="H1808" t="str">
            <v>LCSD</v>
          </cell>
          <cell r="I1808">
            <v>1</v>
          </cell>
          <cell r="J1808" t="str">
            <v>*</v>
          </cell>
          <cell r="L1808" t="str">
            <v>Yes</v>
          </cell>
          <cell r="M1808" t="str">
            <v>WZ04408002000</v>
          </cell>
        </row>
        <row r="1809">
          <cell r="A1809" t="str">
            <v>SA14602</v>
          </cell>
          <cell r="B1809" t="str">
            <v>11SE-C/C884</v>
          </cell>
          <cell r="C1809">
            <v>0</v>
          </cell>
          <cell r="D1809" t="str">
            <v>Wch</v>
          </cell>
          <cell r="E1809" t="str">
            <v>Wch-S</v>
          </cell>
          <cell r="F1809" t="str">
            <v>A</v>
          </cell>
          <cell r="G1809" t="str">
            <v>Explosive Ordinance Disposal (EOD) Bureau at Mount Butler Quarry Site</v>
          </cell>
          <cell r="H1809" t="str">
            <v>HKPF</v>
          </cell>
          <cell r="I1809">
            <v>1</v>
          </cell>
          <cell r="J1809" t="str">
            <v>*</v>
          </cell>
          <cell r="L1809" t="str">
            <v>No</v>
          </cell>
          <cell r="M1809" t="str">
            <v>CC03108038037</v>
          </cell>
        </row>
        <row r="1810">
          <cell r="A1810" t="str">
            <v>SA14603</v>
          </cell>
          <cell r="B1810" t="str">
            <v>11SW-C/C1019</v>
          </cell>
          <cell r="C1810">
            <v>0</v>
          </cell>
          <cell r="D1810" t="str">
            <v>WS&amp;L</v>
          </cell>
          <cell r="E1810" t="str">
            <v>W</v>
          </cell>
          <cell r="F1810" t="str">
            <v>A</v>
          </cell>
          <cell r="G1810" t="str">
            <v>Bethanie, 139 Pokfulam Road</v>
          </cell>
          <cell r="H1810" t="str">
            <v>GPA</v>
          </cell>
          <cell r="I1810">
            <v>1</v>
          </cell>
          <cell r="J1810" t="str">
            <v>*</v>
          </cell>
          <cell r="L1810" t="str">
            <v>Yes</v>
          </cell>
          <cell r="M1810" t="str">
            <v>BJ02308034021</v>
          </cell>
        </row>
        <row r="1811">
          <cell r="A1811" t="str">
            <v>SA14604</v>
          </cell>
          <cell r="B1811" t="str">
            <v>11SW-D/FR555</v>
          </cell>
          <cell r="C1811">
            <v>2</v>
          </cell>
          <cell r="D1811" t="str">
            <v>Heritage</v>
          </cell>
          <cell r="E1811" t="str">
            <v>Antiq</v>
          </cell>
          <cell r="F1811" t="str">
            <v>A</v>
          </cell>
          <cell r="G1811" t="str">
            <v>King Yin Lei (Wch)</v>
          </cell>
          <cell r="H1811" t="str">
            <v>DEVB</v>
          </cell>
          <cell r="I1811">
            <v>1</v>
          </cell>
          <cell r="J1811" t="str">
            <v>Yes</v>
          </cell>
          <cell r="L1811" t="str">
            <v>Yes</v>
          </cell>
          <cell r="M1811" t="str">
            <v>CC07108087001</v>
          </cell>
        </row>
        <row r="1812">
          <cell r="A1812" t="str">
            <v>SA14801</v>
          </cell>
          <cell r="B1812" t="str">
            <v>11SE-B/C646</v>
          </cell>
          <cell r="C1812">
            <v>0</v>
          </cell>
          <cell r="D1812" t="str">
            <v>E</v>
          </cell>
          <cell r="E1812" t="str">
            <v>SKW&amp;Is-S</v>
          </cell>
          <cell r="F1812" t="str">
            <v>A</v>
          </cell>
          <cell r="G1812" t="str">
            <v>Lei Yue Mun Park (SKW)</v>
          </cell>
          <cell r="H1812" t="str">
            <v>LCSD</v>
          </cell>
          <cell r="I1812">
            <v>3</v>
          </cell>
          <cell r="J1812" t="str">
            <v>*</v>
          </cell>
          <cell r="L1812" t="str">
            <v>Yes</v>
          </cell>
          <cell r="M1812" t="str">
            <v>DB04408016080</v>
          </cell>
        </row>
        <row r="1813">
          <cell r="A1813" t="str">
            <v>SA15002</v>
          </cell>
          <cell r="B1813" t="str">
            <v>15NE-A/FR175</v>
          </cell>
          <cell r="C1813">
            <v>0</v>
          </cell>
          <cell r="D1813" t="str">
            <v>WS&amp;L</v>
          </cell>
          <cell r="E1813" t="str">
            <v>S</v>
          </cell>
          <cell r="F1813" t="str">
            <v>A</v>
          </cell>
          <cell r="G1813" t="str">
            <v>(AFCD venue at GLA-HK 849, near Tai Tam Tuk Reservoir?)</v>
          </cell>
          <cell r="H1813" t="str">
            <v>AFCD</v>
          </cell>
          <cell r="I1813">
            <v>1</v>
          </cell>
          <cell r="J1813" t="str">
            <v>*</v>
          </cell>
          <cell r="L1813" t="str">
            <v>Yes</v>
          </cell>
          <cell r="M1813" t="str">
            <v>BB00108074001</v>
          </cell>
        </row>
        <row r="1814">
          <cell r="A1814" t="str">
            <v>SA15003</v>
          </cell>
          <cell r="B1814" t="str">
            <v>11SE-D/C406</v>
          </cell>
          <cell r="C1814">
            <v>0</v>
          </cell>
          <cell r="D1814" t="str">
            <v>E</v>
          </cell>
          <cell r="E1814" t="str">
            <v>CW</v>
          </cell>
          <cell r="F1814" t="str">
            <v>A</v>
          </cell>
          <cell r="G1814" t="str">
            <v>Tai Tam Gap Correctional Institution</v>
          </cell>
          <cell r="H1814" t="str">
            <v>CSD</v>
          </cell>
          <cell r="I1814">
            <v>2</v>
          </cell>
          <cell r="J1814" t="str">
            <v>*</v>
          </cell>
          <cell r="L1814" t="str">
            <v>Yes</v>
          </cell>
          <cell r="M1814" t="str">
            <v>DD01208001009</v>
          </cell>
        </row>
        <row r="1815">
          <cell r="A1815" t="str">
            <v>SA15401</v>
          </cell>
          <cell r="B1815" t="str">
            <v>11SW-A/C1134</v>
          </cell>
          <cell r="C1815">
            <v>2</v>
          </cell>
          <cell r="D1815" t="str">
            <v>CP&amp;ML</v>
          </cell>
          <cell r="E1815" t="str">
            <v>PML</v>
          </cell>
          <cell r="F1815" t="str">
            <v>A</v>
          </cell>
          <cell r="G1815" t="str">
            <v>(HAD venue at GLA-THK 1761, near Pik Shan Path)</v>
          </cell>
          <cell r="H1815" t="str">
            <v>HAD</v>
          </cell>
          <cell r="I1815">
            <v>3</v>
          </cell>
          <cell r="J1815" t="str">
            <v>*</v>
          </cell>
          <cell r="L1815" t="str">
            <v>Yes</v>
          </cell>
          <cell r="M1815" t="str">
            <v>AC02708078002</v>
          </cell>
        </row>
        <row r="1816">
          <cell r="A1816" t="str">
            <v>SA15403</v>
          </cell>
          <cell r="B1816" t="str">
            <v>15NW-B/C263</v>
          </cell>
          <cell r="C1816">
            <v>0</v>
          </cell>
          <cell r="D1816" t="str">
            <v>WS&amp;L</v>
          </cell>
          <cell r="E1816" t="str">
            <v>S</v>
          </cell>
          <cell r="F1816" t="str">
            <v>A</v>
          </cell>
          <cell r="G1816" t="str">
            <v>Ap Lei Chau Wind Tower Park</v>
          </cell>
          <cell r="H1816" t="str">
            <v>LCSD</v>
          </cell>
          <cell r="I1816">
            <v>1</v>
          </cell>
          <cell r="J1816" t="str">
            <v>*</v>
          </cell>
          <cell r="K1816" t="str">
            <v>Aberdeen_ApLeiChau</v>
          </cell>
          <cell r="L1816" t="str">
            <v>Yes</v>
          </cell>
          <cell r="M1816" t="str">
            <v>BK04408035006</v>
          </cell>
        </row>
        <row r="1817">
          <cell r="A1817" t="str">
            <v>SA15602</v>
          </cell>
          <cell r="B1817" t="str">
            <v>11SE-D/F214</v>
          </cell>
          <cell r="C1817">
            <v>3</v>
          </cell>
          <cell r="D1817" t="str">
            <v>E</v>
          </cell>
          <cell r="E1817" t="str">
            <v>CW</v>
          </cell>
          <cell r="F1817" t="str">
            <v>A</v>
          </cell>
          <cell r="G1817" t="str">
            <v>Chai Wan Police Station</v>
          </cell>
          <cell r="H1817" t="str">
            <v>HKPF</v>
          </cell>
          <cell r="I1817">
            <v>1</v>
          </cell>
          <cell r="J1817" t="str">
            <v>*</v>
          </cell>
          <cell r="K1817" t="str">
            <v>ChaiWan-West</v>
          </cell>
          <cell r="L1817" t="str">
            <v>Yes</v>
          </cell>
          <cell r="M1817" t="str">
            <v>DD03108006004</v>
          </cell>
        </row>
        <row r="1818">
          <cell r="A1818" t="str">
            <v>SA15801</v>
          </cell>
          <cell r="B1818" t="str">
            <v>11SW-D/F681</v>
          </cell>
          <cell r="C1818">
            <v>1</v>
          </cell>
          <cell r="D1818" t="str">
            <v>Wch</v>
          </cell>
          <cell r="E1818" t="str">
            <v>Wch-S</v>
          </cell>
          <cell r="F1818" t="str">
            <v>A</v>
          </cell>
          <cell r="G1818" t="str">
            <v>Stubbs Road Children's Playground</v>
          </cell>
          <cell r="H1818" t="str">
            <v>LCSD</v>
          </cell>
          <cell r="I1818">
            <v>1</v>
          </cell>
          <cell r="J1818" t="str">
            <v>*</v>
          </cell>
          <cell r="K1818" t="str">
            <v>WanChai-North</v>
          </cell>
          <cell r="L1818" t="str">
            <v>Yes</v>
          </cell>
          <cell r="M1818" t="str">
            <v>CC04408086001</v>
          </cell>
        </row>
        <row r="1819">
          <cell r="A1819" t="str">
            <v>SA15802</v>
          </cell>
          <cell r="B1819" t="str">
            <v>15NE-B/F153</v>
          </cell>
          <cell r="C1819">
            <v>3</v>
          </cell>
          <cell r="D1819" t="str">
            <v>WS&amp;L</v>
          </cell>
          <cell r="E1819" t="str">
            <v>S</v>
          </cell>
          <cell r="F1819" t="str">
            <v>A</v>
          </cell>
          <cell r="G1819" t="str">
            <v>Rocky Bay, Shek O Wan</v>
          </cell>
          <cell r="H1819" t="str">
            <v>LCSD</v>
          </cell>
          <cell r="I1819">
            <v>2</v>
          </cell>
          <cell r="J1819" t="str">
            <v>*</v>
          </cell>
          <cell r="L1819" t="str">
            <v>Yes</v>
          </cell>
          <cell r="M1819" t="str">
            <v>BB04408055003</v>
          </cell>
        </row>
        <row r="1820">
          <cell r="A1820" t="str">
            <v>SA16001</v>
          </cell>
          <cell r="B1820" t="str">
            <v>11SE-D/C400</v>
          </cell>
          <cell r="C1820">
            <v>1</v>
          </cell>
          <cell r="D1820" t="str">
            <v>E</v>
          </cell>
          <cell r="E1820" t="str">
            <v>CW</v>
          </cell>
          <cell r="F1820" t="str">
            <v>A</v>
          </cell>
          <cell r="G1820" t="str">
            <v>Tai Tam Gap Correctional Institution</v>
          </cell>
          <cell r="H1820" t="str">
            <v>CSD</v>
          </cell>
          <cell r="I1820">
            <v>2</v>
          </cell>
          <cell r="J1820" t="str">
            <v>*</v>
          </cell>
          <cell r="L1820" t="str">
            <v>Yes</v>
          </cell>
          <cell r="M1820" t="str">
            <v>DD01208001026</v>
          </cell>
        </row>
        <row r="1821">
          <cell r="A1821" t="str">
            <v>SA16002</v>
          </cell>
          <cell r="B1821" t="str">
            <v>11SW-D/C2307</v>
          </cell>
          <cell r="C1821">
            <v>1</v>
          </cell>
          <cell r="D1821" t="str">
            <v>CP&amp;ML</v>
          </cell>
          <cell r="E1821" t="str">
            <v>PML</v>
          </cell>
          <cell r="F1821" t="str">
            <v>A</v>
          </cell>
          <cell r="G1821" t="str">
            <v>Guildford Road Roadside Planting Area</v>
          </cell>
          <cell r="H1821" t="str">
            <v>LCSD</v>
          </cell>
          <cell r="I1821">
            <v>3</v>
          </cell>
          <cell r="J1821" t="str">
            <v>*</v>
          </cell>
          <cell r="L1821" t="str">
            <v>No</v>
          </cell>
          <cell r="M1821" t="str">
            <v>AC04408072003</v>
          </cell>
        </row>
        <row r="1822">
          <cell r="A1822" t="str">
            <v>SA16003</v>
          </cell>
          <cell r="B1822" t="str">
            <v>11SW-D/CR250</v>
          </cell>
          <cell r="C1822">
            <v>0</v>
          </cell>
          <cell r="D1822" t="str">
            <v>CP&amp;ML</v>
          </cell>
          <cell r="E1822" t="str">
            <v>PML</v>
          </cell>
          <cell r="F1822" t="str">
            <v>A</v>
          </cell>
          <cell r="G1822" t="str">
            <v>Peak Police Station</v>
          </cell>
          <cell r="H1822" t="str">
            <v>HKPF</v>
          </cell>
          <cell r="I1822">
            <v>1</v>
          </cell>
          <cell r="J1822" t="str">
            <v>*</v>
          </cell>
          <cell r="L1822" t="str">
            <v>Yes</v>
          </cell>
          <cell r="M1822" t="str">
            <v>AC03108045003</v>
          </cell>
        </row>
        <row r="1823">
          <cell r="A1823" t="str">
            <v>SA16101</v>
          </cell>
          <cell r="B1823" t="str">
            <v>11SE-A/R312</v>
          </cell>
          <cell r="C1823">
            <v>0</v>
          </cell>
          <cell r="D1823" t="str">
            <v>E</v>
          </cell>
          <cell r="E1823" t="str">
            <v>NP&amp;CB</v>
          </cell>
          <cell r="F1823" t="str">
            <v>A</v>
          </cell>
          <cell r="G1823" t="str">
            <v>North Point Methodist Primary School &amp; Pun U Association Wah Yan Primary School</v>
          </cell>
          <cell r="H1823" t="str">
            <v>EDB</v>
          </cell>
          <cell r="I1823">
            <v>2</v>
          </cell>
          <cell r="J1823" t="str">
            <v>*</v>
          </cell>
          <cell r="K1823" t="str">
            <v>NorthPoint</v>
          </cell>
          <cell r="L1823" t="str">
            <v>No</v>
          </cell>
          <cell r="M1823" t="str">
            <v>DA03108004001</v>
          </cell>
        </row>
        <row r="1824">
          <cell r="A1824" t="str">
            <v>SA16102</v>
          </cell>
          <cell r="B1824" t="str">
            <v>11SE-A/C509</v>
          </cell>
          <cell r="C1824">
            <v>3</v>
          </cell>
          <cell r="D1824" t="str">
            <v>E</v>
          </cell>
          <cell r="E1824" t="str">
            <v>NP&amp;CB</v>
          </cell>
          <cell r="F1824" t="str">
            <v>A</v>
          </cell>
          <cell r="G1824" t="str">
            <v>North Point Methodist Primary School &amp; Pun U Association Wah Yan Primary School</v>
          </cell>
          <cell r="H1824" t="str">
            <v>EDB</v>
          </cell>
          <cell r="I1824">
            <v>1</v>
          </cell>
          <cell r="J1824" t="str">
            <v>*</v>
          </cell>
          <cell r="K1824" t="str">
            <v>NorthPoint</v>
          </cell>
          <cell r="L1824" t="str">
            <v>Yes</v>
          </cell>
          <cell r="M1824" t="str">
            <v>DA07108004005</v>
          </cell>
        </row>
        <row r="1825">
          <cell r="A1825" t="str">
            <v>SA16401</v>
          </cell>
          <cell r="B1825" t="str">
            <v>15NW-B/ND16</v>
          </cell>
          <cell r="C1825">
            <v>0</v>
          </cell>
          <cell r="D1825" t="str">
            <v>WS&amp;L</v>
          </cell>
          <cell r="E1825" t="str">
            <v>S</v>
          </cell>
          <cell r="F1825" t="str">
            <v>A</v>
          </cell>
          <cell r="G1825" t="str">
            <v>(LCSD venue within GLA-THK 1538, Ap Lei Chau?)</v>
          </cell>
          <cell r="H1825" t="str">
            <v>LCSD</v>
          </cell>
          <cell r="J1825" t="str">
            <v>*</v>
          </cell>
          <cell r="K1825" t="str">
            <v>Aberdeen_ApLeiChau</v>
          </cell>
          <cell r="L1825" t="str">
            <v>No</v>
          </cell>
          <cell r="M1825" t="str">
            <v>BK04408040001</v>
          </cell>
        </row>
        <row r="1826">
          <cell r="A1826" t="str">
            <v>SA16402</v>
          </cell>
          <cell r="B1826" t="str">
            <v>15NW-B/ND17</v>
          </cell>
          <cell r="C1826">
            <v>0</v>
          </cell>
          <cell r="D1826" t="str">
            <v>WS&amp;L</v>
          </cell>
          <cell r="E1826" t="str">
            <v>S</v>
          </cell>
          <cell r="F1826" t="str">
            <v>A</v>
          </cell>
          <cell r="G1826" t="str">
            <v>(LCSD venue within GLA-THK 1538, Ap Lei Chau?)</v>
          </cell>
          <cell r="H1826" t="str">
            <v>LCSD</v>
          </cell>
          <cell r="J1826" t="str">
            <v>*</v>
          </cell>
          <cell r="K1826" t="str">
            <v>Aberdeen_ApLeiChau</v>
          </cell>
          <cell r="L1826" t="str">
            <v>No</v>
          </cell>
          <cell r="M1826" t="str">
            <v>BK04408040002</v>
          </cell>
        </row>
        <row r="1827">
          <cell r="A1827" t="str">
            <v>SA16601</v>
          </cell>
          <cell r="B1827" t="str">
            <v>11SW-C/R119</v>
          </cell>
          <cell r="C1827">
            <v>1</v>
          </cell>
          <cell r="D1827" t="str">
            <v>WS&amp;L</v>
          </cell>
          <cell r="E1827" t="str">
            <v>W</v>
          </cell>
          <cell r="F1827" t="str">
            <v>A</v>
          </cell>
          <cell r="G1827" t="str">
            <v>(The Pokfulam Farm, Old Dairy Farm Senior Staff Quarters?)</v>
          </cell>
          <cell r="H1827" t="str">
            <v>DEVB</v>
          </cell>
          <cell r="I1827">
            <v>3</v>
          </cell>
          <cell r="J1827" t="str">
            <v>*</v>
          </cell>
          <cell r="K1827" t="str">
            <v>Pokfulam</v>
          </cell>
          <cell r="L1827" t="str">
            <v>No</v>
          </cell>
          <cell r="M1827" t="str">
            <v>BJ07108051001</v>
          </cell>
        </row>
        <row r="1828">
          <cell r="A1828" t="str">
            <v>SA17001</v>
          </cell>
          <cell r="B1828" t="str">
            <v>11SW-A/C1239</v>
          </cell>
          <cell r="C1828">
            <v>0</v>
          </cell>
          <cell r="D1828" t="str">
            <v>WS&amp;L</v>
          </cell>
          <cell r="E1828" t="str">
            <v>W</v>
          </cell>
          <cell r="F1828" t="str">
            <v>A</v>
          </cell>
          <cell r="G1828" t="str">
            <v>Chee Sing Kok Social Centre</v>
          </cell>
          <cell r="H1828" t="str">
            <v>GPA</v>
          </cell>
          <cell r="I1828">
            <v>1</v>
          </cell>
          <cell r="J1828" t="str">
            <v>*</v>
          </cell>
          <cell r="L1828" t="str">
            <v>Yes</v>
          </cell>
          <cell r="M1828" t="str">
            <v>BA02308051005</v>
          </cell>
        </row>
        <row r="1829">
          <cell r="A1829" t="str">
            <v>SA17201</v>
          </cell>
          <cell r="B1829" t="str">
            <v>11SW-B/R732</v>
          </cell>
          <cell r="C1829">
            <v>2</v>
          </cell>
          <cell r="D1829" t="str">
            <v>Wch</v>
          </cell>
          <cell r="E1829" t="str">
            <v>Wch-S</v>
          </cell>
          <cell r="F1829" t="str">
            <v>A</v>
          </cell>
          <cell r="G1829" t="str">
            <v>Hennessy Road Government Primary School (Causeway Bay)</v>
          </cell>
          <cell r="H1829" t="str">
            <v>EDB</v>
          </cell>
          <cell r="I1829">
            <v>1</v>
          </cell>
          <cell r="J1829" t="str">
            <v>*</v>
          </cell>
          <cell r="K1829" t="str">
            <v>HappyValley</v>
          </cell>
          <cell r="L1829" t="str">
            <v>No</v>
          </cell>
          <cell r="M1829" t="str">
            <v>CC07108088001</v>
          </cell>
        </row>
        <row r="1830">
          <cell r="A1830" t="str">
            <v>SA17601</v>
          </cell>
          <cell r="B1830" t="str">
            <v>15NW-B/C448</v>
          </cell>
          <cell r="C1830">
            <v>0</v>
          </cell>
          <cell r="D1830" t="str">
            <v>WS&amp;L</v>
          </cell>
          <cell r="E1830" t="str">
            <v>S</v>
          </cell>
          <cell r="F1830" t="str">
            <v>A</v>
          </cell>
          <cell r="G1830" t="str">
            <v>Heung Yip Path Pet Garden</v>
          </cell>
          <cell r="H1830" t="str">
            <v>LCSD</v>
          </cell>
          <cell r="I1830">
            <v>2</v>
          </cell>
          <cell r="J1830" t="str">
            <v>*</v>
          </cell>
          <cell r="K1830" t="str">
            <v>Aberdeen_ApLeiChau</v>
          </cell>
          <cell r="L1830" t="str">
            <v>Yes</v>
          </cell>
          <cell r="M1830" t="str">
            <v>BB04408075001</v>
          </cell>
        </row>
        <row r="1831">
          <cell r="A1831" t="str">
            <v>SA18001</v>
          </cell>
          <cell r="B1831" t="str">
            <v>11SW-C/R38</v>
          </cell>
          <cell r="C1831">
            <v>1</v>
          </cell>
          <cell r="D1831" t="str">
            <v>WS&amp;L</v>
          </cell>
          <cell r="E1831" t="str">
            <v>W</v>
          </cell>
          <cell r="F1831" t="str">
            <v>A</v>
          </cell>
          <cell r="G1831" t="str">
            <v>Bethanie, 139 Pokfulam Road</v>
          </cell>
          <cell r="H1831" t="str">
            <v>GPA</v>
          </cell>
          <cell r="I1831">
            <v>1</v>
          </cell>
          <cell r="J1831" t="str">
            <v>*</v>
          </cell>
          <cell r="L1831" t="str">
            <v>Yes</v>
          </cell>
          <cell r="M1831" t="str">
            <v>FH02308003002</v>
          </cell>
        </row>
        <row r="1832">
          <cell r="A1832" t="str">
            <v>SA18002</v>
          </cell>
          <cell r="B1832" t="str">
            <v>11SW-A/R80</v>
          </cell>
          <cell r="C1832">
            <v>0</v>
          </cell>
          <cell r="D1832" t="str">
            <v>CP&amp;ML</v>
          </cell>
          <cell r="E1832" t="str">
            <v>C-W</v>
          </cell>
          <cell r="F1832" t="str">
            <v>A</v>
          </cell>
          <cell r="G1832" t="str">
            <v>Wing Lee Street Sitting Out Area</v>
          </cell>
          <cell r="H1832" t="str">
            <v>LCSD</v>
          </cell>
          <cell r="I1832">
            <v>1</v>
          </cell>
          <cell r="J1832" t="str">
            <v>*</v>
          </cell>
          <cell r="K1832" t="str">
            <v>SheungWan_SaiYingPun</v>
          </cell>
          <cell r="L1832" t="str">
            <v>Yes</v>
          </cell>
          <cell r="M1832" t="str">
            <v>AB04408023006</v>
          </cell>
        </row>
        <row r="1833">
          <cell r="A1833" t="str">
            <v>SA18003</v>
          </cell>
          <cell r="B1833" t="str">
            <v>14NE-B/CR27</v>
          </cell>
          <cell r="C1833">
            <v>2</v>
          </cell>
          <cell r="D1833" t="str">
            <v>E</v>
          </cell>
          <cell r="E1833" t="str">
            <v>SKW&amp;Is-S</v>
          </cell>
          <cell r="F1833" t="str">
            <v>A</v>
          </cell>
          <cell r="G1833" t="str">
            <v>(Site for Yung Shue Wan Library cum Heritage and Cultural Showroom, Lamma Island?) (Is-S)</v>
          </cell>
          <cell r="H1833" t="str">
            <v>HAD</v>
          </cell>
          <cell r="I1833">
            <v>1</v>
          </cell>
          <cell r="J1833" t="str">
            <v>*</v>
          </cell>
          <cell r="L1833" t="str">
            <v>Yes</v>
          </cell>
          <cell r="M1833" t="str">
            <v>DF02708078001</v>
          </cell>
        </row>
        <row r="1834">
          <cell r="A1834" t="str">
            <v>SA18201</v>
          </cell>
          <cell r="B1834" t="str">
            <v>11SW-A/C1234</v>
          </cell>
          <cell r="C1834">
            <v>2</v>
          </cell>
          <cell r="D1834" t="str">
            <v>WS&amp;L</v>
          </cell>
          <cell r="E1834" t="str">
            <v>W</v>
          </cell>
          <cell r="F1834" t="str">
            <v>A</v>
          </cell>
          <cell r="G1834" t="str">
            <v>Kennedy Town Playground</v>
          </cell>
          <cell r="H1834" t="str">
            <v>LCSD</v>
          </cell>
          <cell r="I1834">
            <v>2</v>
          </cell>
          <cell r="J1834" t="str">
            <v>*</v>
          </cell>
          <cell r="K1834" t="str">
            <v>SaiWan</v>
          </cell>
          <cell r="L1834" t="str">
            <v>Yes</v>
          </cell>
          <cell r="M1834" t="str">
            <v>BA04408059001</v>
          </cell>
        </row>
        <row r="1835">
          <cell r="A1835" t="str">
            <v>SA18401</v>
          </cell>
          <cell r="B1835" t="str">
            <v>11SE-A/CR11</v>
          </cell>
          <cell r="C1835">
            <v>2</v>
          </cell>
          <cell r="D1835" t="str">
            <v>E</v>
          </cell>
          <cell r="E1835" t="str">
            <v>NP&amp;CB</v>
          </cell>
          <cell r="F1835" t="str">
            <v>A</v>
          </cell>
          <cell r="G1835" t="str">
            <v>Belilios Public School</v>
          </cell>
          <cell r="H1835" t="str">
            <v>EB</v>
          </cell>
          <cell r="I1835">
            <v>1</v>
          </cell>
          <cell r="J1835" t="str">
            <v>*</v>
          </cell>
          <cell r="K1835" t="str">
            <v>TinHau</v>
          </cell>
          <cell r="L1835" t="str">
            <v>Yes</v>
          </cell>
          <cell r="M1835" t="str">
            <v>DA07108006004</v>
          </cell>
        </row>
        <row r="1836">
          <cell r="A1836" t="str">
            <v>SA18402</v>
          </cell>
          <cell r="B1836" t="str">
            <v>11SW-D/C2318</v>
          </cell>
          <cell r="C1836">
            <v>0</v>
          </cell>
          <cell r="D1836" t="str">
            <v>Heritage</v>
          </cell>
          <cell r="E1836" t="str">
            <v>Antiq</v>
          </cell>
          <cell r="F1836" t="str">
            <v>A</v>
          </cell>
          <cell r="G1836" t="str">
            <v>Ware House (Old Aberdeen Police Station) (S)</v>
          </cell>
          <cell r="H1836" t="str">
            <v>GPA</v>
          </cell>
          <cell r="I1836">
            <v>1</v>
          </cell>
          <cell r="J1836" t="str">
            <v>*</v>
          </cell>
          <cell r="K1836" t="str">
            <v>Aberdeen_ApLeiChau</v>
          </cell>
          <cell r="L1836" t="str">
            <v>Yes</v>
          </cell>
          <cell r="M1836" t="str">
            <v>FJ02308001001</v>
          </cell>
        </row>
        <row r="1837">
          <cell r="A1837" t="str">
            <v>SA18602</v>
          </cell>
          <cell r="B1837" t="str">
            <v>11SW-C/ND24</v>
          </cell>
          <cell r="C1837">
            <v>0</v>
          </cell>
          <cell r="D1837" t="str">
            <v>WS&amp;L</v>
          </cell>
          <cell r="E1837" t="str">
            <v>W</v>
          </cell>
          <cell r="F1837" t="str">
            <v>A</v>
          </cell>
          <cell r="G1837" t="str">
            <v>Queen Mary Hospital</v>
          </cell>
          <cell r="H1837" t="str">
            <v>FHB</v>
          </cell>
          <cell r="J1837" t="str">
            <v>*</v>
          </cell>
          <cell r="K1837" t="str">
            <v>Pokfulam</v>
          </cell>
          <cell r="L1837" t="str">
            <v>No</v>
          </cell>
          <cell r="M1837" t="str">
            <v>BJ07108014041</v>
          </cell>
        </row>
        <row r="1838">
          <cell r="A1838" t="str">
            <v>SA18604</v>
          </cell>
          <cell r="B1838" t="str">
            <v>11SW-A/R1231</v>
          </cell>
          <cell r="C1838">
            <v>0</v>
          </cell>
          <cell r="D1838" t="str">
            <v>CP&amp;ML</v>
          </cell>
          <cell r="E1838" t="str">
            <v>PML</v>
          </cell>
          <cell r="F1838" t="str">
            <v>A</v>
          </cell>
          <cell r="G1838" t="str">
            <v>No. 2 Breezy Path (Ying Wah Girls' School)</v>
          </cell>
          <cell r="H1838" t="str">
            <v>EB</v>
          </cell>
          <cell r="I1838">
            <v>1</v>
          </cell>
          <cell r="J1838" t="str">
            <v>*</v>
          </cell>
          <cell r="K1838" t="str">
            <v>SheungWan_SaiYingPun</v>
          </cell>
          <cell r="L1838" t="str">
            <v>No</v>
          </cell>
          <cell r="M1838" t="str">
            <v>AC07108104004</v>
          </cell>
        </row>
        <row r="1839">
          <cell r="A1839" t="str">
            <v>SA18804</v>
          </cell>
          <cell r="B1839" t="str">
            <v>11SE-D/F154</v>
          </cell>
          <cell r="C1839">
            <v>0</v>
          </cell>
          <cell r="D1839" t="str">
            <v>E</v>
          </cell>
          <cell r="E1839" t="str">
            <v>CW</v>
          </cell>
          <cell r="F1839" t="str">
            <v>A</v>
          </cell>
          <cell r="G1839" t="str">
            <v>Siu Sai Wan Sitting-out Area No.2</v>
          </cell>
          <cell r="H1839" t="str">
            <v>LCSD</v>
          </cell>
          <cell r="I1839">
            <v>3</v>
          </cell>
          <cell r="J1839" t="str">
            <v>*</v>
          </cell>
          <cell r="L1839" t="str">
            <v>Yes</v>
          </cell>
          <cell r="M1839" t="str">
            <v>DD04408038001</v>
          </cell>
        </row>
        <row r="1840">
          <cell r="A1840" t="str">
            <v>SA18805</v>
          </cell>
          <cell r="B1840" t="str">
            <v xml:space="preserve">11SE-D/C307 </v>
          </cell>
          <cell r="C1840">
            <v>1</v>
          </cell>
          <cell r="D1840" t="str">
            <v>E</v>
          </cell>
          <cell r="E1840" t="str">
            <v>CW</v>
          </cell>
          <cell r="F1840" t="str">
            <v>A</v>
          </cell>
          <cell r="G1840" t="str">
            <v>Siu Sai Wan Sitting-out Area No.2</v>
          </cell>
          <cell r="H1840" t="str">
            <v>LCSD</v>
          </cell>
          <cell r="I1840">
            <v>2</v>
          </cell>
          <cell r="J1840" t="str">
            <v>*</v>
          </cell>
          <cell r="L1840" t="str">
            <v>Yes</v>
          </cell>
          <cell r="M1840" t="str">
            <v>DD04408038002</v>
          </cell>
        </row>
        <row r="1841">
          <cell r="A1841" t="str">
            <v>SA18806</v>
          </cell>
          <cell r="B1841" t="str">
            <v>11SW-A/C1238</v>
          </cell>
          <cell r="C1841">
            <v>2</v>
          </cell>
          <cell r="D1841" t="str">
            <v>WS&amp;L</v>
          </cell>
          <cell r="E1841" t="str">
            <v>W</v>
          </cell>
          <cell r="F1841" t="str">
            <v>A</v>
          </cell>
          <cell r="G1841" t="str">
            <v>(HAD venue at GLA-THK 865 near Ching Lin Terrace?)</v>
          </cell>
          <cell r="H1841" t="str">
            <v>HAD</v>
          </cell>
          <cell r="I1841">
            <v>1</v>
          </cell>
          <cell r="J1841" t="str">
            <v>*</v>
          </cell>
          <cell r="K1841" t="str">
            <v>SaiWan</v>
          </cell>
          <cell r="L1841" t="str">
            <v>Yes</v>
          </cell>
          <cell r="M1841" t="str">
            <v>BA02708060001</v>
          </cell>
        </row>
        <row r="1842">
          <cell r="A1842" t="str">
            <v>SA18807</v>
          </cell>
          <cell r="B1842" t="str">
            <v>11SW-C/ND30</v>
          </cell>
          <cell r="C1842">
            <v>0</v>
          </cell>
          <cell r="D1842" t="str">
            <v>WS&amp;L</v>
          </cell>
          <cell r="E1842" t="str">
            <v>W</v>
          </cell>
          <cell r="F1842" t="str">
            <v>A</v>
          </cell>
          <cell r="G1842" t="str">
            <v>Queen Mary Hospital</v>
          </cell>
          <cell r="H1842" t="str">
            <v>FHB</v>
          </cell>
          <cell r="J1842" t="str">
            <v>*</v>
          </cell>
          <cell r="K1842" t="str">
            <v>Pokfulam</v>
          </cell>
          <cell r="L1842" t="str">
            <v>No</v>
          </cell>
          <cell r="M1842" t="str">
            <v>BJ08308014026</v>
          </cell>
        </row>
        <row r="1843">
          <cell r="A1843" t="str">
            <v>SA18808</v>
          </cell>
          <cell r="B1843" t="str">
            <v>11SW-C/ND31</v>
          </cell>
          <cell r="C1843">
            <v>0</v>
          </cell>
          <cell r="D1843" t="str">
            <v>WS&amp;L</v>
          </cell>
          <cell r="E1843" t="str">
            <v>W</v>
          </cell>
          <cell r="F1843" t="str">
            <v>A</v>
          </cell>
          <cell r="G1843" t="str">
            <v>Queen Mary Hospital</v>
          </cell>
          <cell r="H1843" t="str">
            <v>FHB</v>
          </cell>
          <cell r="J1843" t="str">
            <v>*</v>
          </cell>
          <cell r="K1843" t="str">
            <v>Pokfulam</v>
          </cell>
          <cell r="L1843" t="str">
            <v>No</v>
          </cell>
          <cell r="M1843" t="str">
            <v>BJ08308014027</v>
          </cell>
        </row>
        <row r="1844">
          <cell r="A1844" t="str">
            <v>SA18809</v>
          </cell>
          <cell r="B1844" t="str">
            <v>11SW-C/ND32</v>
          </cell>
          <cell r="C1844">
            <v>0</v>
          </cell>
          <cell r="D1844" t="str">
            <v>WS&amp;L</v>
          </cell>
          <cell r="E1844" t="str">
            <v>W</v>
          </cell>
          <cell r="F1844" t="str">
            <v>A</v>
          </cell>
          <cell r="G1844" t="str">
            <v>Queen Mary Hospital</v>
          </cell>
          <cell r="H1844" t="str">
            <v>FHB</v>
          </cell>
          <cell r="J1844" t="str">
            <v>*</v>
          </cell>
          <cell r="L1844" t="str">
            <v>No</v>
          </cell>
          <cell r="M1844" t="str">
            <v>BJ08308014028</v>
          </cell>
        </row>
        <row r="1845">
          <cell r="A1845" t="str">
            <v>SA18810</v>
          </cell>
          <cell r="B1845" t="str">
            <v>11SW-C/ND33</v>
          </cell>
          <cell r="C1845">
            <v>0</v>
          </cell>
          <cell r="D1845" t="str">
            <v>WS&amp;L</v>
          </cell>
          <cell r="E1845" t="str">
            <v>W</v>
          </cell>
          <cell r="F1845" t="str">
            <v>A</v>
          </cell>
          <cell r="G1845" t="str">
            <v>Queen Mary Hospital</v>
          </cell>
          <cell r="H1845" t="str">
            <v>FHB</v>
          </cell>
          <cell r="J1845" t="str">
            <v>*</v>
          </cell>
          <cell r="L1845" t="str">
            <v>No</v>
          </cell>
          <cell r="M1845" t="str">
            <v>BJ08308014029</v>
          </cell>
        </row>
        <row r="1846">
          <cell r="A1846" t="str">
            <v>SA18811</v>
          </cell>
          <cell r="B1846" t="str">
            <v>11SW-C/ND34</v>
          </cell>
          <cell r="C1846">
            <v>0</v>
          </cell>
          <cell r="D1846" t="str">
            <v>WS&amp;L</v>
          </cell>
          <cell r="E1846" t="str">
            <v>W</v>
          </cell>
          <cell r="F1846" t="str">
            <v>A</v>
          </cell>
          <cell r="G1846" t="str">
            <v>Queen Mary Hospital</v>
          </cell>
          <cell r="H1846" t="str">
            <v>FHB</v>
          </cell>
          <cell r="J1846" t="str">
            <v>*</v>
          </cell>
          <cell r="K1846" t="str">
            <v>Pokfulam</v>
          </cell>
          <cell r="L1846" t="str">
            <v>No</v>
          </cell>
          <cell r="M1846" t="str">
            <v>BJ08308014030</v>
          </cell>
        </row>
        <row r="1847">
          <cell r="A1847" t="str">
            <v>SA18812</v>
          </cell>
          <cell r="B1847" t="str">
            <v>15NW-B/ND19</v>
          </cell>
          <cell r="C1847">
            <v>0</v>
          </cell>
          <cell r="D1847" t="str">
            <v>WS&amp;L</v>
          </cell>
          <cell r="E1847" t="str">
            <v>S</v>
          </cell>
          <cell r="F1847" t="str">
            <v>A</v>
          </cell>
          <cell r="G1847" t="str">
            <v>Hong Kong Police College (Aberdeen)</v>
          </cell>
          <cell r="H1847" t="str">
            <v>HKPF</v>
          </cell>
          <cell r="J1847" t="str">
            <v>*</v>
          </cell>
          <cell r="L1847" t="str">
            <v>No</v>
          </cell>
          <cell r="M1847" t="str">
            <v>BB03108039001</v>
          </cell>
        </row>
        <row r="1848">
          <cell r="A1848" t="str">
            <v>SA18813</v>
          </cell>
          <cell r="B1848" t="str">
            <v>15NW-B/ND20</v>
          </cell>
          <cell r="C1848">
            <v>0</v>
          </cell>
          <cell r="D1848" t="str">
            <v>WS&amp;L</v>
          </cell>
          <cell r="E1848" t="str">
            <v>S</v>
          </cell>
          <cell r="F1848" t="str">
            <v>A</v>
          </cell>
          <cell r="G1848" t="str">
            <v>Hong Kong Police College (Aberdeen)</v>
          </cell>
          <cell r="H1848" t="str">
            <v>HKPF</v>
          </cell>
          <cell r="J1848" t="str">
            <v>*</v>
          </cell>
          <cell r="L1848" t="str">
            <v>No</v>
          </cell>
          <cell r="M1848" t="str">
            <v>BB03108039002</v>
          </cell>
        </row>
        <row r="1849">
          <cell r="A1849" t="str">
            <v>SA18814</v>
          </cell>
          <cell r="B1849" t="str">
            <v>15NW-B/ND21</v>
          </cell>
          <cell r="C1849">
            <v>0</v>
          </cell>
          <cell r="D1849" t="str">
            <v>WS&amp;L</v>
          </cell>
          <cell r="E1849" t="str">
            <v>S</v>
          </cell>
          <cell r="F1849" t="str">
            <v>A</v>
          </cell>
          <cell r="G1849" t="str">
            <v>Hong Kong Police College (Aberdeen)</v>
          </cell>
          <cell r="H1849" t="str">
            <v>HKPF</v>
          </cell>
          <cell r="J1849" t="str">
            <v>*</v>
          </cell>
          <cell r="L1849" t="str">
            <v>No</v>
          </cell>
          <cell r="M1849" t="str">
            <v>BB03108039003</v>
          </cell>
        </row>
        <row r="1850">
          <cell r="A1850" t="str">
            <v>SA18815</v>
          </cell>
          <cell r="B1850" t="str">
            <v>15NW-B/ND22</v>
          </cell>
          <cell r="C1850">
            <v>0</v>
          </cell>
          <cell r="D1850" t="str">
            <v>WS&amp;L</v>
          </cell>
          <cell r="E1850" t="str">
            <v>S</v>
          </cell>
          <cell r="F1850" t="str">
            <v>A</v>
          </cell>
          <cell r="G1850" t="str">
            <v>Hong Kong Police College (Aberdeen)</v>
          </cell>
          <cell r="H1850" t="str">
            <v>HKPF</v>
          </cell>
          <cell r="J1850" t="str">
            <v>*</v>
          </cell>
          <cell r="L1850" t="str">
            <v>No</v>
          </cell>
          <cell r="M1850" t="str">
            <v>BB03108039004</v>
          </cell>
        </row>
        <row r="1851">
          <cell r="A1851" t="str">
            <v>SA18816</v>
          </cell>
          <cell r="B1851" t="str">
            <v>15NW-B/ND23</v>
          </cell>
          <cell r="C1851">
            <v>0</v>
          </cell>
          <cell r="D1851" t="str">
            <v>WS&amp;L</v>
          </cell>
          <cell r="E1851" t="str">
            <v>S</v>
          </cell>
          <cell r="F1851" t="str">
            <v>A</v>
          </cell>
          <cell r="G1851" t="str">
            <v>Hong Kong Police College (Aberdeen)</v>
          </cell>
          <cell r="H1851" t="str">
            <v>HKPF</v>
          </cell>
          <cell r="J1851" t="str">
            <v>*</v>
          </cell>
          <cell r="L1851" t="str">
            <v>No</v>
          </cell>
          <cell r="M1851" t="str">
            <v>BB03108039005</v>
          </cell>
        </row>
        <row r="1852">
          <cell r="A1852" t="str">
            <v>SA18901</v>
          </cell>
          <cell r="B1852" t="str">
            <v>11SE-A/R56</v>
          </cell>
          <cell r="C1852">
            <v>0</v>
          </cell>
          <cell r="D1852" t="str">
            <v>E</v>
          </cell>
          <cell r="E1852" t="str">
            <v>NP&amp;CB</v>
          </cell>
          <cell r="F1852" t="str">
            <v>A</v>
          </cell>
          <cell r="G1852" t="str">
            <v>Dragon Road Park</v>
          </cell>
          <cell r="H1852" t="str">
            <v>LCSD</v>
          </cell>
          <cell r="I1852">
            <v>2</v>
          </cell>
          <cell r="J1852" t="str">
            <v>*</v>
          </cell>
          <cell r="K1852" t="str">
            <v>TinHau</v>
          </cell>
          <cell r="L1852" t="str">
            <v>No</v>
          </cell>
          <cell r="M1852" t="str">
            <v>DA04408056001</v>
          </cell>
        </row>
        <row r="1853">
          <cell r="A1853" t="str">
            <v>SA18902</v>
          </cell>
          <cell r="B1853" t="str">
            <v>11SE-A/R57</v>
          </cell>
          <cell r="C1853">
            <v>0</v>
          </cell>
          <cell r="D1853" t="str">
            <v>E</v>
          </cell>
          <cell r="E1853" t="str">
            <v>NP&amp;CB</v>
          </cell>
          <cell r="F1853" t="str">
            <v>A</v>
          </cell>
          <cell r="G1853" t="str">
            <v>Dragon Road Park</v>
          </cell>
          <cell r="H1853" t="str">
            <v>LCSD</v>
          </cell>
          <cell r="I1853">
            <v>2</v>
          </cell>
          <cell r="J1853" t="str">
            <v>*</v>
          </cell>
          <cell r="K1853" t="str">
            <v>TinHau</v>
          </cell>
          <cell r="L1853" t="str">
            <v>Yes</v>
          </cell>
          <cell r="M1853" t="str">
            <v>DA04408056002</v>
          </cell>
        </row>
        <row r="1854">
          <cell r="A1854" t="str">
            <v>SA19002</v>
          </cell>
          <cell r="B1854" t="str">
            <v>11SW-C/NS3</v>
          </cell>
          <cell r="C1854">
            <v>0</v>
          </cell>
          <cell r="D1854" t="str">
            <v>WS&amp;L</v>
          </cell>
          <cell r="E1854" t="str">
            <v>W</v>
          </cell>
          <cell r="F1854" t="str">
            <v>A</v>
          </cell>
          <cell r="G1854" t="str">
            <v>Queen Mary Hospital</v>
          </cell>
          <cell r="H1854" t="str">
            <v>FHB</v>
          </cell>
          <cell r="J1854" t="str">
            <v>*</v>
          </cell>
          <cell r="K1854" t="str">
            <v>Pokfulam</v>
          </cell>
          <cell r="L1854" t="str">
            <v>Yes</v>
          </cell>
          <cell r="M1854" t="str">
            <v>BJ07108014036</v>
          </cell>
        </row>
        <row r="1855">
          <cell r="A1855" t="str">
            <v>SA19003</v>
          </cell>
          <cell r="B1855" t="str">
            <v>11SW-C/NS22</v>
          </cell>
          <cell r="C1855">
            <v>0</v>
          </cell>
          <cell r="D1855" t="str">
            <v>WS&amp;L</v>
          </cell>
          <cell r="E1855" t="str">
            <v>W</v>
          </cell>
          <cell r="F1855" t="str">
            <v>A</v>
          </cell>
          <cell r="G1855" t="str">
            <v>Queen Mary Hospital</v>
          </cell>
          <cell r="H1855" t="str">
            <v>FHB</v>
          </cell>
          <cell r="J1855" t="str">
            <v>*</v>
          </cell>
          <cell r="L1855" t="str">
            <v>No</v>
          </cell>
          <cell r="M1855" t="str">
            <v>BJ07108014037</v>
          </cell>
        </row>
        <row r="1856">
          <cell r="A1856" t="str">
            <v>SA19004</v>
          </cell>
          <cell r="B1856" t="str">
            <v>11SW-C/ND22</v>
          </cell>
          <cell r="C1856">
            <v>0</v>
          </cell>
          <cell r="D1856" t="str">
            <v>WS&amp;L</v>
          </cell>
          <cell r="E1856" t="str">
            <v>W</v>
          </cell>
          <cell r="F1856" t="str">
            <v>A</v>
          </cell>
          <cell r="G1856" t="str">
            <v>Queen Mary Hospital</v>
          </cell>
          <cell r="H1856" t="str">
            <v>FHB</v>
          </cell>
          <cell r="J1856" t="str">
            <v>*</v>
          </cell>
          <cell r="K1856" t="str">
            <v>Pokfulam</v>
          </cell>
          <cell r="L1856" t="str">
            <v>No</v>
          </cell>
          <cell r="M1856" t="str">
            <v>BJ07108014035</v>
          </cell>
        </row>
        <row r="1857">
          <cell r="A1857" t="str">
            <v>SA19005</v>
          </cell>
          <cell r="B1857" t="str">
            <v>11SW-C/ND21</v>
          </cell>
          <cell r="C1857">
            <v>0</v>
          </cell>
          <cell r="D1857" t="str">
            <v>WS&amp;L</v>
          </cell>
          <cell r="E1857" t="str">
            <v>W</v>
          </cell>
          <cell r="F1857" t="str">
            <v>A</v>
          </cell>
          <cell r="G1857" t="str">
            <v>Queen Mary Hospital</v>
          </cell>
          <cell r="H1857" t="str">
            <v>FHB</v>
          </cell>
          <cell r="J1857" t="str">
            <v>*</v>
          </cell>
          <cell r="K1857" t="str">
            <v>Pokfulam</v>
          </cell>
          <cell r="L1857" t="str">
            <v>No</v>
          </cell>
          <cell r="M1857" t="str">
            <v>BJ07108014034</v>
          </cell>
        </row>
        <row r="1858">
          <cell r="A1858" t="str">
            <v>SA19006</v>
          </cell>
          <cell r="B1858" t="str">
            <v>11SW-C/ND20</v>
          </cell>
          <cell r="C1858">
            <v>0</v>
          </cell>
          <cell r="D1858" t="str">
            <v>WS&amp;L</v>
          </cell>
          <cell r="E1858" t="str">
            <v>W</v>
          </cell>
          <cell r="F1858" t="str">
            <v>A</v>
          </cell>
          <cell r="G1858" t="str">
            <v>Queen Mary Hospital</v>
          </cell>
          <cell r="H1858" t="str">
            <v>FHB</v>
          </cell>
          <cell r="J1858" t="str">
            <v>*</v>
          </cell>
          <cell r="K1858" t="str">
            <v>Pokfulam</v>
          </cell>
          <cell r="L1858" t="str">
            <v>No</v>
          </cell>
          <cell r="M1858" t="str">
            <v>BJ07108014033</v>
          </cell>
        </row>
        <row r="1859">
          <cell r="A1859" t="str">
            <v>SA19007</v>
          </cell>
          <cell r="B1859" t="str">
            <v>11SW-C/ND19</v>
          </cell>
          <cell r="C1859">
            <v>0</v>
          </cell>
          <cell r="D1859" t="str">
            <v>WS&amp;L</v>
          </cell>
          <cell r="E1859" t="str">
            <v>W</v>
          </cell>
          <cell r="F1859" t="str">
            <v>A</v>
          </cell>
          <cell r="G1859" t="str">
            <v>Queen Mary Hospital</v>
          </cell>
          <cell r="H1859" t="str">
            <v>FHB</v>
          </cell>
          <cell r="J1859" t="str">
            <v>*</v>
          </cell>
          <cell r="K1859" t="str">
            <v>Pokfulam</v>
          </cell>
          <cell r="L1859" t="str">
            <v>No</v>
          </cell>
          <cell r="M1859" t="str">
            <v>BJ07108014032</v>
          </cell>
        </row>
        <row r="1860">
          <cell r="A1860" t="str">
            <v>SA19008</v>
          </cell>
          <cell r="B1860" t="str">
            <v>11SW-C/ND17</v>
          </cell>
          <cell r="C1860">
            <v>0</v>
          </cell>
          <cell r="D1860" t="str">
            <v>WS&amp;L</v>
          </cell>
          <cell r="E1860" t="str">
            <v>W</v>
          </cell>
          <cell r="F1860" t="str">
            <v>A</v>
          </cell>
          <cell r="G1860" t="str">
            <v>Queen Mary Hospital</v>
          </cell>
          <cell r="H1860" t="str">
            <v>FHB</v>
          </cell>
          <cell r="J1860" t="str">
            <v>*</v>
          </cell>
          <cell r="L1860" t="str">
            <v>No</v>
          </cell>
          <cell r="M1860" t="str">
            <v>BJ07108014031</v>
          </cell>
        </row>
        <row r="1861">
          <cell r="A1861" t="str">
            <v>SA19009</v>
          </cell>
          <cell r="B1861" t="str">
            <v>11SW-A/FR299</v>
          </cell>
          <cell r="C1861">
            <v>0</v>
          </cell>
          <cell r="D1861" t="str">
            <v>WS&amp;L</v>
          </cell>
          <cell r="E1861" t="str">
            <v>W</v>
          </cell>
          <cell r="F1861" t="str">
            <v>A</v>
          </cell>
          <cell r="G1861" t="str">
            <v>Smithfield Sitting-out Area (Former Kennedy Town Swimming Pool)</v>
          </cell>
          <cell r="H1861" t="str">
            <v>LCSD</v>
          </cell>
          <cell r="I1861">
            <v>1</v>
          </cell>
          <cell r="J1861" t="str">
            <v>*</v>
          </cell>
          <cell r="K1861" t="str">
            <v>SaiWan</v>
          </cell>
          <cell r="L1861" t="str">
            <v>Yes</v>
          </cell>
          <cell r="M1861" t="str">
            <v>BA04408061002</v>
          </cell>
        </row>
        <row r="1862">
          <cell r="A1862" t="str">
            <v>SA19010</v>
          </cell>
          <cell r="B1862" t="str">
            <v>11SW-A/FR298</v>
          </cell>
          <cell r="C1862">
            <v>0</v>
          </cell>
          <cell r="D1862" t="str">
            <v>WS&amp;L</v>
          </cell>
          <cell r="E1862" t="str">
            <v>W</v>
          </cell>
          <cell r="F1862" t="str">
            <v>A</v>
          </cell>
          <cell r="G1862" t="str">
            <v>Smithfield Sitting-out Area (Former Kennedy Town Swimming Pool)</v>
          </cell>
          <cell r="H1862" t="str">
            <v>LCSD</v>
          </cell>
          <cell r="I1862">
            <v>1</v>
          </cell>
          <cell r="J1862" t="str">
            <v>*</v>
          </cell>
          <cell r="K1862" t="str">
            <v>SaiWan</v>
          </cell>
          <cell r="L1862" t="str">
            <v>Yes</v>
          </cell>
          <cell r="M1862" t="str">
            <v>BA04408061001</v>
          </cell>
        </row>
        <row r="1863">
          <cell r="A1863" t="str">
            <v>SA19011</v>
          </cell>
          <cell r="B1863" t="str">
            <v>11SW-A/CR1214</v>
          </cell>
          <cell r="C1863">
            <v>3</v>
          </cell>
          <cell r="D1863" t="str">
            <v>CP&amp;ML</v>
          </cell>
          <cell r="E1863" t="str">
            <v>PML</v>
          </cell>
          <cell r="F1863" t="str">
            <v>A</v>
          </cell>
          <cell r="G1863" t="str">
            <v>Robinson Road Sitting-Out Area</v>
          </cell>
          <cell r="H1863" t="str">
            <v>LCSD</v>
          </cell>
          <cell r="I1863">
            <v>1</v>
          </cell>
          <cell r="J1863" t="str">
            <v>*</v>
          </cell>
          <cell r="K1863" t="str">
            <v>SheungWan_SaiYingPun</v>
          </cell>
          <cell r="L1863" t="str">
            <v>No</v>
          </cell>
          <cell r="M1863" t="str">
            <v>AC04408107001</v>
          </cell>
        </row>
        <row r="1864">
          <cell r="A1864" t="str">
            <v>SA19012</v>
          </cell>
          <cell r="B1864" t="str">
            <v>11SE-B/C655</v>
          </cell>
          <cell r="C1864">
            <v>0</v>
          </cell>
          <cell r="D1864" t="str">
            <v>E</v>
          </cell>
          <cell r="E1864" t="str">
            <v>SKW&amp;Is-S</v>
          </cell>
          <cell r="F1864" t="str">
            <v>A</v>
          </cell>
          <cell r="G1864" t="str">
            <v>Shaukeiwan Government Primary School (Skw)</v>
          </cell>
          <cell r="H1864" t="str">
            <v>EB</v>
          </cell>
          <cell r="I1864">
            <v>1</v>
          </cell>
          <cell r="J1864" t="str">
            <v>*</v>
          </cell>
          <cell r="K1864" t="str">
            <v>ShauKeiWan_SaiWanHo</v>
          </cell>
          <cell r="L1864" t="str">
            <v>Yes</v>
          </cell>
          <cell r="M1864" t="str">
            <v>DB07108003004</v>
          </cell>
        </row>
        <row r="1865">
          <cell r="A1865" t="str">
            <v>SA19013</v>
          </cell>
          <cell r="B1865" t="str">
            <v>10SW-D/C146</v>
          </cell>
          <cell r="C1865">
            <v>0</v>
          </cell>
          <cell r="D1865" t="str">
            <v>E</v>
          </cell>
          <cell r="E1865" t="str">
            <v>SKW&amp;Is-S</v>
          </cell>
          <cell r="F1865" t="str">
            <v>A</v>
          </cell>
          <cell r="G1865" t="str">
            <v>Hei Ling Chau Addiction Treatment Centre &amp; Hei Ling Chau Correctional Institution (Is-S)</v>
          </cell>
          <cell r="H1865" t="str">
            <v>CSD</v>
          </cell>
          <cell r="I1865">
            <v>2</v>
          </cell>
          <cell r="J1865" t="str">
            <v>*</v>
          </cell>
          <cell r="L1865" t="str">
            <v>No</v>
          </cell>
          <cell r="M1865" t="str">
            <v>DF01208009010</v>
          </cell>
        </row>
        <row r="1866">
          <cell r="A1866" t="str">
            <v>SA19201</v>
          </cell>
          <cell r="B1866" t="str">
            <v>11SW-D/ND31</v>
          </cell>
          <cell r="C1866">
            <v>0</v>
          </cell>
          <cell r="D1866" t="str">
            <v>Wch</v>
          </cell>
          <cell r="E1866" t="str">
            <v>Wch-N</v>
          </cell>
          <cell r="F1866" t="str">
            <v>A</v>
          </cell>
          <cell r="G1866" t="str">
            <v>Bowen Road Garden</v>
          </cell>
          <cell r="H1866" t="str">
            <v>LCSD</v>
          </cell>
          <cell r="J1866" t="str">
            <v>*</v>
          </cell>
          <cell r="L1866" t="str">
            <v>No</v>
          </cell>
          <cell r="M1866" t="str">
            <v>CA04408006003</v>
          </cell>
        </row>
        <row r="1867">
          <cell r="A1867" t="str">
            <v>SA19202</v>
          </cell>
          <cell r="B1867" t="str">
            <v>11SW-D/ND32</v>
          </cell>
          <cell r="C1867">
            <v>0</v>
          </cell>
          <cell r="D1867" t="str">
            <v>Wch</v>
          </cell>
          <cell r="E1867" t="str">
            <v>Wch-N</v>
          </cell>
          <cell r="F1867" t="str">
            <v>A</v>
          </cell>
          <cell r="G1867" t="str">
            <v>Bowen Road Garden</v>
          </cell>
          <cell r="H1867" t="str">
            <v>LCSD</v>
          </cell>
          <cell r="J1867" t="str">
            <v>*</v>
          </cell>
          <cell r="L1867" t="str">
            <v>No</v>
          </cell>
          <cell r="M1867" t="str">
            <v>CA04408006004</v>
          </cell>
        </row>
        <row r="1868">
          <cell r="A1868" t="str">
            <v>SA19203</v>
          </cell>
          <cell r="B1868" t="str">
            <v>15NW-B/CR17</v>
          </cell>
          <cell r="C1868">
            <v>1</v>
          </cell>
          <cell r="D1868" t="str">
            <v>WS&amp;L</v>
          </cell>
          <cell r="E1868" t="str">
            <v>S</v>
          </cell>
          <cell r="F1868" t="str">
            <v>A</v>
          </cell>
          <cell r="G1868" t="str">
            <v>Aberdeen Police Training School</v>
          </cell>
          <cell r="H1868" t="str">
            <v>HKPF</v>
          </cell>
          <cell r="I1868">
            <v>1</v>
          </cell>
          <cell r="J1868" t="str">
            <v>*</v>
          </cell>
          <cell r="K1868" t="str">
            <v>DeepWaterBay_RepulseBay</v>
          </cell>
          <cell r="L1868" t="str">
            <v>Yes</v>
          </cell>
          <cell r="M1868" t="str">
            <v>BB03108004042</v>
          </cell>
        </row>
        <row r="1869">
          <cell r="A1869" t="str">
            <v>SA19204</v>
          </cell>
          <cell r="B1869" t="str">
            <v>11SW-A/R1234</v>
          </cell>
          <cell r="C1869">
            <v>0</v>
          </cell>
          <cell r="D1869" t="str">
            <v>WS&amp;L</v>
          </cell>
          <cell r="E1869" t="str">
            <v>W</v>
          </cell>
          <cell r="F1869" t="str">
            <v>A</v>
          </cell>
          <cell r="G1869" t="str">
            <v>Forbes Street Temporary Playground</v>
          </cell>
          <cell r="H1869" t="str">
            <v>LCSD</v>
          </cell>
          <cell r="I1869">
            <v>2</v>
          </cell>
          <cell r="J1869" t="str">
            <v>*</v>
          </cell>
          <cell r="K1869" t="str">
            <v>SaiWan</v>
          </cell>
          <cell r="L1869" t="str">
            <v>No</v>
          </cell>
          <cell r="M1869" t="str">
            <v>BA04408023006</v>
          </cell>
        </row>
        <row r="1870">
          <cell r="A1870" t="str">
            <v>SA19401</v>
          </cell>
          <cell r="B1870" t="str">
            <v>11SW-C/NS28</v>
          </cell>
          <cell r="C1870">
            <v>0</v>
          </cell>
          <cell r="D1870" t="str">
            <v>WS&amp;L</v>
          </cell>
          <cell r="E1870" t="str">
            <v>W</v>
          </cell>
          <cell r="F1870" t="str">
            <v>A</v>
          </cell>
          <cell r="G1870" t="str">
            <v xml:space="preserve">Queen Mary Hospital </v>
          </cell>
          <cell r="H1870" t="str">
            <v>FHB</v>
          </cell>
          <cell r="J1870" t="str">
            <v>*</v>
          </cell>
          <cell r="K1870" t="str">
            <v>Pokfulam</v>
          </cell>
          <cell r="L1870" t="str">
            <v>Yes</v>
          </cell>
          <cell r="M1870" t="str">
            <v>BJ07108014038</v>
          </cell>
        </row>
        <row r="1871">
          <cell r="A1871" t="str">
            <v>SA19402</v>
          </cell>
          <cell r="B1871" t="str">
            <v>11SW-C/NS29</v>
          </cell>
          <cell r="C1871">
            <v>0</v>
          </cell>
          <cell r="D1871" t="str">
            <v>WS&amp;L</v>
          </cell>
          <cell r="E1871" t="str">
            <v>W</v>
          </cell>
          <cell r="F1871" t="str">
            <v>A</v>
          </cell>
          <cell r="G1871" t="str">
            <v xml:space="preserve">Queen Mary Hospital </v>
          </cell>
          <cell r="H1871" t="str">
            <v>FHB</v>
          </cell>
          <cell r="J1871" t="str">
            <v>*</v>
          </cell>
          <cell r="K1871" t="str">
            <v>Pokfulam</v>
          </cell>
          <cell r="L1871" t="str">
            <v>Yes</v>
          </cell>
          <cell r="M1871" t="str">
            <v>BJ07108014039</v>
          </cell>
        </row>
        <row r="1872">
          <cell r="A1872" t="str">
            <v>SA19403</v>
          </cell>
          <cell r="B1872" t="str">
            <v>11SW-C/NS30</v>
          </cell>
          <cell r="C1872">
            <v>0</v>
          </cell>
          <cell r="D1872" t="str">
            <v>WS&amp;L</v>
          </cell>
          <cell r="E1872" t="str">
            <v>W</v>
          </cell>
          <cell r="F1872" t="str">
            <v>A</v>
          </cell>
          <cell r="G1872" t="str">
            <v xml:space="preserve">Queen Mary Hospital </v>
          </cell>
          <cell r="H1872" t="str">
            <v>FHB</v>
          </cell>
          <cell r="J1872" t="str">
            <v>*</v>
          </cell>
          <cell r="K1872" t="str">
            <v>Pokfulam</v>
          </cell>
          <cell r="L1872" t="str">
            <v>Yes</v>
          </cell>
          <cell r="M1872" t="str">
            <v>BJ07108014040</v>
          </cell>
        </row>
        <row r="1873">
          <cell r="A1873" t="str">
            <v>SA19404</v>
          </cell>
          <cell r="B1873" t="str">
            <v>11SW-C/C47</v>
          </cell>
          <cell r="C1873">
            <v>3</v>
          </cell>
          <cell r="D1873" t="str">
            <v>WS&amp;L</v>
          </cell>
          <cell r="E1873" t="str">
            <v>W</v>
          </cell>
          <cell r="F1873" t="str">
            <v>A</v>
          </cell>
          <cell r="G1873" t="str">
            <v>Wah Lam Path Sitting Out Area</v>
          </cell>
          <cell r="H1873" t="str">
            <v>LCSD</v>
          </cell>
          <cell r="I1873">
            <v>1</v>
          </cell>
          <cell r="J1873" t="str">
            <v>*</v>
          </cell>
          <cell r="K1873" t="str">
            <v>Pokfulam</v>
          </cell>
          <cell r="L1873" t="str">
            <v>Yes</v>
          </cell>
          <cell r="M1873" t="str">
            <v>BJ04408021001</v>
          </cell>
        </row>
        <row r="1874">
          <cell r="A1874" t="str">
            <v>SA19405</v>
          </cell>
          <cell r="B1874" t="str">
            <v>11SW-B/R704</v>
          </cell>
          <cell r="C1874">
            <v>2</v>
          </cell>
          <cell r="D1874" t="str">
            <v>Wch</v>
          </cell>
          <cell r="E1874" t="str">
            <v>Wch-S</v>
          </cell>
          <cell r="F1874" t="str">
            <v>A</v>
          </cell>
          <cell r="G1874" t="str">
            <v>Wan Chai Park</v>
          </cell>
          <cell r="H1874" t="str">
            <v>LCSD</v>
          </cell>
          <cell r="I1874">
            <v>1</v>
          </cell>
          <cell r="J1874" t="str">
            <v>*</v>
          </cell>
          <cell r="K1874" t="str">
            <v>WanChai-North</v>
          </cell>
          <cell r="L1874" t="str">
            <v>Yes</v>
          </cell>
          <cell r="M1874" t="str">
            <v>CC04408079009</v>
          </cell>
        </row>
        <row r="1875">
          <cell r="A1875" t="str">
            <v>SA19406</v>
          </cell>
          <cell r="B1875" t="str">
            <v>11SW-A/R224</v>
          </cell>
          <cell r="C1875">
            <v>0</v>
          </cell>
          <cell r="D1875" t="str">
            <v>CP&amp;ML</v>
          </cell>
          <cell r="E1875" t="str">
            <v>PML</v>
          </cell>
          <cell r="F1875" t="str">
            <v>A</v>
          </cell>
          <cell r="G1875" t="str">
            <v>Conduit Road Services Reservoir Playground</v>
          </cell>
          <cell r="H1875" t="str">
            <v>LCSD</v>
          </cell>
          <cell r="I1875">
            <v>2</v>
          </cell>
          <cell r="J1875" t="str">
            <v>*</v>
          </cell>
          <cell r="L1875" t="str">
            <v>Yes</v>
          </cell>
          <cell r="M1875" t="str">
            <v>AC04408109001</v>
          </cell>
        </row>
        <row r="1876">
          <cell r="A1876" t="str">
            <v>SA19407</v>
          </cell>
          <cell r="B1876" t="str">
            <v>11SE-A/ND20</v>
          </cell>
          <cell r="C1876">
            <v>0</v>
          </cell>
          <cell r="D1876" t="str">
            <v>E</v>
          </cell>
          <cell r="E1876" t="str">
            <v>NP&amp;CB</v>
          </cell>
          <cell r="F1876" t="str">
            <v>A</v>
          </cell>
          <cell r="G1876" t="str">
            <v>Pui Chi Boys' Home</v>
          </cell>
          <cell r="H1876" t="str">
            <v>HAB</v>
          </cell>
          <cell r="J1876" t="str">
            <v>*</v>
          </cell>
          <cell r="L1876" t="str">
            <v>No</v>
          </cell>
          <cell r="M1876" t="str">
            <v>DA07108005008</v>
          </cell>
        </row>
        <row r="1877">
          <cell r="A1877" t="str">
            <v>SA19408</v>
          </cell>
          <cell r="B1877" t="str">
            <v>11SE-A/ND21</v>
          </cell>
          <cell r="C1877">
            <v>0</v>
          </cell>
          <cell r="D1877" t="str">
            <v>E</v>
          </cell>
          <cell r="E1877" t="str">
            <v>NP&amp;CB</v>
          </cell>
          <cell r="F1877" t="str">
            <v>A</v>
          </cell>
          <cell r="G1877" t="str">
            <v>North Point Government Primary School</v>
          </cell>
          <cell r="H1877" t="str">
            <v>EDB</v>
          </cell>
          <cell r="J1877" t="str">
            <v>*</v>
          </cell>
          <cell r="L1877" t="str">
            <v>No</v>
          </cell>
          <cell r="M1877" t="str">
            <v>DA07108043004</v>
          </cell>
        </row>
        <row r="1878">
          <cell r="A1878" t="str">
            <v>SA19604</v>
          </cell>
          <cell r="B1878" t="str">
            <v>11SW-D/FR703</v>
          </cell>
          <cell r="C1878">
            <v>0</v>
          </cell>
          <cell r="D1878" t="str">
            <v>Wch</v>
          </cell>
          <cell r="E1878" t="str">
            <v>Wch-S</v>
          </cell>
          <cell r="F1878" t="str">
            <v>A</v>
          </cell>
          <cell r="G1878" t="str">
            <v>Happy Valley Police Station</v>
          </cell>
          <cell r="H1878" t="str">
            <v>HKPF</v>
          </cell>
          <cell r="I1878">
            <v>1</v>
          </cell>
          <cell r="J1878" t="str">
            <v>*</v>
          </cell>
          <cell r="K1878" t="str">
            <v>HappyValley</v>
          </cell>
          <cell r="L1878" t="str">
            <v>Yes</v>
          </cell>
          <cell r="M1878" t="str">
            <v>CC03108012003</v>
          </cell>
        </row>
        <row r="1879">
          <cell r="A1879" t="str">
            <v>SA19902</v>
          </cell>
          <cell r="B1879" t="str">
            <v>11SW-D/CR1713</v>
          </cell>
          <cell r="C1879">
            <v>0</v>
          </cell>
          <cell r="D1879" t="str">
            <v>Wch</v>
          </cell>
          <cell r="E1879" t="str">
            <v>Wch-S</v>
          </cell>
          <cell r="F1879" t="str">
            <v>A</v>
          </cell>
          <cell r="G1879" t="str">
            <v>Carrick, 23 Coombe Road</v>
          </cell>
          <cell r="H1879" t="str">
            <v>DEVB</v>
          </cell>
          <cell r="I1879">
            <v>1</v>
          </cell>
          <cell r="J1879" t="str">
            <v>*</v>
          </cell>
          <cell r="L1879" t="str">
            <v>Yes</v>
          </cell>
          <cell r="M1879" t="str">
            <v>CA07108011001</v>
          </cell>
        </row>
        <row r="1880">
          <cell r="A1880" t="str">
            <v>SA20201</v>
          </cell>
          <cell r="B1880" t="str">
            <v>11SW-A/FR214</v>
          </cell>
          <cell r="C1880">
            <v>2</v>
          </cell>
          <cell r="D1880" t="str">
            <v>CP&amp;ML</v>
          </cell>
          <cell r="E1880" t="str">
            <v>C-W</v>
          </cell>
          <cell r="F1880" t="str">
            <v>A</v>
          </cell>
          <cell r="G1880" t="str">
            <v>Wing Lee Street Sitting Out Area</v>
          </cell>
          <cell r="H1880" t="str">
            <v>LCSD</v>
          </cell>
          <cell r="I1880">
            <v>1</v>
          </cell>
          <cell r="J1880" t="str">
            <v>*</v>
          </cell>
          <cell r="K1880" t="str">
            <v>SheungWan_SaiYingPun</v>
          </cell>
          <cell r="L1880" t="str">
            <v>Yes</v>
          </cell>
          <cell r="M1880" t="str">
            <v>AB04408023005</v>
          </cell>
        </row>
        <row r="1881">
          <cell r="A1881" t="str">
            <v>SA20302</v>
          </cell>
          <cell r="B1881" t="str">
            <v>11SE-D/C744</v>
          </cell>
          <cell r="C1881">
            <v>0</v>
          </cell>
          <cell r="D1881" t="str">
            <v>E</v>
          </cell>
          <cell r="E1881" t="str">
            <v>SKW&amp;Is-S</v>
          </cell>
          <cell r="F1881" t="str">
            <v>A</v>
          </cell>
          <cell r="G1881" t="str">
            <v>Lei Yue Mun Park (SKW)</v>
          </cell>
          <cell r="H1881" t="str">
            <v>LCSD</v>
          </cell>
          <cell r="I1881">
            <v>3</v>
          </cell>
          <cell r="J1881" t="str">
            <v>*</v>
          </cell>
          <cell r="L1881" t="str">
            <v>No</v>
          </cell>
          <cell r="M1881" t="str">
            <v>DB04408016081</v>
          </cell>
        </row>
        <row r="1882">
          <cell r="A1882" t="str">
            <v>SA20303</v>
          </cell>
          <cell r="B1882" t="str">
            <v>11SW-D/CR277</v>
          </cell>
          <cell r="C1882">
            <v>3</v>
          </cell>
          <cell r="D1882" t="str">
            <v>CP&amp;ML</v>
          </cell>
          <cell r="E1882" t="str">
            <v>PML</v>
          </cell>
          <cell r="F1882" t="str">
            <v>A</v>
          </cell>
          <cell r="G1882" t="str">
            <v>GPA H115 at Peak Road</v>
          </cell>
          <cell r="H1882" t="str">
            <v>GPA H115</v>
          </cell>
          <cell r="I1882">
            <v>1</v>
          </cell>
          <cell r="J1882" t="str">
            <v>*</v>
          </cell>
          <cell r="L1882" t="str">
            <v>Yes</v>
          </cell>
          <cell r="M1882" t="str">
            <v>AC02308110001</v>
          </cell>
        </row>
        <row r="1883">
          <cell r="A1883" t="str">
            <v>SA20307</v>
          </cell>
          <cell r="B1883" t="str">
            <v>11SW-A/CR80</v>
          </cell>
          <cell r="C1883" t="str">
            <v>1,2</v>
          </cell>
          <cell r="D1883" t="str">
            <v>CP&amp;ML</v>
          </cell>
          <cell r="E1883" t="str">
            <v>C-W</v>
          </cell>
          <cell r="F1883" t="str">
            <v>A</v>
          </cell>
          <cell r="G1883" t="str">
            <v>Sai Ying Pun Community Complex</v>
          </cell>
          <cell r="H1883" t="str">
            <v>GPA;HAD,SWD</v>
          </cell>
          <cell r="I1883">
            <v>2</v>
          </cell>
          <cell r="J1883" t="str">
            <v>*</v>
          </cell>
          <cell r="K1883" t="str">
            <v>Central_SheungWan_SaiYingPun</v>
          </cell>
          <cell r="L1883" t="str">
            <v>Yes</v>
          </cell>
          <cell r="M1883" t="str">
            <v>AB02708045002</v>
          </cell>
        </row>
        <row r="1884">
          <cell r="A1884" t="str">
            <v>SA20801</v>
          </cell>
          <cell r="B1884" t="str">
            <v>11SW-A/C343</v>
          </cell>
          <cell r="C1884">
            <v>0</v>
          </cell>
          <cell r="D1884" t="str">
            <v>CP&amp;ML</v>
          </cell>
          <cell r="E1884" t="str">
            <v>PML</v>
          </cell>
          <cell r="F1884" t="str">
            <v>A</v>
          </cell>
          <cell r="G1884" t="str">
            <v xml:space="preserve">Victoria Peak Radio Station </v>
          </cell>
          <cell r="H1884" t="str">
            <v>CAD</v>
          </cell>
          <cell r="I1884">
            <v>3</v>
          </cell>
          <cell r="J1884" t="str">
            <v>*</v>
          </cell>
          <cell r="L1884" t="str">
            <v>Yes</v>
          </cell>
          <cell r="M1884" t="str">
            <v>AC00808112002</v>
          </cell>
        </row>
        <row r="1885">
          <cell r="A1885" t="str">
            <v>SA20802</v>
          </cell>
          <cell r="B1885" t="str">
            <v>11SW-A/C344</v>
          </cell>
          <cell r="C1885">
            <v>0</v>
          </cell>
          <cell r="D1885" t="str">
            <v>CP&amp;ML</v>
          </cell>
          <cell r="E1885" t="str">
            <v>PML</v>
          </cell>
          <cell r="F1885" t="str">
            <v>A</v>
          </cell>
          <cell r="G1885" t="str">
            <v xml:space="preserve">Victoria Peak Radio Station </v>
          </cell>
          <cell r="H1885" t="str">
            <v>CAD</v>
          </cell>
          <cell r="I1885">
            <v>2</v>
          </cell>
          <cell r="J1885" t="str">
            <v>*</v>
          </cell>
          <cell r="L1885" t="str">
            <v>Yes</v>
          </cell>
          <cell r="M1885" t="str">
            <v>AC00808075001</v>
          </cell>
        </row>
        <row r="1886">
          <cell r="A1886" t="str">
            <v>SA20803</v>
          </cell>
          <cell r="B1886" t="str">
            <v>11SW-A/C345</v>
          </cell>
          <cell r="C1886">
            <v>0</v>
          </cell>
          <cell r="D1886" t="str">
            <v>CP&amp;ML</v>
          </cell>
          <cell r="E1886" t="str">
            <v>PML</v>
          </cell>
          <cell r="F1886" t="str">
            <v>A</v>
          </cell>
          <cell r="G1886" t="str">
            <v xml:space="preserve">Victoria Peak Radio Station </v>
          </cell>
          <cell r="H1886" t="str">
            <v>CAD</v>
          </cell>
          <cell r="I1886">
            <v>2</v>
          </cell>
          <cell r="J1886" t="str">
            <v>*</v>
          </cell>
          <cell r="L1886" t="str">
            <v>Yes</v>
          </cell>
          <cell r="M1886" t="str">
            <v>AC00808112001</v>
          </cell>
        </row>
        <row r="1887">
          <cell r="A1887" t="str">
            <v>SA20804</v>
          </cell>
          <cell r="B1887" t="str">
            <v>11SW-A/C348</v>
          </cell>
          <cell r="C1887">
            <v>0</v>
          </cell>
          <cell r="D1887" t="str">
            <v>CP&amp;ML</v>
          </cell>
          <cell r="E1887" t="str">
            <v>PML</v>
          </cell>
          <cell r="F1887" t="str">
            <v>A</v>
          </cell>
          <cell r="G1887" t="str">
            <v xml:space="preserve">Victoria Peak Radio Station </v>
          </cell>
          <cell r="H1887" t="str">
            <v>CAD</v>
          </cell>
          <cell r="I1887">
            <v>3</v>
          </cell>
          <cell r="J1887" t="str">
            <v>*</v>
          </cell>
          <cell r="L1887" t="str">
            <v>No</v>
          </cell>
          <cell r="M1887" t="str">
            <v>AC00808112003</v>
          </cell>
        </row>
        <row r="1888">
          <cell r="A1888" t="str">
            <v>SA20902</v>
          </cell>
          <cell r="B1888" t="str">
            <v>15NE-D/C33</v>
          </cell>
          <cell r="C1888">
            <v>0</v>
          </cell>
          <cell r="D1888" t="str">
            <v>WS&amp;L</v>
          </cell>
          <cell r="E1888" t="str">
            <v>S</v>
          </cell>
          <cell r="F1888" t="str">
            <v>A</v>
          </cell>
          <cell r="G1888" t="str">
            <v>Cape D'Aguilar Transmitting Station</v>
          </cell>
          <cell r="H1888" t="str">
            <v>CAD</v>
          </cell>
          <cell r="I1888">
            <v>2</v>
          </cell>
          <cell r="J1888" t="str">
            <v>*</v>
          </cell>
          <cell r="L1888" t="str">
            <v>Yes</v>
          </cell>
          <cell r="M1888" t="str">
            <v>BB00808059009</v>
          </cell>
        </row>
        <row r="1889">
          <cell r="A1889" t="str">
            <v>SA20903</v>
          </cell>
          <cell r="B1889" t="str">
            <v>15NE-D/F5</v>
          </cell>
          <cell r="C1889">
            <v>0</v>
          </cell>
          <cell r="D1889" t="str">
            <v>WS&amp;L</v>
          </cell>
          <cell r="E1889" t="str">
            <v>S</v>
          </cell>
          <cell r="F1889" t="str">
            <v>A</v>
          </cell>
          <cell r="G1889" t="str">
            <v>Cape D'Aguilar Transmitting Station</v>
          </cell>
          <cell r="H1889" t="str">
            <v>CAD</v>
          </cell>
          <cell r="I1889">
            <v>2</v>
          </cell>
          <cell r="J1889" t="str">
            <v>*</v>
          </cell>
          <cell r="L1889" t="str">
            <v>Yes</v>
          </cell>
          <cell r="M1889" t="str">
            <v>BB00808059024</v>
          </cell>
        </row>
        <row r="1890">
          <cell r="A1890" t="str">
            <v>SA21001</v>
          </cell>
          <cell r="B1890" t="str">
            <v>11SE-C/C557</v>
          </cell>
          <cell r="C1890">
            <v>2</v>
          </cell>
          <cell r="D1890" t="str">
            <v>Wch</v>
          </cell>
          <cell r="E1890" t="str">
            <v>Wch-S</v>
          </cell>
          <cell r="F1890" t="str">
            <v>A</v>
          </cell>
          <cell r="G1890" t="str">
            <v>Mount Butler Sitting-out Area</v>
          </cell>
          <cell r="H1890" t="str">
            <v>LCSD</v>
          </cell>
          <cell r="I1890">
            <v>2</v>
          </cell>
          <cell r="J1890" t="str">
            <v>*</v>
          </cell>
          <cell r="L1890" t="str">
            <v>Yes</v>
          </cell>
          <cell r="M1890" t="str">
            <v>CC04408089001</v>
          </cell>
        </row>
        <row r="1891">
          <cell r="A1891" t="str">
            <v>SA21101</v>
          </cell>
          <cell r="B1891" t="str">
            <v>15NE-D/C17</v>
          </cell>
          <cell r="C1891">
            <v>0</v>
          </cell>
          <cell r="D1891" t="str">
            <v>WS&amp;L</v>
          </cell>
          <cell r="E1891" t="str">
            <v>S</v>
          </cell>
          <cell r="F1891" t="str">
            <v>A</v>
          </cell>
          <cell r="G1891" t="str">
            <v>Cape D'Aguilar Transmitting Station</v>
          </cell>
          <cell r="H1891" t="str">
            <v>CAD</v>
          </cell>
          <cell r="I1891">
            <v>2</v>
          </cell>
          <cell r="J1891" t="str">
            <v>*</v>
          </cell>
          <cell r="L1891" t="str">
            <v>Yes</v>
          </cell>
          <cell r="M1891" t="str">
            <v>BB00808059004</v>
          </cell>
        </row>
        <row r="1892">
          <cell r="A1892" t="str">
            <v>SA21102</v>
          </cell>
          <cell r="B1892" t="str">
            <v>15NE-D/C29</v>
          </cell>
          <cell r="C1892">
            <v>0</v>
          </cell>
          <cell r="D1892" t="str">
            <v>WS&amp;L</v>
          </cell>
          <cell r="E1892" t="str">
            <v>S</v>
          </cell>
          <cell r="F1892" t="str">
            <v>A</v>
          </cell>
          <cell r="G1892" t="str">
            <v>Cape D'Aguilar Transmitting Station</v>
          </cell>
          <cell r="H1892" t="str">
            <v>CAD</v>
          </cell>
          <cell r="I1892">
            <v>3</v>
          </cell>
          <cell r="J1892" t="str">
            <v>*</v>
          </cell>
          <cell r="L1892" t="str">
            <v>Yes</v>
          </cell>
          <cell r="M1892" t="str">
            <v>BB00808059006</v>
          </cell>
        </row>
        <row r="1893">
          <cell r="A1893" t="str">
            <v>SA21103</v>
          </cell>
          <cell r="B1893" t="str">
            <v>15NE-D/C30</v>
          </cell>
          <cell r="C1893">
            <v>0</v>
          </cell>
          <cell r="D1893" t="str">
            <v>WS&amp;L</v>
          </cell>
          <cell r="E1893" t="str">
            <v>S</v>
          </cell>
          <cell r="F1893" t="str">
            <v>A</v>
          </cell>
          <cell r="G1893" t="str">
            <v>Cape D'Aguilar Transmitting Station</v>
          </cell>
          <cell r="H1893" t="str">
            <v>CAD</v>
          </cell>
          <cell r="I1893">
            <v>3</v>
          </cell>
          <cell r="J1893" t="str">
            <v>*</v>
          </cell>
          <cell r="L1893" t="str">
            <v>Yes</v>
          </cell>
          <cell r="M1893" t="str">
            <v>BB00808059007</v>
          </cell>
        </row>
        <row r="1894">
          <cell r="A1894" t="str">
            <v>SA21104</v>
          </cell>
          <cell r="B1894" t="str">
            <v>15NE-D/C49</v>
          </cell>
          <cell r="C1894">
            <v>0</v>
          </cell>
          <cell r="D1894" t="str">
            <v>WS&amp;L</v>
          </cell>
          <cell r="E1894" t="str">
            <v>S</v>
          </cell>
          <cell r="F1894" t="str">
            <v>A</v>
          </cell>
          <cell r="G1894" t="str">
            <v>Cape D'Aguilar Transmitting Station</v>
          </cell>
          <cell r="H1894" t="str">
            <v>CAD</v>
          </cell>
          <cell r="I1894">
            <v>1</v>
          </cell>
          <cell r="J1894" t="str">
            <v>*</v>
          </cell>
          <cell r="L1894" t="str">
            <v>Yes</v>
          </cell>
          <cell r="M1894" t="str">
            <v>BB00808059040</v>
          </cell>
        </row>
        <row r="1895">
          <cell r="A1895" t="str">
            <v>SA21105</v>
          </cell>
          <cell r="B1895" t="str">
            <v>15NE-D/C60</v>
          </cell>
          <cell r="C1895">
            <v>0</v>
          </cell>
          <cell r="D1895" t="str">
            <v>WS&amp;L</v>
          </cell>
          <cell r="E1895" t="str">
            <v>S</v>
          </cell>
          <cell r="F1895" t="str">
            <v>A</v>
          </cell>
          <cell r="G1895" t="str">
            <v>Cape D'Aguilar Transmitting Station</v>
          </cell>
          <cell r="H1895" t="str">
            <v>CAD</v>
          </cell>
          <cell r="I1895">
            <v>3</v>
          </cell>
          <cell r="J1895" t="str">
            <v>*</v>
          </cell>
          <cell r="L1895" t="str">
            <v>Yes</v>
          </cell>
          <cell r="M1895" t="str">
            <v>BB00808059041</v>
          </cell>
        </row>
        <row r="1896">
          <cell r="A1896" t="str">
            <v>SA21106</v>
          </cell>
          <cell r="B1896" t="str">
            <v>15NE-D/C68</v>
          </cell>
          <cell r="C1896">
            <v>0</v>
          </cell>
          <cell r="D1896" t="str">
            <v>WS&amp;L</v>
          </cell>
          <cell r="E1896" t="str">
            <v>S</v>
          </cell>
          <cell r="F1896" t="str">
            <v>A</v>
          </cell>
          <cell r="G1896" t="str">
            <v>Cape D'Aguilar Transmitting Station</v>
          </cell>
          <cell r="H1896" t="str">
            <v>CAD</v>
          </cell>
          <cell r="I1896">
            <v>1</v>
          </cell>
          <cell r="J1896" t="str">
            <v>*</v>
          </cell>
          <cell r="L1896" t="str">
            <v>Yes</v>
          </cell>
          <cell r="M1896" t="str">
            <v>BB00808059043</v>
          </cell>
        </row>
        <row r="1897">
          <cell r="A1897" t="str">
            <v>SA21107</v>
          </cell>
          <cell r="B1897" t="str">
            <v>15NE-D/C75</v>
          </cell>
          <cell r="C1897">
            <v>0</v>
          </cell>
          <cell r="D1897" t="str">
            <v>WS&amp;L</v>
          </cell>
          <cell r="E1897" t="str">
            <v>S</v>
          </cell>
          <cell r="F1897" t="str">
            <v>A</v>
          </cell>
          <cell r="G1897" t="str">
            <v>Cape D'Aguilar Transmitting Station</v>
          </cell>
          <cell r="H1897" t="str">
            <v>CAD</v>
          </cell>
          <cell r="I1897">
            <v>3</v>
          </cell>
          <cell r="J1897" t="str">
            <v>*</v>
          </cell>
          <cell r="L1897" t="str">
            <v>Yes</v>
          </cell>
          <cell r="M1897" t="str">
            <v>BB00808059042</v>
          </cell>
        </row>
        <row r="1898">
          <cell r="A1898" t="str">
            <v>SA21108</v>
          </cell>
          <cell r="B1898" t="str">
            <v>15NE-D/F4</v>
          </cell>
          <cell r="C1898">
            <v>0</v>
          </cell>
          <cell r="D1898" t="str">
            <v>WS&amp;L</v>
          </cell>
          <cell r="E1898" t="str">
            <v>S</v>
          </cell>
          <cell r="F1898" t="str">
            <v>A</v>
          </cell>
          <cell r="G1898" t="str">
            <v>Cape D'Aguilar Transmitting Station</v>
          </cell>
          <cell r="H1898" t="str">
            <v>CAD</v>
          </cell>
          <cell r="I1898">
            <v>1</v>
          </cell>
          <cell r="J1898" t="str">
            <v>*</v>
          </cell>
          <cell r="L1898" t="str">
            <v>Yes</v>
          </cell>
          <cell r="M1898" t="str">
            <v>BB00808059038</v>
          </cell>
        </row>
        <row r="1899">
          <cell r="A1899" t="str">
            <v>SA21109</v>
          </cell>
          <cell r="B1899" t="str">
            <v>15NE-D/F6</v>
          </cell>
          <cell r="C1899">
            <v>0</v>
          </cell>
          <cell r="D1899" t="str">
            <v>WS&amp;L</v>
          </cell>
          <cell r="E1899" t="str">
            <v>S</v>
          </cell>
          <cell r="F1899" t="str">
            <v>A</v>
          </cell>
          <cell r="G1899" t="str">
            <v>Cape D'Aguilar Transmitting Station</v>
          </cell>
          <cell r="H1899" t="str">
            <v>CAD</v>
          </cell>
          <cell r="I1899">
            <v>1</v>
          </cell>
          <cell r="J1899" t="str">
            <v>*</v>
          </cell>
          <cell r="L1899" t="str">
            <v>Yes</v>
          </cell>
          <cell r="M1899" t="str">
            <v>BB00808059039</v>
          </cell>
        </row>
        <row r="1900">
          <cell r="A1900" t="str">
            <v>SA21401</v>
          </cell>
          <cell r="B1900" t="str">
            <v>11SW-B/FR15</v>
          </cell>
          <cell r="C1900">
            <v>0</v>
          </cell>
          <cell r="D1900" t="str">
            <v>CP&amp;ML</v>
          </cell>
          <cell r="E1900" t="str">
            <v>PML</v>
          </cell>
          <cell r="F1900" t="str">
            <v>A</v>
          </cell>
          <cell r="G1900" t="str">
            <v>Upper Albert Road Sitting-out Area</v>
          </cell>
          <cell r="H1900" t="str">
            <v>LCSD</v>
          </cell>
          <cell r="I1900">
            <v>2</v>
          </cell>
          <cell r="J1900" t="str">
            <v>*</v>
          </cell>
          <cell r="K1900" t="str">
            <v>Central_Admiralty</v>
          </cell>
          <cell r="L1900" t="str">
            <v>Yes</v>
          </cell>
          <cell r="M1900" t="str">
            <v>AC04408086002</v>
          </cell>
        </row>
        <row r="1901">
          <cell r="A1901" t="str">
            <v>SA21501</v>
          </cell>
          <cell r="B1901" t="str">
            <v>11SW-A/R1235</v>
          </cell>
          <cell r="C1901">
            <v>0</v>
          </cell>
          <cell r="D1901" t="str">
            <v>WS&amp;L</v>
          </cell>
          <cell r="E1901" t="str">
            <v>W</v>
          </cell>
          <cell r="F1901" t="str">
            <v>A</v>
          </cell>
          <cell r="G1901" t="str">
            <v>Kennedy Town Community Complex</v>
          </cell>
          <cell r="H1901" t="str">
            <v>HAD</v>
          </cell>
          <cell r="I1901">
            <v>2</v>
          </cell>
          <cell r="J1901" t="str">
            <v>*</v>
          </cell>
          <cell r="K1901" t="str">
            <v>SaiWan</v>
          </cell>
          <cell r="L1901" t="str">
            <v>No</v>
          </cell>
          <cell r="M1901" t="str">
            <v>BA02708062001</v>
          </cell>
        </row>
        <row r="1902">
          <cell r="A1902" t="str">
            <v>SA22901</v>
          </cell>
          <cell r="B1902" t="str">
            <v>11SE-A/C62</v>
          </cell>
          <cell r="C1902">
            <v>1</v>
          </cell>
          <cell r="D1902" t="str">
            <v>E</v>
          </cell>
          <cell r="E1902" t="str">
            <v>NP&amp;CB</v>
          </cell>
          <cell r="F1902" t="str">
            <v>A</v>
          </cell>
          <cell r="G1902" t="str">
            <v>(HKPF venue within STLA-THKE 42, Wai Tsui Crescent?)</v>
          </cell>
          <cell r="H1902" t="str">
            <v>HKPF</v>
          </cell>
          <cell r="I1902">
            <v>1</v>
          </cell>
          <cell r="J1902" t="str">
            <v>*</v>
          </cell>
          <cell r="L1902" t="str">
            <v>No</v>
          </cell>
          <cell r="M1902" t="str">
            <v>DA03108049002</v>
          </cell>
        </row>
        <row r="1903">
          <cell r="A1903" t="str">
            <v>SA23301</v>
          </cell>
          <cell r="B1903" t="str">
            <v>11SW-B/R1019</v>
          </cell>
          <cell r="C1903">
            <v>0</v>
          </cell>
          <cell r="D1903" t="str">
            <v>Wch</v>
          </cell>
          <cell r="E1903" t="str">
            <v>Wch-N2</v>
          </cell>
          <cell r="F1903" t="str">
            <v>A</v>
          </cell>
          <cell r="G1903" t="str">
            <v>Ship Street Garden</v>
          </cell>
          <cell r="H1903" t="str">
            <v>LCSD</v>
          </cell>
          <cell r="I1903">
            <v>1</v>
          </cell>
          <cell r="J1903" t="str">
            <v>*</v>
          </cell>
          <cell r="L1903" t="str">
            <v>No</v>
          </cell>
        </row>
        <row r="1904">
          <cell r="A1904" t="str">
            <v>SA23302</v>
          </cell>
          <cell r="B1904" t="str">
            <v>11SW-B/R1020</v>
          </cell>
          <cell r="C1904">
            <v>0</v>
          </cell>
          <cell r="D1904" t="str">
            <v>Wch</v>
          </cell>
          <cell r="E1904" t="str">
            <v>Wch-N2</v>
          </cell>
          <cell r="F1904" t="str">
            <v>A</v>
          </cell>
          <cell r="G1904" t="str">
            <v>Ship Street Garden</v>
          </cell>
          <cell r="H1904" t="str">
            <v>LCSD</v>
          </cell>
          <cell r="I1904">
            <v>1</v>
          </cell>
          <cell r="J1904" t="str">
            <v>*</v>
          </cell>
          <cell r="L1904" t="str">
            <v>No</v>
          </cell>
        </row>
      </sheetData>
      <sheetData sheetId="2" refreshError="1"/>
      <sheetData sheetId="3" refreshError="1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30T03:47:45.698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1398 59 2656,'-799'-27'960,"599"-5"-736,-199 48-64,399-32-352,0 16 64,0 0-1728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30T03:47:45.69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12 3808,'3'-6'1408,"3"1"-1088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B3436-0AF1-4CD4-AB10-C00F1B54CF34}">
  <sheetPr filterMode="1"/>
  <dimension ref="A1:AR1904"/>
  <sheetViews>
    <sheetView tabSelected="1" topLeftCell="B1" zoomScale="70" zoomScaleNormal="70" workbookViewId="0">
      <selection activeCell="AR1" activeCellId="1" sqref="D1:D1048576 AR1:AR1048576"/>
    </sheetView>
  </sheetViews>
  <sheetFormatPr defaultRowHeight="14.45"/>
  <cols>
    <col min="1" max="1" width="18.7109375" style="5" hidden="1" customWidth="1"/>
    <col min="2" max="2" width="17.7109375" style="5" customWidth="1"/>
    <col min="3" max="3" width="23.85546875" style="6" customWidth="1"/>
    <col min="4" max="4" width="26.85546875" style="5" customWidth="1"/>
    <col min="5" max="5" width="22.85546875" style="5" customWidth="1"/>
    <col min="6" max="6" width="35.85546875" style="6" customWidth="1"/>
    <col min="7" max="7" width="22.28515625" style="6" hidden="1" customWidth="1"/>
    <col min="8" max="8" width="29.140625" style="6" hidden="1" customWidth="1"/>
    <col min="9" max="9" width="20.28515625" style="6" customWidth="1"/>
    <col min="10" max="10" width="16.85546875" style="6" customWidth="1"/>
    <col min="11" max="11" width="27.140625" style="6" customWidth="1"/>
    <col min="12" max="12" width="42.85546875" style="5" customWidth="1"/>
    <col min="13" max="13" width="37.5703125" style="5" bestFit="1" customWidth="1"/>
    <col min="14" max="14" width="18.140625" style="5" customWidth="1"/>
    <col min="15" max="15" width="11.7109375" style="7" customWidth="1"/>
    <col min="16" max="16" width="25.42578125" style="7" customWidth="1"/>
    <col min="17" max="19" width="27.85546875" style="7" customWidth="1"/>
    <col min="20" max="24" width="27.85546875" style="5" customWidth="1"/>
    <col min="25" max="25" width="27.85546875" style="6" customWidth="1"/>
    <col min="26" max="26" width="23.85546875" style="6" customWidth="1"/>
    <col min="27" max="27" width="25.7109375" style="9" customWidth="1"/>
    <col min="28" max="28" width="15.42578125" style="9" bestFit="1" customWidth="1"/>
    <col min="29" max="29" width="16.140625" style="9" bestFit="1" customWidth="1"/>
    <col min="30" max="30" width="15" style="9" bestFit="1" customWidth="1"/>
    <col min="31" max="31" width="27.85546875" style="9" bestFit="1" customWidth="1"/>
    <col min="32" max="32" width="11.140625" style="5" customWidth="1"/>
    <col min="33" max="33" width="32.28515625" style="5" bestFit="1" customWidth="1"/>
    <col min="34" max="34" width="28.7109375" style="5" customWidth="1"/>
    <col min="35" max="35" width="33.7109375" style="6" customWidth="1"/>
    <col min="36" max="36" width="18" style="6" customWidth="1"/>
    <col min="37" max="37" width="16.42578125" style="5" bestFit="1" customWidth="1"/>
    <col min="38" max="38" width="30.42578125" style="5" customWidth="1"/>
    <col min="39" max="39" width="31.85546875" style="5" bestFit="1" customWidth="1"/>
    <col min="40" max="40" width="31.85546875" style="5" customWidth="1"/>
    <col min="41" max="41" width="53.28515625" style="5" hidden="1" customWidth="1"/>
    <col min="42" max="42" width="29" style="6" customWidth="1"/>
  </cols>
  <sheetData>
    <row r="1" spans="1:44" s="21" customFormat="1" ht="1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  <c r="Z1" s="2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1" t="s">
        <v>31</v>
      </c>
      <c r="AG1" s="1" t="s">
        <v>32</v>
      </c>
      <c r="AH1" s="1" t="s">
        <v>33</v>
      </c>
      <c r="AI1" s="2" t="s">
        <v>34</v>
      </c>
      <c r="AJ1" s="2" t="s">
        <v>35</v>
      </c>
      <c r="AK1" s="1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</row>
    <row r="2" spans="1:44" ht="14.25">
      <c r="A2" s="5">
        <v>1</v>
      </c>
      <c r="B2" s="5" t="s">
        <v>42</v>
      </c>
      <c r="C2" s="6" t="str">
        <f>IF(VLOOKUP(B2,'[1]Current Slope List'!$A$29:$M$1904,1,FALSE)=B2,"Y","N")</f>
        <v>Y</v>
      </c>
      <c r="D2" s="5" t="str">
        <f>VLOOKUP(B2,'[1]Current Slope List'!$A$29:$M$1904,2,FALSE)</f>
        <v>11SW-D/C79</v>
      </c>
      <c r="E2" s="5">
        <f>VLOOKUP(B2,'[1]Current Slope List'!$A$29:$M$1904,3,FALSE)</f>
        <v>0</v>
      </c>
      <c r="F2" s="6" t="str">
        <f>IF(E2=0,"WHOLE",E2)</f>
        <v>WHOLE</v>
      </c>
      <c r="G2" s="6" t="str">
        <f>VLOOKUP(B2,'[1]Current Slope List'!$A$29:$M$1904,4,FALSE)</f>
        <v>WS&amp;L</v>
      </c>
      <c r="H2" s="6" t="str">
        <f>VLOOKUP(B2,'[1]Current Slope List'!$A$29:$M$1904,5,FALSE)</f>
        <v>S</v>
      </c>
      <c r="I2" s="6" t="s">
        <v>43</v>
      </c>
      <c r="K2" s="6" t="str">
        <f>VLOOKUP(B2,'[1]Current Slope List'!$A$29:$M$1904,11,FALSE)</f>
        <v>Aberdeen_ApLeiChau</v>
      </c>
      <c r="L2" s="5" t="s">
        <v>44</v>
      </c>
      <c r="M2" s="5" t="s">
        <v>45</v>
      </c>
      <c r="N2" s="5" t="str">
        <f>VLOOKUP(B2,'[1]Current Slope List'!$A$29:$M$1904,8,FALSE)</f>
        <v>LCSD</v>
      </c>
      <c r="O2" s="7" t="s">
        <v>46</v>
      </c>
      <c r="P2" s="7">
        <v>80</v>
      </c>
      <c r="Q2" s="7">
        <v>6.5</v>
      </c>
      <c r="R2" s="7">
        <v>22</v>
      </c>
      <c r="S2" s="7">
        <f>SUM(Q2*R2)</f>
        <v>143</v>
      </c>
      <c r="T2" s="8">
        <v>0</v>
      </c>
      <c r="U2" s="8">
        <v>0</v>
      </c>
      <c r="V2" s="8">
        <v>0</v>
      </c>
      <c r="W2" s="8">
        <v>0.85</v>
      </c>
      <c r="X2" s="8">
        <v>0.15</v>
      </c>
      <c r="Y2" s="6" t="s">
        <v>47</v>
      </c>
      <c r="Z2" s="6" t="s">
        <v>48</v>
      </c>
      <c r="AA2" s="9" t="s">
        <v>49</v>
      </c>
      <c r="AB2" s="9" t="s">
        <v>49</v>
      </c>
      <c r="AC2" s="9" t="s">
        <v>49</v>
      </c>
      <c r="AD2" s="9" t="s">
        <v>49</v>
      </c>
      <c r="AE2" s="9" t="s">
        <v>49</v>
      </c>
      <c r="AF2" s="5">
        <f>VLOOKUP(B2,'[1]Current Slope List'!A29:M1904,9,FALSE)</f>
        <v>1</v>
      </c>
      <c r="AG2" s="10">
        <f>VLOOKUP(B2,[1]NPRS!$A$29:$O$1904,10,FALSE)</f>
        <v>0</v>
      </c>
      <c r="AH2" s="5" t="str">
        <f>VLOOKUP(B2,'[1]Current Slope List'!$A$29:$M$1904,12,FALSE)</f>
        <v>Yes</v>
      </c>
      <c r="AI2" s="6" t="str">
        <f>IF(VLOOKUP(B2,'[1]intensive 2019'!$A$2:$E$145,1,TRUE)=B2,"Y","N")</f>
        <v>N</v>
      </c>
      <c r="AJ2" s="6" t="s">
        <v>50</v>
      </c>
      <c r="AK2" s="5">
        <v>1</v>
      </c>
      <c r="AL2" s="6" t="s">
        <v>50</v>
      </c>
      <c r="AM2" s="6" t="s">
        <v>50</v>
      </c>
      <c r="AN2" s="6" t="s">
        <v>50</v>
      </c>
      <c r="AO2" s="6" t="str">
        <f>IF(VLOOKUP(B2,[1]Roadside!$B$2:$D$186,1,FALSE)=B2,"Y","N")</f>
        <v>Y</v>
      </c>
      <c r="AP2" s="6" t="s">
        <v>50</v>
      </c>
      <c r="AR2" s="22" t="s">
        <v>51</v>
      </c>
    </row>
    <row r="3" spans="1:44" ht="14.25">
      <c r="A3" s="5">
        <v>2</v>
      </c>
      <c r="B3" s="5" t="s">
        <v>52</v>
      </c>
      <c r="C3" s="6" t="str">
        <f>IF(VLOOKUP(B71,'[1]Current Slope List'!$A$29:$M$1904,1,FALSE)=B71,"Y","N")</f>
        <v>Y</v>
      </c>
      <c r="D3" s="5" t="str">
        <f>VLOOKUP(B3,[2]List_A!$A$29:$M$1904,2,FALSE)</f>
        <v>11SW-D/CR78</v>
      </c>
      <c r="E3" s="5" t="str">
        <f>VLOOKUP(B3,[2]List_A!$A$29:$M$1904,3,FALSE)</f>
        <v>1,16</v>
      </c>
      <c r="F3" s="6" t="str">
        <f t="shared" ref="F3:F66" si="0">IF(E3=0,"WHOLE",E3)</f>
        <v>1,16</v>
      </c>
      <c r="G3" s="6" t="e">
        <f>VLOOKUP(B3,'[1]Current Slope List'!$A$29:$M$1904,4,FALSE)</f>
        <v>#N/A</v>
      </c>
      <c r="H3" s="6" t="e">
        <f>VLOOKUP(B3,'[1]Current Slope List'!$A$29:$M$1904,5,FALSE)</f>
        <v>#N/A</v>
      </c>
      <c r="I3" s="6" t="s">
        <v>43</v>
      </c>
      <c r="K3" s="6" t="e">
        <f>VLOOKUP(B3,'[1]Current Slope List'!$A$29:$M$1904,11,FALSE)</f>
        <v>#N/A</v>
      </c>
      <c r="L3" s="5" t="s">
        <v>44</v>
      </c>
      <c r="M3" s="5" t="s">
        <v>45</v>
      </c>
      <c r="N3" s="5" t="str">
        <f>VLOOKUP(B3,[2]List_A!$A$29:$M$1904,8,FALSE)</f>
        <v>LCSD,GPA</v>
      </c>
      <c r="O3" s="7" t="s">
        <v>46</v>
      </c>
      <c r="P3" s="6">
        <v>70</v>
      </c>
      <c r="Q3" s="6">
        <v>11</v>
      </c>
      <c r="R3" s="6">
        <v>42</v>
      </c>
      <c r="S3" s="6">
        <f>SUM(Q3*R3)</f>
        <v>462</v>
      </c>
      <c r="T3" s="11">
        <v>0</v>
      </c>
      <c r="U3" s="11">
        <v>0</v>
      </c>
      <c r="V3" s="11">
        <v>0</v>
      </c>
      <c r="W3" s="11">
        <v>1</v>
      </c>
      <c r="X3" s="12">
        <v>0</v>
      </c>
      <c r="Y3" s="6" t="s">
        <v>49</v>
      </c>
      <c r="Z3" s="6" t="s">
        <v>49</v>
      </c>
      <c r="AA3" s="9" t="s">
        <v>53</v>
      </c>
      <c r="AB3" s="9" t="s">
        <v>54</v>
      </c>
      <c r="AC3" s="9" t="s">
        <v>55</v>
      </c>
      <c r="AD3" s="9" t="s">
        <v>56</v>
      </c>
      <c r="AF3" s="5" t="e">
        <f>VLOOKUP(B3,'[1]Current Slope List'!A30:M1905,9,FALSE)</f>
        <v>#N/A</v>
      </c>
      <c r="AG3" s="10" t="e">
        <f>VLOOKUP(B3,[1]NPRS!$A$29:$O$1904,10,FALSE)</f>
        <v>#N/A</v>
      </c>
      <c r="AH3" s="5" t="e">
        <f>VLOOKUP(B3,'[1]Current Slope List'!$A$29:$M$1904,12,FALSE)</f>
        <v>#N/A</v>
      </c>
      <c r="AI3" s="6" t="str">
        <f>IF(VLOOKUP(B3,'[1]intensive 2019'!$A$2:$E$145,1,TRUE)=B3,"Y","N")</f>
        <v>N</v>
      </c>
      <c r="AJ3" s="6" t="s">
        <v>50</v>
      </c>
      <c r="AK3" s="5">
        <v>2</v>
      </c>
      <c r="AL3" s="6" t="s">
        <v>50</v>
      </c>
      <c r="AM3" s="6" t="s">
        <v>50</v>
      </c>
      <c r="AN3" s="6" t="str">
        <f>IF(VLOOKUP(D3,[1]BRR!$A$2:$B$40,1,FALSE)=D3,"Y","N")</f>
        <v>Y</v>
      </c>
      <c r="AO3" s="6" t="str">
        <f>IF(VLOOKUP(B3,[1]Roadside!$B$2:$D$186,1,FALSE)=B3,"Y","N")</f>
        <v>Y</v>
      </c>
      <c r="AP3" s="6" t="s">
        <v>50</v>
      </c>
      <c r="AR3" s="22" t="s">
        <v>57</v>
      </c>
    </row>
    <row r="4" spans="1:44" ht="14.25">
      <c r="A4" s="5">
        <v>3</v>
      </c>
      <c r="B4" s="5" t="s">
        <v>58</v>
      </c>
      <c r="C4" s="6" t="str">
        <f>IF(VLOOKUP(B4,'[1]Current Slope List'!$A$29:$M$1904,1,FALSE)=B4,"Y","N")</f>
        <v>Y</v>
      </c>
      <c r="D4" s="5" t="str">
        <f>VLOOKUP(B4,'[1]Current Slope List'!$A$29:$M$1904,2,FALSE)</f>
        <v>11SW-D/CR2173</v>
      </c>
      <c r="E4" s="5">
        <f>VLOOKUP(B4,'[1]Current Slope List'!$A$29:$M$1904,3,FALSE)</f>
        <v>0</v>
      </c>
      <c r="F4" s="6" t="str">
        <f t="shared" si="0"/>
        <v>WHOLE</v>
      </c>
      <c r="G4" s="6" t="str">
        <f>VLOOKUP(B4,'[1]Current Slope List'!$A$29:$M$1904,4,FALSE)</f>
        <v>WS&amp;L</v>
      </c>
      <c r="H4" s="6" t="str">
        <f>VLOOKUP(B4,'[1]Current Slope List'!$A$29:$M$1904,5,FALSE)</f>
        <v>S</v>
      </c>
      <c r="I4" s="6" t="s">
        <v>43</v>
      </c>
      <c r="K4" s="6">
        <f>VLOOKUP(B4,'[1]Current Slope List'!$A$29:$M$1904,11,FALSE)</f>
        <v>0</v>
      </c>
      <c r="L4" s="5" t="s">
        <v>59</v>
      </c>
      <c r="M4" s="5" t="s">
        <v>60</v>
      </c>
      <c r="N4" s="5" t="str">
        <f>VLOOKUP(B4,'[1]Current Slope List'!$A$29:$M$1904,8,FALSE)</f>
        <v>AFCD</v>
      </c>
      <c r="O4" s="7" t="s">
        <v>46</v>
      </c>
      <c r="P4" s="7">
        <v>35</v>
      </c>
      <c r="Q4" s="7">
        <v>3.3</v>
      </c>
      <c r="R4" s="7">
        <v>24</v>
      </c>
      <c r="S4" s="7">
        <f t="shared" ref="S4:S67" si="1">SUM(Q4*R4)</f>
        <v>79.199999999999989</v>
      </c>
      <c r="T4" s="12">
        <v>0</v>
      </c>
      <c r="U4" s="12">
        <v>1</v>
      </c>
      <c r="V4" s="12">
        <v>0</v>
      </c>
      <c r="W4" s="12">
        <v>0</v>
      </c>
      <c r="X4" s="12">
        <v>0</v>
      </c>
      <c r="Y4" s="6" t="s">
        <v>61</v>
      </c>
      <c r="Z4" s="6" t="s">
        <v>62</v>
      </c>
      <c r="AA4" s="9" t="s">
        <v>49</v>
      </c>
      <c r="AB4" s="9" t="s">
        <v>49</v>
      </c>
      <c r="AC4" s="9" t="s">
        <v>49</v>
      </c>
      <c r="AD4" s="9" t="s">
        <v>49</v>
      </c>
      <c r="AE4" s="9" t="s">
        <v>49</v>
      </c>
      <c r="AF4" s="5">
        <f>VLOOKUP(B4,'[1]Current Slope List'!A31:M1906,9,FALSE)</f>
        <v>3</v>
      </c>
      <c r="AG4" s="10">
        <f>VLOOKUP(B4,[1]NPRS!$A$29:$O$1904,10,FALSE)</f>
        <v>0</v>
      </c>
      <c r="AH4" s="5" t="str">
        <f>VLOOKUP(B4,'[1]Current Slope List'!$A$29:$M$1904,12,FALSE)</f>
        <v>Yes</v>
      </c>
      <c r="AI4" s="6" t="str">
        <f>IF(VLOOKUP(B4,'[1]intensive 2019'!$A$2:$E$145,1,TRUE)=B4,"Y","N")</f>
        <v>N</v>
      </c>
      <c r="AJ4" s="6" t="s">
        <v>50</v>
      </c>
      <c r="AK4" s="5">
        <v>6</v>
      </c>
      <c r="AL4" s="6" t="s">
        <v>50</v>
      </c>
      <c r="AM4" s="6" t="s">
        <v>50</v>
      </c>
      <c r="AN4" s="6" t="s">
        <v>50</v>
      </c>
      <c r="AO4" s="6" t="s">
        <v>50</v>
      </c>
      <c r="AP4" s="6" t="s">
        <v>50</v>
      </c>
      <c r="AR4" s="22" t="s">
        <v>63</v>
      </c>
    </row>
    <row r="5" spans="1:44" ht="14.25">
      <c r="A5" s="5">
        <v>4</v>
      </c>
      <c r="B5" s="5" t="s">
        <v>64</v>
      </c>
      <c r="C5" s="6" t="str">
        <f>IF(VLOOKUP(B5,'[1]Current Slope List'!$A$29:$M$1904,1,FALSE)=B5,"Y","N")</f>
        <v>Y</v>
      </c>
      <c r="D5" s="5" t="str">
        <f>VLOOKUP(B5,'[1]Current Slope List'!$A$29:$M$1904,2,FALSE)</f>
        <v>11SW-D/C1071</v>
      </c>
      <c r="E5" s="5">
        <f>VLOOKUP(B5,'[1]Current Slope List'!$A$29:$M$1904,3,FALSE)</f>
        <v>0</v>
      </c>
      <c r="F5" s="6" t="str">
        <f t="shared" si="0"/>
        <v>WHOLE</v>
      </c>
      <c r="G5" s="6" t="str">
        <f>VLOOKUP(B5,'[1]Current Slope List'!$A$29:$M$1904,4,FALSE)</f>
        <v>WS&amp;L</v>
      </c>
      <c r="H5" s="6" t="str">
        <f>VLOOKUP(B5,'[1]Current Slope List'!$A$29:$M$1904,5,FALSE)</f>
        <v>S</v>
      </c>
      <c r="I5" s="6" t="s">
        <v>43</v>
      </c>
      <c r="K5" s="6">
        <f>VLOOKUP(B5,'[1]Current Slope List'!$A$29:$M$1904,11,FALSE)</f>
        <v>0</v>
      </c>
      <c r="L5" s="5" t="s">
        <v>59</v>
      </c>
      <c r="M5" s="5" t="s">
        <v>60</v>
      </c>
      <c r="N5" s="5" t="str">
        <f>VLOOKUP(B5,'[1]Current Slope List'!$A$29:$M$1904,8,FALSE)</f>
        <v>AFCD</v>
      </c>
      <c r="O5" s="7" t="s">
        <v>46</v>
      </c>
      <c r="P5" s="7">
        <v>50</v>
      </c>
      <c r="Q5" s="7">
        <v>4.5</v>
      </c>
      <c r="R5" s="7">
        <v>70</v>
      </c>
      <c r="S5" s="7">
        <f t="shared" si="1"/>
        <v>315</v>
      </c>
      <c r="T5" s="12">
        <v>0</v>
      </c>
      <c r="U5" s="12">
        <v>1</v>
      </c>
      <c r="V5" s="12">
        <v>0</v>
      </c>
      <c r="W5" s="12">
        <v>0</v>
      </c>
      <c r="X5" s="12">
        <v>0</v>
      </c>
      <c r="Y5" s="6" t="s">
        <v>61</v>
      </c>
      <c r="Z5" s="6" t="s">
        <v>62</v>
      </c>
      <c r="AA5" s="9" t="s">
        <v>49</v>
      </c>
      <c r="AB5" s="9" t="s">
        <v>49</v>
      </c>
      <c r="AC5" s="9" t="s">
        <v>49</v>
      </c>
      <c r="AD5" s="9" t="s">
        <v>49</v>
      </c>
      <c r="AE5" s="9" t="s">
        <v>49</v>
      </c>
      <c r="AF5" s="5">
        <f>VLOOKUP(B5,'[1]Current Slope List'!A32:M1907,9,FALSE)</f>
        <v>1</v>
      </c>
      <c r="AG5" s="10">
        <f>VLOOKUP(B5,[1]NPRS!$A$29:$O$1904,10,FALSE)</f>
        <v>0</v>
      </c>
      <c r="AH5" s="5" t="str">
        <f>VLOOKUP(B5,'[1]Current Slope List'!$A$29:$M$1904,12,FALSE)</f>
        <v>Yes</v>
      </c>
      <c r="AI5" s="6" t="str">
        <f>IF(VLOOKUP(B5,'[1]intensive 2019'!$A$2:$E$145,1,TRUE)=B5,"Y","N")</f>
        <v>N</v>
      </c>
      <c r="AJ5" s="6" t="s">
        <v>50</v>
      </c>
      <c r="AK5" s="5">
        <v>13</v>
      </c>
      <c r="AL5" s="6" t="s">
        <v>50</v>
      </c>
      <c r="AM5" s="6" t="s">
        <v>50</v>
      </c>
      <c r="AN5" s="6" t="s">
        <v>50</v>
      </c>
      <c r="AO5" s="6" t="s">
        <v>50</v>
      </c>
      <c r="AP5" s="6" t="s">
        <v>50</v>
      </c>
      <c r="AR5" s="22" t="s">
        <v>65</v>
      </c>
    </row>
    <row r="6" spans="1:44" ht="14.25">
      <c r="A6" s="5">
        <v>5</v>
      </c>
      <c r="B6" s="5" t="s">
        <v>66</v>
      </c>
      <c r="C6" s="6" t="str">
        <f>IF(VLOOKUP(B6,'[1]Current Slope List'!$A$29:$M$1904,1,FALSE)=B6,"Y","N")</f>
        <v>Y</v>
      </c>
      <c r="D6" s="5" t="str">
        <f>VLOOKUP(B6,'[1]Current Slope List'!$A$29:$M$1904,2,FALSE)</f>
        <v>11SW-D/R1222</v>
      </c>
      <c r="E6" s="5">
        <f>VLOOKUP(B6,'[1]Current Slope List'!$A$29:$M$1904,3,FALSE)</f>
        <v>0</v>
      </c>
      <c r="F6" s="6" t="str">
        <f t="shared" si="0"/>
        <v>WHOLE</v>
      </c>
      <c r="G6" s="6" t="str">
        <f>VLOOKUP(B6,'[1]Current Slope List'!$A$29:$M$1904,4,FALSE)</f>
        <v>WS&amp;L</v>
      </c>
      <c r="H6" s="6" t="str">
        <f>VLOOKUP(B6,'[1]Current Slope List'!$A$29:$M$1904,5,FALSE)</f>
        <v>S</v>
      </c>
      <c r="I6" s="6" t="s">
        <v>43</v>
      </c>
      <c r="K6" s="6" t="str">
        <f>VLOOKUP(B6,'[1]Current Slope List'!$A$29:$M$1904,11,FALSE)</f>
        <v>Aberdeen_ApLeiChau</v>
      </c>
      <c r="L6" s="5" t="s">
        <v>67</v>
      </c>
      <c r="M6" s="5" t="s">
        <v>68</v>
      </c>
      <c r="N6" s="5" t="str">
        <f>VLOOKUP(B6,'[1]Current Slope List'!$A$29:$M$1904,8,FALSE)</f>
        <v>DH</v>
      </c>
      <c r="O6" s="7" t="s">
        <v>46</v>
      </c>
      <c r="P6" s="6" t="s">
        <v>49</v>
      </c>
      <c r="Q6" s="6" t="s">
        <v>49</v>
      </c>
      <c r="R6" s="6" t="s">
        <v>49</v>
      </c>
      <c r="S6" s="6" t="s">
        <v>49</v>
      </c>
      <c r="T6" s="13" t="s">
        <v>49</v>
      </c>
      <c r="U6" s="6" t="s">
        <v>49</v>
      </c>
      <c r="V6" s="6" t="s">
        <v>49</v>
      </c>
      <c r="W6" s="6" t="s">
        <v>49</v>
      </c>
      <c r="X6" s="6" t="s">
        <v>49</v>
      </c>
      <c r="Y6" s="11" t="s">
        <v>49</v>
      </c>
      <c r="Z6" s="6" t="s">
        <v>49</v>
      </c>
      <c r="AA6" s="9" t="s">
        <v>69</v>
      </c>
      <c r="AB6" s="9" t="s">
        <v>70</v>
      </c>
      <c r="AC6" s="9" t="s">
        <v>71</v>
      </c>
      <c r="AD6" s="9" t="s">
        <v>56</v>
      </c>
      <c r="AE6" s="9" t="s">
        <v>72</v>
      </c>
      <c r="AF6" s="5">
        <f>VLOOKUP(B6,'[1]Current Slope List'!A33:M1908,9,FALSE)</f>
        <v>1</v>
      </c>
      <c r="AG6" s="10">
        <f>VLOOKUP(B6,[1]NPRS!$A$29:$O$1904,10,FALSE)</f>
        <v>423.79</v>
      </c>
      <c r="AH6" s="5" t="str">
        <f>VLOOKUP(B6,'[1]Current Slope List'!$A$29:$M$1904,12,FALSE)</f>
        <v>No</v>
      </c>
      <c r="AI6" s="6" t="str">
        <f>IF(VLOOKUP(B6,'[1]intensive 2019'!$A$2:$E$145,1,TRUE)=B6,"Y","N")</f>
        <v>N</v>
      </c>
      <c r="AJ6" s="6" t="s">
        <v>50</v>
      </c>
      <c r="AL6" s="6" t="s">
        <v>50</v>
      </c>
      <c r="AM6" s="6" t="s">
        <v>50</v>
      </c>
      <c r="AN6" s="6" t="s">
        <v>50</v>
      </c>
      <c r="AO6" s="6" t="s">
        <v>50</v>
      </c>
      <c r="AP6" s="6" t="s">
        <v>50</v>
      </c>
      <c r="AR6" s="22" t="s">
        <v>73</v>
      </c>
    </row>
    <row r="7" spans="1:44" ht="14.25">
      <c r="A7" s="5">
        <v>6</v>
      </c>
      <c r="B7" s="5" t="s">
        <v>74</v>
      </c>
      <c r="C7" s="6" t="str">
        <f>IF(VLOOKUP(B7,'[1]Current Slope List'!$A$29:$M$1904,1,FALSE)=B7,"Y","N")</f>
        <v>Y</v>
      </c>
      <c r="D7" s="5" t="str">
        <f>VLOOKUP(B7,'[1]Current Slope List'!$A$29:$M$1904,2,FALSE)</f>
        <v>11SW-D/R1223</v>
      </c>
      <c r="E7" s="5">
        <f>VLOOKUP(B7,'[1]Current Slope List'!$A$29:$M$1904,3,FALSE)</f>
        <v>0</v>
      </c>
      <c r="F7" s="6" t="str">
        <f t="shared" si="0"/>
        <v>WHOLE</v>
      </c>
      <c r="G7" s="6" t="str">
        <f>VLOOKUP(B7,'[1]Current Slope List'!$A$29:$M$1904,4,FALSE)</f>
        <v>WS&amp;L</v>
      </c>
      <c r="H7" s="6" t="str">
        <f>VLOOKUP(B7,'[1]Current Slope List'!$A$29:$M$1904,5,FALSE)</f>
        <v>S</v>
      </c>
      <c r="I7" s="6" t="s">
        <v>43</v>
      </c>
      <c r="K7" s="6" t="str">
        <f>VLOOKUP(B7,'[1]Current Slope List'!$A$29:$M$1904,11,FALSE)</f>
        <v>Aberdeen_ApLeiChau</v>
      </c>
      <c r="L7" s="5" t="s">
        <v>67</v>
      </c>
      <c r="M7" s="5" t="s">
        <v>68</v>
      </c>
      <c r="N7" s="5" t="str">
        <f>VLOOKUP(B7,'[1]Current Slope List'!$A$29:$M$1904,8,FALSE)</f>
        <v>DH</v>
      </c>
      <c r="O7" s="7" t="s">
        <v>46</v>
      </c>
      <c r="P7" s="6" t="s">
        <v>49</v>
      </c>
      <c r="Q7" s="6" t="s">
        <v>49</v>
      </c>
      <c r="R7" s="6" t="s">
        <v>49</v>
      </c>
      <c r="S7" s="6" t="s">
        <v>49</v>
      </c>
      <c r="T7" s="6" t="s">
        <v>49</v>
      </c>
      <c r="U7" s="6" t="s">
        <v>49</v>
      </c>
      <c r="V7" s="6" t="s">
        <v>49</v>
      </c>
      <c r="W7" s="6" t="s">
        <v>49</v>
      </c>
      <c r="X7" s="6" t="s">
        <v>49</v>
      </c>
      <c r="Y7" s="6" t="s">
        <v>49</v>
      </c>
      <c r="Z7" s="6" t="s">
        <v>49</v>
      </c>
      <c r="AA7" s="9" t="s">
        <v>69</v>
      </c>
      <c r="AB7" s="9" t="s">
        <v>75</v>
      </c>
      <c r="AC7" s="9" t="s">
        <v>71</v>
      </c>
      <c r="AD7" s="9" t="s">
        <v>56</v>
      </c>
      <c r="AE7" s="9" t="s">
        <v>72</v>
      </c>
      <c r="AF7" s="5">
        <f>VLOOKUP(B7,'[1]Current Slope List'!A34:M1909,9,FALSE)</f>
        <v>1</v>
      </c>
      <c r="AG7" s="10">
        <f>VLOOKUP(B7,[1]NPRS!$A$29:$O$1904,10,FALSE)</f>
        <v>423.79</v>
      </c>
      <c r="AH7" s="5" t="str">
        <f>VLOOKUP(B7,'[1]Current Slope List'!$A$29:$M$1904,12,FALSE)</f>
        <v>No</v>
      </c>
      <c r="AI7" s="6" t="str">
        <f>IF(VLOOKUP(B7,'[1]intensive 2019'!$A$2:$E$145,1,TRUE)=B7,"Y","N")</f>
        <v>N</v>
      </c>
      <c r="AJ7" s="6" t="s">
        <v>50</v>
      </c>
      <c r="AL7" s="6" t="s">
        <v>50</v>
      </c>
      <c r="AM7" s="6" t="s">
        <v>50</v>
      </c>
      <c r="AN7" s="6" t="s">
        <v>50</v>
      </c>
      <c r="AO7" s="6" t="s">
        <v>50</v>
      </c>
      <c r="AP7" s="6" t="s">
        <v>50</v>
      </c>
      <c r="AR7" s="22" t="s">
        <v>76</v>
      </c>
    </row>
    <row r="8" spans="1:44" ht="14.25">
      <c r="A8" s="5">
        <v>7</v>
      </c>
      <c r="B8" s="5" t="s">
        <v>77</v>
      </c>
      <c r="C8" s="6" t="str">
        <f>IF(VLOOKUP(B8,'[1]Current Slope List'!$A$29:$M$1904,1,FALSE)=B8,"Y","N")</f>
        <v>Y</v>
      </c>
      <c r="D8" s="5" t="str">
        <f>VLOOKUP(B8,'[1]Current Slope List'!$A$29:$M$1904,2,FALSE)</f>
        <v>11SW-D/C635</v>
      </c>
      <c r="E8" s="5">
        <f>VLOOKUP(B8,'[1]Current Slope List'!$A$29:$M$1904,3,FALSE)</f>
        <v>0</v>
      </c>
      <c r="F8" s="6" t="str">
        <f t="shared" si="0"/>
        <v>WHOLE</v>
      </c>
      <c r="G8" s="6" t="str">
        <f>VLOOKUP(B8,'[1]Current Slope List'!$A$29:$M$1904,4,FALSE)</f>
        <v>WS&amp;L</v>
      </c>
      <c r="H8" s="6" t="str">
        <f>VLOOKUP(B8,'[1]Current Slope List'!$A$29:$M$1904,5,FALSE)</f>
        <v>S</v>
      </c>
      <c r="I8" s="6" t="s">
        <v>43</v>
      </c>
      <c r="K8" s="6" t="str">
        <f>VLOOKUP(B8,'[1]Current Slope List'!$A$29:$M$1904,11,FALSE)</f>
        <v>Aberdeen_ApLeiChau</v>
      </c>
      <c r="L8" s="5" t="s">
        <v>67</v>
      </c>
      <c r="M8" s="5" t="s">
        <v>68</v>
      </c>
      <c r="N8" s="5" t="str">
        <f>VLOOKUP(B8,'[1]Current Slope List'!$A$29:$M$1904,8,FALSE)</f>
        <v>DH</v>
      </c>
      <c r="O8" s="7" t="s">
        <v>46</v>
      </c>
      <c r="P8" s="7">
        <v>64</v>
      </c>
      <c r="Q8" s="7">
        <v>2.2999999999999998</v>
      </c>
      <c r="R8" s="7">
        <v>20</v>
      </c>
      <c r="S8" s="7">
        <f t="shared" si="1"/>
        <v>46</v>
      </c>
      <c r="T8" s="12">
        <v>0</v>
      </c>
      <c r="U8" s="12">
        <v>0</v>
      </c>
      <c r="V8" s="12">
        <v>0</v>
      </c>
      <c r="W8" s="12">
        <v>1</v>
      </c>
      <c r="X8" s="12">
        <v>0</v>
      </c>
      <c r="Y8" s="6" t="s">
        <v>78</v>
      </c>
      <c r="Z8" s="6" t="s">
        <v>72</v>
      </c>
      <c r="AA8" s="9">
        <v>2.2000000000000002</v>
      </c>
      <c r="AB8" s="9">
        <v>20</v>
      </c>
      <c r="AC8" s="9">
        <v>56</v>
      </c>
      <c r="AD8" s="9" t="s">
        <v>79</v>
      </c>
      <c r="AE8" s="9" t="s">
        <v>72</v>
      </c>
      <c r="AF8" s="5">
        <f>VLOOKUP(B8,'[1]Current Slope List'!A35:M1910,9,FALSE)</f>
        <v>2</v>
      </c>
      <c r="AG8" s="10">
        <f>VLOOKUP(B8,[1]NPRS!$A$29:$O$1904,10,FALSE)</f>
        <v>0</v>
      </c>
      <c r="AH8" s="5" t="str">
        <f>VLOOKUP(B8,'[1]Current Slope List'!$A$29:$M$1904,12,FALSE)</f>
        <v>Yes</v>
      </c>
      <c r="AI8" s="6" t="str">
        <f>IF(VLOOKUP(B8,'[1]intensive 2019'!$A$2:$E$145,1,TRUE)=B8,"Y","N")</f>
        <v>N</v>
      </c>
      <c r="AJ8" s="6" t="s">
        <v>50</v>
      </c>
      <c r="AK8" s="5">
        <v>2</v>
      </c>
      <c r="AL8" s="6" t="s">
        <v>50</v>
      </c>
      <c r="AM8" s="6" t="s">
        <v>50</v>
      </c>
      <c r="AN8" s="6" t="s">
        <v>50</v>
      </c>
      <c r="AO8" s="6" t="s">
        <v>50</v>
      </c>
      <c r="AP8" s="6" t="s">
        <v>50</v>
      </c>
      <c r="AR8" s="22" t="s">
        <v>80</v>
      </c>
    </row>
    <row r="9" spans="1:44" ht="14.25">
      <c r="A9" s="5">
        <v>8</v>
      </c>
      <c r="B9" s="5" t="s">
        <v>81</v>
      </c>
      <c r="C9" s="6" t="str">
        <f>IF(VLOOKUP(B9,'[1]Current Slope List'!$A$29:$M$1904,1,FALSE)=B9,"Y","N")</f>
        <v>Y</v>
      </c>
      <c r="D9" s="5" t="str">
        <f>VLOOKUP(B9,'[1]Current Slope List'!$A$29:$M$1904,2,FALSE)</f>
        <v>11SW-D/C83</v>
      </c>
      <c r="E9" s="5">
        <f>VLOOKUP(B9,'[1]Current Slope List'!$A$29:$M$1904,3,FALSE)</f>
        <v>0</v>
      </c>
      <c r="F9" s="6" t="str">
        <f t="shared" si="0"/>
        <v>WHOLE</v>
      </c>
      <c r="G9" s="6" t="str">
        <f>VLOOKUP(B9,'[1]Current Slope List'!$A$29:$M$1904,4,FALSE)</f>
        <v>WS&amp;L</v>
      </c>
      <c r="H9" s="6" t="str">
        <f>VLOOKUP(B9,'[1]Current Slope List'!$A$29:$M$1904,5,FALSE)</f>
        <v>S</v>
      </c>
      <c r="I9" s="6" t="s">
        <v>43</v>
      </c>
      <c r="K9" s="6" t="str">
        <f>VLOOKUP(B9,'[1]Current Slope List'!$A$29:$M$1904,11,FALSE)</f>
        <v>Aberdeen_ApLeiChau</v>
      </c>
      <c r="L9" s="5" t="s">
        <v>82</v>
      </c>
      <c r="M9" s="5" t="s">
        <v>83</v>
      </c>
      <c r="N9" s="5" t="str">
        <f>VLOOKUP(B9,'[1]Current Slope List'!$A$29:$M$1904,8,FALSE)</f>
        <v>LCSD</v>
      </c>
      <c r="O9" s="7" t="s">
        <v>46</v>
      </c>
      <c r="P9" s="7">
        <v>80</v>
      </c>
      <c r="Q9" s="7">
        <v>10</v>
      </c>
      <c r="R9" s="7">
        <v>35</v>
      </c>
      <c r="S9" s="7">
        <f t="shared" si="1"/>
        <v>350</v>
      </c>
      <c r="T9" s="12">
        <v>0</v>
      </c>
      <c r="U9" s="12">
        <v>0</v>
      </c>
      <c r="V9" s="12">
        <v>0</v>
      </c>
      <c r="W9" s="12">
        <v>0</v>
      </c>
      <c r="X9" s="12">
        <v>1</v>
      </c>
      <c r="Y9" s="6" t="s">
        <v>84</v>
      </c>
      <c r="Z9" s="6" t="s">
        <v>62</v>
      </c>
      <c r="AA9" s="9" t="s">
        <v>49</v>
      </c>
      <c r="AB9" s="9" t="s">
        <v>49</v>
      </c>
      <c r="AC9" s="9" t="s">
        <v>49</v>
      </c>
      <c r="AD9" s="9" t="s">
        <v>49</v>
      </c>
      <c r="AE9" s="9" t="s">
        <v>49</v>
      </c>
      <c r="AF9" s="5">
        <f>VLOOKUP(B9,'[1]Current Slope List'!A36:M1911,9,FALSE)</f>
        <v>3</v>
      </c>
      <c r="AG9" s="10">
        <f>VLOOKUP(B9,[1]NPRS!$A$29:$O$1904,10,FALSE)</f>
        <v>0</v>
      </c>
      <c r="AH9" s="5" t="str">
        <f>VLOOKUP(B9,'[1]Current Slope List'!$A$29:$M$1904,12,FALSE)</f>
        <v>Yes</v>
      </c>
      <c r="AI9" s="6" t="str">
        <f>IF(VLOOKUP(B9,'[1]intensive 2019'!$A$2:$E$145,1,TRUE)=B9,"Y","N")</f>
        <v>N</v>
      </c>
      <c r="AJ9" s="6" t="s">
        <v>50</v>
      </c>
      <c r="AK9" s="5">
        <v>2</v>
      </c>
      <c r="AL9" s="6" t="s">
        <v>50</v>
      </c>
      <c r="AM9" s="6" t="s">
        <v>50</v>
      </c>
      <c r="AN9" s="6" t="s">
        <v>50</v>
      </c>
      <c r="AO9" s="6" t="s">
        <v>50</v>
      </c>
      <c r="AP9" s="6" t="s">
        <v>50</v>
      </c>
      <c r="AR9" s="22" t="s">
        <v>85</v>
      </c>
    </row>
    <row r="10" spans="1:44" ht="14.25">
      <c r="A10" s="5">
        <v>9</v>
      </c>
      <c r="B10" s="5" t="s">
        <v>86</v>
      </c>
      <c r="C10" s="6" t="str">
        <f>IF(VLOOKUP(B10,'[1]Current Slope List'!$A$29:$M$1904,1,FALSE)=B10,"Y","N")</f>
        <v>Y</v>
      </c>
      <c r="D10" s="5" t="str">
        <f>VLOOKUP(B10,'[1]Current Slope List'!$A$29:$M$1904,2,FALSE)</f>
        <v>11SW-D/CR1013</v>
      </c>
      <c r="E10" s="5">
        <f>VLOOKUP(B10,'[1]Current Slope List'!$A$29:$M$1904,3,FALSE)</f>
        <v>0</v>
      </c>
      <c r="F10" s="6" t="str">
        <f t="shared" si="0"/>
        <v>WHOLE</v>
      </c>
      <c r="G10" s="6" t="str">
        <f>VLOOKUP(B10,'[1]Current Slope List'!$A$29:$M$1904,4,FALSE)</f>
        <v>WS&amp;L</v>
      </c>
      <c r="H10" s="6" t="str">
        <f>VLOOKUP(B10,'[1]Current Slope List'!$A$29:$M$1904,5,FALSE)</f>
        <v>S</v>
      </c>
      <c r="I10" s="6" t="s">
        <v>43</v>
      </c>
      <c r="K10" s="6" t="str">
        <f>VLOOKUP(B10,'[1]Current Slope List'!$A$29:$M$1904,11,FALSE)</f>
        <v>Aberdeen_ApLeiChau</v>
      </c>
      <c r="L10" s="5" t="s">
        <v>82</v>
      </c>
      <c r="M10" s="5" t="s">
        <v>83</v>
      </c>
      <c r="N10" s="5" t="str">
        <f>VLOOKUP(B10,'[1]Current Slope List'!$A$29:$M$1904,8,FALSE)</f>
        <v>LCSD</v>
      </c>
      <c r="O10" s="7" t="s">
        <v>46</v>
      </c>
      <c r="P10" s="7">
        <v>60</v>
      </c>
      <c r="Q10" s="7">
        <v>18</v>
      </c>
      <c r="R10" s="7">
        <v>22</v>
      </c>
      <c r="S10" s="7">
        <f t="shared" si="1"/>
        <v>396</v>
      </c>
      <c r="T10" s="12">
        <v>0</v>
      </c>
      <c r="U10" s="12">
        <v>0.5</v>
      </c>
      <c r="V10" s="12">
        <v>0</v>
      </c>
      <c r="W10" s="12">
        <v>0.5</v>
      </c>
      <c r="X10" s="12">
        <v>0</v>
      </c>
      <c r="Y10" s="6" t="s">
        <v>87</v>
      </c>
      <c r="Z10" s="6" t="s">
        <v>72</v>
      </c>
      <c r="AA10" s="9">
        <v>3.5</v>
      </c>
      <c r="AB10" s="9">
        <v>20.5</v>
      </c>
      <c r="AC10" s="9">
        <v>90</v>
      </c>
      <c r="AD10" s="9" t="s">
        <v>56</v>
      </c>
      <c r="AE10" s="9" t="s">
        <v>48</v>
      </c>
      <c r="AF10" s="5">
        <f>VLOOKUP(B10,'[1]Current Slope List'!A37:M1912,9,FALSE)</f>
        <v>2</v>
      </c>
      <c r="AG10" s="10">
        <f>VLOOKUP(B10,[1]NPRS!$A$29:$O$1904,10,FALSE)</f>
        <v>0</v>
      </c>
      <c r="AH10" s="5" t="str">
        <f>VLOOKUP(B10,'[1]Current Slope List'!$A$29:$M$1904,12,FALSE)</f>
        <v>Yes</v>
      </c>
      <c r="AI10" s="6" t="str">
        <f>IF(VLOOKUP(B10,'[1]intensive 2019'!$A$2:$E$145,1,TRUE)=B10,"Y","N")</f>
        <v>N</v>
      </c>
      <c r="AJ10" s="6" t="s">
        <v>50</v>
      </c>
      <c r="AK10" s="5">
        <v>0</v>
      </c>
      <c r="AL10" s="6" t="s">
        <v>50</v>
      </c>
      <c r="AM10" s="6" t="s">
        <v>50</v>
      </c>
      <c r="AN10" s="6" t="s">
        <v>50</v>
      </c>
      <c r="AO10" s="6" t="s">
        <v>50</v>
      </c>
      <c r="AP10" s="6" t="s">
        <v>50</v>
      </c>
      <c r="AR10" s="22" t="s">
        <v>88</v>
      </c>
    </row>
    <row r="11" spans="1:44" ht="14.25">
      <c r="A11" s="5">
        <v>10</v>
      </c>
      <c r="B11" s="5" t="s">
        <v>89</v>
      </c>
      <c r="C11" s="6" t="str">
        <f>IF(VLOOKUP(B11,'[1]Current Slope List'!$A$29:$M$1904,1,FALSE)=B11,"Y","N")</f>
        <v>Y</v>
      </c>
      <c r="D11" s="5" t="str">
        <f>VLOOKUP(B11,'[1]Current Slope List'!$A$29:$M$1904,2,FALSE)</f>
        <v>11SW-D/C2036</v>
      </c>
      <c r="E11" s="5">
        <f>VLOOKUP(B11,'[1]Current Slope List'!$A$29:$M$1904,3,FALSE)</f>
        <v>0</v>
      </c>
      <c r="F11" s="6" t="str">
        <f t="shared" si="0"/>
        <v>WHOLE</v>
      </c>
      <c r="G11" s="6" t="str">
        <f>VLOOKUP(B11,'[1]Current Slope List'!$A$29:$M$1904,4,FALSE)</f>
        <v>WS&amp;L</v>
      </c>
      <c r="H11" s="6" t="str">
        <f>VLOOKUP(B11,'[1]Current Slope List'!$A$29:$M$1904,5,FALSE)</f>
        <v>S</v>
      </c>
      <c r="I11" s="6" t="s">
        <v>43</v>
      </c>
      <c r="K11" s="6" t="str">
        <f>VLOOKUP(B11,'[1]Current Slope List'!$A$29:$M$1904,11,FALSE)</f>
        <v>Aberdeen_ApLeiChau</v>
      </c>
      <c r="L11" s="5" t="s">
        <v>90</v>
      </c>
      <c r="M11" s="5" t="s">
        <v>91</v>
      </c>
      <c r="N11" s="5" t="str">
        <f>VLOOKUP(B11,'[1]Current Slope List'!$A$29:$M$1904,8,FALSE)</f>
        <v>LCSD</v>
      </c>
      <c r="O11" s="7" t="s">
        <v>46</v>
      </c>
      <c r="P11" s="7">
        <v>50</v>
      </c>
      <c r="Q11" s="7">
        <v>6</v>
      </c>
      <c r="R11" s="7">
        <v>20</v>
      </c>
      <c r="S11" s="7">
        <f t="shared" si="1"/>
        <v>120</v>
      </c>
      <c r="T11" s="12">
        <v>0.9</v>
      </c>
      <c r="U11" s="12">
        <v>0.1</v>
      </c>
      <c r="V11" s="12">
        <v>0</v>
      </c>
      <c r="W11" s="12">
        <v>0</v>
      </c>
      <c r="X11" s="12">
        <v>0</v>
      </c>
      <c r="Y11" s="6" t="s">
        <v>84</v>
      </c>
      <c r="Z11" s="6" t="s">
        <v>62</v>
      </c>
      <c r="AA11" s="9" t="s">
        <v>49</v>
      </c>
      <c r="AB11" s="9" t="s">
        <v>49</v>
      </c>
      <c r="AC11" s="9" t="s">
        <v>49</v>
      </c>
      <c r="AD11" s="9" t="s">
        <v>49</v>
      </c>
      <c r="AE11" s="9" t="s">
        <v>49</v>
      </c>
      <c r="AF11" s="5">
        <f>VLOOKUP(B11,'[1]Current Slope List'!A38:M1913,9,FALSE)</f>
        <v>2</v>
      </c>
      <c r="AG11" s="10">
        <f>VLOOKUP(B11,[1]NPRS!$A$29:$O$1904,10,FALSE)</f>
        <v>0.06</v>
      </c>
      <c r="AH11" s="5" t="str">
        <f>VLOOKUP(B11,'[1]Current Slope List'!$A$29:$M$1904,12,FALSE)</f>
        <v>Yes</v>
      </c>
      <c r="AI11" s="6" t="str">
        <f>IF(VLOOKUP(B11,'[1]intensive 2019'!$A$2:$E$145,1,TRUE)=B11,"Y","N")</f>
        <v>N</v>
      </c>
      <c r="AJ11" s="6" t="s">
        <v>50</v>
      </c>
      <c r="AK11" s="5">
        <v>4</v>
      </c>
      <c r="AL11" s="6" t="s">
        <v>50</v>
      </c>
      <c r="AM11" s="6" t="s">
        <v>50</v>
      </c>
      <c r="AN11" s="6" t="s">
        <v>50</v>
      </c>
      <c r="AO11" s="6" t="s">
        <v>50</v>
      </c>
      <c r="AP11" s="6" t="s">
        <v>50</v>
      </c>
      <c r="AR11" s="22" t="s">
        <v>92</v>
      </c>
    </row>
    <row r="12" spans="1:44" ht="14.25">
      <c r="A12" s="5">
        <v>11</v>
      </c>
      <c r="B12" s="5" t="s">
        <v>93</v>
      </c>
      <c r="C12" s="6" t="str">
        <f>IF(VLOOKUP(B12,'[1]Current Slope List'!$A$29:$M$1904,1,FALSE)=B12,"Y","N")</f>
        <v>Y</v>
      </c>
      <c r="D12" s="5" t="str">
        <f>VLOOKUP(B12,'[1]Current Slope List'!$A$29:$M$1904,2,FALSE)</f>
        <v>11SW-D/CR2037</v>
      </c>
      <c r="E12" s="5">
        <f>VLOOKUP(B12,'[1]Current Slope List'!$A$29:$M$1904,3,FALSE)</f>
        <v>0</v>
      </c>
      <c r="F12" s="6" t="str">
        <f t="shared" si="0"/>
        <v>WHOLE</v>
      </c>
      <c r="G12" s="6" t="str">
        <f>VLOOKUP(B12,'[1]Current Slope List'!$A$29:$M$1904,4,FALSE)</f>
        <v>WS&amp;L</v>
      </c>
      <c r="H12" s="6" t="str">
        <f>VLOOKUP(B12,'[1]Current Slope List'!$A$29:$M$1904,5,FALSE)</f>
        <v>S</v>
      </c>
      <c r="I12" s="6" t="s">
        <v>43</v>
      </c>
      <c r="K12" s="6" t="str">
        <f>VLOOKUP(B12,'[1]Current Slope List'!$A$29:$M$1904,11,FALSE)</f>
        <v>Aberdeen_ApLeiChau</v>
      </c>
      <c r="L12" s="5" t="s">
        <v>90</v>
      </c>
      <c r="M12" s="5" t="s">
        <v>91</v>
      </c>
      <c r="N12" s="5" t="str">
        <f>VLOOKUP(B12,'[1]Current Slope List'!$A$29:$M$1904,8,FALSE)</f>
        <v>LCSD</v>
      </c>
      <c r="O12" s="7" t="s">
        <v>46</v>
      </c>
      <c r="P12" s="7">
        <v>35</v>
      </c>
      <c r="Q12" s="7">
        <v>4</v>
      </c>
      <c r="R12" s="7">
        <v>21</v>
      </c>
      <c r="S12" s="7">
        <f t="shared" si="1"/>
        <v>84</v>
      </c>
      <c r="T12" s="12">
        <v>0.5</v>
      </c>
      <c r="U12" s="12">
        <v>0</v>
      </c>
      <c r="V12" s="12">
        <v>0</v>
      </c>
      <c r="W12" s="12">
        <v>0</v>
      </c>
      <c r="X12" s="12">
        <v>0.5</v>
      </c>
      <c r="Y12" s="6" t="s">
        <v>84</v>
      </c>
      <c r="Z12" s="6" t="s">
        <v>62</v>
      </c>
      <c r="AA12" s="9" t="s">
        <v>94</v>
      </c>
      <c r="AB12" s="9" t="s">
        <v>95</v>
      </c>
      <c r="AC12" s="9" t="s">
        <v>96</v>
      </c>
      <c r="AD12" s="9" t="s">
        <v>97</v>
      </c>
      <c r="AE12" s="9" t="s">
        <v>72</v>
      </c>
      <c r="AF12" s="5">
        <f>VLOOKUP(B12,'[1]Current Slope List'!A39:M1914,9,FALSE)</f>
        <v>1</v>
      </c>
      <c r="AG12" s="10">
        <f>VLOOKUP(B12,[1]NPRS!$A$29:$O$1904,10,FALSE)</f>
        <v>11.69</v>
      </c>
      <c r="AH12" s="5" t="str">
        <f>VLOOKUP(B12,'[1]Current Slope List'!$A$29:$M$1904,12,FALSE)</f>
        <v>No</v>
      </c>
      <c r="AI12" s="6" t="str">
        <f>IF(VLOOKUP(B12,'[1]intensive 2019'!$A$2:$E$145,1,TRUE)=B12,"Y","N")</f>
        <v>N</v>
      </c>
      <c r="AJ12" s="6" t="s">
        <v>50</v>
      </c>
      <c r="AL12" s="6" t="s">
        <v>50</v>
      </c>
      <c r="AM12" s="6" t="s">
        <v>50</v>
      </c>
      <c r="AN12" s="6" t="s">
        <v>50</v>
      </c>
      <c r="AO12" s="6" t="s">
        <v>50</v>
      </c>
      <c r="AP12" s="6" t="s">
        <v>50</v>
      </c>
      <c r="AR12" s="22" t="s">
        <v>98</v>
      </c>
    </row>
    <row r="13" spans="1:44" ht="14.25">
      <c r="A13" s="5">
        <v>12</v>
      </c>
      <c r="B13" s="5" t="s">
        <v>99</v>
      </c>
      <c r="C13" s="6" t="str">
        <f>IF(VLOOKUP(B13,'[1]Current Slope List'!$A$29:$M$1904,1,FALSE)=B13,"Y","N")</f>
        <v>Y</v>
      </c>
      <c r="D13" s="5" t="str">
        <f>VLOOKUP(B13,'[1]Current Slope List'!$A$29:$M$1904,2,FALSE)</f>
        <v>11SW-D/C1059</v>
      </c>
      <c r="E13" s="5">
        <f>VLOOKUP(B13,'[1]Current Slope List'!$A$29:$M$1904,3,FALSE)</f>
        <v>0</v>
      </c>
      <c r="F13" s="6" t="str">
        <f t="shared" si="0"/>
        <v>WHOLE</v>
      </c>
      <c r="G13" s="6" t="str">
        <f>VLOOKUP(B13,'[1]Current Slope List'!$A$29:$M$1904,4,FALSE)</f>
        <v>WS&amp;L</v>
      </c>
      <c r="H13" s="6" t="str">
        <f>VLOOKUP(B13,'[1]Current Slope List'!$A$29:$M$1904,5,FALSE)</f>
        <v>S</v>
      </c>
      <c r="I13" s="6" t="s">
        <v>43</v>
      </c>
      <c r="K13" s="6">
        <f>VLOOKUP(B13,'[1]Current Slope List'!$A$29:$M$1904,11,FALSE)</f>
        <v>0</v>
      </c>
      <c r="L13" s="5" t="s">
        <v>100</v>
      </c>
      <c r="M13" s="5" t="s">
        <v>101</v>
      </c>
      <c r="N13" s="5" t="str">
        <f>VLOOKUP(B13,'[1]Current Slope List'!$A$29:$M$1904,8,FALSE)</f>
        <v>HKPF</v>
      </c>
      <c r="O13" s="7" t="s">
        <v>46</v>
      </c>
      <c r="P13" s="7">
        <v>80</v>
      </c>
      <c r="Q13" s="7">
        <v>7</v>
      </c>
      <c r="R13" s="7">
        <v>65</v>
      </c>
      <c r="S13" s="7">
        <f t="shared" si="1"/>
        <v>455</v>
      </c>
      <c r="T13" s="12">
        <v>0</v>
      </c>
      <c r="U13" s="12">
        <v>1</v>
      </c>
      <c r="V13" s="12">
        <v>0</v>
      </c>
      <c r="W13" s="12">
        <v>0</v>
      </c>
      <c r="X13" s="12">
        <v>0</v>
      </c>
      <c r="Y13" s="6" t="s">
        <v>102</v>
      </c>
      <c r="Z13" s="6" t="s">
        <v>62</v>
      </c>
      <c r="AA13" s="9" t="s">
        <v>49</v>
      </c>
      <c r="AB13" s="9" t="s">
        <v>49</v>
      </c>
      <c r="AC13" s="9" t="s">
        <v>49</v>
      </c>
      <c r="AD13" s="9" t="s">
        <v>49</v>
      </c>
      <c r="AE13" s="9" t="s">
        <v>49</v>
      </c>
      <c r="AF13" s="5">
        <f>VLOOKUP(B13,'[1]Current Slope List'!A40:M1915,9,FALSE)</f>
        <v>1</v>
      </c>
      <c r="AG13" s="10">
        <f>VLOOKUP(B13,[1]NPRS!$A$29:$O$1904,10,FALSE)</f>
        <v>408.25</v>
      </c>
      <c r="AH13" s="5" t="str">
        <f>VLOOKUP(B13,'[1]Current Slope List'!$A$29:$M$1904,12,FALSE)</f>
        <v>Yes</v>
      </c>
      <c r="AI13" s="6" t="str">
        <f>IF(VLOOKUP(B13,'[1]intensive 2019'!$A$2:$E$145,1,TRUE)=B13,"Y","N")</f>
        <v>N</v>
      </c>
      <c r="AJ13" s="6" t="str">
        <f>IF(VLOOKUP(B13,[1]PWI!$A$2:$B$239,1,FALSE)=B13,"Y","N")</f>
        <v>Y</v>
      </c>
      <c r="AK13" s="5">
        <v>18</v>
      </c>
      <c r="AL13" s="6" t="s">
        <v>50</v>
      </c>
      <c r="AM13" s="6" t="str">
        <f>IF(VLOOKUP(B13,'[1]Ficus Elastica'!$A$2:$B$33,1,FALSE)=B13,"Y","N")</f>
        <v>Y</v>
      </c>
      <c r="AN13" s="6" t="s">
        <v>50</v>
      </c>
      <c r="AO13" s="6" t="s">
        <v>50</v>
      </c>
      <c r="AP13" s="6" t="s">
        <v>50</v>
      </c>
      <c r="AR13" s="22" t="s">
        <v>103</v>
      </c>
    </row>
    <row r="14" spans="1:44" ht="14.25">
      <c r="A14" s="5">
        <v>13</v>
      </c>
      <c r="B14" s="5" t="s">
        <v>104</v>
      </c>
      <c r="C14" s="6" t="str">
        <f>IF(VLOOKUP(B14,'[1]Current Slope List'!$A$29:$M$1904,1,FALSE)=B14,"Y","N")</f>
        <v>Y</v>
      </c>
      <c r="D14" s="5" t="str">
        <f>VLOOKUP(B14,'[1]Current Slope List'!$A$29:$M$1904,2,FALSE)</f>
        <v>11SW-D/F264</v>
      </c>
      <c r="E14" s="5">
        <f>VLOOKUP(B14,'[1]Current Slope List'!$A$29:$M$1904,3,FALSE)</f>
        <v>0</v>
      </c>
      <c r="F14" s="6" t="str">
        <f t="shared" si="0"/>
        <v>WHOLE</v>
      </c>
      <c r="G14" s="6" t="str">
        <f>VLOOKUP(B14,'[1]Current Slope List'!$A$29:$M$1904,4,FALSE)</f>
        <v>WS&amp;L</v>
      </c>
      <c r="H14" s="6" t="str">
        <f>VLOOKUP(B14,'[1]Current Slope List'!$A$29:$M$1904,5,FALSE)</f>
        <v>S</v>
      </c>
      <c r="I14" s="6" t="s">
        <v>43</v>
      </c>
      <c r="K14" s="6">
        <f>VLOOKUP(B14,'[1]Current Slope List'!$A$29:$M$1904,11,FALSE)</f>
        <v>0</v>
      </c>
      <c r="L14" s="5" t="s">
        <v>100</v>
      </c>
      <c r="M14" s="5" t="s">
        <v>101</v>
      </c>
      <c r="N14" s="5" t="str">
        <f>VLOOKUP(B14,'[1]Current Slope List'!$A$29:$M$1904,8,FALSE)</f>
        <v>HKPF</v>
      </c>
      <c r="O14" s="7" t="s">
        <v>46</v>
      </c>
      <c r="P14" s="7">
        <v>35</v>
      </c>
      <c r="Q14" s="7">
        <v>4.5</v>
      </c>
      <c r="R14" s="7">
        <v>155</v>
      </c>
      <c r="S14" s="7">
        <f t="shared" si="1"/>
        <v>697.5</v>
      </c>
      <c r="T14" s="12">
        <v>0</v>
      </c>
      <c r="U14" s="12">
        <v>1</v>
      </c>
      <c r="V14" s="12">
        <v>0</v>
      </c>
      <c r="W14" s="12">
        <v>0</v>
      </c>
      <c r="X14" s="12">
        <v>0</v>
      </c>
      <c r="Y14" s="6" t="s">
        <v>61</v>
      </c>
      <c r="Z14" s="6" t="s">
        <v>62</v>
      </c>
      <c r="AA14" s="9" t="s">
        <v>49</v>
      </c>
      <c r="AB14" s="9" t="s">
        <v>49</v>
      </c>
      <c r="AC14" s="9" t="s">
        <v>49</v>
      </c>
      <c r="AD14" s="9" t="s">
        <v>49</v>
      </c>
      <c r="AE14" s="9" t="s">
        <v>49</v>
      </c>
      <c r="AF14" s="5">
        <f>VLOOKUP(B14,'[1]Current Slope List'!A41:M1916,9,FALSE)</f>
        <v>1</v>
      </c>
      <c r="AG14" s="10">
        <f>VLOOKUP(B14,[1]NPRS!$A$29:$O$1904,10,FALSE)</f>
        <v>9.2799999999999994</v>
      </c>
      <c r="AH14" s="5" t="str">
        <f>VLOOKUP(B14,'[1]Current Slope List'!$A$29:$M$1904,12,FALSE)</f>
        <v>Yes</v>
      </c>
      <c r="AI14" s="6" t="str">
        <f>IF(VLOOKUP(B14,'[1]intensive 2019'!$A$2:$E$145,1,TRUE)=B14,"Y","N")</f>
        <v>N</v>
      </c>
      <c r="AJ14" s="6" t="str">
        <f>IF(VLOOKUP(B14,[1]PWI!$A$2:$B$239,1,FALSE)=B14,"Y","N")</f>
        <v>Y</v>
      </c>
      <c r="AK14" s="5">
        <v>25</v>
      </c>
      <c r="AL14" s="6" t="s">
        <v>50</v>
      </c>
      <c r="AM14" s="6" t="str">
        <f>IF(VLOOKUP(B14,'[1]Ficus Elastica'!$A$2:$B$33,1,FALSE)=B14,"Y","N")</f>
        <v>Y</v>
      </c>
      <c r="AN14" s="6" t="s">
        <v>50</v>
      </c>
      <c r="AO14" s="6" t="s">
        <v>50</v>
      </c>
      <c r="AP14" s="6" t="s">
        <v>50</v>
      </c>
      <c r="AR14" s="22" t="s">
        <v>105</v>
      </c>
    </row>
    <row r="15" spans="1:44" ht="14.25">
      <c r="A15" s="5">
        <v>14</v>
      </c>
      <c r="B15" s="5" t="s">
        <v>106</v>
      </c>
      <c r="C15" s="6" t="str">
        <f>IF(VLOOKUP(B15,'[1]Current Slope List'!$A$29:$M$1904,1,FALSE)=B15,"Y","N")</f>
        <v>Y</v>
      </c>
      <c r="D15" s="5" t="str">
        <f>VLOOKUP(B15,'[1]Current Slope List'!$A$29:$M$1904,2,FALSE)</f>
        <v>11SW-D/F614</v>
      </c>
      <c r="E15" s="5">
        <f>VLOOKUP(B15,'[1]Current Slope List'!$A$29:$M$1904,3,FALSE)</f>
        <v>0</v>
      </c>
      <c r="F15" s="6" t="str">
        <f t="shared" si="0"/>
        <v>WHOLE</v>
      </c>
      <c r="G15" s="6" t="str">
        <f>VLOOKUP(B15,'[1]Current Slope List'!$A$29:$M$1904,4,FALSE)</f>
        <v>WS&amp;L</v>
      </c>
      <c r="H15" s="6" t="str">
        <f>VLOOKUP(B15,'[1]Current Slope List'!$A$29:$M$1904,5,FALSE)</f>
        <v>S</v>
      </c>
      <c r="I15" s="6" t="s">
        <v>43</v>
      </c>
      <c r="K15" s="6">
        <f>VLOOKUP(B15,'[1]Current Slope List'!$A$29:$M$1904,11,FALSE)</f>
        <v>0</v>
      </c>
      <c r="L15" s="5" t="s">
        <v>100</v>
      </c>
      <c r="M15" s="5" t="s">
        <v>101</v>
      </c>
      <c r="N15" s="5" t="str">
        <f>VLOOKUP(B15,'[1]Current Slope List'!$A$29:$M$1904,8,FALSE)</f>
        <v>HKPF</v>
      </c>
      <c r="O15" s="7" t="s">
        <v>46</v>
      </c>
      <c r="P15" s="7">
        <v>30</v>
      </c>
      <c r="Q15" s="7">
        <v>3</v>
      </c>
      <c r="R15" s="7">
        <v>27</v>
      </c>
      <c r="S15" s="7">
        <f t="shared" si="1"/>
        <v>81</v>
      </c>
      <c r="T15" s="12">
        <v>1</v>
      </c>
      <c r="U15" s="12">
        <v>0</v>
      </c>
      <c r="V15" s="12">
        <v>0</v>
      </c>
      <c r="W15" s="12">
        <v>0</v>
      </c>
      <c r="X15" s="12">
        <v>0</v>
      </c>
      <c r="Y15" s="6" t="s">
        <v>61</v>
      </c>
      <c r="Z15" s="6" t="s">
        <v>62</v>
      </c>
      <c r="AA15" s="9" t="s">
        <v>49</v>
      </c>
      <c r="AB15" s="9" t="s">
        <v>49</v>
      </c>
      <c r="AC15" s="9" t="s">
        <v>49</v>
      </c>
      <c r="AD15" s="9" t="s">
        <v>49</v>
      </c>
      <c r="AE15" s="9" t="s">
        <v>49</v>
      </c>
      <c r="AF15" s="5">
        <f>VLOOKUP(B15,'[1]Current Slope List'!A42:M1917,9,FALSE)</f>
        <v>2</v>
      </c>
      <c r="AG15" s="10">
        <f>VLOOKUP(B15,[1]NPRS!$A$29:$O$1904,10,FALSE)</f>
        <v>0</v>
      </c>
      <c r="AH15" s="5" t="str">
        <f>VLOOKUP(B15,'[1]Current Slope List'!$A$29:$M$1904,12,FALSE)</f>
        <v>Yes</v>
      </c>
      <c r="AI15" s="6" t="str">
        <f>IF(VLOOKUP(B15,'[1]intensive 2019'!$A$2:$E$145,1,TRUE)=B15,"Y","N")</f>
        <v>N</v>
      </c>
      <c r="AJ15" s="6" t="s">
        <v>50</v>
      </c>
      <c r="AK15" s="5">
        <v>3</v>
      </c>
      <c r="AL15" s="6" t="s">
        <v>50</v>
      </c>
      <c r="AM15" s="6" t="s">
        <v>50</v>
      </c>
      <c r="AN15" s="6" t="s">
        <v>50</v>
      </c>
      <c r="AO15" s="6" t="s">
        <v>50</v>
      </c>
      <c r="AP15" s="6" t="s">
        <v>50</v>
      </c>
      <c r="AR15" s="22" t="s">
        <v>107</v>
      </c>
    </row>
    <row r="16" spans="1:44" ht="14.25">
      <c r="A16" s="5">
        <v>15</v>
      </c>
      <c r="B16" s="5" t="s">
        <v>108</v>
      </c>
      <c r="C16" s="6" t="str">
        <f>IF(VLOOKUP(B16,'[1]Current Slope List'!$A$29:$M$1904,1,FALSE)=B16,"Y","N")</f>
        <v>Y</v>
      </c>
      <c r="D16" s="5" t="str">
        <f>VLOOKUP(B16,'[1]Current Slope List'!$A$29:$M$1904,2,FALSE)</f>
        <v>11SW-D/R547</v>
      </c>
      <c r="E16" s="5">
        <f>VLOOKUP(B16,'[1]Current Slope List'!$A$29:$M$1904,3,FALSE)</f>
        <v>0</v>
      </c>
      <c r="F16" s="6" t="str">
        <f t="shared" si="0"/>
        <v>WHOLE</v>
      </c>
      <c r="G16" s="6" t="str">
        <f>VLOOKUP(B16,'[1]Current Slope List'!$A$29:$M$1904,4,FALSE)</f>
        <v>WS&amp;L</v>
      </c>
      <c r="H16" s="6" t="str">
        <f>VLOOKUP(B16,'[1]Current Slope List'!$A$29:$M$1904,5,FALSE)</f>
        <v>S</v>
      </c>
      <c r="I16" s="6" t="s">
        <v>43</v>
      </c>
      <c r="K16" s="6">
        <f>VLOOKUP(B16,'[1]Current Slope List'!$A$29:$M$1904,11,FALSE)</f>
        <v>0</v>
      </c>
      <c r="L16" s="5" t="s">
        <v>100</v>
      </c>
      <c r="M16" s="5" t="s">
        <v>101</v>
      </c>
      <c r="N16" s="5" t="str">
        <f>VLOOKUP(B16,'[1]Current Slope List'!$A$29:$M$1904,8,FALSE)</f>
        <v>HKPF</v>
      </c>
      <c r="O16" s="7" t="s">
        <v>46</v>
      </c>
      <c r="P16" s="6" t="s">
        <v>49</v>
      </c>
      <c r="Q16" s="6" t="s">
        <v>49</v>
      </c>
      <c r="R16" s="6" t="s">
        <v>49</v>
      </c>
      <c r="S16" s="6" t="s">
        <v>49</v>
      </c>
      <c r="T16" s="6" t="s">
        <v>49</v>
      </c>
      <c r="U16" s="6" t="s">
        <v>49</v>
      </c>
      <c r="V16" s="6" t="s">
        <v>49</v>
      </c>
      <c r="W16" s="6" t="s">
        <v>49</v>
      </c>
      <c r="X16" s="6" t="s">
        <v>49</v>
      </c>
      <c r="Y16" s="6" t="s">
        <v>49</v>
      </c>
      <c r="Z16" s="6" t="s">
        <v>49</v>
      </c>
      <c r="AA16" s="9" t="s">
        <v>109</v>
      </c>
      <c r="AB16" s="9" t="s">
        <v>110</v>
      </c>
      <c r="AC16" s="9" t="s">
        <v>71</v>
      </c>
      <c r="AD16" s="9" t="s">
        <v>56</v>
      </c>
      <c r="AE16" s="9" t="s">
        <v>62</v>
      </c>
      <c r="AF16" s="5">
        <f>VLOOKUP(B16,'[1]Current Slope List'!A43:M1918,9,FALSE)</f>
        <v>1</v>
      </c>
      <c r="AG16" s="10">
        <f>VLOOKUP(B16,[1]NPRS!$A$29:$O$1904,10,FALSE)</f>
        <v>0</v>
      </c>
      <c r="AH16" s="5" t="str">
        <f>VLOOKUP(B16,'[1]Current Slope List'!$A$29:$M$1904,12,FALSE)</f>
        <v>No</v>
      </c>
      <c r="AI16" s="6" t="str">
        <f>IF(VLOOKUP(B16,'[1]intensive 2019'!$A$2:$E$145,1,TRUE)=B16,"Y","N")</f>
        <v>N</v>
      </c>
      <c r="AJ16" s="6" t="s">
        <v>50</v>
      </c>
      <c r="AL16" s="6" t="s">
        <v>50</v>
      </c>
      <c r="AM16" s="6" t="s">
        <v>50</v>
      </c>
      <c r="AN16" s="6" t="s">
        <v>50</v>
      </c>
      <c r="AO16" s="6" t="s">
        <v>50</v>
      </c>
      <c r="AP16" s="6" t="s">
        <v>50</v>
      </c>
      <c r="AR16" s="22" t="s">
        <v>111</v>
      </c>
    </row>
    <row r="17" spans="1:44" ht="14.25">
      <c r="A17" s="5">
        <v>16</v>
      </c>
      <c r="B17" s="5" t="s">
        <v>112</v>
      </c>
      <c r="C17" s="6" t="str">
        <f>IF(VLOOKUP(B17,'[1]Current Slope List'!$A$29:$M$1904,1,FALSE)=B17,"Y","N")</f>
        <v>Y</v>
      </c>
      <c r="D17" s="5" t="str">
        <f>VLOOKUP(B17,'[1]Current Slope List'!$A$29:$M$1904,2,FALSE)</f>
        <v>15NW-B/C165</v>
      </c>
      <c r="E17" s="5">
        <f>VLOOKUP(B17,'[1]Current Slope List'!$A$29:$M$1904,3,FALSE)</f>
        <v>0</v>
      </c>
      <c r="F17" s="6" t="str">
        <f t="shared" si="0"/>
        <v>WHOLE</v>
      </c>
      <c r="G17" s="6" t="str">
        <f>VLOOKUP(B17,'[1]Current Slope List'!$A$29:$M$1904,4,FALSE)</f>
        <v>WS&amp;L</v>
      </c>
      <c r="H17" s="6" t="str">
        <f>VLOOKUP(B17,'[1]Current Slope List'!$A$29:$M$1904,5,FALSE)</f>
        <v>S</v>
      </c>
      <c r="I17" s="6" t="s">
        <v>43</v>
      </c>
      <c r="K17" s="6">
        <f>VLOOKUP(B17,'[1]Current Slope List'!$A$29:$M$1904,11,FALSE)</f>
        <v>0</v>
      </c>
      <c r="L17" s="5" t="s">
        <v>100</v>
      </c>
      <c r="M17" s="5" t="s">
        <v>101</v>
      </c>
      <c r="N17" s="5" t="str">
        <f>VLOOKUP(B17,'[1]Current Slope List'!$A$29:$M$1904,8,FALSE)</f>
        <v>HKPF</v>
      </c>
      <c r="O17" s="7" t="s">
        <v>46</v>
      </c>
      <c r="P17" s="7">
        <v>70</v>
      </c>
      <c r="Q17" s="7">
        <v>6</v>
      </c>
      <c r="R17" s="7">
        <v>81</v>
      </c>
      <c r="S17" s="7">
        <f t="shared" si="1"/>
        <v>486</v>
      </c>
      <c r="T17" s="12">
        <v>0</v>
      </c>
      <c r="U17" s="12">
        <v>0</v>
      </c>
      <c r="V17" s="12">
        <v>0</v>
      </c>
      <c r="W17" s="12">
        <v>0</v>
      </c>
      <c r="X17" s="12">
        <v>1</v>
      </c>
      <c r="Y17" s="6" t="s">
        <v>113</v>
      </c>
      <c r="Z17" s="6" t="s">
        <v>72</v>
      </c>
      <c r="AA17" s="9" t="s">
        <v>49</v>
      </c>
      <c r="AB17" s="9" t="s">
        <v>49</v>
      </c>
      <c r="AC17" s="9" t="s">
        <v>49</v>
      </c>
      <c r="AD17" s="9" t="s">
        <v>49</v>
      </c>
      <c r="AE17" s="9" t="s">
        <v>49</v>
      </c>
      <c r="AF17" s="5">
        <f>VLOOKUP(B17,'[1]Current Slope List'!A44:M1919,9,FALSE)</f>
        <v>1</v>
      </c>
      <c r="AG17" s="10">
        <f>VLOOKUP(B17,[1]NPRS!$A$29:$O$1904,10,FALSE)</f>
        <v>0</v>
      </c>
      <c r="AH17" s="5" t="str">
        <f>VLOOKUP(B17,'[1]Current Slope List'!$A$29:$M$1904,12,FALSE)</f>
        <v>Yes</v>
      </c>
      <c r="AI17" s="6" t="str">
        <f>IF(VLOOKUP(B17,'[1]intensive 2019'!$A$2:$E$145,1,TRUE)=B17,"Y","N")</f>
        <v>N</v>
      </c>
      <c r="AJ17" s="6" t="s">
        <v>50</v>
      </c>
      <c r="AK17" s="5">
        <v>27</v>
      </c>
      <c r="AL17" s="6" t="s">
        <v>50</v>
      </c>
      <c r="AM17" s="6" t="s">
        <v>50</v>
      </c>
      <c r="AN17" s="6" t="s">
        <v>50</v>
      </c>
      <c r="AO17" s="6" t="s">
        <v>50</v>
      </c>
      <c r="AP17" s="6" t="s">
        <v>50</v>
      </c>
      <c r="AR17" s="22" t="s">
        <v>114</v>
      </c>
    </row>
    <row r="18" spans="1:44">
      <c r="A18" s="5">
        <v>17</v>
      </c>
      <c r="B18" s="5" t="s">
        <v>115</v>
      </c>
      <c r="C18" s="6" t="str">
        <f>IF(VLOOKUP(B18,'[1]Current Slope List'!$A$29:$M$1904,1,FALSE)=B18,"Y","N")</f>
        <v>Y</v>
      </c>
      <c r="D18" s="5" t="str">
        <f>VLOOKUP(B18,'[1]Current Slope List'!$A$29:$M$1904,2,FALSE)</f>
        <v>15NW-B/C166</v>
      </c>
      <c r="E18" s="5">
        <f>VLOOKUP(B18,'[1]Current Slope List'!$A$29:$M$1904,3,FALSE)</f>
        <v>0</v>
      </c>
      <c r="F18" s="6" t="str">
        <f t="shared" si="0"/>
        <v>WHOLE</v>
      </c>
      <c r="G18" s="6" t="str">
        <f>VLOOKUP(B18,'[1]Current Slope List'!$A$29:$M$1904,4,FALSE)</f>
        <v>WS&amp;L</v>
      </c>
      <c r="H18" s="6" t="str">
        <f>VLOOKUP(B18,'[1]Current Slope List'!$A$29:$M$1904,5,FALSE)</f>
        <v>S</v>
      </c>
      <c r="I18" s="6" t="s">
        <v>43</v>
      </c>
      <c r="K18" s="6">
        <f>VLOOKUP(B18,'[1]Current Slope List'!$A$29:$M$1904,11,FALSE)</f>
        <v>0</v>
      </c>
      <c r="L18" s="5" t="s">
        <v>100</v>
      </c>
      <c r="M18" s="5" t="s">
        <v>101</v>
      </c>
      <c r="N18" s="5" t="str">
        <f>VLOOKUP(B18,'[1]Current Slope List'!$A$29:$M$1904,8,FALSE)</f>
        <v>HKPF</v>
      </c>
      <c r="O18" s="7" t="s">
        <v>46</v>
      </c>
      <c r="P18" s="7">
        <v>50</v>
      </c>
      <c r="Q18" s="7">
        <v>3.5</v>
      </c>
      <c r="R18" s="7">
        <v>25</v>
      </c>
      <c r="S18" s="7">
        <f t="shared" si="1"/>
        <v>87.5</v>
      </c>
      <c r="T18" s="12">
        <v>0</v>
      </c>
      <c r="U18" s="12">
        <v>1</v>
      </c>
      <c r="V18" s="12">
        <v>0</v>
      </c>
      <c r="W18" s="12">
        <v>0</v>
      </c>
      <c r="X18" s="12">
        <v>0</v>
      </c>
      <c r="Y18" s="6" t="s">
        <v>61</v>
      </c>
      <c r="Z18" s="6" t="s">
        <v>62</v>
      </c>
      <c r="AA18" s="9" t="s">
        <v>116</v>
      </c>
      <c r="AB18" s="9" t="s">
        <v>116</v>
      </c>
      <c r="AC18" s="9" t="s">
        <v>116</v>
      </c>
      <c r="AD18" s="9" t="s">
        <v>116</v>
      </c>
      <c r="AE18" s="9" t="s">
        <v>49</v>
      </c>
      <c r="AF18" s="5">
        <f>VLOOKUP(B18,'[1]Current Slope List'!A45:M1920,9,FALSE)</f>
        <v>2</v>
      </c>
      <c r="AG18" s="10">
        <f>VLOOKUP(B18,[1]NPRS!$A$29:$O$1904,10,FALSE)</f>
        <v>0.08</v>
      </c>
      <c r="AH18" s="5" t="str">
        <f>VLOOKUP(B18,'[1]Current Slope List'!$A$29:$M$1904,12,FALSE)</f>
        <v>Yes</v>
      </c>
      <c r="AI18" s="6" t="str">
        <f>IF(VLOOKUP(B18,'[1]intensive 2019'!$A$2:$E$145,1,TRUE)=B18,"Y","N")</f>
        <v>N</v>
      </c>
      <c r="AJ18" s="6" t="s">
        <v>50</v>
      </c>
      <c r="AK18" s="5">
        <v>8</v>
      </c>
      <c r="AL18" s="6" t="s">
        <v>50</v>
      </c>
      <c r="AM18" s="6" t="s">
        <v>50</v>
      </c>
      <c r="AN18" s="6" t="s">
        <v>50</v>
      </c>
      <c r="AO18" s="6" t="s">
        <v>50</v>
      </c>
      <c r="AP18" s="6" t="s">
        <v>50</v>
      </c>
    </row>
    <row r="19" spans="1:44">
      <c r="A19" s="5">
        <v>18</v>
      </c>
      <c r="B19" s="5" t="s">
        <v>117</v>
      </c>
      <c r="C19" s="6" t="str">
        <f>IF(VLOOKUP(B19,'[1]Current Slope List'!$A$29:$M$1904,1,FALSE)=B19,"Y","N")</f>
        <v>Y</v>
      </c>
      <c r="D19" s="5" t="str">
        <f>VLOOKUP(B19,'[1]Current Slope List'!$A$29:$M$1904,2,FALSE)</f>
        <v>15NW-B/C304</v>
      </c>
      <c r="E19" s="5">
        <f>VLOOKUP(B19,'[1]Current Slope List'!$A$29:$M$1904,3,FALSE)</f>
        <v>0</v>
      </c>
      <c r="F19" s="6" t="str">
        <f t="shared" si="0"/>
        <v>WHOLE</v>
      </c>
      <c r="G19" s="6" t="str">
        <f>VLOOKUP(B19,'[1]Current Slope List'!$A$29:$M$1904,4,FALSE)</f>
        <v>WS&amp;L</v>
      </c>
      <c r="H19" s="6" t="str">
        <f>VLOOKUP(B19,'[1]Current Slope List'!$A$29:$M$1904,5,FALSE)</f>
        <v>S</v>
      </c>
      <c r="I19" s="6" t="s">
        <v>43</v>
      </c>
      <c r="K19" s="6">
        <f>VLOOKUP(B19,'[1]Current Slope List'!$A$29:$M$1904,11,FALSE)</f>
        <v>0</v>
      </c>
      <c r="L19" s="5" t="s">
        <v>100</v>
      </c>
      <c r="M19" s="5" t="s">
        <v>101</v>
      </c>
      <c r="N19" s="5" t="str">
        <f>VLOOKUP(B19,'[1]Current Slope List'!$A$29:$M$1904,8,FALSE)</f>
        <v>HKPF</v>
      </c>
      <c r="O19" s="7" t="s">
        <v>46</v>
      </c>
      <c r="P19" s="7">
        <v>70</v>
      </c>
      <c r="Q19" s="7">
        <v>4</v>
      </c>
      <c r="R19" s="7">
        <v>35</v>
      </c>
      <c r="S19" s="7">
        <f t="shared" si="1"/>
        <v>140</v>
      </c>
      <c r="T19" s="12">
        <v>0</v>
      </c>
      <c r="U19" s="12">
        <v>0</v>
      </c>
      <c r="V19" s="12">
        <v>0</v>
      </c>
      <c r="W19" s="12">
        <v>0</v>
      </c>
      <c r="X19" s="12">
        <v>1</v>
      </c>
      <c r="Y19" s="6" t="s">
        <v>61</v>
      </c>
      <c r="Z19" s="6" t="s">
        <v>72</v>
      </c>
      <c r="AA19" s="9" t="s">
        <v>116</v>
      </c>
      <c r="AB19" s="9" t="s">
        <v>116</v>
      </c>
      <c r="AC19" s="9" t="s">
        <v>116</v>
      </c>
      <c r="AD19" s="9" t="s">
        <v>116</v>
      </c>
      <c r="AE19" s="9" t="s">
        <v>49</v>
      </c>
      <c r="AF19" s="5">
        <f>VLOOKUP(B19,'[1]Current Slope List'!A46:M1921,9,FALSE)</f>
        <v>1</v>
      </c>
      <c r="AG19" s="10">
        <f>VLOOKUP(B19,[1]NPRS!$A$29:$O$1904,10,FALSE)</f>
        <v>0</v>
      </c>
      <c r="AH19" s="5" t="str">
        <f>VLOOKUP(B19,'[1]Current Slope List'!$A$29:$M$1904,12,FALSE)</f>
        <v>No</v>
      </c>
      <c r="AI19" s="6" t="str">
        <f>IF(VLOOKUP(B19,'[1]intensive 2019'!$A$2:$E$145,1,TRUE)=B19,"Y","N")</f>
        <v>N</v>
      </c>
      <c r="AJ19" s="6" t="s">
        <v>50</v>
      </c>
      <c r="AL19" s="6" t="s">
        <v>50</v>
      </c>
      <c r="AM19" s="6" t="s">
        <v>50</v>
      </c>
      <c r="AN19" s="6" t="s">
        <v>50</v>
      </c>
      <c r="AO19" s="6" t="s">
        <v>50</v>
      </c>
      <c r="AP19" s="6" t="s">
        <v>50</v>
      </c>
    </row>
    <row r="20" spans="1:44">
      <c r="A20" s="5">
        <v>19</v>
      </c>
      <c r="B20" s="5" t="s">
        <v>118</v>
      </c>
      <c r="C20" s="6" t="str">
        <f>IF(VLOOKUP(B20,'[1]Current Slope List'!$A$29:$M$1904,1,FALSE)=B20,"Y","N")</f>
        <v>Y</v>
      </c>
      <c r="D20" s="5" t="str">
        <f>VLOOKUP(B20,'[1]Current Slope List'!$A$29:$M$1904,2,FALSE)</f>
        <v>15NW-B/CR63</v>
      </c>
      <c r="E20" s="5">
        <f>VLOOKUP(B20,'[1]Current Slope List'!$A$29:$M$1904,3,FALSE)</f>
        <v>0</v>
      </c>
      <c r="F20" s="6" t="str">
        <f t="shared" si="0"/>
        <v>WHOLE</v>
      </c>
      <c r="G20" s="6" t="str">
        <f>VLOOKUP(B20,'[1]Current Slope List'!$A$29:$M$1904,4,FALSE)</f>
        <v>WS&amp;L</v>
      </c>
      <c r="H20" s="6" t="str">
        <f>VLOOKUP(B20,'[1]Current Slope List'!$A$29:$M$1904,5,FALSE)</f>
        <v>S</v>
      </c>
      <c r="I20" s="6" t="s">
        <v>43</v>
      </c>
      <c r="K20" s="6">
        <f>VLOOKUP(B20,'[1]Current Slope List'!$A$29:$M$1904,11,FALSE)</f>
        <v>0</v>
      </c>
      <c r="L20" s="5" t="s">
        <v>100</v>
      </c>
      <c r="M20" s="5" t="s">
        <v>101</v>
      </c>
      <c r="N20" s="5" t="str">
        <f>VLOOKUP(B20,'[1]Current Slope List'!$A$29:$M$1904,8,FALSE)</f>
        <v>HKPF</v>
      </c>
      <c r="O20" s="7" t="s">
        <v>46</v>
      </c>
      <c r="P20" s="7">
        <v>58</v>
      </c>
      <c r="Q20" s="7">
        <v>23</v>
      </c>
      <c r="R20" s="7">
        <v>110</v>
      </c>
      <c r="S20" s="7">
        <f t="shared" si="1"/>
        <v>2530</v>
      </c>
      <c r="T20" s="12">
        <v>0</v>
      </c>
      <c r="U20" s="12">
        <v>0.95</v>
      </c>
      <c r="V20" s="12">
        <v>0</v>
      </c>
      <c r="W20" s="12">
        <v>0.05</v>
      </c>
      <c r="X20" s="12">
        <v>0</v>
      </c>
      <c r="Y20" s="6" t="s">
        <v>61</v>
      </c>
      <c r="Z20" s="6" t="s">
        <v>72</v>
      </c>
      <c r="AA20" s="9" t="s">
        <v>119</v>
      </c>
      <c r="AB20" s="9" t="s">
        <v>120</v>
      </c>
      <c r="AC20" s="9" t="s">
        <v>121</v>
      </c>
      <c r="AD20" s="9" t="s">
        <v>97</v>
      </c>
      <c r="AE20" s="9" t="s">
        <v>62</v>
      </c>
      <c r="AF20" s="5">
        <f>VLOOKUP(B20,'[1]Current Slope List'!A47:M1922,9,FALSE)</f>
        <v>1</v>
      </c>
      <c r="AG20" s="10">
        <f>VLOOKUP(B20,[1]NPRS!$A$29:$O$1904,10,FALSE)</f>
        <v>0</v>
      </c>
      <c r="AH20" s="5" t="str">
        <f>VLOOKUP(B20,'[1]Current Slope List'!$A$29:$M$1904,12,FALSE)</f>
        <v>Yes</v>
      </c>
      <c r="AI20" s="6" t="str">
        <f>IF(VLOOKUP(B20,'[1]intensive 2019'!$A$2:$E$145,1,TRUE)=B20,"Y","N")</f>
        <v>N</v>
      </c>
      <c r="AJ20" s="6" t="s">
        <v>50</v>
      </c>
      <c r="AK20" s="5">
        <v>124</v>
      </c>
      <c r="AL20" s="6" t="s">
        <v>50</v>
      </c>
      <c r="AM20" s="6" t="s">
        <v>50</v>
      </c>
      <c r="AN20" s="6" t="s">
        <v>50</v>
      </c>
      <c r="AO20" s="6" t="s">
        <v>50</v>
      </c>
      <c r="AP20" s="6" t="s">
        <v>50</v>
      </c>
    </row>
    <row r="21" spans="1:44">
      <c r="A21" s="5">
        <v>20</v>
      </c>
      <c r="B21" s="5" t="s">
        <v>122</v>
      </c>
      <c r="C21" s="6" t="str">
        <f>IF(VLOOKUP(B21,'[1]Current Slope List'!$A$29:$M$1904,1,FALSE)=B21,"Y","N")</f>
        <v>Y</v>
      </c>
      <c r="D21" s="5" t="str">
        <f>VLOOKUP(B21,'[1]Current Slope List'!$A$29:$M$1904,2,FALSE)</f>
        <v>15NW-B/C66</v>
      </c>
      <c r="E21" s="5">
        <f>VLOOKUP(B21,'[1]Current Slope List'!$A$29:$M$1904,3,FALSE)</f>
        <v>0</v>
      </c>
      <c r="F21" s="6" t="str">
        <f t="shared" si="0"/>
        <v>WHOLE</v>
      </c>
      <c r="G21" s="6" t="str">
        <f>VLOOKUP(B21,'[1]Current Slope List'!$A$29:$M$1904,4,FALSE)</f>
        <v>WS&amp;L</v>
      </c>
      <c r="H21" s="6" t="str">
        <f>VLOOKUP(B21,'[1]Current Slope List'!$A$29:$M$1904,5,FALSE)</f>
        <v>S</v>
      </c>
      <c r="I21" s="6" t="s">
        <v>43</v>
      </c>
      <c r="K21" s="6">
        <f>VLOOKUP(B21,'[1]Current Slope List'!$A$29:$M$1904,11,FALSE)</f>
        <v>0</v>
      </c>
      <c r="L21" s="5" t="s">
        <v>100</v>
      </c>
      <c r="M21" s="5" t="s">
        <v>101</v>
      </c>
      <c r="N21" s="5" t="str">
        <f>VLOOKUP(B21,'[1]Current Slope List'!$A$29:$M$1904,8,FALSE)</f>
        <v>HKPF</v>
      </c>
      <c r="O21" s="7" t="s">
        <v>46</v>
      </c>
      <c r="P21" s="7">
        <v>45</v>
      </c>
      <c r="Q21" s="7">
        <v>34</v>
      </c>
      <c r="R21" s="7">
        <v>110</v>
      </c>
      <c r="S21" s="7">
        <f t="shared" si="1"/>
        <v>3740</v>
      </c>
      <c r="T21" s="12">
        <v>0</v>
      </c>
      <c r="U21" s="12">
        <v>1</v>
      </c>
      <c r="V21" s="12">
        <v>0</v>
      </c>
      <c r="W21" s="12">
        <v>0</v>
      </c>
      <c r="X21" s="12">
        <v>0</v>
      </c>
      <c r="Y21" s="6" t="s">
        <v>61</v>
      </c>
      <c r="Z21" s="6" t="s">
        <v>62</v>
      </c>
      <c r="AA21" s="9" t="s">
        <v>116</v>
      </c>
      <c r="AB21" s="9" t="s">
        <v>116</v>
      </c>
      <c r="AC21" s="9" t="s">
        <v>116</v>
      </c>
      <c r="AD21" s="9" t="s">
        <v>116</v>
      </c>
      <c r="AE21" s="9" t="s">
        <v>49</v>
      </c>
      <c r="AF21" s="5">
        <f>VLOOKUP(B21,'[1]Current Slope List'!A48:M1923,9,FALSE)</f>
        <v>2</v>
      </c>
      <c r="AG21" s="10">
        <f>VLOOKUP(B21,[1]NPRS!$A$29:$O$1904,10,FALSE)</f>
        <v>0</v>
      </c>
      <c r="AH21" s="5" t="str">
        <f>VLOOKUP(B21,'[1]Current Slope List'!$A$29:$M$1904,12,FALSE)</f>
        <v>Yes</v>
      </c>
      <c r="AI21" s="6" t="str">
        <f>IF(VLOOKUP(B21,'[1]intensive 2019'!$A$2:$E$145,1,TRUE)=B21,"Y","N")</f>
        <v>N</v>
      </c>
      <c r="AJ21" s="6" t="s">
        <v>50</v>
      </c>
      <c r="AK21" s="5">
        <v>87</v>
      </c>
      <c r="AL21" s="6" t="s">
        <v>50</v>
      </c>
      <c r="AM21" s="6" t="s">
        <v>50</v>
      </c>
      <c r="AN21" s="6" t="s">
        <v>50</v>
      </c>
      <c r="AO21" s="6" t="s">
        <v>50</v>
      </c>
      <c r="AP21" s="6" t="s">
        <v>50</v>
      </c>
    </row>
    <row r="22" spans="1:44">
      <c r="A22" s="5">
        <v>21</v>
      </c>
      <c r="B22" s="5" t="s">
        <v>123</v>
      </c>
      <c r="C22" s="6" t="str">
        <f>IF(VLOOKUP(B22,'[1]Current Slope List'!$A$29:$M$1904,1,FALSE)=B22,"Y","N")</f>
        <v>Y</v>
      </c>
      <c r="D22" s="5" t="str">
        <f>VLOOKUP(B22,'[1]Current Slope List'!$A$29:$M$1904,2,FALSE)</f>
        <v>15NW-B/F157</v>
      </c>
      <c r="E22" s="5">
        <f>VLOOKUP(B22,'[1]Current Slope List'!$A$29:$M$1904,3,FALSE)</f>
        <v>0</v>
      </c>
      <c r="F22" s="6" t="str">
        <f t="shared" si="0"/>
        <v>WHOLE</v>
      </c>
      <c r="G22" s="6" t="str">
        <f>VLOOKUP(B22,'[1]Current Slope List'!$A$29:$M$1904,4,FALSE)</f>
        <v>WS&amp;L</v>
      </c>
      <c r="H22" s="6" t="str">
        <f>VLOOKUP(B22,'[1]Current Slope List'!$A$29:$M$1904,5,FALSE)</f>
        <v>S</v>
      </c>
      <c r="I22" s="6" t="s">
        <v>43</v>
      </c>
      <c r="K22" s="6">
        <f>VLOOKUP(B22,'[1]Current Slope List'!$A$29:$M$1904,11,FALSE)</f>
        <v>0</v>
      </c>
      <c r="L22" s="5" t="s">
        <v>100</v>
      </c>
      <c r="M22" s="5" t="s">
        <v>101</v>
      </c>
      <c r="N22" s="5" t="str">
        <f>VLOOKUP(B22,'[1]Current Slope List'!$A$29:$M$1904,8,FALSE)</f>
        <v>HKPF</v>
      </c>
      <c r="O22" s="7" t="s">
        <v>46</v>
      </c>
      <c r="P22" s="7">
        <v>25</v>
      </c>
      <c r="Q22" s="7">
        <v>3.2</v>
      </c>
      <c r="R22" s="7">
        <v>4.2</v>
      </c>
      <c r="S22" s="7">
        <f t="shared" si="1"/>
        <v>13.440000000000001</v>
      </c>
      <c r="T22" s="12">
        <v>0</v>
      </c>
      <c r="U22" s="12">
        <v>1</v>
      </c>
      <c r="V22" s="12">
        <v>0</v>
      </c>
      <c r="W22" s="12">
        <v>0</v>
      </c>
      <c r="X22" s="12">
        <v>0</v>
      </c>
      <c r="Y22" s="6" t="s">
        <v>61</v>
      </c>
      <c r="Z22" s="6" t="s">
        <v>62</v>
      </c>
      <c r="AA22" s="9" t="s">
        <v>116</v>
      </c>
      <c r="AB22" s="9" t="s">
        <v>116</v>
      </c>
      <c r="AC22" s="9" t="s">
        <v>116</v>
      </c>
      <c r="AD22" s="9" t="s">
        <v>116</v>
      </c>
      <c r="AE22" s="9" t="s">
        <v>49</v>
      </c>
      <c r="AF22" s="5">
        <f>VLOOKUP(B22,'[1]Current Slope List'!A49:M1924,9,FALSE)</f>
        <v>2</v>
      </c>
      <c r="AG22" s="10">
        <f>VLOOKUP(B22,[1]NPRS!$A$29:$O$1904,10,FALSE)</f>
        <v>0</v>
      </c>
      <c r="AH22" s="5" t="str">
        <f>VLOOKUP(B22,'[1]Current Slope List'!$A$29:$M$1904,12,FALSE)</f>
        <v>Yes</v>
      </c>
      <c r="AI22" s="6" t="str">
        <f>IF(VLOOKUP(B22,'[1]intensive 2019'!$A$2:$E$145,1,TRUE)=B22,"Y","N")</f>
        <v>N</v>
      </c>
      <c r="AJ22" s="6" t="s">
        <v>50</v>
      </c>
      <c r="AK22" s="5">
        <v>0</v>
      </c>
      <c r="AL22" s="6" t="s">
        <v>50</v>
      </c>
      <c r="AM22" s="6" t="s">
        <v>50</v>
      </c>
      <c r="AN22" s="6" t="s">
        <v>50</v>
      </c>
      <c r="AO22" s="6" t="s">
        <v>50</v>
      </c>
      <c r="AP22" s="6" t="s">
        <v>50</v>
      </c>
    </row>
    <row r="23" spans="1:44" ht="17.100000000000001">
      <c r="A23" s="5">
        <v>22</v>
      </c>
      <c r="B23" s="5" t="s">
        <v>124</v>
      </c>
      <c r="C23" s="6" t="str">
        <f>IF(VLOOKUP(B23,'[1]Current Slope List'!$A$29:$M$1904,1,FALSE)=B23,"Y","N")</f>
        <v>Y</v>
      </c>
      <c r="D23" s="5" t="str">
        <f>VLOOKUP(B23,'[1]Current Slope List'!$A$29:$M$1904,2,FALSE)</f>
        <v>15NW-B/FR175</v>
      </c>
      <c r="E23" s="5">
        <f>VLOOKUP(B23,'[1]Current Slope List'!$A$29:$M$1904,3,FALSE)</f>
        <v>0</v>
      </c>
      <c r="F23" s="6" t="str">
        <f t="shared" si="0"/>
        <v>WHOLE</v>
      </c>
      <c r="G23" s="6" t="str">
        <f>VLOOKUP(B23,'[1]Current Slope List'!$A$29:$M$1904,4,FALSE)</f>
        <v>WS&amp;L</v>
      </c>
      <c r="H23" s="6" t="str">
        <f>VLOOKUP(B23,'[1]Current Slope List'!$A$29:$M$1904,5,FALSE)</f>
        <v>S</v>
      </c>
      <c r="I23" s="6" t="s">
        <v>43</v>
      </c>
      <c r="J23" s="2"/>
      <c r="K23" s="6">
        <f>VLOOKUP(B23,'[1]Current Slope List'!$A$29:$M$1904,11,FALSE)</f>
        <v>0</v>
      </c>
      <c r="L23" s="5" t="s">
        <v>100</v>
      </c>
      <c r="M23" s="5" t="s">
        <v>101</v>
      </c>
      <c r="N23" s="5" t="str">
        <f>VLOOKUP(B23,'[1]Current Slope List'!$A$29:$M$1904,8,FALSE)</f>
        <v>HKPF</v>
      </c>
      <c r="O23" s="7" t="s">
        <v>125</v>
      </c>
      <c r="P23" s="7">
        <v>31</v>
      </c>
      <c r="Q23" s="7">
        <v>3.8</v>
      </c>
      <c r="R23" s="7">
        <v>160</v>
      </c>
      <c r="S23" s="7">
        <f t="shared" si="1"/>
        <v>608</v>
      </c>
      <c r="T23" s="12">
        <v>0</v>
      </c>
      <c r="U23" s="12">
        <v>1</v>
      </c>
      <c r="V23" s="12">
        <v>0</v>
      </c>
      <c r="W23" s="12">
        <v>0</v>
      </c>
      <c r="X23" s="12">
        <v>0</v>
      </c>
      <c r="Y23" s="6" t="s">
        <v>61</v>
      </c>
      <c r="Z23" s="6" t="s">
        <v>62</v>
      </c>
      <c r="AA23" s="9" t="s">
        <v>126</v>
      </c>
      <c r="AB23" s="9" t="s">
        <v>127</v>
      </c>
      <c r="AC23" s="9" t="s">
        <v>128</v>
      </c>
      <c r="AD23" s="9" t="s">
        <v>56</v>
      </c>
      <c r="AE23" s="9" t="s">
        <v>62</v>
      </c>
      <c r="AF23" s="5">
        <f>VLOOKUP(B23,'[1]Current Slope List'!A50:M1925,9,FALSE)</f>
        <v>1</v>
      </c>
      <c r="AG23" s="10">
        <f>VLOOKUP(B23,[1]NPRS!$A$29:$O$1904,10,FALSE)</f>
        <v>1.52</v>
      </c>
      <c r="AH23" s="5" t="str">
        <f>VLOOKUP(B23,'[1]Current Slope List'!$A$29:$M$1904,12,FALSE)</f>
        <v>Yes</v>
      </c>
      <c r="AI23" s="6" t="str">
        <f>IF(VLOOKUP(B23,'[1]intensive 2019'!$A$2:$E$145,1,TRUE)=B23,"Y","N")</f>
        <v>N</v>
      </c>
      <c r="AJ23" s="6" t="s">
        <v>50</v>
      </c>
      <c r="AK23" s="5">
        <v>21</v>
      </c>
      <c r="AL23" s="6" t="s">
        <v>50</v>
      </c>
      <c r="AM23" s="6" t="s">
        <v>50</v>
      </c>
      <c r="AN23" s="6" t="s">
        <v>50</v>
      </c>
      <c r="AO23" s="6" t="s">
        <v>50</v>
      </c>
      <c r="AP23" s="6" t="s">
        <v>50</v>
      </c>
    </row>
    <row r="24" spans="1:44">
      <c r="A24" s="5">
        <v>23</v>
      </c>
      <c r="B24" s="5" t="s">
        <v>129</v>
      </c>
      <c r="C24" s="6" t="str">
        <f>IF(VLOOKUP(B24,'[1]Current Slope List'!$A$29:$M$1904,1,FALSE)=B24,"Y","N")</f>
        <v>Y</v>
      </c>
      <c r="D24" s="5" t="str">
        <f>VLOOKUP(B24,'[1]Current Slope List'!$A$29:$M$1904,2,FALSE)</f>
        <v>15NW-B/R4</v>
      </c>
      <c r="E24" s="5">
        <f>VLOOKUP(B24,'[1]Current Slope List'!$A$29:$M$1904,3,FALSE)</f>
        <v>0</v>
      </c>
      <c r="F24" s="6" t="str">
        <f t="shared" si="0"/>
        <v>WHOLE</v>
      </c>
      <c r="G24" s="6" t="str">
        <f>VLOOKUP(B24,'[1]Current Slope List'!$A$29:$M$1904,4,FALSE)</f>
        <v>WS&amp;L</v>
      </c>
      <c r="H24" s="6" t="str">
        <f>VLOOKUP(B24,'[1]Current Slope List'!$A$29:$M$1904,5,FALSE)</f>
        <v>S</v>
      </c>
      <c r="I24" s="6" t="s">
        <v>43</v>
      </c>
      <c r="K24" s="6">
        <f>VLOOKUP(B24,'[1]Current Slope List'!$A$29:$M$1904,11,FALSE)</f>
        <v>0</v>
      </c>
      <c r="L24" s="5" t="s">
        <v>100</v>
      </c>
      <c r="M24" s="5" t="s">
        <v>101</v>
      </c>
      <c r="N24" s="5" t="str">
        <f>VLOOKUP(B24,'[1]Current Slope List'!$A$29:$M$1904,8,FALSE)</f>
        <v>HKPF</v>
      </c>
      <c r="O24" s="7" t="s">
        <v>125</v>
      </c>
      <c r="P24" s="6" t="s">
        <v>49</v>
      </c>
      <c r="Q24" s="6" t="s">
        <v>49</v>
      </c>
      <c r="R24" s="6" t="s">
        <v>49</v>
      </c>
      <c r="S24" s="6" t="s">
        <v>49</v>
      </c>
      <c r="T24" s="6" t="s">
        <v>49</v>
      </c>
      <c r="U24" s="6" t="s">
        <v>49</v>
      </c>
      <c r="V24" s="6" t="s">
        <v>49</v>
      </c>
      <c r="W24" s="6" t="s">
        <v>49</v>
      </c>
      <c r="X24" s="6" t="s">
        <v>49</v>
      </c>
      <c r="Y24" s="6" t="s">
        <v>49</v>
      </c>
      <c r="Z24" s="6" t="s">
        <v>49</v>
      </c>
      <c r="AA24" s="9" t="s">
        <v>130</v>
      </c>
      <c r="AB24" s="9" t="s">
        <v>131</v>
      </c>
      <c r="AC24" s="9" t="s">
        <v>121</v>
      </c>
      <c r="AD24" s="9" t="s">
        <v>56</v>
      </c>
      <c r="AE24" s="9" t="s">
        <v>72</v>
      </c>
      <c r="AF24" s="5">
        <f>VLOOKUP(B24,'[1]Current Slope List'!A51:M1926,9,FALSE)</f>
        <v>2</v>
      </c>
      <c r="AG24" s="10">
        <f>VLOOKUP(B24,[1]NPRS!$A$29:$O$1904,10,FALSE)</f>
        <v>0</v>
      </c>
      <c r="AH24" s="5" t="str">
        <f>VLOOKUP(B24,'[1]Current Slope List'!$A$29:$M$1904,12,FALSE)</f>
        <v>No</v>
      </c>
      <c r="AI24" s="6" t="str">
        <f>IF(VLOOKUP(B24,'[1]intensive 2019'!$A$2:$E$145,1,TRUE)=B24,"Y","N")</f>
        <v>N</v>
      </c>
      <c r="AJ24" s="6" t="s">
        <v>50</v>
      </c>
      <c r="AL24" s="6" t="s">
        <v>50</v>
      </c>
      <c r="AM24" s="6" t="s">
        <v>50</v>
      </c>
      <c r="AN24" s="6" t="s">
        <v>50</v>
      </c>
      <c r="AO24" s="6" t="s">
        <v>50</v>
      </c>
      <c r="AP24" s="6" t="s">
        <v>50</v>
      </c>
    </row>
    <row r="25" spans="1:44">
      <c r="A25" s="5">
        <v>24</v>
      </c>
      <c r="B25" s="5" t="s">
        <v>132</v>
      </c>
      <c r="C25" s="6" t="str">
        <f>IF(VLOOKUP(B25,'[1]Current Slope List'!$A$29:$M$1904,1,FALSE)=B25,"Y","N")</f>
        <v>Y</v>
      </c>
      <c r="D25" s="5" t="str">
        <f>VLOOKUP(B25,'[1]Current Slope List'!$A$29:$M$1904,2,FALSE)</f>
        <v>11SW-D/C1060</v>
      </c>
      <c r="E25" s="5">
        <f>VLOOKUP(B25,'[1]Current Slope List'!$A$29:$M$1904,3,FALSE)</f>
        <v>0</v>
      </c>
      <c r="F25" s="6" t="str">
        <f t="shared" si="0"/>
        <v>WHOLE</v>
      </c>
      <c r="G25" s="6" t="str">
        <f>VLOOKUP(B25,'[1]Current Slope List'!$A$29:$M$1904,4,FALSE)</f>
        <v>WS&amp;L</v>
      </c>
      <c r="H25" s="6" t="str">
        <f>VLOOKUP(B25,'[1]Current Slope List'!$A$29:$M$1904,5,FALSE)</f>
        <v>S</v>
      </c>
      <c r="I25" s="6" t="s">
        <v>43</v>
      </c>
      <c r="K25" s="6">
        <f>VLOOKUP(B25,'[1]Current Slope List'!$A$29:$M$1904,11,FALSE)</f>
        <v>0</v>
      </c>
      <c r="L25" s="5" t="s">
        <v>100</v>
      </c>
      <c r="M25" s="5" t="s">
        <v>101</v>
      </c>
      <c r="N25" s="5" t="str">
        <f>VLOOKUP(B25,'[1]Current Slope List'!$A$29:$M$1904,8,FALSE)</f>
        <v>HKPF</v>
      </c>
      <c r="O25" s="7" t="s">
        <v>46</v>
      </c>
      <c r="P25" s="7">
        <v>65</v>
      </c>
      <c r="Q25" s="7">
        <v>4</v>
      </c>
      <c r="R25" s="7">
        <v>29</v>
      </c>
      <c r="S25" s="7">
        <f t="shared" si="1"/>
        <v>116</v>
      </c>
      <c r="T25" s="12">
        <v>0</v>
      </c>
      <c r="U25" s="12">
        <v>0</v>
      </c>
      <c r="V25" s="12">
        <v>0</v>
      </c>
      <c r="W25" s="12">
        <v>1</v>
      </c>
      <c r="X25" s="12">
        <v>0</v>
      </c>
      <c r="Y25" s="6" t="s">
        <v>78</v>
      </c>
      <c r="Z25" s="6" t="s">
        <v>72</v>
      </c>
      <c r="AA25" s="9" t="s">
        <v>116</v>
      </c>
      <c r="AB25" s="9" t="s">
        <v>116</v>
      </c>
      <c r="AC25" s="9" t="s">
        <v>116</v>
      </c>
      <c r="AD25" s="9" t="s">
        <v>116</v>
      </c>
      <c r="AE25" s="9" t="s">
        <v>49</v>
      </c>
      <c r="AF25" s="5">
        <f>VLOOKUP(B25,'[1]Current Slope List'!A52:M1927,9,FALSE)</f>
        <v>3</v>
      </c>
      <c r="AG25" s="10">
        <f>VLOOKUP(B25,[1]NPRS!$A$29:$O$1904,10,FALSE)</f>
        <v>0</v>
      </c>
      <c r="AH25" s="5" t="str">
        <f>VLOOKUP(B25,'[1]Current Slope List'!$A$29:$M$1904,12,FALSE)</f>
        <v>Yes</v>
      </c>
      <c r="AI25" s="6" t="str">
        <f>IF(VLOOKUP(B25,'[1]intensive 2019'!$A$2:$E$145,1,TRUE)=B25,"Y","N")</f>
        <v>N</v>
      </c>
      <c r="AJ25" s="6" t="s">
        <v>50</v>
      </c>
      <c r="AK25" s="5">
        <v>4</v>
      </c>
      <c r="AL25" s="6" t="s">
        <v>50</v>
      </c>
      <c r="AM25" s="6" t="s">
        <v>50</v>
      </c>
      <c r="AN25" s="6" t="s">
        <v>50</v>
      </c>
      <c r="AO25" s="6" t="s">
        <v>50</v>
      </c>
      <c r="AP25" s="6" t="s">
        <v>50</v>
      </c>
    </row>
    <row r="26" spans="1:44">
      <c r="A26" s="5">
        <v>25</v>
      </c>
      <c r="B26" s="5" t="s">
        <v>133</v>
      </c>
      <c r="C26" s="6" t="str">
        <f>IF(VLOOKUP(B26,'[1]Current Slope List'!$A$29:$M$1904,1,FALSE)=B26,"Y","N")</f>
        <v>Y</v>
      </c>
      <c r="D26" s="5" t="str">
        <f>VLOOKUP(B26,'[1]Current Slope List'!$A$29:$M$1904,2,FALSE)</f>
        <v>11SW-D/FR265</v>
      </c>
      <c r="E26" s="5">
        <f>VLOOKUP(B26,'[1]Current Slope List'!$A$29:$M$1904,3,FALSE)</f>
        <v>0</v>
      </c>
      <c r="F26" s="6" t="str">
        <f t="shared" si="0"/>
        <v>WHOLE</v>
      </c>
      <c r="G26" s="6" t="str">
        <f>VLOOKUP(B26,'[1]Current Slope List'!$A$29:$M$1904,4,FALSE)</f>
        <v>WS&amp;L</v>
      </c>
      <c r="H26" s="6" t="str">
        <f>VLOOKUP(B26,'[1]Current Slope List'!$A$29:$M$1904,5,FALSE)</f>
        <v>S</v>
      </c>
      <c r="I26" s="6" t="s">
        <v>43</v>
      </c>
      <c r="K26" s="6">
        <f>VLOOKUP(B26,'[1]Current Slope List'!$A$29:$M$1904,11,FALSE)</f>
        <v>0</v>
      </c>
      <c r="L26" s="5" t="s">
        <v>100</v>
      </c>
      <c r="M26" s="5" t="s">
        <v>101</v>
      </c>
      <c r="N26" s="5" t="str">
        <f>VLOOKUP(B26,'[1]Current Slope List'!$A$29:$M$1904,8,FALSE)</f>
        <v>HKPF</v>
      </c>
      <c r="O26" s="7" t="s">
        <v>46</v>
      </c>
      <c r="P26" s="7">
        <v>40</v>
      </c>
      <c r="Q26" s="7">
        <v>2.5</v>
      </c>
      <c r="R26" s="7">
        <v>30</v>
      </c>
      <c r="S26" s="7">
        <f t="shared" si="1"/>
        <v>75</v>
      </c>
      <c r="T26" s="12">
        <v>0</v>
      </c>
      <c r="U26" s="12">
        <v>1</v>
      </c>
      <c r="V26" s="12">
        <v>0</v>
      </c>
      <c r="W26" s="12">
        <v>0</v>
      </c>
      <c r="X26" s="12">
        <v>0</v>
      </c>
      <c r="Y26" s="6" t="s">
        <v>61</v>
      </c>
      <c r="Z26" s="6" t="s">
        <v>62</v>
      </c>
      <c r="AA26" s="9" t="s">
        <v>134</v>
      </c>
      <c r="AB26" s="9" t="s">
        <v>54</v>
      </c>
      <c r="AC26" s="9">
        <v>85</v>
      </c>
      <c r="AD26" s="9" t="s">
        <v>113</v>
      </c>
      <c r="AE26" s="9" t="s">
        <v>72</v>
      </c>
      <c r="AF26" s="5">
        <f>VLOOKUP(B26,'[1]Current Slope List'!A53:M1928,9,FALSE)</f>
        <v>2</v>
      </c>
      <c r="AG26" s="10">
        <f>VLOOKUP(B26,[1]NPRS!$A$29:$O$1904,10,FALSE)</f>
        <v>592.30999999999995</v>
      </c>
      <c r="AH26" s="5" t="str">
        <f>VLOOKUP(B26,'[1]Current Slope List'!$A$29:$M$1904,12,FALSE)</f>
        <v>Yes</v>
      </c>
      <c r="AI26" s="6" t="str">
        <f>IF(VLOOKUP(B26,'[1]intensive 2019'!$A$2:$E$145,1,TRUE)=B26,"Y","N")</f>
        <v>N</v>
      </c>
      <c r="AJ26" s="6" t="s">
        <v>50</v>
      </c>
      <c r="AK26" s="5">
        <v>0</v>
      </c>
      <c r="AL26" s="6" t="s">
        <v>50</v>
      </c>
      <c r="AM26" s="6" t="s">
        <v>50</v>
      </c>
      <c r="AN26" s="6" t="s">
        <v>50</v>
      </c>
      <c r="AO26" s="6" t="s">
        <v>50</v>
      </c>
      <c r="AP26" s="6" t="s">
        <v>50</v>
      </c>
    </row>
    <row r="27" spans="1:44">
      <c r="A27" s="5">
        <v>26</v>
      </c>
      <c r="B27" s="5" t="s">
        <v>135</v>
      </c>
      <c r="C27" s="6" t="str">
        <f>IF(VLOOKUP(B27,'[1]Current Slope List'!$A$29:$M$1904,1,FALSE)=B27,"Y","N")</f>
        <v>Y</v>
      </c>
      <c r="D27" s="5" t="str">
        <f>VLOOKUP(B27,'[1]Current Slope List'!$A$29:$M$1904,2,FALSE)</f>
        <v>11SW-D/F617</v>
      </c>
      <c r="E27" s="5">
        <f>VLOOKUP(B27,'[1]Current Slope List'!$A$29:$M$1904,3,FALSE)</f>
        <v>0</v>
      </c>
      <c r="F27" s="6" t="str">
        <f t="shared" si="0"/>
        <v>WHOLE</v>
      </c>
      <c r="G27" s="6" t="str">
        <f>VLOOKUP(B27,'[1]Current Slope List'!$A$29:$M$1904,4,FALSE)</f>
        <v>WS&amp;L</v>
      </c>
      <c r="H27" s="6" t="str">
        <f>VLOOKUP(B27,'[1]Current Slope List'!$A$29:$M$1904,5,FALSE)</f>
        <v>S</v>
      </c>
      <c r="I27" s="6" t="s">
        <v>43</v>
      </c>
      <c r="K27" s="6">
        <f>VLOOKUP(B27,'[1]Current Slope List'!$A$29:$M$1904,11,FALSE)</f>
        <v>0</v>
      </c>
      <c r="L27" s="5" t="s">
        <v>100</v>
      </c>
      <c r="M27" s="5" t="s">
        <v>101</v>
      </c>
      <c r="N27" s="5" t="str">
        <f>VLOOKUP(B27,'[1]Current Slope List'!$A$29:$M$1904,8,FALSE)</f>
        <v>HKPF</v>
      </c>
      <c r="O27" s="7" t="s">
        <v>46</v>
      </c>
      <c r="P27" s="7">
        <v>30</v>
      </c>
      <c r="Q27" s="7">
        <v>3.3</v>
      </c>
      <c r="R27" s="7">
        <v>280</v>
      </c>
      <c r="S27" s="7">
        <f t="shared" si="1"/>
        <v>924</v>
      </c>
      <c r="T27" s="12">
        <v>0.3</v>
      </c>
      <c r="U27" s="12">
        <v>0.4</v>
      </c>
      <c r="V27" s="12">
        <v>0.3</v>
      </c>
      <c r="W27" s="12">
        <v>0</v>
      </c>
      <c r="X27" s="12">
        <v>0</v>
      </c>
      <c r="Y27" s="6" t="s">
        <v>61</v>
      </c>
      <c r="Z27" s="6" t="s">
        <v>72</v>
      </c>
      <c r="AA27" s="9" t="s">
        <v>49</v>
      </c>
      <c r="AB27" s="9" t="s">
        <v>116</v>
      </c>
      <c r="AC27" s="9" t="s">
        <v>116</v>
      </c>
      <c r="AD27" s="9" t="s">
        <v>116</v>
      </c>
      <c r="AE27" s="9" t="s">
        <v>49</v>
      </c>
      <c r="AF27" s="5">
        <f>VLOOKUP(B27,'[1]Current Slope List'!A54:M1929,9,FALSE)</f>
        <v>1</v>
      </c>
      <c r="AG27" s="10">
        <f>VLOOKUP(B27,[1]NPRS!$A$29:$O$1904,10,FALSE)</f>
        <v>0.12</v>
      </c>
      <c r="AH27" s="5" t="str">
        <f>VLOOKUP(B27,'[1]Current Slope List'!$A$29:$M$1904,12,FALSE)</f>
        <v>Yes</v>
      </c>
      <c r="AI27" s="6" t="str">
        <f>IF(VLOOKUP(B27,'[1]intensive 2019'!$A$2:$E$145,1,TRUE)=B27,"Y","N")</f>
        <v>N</v>
      </c>
      <c r="AJ27" s="6" t="s">
        <v>50</v>
      </c>
      <c r="AK27" s="5">
        <v>25</v>
      </c>
      <c r="AL27" s="6" t="s">
        <v>50</v>
      </c>
      <c r="AM27" s="6" t="s">
        <v>50</v>
      </c>
      <c r="AN27" s="6" t="s">
        <v>50</v>
      </c>
      <c r="AO27" s="6" t="s">
        <v>50</v>
      </c>
      <c r="AP27" s="6" t="s">
        <v>50</v>
      </c>
    </row>
    <row r="28" spans="1:44">
      <c r="A28" s="5">
        <v>27</v>
      </c>
      <c r="B28" s="5" t="s">
        <v>136</v>
      </c>
      <c r="C28" s="6" t="str">
        <f>IF(VLOOKUP(B28,'[1]Current Slope List'!$A$29:$M$1904,1,FALSE)=B28,"Y","N")</f>
        <v>Y</v>
      </c>
      <c r="D28" s="5" t="str">
        <f>VLOOKUP(B28,'[1]Current Slope List'!$A$29:$M$1904,2,FALSE)</f>
        <v>11SW-D/C1058</v>
      </c>
      <c r="E28" s="5">
        <f>VLOOKUP(B28,'[1]Current Slope List'!$A$29:$M$1904,3,FALSE)</f>
        <v>0</v>
      </c>
      <c r="F28" s="6" t="str">
        <f t="shared" si="0"/>
        <v>WHOLE</v>
      </c>
      <c r="G28" s="6" t="str">
        <f>VLOOKUP(B28,'[1]Current Slope List'!$A$29:$M$1904,4,FALSE)</f>
        <v>WS&amp;L</v>
      </c>
      <c r="H28" s="6" t="str">
        <f>VLOOKUP(B28,'[1]Current Slope List'!$A$29:$M$1904,5,FALSE)</f>
        <v>S</v>
      </c>
      <c r="I28" s="6" t="s">
        <v>43</v>
      </c>
      <c r="K28" s="6">
        <f>VLOOKUP(B28,'[1]Current Slope List'!$A$29:$M$1904,11,FALSE)</f>
        <v>0</v>
      </c>
      <c r="L28" s="5" t="s">
        <v>100</v>
      </c>
      <c r="M28" s="5" t="s">
        <v>101</v>
      </c>
      <c r="N28" s="5" t="str">
        <f>VLOOKUP(B28,'[1]Current Slope List'!$A$29:$M$1904,8,FALSE)</f>
        <v>HKPF</v>
      </c>
      <c r="O28" s="7" t="s">
        <v>46</v>
      </c>
      <c r="P28" s="7">
        <v>45</v>
      </c>
      <c r="Q28" s="7">
        <v>10.5</v>
      </c>
      <c r="R28" s="7">
        <v>115</v>
      </c>
      <c r="S28" s="7">
        <f t="shared" si="1"/>
        <v>1207.5</v>
      </c>
      <c r="T28" s="12">
        <v>0</v>
      </c>
      <c r="U28" s="12">
        <v>1</v>
      </c>
      <c r="V28" s="12">
        <v>0</v>
      </c>
      <c r="W28" s="12">
        <v>0</v>
      </c>
      <c r="X28" s="12">
        <v>0</v>
      </c>
      <c r="Y28" s="6" t="s">
        <v>78</v>
      </c>
      <c r="Z28" s="6" t="s">
        <v>62</v>
      </c>
      <c r="AA28" s="9" t="s">
        <v>116</v>
      </c>
      <c r="AB28" s="9" t="s">
        <v>116</v>
      </c>
      <c r="AC28" s="9" t="s">
        <v>116</v>
      </c>
      <c r="AD28" s="9" t="s">
        <v>116</v>
      </c>
      <c r="AE28" s="9" t="s">
        <v>49</v>
      </c>
      <c r="AF28" s="5">
        <f>VLOOKUP(B28,'[1]Current Slope List'!A55:M1930,9,FALSE)</f>
        <v>2</v>
      </c>
      <c r="AG28" s="10">
        <f>VLOOKUP(B28,[1]NPRS!$A$29:$O$1904,10,FALSE)</f>
        <v>190.54</v>
      </c>
      <c r="AH28" s="5" t="str">
        <f>VLOOKUP(B28,'[1]Current Slope List'!$A$29:$M$1904,12,FALSE)</f>
        <v>Yes</v>
      </c>
      <c r="AI28" s="6" t="str">
        <f>IF(VLOOKUP(B28,'[1]intensive 2019'!$A$2:$E$145,1,TRUE)=B28,"Y","N")</f>
        <v>N</v>
      </c>
      <c r="AJ28" s="6" t="s">
        <v>50</v>
      </c>
      <c r="AK28" s="5">
        <v>42</v>
      </c>
      <c r="AL28" s="6" t="s">
        <v>50</v>
      </c>
      <c r="AM28" s="6" t="s">
        <v>50</v>
      </c>
      <c r="AN28" s="6" t="s">
        <v>50</v>
      </c>
      <c r="AO28" s="6" t="s">
        <v>50</v>
      </c>
      <c r="AP28" s="6" t="s">
        <v>50</v>
      </c>
    </row>
    <row r="29" spans="1:44">
      <c r="A29" s="5">
        <v>28</v>
      </c>
      <c r="B29" s="5" t="s">
        <v>137</v>
      </c>
      <c r="C29" s="6" t="str">
        <f>IF(VLOOKUP(B29,'[1]Current Slope List'!$A$29:$M$1904,1,FALSE)=B29,"Y","N")</f>
        <v>Y</v>
      </c>
      <c r="D29" s="5" t="str">
        <f>VLOOKUP(B29,'[1]Current Slope List'!$A$29:$M$1904,2,FALSE)</f>
        <v>15NW-B/C108</v>
      </c>
      <c r="E29" s="5">
        <f>VLOOKUP(B29,'[1]Current Slope List'!$A$29:$M$1904,3,FALSE)</f>
        <v>0</v>
      </c>
      <c r="F29" s="6" t="str">
        <f t="shared" si="0"/>
        <v>WHOLE</v>
      </c>
      <c r="G29" s="6" t="str">
        <f>VLOOKUP(B29,'[1]Current Slope List'!$A$29:$M$1904,4,FALSE)</f>
        <v>WS&amp;L</v>
      </c>
      <c r="H29" s="6" t="str">
        <f>VLOOKUP(B29,'[1]Current Slope List'!$A$29:$M$1904,5,FALSE)</f>
        <v>S</v>
      </c>
      <c r="I29" s="6" t="s">
        <v>43</v>
      </c>
      <c r="K29" s="6">
        <f>VLOOKUP(B29,'[1]Current Slope List'!$A$29:$M$1904,11,FALSE)</f>
        <v>0</v>
      </c>
      <c r="L29" s="5" t="s">
        <v>100</v>
      </c>
      <c r="M29" s="5" t="s">
        <v>101</v>
      </c>
      <c r="N29" s="5" t="str">
        <f>VLOOKUP(B29,'[1]Current Slope List'!$A$29:$M$1904,8,FALSE)</f>
        <v>HKPF</v>
      </c>
      <c r="O29" s="7" t="s">
        <v>46</v>
      </c>
      <c r="P29" s="7">
        <v>40</v>
      </c>
      <c r="Q29" s="7">
        <v>3</v>
      </c>
      <c r="R29" s="7">
        <v>75</v>
      </c>
      <c r="S29" s="7">
        <f t="shared" si="1"/>
        <v>225</v>
      </c>
      <c r="T29" s="12">
        <v>0</v>
      </c>
      <c r="U29" s="12">
        <v>0</v>
      </c>
      <c r="V29" s="12">
        <v>0</v>
      </c>
      <c r="W29" s="12">
        <v>1</v>
      </c>
      <c r="X29" s="12">
        <v>0</v>
      </c>
      <c r="Y29" s="6" t="s">
        <v>61</v>
      </c>
      <c r="Z29" s="6" t="s">
        <v>72</v>
      </c>
      <c r="AA29" s="9" t="s">
        <v>116</v>
      </c>
      <c r="AB29" s="9" t="s">
        <v>116</v>
      </c>
      <c r="AC29" s="9" t="s">
        <v>116</v>
      </c>
      <c r="AD29" s="9" t="s">
        <v>116</v>
      </c>
      <c r="AE29" s="9" t="s">
        <v>49</v>
      </c>
      <c r="AF29" s="5">
        <f>VLOOKUP(B29,'[1]Current Slope List'!A56:M1931,9,FALSE)</f>
        <v>3</v>
      </c>
      <c r="AG29" s="10">
        <f>VLOOKUP(B29,[1]NPRS!$A$29:$O$1904,10,FALSE)</f>
        <v>0</v>
      </c>
      <c r="AH29" s="5" t="str">
        <f>VLOOKUP(B29,'[1]Current Slope List'!$A$29:$M$1904,12,FALSE)</f>
        <v>Yes</v>
      </c>
      <c r="AI29" s="6" t="str">
        <f>IF(VLOOKUP(B29,'[1]intensive 2019'!$A$2:$E$145,1,TRUE)=B29,"Y","N")</f>
        <v>N</v>
      </c>
      <c r="AJ29" s="6" t="s">
        <v>50</v>
      </c>
      <c r="AK29" s="5">
        <v>7</v>
      </c>
      <c r="AL29" s="6" t="s">
        <v>50</v>
      </c>
      <c r="AM29" s="6" t="s">
        <v>50</v>
      </c>
      <c r="AN29" s="6" t="s">
        <v>50</v>
      </c>
      <c r="AO29" s="6" t="s">
        <v>50</v>
      </c>
      <c r="AP29" s="6" t="s">
        <v>50</v>
      </c>
    </row>
    <row r="30" spans="1:44">
      <c r="A30" s="5">
        <v>29</v>
      </c>
      <c r="B30" s="5" t="s">
        <v>138</v>
      </c>
      <c r="C30" s="6" t="str">
        <f>IF(VLOOKUP(B30,'[1]Current Slope List'!$A$29:$M$1904,1,FALSE)=B30,"Y","N")</f>
        <v>Y</v>
      </c>
      <c r="D30" s="5" t="str">
        <f>VLOOKUP(B30,'[1]Current Slope List'!$A$29:$M$1904,2,FALSE)</f>
        <v>15NW-B/C14</v>
      </c>
      <c r="E30" s="5">
        <f>VLOOKUP(B30,'[1]Current Slope List'!$A$29:$M$1904,3,FALSE)</f>
        <v>0</v>
      </c>
      <c r="F30" s="6" t="str">
        <f t="shared" si="0"/>
        <v>WHOLE</v>
      </c>
      <c r="G30" s="6" t="str">
        <f>VLOOKUP(B30,'[1]Current Slope List'!$A$29:$M$1904,4,FALSE)</f>
        <v>WS&amp;L</v>
      </c>
      <c r="H30" s="6" t="str">
        <f>VLOOKUP(B30,'[1]Current Slope List'!$A$29:$M$1904,5,FALSE)</f>
        <v>S</v>
      </c>
      <c r="I30" s="6" t="s">
        <v>43</v>
      </c>
      <c r="K30" s="6">
        <f>VLOOKUP(B30,'[1]Current Slope List'!$A$29:$M$1904,11,FALSE)</f>
        <v>0</v>
      </c>
      <c r="L30" s="5" t="s">
        <v>100</v>
      </c>
      <c r="M30" s="5" t="s">
        <v>101</v>
      </c>
      <c r="N30" s="5" t="str">
        <f>VLOOKUP(B30,'[1]Current Slope List'!$A$29:$M$1904,8,FALSE)</f>
        <v>HKPF</v>
      </c>
      <c r="O30" s="7" t="s">
        <v>46</v>
      </c>
      <c r="P30" s="7">
        <v>50</v>
      </c>
      <c r="Q30" s="7">
        <v>9.4</v>
      </c>
      <c r="R30" s="7">
        <v>60</v>
      </c>
      <c r="S30" s="7">
        <f t="shared" si="1"/>
        <v>564</v>
      </c>
      <c r="T30" s="12">
        <v>0</v>
      </c>
      <c r="U30" s="12">
        <v>1</v>
      </c>
      <c r="V30" s="12">
        <v>0</v>
      </c>
      <c r="W30" s="12">
        <v>0</v>
      </c>
      <c r="X30" s="12">
        <v>0</v>
      </c>
      <c r="Y30" s="6" t="s">
        <v>61</v>
      </c>
      <c r="Z30" s="6" t="s">
        <v>62</v>
      </c>
      <c r="AA30" s="9" t="s">
        <v>116</v>
      </c>
      <c r="AB30" s="9" t="s">
        <v>116</v>
      </c>
      <c r="AC30" s="9" t="s">
        <v>116</v>
      </c>
      <c r="AD30" s="9" t="s">
        <v>116</v>
      </c>
      <c r="AE30" s="9" t="s">
        <v>49</v>
      </c>
      <c r="AF30" s="5">
        <f>VLOOKUP(B30,'[1]Current Slope List'!A57:M1932,9,FALSE)</f>
        <v>2</v>
      </c>
      <c r="AG30" s="10">
        <f>VLOOKUP(B30,[1]NPRS!$A$29:$O$1904,10,FALSE)</f>
        <v>0</v>
      </c>
      <c r="AH30" s="5" t="str">
        <f>VLOOKUP(B30,'[1]Current Slope List'!$A$29:$M$1904,12,FALSE)</f>
        <v>Yes</v>
      </c>
      <c r="AI30" s="6" t="str">
        <f>IF(VLOOKUP(B30,'[1]intensive 2019'!$A$2:$E$145,1,TRUE)=B30,"Y","N")</f>
        <v>N</v>
      </c>
      <c r="AJ30" s="6" t="s">
        <v>50</v>
      </c>
      <c r="AK30" s="5">
        <v>20</v>
      </c>
      <c r="AL30" s="6" t="s">
        <v>50</v>
      </c>
      <c r="AM30" s="6" t="s">
        <v>50</v>
      </c>
      <c r="AN30" s="6" t="s">
        <v>50</v>
      </c>
      <c r="AO30" s="6" t="str">
        <f>IF(VLOOKUP(B30,[1]Roadside!$B$2:$D$186,1,FALSE)=B30,"Y","N")</f>
        <v>Y</v>
      </c>
      <c r="AP30" s="6" t="s">
        <v>50</v>
      </c>
    </row>
    <row r="31" spans="1:44">
      <c r="A31" s="5">
        <v>30</v>
      </c>
      <c r="B31" s="5" t="s">
        <v>139</v>
      </c>
      <c r="C31" s="6" t="str">
        <f>IF(VLOOKUP(B31,'[1]Current Slope List'!$A$29:$M$1904,1,FALSE)=B31,"Y","N")</f>
        <v>Y</v>
      </c>
      <c r="D31" s="5" t="str">
        <f>VLOOKUP(B31,'[1]Current Slope List'!$A$29:$M$1904,2,FALSE)</f>
        <v>15NW-B/C155</v>
      </c>
      <c r="E31" s="5">
        <f>VLOOKUP(B31,'[1]Current Slope List'!$A$29:$M$1904,3,FALSE)</f>
        <v>0</v>
      </c>
      <c r="F31" s="6" t="str">
        <f t="shared" si="0"/>
        <v>WHOLE</v>
      </c>
      <c r="G31" s="6" t="str">
        <f>VLOOKUP(B31,'[1]Current Slope List'!$A$29:$M$1904,4,FALSE)</f>
        <v>WS&amp;L</v>
      </c>
      <c r="H31" s="6" t="str">
        <f>VLOOKUP(B31,'[1]Current Slope List'!$A$29:$M$1904,5,FALSE)</f>
        <v>S</v>
      </c>
      <c r="I31" s="6" t="s">
        <v>43</v>
      </c>
      <c r="K31" s="6">
        <f>VLOOKUP(B31,'[1]Current Slope List'!$A$29:$M$1904,11,FALSE)</f>
        <v>0</v>
      </c>
      <c r="L31" s="5" t="s">
        <v>100</v>
      </c>
      <c r="M31" s="5" t="s">
        <v>101</v>
      </c>
      <c r="N31" s="5" t="str">
        <f>VLOOKUP(B31,'[1]Current Slope List'!$A$29:$M$1904,8,FALSE)</f>
        <v>HKPF</v>
      </c>
      <c r="O31" s="7" t="s">
        <v>46</v>
      </c>
      <c r="P31" s="7">
        <v>45</v>
      </c>
      <c r="Q31" s="7">
        <v>4</v>
      </c>
      <c r="R31" s="7">
        <v>25</v>
      </c>
      <c r="S31" s="7">
        <f t="shared" si="1"/>
        <v>100</v>
      </c>
      <c r="T31" s="12">
        <v>0</v>
      </c>
      <c r="U31" s="12">
        <v>1</v>
      </c>
      <c r="V31" s="12">
        <v>0</v>
      </c>
      <c r="W31" s="12">
        <v>0</v>
      </c>
      <c r="X31" s="12">
        <v>0</v>
      </c>
      <c r="Y31" s="6" t="s">
        <v>61</v>
      </c>
      <c r="Z31" s="6" t="s">
        <v>62</v>
      </c>
      <c r="AA31" s="9" t="s">
        <v>116</v>
      </c>
      <c r="AB31" s="9" t="s">
        <v>116</v>
      </c>
      <c r="AC31" s="9" t="s">
        <v>116</v>
      </c>
      <c r="AD31" s="9" t="s">
        <v>116</v>
      </c>
      <c r="AE31" s="9" t="s">
        <v>49</v>
      </c>
      <c r="AF31" s="5">
        <f>VLOOKUP(B31,'[1]Current Slope List'!A58:M1933,9,FALSE)</f>
        <v>1</v>
      </c>
      <c r="AG31" s="10">
        <f>VLOOKUP(B31,[1]NPRS!$A$29:$O$1904,10,FALSE)</f>
        <v>0.22</v>
      </c>
      <c r="AH31" s="5" t="str">
        <f>VLOOKUP(B31,'[1]Current Slope List'!$A$29:$M$1904,12,FALSE)</f>
        <v>Yes</v>
      </c>
      <c r="AI31" s="6" t="str">
        <f>IF(VLOOKUP(B31,'[1]intensive 2019'!$A$2:$E$145,1,TRUE)=B31,"Y","N")</f>
        <v>N</v>
      </c>
      <c r="AJ31" s="6" t="s">
        <v>50</v>
      </c>
      <c r="AK31" s="5">
        <v>2</v>
      </c>
      <c r="AL31" s="6" t="s">
        <v>50</v>
      </c>
      <c r="AM31" s="6" t="s">
        <v>50</v>
      </c>
      <c r="AN31" s="6" t="s">
        <v>50</v>
      </c>
      <c r="AO31" s="6" t="s">
        <v>50</v>
      </c>
      <c r="AP31" s="6" t="s">
        <v>50</v>
      </c>
    </row>
    <row r="32" spans="1:44">
      <c r="A32" s="5">
        <v>31</v>
      </c>
      <c r="B32" s="5" t="s">
        <v>140</v>
      </c>
      <c r="C32" s="6" t="str">
        <f>IF(VLOOKUP(B32,'[1]Current Slope List'!$A$29:$M$1904,1,FALSE)=B32,"Y","N")</f>
        <v>Y</v>
      </c>
      <c r="D32" s="5" t="str">
        <f>VLOOKUP(B32,'[1]Current Slope List'!$A$29:$M$1904,2,FALSE)</f>
        <v>15NW-B/C164</v>
      </c>
      <c r="E32" s="5">
        <f>VLOOKUP(B32,'[1]Current Slope List'!$A$29:$M$1904,3,FALSE)</f>
        <v>0</v>
      </c>
      <c r="F32" s="6" t="str">
        <f t="shared" si="0"/>
        <v>WHOLE</v>
      </c>
      <c r="G32" s="6" t="str">
        <f>VLOOKUP(B32,'[1]Current Slope List'!$A$29:$M$1904,4,FALSE)</f>
        <v>WS&amp;L</v>
      </c>
      <c r="H32" s="6" t="str">
        <f>VLOOKUP(B32,'[1]Current Slope List'!$A$29:$M$1904,5,FALSE)</f>
        <v>S</v>
      </c>
      <c r="I32" s="6" t="s">
        <v>43</v>
      </c>
      <c r="K32" s="6">
        <f>VLOOKUP(B32,'[1]Current Slope List'!$A$29:$M$1904,11,FALSE)</f>
        <v>0</v>
      </c>
      <c r="L32" s="5" t="s">
        <v>100</v>
      </c>
      <c r="M32" s="5" t="s">
        <v>101</v>
      </c>
      <c r="N32" s="5" t="str">
        <f>VLOOKUP(B32,'[1]Current Slope List'!$A$29:$M$1904,8,FALSE)</f>
        <v>HKPF</v>
      </c>
      <c r="O32" s="7" t="s">
        <v>46</v>
      </c>
      <c r="P32" s="7">
        <v>45</v>
      </c>
      <c r="Q32" s="7">
        <v>6</v>
      </c>
      <c r="R32" s="7">
        <v>70</v>
      </c>
      <c r="S32" s="7">
        <f t="shared" si="1"/>
        <v>420</v>
      </c>
      <c r="T32" s="12">
        <v>0</v>
      </c>
      <c r="U32" s="12">
        <v>1</v>
      </c>
      <c r="V32" s="12">
        <v>0</v>
      </c>
      <c r="W32" s="12">
        <v>0</v>
      </c>
      <c r="X32" s="12">
        <v>0</v>
      </c>
      <c r="Y32" s="6" t="s">
        <v>61</v>
      </c>
      <c r="Z32" s="6" t="s">
        <v>62</v>
      </c>
      <c r="AA32" s="9" t="s">
        <v>116</v>
      </c>
      <c r="AB32" s="9" t="s">
        <v>116</v>
      </c>
      <c r="AC32" s="9" t="s">
        <v>116</v>
      </c>
      <c r="AD32" s="9" t="s">
        <v>116</v>
      </c>
      <c r="AE32" s="9" t="s">
        <v>49</v>
      </c>
      <c r="AF32" s="5">
        <f>VLOOKUP(B32,'[1]Current Slope List'!A59:M1934,9,FALSE)</f>
        <v>1</v>
      </c>
      <c r="AG32" s="10">
        <f>VLOOKUP(B32,[1]NPRS!$A$29:$O$1904,10,FALSE)</f>
        <v>0</v>
      </c>
      <c r="AH32" s="5" t="str">
        <f>VLOOKUP(B32,'[1]Current Slope List'!$A$29:$M$1904,12,FALSE)</f>
        <v>Yes</v>
      </c>
      <c r="AI32" s="6" t="str">
        <f>IF(VLOOKUP(B32,'[1]intensive 2019'!$A$2:$E$145,1,TRUE)=B32,"Y","N")</f>
        <v>N</v>
      </c>
      <c r="AJ32" s="6" t="s">
        <v>50</v>
      </c>
      <c r="AK32" s="5">
        <v>9</v>
      </c>
      <c r="AL32" s="6" t="s">
        <v>50</v>
      </c>
      <c r="AM32" s="6" t="s">
        <v>50</v>
      </c>
      <c r="AN32" s="6" t="s">
        <v>50</v>
      </c>
      <c r="AO32" s="6" t="s">
        <v>50</v>
      </c>
      <c r="AP32" s="6" t="s">
        <v>50</v>
      </c>
    </row>
    <row r="33" spans="1:42">
      <c r="A33" s="5">
        <v>32</v>
      </c>
      <c r="B33" s="5" t="s">
        <v>141</v>
      </c>
      <c r="C33" s="6" t="str">
        <f>IF(VLOOKUP(B33,'[1]Current Slope List'!$A$29:$M$1904,1,FALSE)=B33,"Y","N")</f>
        <v>Y</v>
      </c>
      <c r="D33" s="5" t="str">
        <f>VLOOKUP(B33,'[1]Current Slope List'!$A$29:$M$1904,2,FALSE)</f>
        <v>15NW-B/C168</v>
      </c>
      <c r="E33" s="5">
        <f>VLOOKUP(B33,'[1]Current Slope List'!$A$29:$M$1904,3,FALSE)</f>
        <v>0</v>
      </c>
      <c r="F33" s="6" t="str">
        <f t="shared" si="0"/>
        <v>WHOLE</v>
      </c>
      <c r="G33" s="6" t="str">
        <f>VLOOKUP(B33,'[1]Current Slope List'!$A$29:$M$1904,4,FALSE)</f>
        <v>WS&amp;L</v>
      </c>
      <c r="H33" s="6" t="str">
        <f>VLOOKUP(B33,'[1]Current Slope List'!$A$29:$M$1904,5,FALSE)</f>
        <v>S</v>
      </c>
      <c r="I33" s="6" t="s">
        <v>43</v>
      </c>
      <c r="K33" s="6">
        <f>VLOOKUP(B33,'[1]Current Slope List'!$A$29:$M$1904,11,FALSE)</f>
        <v>0</v>
      </c>
      <c r="L33" s="5" t="s">
        <v>100</v>
      </c>
      <c r="M33" s="5" t="s">
        <v>101</v>
      </c>
      <c r="N33" s="5" t="str">
        <f>VLOOKUP(B33,'[1]Current Slope List'!$A$29:$M$1904,8,FALSE)</f>
        <v>HKPF</v>
      </c>
      <c r="O33" s="7" t="s">
        <v>46</v>
      </c>
      <c r="P33" s="7">
        <v>45</v>
      </c>
      <c r="Q33" s="7">
        <v>3</v>
      </c>
      <c r="R33" s="7">
        <v>70</v>
      </c>
      <c r="S33" s="7">
        <f t="shared" si="1"/>
        <v>210</v>
      </c>
      <c r="T33" s="12">
        <v>0</v>
      </c>
      <c r="U33" s="12">
        <v>1</v>
      </c>
      <c r="V33" s="12">
        <v>0</v>
      </c>
      <c r="W33" s="12">
        <v>0</v>
      </c>
      <c r="X33" s="12">
        <v>0</v>
      </c>
      <c r="Y33" s="6" t="s">
        <v>61</v>
      </c>
      <c r="Z33" s="6" t="s">
        <v>62</v>
      </c>
      <c r="AA33" s="9" t="s">
        <v>116</v>
      </c>
      <c r="AB33" s="9" t="s">
        <v>116</v>
      </c>
      <c r="AC33" s="9" t="s">
        <v>116</v>
      </c>
      <c r="AD33" s="9" t="s">
        <v>116</v>
      </c>
      <c r="AE33" s="9" t="s">
        <v>49</v>
      </c>
      <c r="AF33" s="5">
        <f>VLOOKUP(B33,'[1]Current Slope List'!A60:M1935,9,FALSE)</f>
        <v>3</v>
      </c>
      <c r="AG33" s="10">
        <f>VLOOKUP(B33,[1]NPRS!$A$29:$O$1904,10,FALSE)</f>
        <v>0</v>
      </c>
      <c r="AH33" s="5" t="str">
        <f>VLOOKUP(B33,'[1]Current Slope List'!$A$29:$M$1904,12,FALSE)</f>
        <v>Yes</v>
      </c>
      <c r="AI33" s="6" t="str">
        <f>IF(VLOOKUP(B33,'[1]intensive 2019'!$A$2:$E$145,1,TRUE)=B33,"Y","N")</f>
        <v>N</v>
      </c>
      <c r="AJ33" s="6" t="str">
        <f>IF(VLOOKUP(B33,[1]PWI!$A$2:$B$239,1,FALSE)=B33,"Y","N")</f>
        <v>Y</v>
      </c>
      <c r="AK33" s="5">
        <v>18</v>
      </c>
      <c r="AL33" s="6" t="s">
        <v>50</v>
      </c>
      <c r="AM33" s="6" t="s">
        <v>50</v>
      </c>
      <c r="AN33" s="6" t="s">
        <v>50</v>
      </c>
      <c r="AO33" s="6" t="s">
        <v>50</v>
      </c>
      <c r="AP33" s="6" t="s">
        <v>50</v>
      </c>
    </row>
    <row r="34" spans="1:42">
      <c r="A34" s="5">
        <v>33</v>
      </c>
      <c r="B34" s="5" t="s">
        <v>142</v>
      </c>
      <c r="C34" s="6" t="str">
        <f>IF(VLOOKUP(B34,'[1]Current Slope List'!$A$29:$M$1904,1,FALSE)=B34,"Y","N")</f>
        <v>Y</v>
      </c>
      <c r="D34" s="5" t="str">
        <f>VLOOKUP(B34,'[1]Current Slope List'!$A$29:$M$1904,2,FALSE)</f>
        <v>15NW-B/C169</v>
      </c>
      <c r="E34" s="5">
        <f>VLOOKUP(B34,'[1]Current Slope List'!$A$29:$M$1904,3,FALSE)</f>
        <v>0</v>
      </c>
      <c r="F34" s="6" t="str">
        <f t="shared" si="0"/>
        <v>WHOLE</v>
      </c>
      <c r="G34" s="6" t="str">
        <f>VLOOKUP(B34,'[1]Current Slope List'!$A$29:$M$1904,4,FALSE)</f>
        <v>WS&amp;L</v>
      </c>
      <c r="H34" s="6" t="str">
        <f>VLOOKUP(B34,'[1]Current Slope List'!$A$29:$M$1904,5,FALSE)</f>
        <v>S</v>
      </c>
      <c r="I34" s="6" t="s">
        <v>43</v>
      </c>
      <c r="K34" s="6">
        <f>VLOOKUP(B34,'[1]Current Slope List'!$A$29:$M$1904,11,FALSE)</f>
        <v>0</v>
      </c>
      <c r="L34" s="5" t="s">
        <v>100</v>
      </c>
      <c r="M34" s="5" t="s">
        <v>101</v>
      </c>
      <c r="N34" s="5" t="str">
        <f>VLOOKUP(B34,'[1]Current Slope List'!$A$29:$M$1904,8,FALSE)</f>
        <v>HKPF</v>
      </c>
      <c r="O34" s="7" t="s">
        <v>46</v>
      </c>
      <c r="P34" s="7">
        <v>35</v>
      </c>
      <c r="Q34" s="7">
        <v>4</v>
      </c>
      <c r="R34" s="7">
        <v>10</v>
      </c>
      <c r="S34" s="7">
        <f t="shared" si="1"/>
        <v>40</v>
      </c>
      <c r="T34" s="12">
        <v>0</v>
      </c>
      <c r="U34" s="12">
        <v>1</v>
      </c>
      <c r="V34" s="12">
        <v>0</v>
      </c>
      <c r="W34" s="12">
        <v>0</v>
      </c>
      <c r="X34" s="12">
        <v>0</v>
      </c>
      <c r="Y34" s="6" t="s">
        <v>78</v>
      </c>
      <c r="Z34" s="6" t="s">
        <v>72</v>
      </c>
      <c r="AA34" s="9" t="s">
        <v>116</v>
      </c>
      <c r="AB34" s="9" t="s">
        <v>116</v>
      </c>
      <c r="AC34" s="9" t="s">
        <v>116</v>
      </c>
      <c r="AD34" s="9" t="s">
        <v>116</v>
      </c>
      <c r="AE34" s="9" t="s">
        <v>49</v>
      </c>
      <c r="AF34" s="5">
        <f>VLOOKUP(B34,'[1]Current Slope List'!A61:M1936,9,FALSE)</f>
        <v>3</v>
      </c>
      <c r="AG34" s="10">
        <f>VLOOKUP(B34,[1]NPRS!$A$29:$O$1904,10,FALSE)</f>
        <v>0</v>
      </c>
      <c r="AH34" s="5" t="str">
        <f>VLOOKUP(B34,'[1]Current Slope List'!$A$29:$M$1904,12,FALSE)</f>
        <v>Yes</v>
      </c>
      <c r="AI34" s="6" t="str">
        <f>IF(VLOOKUP(B34,'[1]intensive 2019'!$A$2:$E$145,1,TRUE)=B34,"Y","N")</f>
        <v>N</v>
      </c>
      <c r="AJ34" s="6" t="s">
        <v>50</v>
      </c>
      <c r="AK34" s="5">
        <v>7</v>
      </c>
      <c r="AL34" s="6" t="s">
        <v>50</v>
      </c>
      <c r="AM34" s="6" t="s">
        <v>50</v>
      </c>
      <c r="AN34" s="6" t="s">
        <v>50</v>
      </c>
      <c r="AO34" s="6" t="s">
        <v>50</v>
      </c>
      <c r="AP34" s="6" t="s">
        <v>50</v>
      </c>
    </row>
    <row r="35" spans="1:42">
      <c r="A35" s="5">
        <v>34</v>
      </c>
      <c r="B35" s="5" t="s">
        <v>143</v>
      </c>
      <c r="C35" s="6" t="str">
        <f>IF(VLOOKUP(B35,'[1]Current Slope List'!$A$29:$M$1904,1,FALSE)=B35,"Y","N")</f>
        <v>Y</v>
      </c>
      <c r="D35" s="5" t="str">
        <f>VLOOKUP(B35,'[1]Current Slope List'!$A$29:$M$1904,2,FALSE)</f>
        <v>15NW-B/C24</v>
      </c>
      <c r="E35" s="5">
        <f>VLOOKUP(B35,'[1]Current Slope List'!$A$29:$M$1904,3,FALSE)</f>
        <v>0</v>
      </c>
      <c r="F35" s="6" t="str">
        <f t="shared" si="0"/>
        <v>WHOLE</v>
      </c>
      <c r="G35" s="6" t="str">
        <f>VLOOKUP(B35,'[1]Current Slope List'!$A$29:$M$1904,4,FALSE)</f>
        <v>WS&amp;L</v>
      </c>
      <c r="H35" s="6" t="str">
        <f>VLOOKUP(B35,'[1]Current Slope List'!$A$29:$M$1904,5,FALSE)</f>
        <v>S</v>
      </c>
      <c r="I35" s="6" t="s">
        <v>43</v>
      </c>
      <c r="K35" s="6">
        <f>VLOOKUP(B35,'[1]Current Slope List'!$A$29:$M$1904,11,FALSE)</f>
        <v>0</v>
      </c>
      <c r="L35" s="5" t="s">
        <v>100</v>
      </c>
      <c r="M35" s="5" t="s">
        <v>101</v>
      </c>
      <c r="N35" s="5" t="str">
        <f>VLOOKUP(B35,'[1]Current Slope List'!$A$29:$M$1904,8,FALSE)</f>
        <v>HKPF</v>
      </c>
      <c r="O35" s="7" t="s">
        <v>125</v>
      </c>
      <c r="P35" s="7">
        <v>50</v>
      </c>
      <c r="Q35" s="7">
        <v>4.7</v>
      </c>
      <c r="R35" s="7">
        <v>40</v>
      </c>
      <c r="S35" s="7">
        <f t="shared" si="1"/>
        <v>188</v>
      </c>
      <c r="T35" s="12">
        <v>0</v>
      </c>
      <c r="U35" s="12">
        <v>0</v>
      </c>
      <c r="V35" s="12">
        <v>0</v>
      </c>
      <c r="W35" s="12">
        <v>1</v>
      </c>
      <c r="X35" s="12">
        <v>0</v>
      </c>
      <c r="Y35" s="6" t="s">
        <v>61</v>
      </c>
      <c r="Z35" s="6" t="s">
        <v>62</v>
      </c>
      <c r="AA35" s="9" t="s">
        <v>116</v>
      </c>
      <c r="AB35" s="9" t="s">
        <v>116</v>
      </c>
      <c r="AC35" s="9" t="s">
        <v>116</v>
      </c>
      <c r="AD35" s="9" t="s">
        <v>116</v>
      </c>
      <c r="AE35" s="9" t="s">
        <v>49</v>
      </c>
      <c r="AF35" s="5">
        <f>VLOOKUP(B35,'[1]Current Slope List'!A62:M1937,9,FALSE)</f>
        <v>3</v>
      </c>
      <c r="AG35" s="10">
        <f>VLOOKUP(B35,[1]NPRS!$A$29:$O$1904,10,FALSE)</f>
        <v>0</v>
      </c>
      <c r="AH35" s="5" t="str">
        <f>VLOOKUP(B35,'[1]Current Slope List'!$A$29:$M$1904,12,FALSE)</f>
        <v>Yes</v>
      </c>
      <c r="AI35" s="6" t="str">
        <f>IF(VLOOKUP(B35,'[1]intensive 2019'!$A$2:$E$145,1,TRUE)=B35,"Y","N")</f>
        <v>N</v>
      </c>
      <c r="AJ35" s="6" t="s">
        <v>50</v>
      </c>
      <c r="AK35" s="5">
        <v>4</v>
      </c>
      <c r="AL35" s="6" t="s">
        <v>50</v>
      </c>
      <c r="AM35" s="6" t="s">
        <v>50</v>
      </c>
      <c r="AN35" s="6" t="s">
        <v>50</v>
      </c>
      <c r="AO35" s="6" t="s">
        <v>50</v>
      </c>
      <c r="AP35" s="6" t="s">
        <v>50</v>
      </c>
    </row>
    <row r="36" spans="1:42">
      <c r="A36" s="5">
        <v>35</v>
      </c>
      <c r="B36" s="5" t="s">
        <v>144</v>
      </c>
      <c r="C36" s="6" t="str">
        <f>IF(VLOOKUP(B36,'[1]Current Slope List'!$A$29:$M$1904,1,FALSE)=B36,"Y","N")</f>
        <v>Y</v>
      </c>
      <c r="D36" s="5" t="str">
        <f>VLOOKUP(B36,'[1]Current Slope List'!$A$29:$M$1904,2,FALSE)</f>
        <v>15NW-B/C300</v>
      </c>
      <c r="E36" s="5">
        <f>VLOOKUP(B36,'[1]Current Slope List'!$A$29:$M$1904,3,FALSE)</f>
        <v>0</v>
      </c>
      <c r="F36" s="6" t="str">
        <f t="shared" si="0"/>
        <v>WHOLE</v>
      </c>
      <c r="G36" s="6" t="str">
        <f>VLOOKUP(B36,'[1]Current Slope List'!$A$29:$M$1904,4,FALSE)</f>
        <v>WS&amp;L</v>
      </c>
      <c r="H36" s="6" t="str">
        <f>VLOOKUP(B36,'[1]Current Slope List'!$A$29:$M$1904,5,FALSE)</f>
        <v>S</v>
      </c>
      <c r="I36" s="6" t="s">
        <v>43</v>
      </c>
      <c r="K36" s="6">
        <f>VLOOKUP(B36,'[1]Current Slope List'!$A$29:$M$1904,11,FALSE)</f>
        <v>0</v>
      </c>
      <c r="L36" s="5" t="s">
        <v>100</v>
      </c>
      <c r="M36" s="5" t="s">
        <v>101</v>
      </c>
      <c r="N36" s="5" t="str">
        <f>VLOOKUP(B36,'[1]Current Slope List'!$A$29:$M$1904,8,FALSE)</f>
        <v>HKPF</v>
      </c>
      <c r="O36" s="7" t="s">
        <v>46</v>
      </c>
      <c r="P36" s="7">
        <v>40</v>
      </c>
      <c r="Q36" s="7">
        <v>3.5</v>
      </c>
      <c r="R36" s="7">
        <v>15</v>
      </c>
      <c r="S36" s="7">
        <f t="shared" si="1"/>
        <v>52.5</v>
      </c>
      <c r="T36" s="12">
        <v>0</v>
      </c>
      <c r="U36" s="12">
        <v>1</v>
      </c>
      <c r="V36" s="12">
        <v>0</v>
      </c>
      <c r="W36" s="12">
        <v>0</v>
      </c>
      <c r="X36" s="12">
        <v>0</v>
      </c>
      <c r="Y36" s="6" t="s">
        <v>61</v>
      </c>
      <c r="Z36" s="6" t="s">
        <v>62</v>
      </c>
      <c r="AA36" s="9" t="s">
        <v>116</v>
      </c>
      <c r="AB36" s="9" t="s">
        <v>116</v>
      </c>
      <c r="AC36" s="9" t="s">
        <v>116</v>
      </c>
      <c r="AD36" s="9" t="s">
        <v>116</v>
      </c>
      <c r="AE36" s="9" t="s">
        <v>49</v>
      </c>
      <c r="AF36" s="5">
        <f>VLOOKUP(B36,'[1]Current Slope List'!A63:M1938,9,FALSE)</f>
        <v>1</v>
      </c>
      <c r="AG36" s="10">
        <f>VLOOKUP(B36,[1]NPRS!$A$29:$O$1904,10,FALSE)</f>
        <v>0.17</v>
      </c>
      <c r="AH36" s="5" t="str">
        <f>VLOOKUP(B36,'[1]Current Slope List'!$A$29:$M$1904,12,FALSE)</f>
        <v>Yes</v>
      </c>
      <c r="AI36" s="6" t="str">
        <f>IF(VLOOKUP(B36,'[1]intensive 2019'!$A$2:$E$145,1,TRUE)=B36,"Y","N")</f>
        <v>N</v>
      </c>
      <c r="AJ36" s="6" t="s">
        <v>50</v>
      </c>
      <c r="AK36" s="5">
        <v>1</v>
      </c>
      <c r="AL36" s="6" t="s">
        <v>50</v>
      </c>
      <c r="AM36" s="6" t="s">
        <v>50</v>
      </c>
      <c r="AN36" s="6" t="s">
        <v>50</v>
      </c>
      <c r="AO36" s="6" t="s">
        <v>50</v>
      </c>
      <c r="AP36" s="6" t="s">
        <v>50</v>
      </c>
    </row>
    <row r="37" spans="1:42">
      <c r="A37" s="5">
        <v>36</v>
      </c>
      <c r="B37" s="5" t="s">
        <v>145</v>
      </c>
      <c r="C37" s="6" t="str">
        <f>IF(VLOOKUP(B37,'[1]Current Slope List'!$A$29:$M$1904,1,FALSE)=B37,"Y","N")</f>
        <v>Y</v>
      </c>
      <c r="D37" s="5" t="str">
        <f>VLOOKUP(B37,'[1]Current Slope List'!$A$29:$M$1904,2,FALSE)</f>
        <v>15NW-B/C301</v>
      </c>
      <c r="E37" s="5">
        <f>VLOOKUP(B37,'[1]Current Slope List'!$A$29:$M$1904,3,FALSE)</f>
        <v>0</v>
      </c>
      <c r="F37" s="6" t="str">
        <f t="shared" si="0"/>
        <v>WHOLE</v>
      </c>
      <c r="G37" s="6" t="str">
        <f>VLOOKUP(B37,'[1]Current Slope List'!$A$29:$M$1904,4,FALSE)</f>
        <v>WS&amp;L</v>
      </c>
      <c r="H37" s="6" t="str">
        <f>VLOOKUP(B37,'[1]Current Slope List'!$A$29:$M$1904,5,FALSE)</f>
        <v>S</v>
      </c>
      <c r="I37" s="6" t="s">
        <v>43</v>
      </c>
      <c r="K37" s="6">
        <f>VLOOKUP(B37,'[1]Current Slope List'!$A$29:$M$1904,11,FALSE)</f>
        <v>0</v>
      </c>
      <c r="L37" s="5" t="s">
        <v>100</v>
      </c>
      <c r="M37" s="5" t="s">
        <v>101</v>
      </c>
      <c r="N37" s="5" t="str">
        <f>VLOOKUP(B37,'[1]Current Slope List'!$A$29:$M$1904,8,FALSE)</f>
        <v>HKPF</v>
      </c>
      <c r="O37" s="7" t="s">
        <v>46</v>
      </c>
      <c r="P37" s="7">
        <v>30</v>
      </c>
      <c r="Q37" s="7">
        <v>4.5999999999999996</v>
      </c>
      <c r="R37" s="7">
        <v>45</v>
      </c>
      <c r="S37" s="7">
        <f t="shared" si="1"/>
        <v>206.99999999999997</v>
      </c>
      <c r="T37" s="12">
        <v>0</v>
      </c>
      <c r="U37" s="12">
        <v>1</v>
      </c>
      <c r="V37" s="12">
        <v>0</v>
      </c>
      <c r="W37" s="12">
        <v>0</v>
      </c>
      <c r="X37" s="12">
        <v>0</v>
      </c>
      <c r="Y37" s="6" t="s">
        <v>61</v>
      </c>
      <c r="Z37" s="6" t="s">
        <v>72</v>
      </c>
      <c r="AA37" s="9" t="s">
        <v>116</v>
      </c>
      <c r="AB37" s="9" t="s">
        <v>116</v>
      </c>
      <c r="AC37" s="9" t="s">
        <v>116</v>
      </c>
      <c r="AD37" s="9" t="s">
        <v>116</v>
      </c>
      <c r="AE37" s="9" t="s">
        <v>49</v>
      </c>
      <c r="AF37" s="5">
        <f>VLOOKUP(B37,'[1]Current Slope List'!A64:M1939,9,FALSE)</f>
        <v>2</v>
      </c>
      <c r="AG37" s="10">
        <f>VLOOKUP(B37,[1]NPRS!$A$29:$O$1904,10,FALSE)</f>
        <v>0.17</v>
      </c>
      <c r="AH37" s="5" t="str">
        <f>VLOOKUP(B37,'[1]Current Slope List'!$A$29:$M$1904,12,FALSE)</f>
        <v>Yes</v>
      </c>
      <c r="AI37" s="6" t="str">
        <f>IF(VLOOKUP(B37,'[1]intensive 2019'!$A$2:$E$145,1,TRUE)=B37,"Y","N")</f>
        <v>N</v>
      </c>
      <c r="AJ37" s="6" t="s">
        <v>50</v>
      </c>
      <c r="AK37" s="5">
        <v>5</v>
      </c>
      <c r="AL37" s="6" t="s">
        <v>50</v>
      </c>
      <c r="AM37" s="6" t="s">
        <v>50</v>
      </c>
      <c r="AN37" s="6" t="s">
        <v>50</v>
      </c>
      <c r="AO37" s="6" t="s">
        <v>50</v>
      </c>
      <c r="AP37" s="6" t="s">
        <v>50</v>
      </c>
    </row>
    <row r="38" spans="1:42">
      <c r="A38" s="5">
        <v>37</v>
      </c>
      <c r="B38" s="5" t="s">
        <v>146</v>
      </c>
      <c r="C38" s="6" t="str">
        <f>IF(VLOOKUP(B38,'[1]Current Slope List'!$A$29:$M$1904,1,FALSE)=B38,"Y","N")</f>
        <v>Y</v>
      </c>
      <c r="D38" s="5" t="str">
        <f>VLOOKUP(B38,'[1]Current Slope List'!$A$29:$M$1904,2,FALSE)</f>
        <v>15NW-B/C305</v>
      </c>
      <c r="E38" s="5">
        <f>VLOOKUP(B38,'[1]Current Slope List'!$A$29:$M$1904,3,FALSE)</f>
        <v>0</v>
      </c>
      <c r="F38" s="6" t="str">
        <f t="shared" si="0"/>
        <v>WHOLE</v>
      </c>
      <c r="G38" s="6" t="str">
        <f>VLOOKUP(B38,'[1]Current Slope List'!$A$29:$M$1904,4,FALSE)</f>
        <v>WS&amp;L</v>
      </c>
      <c r="H38" s="6" t="str">
        <f>VLOOKUP(B38,'[1]Current Slope List'!$A$29:$M$1904,5,FALSE)</f>
        <v>S</v>
      </c>
      <c r="I38" s="6" t="s">
        <v>43</v>
      </c>
      <c r="K38" s="6">
        <f>VLOOKUP(B38,'[1]Current Slope List'!$A$29:$M$1904,11,FALSE)</f>
        <v>0</v>
      </c>
      <c r="L38" s="5" t="s">
        <v>100</v>
      </c>
      <c r="M38" s="5" t="s">
        <v>101</v>
      </c>
      <c r="N38" s="5" t="str">
        <f>VLOOKUP(B38,'[1]Current Slope List'!$A$29:$M$1904,8,FALSE)</f>
        <v>HKPF</v>
      </c>
      <c r="O38" s="7" t="s">
        <v>125</v>
      </c>
      <c r="P38" s="7">
        <v>50</v>
      </c>
      <c r="Q38" s="7">
        <v>5.6</v>
      </c>
      <c r="R38" s="7">
        <v>20</v>
      </c>
      <c r="S38" s="7">
        <f t="shared" si="1"/>
        <v>112</v>
      </c>
      <c r="T38" s="12">
        <v>0</v>
      </c>
      <c r="U38" s="12">
        <v>0</v>
      </c>
      <c r="V38" s="12">
        <v>0</v>
      </c>
      <c r="W38" s="12">
        <v>1</v>
      </c>
      <c r="X38" s="12">
        <v>0</v>
      </c>
      <c r="Y38" s="6" t="s">
        <v>61</v>
      </c>
      <c r="Z38" s="6" t="s">
        <v>62</v>
      </c>
      <c r="AA38" s="9" t="s">
        <v>116</v>
      </c>
      <c r="AB38" s="9" t="s">
        <v>116</v>
      </c>
      <c r="AC38" s="9" t="s">
        <v>116</v>
      </c>
      <c r="AD38" s="9" t="s">
        <v>116</v>
      </c>
      <c r="AE38" s="9" t="s">
        <v>49</v>
      </c>
      <c r="AF38" s="5">
        <f>VLOOKUP(B38,'[1]Current Slope List'!A65:M1940,9,FALSE)</f>
        <v>3</v>
      </c>
      <c r="AG38" s="10">
        <f>VLOOKUP(B38,[1]NPRS!$A$29:$O$1904,10,FALSE)</f>
        <v>0.01</v>
      </c>
      <c r="AH38" s="5" t="str">
        <f>VLOOKUP(B38,'[1]Current Slope List'!$A$29:$M$1904,12,FALSE)</f>
        <v>No</v>
      </c>
      <c r="AI38" s="6" t="str">
        <f>IF(VLOOKUP(B38,'[1]intensive 2019'!$A$2:$E$145,1,TRUE)=B38,"Y","N")</f>
        <v>N</v>
      </c>
      <c r="AJ38" s="6" t="s">
        <v>50</v>
      </c>
      <c r="AL38" s="6" t="s">
        <v>50</v>
      </c>
      <c r="AM38" s="6" t="s">
        <v>50</v>
      </c>
      <c r="AN38" s="6" t="s">
        <v>50</v>
      </c>
      <c r="AO38" s="6" t="s">
        <v>50</v>
      </c>
      <c r="AP38" s="6" t="s">
        <v>50</v>
      </c>
    </row>
    <row r="39" spans="1:42">
      <c r="A39" s="5">
        <v>38</v>
      </c>
      <c r="B39" s="5" t="s">
        <v>147</v>
      </c>
      <c r="C39" s="6" t="str">
        <f>IF(VLOOKUP(B39,'[1]Current Slope List'!$A$29:$M$1904,1,FALSE)=B39,"Y","N")</f>
        <v>Y</v>
      </c>
      <c r="D39" s="5" t="str">
        <f>VLOOKUP(B39,'[1]Current Slope List'!$A$29:$M$1904,2,FALSE)</f>
        <v>15NW-B/C382</v>
      </c>
      <c r="E39" s="5">
        <f>VLOOKUP(B39,'[1]Current Slope List'!$A$29:$M$1904,3,FALSE)</f>
        <v>0</v>
      </c>
      <c r="F39" s="6" t="str">
        <f t="shared" si="0"/>
        <v>WHOLE</v>
      </c>
      <c r="G39" s="6" t="str">
        <f>VLOOKUP(B39,'[1]Current Slope List'!$A$29:$M$1904,4,FALSE)</f>
        <v>WS&amp;L</v>
      </c>
      <c r="H39" s="6" t="str">
        <f>VLOOKUP(B39,'[1]Current Slope List'!$A$29:$M$1904,5,FALSE)</f>
        <v>S</v>
      </c>
      <c r="I39" s="6" t="s">
        <v>43</v>
      </c>
      <c r="K39" s="6">
        <f>VLOOKUP(B39,'[1]Current Slope List'!$A$29:$M$1904,11,FALSE)</f>
        <v>0</v>
      </c>
      <c r="L39" s="5" t="s">
        <v>100</v>
      </c>
      <c r="M39" s="5" t="s">
        <v>101</v>
      </c>
      <c r="N39" s="5" t="str">
        <f>VLOOKUP(B39,'[1]Current Slope List'!$A$29:$M$1904,8,FALSE)</f>
        <v>HKPF</v>
      </c>
      <c r="O39" s="7" t="s">
        <v>46</v>
      </c>
      <c r="P39" s="7">
        <v>70</v>
      </c>
      <c r="Q39" s="7">
        <v>3.2</v>
      </c>
      <c r="R39" s="7">
        <v>30</v>
      </c>
      <c r="S39" s="7">
        <f t="shared" si="1"/>
        <v>96</v>
      </c>
      <c r="T39" s="12">
        <v>0.4</v>
      </c>
      <c r="U39" s="12">
        <v>0.6</v>
      </c>
      <c r="V39" s="12">
        <v>0</v>
      </c>
      <c r="W39" s="12">
        <v>0</v>
      </c>
      <c r="X39" s="12">
        <v>0</v>
      </c>
      <c r="Y39" s="6" t="s">
        <v>61</v>
      </c>
      <c r="Z39" s="6" t="s">
        <v>62</v>
      </c>
      <c r="AA39" s="9" t="s">
        <v>116</v>
      </c>
      <c r="AB39" s="9" t="s">
        <v>116</v>
      </c>
      <c r="AC39" s="9" t="s">
        <v>116</v>
      </c>
      <c r="AD39" s="9" t="s">
        <v>116</v>
      </c>
      <c r="AE39" s="9" t="s">
        <v>49</v>
      </c>
      <c r="AF39" s="5">
        <f>VLOOKUP(B39,'[1]Current Slope List'!A66:M1941,9,FALSE)</f>
        <v>3</v>
      </c>
      <c r="AG39" s="10">
        <f>VLOOKUP(B39,[1]NPRS!$A$29:$O$1904,10,FALSE)</f>
        <v>0</v>
      </c>
      <c r="AH39" s="5" t="str">
        <f>VLOOKUP(B39,'[1]Current Slope List'!$A$29:$M$1904,12,FALSE)</f>
        <v>Yes</v>
      </c>
      <c r="AI39" s="6" t="str">
        <f>IF(VLOOKUP(B39,'[1]intensive 2019'!$A$2:$E$145,1,TRUE)=B39,"Y","N")</f>
        <v>N</v>
      </c>
      <c r="AJ39" s="6" t="str">
        <f>IF(VLOOKUP(B39,[1]PWI!$A$2:$B$239,1,FALSE)=B39,"Y","N")</f>
        <v>Y</v>
      </c>
      <c r="AK39" s="5">
        <v>7</v>
      </c>
      <c r="AL39" s="6" t="s">
        <v>50</v>
      </c>
      <c r="AM39" s="6" t="s">
        <v>50</v>
      </c>
      <c r="AN39" s="6" t="s">
        <v>50</v>
      </c>
      <c r="AO39" s="6" t="s">
        <v>50</v>
      </c>
      <c r="AP39" s="6" t="s">
        <v>50</v>
      </c>
    </row>
    <row r="40" spans="1:42">
      <c r="A40" s="5">
        <v>39</v>
      </c>
      <c r="B40" s="5" t="s">
        <v>148</v>
      </c>
      <c r="C40" s="6" t="str">
        <f>IF(VLOOKUP(B40,'[1]Current Slope List'!$A$29:$M$1904,1,FALSE)=B40,"Y","N")</f>
        <v>Y</v>
      </c>
      <c r="D40" s="5" t="str">
        <f>VLOOKUP(B40,'[1]Current Slope List'!$A$29:$M$1904,2,FALSE)</f>
        <v>15NW-B/C395</v>
      </c>
      <c r="E40" s="5">
        <f>VLOOKUP(B40,'[1]Current Slope List'!$A$29:$M$1904,3,FALSE)</f>
        <v>0</v>
      </c>
      <c r="F40" s="6" t="str">
        <f t="shared" si="0"/>
        <v>WHOLE</v>
      </c>
      <c r="G40" s="6" t="str">
        <f>VLOOKUP(B40,'[1]Current Slope List'!$A$29:$M$1904,4,FALSE)</f>
        <v>WS&amp;L</v>
      </c>
      <c r="H40" s="6" t="str">
        <f>VLOOKUP(B40,'[1]Current Slope List'!$A$29:$M$1904,5,FALSE)</f>
        <v>S</v>
      </c>
      <c r="I40" s="6" t="s">
        <v>43</v>
      </c>
      <c r="K40" s="6">
        <f>VLOOKUP(B40,'[1]Current Slope List'!$A$29:$M$1904,11,FALSE)</f>
        <v>0</v>
      </c>
      <c r="L40" s="5" t="s">
        <v>100</v>
      </c>
      <c r="M40" s="5" t="s">
        <v>101</v>
      </c>
      <c r="N40" s="5" t="str">
        <f>VLOOKUP(B40,'[1]Current Slope List'!$A$29:$M$1904,8,FALSE)</f>
        <v>HKPF</v>
      </c>
      <c r="O40" s="7" t="s">
        <v>46</v>
      </c>
      <c r="P40" s="7">
        <v>55</v>
      </c>
      <c r="Q40" s="7">
        <v>4</v>
      </c>
      <c r="R40" s="7">
        <v>50</v>
      </c>
      <c r="S40" s="7">
        <f t="shared" si="1"/>
        <v>200</v>
      </c>
      <c r="T40" s="12">
        <v>0</v>
      </c>
      <c r="U40" s="12">
        <v>1</v>
      </c>
      <c r="V40" s="12">
        <v>0</v>
      </c>
      <c r="W40" s="12">
        <v>0</v>
      </c>
      <c r="X40" s="12">
        <v>0</v>
      </c>
      <c r="Y40" s="6" t="s">
        <v>78</v>
      </c>
      <c r="Z40" s="6" t="s">
        <v>62</v>
      </c>
      <c r="AA40" s="9" t="s">
        <v>116</v>
      </c>
      <c r="AB40" s="9" t="s">
        <v>116</v>
      </c>
      <c r="AC40" s="9" t="s">
        <v>116</v>
      </c>
      <c r="AD40" s="9" t="s">
        <v>116</v>
      </c>
      <c r="AE40" s="9" t="s">
        <v>49</v>
      </c>
      <c r="AF40" s="5">
        <f>VLOOKUP(B40,'[1]Current Slope List'!A67:M1942,9,FALSE)</f>
        <v>3</v>
      </c>
      <c r="AG40" s="10">
        <f>VLOOKUP(B40,[1]NPRS!$A$29:$O$1904,10,FALSE)</f>
        <v>0</v>
      </c>
      <c r="AH40" s="5" t="str">
        <f>VLOOKUP(B40,'[1]Current Slope List'!$A$29:$M$1904,12,FALSE)</f>
        <v>Yes</v>
      </c>
      <c r="AI40" s="6" t="str">
        <f>IF(VLOOKUP(B40,'[1]intensive 2019'!$A$2:$E$145,1,TRUE)=B40,"Y","N")</f>
        <v>N</v>
      </c>
      <c r="AJ40" s="6" t="s">
        <v>50</v>
      </c>
      <c r="AK40" s="5">
        <v>12</v>
      </c>
      <c r="AL40" s="6" t="s">
        <v>50</v>
      </c>
      <c r="AM40" s="6" t="s">
        <v>50</v>
      </c>
      <c r="AN40" s="6" t="s">
        <v>50</v>
      </c>
      <c r="AO40" s="6" t="s">
        <v>50</v>
      </c>
      <c r="AP40" s="6" t="s">
        <v>50</v>
      </c>
    </row>
    <row r="41" spans="1:42">
      <c r="A41" s="5">
        <v>40</v>
      </c>
      <c r="B41" s="5" t="s">
        <v>149</v>
      </c>
      <c r="C41" s="6" t="str">
        <f>IF(VLOOKUP(B41,'[1]Current Slope List'!$A$29:$M$1904,1,FALSE)=B41,"Y","N")</f>
        <v>Y</v>
      </c>
      <c r="D41" s="5" t="str">
        <f>VLOOKUP(B41,'[1]Current Slope List'!$A$29:$M$1904,2,FALSE)</f>
        <v>15NW-B/C62</v>
      </c>
      <c r="E41" s="5">
        <f>VLOOKUP(B41,'[1]Current Slope List'!$A$29:$M$1904,3,FALSE)</f>
        <v>0</v>
      </c>
      <c r="F41" s="6" t="str">
        <f t="shared" si="0"/>
        <v>WHOLE</v>
      </c>
      <c r="G41" s="6" t="str">
        <f>VLOOKUP(B41,'[1]Current Slope List'!$A$29:$M$1904,4,FALSE)</f>
        <v>WS&amp;L</v>
      </c>
      <c r="H41" s="6" t="str">
        <f>VLOOKUP(B41,'[1]Current Slope List'!$A$29:$M$1904,5,FALSE)</f>
        <v>S</v>
      </c>
      <c r="I41" s="6" t="s">
        <v>43</v>
      </c>
      <c r="K41" s="6">
        <f>VLOOKUP(B41,'[1]Current Slope List'!$A$29:$M$1904,11,FALSE)</f>
        <v>0</v>
      </c>
      <c r="L41" s="5" t="s">
        <v>100</v>
      </c>
      <c r="M41" s="5" t="s">
        <v>101</v>
      </c>
      <c r="N41" s="5" t="str">
        <f>VLOOKUP(B41,'[1]Current Slope List'!$A$29:$M$1904,8,FALSE)</f>
        <v>HKPF</v>
      </c>
      <c r="O41" s="7" t="s">
        <v>46</v>
      </c>
      <c r="P41" s="7">
        <v>45</v>
      </c>
      <c r="Q41" s="7">
        <v>7.5</v>
      </c>
      <c r="R41" s="7">
        <v>35</v>
      </c>
      <c r="S41" s="7">
        <f t="shared" si="1"/>
        <v>262.5</v>
      </c>
      <c r="T41" s="12">
        <v>0</v>
      </c>
      <c r="U41" s="12">
        <v>0.8</v>
      </c>
      <c r="V41" s="12">
        <v>0</v>
      </c>
      <c r="W41" s="12">
        <v>0</v>
      </c>
      <c r="X41" s="12">
        <v>0.2</v>
      </c>
      <c r="Y41" s="6" t="s">
        <v>61</v>
      </c>
      <c r="Z41" s="6" t="s">
        <v>72</v>
      </c>
      <c r="AA41" s="9" t="s">
        <v>116</v>
      </c>
      <c r="AB41" s="9" t="s">
        <v>116</v>
      </c>
      <c r="AC41" s="9" t="s">
        <v>116</v>
      </c>
      <c r="AD41" s="9" t="s">
        <v>116</v>
      </c>
      <c r="AE41" s="9" t="s">
        <v>49</v>
      </c>
      <c r="AF41" s="5">
        <f>VLOOKUP(B41,'[1]Current Slope List'!A68:M1943,9,FALSE)</f>
        <v>1</v>
      </c>
      <c r="AG41" s="10">
        <f>VLOOKUP(B41,[1]NPRS!$A$29:$O$1904,10,FALSE)</f>
        <v>0</v>
      </c>
      <c r="AH41" s="5" t="str">
        <f>VLOOKUP(B41,'[1]Current Slope List'!$A$29:$M$1904,12,FALSE)</f>
        <v>Yes</v>
      </c>
      <c r="AI41" s="6" t="str">
        <f>IF(VLOOKUP(B41,'[1]intensive 2019'!$A$2:$E$145,1,TRUE)=B41,"Y","N")</f>
        <v>N</v>
      </c>
      <c r="AJ41" s="6" t="s">
        <v>50</v>
      </c>
      <c r="AK41" s="5">
        <v>0</v>
      </c>
      <c r="AL41" s="6" t="s">
        <v>50</v>
      </c>
      <c r="AM41" s="6" t="s">
        <v>50</v>
      </c>
      <c r="AN41" s="6" t="s">
        <v>50</v>
      </c>
      <c r="AO41" s="6" t="s">
        <v>50</v>
      </c>
      <c r="AP41" s="6" t="s">
        <v>50</v>
      </c>
    </row>
    <row r="42" spans="1:42">
      <c r="A42" s="5">
        <v>41</v>
      </c>
      <c r="B42" s="5" t="s">
        <v>150</v>
      </c>
      <c r="C42" s="6" t="str">
        <f>IF(VLOOKUP(B42,'[1]Current Slope List'!$A$29:$M$1904,1,FALSE)=B42,"Y","N")</f>
        <v>Y</v>
      </c>
      <c r="D42" s="5" t="str">
        <f>VLOOKUP(B42,'[1]Current Slope List'!$A$29:$M$1904,2,FALSE)</f>
        <v>15NW-B/C64</v>
      </c>
      <c r="E42" s="5">
        <f>VLOOKUP(B42,'[1]Current Slope List'!$A$29:$M$1904,3,FALSE)</f>
        <v>0</v>
      </c>
      <c r="F42" s="6" t="str">
        <f t="shared" si="0"/>
        <v>WHOLE</v>
      </c>
      <c r="G42" s="6" t="str">
        <f>VLOOKUP(B42,'[1]Current Slope List'!$A$29:$M$1904,4,FALSE)</f>
        <v>WS&amp;L</v>
      </c>
      <c r="H42" s="6" t="str">
        <f>VLOOKUP(B42,'[1]Current Slope List'!$A$29:$M$1904,5,FALSE)</f>
        <v>S</v>
      </c>
      <c r="I42" s="6" t="s">
        <v>43</v>
      </c>
      <c r="K42" s="6">
        <f>VLOOKUP(B42,'[1]Current Slope List'!$A$29:$M$1904,11,FALSE)</f>
        <v>0</v>
      </c>
      <c r="L42" s="5" t="s">
        <v>100</v>
      </c>
      <c r="M42" s="5" t="s">
        <v>101</v>
      </c>
      <c r="N42" s="5" t="str">
        <f>VLOOKUP(B42,'[1]Current Slope List'!$A$29:$M$1904,8,FALSE)</f>
        <v>HKPF</v>
      </c>
      <c r="O42" s="7" t="s">
        <v>46</v>
      </c>
      <c r="P42" s="7">
        <v>75</v>
      </c>
      <c r="Q42" s="7">
        <v>6</v>
      </c>
      <c r="R42" s="7">
        <v>30</v>
      </c>
      <c r="S42" s="7">
        <f t="shared" si="1"/>
        <v>180</v>
      </c>
      <c r="T42" s="12">
        <v>0</v>
      </c>
      <c r="U42" s="12">
        <v>0</v>
      </c>
      <c r="V42" s="12">
        <v>0</v>
      </c>
      <c r="W42" s="12">
        <v>1</v>
      </c>
      <c r="X42" s="12">
        <v>0</v>
      </c>
      <c r="Y42" s="6" t="s">
        <v>61</v>
      </c>
      <c r="Z42" s="6" t="s">
        <v>72</v>
      </c>
      <c r="AA42" s="9" t="s">
        <v>116</v>
      </c>
      <c r="AB42" s="9" t="s">
        <v>116</v>
      </c>
      <c r="AC42" s="9" t="s">
        <v>116</v>
      </c>
      <c r="AD42" s="9" t="s">
        <v>116</v>
      </c>
      <c r="AE42" s="9" t="s">
        <v>49</v>
      </c>
      <c r="AF42" s="5">
        <f>VLOOKUP(B42,'[1]Current Slope List'!A69:M1944,9,FALSE)</f>
        <v>1</v>
      </c>
      <c r="AG42" s="10">
        <f>VLOOKUP(B42,[1]NPRS!$A$29:$O$1904,10,FALSE)</f>
        <v>0</v>
      </c>
      <c r="AH42" s="5" t="str">
        <f>VLOOKUP(B42,'[1]Current Slope List'!$A$29:$M$1904,12,FALSE)</f>
        <v>Yes</v>
      </c>
      <c r="AI42" s="6" t="str">
        <f>IF(VLOOKUP(B42,'[1]intensive 2019'!$A$2:$E$145,1,TRUE)=B42,"Y","N")</f>
        <v>N</v>
      </c>
      <c r="AJ42" s="6" t="s">
        <v>50</v>
      </c>
      <c r="AK42" s="5">
        <v>0</v>
      </c>
      <c r="AL42" s="6" t="s">
        <v>50</v>
      </c>
      <c r="AM42" s="6" t="s">
        <v>50</v>
      </c>
      <c r="AN42" s="6" t="s">
        <v>50</v>
      </c>
      <c r="AO42" s="6" t="s">
        <v>50</v>
      </c>
      <c r="AP42" s="6" t="s">
        <v>50</v>
      </c>
    </row>
    <row r="43" spans="1:42">
      <c r="A43" s="5">
        <v>42</v>
      </c>
      <c r="B43" s="5" t="s">
        <v>151</v>
      </c>
      <c r="C43" s="6" t="str">
        <f>IF(VLOOKUP(B43,'[1]Current Slope List'!$A$29:$M$1904,1,FALSE)=B43,"Y","N")</f>
        <v>Y</v>
      </c>
      <c r="D43" s="5" t="str">
        <f>VLOOKUP(B43,'[1]Current Slope List'!$A$29:$M$1904,2,FALSE)</f>
        <v>15NW-B/C65</v>
      </c>
      <c r="E43" s="5">
        <f>VLOOKUP(B43,'[1]Current Slope List'!$A$29:$M$1904,3,FALSE)</f>
        <v>0</v>
      </c>
      <c r="F43" s="6" t="str">
        <f t="shared" si="0"/>
        <v>WHOLE</v>
      </c>
      <c r="G43" s="6" t="str">
        <f>VLOOKUP(B43,'[1]Current Slope List'!$A$29:$M$1904,4,FALSE)</f>
        <v>WS&amp;L</v>
      </c>
      <c r="H43" s="6" t="str">
        <f>VLOOKUP(B43,'[1]Current Slope List'!$A$29:$M$1904,5,FALSE)</f>
        <v>S</v>
      </c>
      <c r="I43" s="6" t="s">
        <v>43</v>
      </c>
      <c r="K43" s="6">
        <f>VLOOKUP(B43,'[1]Current Slope List'!$A$29:$M$1904,11,FALSE)</f>
        <v>0</v>
      </c>
      <c r="L43" s="5" t="s">
        <v>100</v>
      </c>
      <c r="M43" s="5" t="s">
        <v>101</v>
      </c>
      <c r="N43" s="5" t="str">
        <f>VLOOKUP(B43,'[1]Current Slope List'!$A$29:$M$1904,8,FALSE)</f>
        <v>HKPF</v>
      </c>
      <c r="O43" s="7" t="s">
        <v>46</v>
      </c>
      <c r="P43" s="7">
        <v>45</v>
      </c>
      <c r="Q43" s="7">
        <v>3.5</v>
      </c>
      <c r="R43" s="7">
        <v>45</v>
      </c>
      <c r="S43" s="7">
        <f t="shared" si="1"/>
        <v>157.5</v>
      </c>
      <c r="T43" s="12">
        <v>0</v>
      </c>
      <c r="U43" s="12">
        <v>1</v>
      </c>
      <c r="V43" s="12">
        <v>0</v>
      </c>
      <c r="W43" s="12">
        <v>0</v>
      </c>
      <c r="X43" s="12">
        <v>0</v>
      </c>
      <c r="Y43" s="6" t="s">
        <v>61</v>
      </c>
      <c r="Z43" s="6" t="s">
        <v>62</v>
      </c>
      <c r="AA43" s="9" t="s">
        <v>116</v>
      </c>
      <c r="AB43" s="9" t="s">
        <v>116</v>
      </c>
      <c r="AC43" s="9" t="s">
        <v>116</v>
      </c>
      <c r="AD43" s="9" t="s">
        <v>116</v>
      </c>
      <c r="AE43" s="9" t="s">
        <v>49</v>
      </c>
      <c r="AF43" s="5">
        <f>VLOOKUP(B43,'[1]Current Slope List'!A70:M1945,9,FALSE)</f>
        <v>2</v>
      </c>
      <c r="AG43" s="10">
        <f>VLOOKUP(B43,[1]NPRS!$A$29:$O$1904,10,FALSE)</f>
        <v>0.02</v>
      </c>
      <c r="AH43" s="5" t="str">
        <f>VLOOKUP(B43,'[1]Current Slope List'!$A$29:$M$1904,12,FALSE)</f>
        <v>Yes</v>
      </c>
      <c r="AI43" s="6" t="str">
        <f>IF(VLOOKUP(B43,'[1]intensive 2019'!$A$2:$E$145,1,TRUE)=B43,"Y","N")</f>
        <v>N</v>
      </c>
      <c r="AJ43" s="6" t="s">
        <v>50</v>
      </c>
      <c r="AK43" s="5">
        <v>4</v>
      </c>
      <c r="AL43" s="6" t="s">
        <v>50</v>
      </c>
      <c r="AM43" s="6" t="s">
        <v>50</v>
      </c>
      <c r="AN43" s="6" t="s">
        <v>50</v>
      </c>
      <c r="AO43" s="6" t="s">
        <v>50</v>
      </c>
      <c r="AP43" s="6" t="s">
        <v>50</v>
      </c>
    </row>
    <row r="44" spans="1:42">
      <c r="A44" s="5">
        <v>43</v>
      </c>
      <c r="B44" s="5" t="s">
        <v>152</v>
      </c>
      <c r="C44" s="6" t="str">
        <f>IF(VLOOKUP(B44,'[1]Current Slope List'!$A$29:$M$1904,1,FALSE)=B44,"Y","N")</f>
        <v>Y</v>
      </c>
      <c r="D44" s="5" t="str">
        <f>VLOOKUP(B44,'[1]Current Slope List'!$A$29:$M$1904,2,FALSE)</f>
        <v>15NW-B/C96</v>
      </c>
      <c r="E44" s="5">
        <f>VLOOKUP(B44,'[1]Current Slope List'!$A$29:$M$1904,3,FALSE)</f>
        <v>0</v>
      </c>
      <c r="F44" s="6" t="str">
        <f t="shared" si="0"/>
        <v>WHOLE</v>
      </c>
      <c r="G44" s="6" t="str">
        <f>VLOOKUP(B44,'[1]Current Slope List'!$A$29:$M$1904,4,FALSE)</f>
        <v>WS&amp;L</v>
      </c>
      <c r="H44" s="6" t="str">
        <f>VLOOKUP(B44,'[1]Current Slope List'!$A$29:$M$1904,5,FALSE)</f>
        <v>S</v>
      </c>
      <c r="I44" s="6" t="s">
        <v>43</v>
      </c>
      <c r="K44" s="6">
        <f>VLOOKUP(B44,'[1]Current Slope List'!$A$29:$M$1904,11,FALSE)</f>
        <v>0</v>
      </c>
      <c r="L44" s="5" t="s">
        <v>100</v>
      </c>
      <c r="M44" s="5" t="s">
        <v>101</v>
      </c>
      <c r="N44" s="5" t="str">
        <f>VLOOKUP(B44,'[1]Current Slope List'!$A$29:$M$1904,8,FALSE)</f>
        <v>HKPF</v>
      </c>
      <c r="O44" s="7" t="s">
        <v>46</v>
      </c>
      <c r="P44" s="7">
        <v>50</v>
      </c>
      <c r="Q44" s="7">
        <v>10</v>
      </c>
      <c r="R44" s="7">
        <v>40</v>
      </c>
      <c r="S44" s="7">
        <f t="shared" si="1"/>
        <v>400</v>
      </c>
      <c r="T44" s="12">
        <v>0</v>
      </c>
      <c r="U44" s="12">
        <v>1</v>
      </c>
      <c r="V44" s="12">
        <v>0</v>
      </c>
      <c r="W44" s="12">
        <v>0</v>
      </c>
      <c r="X44" s="12">
        <v>0</v>
      </c>
      <c r="Y44" s="6" t="s">
        <v>61</v>
      </c>
      <c r="Z44" s="6" t="s">
        <v>72</v>
      </c>
      <c r="AA44" s="9" t="s">
        <v>116</v>
      </c>
      <c r="AB44" s="9" t="s">
        <v>116</v>
      </c>
      <c r="AC44" s="9" t="s">
        <v>116</v>
      </c>
      <c r="AD44" s="9" t="s">
        <v>116</v>
      </c>
      <c r="AE44" s="9" t="s">
        <v>49</v>
      </c>
      <c r="AF44" s="5">
        <f>VLOOKUP(B44,'[1]Current Slope List'!A71:M1946,9,FALSE)</f>
        <v>2</v>
      </c>
      <c r="AG44" s="10">
        <f>VLOOKUP(B44,[1]NPRS!$A$29:$O$1904,10,FALSE)</f>
        <v>0</v>
      </c>
      <c r="AH44" s="5" t="str">
        <f>VLOOKUP(B44,'[1]Current Slope List'!$A$29:$M$1904,12,FALSE)</f>
        <v>Yes</v>
      </c>
      <c r="AI44" s="6" t="str">
        <f>IF(VLOOKUP(B44,'[1]intensive 2019'!$A$2:$E$145,1,TRUE)=B44,"Y","N")</f>
        <v>N</v>
      </c>
      <c r="AJ44" s="6" t="s">
        <v>50</v>
      </c>
      <c r="AK44" s="5">
        <v>15</v>
      </c>
      <c r="AL44" s="6" t="s">
        <v>50</v>
      </c>
      <c r="AM44" s="6" t="s">
        <v>50</v>
      </c>
      <c r="AN44" s="6" t="s">
        <v>50</v>
      </c>
      <c r="AO44" s="6" t="str">
        <f>IF(VLOOKUP(B44,[1]Roadside!$B$2:$D$186,1,FALSE)=B44,"Y","N")</f>
        <v>Y</v>
      </c>
      <c r="AP44" s="6" t="s">
        <v>50</v>
      </c>
    </row>
    <row r="45" spans="1:42">
      <c r="A45" s="5">
        <v>44</v>
      </c>
      <c r="B45" s="5" t="s">
        <v>153</v>
      </c>
      <c r="C45" s="6" t="str">
        <f>IF(VLOOKUP(B45,'[1]Current Slope List'!$A$29:$M$1904,1,FALSE)=B45,"Y","N")</f>
        <v>Y</v>
      </c>
      <c r="D45" s="5" t="str">
        <f>VLOOKUP(B45,'[1]Current Slope List'!$A$29:$M$1904,2,FALSE)</f>
        <v>15NW-B/F155</v>
      </c>
      <c r="E45" s="5">
        <f>VLOOKUP(B45,'[1]Current Slope List'!$A$29:$M$1904,3,FALSE)</f>
        <v>0</v>
      </c>
      <c r="F45" s="6" t="str">
        <f t="shared" si="0"/>
        <v>WHOLE</v>
      </c>
      <c r="G45" s="6" t="str">
        <f>VLOOKUP(B45,'[1]Current Slope List'!$A$29:$M$1904,4,FALSE)</f>
        <v>WS&amp;L</v>
      </c>
      <c r="H45" s="6" t="str">
        <f>VLOOKUP(B45,'[1]Current Slope List'!$A$29:$M$1904,5,FALSE)</f>
        <v>S</v>
      </c>
      <c r="I45" s="6" t="s">
        <v>43</v>
      </c>
      <c r="K45" s="6">
        <f>VLOOKUP(B45,'[1]Current Slope List'!$A$29:$M$1904,11,FALSE)</f>
        <v>0</v>
      </c>
      <c r="L45" s="5" t="s">
        <v>100</v>
      </c>
      <c r="M45" s="5" t="s">
        <v>101</v>
      </c>
      <c r="N45" s="5" t="str">
        <f>VLOOKUP(B45,'[1]Current Slope List'!$A$29:$M$1904,8,FALSE)</f>
        <v>HKPF</v>
      </c>
      <c r="O45" s="7" t="s">
        <v>46</v>
      </c>
      <c r="P45" s="7">
        <v>30</v>
      </c>
      <c r="Q45" s="7">
        <v>4</v>
      </c>
      <c r="R45" s="7">
        <v>60</v>
      </c>
      <c r="S45" s="7">
        <f t="shared" si="1"/>
        <v>240</v>
      </c>
      <c r="T45" s="12">
        <v>0</v>
      </c>
      <c r="U45" s="12">
        <v>0</v>
      </c>
      <c r="V45" s="12">
        <v>0</v>
      </c>
      <c r="W45" s="12">
        <v>0</v>
      </c>
      <c r="X45" s="12">
        <v>1</v>
      </c>
      <c r="Y45" s="6" t="s">
        <v>61</v>
      </c>
      <c r="Z45" s="6" t="s">
        <v>72</v>
      </c>
      <c r="AA45" s="9" t="s">
        <v>116</v>
      </c>
      <c r="AB45" s="9" t="s">
        <v>116</v>
      </c>
      <c r="AC45" s="9" t="s">
        <v>116</v>
      </c>
      <c r="AD45" s="9" t="s">
        <v>116</v>
      </c>
      <c r="AE45" s="9" t="s">
        <v>49</v>
      </c>
      <c r="AF45" s="5">
        <f>VLOOKUP(B45,'[1]Current Slope List'!A72:M1947,9,FALSE)</f>
        <v>1</v>
      </c>
      <c r="AG45" s="10">
        <f>VLOOKUP(B45,[1]NPRS!$A$29:$O$1904,10,FALSE)</f>
        <v>0</v>
      </c>
      <c r="AH45" s="5" t="str">
        <f>VLOOKUP(B45,'[1]Current Slope List'!$A$29:$M$1904,12,FALSE)</f>
        <v>Yes</v>
      </c>
      <c r="AI45" s="6" t="str">
        <f>IF(VLOOKUP(B45,'[1]intensive 2019'!$A$2:$E$145,1,TRUE)=B45,"Y","N")</f>
        <v>N</v>
      </c>
      <c r="AJ45" s="6" t="s">
        <v>50</v>
      </c>
      <c r="AK45" s="5">
        <v>15</v>
      </c>
      <c r="AL45" s="6" t="s">
        <v>50</v>
      </c>
      <c r="AM45" s="6" t="s">
        <v>50</v>
      </c>
      <c r="AN45" s="6" t="s">
        <v>50</v>
      </c>
      <c r="AO45" s="6" t="s">
        <v>50</v>
      </c>
      <c r="AP45" s="6" t="s">
        <v>50</v>
      </c>
    </row>
    <row r="46" spans="1:42">
      <c r="A46" s="5">
        <v>45</v>
      </c>
      <c r="B46" s="5" t="s">
        <v>154</v>
      </c>
      <c r="C46" s="6" t="str">
        <f>IF(VLOOKUP(B46,'[1]Current Slope List'!$A$29:$M$1904,1,FALSE)=B46,"Y","N")</f>
        <v>Y</v>
      </c>
      <c r="D46" s="5" t="str">
        <f>VLOOKUP(B46,'[1]Current Slope List'!$A$29:$M$1904,2,FALSE)</f>
        <v>15NW-B/F168</v>
      </c>
      <c r="E46" s="5">
        <f>VLOOKUP(B46,'[1]Current Slope List'!$A$29:$M$1904,3,FALSE)</f>
        <v>0</v>
      </c>
      <c r="F46" s="6" t="str">
        <f t="shared" si="0"/>
        <v>WHOLE</v>
      </c>
      <c r="G46" s="6" t="str">
        <f>VLOOKUP(B46,'[1]Current Slope List'!$A$29:$M$1904,4,FALSE)</f>
        <v>WS&amp;L</v>
      </c>
      <c r="H46" s="6" t="str">
        <f>VLOOKUP(B46,'[1]Current Slope List'!$A$29:$M$1904,5,FALSE)</f>
        <v>S</v>
      </c>
      <c r="I46" s="6" t="s">
        <v>43</v>
      </c>
      <c r="K46" s="6">
        <f>VLOOKUP(B46,'[1]Current Slope List'!$A$29:$M$1904,11,FALSE)</f>
        <v>0</v>
      </c>
      <c r="L46" s="5" t="s">
        <v>100</v>
      </c>
      <c r="M46" s="5" t="s">
        <v>101</v>
      </c>
      <c r="N46" s="5" t="str">
        <f>VLOOKUP(B46,'[1]Current Slope List'!$A$29:$M$1904,8,FALSE)</f>
        <v>HKPF</v>
      </c>
      <c r="O46" s="7" t="s">
        <v>125</v>
      </c>
      <c r="P46" s="7">
        <v>30</v>
      </c>
      <c r="Q46" s="7">
        <v>3.6</v>
      </c>
      <c r="R46" s="7">
        <v>67</v>
      </c>
      <c r="S46" s="7">
        <f t="shared" si="1"/>
        <v>241.20000000000002</v>
      </c>
      <c r="T46" s="12">
        <v>0</v>
      </c>
      <c r="U46" s="12">
        <v>1</v>
      </c>
      <c r="V46" s="12">
        <v>0</v>
      </c>
      <c r="W46" s="12">
        <v>0</v>
      </c>
      <c r="X46" s="12">
        <v>0</v>
      </c>
      <c r="Y46" s="6" t="s">
        <v>61</v>
      </c>
      <c r="Z46" s="6" t="s">
        <v>62</v>
      </c>
      <c r="AA46" s="9" t="s">
        <v>116</v>
      </c>
      <c r="AB46" s="9" t="s">
        <v>116</v>
      </c>
      <c r="AC46" s="9" t="s">
        <v>116</v>
      </c>
      <c r="AD46" s="9" t="s">
        <v>116</v>
      </c>
      <c r="AE46" s="9" t="s">
        <v>49</v>
      </c>
      <c r="AF46" s="5">
        <f>VLOOKUP(B46,'[1]Current Slope List'!A73:M1948,9,FALSE)</f>
        <v>2</v>
      </c>
      <c r="AG46" s="10">
        <f>VLOOKUP(B46,[1]NPRS!$A$29:$O$1904,10,FALSE)</f>
        <v>0</v>
      </c>
      <c r="AH46" s="5" t="str">
        <f>VLOOKUP(B46,'[1]Current Slope List'!$A$29:$M$1904,12,FALSE)</f>
        <v>Yes</v>
      </c>
      <c r="AI46" s="6" t="str">
        <f>IF(VLOOKUP(B46,'[1]intensive 2019'!$A$2:$E$145,1,TRUE)=B46,"Y","N")</f>
        <v>N</v>
      </c>
      <c r="AJ46" s="6" t="s">
        <v>50</v>
      </c>
      <c r="AK46" s="5">
        <v>20</v>
      </c>
      <c r="AL46" s="6" t="s">
        <v>50</v>
      </c>
      <c r="AM46" s="6" t="s">
        <v>50</v>
      </c>
      <c r="AN46" s="6" t="s">
        <v>50</v>
      </c>
      <c r="AO46" s="6" t="s">
        <v>50</v>
      </c>
      <c r="AP46" s="6" t="s">
        <v>50</v>
      </c>
    </row>
    <row r="47" spans="1:42">
      <c r="A47" s="5">
        <v>46</v>
      </c>
      <c r="B47" s="5" t="s">
        <v>155</v>
      </c>
      <c r="C47" s="6" t="str">
        <f>IF(VLOOKUP(B47,'[1]Current Slope List'!$A$29:$M$1904,1,FALSE)=B47,"Y","N")</f>
        <v>Y</v>
      </c>
      <c r="D47" s="5" t="str">
        <f>VLOOKUP(B47,'[1]Current Slope List'!$A$29:$M$1904,2,FALSE)</f>
        <v>15NW-B/F49</v>
      </c>
      <c r="E47" s="5">
        <f>VLOOKUP(B47,'[1]Current Slope List'!$A$29:$M$1904,3,FALSE)</f>
        <v>0</v>
      </c>
      <c r="F47" s="6" t="str">
        <f t="shared" si="0"/>
        <v>WHOLE</v>
      </c>
      <c r="G47" s="6" t="str">
        <f>VLOOKUP(B47,'[1]Current Slope List'!$A$29:$M$1904,4,FALSE)</f>
        <v>WS&amp;L</v>
      </c>
      <c r="H47" s="6" t="str">
        <f>VLOOKUP(B47,'[1]Current Slope List'!$A$29:$M$1904,5,FALSE)</f>
        <v>S</v>
      </c>
      <c r="I47" s="6" t="s">
        <v>43</v>
      </c>
      <c r="K47" s="6">
        <f>VLOOKUP(B47,'[1]Current Slope List'!$A$29:$M$1904,11,FALSE)</f>
        <v>0</v>
      </c>
      <c r="L47" s="5" t="s">
        <v>100</v>
      </c>
      <c r="M47" s="5" t="s">
        <v>101</v>
      </c>
      <c r="N47" s="5" t="str">
        <f>VLOOKUP(B47,'[1]Current Slope List'!$A$29:$M$1904,8,FALSE)</f>
        <v>HKPF</v>
      </c>
      <c r="O47" s="7" t="s">
        <v>46</v>
      </c>
      <c r="P47" s="7">
        <v>35</v>
      </c>
      <c r="Q47" s="7">
        <v>7.2</v>
      </c>
      <c r="R47" s="7">
        <v>55</v>
      </c>
      <c r="S47" s="7">
        <f t="shared" si="1"/>
        <v>396</v>
      </c>
      <c r="T47" s="12">
        <v>0</v>
      </c>
      <c r="U47" s="12">
        <v>1</v>
      </c>
      <c r="V47" s="12">
        <v>0</v>
      </c>
      <c r="W47" s="12">
        <v>0</v>
      </c>
      <c r="X47" s="12">
        <v>0</v>
      </c>
      <c r="Y47" s="6" t="s">
        <v>61</v>
      </c>
      <c r="Z47" s="6" t="s">
        <v>62</v>
      </c>
      <c r="AA47" s="9" t="s">
        <v>116</v>
      </c>
      <c r="AB47" s="9" t="s">
        <v>116</v>
      </c>
      <c r="AC47" s="9" t="s">
        <v>116</v>
      </c>
      <c r="AD47" s="9" t="s">
        <v>116</v>
      </c>
      <c r="AE47" s="9" t="s">
        <v>49</v>
      </c>
      <c r="AF47" s="5">
        <f>VLOOKUP(B47,'[1]Current Slope List'!A74:M1949,9,FALSE)</f>
        <v>2</v>
      </c>
      <c r="AG47" s="10">
        <f>VLOOKUP(B47,[1]NPRS!$A$29:$O$1904,10,FALSE)</f>
        <v>0.15</v>
      </c>
      <c r="AH47" s="5" t="str">
        <f>VLOOKUP(B47,'[1]Current Slope List'!$A$29:$M$1904,12,FALSE)</f>
        <v>Yes</v>
      </c>
      <c r="AI47" s="6" t="str">
        <f>IF(VLOOKUP(B47,'[1]intensive 2019'!$A$2:$E$145,1,TRUE)=B47,"Y","N")</f>
        <v>N</v>
      </c>
      <c r="AJ47" s="6" t="s">
        <v>50</v>
      </c>
      <c r="AK47" s="5">
        <v>12</v>
      </c>
      <c r="AL47" s="6" t="s">
        <v>50</v>
      </c>
      <c r="AM47" s="6" t="s">
        <v>50</v>
      </c>
      <c r="AN47" s="6" t="s">
        <v>50</v>
      </c>
      <c r="AO47" s="6" t="s">
        <v>50</v>
      </c>
      <c r="AP47" s="6" t="s">
        <v>50</v>
      </c>
    </row>
    <row r="48" spans="1:42">
      <c r="A48" s="5">
        <v>47</v>
      </c>
      <c r="B48" s="5" t="s">
        <v>156</v>
      </c>
      <c r="C48" s="6" t="str">
        <f>IF(VLOOKUP(B48,'[1]Current Slope List'!$A$29:$M$1904,1,FALSE)=B48,"Y","N")</f>
        <v>Y</v>
      </c>
      <c r="D48" s="5" t="str">
        <f>VLOOKUP(B48,'[1]Current Slope List'!$A$29:$M$1904,2,FALSE)</f>
        <v>15NW-B/R56</v>
      </c>
      <c r="E48" s="5">
        <f>VLOOKUP(B48,'[1]Current Slope List'!$A$29:$M$1904,3,FALSE)</f>
        <v>0</v>
      </c>
      <c r="F48" s="6" t="str">
        <f t="shared" si="0"/>
        <v>WHOLE</v>
      </c>
      <c r="G48" s="6" t="str">
        <f>VLOOKUP(B48,'[1]Current Slope List'!$A$29:$M$1904,4,FALSE)</f>
        <v>WS&amp;L</v>
      </c>
      <c r="H48" s="6" t="str">
        <f>VLOOKUP(B48,'[1]Current Slope List'!$A$29:$M$1904,5,FALSE)</f>
        <v>S</v>
      </c>
      <c r="I48" s="6" t="s">
        <v>43</v>
      </c>
      <c r="K48" s="6">
        <f>VLOOKUP(B48,'[1]Current Slope List'!$A$29:$M$1904,11,FALSE)</f>
        <v>0</v>
      </c>
      <c r="L48" s="5" t="s">
        <v>100</v>
      </c>
      <c r="M48" s="5" t="s">
        <v>101</v>
      </c>
      <c r="N48" s="5" t="str">
        <f>VLOOKUP(B48,'[1]Current Slope List'!$A$29:$M$1904,8,FALSE)</f>
        <v>HKPF</v>
      </c>
      <c r="O48" s="7" t="s">
        <v>125</v>
      </c>
      <c r="P48" s="6" t="s">
        <v>49</v>
      </c>
      <c r="Q48" s="6" t="s">
        <v>49</v>
      </c>
      <c r="R48" s="6" t="s">
        <v>49</v>
      </c>
      <c r="S48" s="6" t="s">
        <v>49</v>
      </c>
      <c r="T48" s="6" t="s">
        <v>49</v>
      </c>
      <c r="U48" s="6" t="s">
        <v>49</v>
      </c>
      <c r="V48" s="6" t="s">
        <v>49</v>
      </c>
      <c r="W48" s="6" t="s">
        <v>49</v>
      </c>
      <c r="X48" s="6" t="s">
        <v>49</v>
      </c>
      <c r="Y48" s="6" t="s">
        <v>49</v>
      </c>
      <c r="Z48" s="6" t="s">
        <v>62</v>
      </c>
      <c r="AA48" s="9" t="s">
        <v>157</v>
      </c>
      <c r="AB48" s="9" t="s">
        <v>96</v>
      </c>
      <c r="AC48" s="9" t="s">
        <v>121</v>
      </c>
      <c r="AD48" s="9" t="s">
        <v>113</v>
      </c>
      <c r="AE48" s="9" t="s">
        <v>72</v>
      </c>
      <c r="AF48" s="5">
        <f>VLOOKUP(B48,'[1]Current Slope List'!A75:M1950,9,FALSE)</f>
        <v>2</v>
      </c>
      <c r="AG48" s="10">
        <f>VLOOKUP(B48,[1]NPRS!$A$29:$O$1904,10,FALSE)</f>
        <v>1.22</v>
      </c>
      <c r="AH48" s="5" t="str">
        <f>VLOOKUP(B48,'[1]Current Slope List'!$A$29:$M$1904,12,FALSE)</f>
        <v>No</v>
      </c>
      <c r="AI48" s="6" t="str">
        <f>IF(VLOOKUP(B48,'[1]intensive 2019'!$A$2:$E$145,1,TRUE)=B48,"Y","N")</f>
        <v>N</v>
      </c>
      <c r="AJ48" s="6" t="s">
        <v>50</v>
      </c>
      <c r="AL48" s="6" t="s">
        <v>50</v>
      </c>
      <c r="AM48" s="6" t="s">
        <v>50</v>
      </c>
      <c r="AN48" s="6" t="s">
        <v>50</v>
      </c>
      <c r="AO48" s="6" t="s">
        <v>50</v>
      </c>
      <c r="AP48" s="6" t="s">
        <v>50</v>
      </c>
    </row>
    <row r="49" spans="1:42">
      <c r="A49" s="5">
        <v>48</v>
      </c>
      <c r="B49" s="5" t="s">
        <v>158</v>
      </c>
      <c r="C49" s="6" t="str">
        <f>IF(VLOOKUP(B49,'[1]Current Slope List'!$A$29:$M$1904,1,FALSE)=B49,"Y","N")</f>
        <v>Y</v>
      </c>
      <c r="D49" s="5" t="str">
        <f>VLOOKUP(B49,'[1]Current Slope List'!$A$29:$M$1904,2,FALSE)</f>
        <v>11SW-D/C2026</v>
      </c>
      <c r="E49" s="5">
        <f>VLOOKUP(B49,'[1]Current Slope List'!$A$29:$M$1904,3,FALSE)</f>
        <v>1</v>
      </c>
      <c r="F49" s="6">
        <f t="shared" si="0"/>
        <v>1</v>
      </c>
      <c r="G49" s="6" t="str">
        <f>VLOOKUP(B49,'[1]Current Slope List'!$A$29:$M$1904,4,FALSE)</f>
        <v>WS&amp;L</v>
      </c>
      <c r="H49" s="6" t="str">
        <f>VLOOKUP(B49,'[1]Current Slope List'!$A$29:$M$1904,5,FALSE)</f>
        <v>S</v>
      </c>
      <c r="I49" s="6" t="s">
        <v>43</v>
      </c>
      <c r="K49" s="6">
        <f>VLOOKUP(B49,'[1]Current Slope List'!$A$29:$M$1904,11,FALSE)</f>
        <v>0</v>
      </c>
      <c r="L49" s="5" t="s">
        <v>100</v>
      </c>
      <c r="M49" s="5" t="s">
        <v>101</v>
      </c>
      <c r="N49" s="5" t="str">
        <f>VLOOKUP(B49,'[1]Current Slope List'!$A$29:$M$1904,8,FALSE)</f>
        <v>HKPF</v>
      </c>
      <c r="O49" s="7" t="s">
        <v>125</v>
      </c>
      <c r="P49" s="7">
        <v>45</v>
      </c>
      <c r="Q49" s="7">
        <v>6</v>
      </c>
      <c r="R49" s="7">
        <v>158</v>
      </c>
      <c r="S49" s="7">
        <f t="shared" si="1"/>
        <v>948</v>
      </c>
      <c r="T49" s="12">
        <v>0</v>
      </c>
      <c r="U49" s="12">
        <v>1</v>
      </c>
      <c r="V49" s="12">
        <v>0</v>
      </c>
      <c r="W49" s="12">
        <v>0</v>
      </c>
      <c r="X49" s="12">
        <v>0</v>
      </c>
      <c r="Y49" s="6" t="s">
        <v>61</v>
      </c>
      <c r="Z49" s="6" t="s">
        <v>62</v>
      </c>
      <c r="AA49" s="9" t="s">
        <v>49</v>
      </c>
      <c r="AB49" s="9" t="s">
        <v>49</v>
      </c>
      <c r="AC49" s="9" t="s">
        <v>49</v>
      </c>
      <c r="AD49" s="9" t="s">
        <v>49</v>
      </c>
      <c r="AE49" s="9" t="s">
        <v>49</v>
      </c>
      <c r="AF49" s="5">
        <f>VLOOKUP(B49,'[1]Current Slope List'!A76:M1951,9,FALSE)</f>
        <v>2</v>
      </c>
      <c r="AG49" s="10">
        <f>VLOOKUP(B49,[1]NPRS!$A$29:$O$1904,10,FALSE)</f>
        <v>0</v>
      </c>
      <c r="AH49" s="5" t="str">
        <f>VLOOKUP(B49,'[1]Current Slope List'!$A$29:$M$1904,12,FALSE)</f>
        <v>Yes</v>
      </c>
      <c r="AI49" s="6" t="str">
        <f>IF(VLOOKUP(B49,'[1]intensive 2019'!$A$2:$E$145,1,TRUE)=B49,"Y","N")</f>
        <v>N</v>
      </c>
      <c r="AJ49" s="6" t="s">
        <v>50</v>
      </c>
      <c r="AL49" s="6" t="s">
        <v>50</v>
      </c>
      <c r="AM49" s="6" t="s">
        <v>50</v>
      </c>
      <c r="AN49" s="6" t="s">
        <v>50</v>
      </c>
      <c r="AO49" s="6" t="str">
        <f>IF(VLOOKUP(B49,[1]Roadside!$B$2:$D$186,1,FALSE)=B49,"Y","N")</f>
        <v>Y</v>
      </c>
      <c r="AP49" s="6" t="s">
        <v>50</v>
      </c>
    </row>
    <row r="50" spans="1:42">
      <c r="A50" s="5">
        <v>49</v>
      </c>
      <c r="B50" s="5" t="s">
        <v>159</v>
      </c>
      <c r="C50" s="6" t="str">
        <f>IF(VLOOKUP(B50,'[1]Current Slope List'!$A$29:$M$1904,1,FALSE)=B50,"Y","N")</f>
        <v>Y</v>
      </c>
      <c r="D50" s="5" t="str">
        <f>VLOOKUP(B50,'[1]Current Slope List'!$A$29:$M$1904,2,FALSE)</f>
        <v>11SW-D/CR1435</v>
      </c>
      <c r="E50" s="5">
        <f>VLOOKUP(B50,'[1]Current Slope List'!$A$29:$M$1904,3,FALSE)</f>
        <v>0</v>
      </c>
      <c r="F50" s="6" t="str">
        <f t="shared" si="0"/>
        <v>WHOLE</v>
      </c>
      <c r="G50" s="6" t="str">
        <f>VLOOKUP(B50,'[1]Current Slope List'!$A$29:$M$1904,4,FALSE)</f>
        <v>WS&amp;L</v>
      </c>
      <c r="H50" s="6" t="str">
        <f>VLOOKUP(B50,'[1]Current Slope List'!$A$29:$M$1904,5,FALSE)</f>
        <v>S</v>
      </c>
      <c r="I50" s="6" t="s">
        <v>43</v>
      </c>
      <c r="K50" s="6" t="str">
        <f>VLOOKUP(B50,'[1]Current Slope List'!$A$29:$M$1904,11,FALSE)</f>
        <v>Aberdeen_ApLeiChau</v>
      </c>
      <c r="L50" s="5" t="s">
        <v>160</v>
      </c>
      <c r="M50" s="5" t="s">
        <v>161</v>
      </c>
      <c r="N50" s="5" t="str">
        <f>VLOOKUP(B50,'[1]Current Slope List'!$A$29:$M$1904,8,FALSE)</f>
        <v>FEHD</v>
      </c>
      <c r="O50" s="7" t="s">
        <v>46</v>
      </c>
      <c r="P50" s="7">
        <v>70</v>
      </c>
      <c r="Q50" s="7">
        <v>3.8</v>
      </c>
      <c r="R50" s="7">
        <v>10</v>
      </c>
      <c r="S50" s="7">
        <f t="shared" si="1"/>
        <v>38</v>
      </c>
      <c r="T50" s="12">
        <v>0.9</v>
      </c>
      <c r="U50" s="12">
        <v>0.1</v>
      </c>
      <c r="V50" s="12">
        <v>0</v>
      </c>
      <c r="W50" s="12">
        <v>0</v>
      </c>
      <c r="X50" s="12">
        <v>0</v>
      </c>
      <c r="Y50" s="6" t="s">
        <v>78</v>
      </c>
      <c r="Z50" s="6" t="s">
        <v>62</v>
      </c>
      <c r="AA50" s="9" t="s">
        <v>162</v>
      </c>
      <c r="AB50" s="14" t="s">
        <v>163</v>
      </c>
      <c r="AC50" s="9" t="s">
        <v>164</v>
      </c>
      <c r="AD50" s="9" t="s">
        <v>165</v>
      </c>
      <c r="AE50" s="9" t="s">
        <v>62</v>
      </c>
      <c r="AF50" s="5">
        <f>VLOOKUP(B50,'[1]Current Slope List'!A77:M1952,9,FALSE)</f>
        <v>3</v>
      </c>
      <c r="AG50" s="10">
        <f>VLOOKUP(B50,[1]NPRS!$A$29:$O$1904,10,FALSE)</f>
        <v>0</v>
      </c>
      <c r="AH50" s="5" t="str">
        <f>VLOOKUP(B50,'[1]Current Slope List'!$A$29:$M$1904,12,FALSE)</f>
        <v>Yes</v>
      </c>
      <c r="AI50" s="6" t="str">
        <f>IF(VLOOKUP(B50,'[1]intensive 2019'!$A$2:$E$145,1,TRUE)=B50,"Y","N")</f>
        <v>N</v>
      </c>
      <c r="AJ50" s="6" t="s">
        <v>50</v>
      </c>
      <c r="AK50" s="5">
        <v>3</v>
      </c>
      <c r="AL50" s="6" t="s">
        <v>50</v>
      </c>
      <c r="AM50" s="6" t="s">
        <v>50</v>
      </c>
      <c r="AN50" s="6" t="s">
        <v>50</v>
      </c>
      <c r="AO50" s="6" t="s">
        <v>50</v>
      </c>
      <c r="AP50" s="6" t="s">
        <v>50</v>
      </c>
    </row>
    <row r="51" spans="1:42">
      <c r="A51" s="5">
        <v>50</v>
      </c>
      <c r="B51" s="5" t="s">
        <v>166</v>
      </c>
      <c r="C51" s="6" t="str">
        <f>IF(VLOOKUP(B51,'[1]Current Slope List'!$A$29:$M$1904,1,FALSE)=B51,"Y","N")</f>
        <v>Y</v>
      </c>
      <c r="D51" s="5" t="str">
        <f>VLOOKUP(B51,'[1]Current Slope List'!$A$29:$M$1904,2,FALSE)</f>
        <v>15NW-B/C299</v>
      </c>
      <c r="E51" s="5">
        <f>VLOOKUP(B51,'[1]Current Slope List'!$A$29:$M$1904,3,FALSE)</f>
        <v>0</v>
      </c>
      <c r="F51" s="6" t="str">
        <f t="shared" si="0"/>
        <v>WHOLE</v>
      </c>
      <c r="G51" s="6" t="str">
        <f>VLOOKUP(B51,'[1]Current Slope List'!$A$29:$M$1904,4,FALSE)</f>
        <v>WS&amp;L</v>
      </c>
      <c r="H51" s="6" t="str">
        <f>VLOOKUP(B51,'[1]Current Slope List'!$A$29:$M$1904,5,FALSE)</f>
        <v>S</v>
      </c>
      <c r="I51" s="6" t="s">
        <v>43</v>
      </c>
      <c r="K51" s="6">
        <f>VLOOKUP(B51,'[1]Current Slope List'!$A$29:$M$1904,11,FALSE)</f>
        <v>0</v>
      </c>
      <c r="L51" s="5" t="s">
        <v>167</v>
      </c>
      <c r="M51" s="5" t="s">
        <v>168</v>
      </c>
      <c r="N51" s="5" t="str">
        <f>VLOOKUP(B51,'[1]Current Slope List'!$A$29:$M$1904,8,FALSE)</f>
        <v>LCSD</v>
      </c>
      <c r="O51" s="7" t="s">
        <v>46</v>
      </c>
      <c r="P51" s="7">
        <v>40</v>
      </c>
      <c r="Q51" s="7">
        <v>4.7</v>
      </c>
      <c r="R51" s="7">
        <v>55</v>
      </c>
      <c r="S51" s="7">
        <f t="shared" si="1"/>
        <v>258.5</v>
      </c>
      <c r="T51" s="12">
        <v>0</v>
      </c>
      <c r="U51" s="12">
        <v>0</v>
      </c>
      <c r="V51" s="12">
        <v>1</v>
      </c>
      <c r="W51" s="12">
        <v>0</v>
      </c>
      <c r="X51" s="12">
        <v>0</v>
      </c>
      <c r="Y51" s="6" t="s">
        <v>61</v>
      </c>
      <c r="Z51" s="6" t="s">
        <v>72</v>
      </c>
      <c r="AA51" s="9" t="s">
        <v>116</v>
      </c>
      <c r="AB51" s="9" t="s">
        <v>116</v>
      </c>
      <c r="AC51" s="9" t="s">
        <v>116</v>
      </c>
      <c r="AD51" s="9" t="s">
        <v>116</v>
      </c>
      <c r="AE51" s="9" t="s">
        <v>49</v>
      </c>
      <c r="AF51" s="5">
        <f>VLOOKUP(B51,'[1]Current Slope List'!A78:M1953,9,FALSE)</f>
        <v>2</v>
      </c>
      <c r="AG51" s="10">
        <f>VLOOKUP(B51,[1]NPRS!$A$29:$O$1904,10,FALSE)</f>
        <v>0.38</v>
      </c>
      <c r="AH51" s="5" t="str">
        <f>VLOOKUP(B51,'[1]Current Slope List'!$A$29:$M$1904,12,FALSE)</f>
        <v>No</v>
      </c>
      <c r="AI51" s="6" t="str">
        <f>IF(VLOOKUP(B51,'[1]intensive 2019'!$A$2:$E$145,1,TRUE)=B51,"Y","N")</f>
        <v>N</v>
      </c>
      <c r="AJ51" s="6" t="s">
        <v>50</v>
      </c>
      <c r="AL51" s="6" t="s">
        <v>50</v>
      </c>
      <c r="AM51" s="6" t="s">
        <v>50</v>
      </c>
      <c r="AN51" s="6" t="s">
        <v>50</v>
      </c>
      <c r="AO51" s="6" t="s">
        <v>50</v>
      </c>
      <c r="AP51" s="6" t="s">
        <v>50</v>
      </c>
    </row>
    <row r="52" spans="1:42">
      <c r="A52" s="5">
        <v>51</v>
      </c>
      <c r="B52" s="5" t="s">
        <v>169</v>
      </c>
      <c r="C52" s="6" t="str">
        <f>IF(VLOOKUP(B52,'[1]Current Slope List'!$A$29:$M$1904,1,FALSE)=B52,"Y","N")</f>
        <v>Y</v>
      </c>
      <c r="D52" s="5" t="str">
        <f>VLOOKUP(B52,'[1]Current Slope List'!$A$29:$M$1904,2,FALSE)</f>
        <v>15NW-B/CR376</v>
      </c>
      <c r="E52" s="5">
        <f>VLOOKUP(B52,'[1]Current Slope List'!$A$29:$M$1904,3,FALSE)</f>
        <v>0</v>
      </c>
      <c r="F52" s="6" t="str">
        <f t="shared" si="0"/>
        <v>WHOLE</v>
      </c>
      <c r="G52" s="6" t="str">
        <f>VLOOKUP(B52,'[1]Current Slope List'!$A$29:$M$1904,4,FALSE)</f>
        <v>WS&amp;L</v>
      </c>
      <c r="H52" s="6" t="str">
        <f>VLOOKUP(B52,'[1]Current Slope List'!$A$29:$M$1904,5,FALSE)</f>
        <v>S</v>
      </c>
      <c r="I52" s="6" t="s">
        <v>43</v>
      </c>
      <c r="K52" s="6">
        <f>VLOOKUP(B52,'[1]Current Slope List'!$A$29:$M$1904,11,FALSE)</f>
        <v>0</v>
      </c>
      <c r="L52" s="5" t="s">
        <v>167</v>
      </c>
      <c r="M52" s="5" t="s">
        <v>168</v>
      </c>
      <c r="N52" s="5" t="str">
        <f>VLOOKUP(B52,'[1]Current Slope List'!$A$29:$M$1904,8,FALSE)</f>
        <v>LCSD</v>
      </c>
      <c r="O52" s="7" t="s">
        <v>46</v>
      </c>
      <c r="P52" s="7">
        <v>55</v>
      </c>
      <c r="Q52" s="7">
        <v>3.3</v>
      </c>
      <c r="R52" s="7">
        <v>57</v>
      </c>
      <c r="S52" s="7">
        <f t="shared" si="1"/>
        <v>188.1</v>
      </c>
      <c r="T52" s="12">
        <v>0</v>
      </c>
      <c r="U52" s="12">
        <v>0</v>
      </c>
      <c r="V52" s="12">
        <v>0</v>
      </c>
      <c r="W52" s="12">
        <v>1</v>
      </c>
      <c r="X52" s="12">
        <v>0</v>
      </c>
      <c r="Y52" s="6" t="s">
        <v>170</v>
      </c>
      <c r="Z52" s="6" t="s">
        <v>72</v>
      </c>
      <c r="AA52" s="9" t="s">
        <v>171</v>
      </c>
      <c r="AB52" s="9" t="s">
        <v>172</v>
      </c>
      <c r="AC52" s="9" t="s">
        <v>121</v>
      </c>
      <c r="AD52" s="9" t="s">
        <v>56</v>
      </c>
      <c r="AE52" s="9" t="s">
        <v>72</v>
      </c>
      <c r="AF52" s="5">
        <f>VLOOKUP(B52,'[1]Current Slope List'!A79:M1954,9,FALSE)</f>
        <v>1</v>
      </c>
      <c r="AG52" s="10">
        <f>VLOOKUP(B52,[1]NPRS!$A$29:$O$1904,10,FALSE)</f>
        <v>1.76</v>
      </c>
      <c r="AH52" s="5" t="str">
        <f>VLOOKUP(B52,'[1]Current Slope List'!$A$29:$M$1904,12,FALSE)</f>
        <v>No</v>
      </c>
      <c r="AI52" s="6" t="str">
        <f>IF(VLOOKUP(B52,'[1]intensive 2019'!$A$2:$E$145,1,TRUE)=B52,"Y","N")</f>
        <v>N</v>
      </c>
      <c r="AJ52" s="6" t="s">
        <v>50</v>
      </c>
      <c r="AL52" s="6" t="s">
        <v>50</v>
      </c>
      <c r="AM52" s="6" t="s">
        <v>50</v>
      </c>
      <c r="AN52" s="6" t="s">
        <v>50</v>
      </c>
      <c r="AO52" s="6" t="s">
        <v>50</v>
      </c>
      <c r="AP52" s="6" t="s">
        <v>50</v>
      </c>
    </row>
    <row r="53" spans="1:42">
      <c r="A53" s="5">
        <v>52</v>
      </c>
      <c r="B53" s="5" t="s">
        <v>173</v>
      </c>
      <c r="C53" s="6" t="str">
        <f>IF(VLOOKUP(B53,'[1]Current Slope List'!$A$29:$M$1904,1,FALSE)=B53,"Y","N")</f>
        <v>Y</v>
      </c>
      <c r="D53" s="5" t="str">
        <f>VLOOKUP(B53,'[1]Current Slope List'!$A$29:$M$1904,2,FALSE)</f>
        <v>15NW-B/R54</v>
      </c>
      <c r="E53" s="5">
        <f>VLOOKUP(B53,'[1]Current Slope List'!$A$29:$M$1904,3,FALSE)</f>
        <v>0</v>
      </c>
      <c r="F53" s="6" t="str">
        <f t="shared" si="0"/>
        <v>WHOLE</v>
      </c>
      <c r="G53" s="6" t="str">
        <f>VLOOKUP(B53,'[1]Current Slope List'!$A$29:$M$1904,4,FALSE)</f>
        <v>WS&amp;L</v>
      </c>
      <c r="H53" s="6" t="str">
        <f>VLOOKUP(B53,'[1]Current Slope List'!$A$29:$M$1904,5,FALSE)</f>
        <v>S</v>
      </c>
      <c r="I53" s="6" t="s">
        <v>43</v>
      </c>
      <c r="K53" s="6">
        <f>VLOOKUP(B53,'[1]Current Slope List'!$A$29:$M$1904,11,FALSE)</f>
        <v>0</v>
      </c>
      <c r="L53" s="5" t="s">
        <v>167</v>
      </c>
      <c r="M53" s="5" t="s">
        <v>168</v>
      </c>
      <c r="N53" s="5" t="str">
        <f>VLOOKUP(B53,'[1]Current Slope List'!$A$29:$M$1904,8,FALSE)</f>
        <v>LCSD</v>
      </c>
      <c r="O53" s="7" t="s">
        <v>46</v>
      </c>
      <c r="P53" s="6" t="s">
        <v>49</v>
      </c>
      <c r="Q53" s="6" t="s">
        <v>49</v>
      </c>
      <c r="R53" s="6" t="s">
        <v>49</v>
      </c>
      <c r="S53" s="6" t="s">
        <v>49</v>
      </c>
      <c r="T53" s="6" t="s">
        <v>49</v>
      </c>
      <c r="U53" s="6" t="s">
        <v>49</v>
      </c>
      <c r="V53" s="6" t="s">
        <v>49</v>
      </c>
      <c r="W53" s="6" t="s">
        <v>49</v>
      </c>
      <c r="X53" s="6" t="s">
        <v>49</v>
      </c>
      <c r="Y53" s="6" t="s">
        <v>49</v>
      </c>
      <c r="Z53" s="6" t="s">
        <v>62</v>
      </c>
      <c r="AA53" s="9">
        <v>6.9</v>
      </c>
      <c r="AB53" s="9" t="s">
        <v>54</v>
      </c>
      <c r="AC53" s="9" t="s">
        <v>121</v>
      </c>
      <c r="AD53" s="9" t="s">
        <v>56</v>
      </c>
      <c r="AE53" s="9" t="s">
        <v>62</v>
      </c>
      <c r="AF53" s="5">
        <f>VLOOKUP(B53,'[1]Current Slope List'!A80:M1955,9,FALSE)</f>
        <v>2</v>
      </c>
      <c r="AG53" s="10">
        <f>VLOOKUP(B53,[1]NPRS!$A$29:$O$1904,10,FALSE)</f>
        <v>35.630000000000003</v>
      </c>
      <c r="AH53" s="5" t="str">
        <f>VLOOKUP(B53,'[1]Current Slope List'!$A$29:$M$1904,12,FALSE)</f>
        <v>No</v>
      </c>
      <c r="AI53" s="6" t="str">
        <f>IF(VLOOKUP(B53,'[1]intensive 2019'!$A$2:$E$145,1,TRUE)=B53,"Y","N")</f>
        <v>N</v>
      </c>
      <c r="AJ53" s="6" t="s">
        <v>50</v>
      </c>
      <c r="AL53" s="6" t="s">
        <v>50</v>
      </c>
      <c r="AM53" s="6" t="s">
        <v>50</v>
      </c>
      <c r="AN53" s="6" t="s">
        <v>50</v>
      </c>
      <c r="AO53" s="6" t="s">
        <v>50</v>
      </c>
      <c r="AP53" s="6" t="s">
        <v>50</v>
      </c>
    </row>
    <row r="54" spans="1:42">
      <c r="A54" s="5">
        <v>53</v>
      </c>
      <c r="B54" s="5" t="s">
        <v>174</v>
      </c>
      <c r="C54" s="6" t="str">
        <f>IF(VLOOKUP(B54,'[1]Current Slope List'!$A$29:$M$1904,1,FALSE)=B54,"Y","N")</f>
        <v>Y</v>
      </c>
      <c r="D54" s="5" t="str">
        <f>VLOOKUP(B54,'[1]Current Slope List'!$A$29:$M$1904,2,FALSE)</f>
        <v>15NW-B/C219</v>
      </c>
      <c r="E54" s="5">
        <f>VLOOKUP(B54,'[1]Current Slope List'!$A$29:$M$1904,3,FALSE)</f>
        <v>0</v>
      </c>
      <c r="F54" s="6" t="str">
        <f t="shared" si="0"/>
        <v>WHOLE</v>
      </c>
      <c r="G54" s="6" t="str">
        <f>VLOOKUP(B54,'[1]Current Slope List'!$A$29:$M$1904,4,FALSE)</f>
        <v>WS&amp;L</v>
      </c>
      <c r="H54" s="6" t="str">
        <f>VLOOKUP(B54,'[1]Current Slope List'!$A$29:$M$1904,5,FALSE)</f>
        <v>S</v>
      </c>
      <c r="I54" s="6" t="s">
        <v>43</v>
      </c>
      <c r="K54" s="6">
        <f>VLOOKUP(B54,'[1]Current Slope List'!$A$29:$M$1904,11,FALSE)</f>
        <v>0</v>
      </c>
      <c r="L54" s="5" t="s">
        <v>167</v>
      </c>
      <c r="M54" s="5" t="s">
        <v>168</v>
      </c>
      <c r="N54" s="5" t="str">
        <f>VLOOKUP(B54,'[1]Current Slope List'!$A$29:$M$1904,8,FALSE)</f>
        <v>LCSD</v>
      </c>
      <c r="O54" s="7" t="s">
        <v>46</v>
      </c>
      <c r="P54" s="7">
        <v>30</v>
      </c>
      <c r="Q54" s="7">
        <v>4.9000000000000004</v>
      </c>
      <c r="R54" s="7">
        <v>30</v>
      </c>
      <c r="S54" s="7">
        <f t="shared" si="1"/>
        <v>147</v>
      </c>
      <c r="T54" s="12">
        <v>0</v>
      </c>
      <c r="U54" s="12">
        <v>1</v>
      </c>
      <c r="V54" s="12">
        <v>0</v>
      </c>
      <c r="W54" s="12">
        <v>0</v>
      </c>
      <c r="X54" s="12">
        <v>0</v>
      </c>
      <c r="Y54" s="6" t="s">
        <v>61</v>
      </c>
      <c r="Z54" s="6" t="s">
        <v>62</v>
      </c>
      <c r="AA54" s="9" t="s">
        <v>116</v>
      </c>
      <c r="AB54" s="9" t="s">
        <v>116</v>
      </c>
      <c r="AC54" s="9" t="s">
        <v>116</v>
      </c>
      <c r="AD54" s="9" t="s">
        <v>116</v>
      </c>
      <c r="AE54" s="9" t="s">
        <v>49</v>
      </c>
      <c r="AF54" s="5">
        <f>VLOOKUP(B54,'[1]Current Slope List'!A81:M1956,9,FALSE)</f>
        <v>2</v>
      </c>
      <c r="AG54" s="10">
        <f>VLOOKUP(B54,[1]NPRS!$A$29:$O$1904,10,FALSE)</f>
        <v>0.03</v>
      </c>
      <c r="AH54" s="5" t="str">
        <f>VLOOKUP(B54,'[1]Current Slope List'!$A$29:$M$1904,12,FALSE)</f>
        <v>Yes</v>
      </c>
      <c r="AI54" s="6" t="str">
        <f>IF(VLOOKUP(B54,'[1]intensive 2019'!$A$2:$E$145,1,TRUE)=B54,"Y","N")</f>
        <v>N</v>
      </c>
      <c r="AJ54" s="6" t="s">
        <v>50</v>
      </c>
      <c r="AK54" s="5">
        <v>26</v>
      </c>
      <c r="AL54" s="6" t="s">
        <v>50</v>
      </c>
      <c r="AM54" s="6" t="s">
        <v>50</v>
      </c>
      <c r="AN54" s="6" t="s">
        <v>50</v>
      </c>
      <c r="AO54" s="6" t="str">
        <f>IF(VLOOKUP(B54,[1]Roadside!$B$2:$D$186,1,FALSE)=B54,"Y","N")</f>
        <v>Y</v>
      </c>
      <c r="AP54" s="6" t="s">
        <v>50</v>
      </c>
    </row>
    <row r="55" spans="1:42">
      <c r="A55" s="5">
        <v>54</v>
      </c>
      <c r="B55" s="5" t="s">
        <v>175</v>
      </c>
      <c r="C55" s="6" t="str">
        <f>IF(VLOOKUP(B55,'[1]Current Slope List'!$A$29:$M$1904,1,FALSE)=B55,"Y","N")</f>
        <v>Y</v>
      </c>
      <c r="D55" s="5" t="str">
        <f>VLOOKUP(B55,'[1]Current Slope List'!$A$29:$M$1904,2,FALSE)</f>
        <v>11SW-D/C149</v>
      </c>
      <c r="E55" s="5">
        <f>VLOOKUP(B55,'[1]Current Slope List'!$A$29:$M$1904,3,FALSE)</f>
        <v>0</v>
      </c>
      <c r="F55" s="6" t="str">
        <f t="shared" si="0"/>
        <v>WHOLE</v>
      </c>
      <c r="G55" s="6" t="str">
        <f>VLOOKUP(B55,'[1]Current Slope List'!$A$29:$M$1904,4,FALSE)</f>
        <v>WS&amp;L</v>
      </c>
      <c r="H55" s="6" t="str">
        <f>VLOOKUP(B55,'[1]Current Slope List'!$A$29:$M$1904,5,FALSE)</f>
        <v>S</v>
      </c>
      <c r="I55" s="6" t="s">
        <v>43</v>
      </c>
      <c r="K55" s="6" t="str">
        <f>VLOOKUP(B55,'[1]Current Slope List'!$A$29:$M$1904,11,FALSE)</f>
        <v>DeepWaterBay_RepulseBay</v>
      </c>
      <c r="L55" s="5" t="s">
        <v>176</v>
      </c>
      <c r="M55" s="5" t="s">
        <v>177</v>
      </c>
      <c r="N55" s="5" t="str">
        <f>VLOOKUP(B55,'[1]Current Slope List'!$A$29:$M$1904,8,FALSE)</f>
        <v>GPA</v>
      </c>
      <c r="O55" s="7" t="s">
        <v>46</v>
      </c>
      <c r="P55" s="7">
        <v>40</v>
      </c>
      <c r="Q55" s="7">
        <v>5.5</v>
      </c>
      <c r="R55" s="7">
        <v>70</v>
      </c>
      <c r="S55" s="7">
        <f t="shared" si="1"/>
        <v>385</v>
      </c>
      <c r="T55" s="12">
        <v>0</v>
      </c>
      <c r="U55" s="12">
        <v>0</v>
      </c>
      <c r="V55" s="12">
        <v>0</v>
      </c>
      <c r="W55" s="12">
        <v>1</v>
      </c>
      <c r="X55" s="12">
        <v>0</v>
      </c>
      <c r="Y55" s="6" t="s">
        <v>78</v>
      </c>
      <c r="Z55" s="6" t="s">
        <v>72</v>
      </c>
      <c r="AA55" s="9" t="s">
        <v>116</v>
      </c>
      <c r="AB55" s="9" t="s">
        <v>116</v>
      </c>
      <c r="AC55" s="9" t="s">
        <v>116</v>
      </c>
      <c r="AD55" s="9" t="s">
        <v>116</v>
      </c>
      <c r="AE55" s="9" t="s">
        <v>49</v>
      </c>
      <c r="AF55" s="5">
        <f>VLOOKUP(B55,'[1]Current Slope List'!A82:M1957,9,FALSE)</f>
        <v>2</v>
      </c>
      <c r="AG55" s="10">
        <f>VLOOKUP(B55,[1]NPRS!$A$29:$O$1904,10,FALSE)</f>
        <v>3.9100000000000003E-3</v>
      </c>
      <c r="AH55" s="5" t="str">
        <f>VLOOKUP(B55,'[1]Current Slope List'!$A$29:$M$1904,12,FALSE)</f>
        <v>Yes</v>
      </c>
      <c r="AI55" s="6" t="str">
        <f>IF(VLOOKUP(B55,'[1]intensive 2019'!$A$2:$E$145,1,TRUE)=B55,"Y","N")</f>
        <v>N</v>
      </c>
      <c r="AJ55" s="6" t="str">
        <f>IF(VLOOKUP(B55,[1]PWI!$A$2:$B$239,1,FALSE)=B55,"Y","N")</f>
        <v>Y</v>
      </c>
      <c r="AK55" s="5">
        <v>12</v>
      </c>
      <c r="AL55" s="6" t="s">
        <v>50</v>
      </c>
      <c r="AM55" s="6" t="s">
        <v>50</v>
      </c>
      <c r="AN55" s="6" t="s">
        <v>50</v>
      </c>
      <c r="AO55" s="6" t="s">
        <v>50</v>
      </c>
      <c r="AP55" s="6" t="s">
        <v>50</v>
      </c>
    </row>
    <row r="56" spans="1:42">
      <c r="A56" s="5">
        <v>55</v>
      </c>
      <c r="B56" s="5" t="s">
        <v>178</v>
      </c>
      <c r="C56" s="6" t="str">
        <f>IF(VLOOKUP(B56,'[1]Current Slope List'!$A$29:$M$1904,1,FALSE)=B56,"Y","N")</f>
        <v>Y</v>
      </c>
      <c r="D56" s="5" t="str">
        <f>VLOOKUP(B56,'[1]Current Slope List'!$A$29:$M$1904,2,FALSE)</f>
        <v>11SW-D/CR151</v>
      </c>
      <c r="E56" s="5">
        <f>VLOOKUP(B56,'[1]Current Slope List'!$A$29:$M$1904,3,FALSE)</f>
        <v>2</v>
      </c>
      <c r="F56" s="6">
        <f t="shared" si="0"/>
        <v>2</v>
      </c>
      <c r="G56" s="6" t="str">
        <f>VLOOKUP(B56,'[1]Current Slope List'!$A$29:$M$1904,4,FALSE)</f>
        <v>WS&amp;L</v>
      </c>
      <c r="H56" s="6" t="str">
        <f>VLOOKUP(B56,'[1]Current Slope List'!$A$29:$M$1904,5,FALSE)</f>
        <v>S</v>
      </c>
      <c r="I56" s="6" t="s">
        <v>43</v>
      </c>
      <c r="K56" s="6" t="str">
        <f>VLOOKUP(B56,'[1]Current Slope List'!$A$29:$M$1904,11,FALSE)</f>
        <v>DeepWaterBay_RepulseBay</v>
      </c>
      <c r="L56" s="5" t="s">
        <v>176</v>
      </c>
      <c r="M56" s="5" t="s">
        <v>177</v>
      </c>
      <c r="N56" s="5" t="str">
        <f>VLOOKUP(B56,'[1]Current Slope List'!$A$29:$M$1904,8,FALSE)</f>
        <v>GPA</v>
      </c>
      <c r="O56" s="7" t="s">
        <v>46</v>
      </c>
      <c r="P56" s="7">
        <v>45</v>
      </c>
      <c r="Q56" s="7">
        <v>3.5</v>
      </c>
      <c r="R56" s="7">
        <v>55</v>
      </c>
      <c r="S56" s="7">
        <f t="shared" si="1"/>
        <v>192.5</v>
      </c>
      <c r="T56" s="12">
        <v>0</v>
      </c>
      <c r="U56" s="12">
        <v>1</v>
      </c>
      <c r="V56" s="12">
        <v>0</v>
      </c>
      <c r="W56" s="12">
        <v>0</v>
      </c>
      <c r="X56" s="12">
        <v>0</v>
      </c>
      <c r="Y56" s="6" t="s">
        <v>61</v>
      </c>
      <c r="Z56" s="6" t="s">
        <v>62</v>
      </c>
      <c r="AA56" s="9" t="s">
        <v>179</v>
      </c>
      <c r="AB56" s="9" t="s">
        <v>180</v>
      </c>
      <c r="AC56" s="9" t="s">
        <v>121</v>
      </c>
      <c r="AD56" s="9" t="s">
        <v>56</v>
      </c>
      <c r="AE56" s="9" t="s">
        <v>62</v>
      </c>
      <c r="AF56" s="5">
        <f>VLOOKUP(B56,'[1]Current Slope List'!A83:M1958,9,FALSE)</f>
        <v>1</v>
      </c>
      <c r="AG56" s="10">
        <f>VLOOKUP(B56,[1]NPRS!$A$29:$O$1904,10,FALSE)</f>
        <v>0.03</v>
      </c>
      <c r="AH56" s="5" t="str">
        <f>VLOOKUP(B56,'[1]Current Slope List'!$A$29:$M$1904,12,FALSE)</f>
        <v>Yes</v>
      </c>
      <c r="AI56" s="6" t="str">
        <f>IF(VLOOKUP(B56,'[1]intensive 2019'!$A$2:$E$145,1,TRUE)=B56,"Y","N")</f>
        <v>N</v>
      </c>
      <c r="AJ56" s="6" t="s">
        <v>50</v>
      </c>
      <c r="AK56" s="5">
        <v>1</v>
      </c>
      <c r="AL56" s="6" t="s">
        <v>50</v>
      </c>
      <c r="AM56" s="6" t="s">
        <v>50</v>
      </c>
      <c r="AN56" s="6" t="s">
        <v>50</v>
      </c>
      <c r="AO56" s="6" t="s">
        <v>50</v>
      </c>
      <c r="AP56" s="6" t="s">
        <v>50</v>
      </c>
    </row>
    <row r="57" spans="1:42">
      <c r="A57" s="5">
        <v>56</v>
      </c>
      <c r="B57" s="5" t="s">
        <v>181</v>
      </c>
      <c r="C57" s="6" t="str">
        <f>IF(VLOOKUP(B57,'[1]Current Slope List'!$A$29:$M$1904,1,FALSE)=B57,"Y","N")</f>
        <v>Y</v>
      </c>
      <c r="D57" s="5" t="str">
        <f>VLOOKUP(B57,'[1]Current Slope List'!$A$29:$M$1904,2,FALSE)</f>
        <v>11SW-D/C870</v>
      </c>
      <c r="E57" s="5">
        <f>VLOOKUP(B57,'[1]Current Slope List'!$A$29:$M$1904,3,FALSE)</f>
        <v>0</v>
      </c>
      <c r="F57" s="6" t="str">
        <f t="shared" si="0"/>
        <v>WHOLE</v>
      </c>
      <c r="G57" s="6" t="str">
        <f>VLOOKUP(B57,'[1]Current Slope List'!$A$29:$M$1904,4,FALSE)</f>
        <v>WS&amp;L</v>
      </c>
      <c r="H57" s="6" t="str">
        <f>VLOOKUP(B57,'[1]Current Slope List'!$A$29:$M$1904,5,FALSE)</f>
        <v>S</v>
      </c>
      <c r="I57" s="6" t="s">
        <v>43</v>
      </c>
      <c r="K57" s="6" t="str">
        <f>VLOOKUP(B57,'[1]Current Slope List'!$A$29:$M$1904,11,FALSE)</f>
        <v>DeepWaterBay_RepulseBay</v>
      </c>
      <c r="L57" s="5" t="s">
        <v>176</v>
      </c>
      <c r="M57" s="5" t="s">
        <v>177</v>
      </c>
      <c r="N57" s="5" t="str">
        <f>VLOOKUP(B57,'[1]Current Slope List'!$A$29:$M$1904,8,FALSE)</f>
        <v>GPA</v>
      </c>
      <c r="O57" s="7" t="s">
        <v>46</v>
      </c>
      <c r="P57" s="7">
        <v>40</v>
      </c>
      <c r="Q57" s="7">
        <v>4.5</v>
      </c>
      <c r="R57" s="7">
        <v>70</v>
      </c>
      <c r="S57" s="7">
        <f t="shared" si="1"/>
        <v>315</v>
      </c>
      <c r="T57" s="12">
        <v>0</v>
      </c>
      <c r="U57" s="12">
        <v>1</v>
      </c>
      <c r="V57" s="12">
        <v>0</v>
      </c>
      <c r="W57" s="12">
        <v>0</v>
      </c>
      <c r="X57" s="12">
        <v>0</v>
      </c>
      <c r="Y57" s="6" t="s">
        <v>61</v>
      </c>
      <c r="Z57" s="6" t="s">
        <v>62</v>
      </c>
      <c r="AA57" s="9">
        <v>1.1000000000000001</v>
      </c>
      <c r="AB57" s="9">
        <v>10</v>
      </c>
      <c r="AC57" s="9">
        <v>85</v>
      </c>
      <c r="AD57" s="9" t="s">
        <v>79</v>
      </c>
      <c r="AE57" s="9" t="s">
        <v>62</v>
      </c>
      <c r="AF57" s="5">
        <f>VLOOKUP(B57,'[1]Current Slope List'!A84:M1959,9,FALSE)</f>
        <v>1</v>
      </c>
      <c r="AG57" s="10">
        <f>VLOOKUP(B57,[1]NPRS!$A$29:$O$1904,10,FALSE)</f>
        <v>0.23</v>
      </c>
      <c r="AH57" s="5" t="str">
        <f>VLOOKUP(B57,'[1]Current Slope List'!$A$29:$M$1904,12,FALSE)</f>
        <v>Yes</v>
      </c>
      <c r="AI57" s="6" t="str">
        <f>IF(VLOOKUP(B57,'[1]intensive 2019'!$A$2:$E$145,1,TRUE)=B57,"Y","N")</f>
        <v>N</v>
      </c>
      <c r="AJ57" s="6" t="str">
        <f>IF(VLOOKUP(B57,[1]PWI!$A$2:$B$239,1,FALSE)=B57,"Y","N")</f>
        <v>Y</v>
      </c>
      <c r="AK57" s="5">
        <v>2</v>
      </c>
      <c r="AL57" s="6" t="s">
        <v>50</v>
      </c>
      <c r="AM57" s="6" t="s">
        <v>50</v>
      </c>
      <c r="AN57" s="6" t="s">
        <v>50</v>
      </c>
      <c r="AO57" s="6" t="s">
        <v>50</v>
      </c>
      <c r="AP57" s="6" t="s">
        <v>50</v>
      </c>
    </row>
    <row r="58" spans="1:42">
      <c r="A58" s="5">
        <v>57</v>
      </c>
      <c r="B58" s="5" t="s">
        <v>182</v>
      </c>
      <c r="C58" s="6" t="str">
        <f>IF(VLOOKUP(B58,'[1]Current Slope List'!$A$29:$M$1904,1,FALSE)=B58,"Y","N")</f>
        <v>Y</v>
      </c>
      <c r="D58" s="5" t="str">
        <f>VLOOKUP(B58,'[1]Current Slope List'!$A$29:$M$1904,2,FALSE)</f>
        <v>11SW-D/F209</v>
      </c>
      <c r="E58" s="5">
        <f>VLOOKUP(B58,'[1]Current Slope List'!$A$29:$M$1904,3,FALSE)</f>
        <v>0</v>
      </c>
      <c r="F58" s="6" t="str">
        <f t="shared" si="0"/>
        <v>WHOLE</v>
      </c>
      <c r="G58" s="6" t="str">
        <f>VLOOKUP(B58,'[1]Current Slope List'!$A$29:$M$1904,4,FALSE)</f>
        <v>WS&amp;L</v>
      </c>
      <c r="H58" s="6" t="str">
        <f>VLOOKUP(B58,'[1]Current Slope List'!$A$29:$M$1904,5,FALSE)</f>
        <v>S</v>
      </c>
      <c r="I58" s="6" t="s">
        <v>43</v>
      </c>
      <c r="K58" s="6" t="str">
        <f>VLOOKUP(B58,'[1]Current Slope List'!$A$29:$M$1904,11,FALSE)</f>
        <v>DeepWaterBay_RepulseBay</v>
      </c>
      <c r="L58" s="5" t="s">
        <v>176</v>
      </c>
      <c r="M58" s="5" t="s">
        <v>177</v>
      </c>
      <c r="N58" s="5" t="str">
        <f>VLOOKUP(B58,'[1]Current Slope List'!$A$29:$M$1904,8,FALSE)</f>
        <v>GPA</v>
      </c>
      <c r="O58" s="7" t="s">
        <v>46</v>
      </c>
      <c r="P58" s="7">
        <v>35</v>
      </c>
      <c r="Q58" s="7">
        <v>5</v>
      </c>
      <c r="R58" s="7">
        <v>139</v>
      </c>
      <c r="S58" s="7">
        <f t="shared" si="1"/>
        <v>695</v>
      </c>
      <c r="T58" s="12">
        <v>0</v>
      </c>
      <c r="U58" s="12">
        <v>1</v>
      </c>
      <c r="V58" s="12">
        <v>0</v>
      </c>
      <c r="W58" s="12">
        <v>0</v>
      </c>
      <c r="X58" s="12">
        <v>0</v>
      </c>
      <c r="Y58" s="6" t="s">
        <v>183</v>
      </c>
      <c r="Z58" s="6" t="s">
        <v>62</v>
      </c>
      <c r="AA58" s="9" t="s">
        <v>116</v>
      </c>
      <c r="AB58" s="9" t="s">
        <v>116</v>
      </c>
      <c r="AC58" s="9" t="s">
        <v>116</v>
      </c>
      <c r="AD58" s="9" t="s">
        <v>116</v>
      </c>
      <c r="AE58" s="9" t="s">
        <v>49</v>
      </c>
      <c r="AF58" s="5">
        <f>VLOOKUP(B58,'[1]Current Slope List'!A85:M1960,9,FALSE)</f>
        <v>1</v>
      </c>
      <c r="AG58" s="10">
        <f>VLOOKUP(B58,[1]NPRS!$A$29:$O$1904,10,FALSE)</f>
        <v>3.27</v>
      </c>
      <c r="AH58" s="5" t="str">
        <f>VLOOKUP(B58,'[1]Current Slope List'!$A$29:$M$1904,12,FALSE)</f>
        <v>Yes</v>
      </c>
      <c r="AI58" s="6" t="str">
        <f>IF(VLOOKUP(B58,'[1]intensive 2019'!$A$2:$E$145,1,TRUE)=B58,"Y","N")</f>
        <v>N</v>
      </c>
      <c r="AJ58" s="6" t="str">
        <f>IF(VLOOKUP(B58,[1]PWI!$A$2:$B$239,1,FALSE)=B58,"Y","N")</f>
        <v>Y</v>
      </c>
      <c r="AK58" s="5">
        <v>40</v>
      </c>
      <c r="AL58" s="6" t="s">
        <v>50</v>
      </c>
      <c r="AM58" s="6" t="s">
        <v>50</v>
      </c>
      <c r="AN58" s="6" t="s">
        <v>50</v>
      </c>
      <c r="AO58" s="6" t="s">
        <v>50</v>
      </c>
      <c r="AP58" s="6" t="s">
        <v>50</v>
      </c>
    </row>
    <row r="59" spans="1:42">
      <c r="A59" s="5">
        <v>58</v>
      </c>
      <c r="B59" s="5" t="s">
        <v>184</v>
      </c>
      <c r="C59" s="6" t="str">
        <f>IF(VLOOKUP(B59,'[1]Current Slope List'!$A$29:$M$1904,1,FALSE)=B59,"Y","N")</f>
        <v>Y</v>
      </c>
      <c r="D59" s="5" t="str">
        <f>VLOOKUP(B59,'[1]Current Slope List'!$A$29:$M$1904,2,FALSE)</f>
        <v>15NW-B/CR307</v>
      </c>
      <c r="E59" s="5">
        <f>VLOOKUP(B59,'[1]Current Slope List'!$A$29:$M$1904,3,FALSE)</f>
        <v>2</v>
      </c>
      <c r="F59" s="6">
        <f t="shared" si="0"/>
        <v>2</v>
      </c>
      <c r="G59" s="6" t="str">
        <f>VLOOKUP(B59,'[1]Current Slope List'!$A$29:$M$1904,4,FALSE)</f>
        <v>WS&amp;L</v>
      </c>
      <c r="H59" s="6" t="str">
        <f>VLOOKUP(B59,'[1]Current Slope List'!$A$29:$M$1904,5,FALSE)</f>
        <v>S</v>
      </c>
      <c r="I59" s="6" t="s">
        <v>43</v>
      </c>
      <c r="K59" s="6" t="str">
        <f>VLOOKUP(B59,'[1]Current Slope List'!$A$29:$M$1904,11,FALSE)</f>
        <v>DeepWaterBay_RepulseBay</v>
      </c>
      <c r="L59" s="5" t="s">
        <v>176</v>
      </c>
      <c r="M59" s="5" t="s">
        <v>177</v>
      </c>
      <c r="N59" s="5" t="str">
        <f>VLOOKUP(B59,'[1]Current Slope List'!$A$29:$M$1904,8,FALSE)</f>
        <v>GPA</v>
      </c>
      <c r="O59" s="7" t="s">
        <v>125</v>
      </c>
      <c r="P59" s="7">
        <v>53</v>
      </c>
      <c r="Q59" s="7">
        <v>9</v>
      </c>
      <c r="R59" s="7">
        <v>78</v>
      </c>
      <c r="S59" s="7">
        <f t="shared" si="1"/>
        <v>702</v>
      </c>
      <c r="T59" s="12">
        <v>0</v>
      </c>
      <c r="U59" s="12">
        <v>0</v>
      </c>
      <c r="V59" s="12">
        <v>0</v>
      </c>
      <c r="W59" s="12">
        <v>1</v>
      </c>
      <c r="X59" s="12">
        <v>0</v>
      </c>
      <c r="Y59" s="6" t="s">
        <v>78</v>
      </c>
      <c r="Z59" s="6" t="s">
        <v>62</v>
      </c>
      <c r="AA59" s="9" t="s">
        <v>185</v>
      </c>
      <c r="AB59" s="9" t="s">
        <v>186</v>
      </c>
      <c r="AC59" s="9" t="s">
        <v>121</v>
      </c>
      <c r="AD59" s="9" t="s">
        <v>187</v>
      </c>
      <c r="AE59" s="9" t="s">
        <v>72</v>
      </c>
      <c r="AF59" s="5">
        <f>VLOOKUP(B59,'[1]Current Slope List'!A86:M1961,9,FALSE)</f>
        <v>1</v>
      </c>
      <c r="AG59" s="10">
        <f>VLOOKUP(B59,[1]NPRS!$A$29:$O$1904,10,FALSE)</f>
        <v>24.6</v>
      </c>
      <c r="AH59" s="5" t="str">
        <f>VLOOKUP(B59,'[1]Current Slope List'!$A$29:$M$1904,12,FALSE)</f>
        <v>Yes</v>
      </c>
      <c r="AI59" s="6" t="str">
        <f>IF(VLOOKUP(B59,'[1]intensive 2019'!$A$2:$E$145,1,TRUE)=B59,"Y","N")</f>
        <v>N</v>
      </c>
      <c r="AJ59" s="6" t="str">
        <f>IF(VLOOKUP(B59,[1]PWI!$A$2:$B$239,1,FALSE)=B59,"Y","N")</f>
        <v>Y</v>
      </c>
      <c r="AK59" s="5">
        <v>10</v>
      </c>
      <c r="AL59" s="6" t="s">
        <v>50</v>
      </c>
      <c r="AM59" s="6" t="s">
        <v>50</v>
      </c>
      <c r="AN59" s="6" t="s">
        <v>50</v>
      </c>
      <c r="AO59" s="6" t="s">
        <v>50</v>
      </c>
      <c r="AP59" s="6" t="s">
        <v>50</v>
      </c>
    </row>
    <row r="60" spans="1:42">
      <c r="A60" s="5">
        <v>59</v>
      </c>
      <c r="B60" s="5" t="s">
        <v>188</v>
      </c>
      <c r="C60" s="6" t="str">
        <f>IF(VLOOKUP(B60,'[1]Current Slope List'!$A$29:$M$1904,1,FALSE)=B60,"Y","N")</f>
        <v>Y</v>
      </c>
      <c r="D60" s="5" t="str">
        <f>VLOOKUP(B60,'[1]Current Slope List'!$A$29:$M$1904,2,FALSE)</f>
        <v>11SW-D/CR2025</v>
      </c>
      <c r="E60" s="5">
        <f>VLOOKUP(B60,'[1]Current Slope List'!$A$29:$M$1904,3,FALSE)</f>
        <v>0</v>
      </c>
      <c r="F60" s="6" t="str">
        <f t="shared" si="0"/>
        <v>WHOLE</v>
      </c>
      <c r="G60" s="6" t="str">
        <f>VLOOKUP(B60,'[1]Current Slope List'!$A$29:$M$1904,4,FALSE)</f>
        <v>WS&amp;L</v>
      </c>
      <c r="H60" s="6" t="str">
        <f>VLOOKUP(B60,'[1]Current Slope List'!$A$29:$M$1904,5,FALSE)</f>
        <v>S</v>
      </c>
      <c r="I60" s="6" t="s">
        <v>43</v>
      </c>
      <c r="K60" s="6" t="str">
        <f>VLOOKUP(B60,'[1]Current Slope List'!$A$29:$M$1904,11,FALSE)</f>
        <v>Aberdeen_ApLeiChau</v>
      </c>
      <c r="L60" s="5" t="s">
        <v>189</v>
      </c>
      <c r="M60" s="5" t="s">
        <v>190</v>
      </c>
      <c r="N60" s="5" t="str">
        <f>VLOOKUP(B60,'[1]Current Slope List'!$A$29:$M$1904,8,FALSE)</f>
        <v>Arch SD</v>
      </c>
      <c r="O60" s="7" t="s">
        <v>125</v>
      </c>
      <c r="P60" s="7">
        <v>30</v>
      </c>
      <c r="Q60" s="7">
        <v>14</v>
      </c>
      <c r="R60" s="7">
        <v>90</v>
      </c>
      <c r="S60" s="7">
        <f t="shared" si="1"/>
        <v>1260</v>
      </c>
      <c r="T60" s="12">
        <v>0</v>
      </c>
      <c r="U60" s="12">
        <v>1</v>
      </c>
      <c r="V60" s="12">
        <v>0</v>
      </c>
      <c r="W60" s="12">
        <v>0</v>
      </c>
      <c r="X60" s="12">
        <v>0</v>
      </c>
      <c r="Y60" s="6" t="s">
        <v>61</v>
      </c>
      <c r="Z60" s="6" t="s">
        <v>62</v>
      </c>
      <c r="AA60" s="9" t="s">
        <v>191</v>
      </c>
      <c r="AB60" s="9" t="s">
        <v>192</v>
      </c>
      <c r="AC60" s="9" t="s">
        <v>128</v>
      </c>
      <c r="AD60" s="9" t="s">
        <v>193</v>
      </c>
      <c r="AE60" s="9" t="s">
        <v>194</v>
      </c>
      <c r="AF60" s="5">
        <f>VLOOKUP(B60,'[1]Current Slope List'!A87:M1962,9,FALSE)</f>
        <v>1</v>
      </c>
      <c r="AG60" s="10">
        <f>VLOOKUP(B60,[1]NPRS!$A$29:$O$1904,10,FALSE)</f>
        <v>0.1</v>
      </c>
      <c r="AH60" s="5" t="str">
        <f>VLOOKUP(B60,'[1]Current Slope List'!$A$29:$M$1904,12,FALSE)</f>
        <v>Yes</v>
      </c>
      <c r="AI60" s="6" t="str">
        <f>IF(VLOOKUP(B60,'[1]intensive 2019'!$A$2:$E$145,1,TRUE)=B60,"Y","N")</f>
        <v>N</v>
      </c>
      <c r="AJ60" s="6" t="str">
        <f>IF(VLOOKUP(B60,[1]PWI!$A$2:$B$239,1,FALSE)=B60,"Y","N")</f>
        <v>Y</v>
      </c>
      <c r="AK60" s="5">
        <v>1</v>
      </c>
      <c r="AL60" s="6" t="s">
        <v>50</v>
      </c>
      <c r="AM60" s="6" t="s">
        <v>50</v>
      </c>
      <c r="AN60" s="6" t="s">
        <v>50</v>
      </c>
      <c r="AO60" s="6" t="str">
        <f>IF(VLOOKUP(B60,[1]Roadside!$B$2:$D$186,1,FALSE)=B60,"Y","N")</f>
        <v>Y</v>
      </c>
      <c r="AP60" s="6" t="s">
        <v>50</v>
      </c>
    </row>
    <row r="61" spans="1:42">
      <c r="A61" s="5">
        <v>60</v>
      </c>
      <c r="B61" s="5" t="s">
        <v>195</v>
      </c>
      <c r="C61" s="6" t="str">
        <f>IF(VLOOKUP(B61,'[1]Current Slope List'!$A$29:$M$1904,1,FALSE)=B61,"Y","N")</f>
        <v>Y</v>
      </c>
      <c r="D61" s="5" t="str">
        <f>VLOOKUP(B61,'[1]Current Slope List'!$A$29:$M$1904,2,FALSE)</f>
        <v>11SW-D/R1173</v>
      </c>
      <c r="E61" s="5">
        <f>VLOOKUP(B61,'[1]Current Slope List'!$A$29:$M$1904,3,FALSE)</f>
        <v>0</v>
      </c>
      <c r="F61" s="6" t="str">
        <f t="shared" si="0"/>
        <v>WHOLE</v>
      </c>
      <c r="G61" s="6" t="str">
        <f>VLOOKUP(B61,'[1]Current Slope List'!$A$29:$M$1904,4,FALSE)</f>
        <v>WS&amp;L</v>
      </c>
      <c r="H61" s="6" t="str">
        <f>VLOOKUP(B61,'[1]Current Slope List'!$A$29:$M$1904,5,FALSE)</f>
        <v>S</v>
      </c>
      <c r="I61" s="6" t="s">
        <v>43</v>
      </c>
      <c r="K61" s="6" t="str">
        <f>VLOOKUP(B61,'[1]Current Slope List'!$A$29:$M$1904,11,FALSE)</f>
        <v>Aberdeen_ApLeiChau</v>
      </c>
      <c r="L61" s="5" t="s">
        <v>189</v>
      </c>
      <c r="M61" s="5" t="s">
        <v>190</v>
      </c>
      <c r="N61" s="5" t="str">
        <f>VLOOKUP(B61,'[1]Current Slope List'!$A$29:$M$1904,8,FALSE)</f>
        <v>SWD</v>
      </c>
      <c r="O61" s="7" t="s">
        <v>125</v>
      </c>
      <c r="P61" s="6" t="s">
        <v>49</v>
      </c>
      <c r="Q61" s="6" t="s">
        <v>49</v>
      </c>
      <c r="R61" s="6" t="s">
        <v>49</v>
      </c>
      <c r="S61" s="6" t="s">
        <v>49</v>
      </c>
      <c r="T61" s="6" t="s">
        <v>49</v>
      </c>
      <c r="U61" s="6" t="s">
        <v>49</v>
      </c>
      <c r="V61" s="6" t="s">
        <v>49</v>
      </c>
      <c r="W61" s="6" t="s">
        <v>49</v>
      </c>
      <c r="X61" s="6" t="s">
        <v>49</v>
      </c>
      <c r="Y61" s="6" t="s">
        <v>49</v>
      </c>
      <c r="Z61" s="6" t="s">
        <v>62</v>
      </c>
      <c r="AA61" s="9" t="s">
        <v>196</v>
      </c>
      <c r="AB61" s="9" t="s">
        <v>197</v>
      </c>
      <c r="AC61" s="9" t="s">
        <v>121</v>
      </c>
      <c r="AD61" s="9" t="s">
        <v>113</v>
      </c>
      <c r="AE61" s="9" t="s">
        <v>62</v>
      </c>
      <c r="AF61" s="5">
        <f>VLOOKUP(B61,'[1]Current Slope List'!A88:M1963,9,FALSE)</f>
        <v>2</v>
      </c>
      <c r="AG61" s="10">
        <f>VLOOKUP(B61,[1]NPRS!$A$29:$O$1904,10,FALSE)</f>
        <v>0.04</v>
      </c>
      <c r="AH61" s="5" t="str">
        <f>VLOOKUP(B61,'[1]Current Slope List'!$A$29:$M$1904,12,FALSE)</f>
        <v>No</v>
      </c>
      <c r="AI61" s="6" t="str">
        <f>IF(VLOOKUP(B61,'[1]intensive 2019'!$A$2:$E$145,1,TRUE)=B61,"Y","N")</f>
        <v>N</v>
      </c>
      <c r="AJ61" s="6" t="s">
        <v>50</v>
      </c>
      <c r="AL61" s="6" t="s">
        <v>50</v>
      </c>
      <c r="AM61" s="6" t="s">
        <v>50</v>
      </c>
      <c r="AN61" s="6" t="s">
        <v>50</v>
      </c>
      <c r="AO61" s="6" t="s">
        <v>50</v>
      </c>
      <c r="AP61" s="6" t="s">
        <v>50</v>
      </c>
    </row>
    <row r="62" spans="1:42">
      <c r="A62" s="5">
        <v>61</v>
      </c>
      <c r="B62" s="5" t="s">
        <v>198</v>
      </c>
      <c r="C62" s="6" t="str">
        <f>IF(VLOOKUP(B62,'[1]Current Slope List'!$A$29:$M$1904,1,FALSE)=B62,"Y","N")</f>
        <v>Y</v>
      </c>
      <c r="D62" s="5" t="str">
        <f>VLOOKUP(B62,'[1]Current Slope List'!$A$29:$M$1904,2,FALSE)</f>
        <v>11SW-D/CR1792</v>
      </c>
      <c r="E62" s="5">
        <f>VLOOKUP(B62,'[1]Current Slope List'!$A$29:$M$1904,3,FALSE)</f>
        <v>0</v>
      </c>
      <c r="F62" s="6" t="str">
        <f t="shared" si="0"/>
        <v>WHOLE</v>
      </c>
      <c r="G62" s="6" t="str">
        <f>VLOOKUP(B62,'[1]Current Slope List'!$A$29:$M$1904,4,FALSE)</f>
        <v>WS&amp;L</v>
      </c>
      <c r="H62" s="6" t="str">
        <f>VLOOKUP(B62,'[1]Current Slope List'!$A$29:$M$1904,5,FALSE)</f>
        <v>S</v>
      </c>
      <c r="I62" s="6" t="s">
        <v>43</v>
      </c>
      <c r="K62" s="6" t="str">
        <f>VLOOKUP(B62,'[1]Current Slope List'!$A$29:$M$1904,11,FALSE)</f>
        <v>Aberdeen_ApLeiChau</v>
      </c>
      <c r="L62" s="5" t="s">
        <v>199</v>
      </c>
      <c r="M62" s="5" t="s">
        <v>200</v>
      </c>
      <c r="N62" s="5" t="str">
        <f>VLOOKUP(B62,'[1]Current Slope List'!$A$29:$M$1904,8,FALSE)</f>
        <v>EB</v>
      </c>
      <c r="O62" s="7" t="s">
        <v>125</v>
      </c>
      <c r="P62" s="7">
        <v>45</v>
      </c>
      <c r="Q62" s="7">
        <v>9.5</v>
      </c>
      <c r="R62" s="7">
        <v>14</v>
      </c>
      <c r="S62" s="7">
        <f t="shared" si="1"/>
        <v>133</v>
      </c>
      <c r="T62" s="12">
        <v>0</v>
      </c>
      <c r="U62" s="12">
        <v>1</v>
      </c>
      <c r="V62" s="12">
        <v>0</v>
      </c>
      <c r="W62" s="12">
        <v>0</v>
      </c>
      <c r="X62" s="12">
        <v>0</v>
      </c>
      <c r="Y62" s="6" t="s">
        <v>61</v>
      </c>
      <c r="Z62" s="6" t="s">
        <v>62</v>
      </c>
      <c r="AA62" s="9" t="s">
        <v>196</v>
      </c>
      <c r="AB62" s="9" t="s">
        <v>201</v>
      </c>
      <c r="AC62" s="9" t="s">
        <v>96</v>
      </c>
      <c r="AD62" s="9" t="s">
        <v>56</v>
      </c>
      <c r="AE62" s="9" t="s">
        <v>72</v>
      </c>
      <c r="AF62" s="5">
        <f>VLOOKUP(B62,'[1]Current Slope List'!A89:M1964,9,FALSE)</f>
        <v>1</v>
      </c>
      <c r="AG62" s="10">
        <f>VLOOKUP(B62,[1]NPRS!$A$29:$O$1904,10,FALSE)</f>
        <v>0</v>
      </c>
      <c r="AH62" s="5" t="str">
        <f>VLOOKUP(B62,'[1]Current Slope List'!$A$29:$M$1904,12,FALSE)</f>
        <v>Yes</v>
      </c>
      <c r="AI62" s="6" t="str">
        <f>IF(VLOOKUP(B62,'[1]intensive 2019'!$A$2:$E$145,1,TRUE)=B62,"Y","N")</f>
        <v>N</v>
      </c>
      <c r="AJ62" s="6" t="str">
        <f>IF(VLOOKUP(B62,[1]PWI!$A$2:$B$239,1,FALSE)=B62,"Y","N")</f>
        <v>Y</v>
      </c>
      <c r="AK62" s="5">
        <v>2</v>
      </c>
      <c r="AL62" s="6" t="s">
        <v>50</v>
      </c>
      <c r="AM62" s="6" t="s">
        <v>50</v>
      </c>
      <c r="AN62" s="6" t="s">
        <v>50</v>
      </c>
      <c r="AO62" s="6" t="s">
        <v>50</v>
      </c>
      <c r="AP62" s="6" t="s">
        <v>50</v>
      </c>
    </row>
    <row r="63" spans="1:42">
      <c r="A63" s="5">
        <v>62</v>
      </c>
      <c r="B63" s="5" t="s">
        <v>202</v>
      </c>
      <c r="C63" s="6" t="str">
        <f>IF(VLOOKUP(B63,'[1]Current Slope List'!$A$29:$M$1904,1,FALSE)=B63,"Y","N")</f>
        <v>Y</v>
      </c>
      <c r="D63" s="5" t="str">
        <f>VLOOKUP(B63,'[1]Current Slope List'!$A$29:$M$1904,2,FALSE)</f>
        <v>11SW-D/CR1936</v>
      </c>
      <c r="E63" s="5">
        <f>VLOOKUP(B63,'[1]Current Slope List'!$A$29:$M$1904,3,FALSE)</f>
        <v>0</v>
      </c>
      <c r="F63" s="6" t="str">
        <f t="shared" si="0"/>
        <v>WHOLE</v>
      </c>
      <c r="G63" s="6" t="str">
        <f>VLOOKUP(B63,'[1]Current Slope List'!$A$29:$M$1904,4,FALSE)</f>
        <v>WS&amp;L</v>
      </c>
      <c r="H63" s="6" t="str">
        <f>VLOOKUP(B63,'[1]Current Slope List'!$A$29:$M$1904,5,FALSE)</f>
        <v>S</v>
      </c>
      <c r="I63" s="6" t="s">
        <v>43</v>
      </c>
      <c r="K63" s="6" t="str">
        <f>VLOOKUP(B63,'[1]Current Slope List'!$A$29:$M$1904,11,FALSE)</f>
        <v>Aberdeen_ApLeiChau</v>
      </c>
      <c r="L63" s="5" t="s">
        <v>199</v>
      </c>
      <c r="M63" s="5" t="s">
        <v>200</v>
      </c>
      <c r="N63" s="5" t="str">
        <f>VLOOKUP(B63,'[1]Current Slope List'!$A$29:$M$1904,8,FALSE)</f>
        <v>EB</v>
      </c>
      <c r="O63" s="7" t="s">
        <v>46</v>
      </c>
      <c r="P63" s="7">
        <v>42</v>
      </c>
      <c r="Q63" s="7">
        <v>3</v>
      </c>
      <c r="R63" s="7">
        <v>81</v>
      </c>
      <c r="S63" s="7">
        <f t="shared" si="1"/>
        <v>243</v>
      </c>
      <c r="T63" s="12">
        <v>0</v>
      </c>
      <c r="U63" s="12">
        <v>0.4</v>
      </c>
      <c r="V63" s="12">
        <v>0.15</v>
      </c>
      <c r="W63" s="5">
        <v>15</v>
      </c>
      <c r="X63" s="12">
        <v>0.3</v>
      </c>
      <c r="Y63" s="6" t="s">
        <v>61</v>
      </c>
      <c r="Z63" s="6" t="s">
        <v>72</v>
      </c>
      <c r="AA63" s="9">
        <v>3</v>
      </c>
      <c r="AB63" s="9">
        <v>12</v>
      </c>
      <c r="AC63" s="9">
        <v>90</v>
      </c>
      <c r="AD63" s="9" t="s">
        <v>56</v>
      </c>
      <c r="AE63" s="9" t="s">
        <v>72</v>
      </c>
      <c r="AF63" s="5">
        <f>VLOOKUP(B63,'[1]Current Slope List'!A90:M1965,9,FALSE)</f>
        <v>1</v>
      </c>
      <c r="AG63" s="10">
        <f>VLOOKUP(B63,[1]NPRS!$A$29:$O$1904,10,FALSE)</f>
        <v>0.13</v>
      </c>
      <c r="AH63" s="5" t="str">
        <f>VLOOKUP(B63,'[1]Current Slope List'!$A$29:$M$1904,12,FALSE)</f>
        <v>Yes</v>
      </c>
      <c r="AI63" s="6" t="str">
        <f>IF(VLOOKUP(B63,'[1]intensive 2019'!$A$2:$E$145,1,TRUE)=B63,"Y","N")</f>
        <v>Y</v>
      </c>
      <c r="AJ63" s="6" t="str">
        <f>IF(VLOOKUP(B63,[1]PWI!$A$2:$B$239,1,FALSE)=B63,"Y","N")</f>
        <v>Y</v>
      </c>
      <c r="AK63" s="5">
        <v>8</v>
      </c>
      <c r="AL63" s="6" t="s">
        <v>50</v>
      </c>
      <c r="AM63" s="6" t="s">
        <v>50</v>
      </c>
      <c r="AN63" s="6" t="s">
        <v>50</v>
      </c>
      <c r="AO63" s="6" t="str">
        <f>IF(VLOOKUP(B63,[1]Roadside!$B$2:$D$186,1,FALSE)=B63,"Y","N")</f>
        <v>Y</v>
      </c>
      <c r="AP63" s="6" t="s">
        <v>50</v>
      </c>
    </row>
    <row r="64" spans="1:42">
      <c r="A64" s="5">
        <v>63</v>
      </c>
      <c r="B64" s="5" t="s">
        <v>203</v>
      </c>
      <c r="C64" s="6" t="str">
        <f>IF(VLOOKUP(B64,'[1]Current Slope List'!$A$29:$M$1904,1,FALSE)=B64,"Y","N")</f>
        <v>Y</v>
      </c>
      <c r="D64" s="5" t="str">
        <f>VLOOKUP(B64,'[1]Current Slope List'!$A$29:$M$1904,2,FALSE)</f>
        <v>11SW-D/C2079</v>
      </c>
      <c r="E64" s="5">
        <f>VLOOKUP(B64,'[1]Current Slope List'!$A$29:$M$1904,3,FALSE)</f>
        <v>0</v>
      </c>
      <c r="F64" s="6" t="str">
        <f t="shared" si="0"/>
        <v>WHOLE</v>
      </c>
      <c r="G64" s="6" t="str">
        <f>VLOOKUP(B64,'[1]Current Slope List'!$A$29:$M$1904,4,FALSE)</f>
        <v>WS&amp;L</v>
      </c>
      <c r="H64" s="6" t="str">
        <f>VLOOKUP(B64,'[1]Current Slope List'!$A$29:$M$1904,5,FALSE)</f>
        <v>S</v>
      </c>
      <c r="I64" s="6" t="s">
        <v>43</v>
      </c>
      <c r="K64" s="6" t="str">
        <f>VLOOKUP(B64,'[1]Current Slope List'!$A$29:$M$1904,11,FALSE)</f>
        <v>Aberdeen_ApLeiChau</v>
      </c>
      <c r="L64" s="5" t="s">
        <v>199</v>
      </c>
      <c r="M64" s="5" t="s">
        <v>200</v>
      </c>
      <c r="N64" s="5" t="str">
        <f>VLOOKUP(B64,'[1]Current Slope List'!$A$29:$M$1904,8,FALSE)</f>
        <v>EB</v>
      </c>
      <c r="O64" s="7" t="s">
        <v>46</v>
      </c>
      <c r="P64" s="7">
        <v>40</v>
      </c>
      <c r="Q64" s="7">
        <v>22</v>
      </c>
      <c r="R64" s="7">
        <v>100</v>
      </c>
      <c r="S64" s="7">
        <f t="shared" si="1"/>
        <v>2200</v>
      </c>
      <c r="T64" s="12">
        <v>0</v>
      </c>
      <c r="U64" s="12">
        <v>0.8</v>
      </c>
      <c r="V64" s="12">
        <v>0</v>
      </c>
      <c r="W64" s="12">
        <v>0.2</v>
      </c>
      <c r="X64" s="12">
        <v>0</v>
      </c>
      <c r="Y64" s="6" t="s">
        <v>61</v>
      </c>
      <c r="Z64" s="6" t="s">
        <v>62</v>
      </c>
      <c r="AA64" s="9" t="s">
        <v>116</v>
      </c>
      <c r="AB64" s="9" t="s">
        <v>116</v>
      </c>
      <c r="AC64" s="9" t="s">
        <v>116</v>
      </c>
      <c r="AD64" s="9" t="s">
        <v>116</v>
      </c>
      <c r="AE64" s="9" t="s">
        <v>49</v>
      </c>
      <c r="AF64" s="5">
        <f>VLOOKUP(B64,'[1]Current Slope List'!A91:M1966,9,FALSE)</f>
        <v>1</v>
      </c>
      <c r="AG64" s="10">
        <f>VLOOKUP(B64,[1]NPRS!$A$29:$O$1904,10,FALSE)</f>
        <v>0</v>
      </c>
      <c r="AH64" s="5" t="str">
        <f>VLOOKUP(B64,'[1]Current Slope List'!$A$29:$M$1904,12,FALSE)</f>
        <v>Yes</v>
      </c>
      <c r="AI64" s="6" t="str">
        <f>IF(VLOOKUP(B64,'[1]intensive 2019'!$A$2:$E$145,1,TRUE)=B64,"Y","N")</f>
        <v>N</v>
      </c>
      <c r="AJ64" s="6" t="s">
        <v>50</v>
      </c>
      <c r="AL64" s="6" t="s">
        <v>50</v>
      </c>
      <c r="AM64" s="6" t="s">
        <v>50</v>
      </c>
      <c r="AN64" s="6" t="s">
        <v>50</v>
      </c>
      <c r="AO64" s="6" t="s">
        <v>50</v>
      </c>
      <c r="AP64" s="6" t="s">
        <v>50</v>
      </c>
    </row>
    <row r="65" spans="1:42">
      <c r="A65" s="5">
        <v>64</v>
      </c>
      <c r="B65" s="5" t="s">
        <v>204</v>
      </c>
      <c r="C65" s="6" t="str">
        <f>IF(VLOOKUP(B65,'[1]Current Slope List'!$A$29:$M$1904,1,FALSE)=B65,"Y","N")</f>
        <v>Y</v>
      </c>
      <c r="D65" s="5" t="str">
        <f>VLOOKUP(B65,'[1]Current Slope List'!$A$29:$M$1904,2,FALSE)</f>
        <v>11SW-D/CR50</v>
      </c>
      <c r="E65" s="5">
        <f>VLOOKUP(B65,'[1]Current Slope List'!$A$29:$M$1904,3,FALSE)</f>
        <v>0</v>
      </c>
      <c r="F65" s="6" t="str">
        <f t="shared" si="0"/>
        <v>WHOLE</v>
      </c>
      <c r="G65" s="6" t="str">
        <f>VLOOKUP(B65,'[1]Current Slope List'!$A$29:$M$1904,4,FALSE)</f>
        <v>WS&amp;L</v>
      </c>
      <c r="H65" s="6" t="str">
        <f>VLOOKUP(B65,'[1]Current Slope List'!$A$29:$M$1904,5,FALSE)</f>
        <v>S</v>
      </c>
      <c r="I65" s="6" t="s">
        <v>43</v>
      </c>
      <c r="K65" s="6" t="str">
        <f>VLOOKUP(B65,'[1]Current Slope List'!$A$29:$M$1904,11,FALSE)</f>
        <v>Aberdeen_ApLeiChau</v>
      </c>
      <c r="L65" s="5" t="s">
        <v>199</v>
      </c>
      <c r="M65" s="5" t="s">
        <v>200</v>
      </c>
      <c r="N65" s="5" t="str">
        <f>VLOOKUP(B65,'[1]Current Slope List'!$A$29:$M$1904,8,FALSE)</f>
        <v>EB</v>
      </c>
      <c r="O65" s="7" t="s">
        <v>46</v>
      </c>
      <c r="P65" s="7">
        <v>40</v>
      </c>
      <c r="Q65" s="7">
        <v>6</v>
      </c>
      <c r="R65" s="7">
        <v>27</v>
      </c>
      <c r="S65" s="7">
        <f t="shared" si="1"/>
        <v>162</v>
      </c>
      <c r="T65" s="12">
        <v>0.1</v>
      </c>
      <c r="U65" s="12">
        <v>0.7</v>
      </c>
      <c r="V65" s="12">
        <v>0</v>
      </c>
      <c r="W65" s="12">
        <v>0.1</v>
      </c>
      <c r="X65" s="12">
        <v>0.1</v>
      </c>
      <c r="Y65" s="6" t="s">
        <v>78</v>
      </c>
      <c r="Z65" s="6" t="s">
        <v>72</v>
      </c>
      <c r="AA65" s="9">
        <v>2</v>
      </c>
      <c r="AB65" s="9">
        <v>12.5</v>
      </c>
      <c r="AC65" s="9">
        <v>82</v>
      </c>
      <c r="AD65" s="9" t="s">
        <v>79</v>
      </c>
      <c r="AE65" s="9" t="s">
        <v>72</v>
      </c>
      <c r="AF65" s="5">
        <f>VLOOKUP(B65,'[1]Current Slope List'!A92:M1967,9,FALSE)</f>
        <v>1</v>
      </c>
      <c r="AG65" s="10">
        <f>VLOOKUP(B65,[1]NPRS!$A$29:$O$1904,10,FALSE)</f>
        <v>0.26</v>
      </c>
      <c r="AH65" s="5" t="str">
        <f>VLOOKUP(B65,'[1]Current Slope List'!$A$29:$M$1904,12,FALSE)</f>
        <v>Yes</v>
      </c>
      <c r="AI65" s="6" t="str">
        <f>IF(VLOOKUP(B65,'[1]intensive 2019'!$A$2:$E$145,1,TRUE)=B65,"Y","N")</f>
        <v>Y</v>
      </c>
      <c r="AJ65" s="6" t="str">
        <f>IF(VLOOKUP(B65,[1]PWI!$A$2:$B$239,1,FALSE)=B65,"Y","N")</f>
        <v>Y</v>
      </c>
      <c r="AK65" s="5">
        <v>6</v>
      </c>
      <c r="AL65" s="6" t="s">
        <v>50</v>
      </c>
      <c r="AM65" s="6" t="s">
        <v>50</v>
      </c>
      <c r="AN65" s="6" t="s">
        <v>50</v>
      </c>
      <c r="AO65" s="6" t="s">
        <v>50</v>
      </c>
      <c r="AP65" s="6" t="s">
        <v>50</v>
      </c>
    </row>
    <row r="66" spans="1:42">
      <c r="A66" s="5">
        <v>65</v>
      </c>
      <c r="B66" s="5" t="s">
        <v>205</v>
      </c>
      <c r="C66" s="6" t="str">
        <f>IF(VLOOKUP(B66,'[1]Current Slope List'!$A$29:$M$1904,1,FALSE)=B66,"Y","N")</f>
        <v>Y</v>
      </c>
      <c r="D66" s="5" t="str">
        <f>VLOOKUP(B66,'[1]Current Slope List'!$A$29:$M$1904,2,FALSE)</f>
        <v>11SW-D/CR51</v>
      </c>
      <c r="E66" s="5">
        <f>VLOOKUP(B66,'[1]Current Slope List'!$A$29:$M$1904,3,FALSE)</f>
        <v>0</v>
      </c>
      <c r="F66" s="6" t="str">
        <f t="shared" si="0"/>
        <v>WHOLE</v>
      </c>
      <c r="G66" s="6" t="str">
        <f>VLOOKUP(B66,'[1]Current Slope List'!$A$29:$M$1904,4,FALSE)</f>
        <v>WS&amp;L</v>
      </c>
      <c r="H66" s="6" t="str">
        <f>VLOOKUP(B66,'[1]Current Slope List'!$A$29:$M$1904,5,FALSE)</f>
        <v>S</v>
      </c>
      <c r="I66" s="6" t="s">
        <v>43</v>
      </c>
      <c r="K66" s="6" t="str">
        <f>VLOOKUP(B66,'[1]Current Slope List'!$A$29:$M$1904,11,FALSE)</f>
        <v>Aberdeen_ApLeiChau</v>
      </c>
      <c r="L66" s="5" t="s">
        <v>199</v>
      </c>
      <c r="M66" s="5" t="s">
        <v>200</v>
      </c>
      <c r="N66" s="5" t="str">
        <f>VLOOKUP(B66,'[1]Current Slope List'!$A$29:$M$1904,8,FALSE)</f>
        <v>EB</v>
      </c>
      <c r="O66" s="7" t="s">
        <v>46</v>
      </c>
      <c r="P66" s="7">
        <v>30</v>
      </c>
      <c r="Q66" s="7">
        <v>28.7</v>
      </c>
      <c r="R66" s="7">
        <v>85</v>
      </c>
      <c r="S66" s="7">
        <f t="shared" si="1"/>
        <v>2439.5</v>
      </c>
      <c r="T66" s="12">
        <v>0</v>
      </c>
      <c r="U66" s="12">
        <v>0.55000000000000004</v>
      </c>
      <c r="V66" s="12">
        <v>0</v>
      </c>
      <c r="W66" s="12">
        <v>0.45</v>
      </c>
      <c r="X66" s="12">
        <v>0</v>
      </c>
      <c r="Y66" s="6" t="s">
        <v>61</v>
      </c>
      <c r="Z66" s="6" t="s">
        <v>62</v>
      </c>
      <c r="AA66" s="9">
        <v>0.8</v>
      </c>
      <c r="AB66" s="9">
        <v>25</v>
      </c>
      <c r="AC66" s="9">
        <v>90</v>
      </c>
      <c r="AD66" s="9" t="s">
        <v>56</v>
      </c>
      <c r="AE66" s="9" t="s">
        <v>72</v>
      </c>
      <c r="AF66" s="5">
        <f>VLOOKUP(B66,'[1]Current Slope List'!A93:M1968,9,FALSE)</f>
        <v>1</v>
      </c>
      <c r="AG66" s="10">
        <f>VLOOKUP(B66,[1]NPRS!$A$29:$O$1904,10,FALSE)</f>
        <v>0</v>
      </c>
      <c r="AH66" s="5" t="str">
        <f>VLOOKUP(B66,'[1]Current Slope List'!$A$29:$M$1904,12,FALSE)</f>
        <v>Yes</v>
      </c>
      <c r="AI66" s="6" t="str">
        <f>IF(VLOOKUP(B66,'[1]intensive 2019'!$A$2:$E$145,1,TRUE)=B66,"Y","N")</f>
        <v>N</v>
      </c>
      <c r="AJ66" s="6" t="s">
        <v>50</v>
      </c>
      <c r="AL66" s="6" t="s">
        <v>50</v>
      </c>
      <c r="AM66" s="6" t="s">
        <v>50</v>
      </c>
      <c r="AN66" s="6" t="s">
        <v>50</v>
      </c>
      <c r="AO66" s="6" t="s">
        <v>50</v>
      </c>
      <c r="AP66" s="6" t="s">
        <v>50</v>
      </c>
    </row>
    <row r="67" spans="1:42">
      <c r="A67" s="5">
        <v>66</v>
      </c>
      <c r="B67" s="5" t="s">
        <v>206</v>
      </c>
      <c r="C67" s="6" t="str">
        <f>IF(VLOOKUP(B67,'[1]Current Slope List'!$A$29:$M$1904,1,FALSE)=B67,"Y","N")</f>
        <v>Y</v>
      </c>
      <c r="D67" s="5" t="str">
        <f>VLOOKUP(B67,'[1]Current Slope List'!$A$29:$M$1904,2,FALSE)</f>
        <v>15NW-B/C77</v>
      </c>
      <c r="E67" s="5">
        <f>VLOOKUP(B67,'[1]Current Slope List'!$A$29:$M$1904,3,FALSE)</f>
        <v>3</v>
      </c>
      <c r="F67" s="6">
        <f t="shared" ref="F67:F130" si="2">IF(E67=0,"WHOLE",E67)</f>
        <v>3</v>
      </c>
      <c r="G67" s="6" t="str">
        <f>VLOOKUP(B67,'[1]Current Slope List'!$A$29:$M$1904,4,FALSE)</f>
        <v>WS&amp;L</v>
      </c>
      <c r="H67" s="6" t="str">
        <f>VLOOKUP(B67,'[1]Current Slope List'!$A$29:$M$1904,5,FALSE)</f>
        <v>S</v>
      </c>
      <c r="I67" s="6" t="s">
        <v>43</v>
      </c>
      <c r="K67" s="6">
        <f>VLOOKUP(B67,'[1]Current Slope List'!$A$29:$M$1904,11,FALSE)</f>
        <v>0</v>
      </c>
      <c r="L67" s="5" t="s">
        <v>207</v>
      </c>
      <c r="M67" s="5" t="s">
        <v>208</v>
      </c>
      <c r="N67" s="5" t="str">
        <f>VLOOKUP(B67,'[1]Current Slope List'!$A$29:$M$1904,8,FALSE)</f>
        <v>FEHD</v>
      </c>
      <c r="O67" s="7" t="s">
        <v>46</v>
      </c>
      <c r="P67" s="7">
        <v>50</v>
      </c>
      <c r="Q67" s="7">
        <v>9</v>
      </c>
      <c r="R67" s="7">
        <v>60</v>
      </c>
      <c r="S67" s="7">
        <f t="shared" si="1"/>
        <v>540</v>
      </c>
      <c r="T67" s="12">
        <v>0</v>
      </c>
      <c r="U67" s="12">
        <v>0.5</v>
      </c>
      <c r="V67" s="12">
        <v>0</v>
      </c>
      <c r="W67" s="12">
        <v>0.5</v>
      </c>
      <c r="X67" s="12">
        <v>0</v>
      </c>
      <c r="Y67" s="6" t="s">
        <v>78</v>
      </c>
      <c r="Z67" s="11" t="s">
        <v>62</v>
      </c>
      <c r="AA67" s="9" t="s">
        <v>116</v>
      </c>
      <c r="AB67" s="9" t="s">
        <v>116</v>
      </c>
      <c r="AC67" s="9" t="s">
        <v>116</v>
      </c>
      <c r="AD67" s="9" t="s">
        <v>116</v>
      </c>
      <c r="AE67" s="9" t="s">
        <v>49</v>
      </c>
      <c r="AF67" s="5">
        <f>VLOOKUP(B67,'[1]Current Slope List'!A94:M1969,9,FALSE)</f>
        <v>2</v>
      </c>
      <c r="AG67" s="10">
        <f>VLOOKUP(B67,[1]NPRS!$A$29:$O$1904,10,FALSE)</f>
        <v>0.68</v>
      </c>
      <c r="AH67" s="5" t="str">
        <f>VLOOKUP(B67,'[1]Current Slope List'!$A$29:$M$1904,12,FALSE)</f>
        <v>Yes</v>
      </c>
      <c r="AI67" s="6" t="str">
        <f>IF(VLOOKUP(B67,'[1]intensive 2019'!$A$2:$E$145,1,TRUE)=B67,"Y","N")</f>
        <v>N</v>
      </c>
      <c r="AJ67" s="6" t="s">
        <v>50</v>
      </c>
      <c r="AK67" s="5">
        <v>1</v>
      </c>
      <c r="AL67" s="6" t="s">
        <v>50</v>
      </c>
      <c r="AM67" s="6" t="s">
        <v>50</v>
      </c>
      <c r="AN67" s="6" t="s">
        <v>50</v>
      </c>
      <c r="AO67" s="6" t="str">
        <f>IF(VLOOKUP(B67,[1]Roadside!$B$2:$D$186,1,FALSE)=B67,"Y","N")</f>
        <v>Y</v>
      </c>
      <c r="AP67" s="6" t="s">
        <v>50</v>
      </c>
    </row>
    <row r="68" spans="1:42">
      <c r="A68" s="5">
        <v>67</v>
      </c>
      <c r="B68" s="5" t="s">
        <v>209</v>
      </c>
      <c r="C68" s="6" t="str">
        <f>IF(VLOOKUP(B68,'[1]Current Slope List'!$A$29:$M$1904,1,FALSE)=B68,"Y","N")</f>
        <v>Y</v>
      </c>
      <c r="D68" s="5" t="str">
        <f>VLOOKUP(B68,'[1]Current Slope List'!$A$29:$M$1904,2,FALSE)</f>
        <v>11SW-D/C58</v>
      </c>
      <c r="E68" s="5">
        <f>VLOOKUP(B68,'[1]Current Slope List'!$A$29:$M$1904,3,FALSE)</f>
        <v>0</v>
      </c>
      <c r="F68" s="6" t="str">
        <f t="shared" si="2"/>
        <v>WHOLE</v>
      </c>
      <c r="G68" s="6" t="str">
        <f>VLOOKUP(B68,'[1]Current Slope List'!$A$29:$M$1904,4,FALSE)</f>
        <v>WS&amp;L</v>
      </c>
      <c r="H68" s="6" t="str">
        <f>VLOOKUP(B68,'[1]Current Slope List'!$A$29:$M$1904,5,FALSE)</f>
        <v>S</v>
      </c>
      <c r="I68" s="6" t="s">
        <v>43</v>
      </c>
      <c r="K68" s="6" t="str">
        <f>VLOOKUP(B68,'[1]Current Slope List'!$A$29:$M$1904,11,FALSE)</f>
        <v>Aberdeen_ApLeiChau</v>
      </c>
      <c r="L68" s="5" t="s">
        <v>210</v>
      </c>
      <c r="M68" s="5" t="s">
        <v>211</v>
      </c>
      <c r="N68" s="5" t="str">
        <f>VLOOKUP(B68,'[1]Current Slope List'!$A$29:$M$1904,8,FALSE)</f>
        <v>EB</v>
      </c>
      <c r="O68" s="7" t="s">
        <v>46</v>
      </c>
      <c r="P68" s="6" t="s">
        <v>49</v>
      </c>
      <c r="Q68" s="6" t="s">
        <v>49</v>
      </c>
      <c r="R68" s="6" t="s">
        <v>49</v>
      </c>
      <c r="S68" s="6" t="s">
        <v>49</v>
      </c>
      <c r="T68" s="6" t="s">
        <v>49</v>
      </c>
      <c r="U68" s="6" t="s">
        <v>49</v>
      </c>
      <c r="V68" s="6" t="s">
        <v>49</v>
      </c>
      <c r="W68" s="6" t="s">
        <v>49</v>
      </c>
      <c r="X68" s="6" t="s">
        <v>49</v>
      </c>
      <c r="Y68" s="6" t="s">
        <v>49</v>
      </c>
      <c r="Z68" s="6" t="s">
        <v>62</v>
      </c>
      <c r="AA68" s="9" t="s">
        <v>116</v>
      </c>
      <c r="AB68" s="9" t="s">
        <v>116</v>
      </c>
      <c r="AC68" s="9" t="s">
        <v>116</v>
      </c>
      <c r="AD68" s="9" t="s">
        <v>116</v>
      </c>
      <c r="AE68" s="9" t="s">
        <v>49</v>
      </c>
      <c r="AG68" s="10">
        <f>VLOOKUP(B68,[1]NPRS!$A$29:$O$1904,10,FALSE)</f>
        <v>0</v>
      </c>
      <c r="AH68" s="5" t="str">
        <f>VLOOKUP(B68,'[1]Current Slope List'!$A$29:$M$1904,12,FALSE)</f>
        <v>Yes</v>
      </c>
      <c r="AI68" s="6" t="str">
        <f>IF(VLOOKUP(B68,'[1]intensive 2019'!$A$2:$E$145,1,TRUE)=B68,"Y","N")</f>
        <v>N</v>
      </c>
      <c r="AJ68" s="6" t="s">
        <v>50</v>
      </c>
      <c r="AL68" s="6" t="s">
        <v>50</v>
      </c>
      <c r="AM68" s="6" t="s">
        <v>50</v>
      </c>
      <c r="AN68" s="6" t="s">
        <v>50</v>
      </c>
      <c r="AO68" s="6" t="str">
        <f>IF(VLOOKUP(B68,[1]Roadside!$B$2:$D$186,1,FALSE)=B68,"Y","N")</f>
        <v>Y</v>
      </c>
      <c r="AP68" s="6" t="s">
        <v>50</v>
      </c>
    </row>
    <row r="69" spans="1:42">
      <c r="A69" s="5">
        <v>68</v>
      </c>
      <c r="B69" s="5" t="s">
        <v>212</v>
      </c>
      <c r="C69" s="6" t="str">
        <f>IF(VLOOKUP(B69,'[1]Current Slope List'!$A$29:$M$1904,1,FALSE)=B69,"Y","N")</f>
        <v>Y</v>
      </c>
      <c r="D69" s="5" t="str">
        <f>VLOOKUP(B69,'[1]Current Slope List'!$A$29:$M$1904,2,FALSE)</f>
        <v>11SW-D/CR2264</v>
      </c>
      <c r="E69" s="5">
        <f>VLOOKUP(B69,'[1]Current Slope List'!$A$29:$M$1904,3,FALSE)</f>
        <v>0</v>
      </c>
      <c r="F69" s="6" t="str">
        <f t="shared" si="2"/>
        <v>WHOLE</v>
      </c>
      <c r="G69" s="6" t="str">
        <f>VLOOKUP(B69,'[1]Current Slope List'!$A$29:$M$1904,4,FALSE)</f>
        <v>WS&amp;L</v>
      </c>
      <c r="H69" s="6" t="str">
        <f>VLOOKUP(B69,'[1]Current Slope List'!$A$29:$M$1904,5,FALSE)</f>
        <v>S</v>
      </c>
      <c r="I69" s="6" t="s">
        <v>43</v>
      </c>
      <c r="K69" s="6" t="str">
        <f>VLOOKUP(B69,'[1]Current Slope List'!$A$29:$M$1904,11,FALSE)</f>
        <v>Aberdeen_ApLeiChau</v>
      </c>
      <c r="L69" s="5" t="s">
        <v>210</v>
      </c>
      <c r="M69" s="5" t="s">
        <v>211</v>
      </c>
      <c r="N69" s="5" t="str">
        <f>VLOOKUP(B69,'[1]Current Slope List'!$A$29:$M$1904,8,FALSE)</f>
        <v>EB</v>
      </c>
      <c r="O69" s="7" t="s">
        <v>46</v>
      </c>
      <c r="P69" s="7">
        <v>35</v>
      </c>
      <c r="Q69" s="7">
        <v>28.8</v>
      </c>
      <c r="R69" s="7">
        <v>110</v>
      </c>
      <c r="S69" s="7">
        <f t="shared" ref="S69:S132" si="3">SUM(Q69*R69)</f>
        <v>3168</v>
      </c>
      <c r="T69" s="12">
        <v>0</v>
      </c>
      <c r="U69" s="12">
        <v>1</v>
      </c>
      <c r="V69" s="12">
        <v>0</v>
      </c>
      <c r="W69" s="12">
        <v>0</v>
      </c>
      <c r="X69" s="12">
        <v>0</v>
      </c>
      <c r="Y69" s="6" t="s">
        <v>78</v>
      </c>
      <c r="Z69" s="6" t="s">
        <v>62</v>
      </c>
      <c r="AA69" s="9" t="s">
        <v>116</v>
      </c>
      <c r="AB69" s="9" t="s">
        <v>116</v>
      </c>
      <c r="AC69" s="9" t="s">
        <v>116</v>
      </c>
      <c r="AD69" s="9" t="s">
        <v>116</v>
      </c>
      <c r="AE69" s="9" t="s">
        <v>49</v>
      </c>
      <c r="AG69" s="10">
        <f>VLOOKUP(B69,[1]NPRS!$A$29:$O$1904,10,FALSE)</f>
        <v>0</v>
      </c>
      <c r="AH69" s="5" t="str">
        <f>VLOOKUP(B69,'[1]Current Slope List'!$A$29:$M$1904,12,FALSE)</f>
        <v>Yes</v>
      </c>
      <c r="AI69" s="6" t="str">
        <f>IF(VLOOKUP(B69,'[1]intensive 2019'!$A$2:$E$145,1,TRUE)=B69,"Y","N")</f>
        <v>N</v>
      </c>
      <c r="AJ69" s="6" t="s">
        <v>50</v>
      </c>
      <c r="AL69" s="6" t="s">
        <v>50</v>
      </c>
      <c r="AM69" s="6" t="s">
        <v>50</v>
      </c>
      <c r="AN69" s="6" t="s">
        <v>50</v>
      </c>
      <c r="AO69" s="6" t="s">
        <v>50</v>
      </c>
      <c r="AP69" s="6" t="s">
        <v>50</v>
      </c>
    </row>
    <row r="70" spans="1:42">
      <c r="A70" s="5">
        <v>69</v>
      </c>
      <c r="B70" s="5" t="s">
        <v>213</v>
      </c>
      <c r="C70" s="6" t="str">
        <f>IF(VLOOKUP(B70,'[1]Current Slope List'!$A$29:$M$1904,1,FALSE)=B70,"Y","N")</f>
        <v>Y</v>
      </c>
      <c r="D70" s="5" t="str">
        <f>VLOOKUP(B70,'[1]Current Slope List'!$A$29:$M$1904,2,FALSE)</f>
        <v>11SW-D/CR53</v>
      </c>
      <c r="E70" s="5">
        <f>VLOOKUP(B70,'[1]Current Slope List'!$A$29:$M$1904,3,FALSE)</f>
        <v>0</v>
      </c>
      <c r="F70" s="6" t="str">
        <f t="shared" si="2"/>
        <v>WHOLE</v>
      </c>
      <c r="G70" s="6" t="str">
        <f>VLOOKUP(B70,'[1]Current Slope List'!$A$29:$M$1904,4,FALSE)</f>
        <v>WS&amp;L</v>
      </c>
      <c r="H70" s="6" t="str">
        <f>VLOOKUP(B70,'[1]Current Slope List'!$A$29:$M$1904,5,FALSE)</f>
        <v>S</v>
      </c>
      <c r="I70" s="6" t="s">
        <v>43</v>
      </c>
      <c r="K70" s="6" t="str">
        <f>VLOOKUP(B70,'[1]Current Slope List'!$A$29:$M$1904,11,FALSE)</f>
        <v>Aberdeen_ApLeiChau</v>
      </c>
      <c r="L70" s="5" t="s">
        <v>210</v>
      </c>
      <c r="M70" s="5" t="s">
        <v>211</v>
      </c>
      <c r="N70" s="5" t="str">
        <f>VLOOKUP(B70,'[1]Current Slope List'!$A$29:$M$1904,8,FALSE)</f>
        <v>EB</v>
      </c>
      <c r="O70" s="7" t="s">
        <v>46</v>
      </c>
      <c r="P70" s="7">
        <v>45</v>
      </c>
      <c r="Q70" s="7">
        <v>12.5</v>
      </c>
      <c r="R70" s="7">
        <v>53</v>
      </c>
      <c r="S70" s="7">
        <f t="shared" si="3"/>
        <v>662.5</v>
      </c>
      <c r="T70" s="12">
        <v>0</v>
      </c>
      <c r="U70" s="12">
        <v>1</v>
      </c>
      <c r="V70" s="12">
        <v>0</v>
      </c>
      <c r="W70" s="12">
        <v>0</v>
      </c>
      <c r="X70" s="12">
        <v>0</v>
      </c>
      <c r="Y70" s="6" t="s">
        <v>78</v>
      </c>
      <c r="Z70" s="6" t="s">
        <v>62</v>
      </c>
      <c r="AA70" s="9">
        <v>3</v>
      </c>
      <c r="AB70" s="9">
        <v>13</v>
      </c>
      <c r="AC70" s="9">
        <v>90</v>
      </c>
      <c r="AD70" s="9" t="s">
        <v>79</v>
      </c>
      <c r="AE70" s="9" t="s">
        <v>62</v>
      </c>
      <c r="AG70" s="10">
        <f>VLOOKUP(B70,[1]NPRS!$A$29:$O$1904,10,FALSE)</f>
        <v>0</v>
      </c>
      <c r="AH70" s="5" t="str">
        <f>VLOOKUP(B70,'[1]Current Slope List'!$A$29:$M$1904,12,FALSE)</f>
        <v>Yes</v>
      </c>
      <c r="AI70" s="6" t="str">
        <f>IF(VLOOKUP(B70,'[1]intensive 2019'!$A$2:$E$145,1,TRUE)=B70,"Y","N")</f>
        <v>N</v>
      </c>
      <c r="AJ70" s="6" t="s">
        <v>50</v>
      </c>
      <c r="AL70" s="6" t="s">
        <v>50</v>
      </c>
      <c r="AM70" s="6" t="s">
        <v>50</v>
      </c>
      <c r="AN70" s="6" t="s">
        <v>50</v>
      </c>
      <c r="AO70" s="6" t="str">
        <f>IF(VLOOKUP(B70,[1]Roadside!$B$2:$D$186,1,FALSE)=B70,"Y","N")</f>
        <v>Y</v>
      </c>
      <c r="AP70" s="6" t="s">
        <v>50</v>
      </c>
    </row>
    <row r="71" spans="1:42">
      <c r="A71" s="5">
        <v>70</v>
      </c>
      <c r="B71" s="5" t="s">
        <v>214</v>
      </c>
      <c r="C71" s="6" t="str">
        <f>IF(VLOOKUP(B71,'[1]Current Slope List'!$A$29:$M$1904,1,FALSE)=B71,"Y","N")</f>
        <v>Y</v>
      </c>
      <c r="D71" s="5" t="str">
        <f>VLOOKUP(B71,'[1]Current Slope List'!$A$29:$M$1904,2,FALSE)</f>
        <v>11SW-D/DT12</v>
      </c>
      <c r="E71" s="5">
        <f>VLOOKUP(B71,'[1]Current Slope List'!$A$29:$M$1904,3,FALSE)</f>
        <v>2</v>
      </c>
      <c r="F71" s="6">
        <f t="shared" si="2"/>
        <v>2</v>
      </c>
      <c r="G71" s="6" t="str">
        <f>VLOOKUP(B71,'[1]Current Slope List'!$A$29:$M$1904,4,FALSE)</f>
        <v>WS&amp;L</v>
      </c>
      <c r="H71" s="6" t="str">
        <f>VLOOKUP(B71,'[1]Current Slope List'!$A$29:$M$1904,5,FALSE)</f>
        <v>S</v>
      </c>
      <c r="I71" s="6" t="s">
        <v>43</v>
      </c>
      <c r="K71" s="6" t="str">
        <f>VLOOKUP(B71,'[1]Current Slope List'!$A$29:$M$1904,11,FALSE)</f>
        <v>Aberdeen_ApLeiChau</v>
      </c>
      <c r="L71" s="5" t="s">
        <v>210</v>
      </c>
      <c r="M71" s="5" t="s">
        <v>211</v>
      </c>
      <c r="N71" s="5" t="str">
        <f>VLOOKUP(B71,'[1]Current Slope List'!$A$29:$M$1904,8,FALSE)</f>
        <v>EB</v>
      </c>
      <c r="O71" s="7" t="s">
        <v>46</v>
      </c>
      <c r="P71" s="7">
        <v>25</v>
      </c>
      <c r="Q71" s="7">
        <v>51</v>
      </c>
      <c r="R71" s="7">
        <v>140</v>
      </c>
      <c r="S71" s="7">
        <f t="shared" si="3"/>
        <v>7140</v>
      </c>
      <c r="T71" s="12">
        <v>0</v>
      </c>
      <c r="U71" s="12">
        <v>1</v>
      </c>
      <c r="V71" s="12">
        <v>0</v>
      </c>
      <c r="W71" s="12">
        <v>0</v>
      </c>
      <c r="X71" s="12">
        <v>0</v>
      </c>
      <c r="Y71" s="6" t="s">
        <v>78</v>
      </c>
      <c r="Z71" s="6" t="s">
        <v>72</v>
      </c>
      <c r="AA71" s="9" t="s">
        <v>116</v>
      </c>
      <c r="AB71" s="9" t="s">
        <v>116</v>
      </c>
      <c r="AC71" s="9" t="s">
        <v>116</v>
      </c>
      <c r="AD71" s="9" t="s">
        <v>116</v>
      </c>
      <c r="AE71" s="9" t="s">
        <v>49</v>
      </c>
      <c r="AG71" s="10">
        <f>VLOOKUP(B71,[1]NPRS!$A$29:$O$1904,10,FALSE)</f>
        <v>-1</v>
      </c>
      <c r="AH71" s="5" t="str">
        <f>VLOOKUP(B71,'[1]Current Slope List'!$A$29:$M$1904,12,FALSE)</f>
        <v>Yes</v>
      </c>
      <c r="AI71" s="6" t="str">
        <f>IF(VLOOKUP(B71,'[1]intensive 2019'!$A$2:$E$145,1,TRUE)=B71,"Y","N")</f>
        <v>N</v>
      </c>
      <c r="AJ71" s="6" t="s">
        <v>50</v>
      </c>
      <c r="AL71" s="6" t="s">
        <v>50</v>
      </c>
      <c r="AM71" s="6" t="s">
        <v>50</v>
      </c>
      <c r="AN71" s="6" t="s">
        <v>50</v>
      </c>
      <c r="AO71" s="6" t="s">
        <v>50</v>
      </c>
      <c r="AP71" s="6" t="s">
        <v>50</v>
      </c>
    </row>
    <row r="72" spans="1:42">
      <c r="A72" s="5">
        <v>71</v>
      </c>
      <c r="B72" s="5" t="s">
        <v>215</v>
      </c>
      <c r="C72" s="6" t="str">
        <f>IF(VLOOKUP(B72,'[1]Current Slope List'!$A$29:$M$1904,1,FALSE)=B72,"Y","N")</f>
        <v>Y</v>
      </c>
      <c r="D72" s="5" t="str">
        <f>VLOOKUP(B72,'[1]Current Slope List'!$A$29:$M$1904,2,FALSE)</f>
        <v>11SW-D/DT42</v>
      </c>
      <c r="E72" s="5">
        <f>VLOOKUP(B72,'[1]Current Slope List'!$A$29:$M$1904,3,FALSE)</f>
        <v>0</v>
      </c>
      <c r="F72" s="6" t="str">
        <f t="shared" si="2"/>
        <v>WHOLE</v>
      </c>
      <c r="G72" s="6" t="str">
        <f>VLOOKUP(B72,'[1]Current Slope List'!$A$29:$M$1904,4,FALSE)</f>
        <v>WS&amp;L</v>
      </c>
      <c r="H72" s="6" t="str">
        <f>VLOOKUP(B72,'[1]Current Slope List'!$A$29:$M$1904,5,FALSE)</f>
        <v>S</v>
      </c>
      <c r="I72" s="6" t="s">
        <v>43</v>
      </c>
      <c r="K72" s="6" t="str">
        <f>VLOOKUP(B72,'[1]Current Slope List'!$A$29:$M$1904,11,FALSE)</f>
        <v>Aberdeen_ApLeiChau</v>
      </c>
      <c r="L72" s="5" t="s">
        <v>210</v>
      </c>
      <c r="M72" s="5" t="s">
        <v>211</v>
      </c>
      <c r="N72" s="5" t="str">
        <f>VLOOKUP(B72,'[1]Current Slope List'!$A$29:$M$1904,8,FALSE)</f>
        <v>EB</v>
      </c>
      <c r="O72" s="7" t="s">
        <v>49</v>
      </c>
      <c r="P72" s="7">
        <v>35</v>
      </c>
      <c r="Q72" s="7">
        <v>31</v>
      </c>
      <c r="R72" s="6">
        <v>50</v>
      </c>
      <c r="S72" s="6">
        <f>SUM(Q72*R72)</f>
        <v>1550</v>
      </c>
      <c r="T72" s="11">
        <v>0</v>
      </c>
      <c r="U72" s="11">
        <v>0.5</v>
      </c>
      <c r="V72" s="11">
        <v>0</v>
      </c>
      <c r="W72" s="11">
        <v>0.5</v>
      </c>
      <c r="X72" s="11">
        <v>0</v>
      </c>
      <c r="Y72" s="6" t="s">
        <v>49</v>
      </c>
      <c r="Z72" s="6" t="s">
        <v>49</v>
      </c>
      <c r="AA72" s="9" t="s">
        <v>49</v>
      </c>
      <c r="AB72" s="9" t="s">
        <v>49</v>
      </c>
      <c r="AC72" s="9" t="s">
        <v>49</v>
      </c>
      <c r="AD72" s="9" t="s">
        <v>49</v>
      </c>
      <c r="AE72" s="9" t="s">
        <v>49</v>
      </c>
      <c r="AG72" s="10">
        <f>VLOOKUP(B72,[1]NPRS!$A$29:$O$1904,10,FALSE)</f>
        <v>-1</v>
      </c>
      <c r="AH72" s="5" t="str">
        <f>VLOOKUP(B72,'[1]Current Slope List'!$A$29:$M$1904,12,FALSE)</f>
        <v>Yes</v>
      </c>
      <c r="AI72" s="6" t="str">
        <f>IF(VLOOKUP(B72,'[1]intensive 2019'!$A$2:$E$145,1,TRUE)=B72,"Y","N")</f>
        <v>N</v>
      </c>
      <c r="AJ72" s="6" t="s">
        <v>50</v>
      </c>
      <c r="AL72" s="6" t="s">
        <v>50</v>
      </c>
      <c r="AM72" s="6" t="s">
        <v>50</v>
      </c>
      <c r="AN72" s="6" t="s">
        <v>50</v>
      </c>
      <c r="AO72" s="6" t="s">
        <v>50</v>
      </c>
      <c r="AP72" s="6" t="str">
        <f>IF(VLOOKUP(D72,[1]Greening!$A$4:$C$30,1,FALSE)=D72,"Y","N")</f>
        <v>Y</v>
      </c>
    </row>
    <row r="73" spans="1:42">
      <c r="A73" s="5">
        <v>72</v>
      </c>
      <c r="B73" s="5" t="s">
        <v>216</v>
      </c>
      <c r="C73" s="6" t="str">
        <f>IF(VLOOKUP(B73,'[1]Current Slope List'!$A$29:$M$1904,1,FALSE)=B73,"Y","N")</f>
        <v>Y</v>
      </c>
      <c r="D73" s="5" t="str">
        <f>VLOOKUP(B73,'[1]Current Slope List'!$A$29:$M$1904,2,FALSE)</f>
        <v>11SW-D/ND2</v>
      </c>
      <c r="E73" s="5">
        <f>VLOOKUP(B73,'[1]Current Slope List'!$A$29:$M$1904,3,FALSE)</f>
        <v>0</v>
      </c>
      <c r="F73" s="6" t="str">
        <f t="shared" si="2"/>
        <v>WHOLE</v>
      </c>
      <c r="G73" s="6" t="str">
        <f>VLOOKUP(B73,'[1]Current Slope List'!$A$29:$M$1904,4,FALSE)</f>
        <v>WS&amp;L</v>
      </c>
      <c r="H73" s="6" t="str">
        <f>VLOOKUP(B73,'[1]Current Slope List'!$A$29:$M$1904,5,FALSE)</f>
        <v>S</v>
      </c>
      <c r="I73" s="6" t="s">
        <v>43</v>
      </c>
      <c r="K73" s="6" t="str">
        <f>VLOOKUP(B73,'[1]Current Slope List'!$A$29:$M$1904,11,FALSE)</f>
        <v>Aberdeen_ApLeiChau</v>
      </c>
      <c r="L73" s="5" t="s">
        <v>210</v>
      </c>
      <c r="M73" s="5" t="s">
        <v>211</v>
      </c>
      <c r="N73" s="5" t="str">
        <f>VLOOKUP(B73,'[1]Current Slope List'!$A$29:$M$1904,8,FALSE)</f>
        <v>EB</v>
      </c>
      <c r="O73" s="7" t="s">
        <v>49</v>
      </c>
      <c r="P73" s="7" t="s">
        <v>49</v>
      </c>
      <c r="Q73" s="7" t="s">
        <v>49</v>
      </c>
      <c r="R73" s="6" t="s">
        <v>49</v>
      </c>
      <c r="S73" s="6" t="s">
        <v>49</v>
      </c>
      <c r="T73" s="6" t="s">
        <v>49</v>
      </c>
      <c r="U73" s="6" t="s">
        <v>49</v>
      </c>
      <c r="V73" s="6" t="s">
        <v>49</v>
      </c>
      <c r="W73" s="6" t="s">
        <v>49</v>
      </c>
      <c r="X73" s="6" t="s">
        <v>49</v>
      </c>
      <c r="Y73" s="6" t="s">
        <v>49</v>
      </c>
      <c r="Z73" s="6" t="s">
        <v>49</v>
      </c>
      <c r="AA73" s="9" t="s">
        <v>49</v>
      </c>
      <c r="AB73" s="9" t="s">
        <v>49</v>
      </c>
      <c r="AC73" s="9" t="s">
        <v>49</v>
      </c>
      <c r="AD73" s="9" t="s">
        <v>49</v>
      </c>
      <c r="AE73" s="9" t="s">
        <v>49</v>
      </c>
      <c r="AG73" s="10">
        <f>VLOOKUP(B73,[1]NPRS!$A$29:$O$1904,10,FALSE)</f>
        <v>0</v>
      </c>
      <c r="AH73" s="5" t="str">
        <f>VLOOKUP(B73,'[1]Current Slope List'!$A$29:$M$1904,12,FALSE)</f>
        <v>No</v>
      </c>
      <c r="AI73" s="6" t="str">
        <f>IF(VLOOKUP(B73,'[1]intensive 2019'!$A$2:$E$145,1,TRUE)=B73,"Y","N")</f>
        <v>N</v>
      </c>
      <c r="AJ73" s="6" t="s">
        <v>50</v>
      </c>
      <c r="AL73" s="6" t="s">
        <v>50</v>
      </c>
      <c r="AM73" s="6" t="s">
        <v>50</v>
      </c>
      <c r="AN73" s="6" t="s">
        <v>50</v>
      </c>
      <c r="AO73" s="6" t="s">
        <v>50</v>
      </c>
      <c r="AP73" s="6" t="s">
        <v>50</v>
      </c>
    </row>
    <row r="74" spans="1:42">
      <c r="A74" s="5">
        <v>73</v>
      </c>
      <c r="B74" s="5" t="s">
        <v>217</v>
      </c>
      <c r="C74" s="6" t="str">
        <f>IF(VLOOKUP(B74,'[1]Current Slope List'!$A$29:$M$1904,1,FALSE)=B74,"Y","N")</f>
        <v>Y</v>
      </c>
      <c r="D74" s="5" t="str">
        <f>VLOOKUP(B74,'[1]Current Slope List'!$A$29:$M$1904,2,FALSE)</f>
        <v>11SW-D/R1284</v>
      </c>
      <c r="E74" s="5">
        <f>VLOOKUP(B74,'[1]Current Slope List'!$A$29:$M$1904,3,FALSE)</f>
        <v>0</v>
      </c>
      <c r="F74" s="6" t="str">
        <f t="shared" si="2"/>
        <v>WHOLE</v>
      </c>
      <c r="G74" s="6" t="str">
        <f>VLOOKUP(B74,'[1]Current Slope List'!$A$29:$M$1904,4,FALSE)</f>
        <v>WS&amp;L</v>
      </c>
      <c r="H74" s="6" t="str">
        <f>VLOOKUP(B74,'[1]Current Slope List'!$A$29:$M$1904,5,FALSE)</f>
        <v>S</v>
      </c>
      <c r="I74" s="6" t="s">
        <v>43</v>
      </c>
      <c r="K74" s="6" t="str">
        <f>VLOOKUP(B74,'[1]Current Slope List'!$A$29:$M$1904,11,FALSE)</f>
        <v>Aberdeen_ApLeiChau</v>
      </c>
      <c r="L74" s="5" t="s">
        <v>210</v>
      </c>
      <c r="M74" s="5" t="s">
        <v>211</v>
      </c>
      <c r="N74" s="5" t="str">
        <f>VLOOKUP(B74,'[1]Current Slope List'!$A$29:$M$1904,8,FALSE)</f>
        <v>EB</v>
      </c>
      <c r="O74" s="7" t="s">
        <v>125</v>
      </c>
      <c r="P74" s="7" t="s">
        <v>49</v>
      </c>
      <c r="Q74" s="7" t="s">
        <v>49</v>
      </c>
      <c r="R74" s="6" t="s">
        <v>49</v>
      </c>
      <c r="S74" s="6" t="s">
        <v>49</v>
      </c>
      <c r="T74" s="6" t="s">
        <v>49</v>
      </c>
      <c r="U74" s="6" t="s">
        <v>49</v>
      </c>
      <c r="V74" s="6" t="s">
        <v>49</v>
      </c>
      <c r="W74" s="6" t="s">
        <v>49</v>
      </c>
      <c r="X74" s="6" t="s">
        <v>49</v>
      </c>
      <c r="Y74" s="6" t="s">
        <v>49</v>
      </c>
      <c r="Z74" s="6" t="s">
        <v>49</v>
      </c>
      <c r="AA74" s="9" t="s">
        <v>49</v>
      </c>
      <c r="AB74" s="9" t="s">
        <v>49</v>
      </c>
      <c r="AC74" s="9" t="s">
        <v>49</v>
      </c>
      <c r="AD74" s="9" t="s">
        <v>49</v>
      </c>
      <c r="AE74" s="9" t="s">
        <v>49</v>
      </c>
      <c r="AG74" s="10">
        <f>VLOOKUP(B74,[1]NPRS!$A$29:$O$1904,10,FALSE)</f>
        <v>0</v>
      </c>
      <c r="AH74" s="5" t="str">
        <f>VLOOKUP(B74,'[1]Current Slope List'!$A$29:$M$1904,12,FALSE)</f>
        <v>No</v>
      </c>
      <c r="AI74" s="6" t="str">
        <f>IF(VLOOKUP(B74,'[1]intensive 2019'!$A$2:$E$145,1,TRUE)=B74,"Y","N")</f>
        <v>N</v>
      </c>
      <c r="AJ74" s="6" t="s">
        <v>50</v>
      </c>
      <c r="AL74" s="6" t="s">
        <v>50</v>
      </c>
      <c r="AM74" s="6" t="s">
        <v>50</v>
      </c>
      <c r="AN74" s="6" t="s">
        <v>50</v>
      </c>
      <c r="AO74" s="6" t="s">
        <v>50</v>
      </c>
      <c r="AP74" s="6" t="s">
        <v>50</v>
      </c>
    </row>
    <row r="75" spans="1:42">
      <c r="A75" s="5">
        <v>74</v>
      </c>
      <c r="B75" s="5" t="s">
        <v>218</v>
      </c>
      <c r="C75" s="6" t="str">
        <f>IF(VLOOKUP(B75,'[1]Current Slope List'!$A$29:$M$1904,1,FALSE)=B75,"Y","N")</f>
        <v>Y</v>
      </c>
      <c r="D75" s="5" t="str">
        <f>VLOOKUP(B75,'[1]Current Slope List'!$A$29:$M$1904,2,FALSE)</f>
        <v>11SW-D/R1285</v>
      </c>
      <c r="E75" s="5">
        <f>VLOOKUP(B75,'[1]Current Slope List'!$A$29:$M$1904,3,FALSE)</f>
        <v>0</v>
      </c>
      <c r="F75" s="6" t="str">
        <f t="shared" si="2"/>
        <v>WHOLE</v>
      </c>
      <c r="G75" s="6" t="str">
        <f>VLOOKUP(B75,'[1]Current Slope List'!$A$29:$M$1904,4,FALSE)</f>
        <v>WS&amp;L</v>
      </c>
      <c r="H75" s="6" t="str">
        <f>VLOOKUP(B75,'[1]Current Slope List'!$A$29:$M$1904,5,FALSE)</f>
        <v>S</v>
      </c>
      <c r="I75" s="6" t="s">
        <v>43</v>
      </c>
      <c r="K75" s="6" t="str">
        <f>VLOOKUP(B75,'[1]Current Slope List'!$A$29:$M$1904,11,FALSE)</f>
        <v>Aberdeen_ApLeiChau</v>
      </c>
      <c r="L75" s="5" t="s">
        <v>210</v>
      </c>
      <c r="M75" s="5" t="s">
        <v>211</v>
      </c>
      <c r="N75" s="5" t="str">
        <f>VLOOKUP(B75,'[1]Current Slope List'!$A$29:$M$1904,8,FALSE)</f>
        <v>EB</v>
      </c>
      <c r="O75" s="7" t="s">
        <v>125</v>
      </c>
      <c r="P75" s="7" t="s">
        <v>49</v>
      </c>
      <c r="Q75" s="7" t="s">
        <v>49</v>
      </c>
      <c r="R75" s="6" t="s">
        <v>49</v>
      </c>
      <c r="S75" s="6" t="s">
        <v>49</v>
      </c>
      <c r="T75" s="6" t="s">
        <v>49</v>
      </c>
      <c r="U75" s="6" t="s">
        <v>49</v>
      </c>
      <c r="V75" s="6" t="s">
        <v>49</v>
      </c>
      <c r="W75" s="6" t="s">
        <v>49</v>
      </c>
      <c r="X75" s="6" t="s">
        <v>49</v>
      </c>
      <c r="Y75" s="6" t="s">
        <v>49</v>
      </c>
      <c r="Z75" s="6" t="s">
        <v>49</v>
      </c>
      <c r="AA75" s="9">
        <v>3.5</v>
      </c>
      <c r="AB75" s="9">
        <v>20</v>
      </c>
      <c r="AC75" s="9">
        <v>90</v>
      </c>
      <c r="AD75" s="9" t="s">
        <v>79</v>
      </c>
      <c r="AE75" s="9" t="s">
        <v>72</v>
      </c>
      <c r="AG75" s="10">
        <f>VLOOKUP(B75,[1]NPRS!$A$29:$O$1904,10,FALSE)</f>
        <v>0</v>
      </c>
      <c r="AH75" s="5" t="str">
        <f>VLOOKUP(B75,'[1]Current Slope List'!$A$29:$M$1904,12,FALSE)</f>
        <v>Yes</v>
      </c>
      <c r="AI75" s="6" t="str">
        <f>IF(VLOOKUP(B75,'[1]intensive 2019'!$A$2:$E$145,1,TRUE)=B75,"Y","N")</f>
        <v>N</v>
      </c>
      <c r="AJ75" s="6" t="s">
        <v>50</v>
      </c>
      <c r="AL75" s="6" t="s">
        <v>50</v>
      </c>
      <c r="AM75" s="6" t="s">
        <v>50</v>
      </c>
      <c r="AN75" s="6" t="s">
        <v>50</v>
      </c>
      <c r="AO75" s="6" t="s">
        <v>50</v>
      </c>
      <c r="AP75" s="6" t="s">
        <v>50</v>
      </c>
    </row>
    <row r="76" spans="1:42">
      <c r="A76" s="5">
        <v>75</v>
      </c>
      <c r="B76" s="5" t="s">
        <v>219</v>
      </c>
      <c r="C76" s="6" t="str">
        <f>IF(VLOOKUP(B76,'[1]Current Slope List'!$A$29:$M$1904,1,FALSE)=B76,"Y","N")</f>
        <v>Y</v>
      </c>
      <c r="D76" s="5" t="str">
        <f>VLOOKUP(B76,'[1]Current Slope List'!$A$29:$M$1904,2,FALSE)</f>
        <v>11SW-D/R1286</v>
      </c>
      <c r="E76" s="5">
        <f>VLOOKUP(B76,'[1]Current Slope List'!$A$29:$M$1904,3,FALSE)</f>
        <v>0</v>
      </c>
      <c r="F76" s="6" t="str">
        <f t="shared" si="2"/>
        <v>WHOLE</v>
      </c>
      <c r="G76" s="6" t="str">
        <f>VLOOKUP(B76,'[1]Current Slope List'!$A$29:$M$1904,4,FALSE)</f>
        <v>WS&amp;L</v>
      </c>
      <c r="H76" s="6" t="str">
        <f>VLOOKUP(B76,'[1]Current Slope List'!$A$29:$M$1904,5,FALSE)</f>
        <v>S</v>
      </c>
      <c r="I76" s="6" t="s">
        <v>43</v>
      </c>
      <c r="K76" s="6" t="str">
        <f>VLOOKUP(B76,'[1]Current Slope List'!$A$29:$M$1904,11,FALSE)</f>
        <v>Aberdeen_ApLeiChau</v>
      </c>
      <c r="L76" s="5" t="s">
        <v>210</v>
      </c>
      <c r="M76" s="5" t="s">
        <v>211</v>
      </c>
      <c r="N76" s="5" t="str">
        <f>VLOOKUP(B76,'[1]Current Slope List'!$A$29:$M$1904,8,FALSE)</f>
        <v>EB</v>
      </c>
      <c r="O76" s="7" t="s">
        <v>125</v>
      </c>
      <c r="P76" s="7" t="s">
        <v>49</v>
      </c>
      <c r="Q76" s="7" t="s">
        <v>49</v>
      </c>
      <c r="R76" s="6" t="s">
        <v>49</v>
      </c>
      <c r="S76" s="6" t="s">
        <v>49</v>
      </c>
      <c r="T76" s="6" t="s">
        <v>49</v>
      </c>
      <c r="U76" s="6" t="s">
        <v>49</v>
      </c>
      <c r="V76" s="6" t="s">
        <v>49</v>
      </c>
      <c r="W76" s="6" t="s">
        <v>49</v>
      </c>
      <c r="X76" s="6" t="s">
        <v>49</v>
      </c>
      <c r="Y76" s="6" t="s">
        <v>49</v>
      </c>
      <c r="Z76" s="6" t="s">
        <v>49</v>
      </c>
      <c r="AA76" s="9">
        <v>3</v>
      </c>
      <c r="AB76" s="9">
        <v>15</v>
      </c>
      <c r="AC76" s="9">
        <v>90</v>
      </c>
      <c r="AD76" s="9" t="s">
        <v>79</v>
      </c>
      <c r="AE76" s="9" t="s">
        <v>62</v>
      </c>
      <c r="AG76" s="10">
        <f>VLOOKUP(B76,[1]NPRS!$A$29:$O$1904,10,FALSE)</f>
        <v>0</v>
      </c>
      <c r="AH76" s="5" t="str">
        <f>VLOOKUP(B76,'[1]Current Slope List'!$A$29:$M$1904,12,FALSE)</f>
        <v>Yes</v>
      </c>
      <c r="AI76" s="6" t="str">
        <f>IF(VLOOKUP(B76,'[1]intensive 2019'!$A$2:$E$145,1,TRUE)=B76,"Y","N")</f>
        <v>N</v>
      </c>
      <c r="AJ76" s="6" t="s">
        <v>50</v>
      </c>
      <c r="AL76" s="6" t="s">
        <v>50</v>
      </c>
      <c r="AM76" s="6" t="s">
        <v>50</v>
      </c>
      <c r="AN76" s="6" t="s">
        <v>50</v>
      </c>
      <c r="AO76" s="6" t="s">
        <v>50</v>
      </c>
      <c r="AP76" s="6" t="s">
        <v>50</v>
      </c>
    </row>
    <row r="77" spans="1:42">
      <c r="A77" s="5">
        <v>76</v>
      </c>
      <c r="B77" s="5" t="s">
        <v>220</v>
      </c>
      <c r="C77" s="6" t="str">
        <f>IF(VLOOKUP(B77,'[1]Current Slope List'!$A$29:$M$1904,1,FALSE)=B77,"Y","N")</f>
        <v>Y</v>
      </c>
      <c r="D77" s="5" t="str">
        <f>VLOOKUP(B77,'[1]Current Slope List'!$A$29:$M$1904,2,FALSE)</f>
        <v>11SW-C/FR385</v>
      </c>
      <c r="E77" s="5">
        <f>VLOOKUP(B77,'[1]Current Slope List'!$A$29:$M$1904,3,FALSE)</f>
        <v>2</v>
      </c>
      <c r="F77" s="6">
        <f t="shared" si="2"/>
        <v>2</v>
      </c>
      <c r="G77" s="6" t="str">
        <f>VLOOKUP(B77,'[1]Current Slope List'!$A$29:$M$1904,4,FALSE)</f>
        <v>WS&amp;L</v>
      </c>
      <c r="H77" s="6" t="str">
        <f>VLOOKUP(B77,'[1]Current Slope List'!$A$29:$M$1904,5,FALSE)</f>
        <v>W</v>
      </c>
      <c r="I77" s="6" t="s">
        <v>43</v>
      </c>
      <c r="K77" s="6">
        <f>VLOOKUP(B77,'[1]Current Slope List'!$A$29:$M$1904,11,FALSE)</f>
        <v>0</v>
      </c>
      <c r="L77" s="5" t="s">
        <v>221</v>
      </c>
      <c r="M77" s="5" t="s">
        <v>222</v>
      </c>
      <c r="N77" s="5" t="str">
        <f>VLOOKUP(B77,'[1]Current Slope List'!$A$29:$M$1904,8,FALSE)</f>
        <v>LCSD</v>
      </c>
      <c r="O77" s="7" t="s">
        <v>125</v>
      </c>
      <c r="P77" s="7">
        <v>30</v>
      </c>
      <c r="Q77" s="7">
        <v>8.5</v>
      </c>
      <c r="R77" s="7">
        <v>58</v>
      </c>
      <c r="S77" s="7">
        <f t="shared" si="3"/>
        <v>493</v>
      </c>
      <c r="T77" s="12">
        <v>0</v>
      </c>
      <c r="U77" s="12">
        <v>1</v>
      </c>
      <c r="V77" s="12">
        <v>0</v>
      </c>
      <c r="W77" s="12">
        <v>0</v>
      </c>
      <c r="X77" s="12">
        <v>0</v>
      </c>
      <c r="Y77" s="6" t="s">
        <v>61</v>
      </c>
      <c r="Z77" s="6" t="s">
        <v>62</v>
      </c>
      <c r="AA77" s="9">
        <v>7</v>
      </c>
      <c r="AB77" s="9">
        <v>32</v>
      </c>
      <c r="AC77" s="9" t="s">
        <v>121</v>
      </c>
      <c r="AD77" s="9" t="s">
        <v>56</v>
      </c>
      <c r="AE77" s="9" t="s">
        <v>72</v>
      </c>
      <c r="AF77" s="5">
        <v>1</v>
      </c>
      <c r="AG77" s="10">
        <f>VLOOKUP(B77,[1]NPRS!$A$29:$O$1904,10,FALSE)</f>
        <v>0</v>
      </c>
      <c r="AH77" s="5" t="str">
        <f>VLOOKUP(B77,'[1]Current Slope List'!$A$29:$M$1904,12,FALSE)</f>
        <v>Yes</v>
      </c>
      <c r="AI77" s="6" t="str">
        <f>IF(VLOOKUP(B77,'[1]intensive 2019'!$A$2:$E$145,1,TRUE)=B77,"Y","N")</f>
        <v>N</v>
      </c>
      <c r="AJ77" s="6" t="s">
        <v>50</v>
      </c>
      <c r="AK77" s="5">
        <v>0</v>
      </c>
      <c r="AL77" s="6" t="s">
        <v>50</v>
      </c>
      <c r="AM77" s="6" t="s">
        <v>50</v>
      </c>
      <c r="AN77" s="6" t="s">
        <v>50</v>
      </c>
      <c r="AO77" s="6" t="s">
        <v>50</v>
      </c>
      <c r="AP77" s="6" t="s">
        <v>50</v>
      </c>
    </row>
    <row r="78" spans="1:42">
      <c r="A78" s="5">
        <v>77</v>
      </c>
      <c r="B78" s="5" t="s">
        <v>223</v>
      </c>
      <c r="C78" s="6" t="str">
        <f>IF(VLOOKUP(B78,'[1]Current Slope List'!$A$29:$M$1904,1,FALSE)=B78,"Y","N")</f>
        <v>Y</v>
      </c>
      <c r="D78" s="5" t="str">
        <f>VLOOKUP(B78,'[1]Current Slope List'!$A$29:$M$1904,2,FALSE)</f>
        <v>11SW-C/C31</v>
      </c>
      <c r="E78" s="5">
        <f>VLOOKUP(B78,'[1]Current Slope List'!$A$29:$M$1904,3,FALSE)</f>
        <v>2</v>
      </c>
      <c r="F78" s="6">
        <f t="shared" si="2"/>
        <v>2</v>
      </c>
      <c r="G78" s="6" t="str">
        <f>VLOOKUP(B78,'[1]Current Slope List'!$A$29:$M$1904,4,FALSE)</f>
        <v>WS&amp;L</v>
      </c>
      <c r="H78" s="6" t="str">
        <f>VLOOKUP(B78,'[1]Current Slope List'!$A$29:$M$1904,5,FALSE)</f>
        <v>W</v>
      </c>
      <c r="I78" s="6" t="s">
        <v>43</v>
      </c>
      <c r="K78" s="6">
        <f>VLOOKUP(B78,'[1]Current Slope List'!$A$29:$M$1904,11,FALSE)</f>
        <v>0</v>
      </c>
      <c r="L78" s="5" t="s">
        <v>221</v>
      </c>
      <c r="M78" s="5" t="s">
        <v>222</v>
      </c>
      <c r="N78" s="5" t="str">
        <f>VLOOKUP(B78,'[1]Current Slope List'!$A$29:$M$1904,8,FALSE)</f>
        <v>LCSD</v>
      </c>
      <c r="O78" s="7" t="s">
        <v>46</v>
      </c>
      <c r="P78" s="7">
        <v>50</v>
      </c>
      <c r="Q78" s="7">
        <v>12</v>
      </c>
      <c r="R78" s="7">
        <v>20</v>
      </c>
      <c r="S78" s="7">
        <f t="shared" si="3"/>
        <v>240</v>
      </c>
      <c r="T78" s="12">
        <v>0</v>
      </c>
      <c r="U78" s="12">
        <v>0</v>
      </c>
      <c r="V78" s="12">
        <v>0</v>
      </c>
      <c r="W78" s="12">
        <v>1</v>
      </c>
      <c r="X78" s="12">
        <v>0</v>
      </c>
      <c r="Y78" s="6" t="s">
        <v>61</v>
      </c>
      <c r="Z78" s="6" t="s">
        <v>72</v>
      </c>
      <c r="AA78" s="9" t="s">
        <v>116</v>
      </c>
      <c r="AB78" s="9" t="s">
        <v>116</v>
      </c>
      <c r="AC78" s="9" t="s">
        <v>116</v>
      </c>
      <c r="AD78" s="9" t="s">
        <v>116</v>
      </c>
      <c r="AE78" s="9" t="s">
        <v>49</v>
      </c>
      <c r="AF78" s="5">
        <v>1</v>
      </c>
      <c r="AG78" s="10">
        <f>VLOOKUP(B78,[1]NPRS!$A$29:$O$1904,10,FALSE)</f>
        <v>8818.64</v>
      </c>
      <c r="AH78" s="5" t="str">
        <f>VLOOKUP(B78,'[1]Current Slope List'!$A$29:$M$1904,12,FALSE)</f>
        <v>No</v>
      </c>
      <c r="AI78" s="6" t="str">
        <f>IF(VLOOKUP(B78,'[1]intensive 2019'!$A$2:$E$145,1,TRUE)=B78,"Y","N")</f>
        <v>N</v>
      </c>
      <c r="AJ78" s="6" t="s">
        <v>50</v>
      </c>
      <c r="AL78" s="6" t="s">
        <v>50</v>
      </c>
      <c r="AM78" s="6" t="s">
        <v>50</v>
      </c>
      <c r="AN78" s="6" t="s">
        <v>50</v>
      </c>
      <c r="AO78" s="6" t="s">
        <v>50</v>
      </c>
      <c r="AP78" s="6" t="s">
        <v>50</v>
      </c>
    </row>
    <row r="79" spans="1:42">
      <c r="A79" s="5">
        <v>78</v>
      </c>
      <c r="B79" s="5" t="s">
        <v>224</v>
      </c>
      <c r="C79" s="6" t="str">
        <f>IF(VLOOKUP(B79,'[1]Current Slope List'!$A$29:$M$1904,1,FALSE)=B79,"Y","N")</f>
        <v>Y</v>
      </c>
      <c r="D79" s="5" t="str">
        <f>VLOOKUP(B79,'[1]Current Slope List'!$A$29:$M$1904,2,FALSE)</f>
        <v>11SW-C/CR906</v>
      </c>
      <c r="E79" s="5">
        <f>VLOOKUP(B79,'[1]Current Slope List'!$A$29:$M$1904,3,FALSE)</f>
        <v>2</v>
      </c>
      <c r="F79" s="6">
        <f t="shared" si="2"/>
        <v>2</v>
      </c>
      <c r="G79" s="6" t="str">
        <f>VLOOKUP(B79,'[1]Current Slope List'!$A$29:$M$1904,4,FALSE)</f>
        <v>WS&amp;L</v>
      </c>
      <c r="H79" s="6" t="str">
        <f>VLOOKUP(B79,'[1]Current Slope List'!$A$29:$M$1904,5,FALSE)</f>
        <v>W</v>
      </c>
      <c r="I79" s="6" t="s">
        <v>43</v>
      </c>
      <c r="K79" s="6">
        <f>VLOOKUP(B79,'[1]Current Slope List'!$A$29:$M$1904,11,FALSE)</f>
        <v>0</v>
      </c>
      <c r="L79" s="5" t="s">
        <v>221</v>
      </c>
      <c r="M79" s="5" t="s">
        <v>222</v>
      </c>
      <c r="N79" s="5" t="str">
        <f>VLOOKUP(B79,'[1]Current Slope List'!$A$29:$M$1904,8,FALSE)</f>
        <v>LCSD</v>
      </c>
      <c r="O79" s="7" t="s">
        <v>125</v>
      </c>
      <c r="P79" s="7">
        <v>35</v>
      </c>
      <c r="Q79" s="7">
        <v>7.8</v>
      </c>
      <c r="R79" s="7">
        <v>30</v>
      </c>
      <c r="S79" s="7">
        <f t="shared" si="3"/>
        <v>234</v>
      </c>
      <c r="T79" s="12">
        <v>0</v>
      </c>
      <c r="U79" s="12">
        <v>1</v>
      </c>
      <c r="V79" s="12">
        <v>0</v>
      </c>
      <c r="W79" s="12">
        <v>0</v>
      </c>
      <c r="X79" s="12">
        <v>0</v>
      </c>
      <c r="Y79" s="6" t="s">
        <v>61</v>
      </c>
      <c r="AA79" s="9" t="s">
        <v>225</v>
      </c>
      <c r="AB79" s="9" t="s">
        <v>226</v>
      </c>
      <c r="AC79" s="9" t="s">
        <v>121</v>
      </c>
      <c r="AD79" s="9" t="s">
        <v>56</v>
      </c>
      <c r="AF79" s="5">
        <v>2</v>
      </c>
      <c r="AG79" s="10">
        <f>VLOOKUP(B79,[1]NPRS!$A$29:$O$1904,10,FALSE)</f>
        <v>0</v>
      </c>
      <c r="AH79" s="5" t="str">
        <f>VLOOKUP(B79,'[1]Current Slope List'!$A$29:$M$1904,12,FALSE)</f>
        <v>No</v>
      </c>
      <c r="AI79" s="6" t="str">
        <f>IF(VLOOKUP(B79,'[1]intensive 2019'!$A$2:$E$145,1,TRUE)=B79,"Y","N")</f>
        <v>N</v>
      </c>
      <c r="AJ79" s="6" t="s">
        <v>50</v>
      </c>
      <c r="AL79" s="6" t="s">
        <v>50</v>
      </c>
      <c r="AM79" s="6" t="s">
        <v>50</v>
      </c>
      <c r="AN79" s="6" t="s">
        <v>50</v>
      </c>
      <c r="AO79" s="6" t="s">
        <v>50</v>
      </c>
      <c r="AP79" s="6" t="s">
        <v>50</v>
      </c>
    </row>
    <row r="80" spans="1:42">
      <c r="A80" s="5">
        <v>79</v>
      </c>
      <c r="B80" s="5" t="s">
        <v>227</v>
      </c>
      <c r="C80" s="6" t="str">
        <f>IF(VLOOKUP(B80,'[1]Current Slope List'!$A$29:$M$1904,1,FALSE)=B80,"Y","N")</f>
        <v>Y</v>
      </c>
      <c r="D80" s="5" t="str">
        <f>VLOOKUP(B80,'[1]Current Slope List'!$A$29:$M$1904,2,FALSE)</f>
        <v>11SW-C/FR341</v>
      </c>
      <c r="E80" s="5">
        <f>VLOOKUP(B80,'[1]Current Slope List'!$A$29:$M$1904,3,FALSE)</f>
        <v>2</v>
      </c>
      <c r="F80" s="6">
        <f t="shared" si="2"/>
        <v>2</v>
      </c>
      <c r="G80" s="6" t="str">
        <f>VLOOKUP(B80,'[1]Current Slope List'!$A$29:$M$1904,4,FALSE)</f>
        <v>WS&amp;L</v>
      </c>
      <c r="H80" s="6" t="str">
        <f>VLOOKUP(B80,'[1]Current Slope List'!$A$29:$M$1904,5,FALSE)</f>
        <v>W</v>
      </c>
      <c r="I80" s="6" t="s">
        <v>43</v>
      </c>
      <c r="K80" s="6">
        <f>VLOOKUP(B80,'[1]Current Slope List'!$A$29:$M$1904,11,FALSE)</f>
        <v>0</v>
      </c>
      <c r="L80" s="5" t="s">
        <v>221</v>
      </c>
      <c r="M80" s="5" t="s">
        <v>222</v>
      </c>
      <c r="N80" s="5" t="str">
        <f>VLOOKUP(B80,'[1]Current Slope List'!$A$29:$M$1904,8,FALSE)</f>
        <v>LCSD</v>
      </c>
      <c r="O80" s="7" t="s">
        <v>125</v>
      </c>
      <c r="P80" s="7">
        <v>30</v>
      </c>
      <c r="Q80" s="7">
        <v>7.2</v>
      </c>
      <c r="R80" s="7">
        <v>50</v>
      </c>
      <c r="S80" s="7">
        <f t="shared" si="3"/>
        <v>360</v>
      </c>
      <c r="T80" s="12">
        <v>0</v>
      </c>
      <c r="U80" s="12">
        <v>1</v>
      </c>
      <c r="V80" s="12">
        <v>0</v>
      </c>
      <c r="W80" s="12">
        <v>0</v>
      </c>
      <c r="X80" s="12">
        <v>0</v>
      </c>
      <c r="Y80" s="6" t="s">
        <v>61</v>
      </c>
      <c r="Z80" s="6" t="s">
        <v>62</v>
      </c>
      <c r="AA80" s="9" t="s">
        <v>130</v>
      </c>
      <c r="AB80" s="9" t="s">
        <v>228</v>
      </c>
      <c r="AC80" s="9" t="s">
        <v>121</v>
      </c>
      <c r="AD80" s="9" t="s">
        <v>79</v>
      </c>
      <c r="AE80" s="9" t="s">
        <v>72</v>
      </c>
      <c r="AF80" s="5">
        <v>2</v>
      </c>
      <c r="AG80" s="10">
        <f>VLOOKUP(B80,[1]NPRS!$A$29:$O$1904,10,FALSE)</f>
        <v>0</v>
      </c>
      <c r="AH80" s="5" t="str">
        <f>VLOOKUP(B80,'[1]Current Slope List'!$A$29:$M$1904,12,FALSE)</f>
        <v>Yes</v>
      </c>
      <c r="AI80" s="6" t="str">
        <f>IF(VLOOKUP(B80,'[1]intensive 2019'!$A$2:$E$145,1,TRUE)=B80,"Y","N")</f>
        <v>N</v>
      </c>
      <c r="AJ80" s="6" t="s">
        <v>50</v>
      </c>
      <c r="AK80" s="5">
        <v>0</v>
      </c>
      <c r="AL80" s="6" t="s">
        <v>50</v>
      </c>
      <c r="AM80" s="6" t="s">
        <v>50</v>
      </c>
      <c r="AN80" s="6" t="s">
        <v>50</v>
      </c>
      <c r="AO80" s="6" t="s">
        <v>50</v>
      </c>
      <c r="AP80" s="6" t="s">
        <v>50</v>
      </c>
    </row>
    <row r="81" spans="1:42">
      <c r="A81" s="5">
        <v>80</v>
      </c>
      <c r="B81" s="5" t="s">
        <v>229</v>
      </c>
      <c r="C81" s="6" t="str">
        <f>IF(VLOOKUP(B81,'[1]Current Slope List'!$A$29:$M$1904,1,FALSE)=B81,"Y","N")</f>
        <v>Y</v>
      </c>
      <c r="D81" s="5" t="str">
        <f>VLOOKUP(B81,'[1]Current Slope List'!$A$29:$M$1904,2,FALSE)</f>
        <v>11SW-C/FR346</v>
      </c>
      <c r="E81" s="5">
        <f>VLOOKUP(B81,'[1]Current Slope List'!$A$29:$M$1904,3,FALSE)</f>
        <v>2</v>
      </c>
      <c r="F81" s="6">
        <f t="shared" si="2"/>
        <v>2</v>
      </c>
      <c r="G81" s="6" t="str">
        <f>VLOOKUP(B81,'[1]Current Slope List'!$A$29:$M$1904,4,FALSE)</f>
        <v>WS&amp;L</v>
      </c>
      <c r="H81" s="6" t="str">
        <f>VLOOKUP(B81,'[1]Current Slope List'!$A$29:$M$1904,5,FALSE)</f>
        <v>W</v>
      </c>
      <c r="I81" s="6" t="s">
        <v>43</v>
      </c>
      <c r="K81" s="6">
        <f>VLOOKUP(B81,'[1]Current Slope List'!$A$29:$M$1904,11,FALSE)</f>
        <v>0</v>
      </c>
      <c r="L81" s="5" t="s">
        <v>221</v>
      </c>
      <c r="M81" s="5" t="s">
        <v>222</v>
      </c>
      <c r="N81" s="5" t="str">
        <f>VLOOKUP(B81,'[1]Current Slope List'!$A$29:$M$1904,8,FALSE)</f>
        <v>LCSD</v>
      </c>
      <c r="O81" s="7" t="s">
        <v>125</v>
      </c>
      <c r="P81" s="7">
        <v>25</v>
      </c>
      <c r="Q81" s="7">
        <v>2</v>
      </c>
      <c r="R81" s="7">
        <v>9</v>
      </c>
      <c r="S81" s="7">
        <f t="shared" si="3"/>
        <v>18</v>
      </c>
      <c r="T81" s="12">
        <v>0</v>
      </c>
      <c r="U81" s="12">
        <v>0</v>
      </c>
      <c r="V81" s="12">
        <v>0</v>
      </c>
      <c r="W81" s="12">
        <v>1</v>
      </c>
      <c r="X81" s="12">
        <v>0</v>
      </c>
      <c r="Y81" s="6" t="s">
        <v>61</v>
      </c>
      <c r="Z81" s="6" t="s">
        <v>62</v>
      </c>
      <c r="AA81" s="9">
        <v>4</v>
      </c>
      <c r="AB81" s="9" t="s">
        <v>230</v>
      </c>
      <c r="AC81" s="9" t="s">
        <v>121</v>
      </c>
      <c r="AD81" s="9" t="s">
        <v>56</v>
      </c>
      <c r="AE81" s="9" t="s">
        <v>72</v>
      </c>
      <c r="AF81" s="5">
        <v>1</v>
      </c>
      <c r="AG81" s="10">
        <f>VLOOKUP(B81,[1]NPRS!$A$29:$O$1904,10,FALSE)</f>
        <v>10.83</v>
      </c>
      <c r="AH81" s="5" t="str">
        <f>VLOOKUP(B81,'[1]Current Slope List'!$A$29:$M$1904,12,FALSE)</f>
        <v>No</v>
      </c>
      <c r="AI81" s="6" t="str">
        <f>IF(VLOOKUP(B81,'[1]intensive 2019'!$A$2:$E$145,1,TRUE)=B81,"Y","N")</f>
        <v>N</v>
      </c>
      <c r="AJ81" s="6" t="s">
        <v>50</v>
      </c>
      <c r="AL81" s="6" t="s">
        <v>50</v>
      </c>
      <c r="AM81" s="6" t="s">
        <v>50</v>
      </c>
      <c r="AN81" s="6" t="s">
        <v>50</v>
      </c>
      <c r="AO81" s="6" t="s">
        <v>50</v>
      </c>
      <c r="AP81" s="6" t="s">
        <v>50</v>
      </c>
    </row>
    <row r="82" spans="1:42" hidden="1">
      <c r="A82" s="5">
        <v>81</v>
      </c>
      <c r="B82" s="5" t="s">
        <v>231</v>
      </c>
      <c r="C82" s="6" t="s">
        <v>50</v>
      </c>
      <c r="D82" s="5" t="e">
        <f>VLOOKUP(B82,'[1]Current Slope List'!$A$29:$M$1904,2,FALSE)</f>
        <v>#N/A</v>
      </c>
      <c r="E82" s="5" t="e">
        <f>VLOOKUP(B82,'[1]Current Slope List'!$A$29:$M$1904,3,FALSE)</f>
        <v>#N/A</v>
      </c>
      <c r="F82" s="6" t="e">
        <f t="shared" si="2"/>
        <v>#N/A</v>
      </c>
      <c r="G82" s="6" t="e">
        <f>VLOOKUP(B82,'[1]Current Slope List'!$A$29:$M$1904,4,FALSE)</f>
        <v>#N/A</v>
      </c>
      <c r="H82" s="6" t="e">
        <f>VLOOKUP(B82,'[1]Current Slope List'!$A$29:$M$1904,5,FALSE)</f>
        <v>#N/A</v>
      </c>
      <c r="I82" s="6" t="s">
        <v>43</v>
      </c>
      <c r="K82" s="6" t="e">
        <f>VLOOKUP(B82,'[1]Current Slope List'!$A$29:$M$1904,11,FALSE)</f>
        <v>#N/A</v>
      </c>
      <c r="L82" s="5" t="s">
        <v>232</v>
      </c>
      <c r="M82" s="5" t="s">
        <v>233</v>
      </c>
      <c r="N82" s="5" t="e">
        <f>VLOOKUP(B82,'[1]Current Slope List'!$A$29:$M$1904,8,FALSE)</f>
        <v>#N/A</v>
      </c>
      <c r="O82" s="7" t="s">
        <v>49</v>
      </c>
      <c r="P82" s="6" t="s">
        <v>49</v>
      </c>
      <c r="Q82" s="6" t="s">
        <v>49</v>
      </c>
      <c r="R82" s="6" t="s">
        <v>49</v>
      </c>
      <c r="S82" s="6" t="s">
        <v>49</v>
      </c>
      <c r="T82" s="6" t="s">
        <v>49</v>
      </c>
      <c r="U82" s="6" t="s">
        <v>49</v>
      </c>
      <c r="V82" s="6" t="s">
        <v>49</v>
      </c>
      <c r="W82" s="6" t="s">
        <v>49</v>
      </c>
      <c r="X82" s="6" t="s">
        <v>49</v>
      </c>
      <c r="Y82" s="6" t="s">
        <v>49</v>
      </c>
      <c r="Z82" s="6" t="s">
        <v>49</v>
      </c>
      <c r="AA82" s="9" t="s">
        <v>116</v>
      </c>
      <c r="AB82" s="9" t="s">
        <v>116</v>
      </c>
      <c r="AC82" s="9" t="s">
        <v>116</v>
      </c>
      <c r="AD82" s="9" t="s">
        <v>116</v>
      </c>
      <c r="AE82" s="9" t="s">
        <v>49</v>
      </c>
      <c r="AF82" s="5">
        <v>1</v>
      </c>
      <c r="AG82" s="10" t="e">
        <f>VLOOKUP(B82,[1]NPRS!$A$29:$O$1904,10,FALSE)</f>
        <v>#N/A</v>
      </c>
      <c r="AH82" s="5" t="e">
        <f>VLOOKUP(B82,'[1]Current Slope List'!$A$29:$M$1904,12,FALSE)</f>
        <v>#N/A</v>
      </c>
      <c r="AI82" s="6" t="str">
        <f>IF(VLOOKUP(B82,'[1]intensive 2019'!$A$2:$E$145,1,TRUE)=B82,"Y","N")</f>
        <v>N</v>
      </c>
      <c r="AJ82" s="6" t="s">
        <v>50</v>
      </c>
      <c r="AK82" s="5">
        <v>13</v>
      </c>
      <c r="AL82" s="6" t="s">
        <v>50</v>
      </c>
      <c r="AM82" s="6" t="s">
        <v>50</v>
      </c>
      <c r="AN82" s="6" t="s">
        <v>50</v>
      </c>
      <c r="AO82" s="6" t="s">
        <v>50</v>
      </c>
      <c r="AP82" s="6" t="s">
        <v>50</v>
      </c>
    </row>
    <row r="83" spans="1:42">
      <c r="A83" s="5">
        <v>82</v>
      </c>
      <c r="B83" s="5" t="s">
        <v>234</v>
      </c>
      <c r="C83" s="6" t="str">
        <f>IF(VLOOKUP(B83,'[1]Current Slope List'!$A$29:$M$1904,1,FALSE)=B83,"Y","N")</f>
        <v>Y</v>
      </c>
      <c r="D83" s="5" t="str">
        <f>VLOOKUP(B83,'[1]Current Slope List'!$A$29:$M$1904,2,FALSE)</f>
        <v>11SW-C/CR951</v>
      </c>
      <c r="E83" s="5">
        <f>VLOOKUP(B83,'[1]Current Slope List'!$A$29:$M$1904,3,FALSE)</f>
        <v>0</v>
      </c>
      <c r="F83" s="6" t="str">
        <f t="shared" si="2"/>
        <v>WHOLE</v>
      </c>
      <c r="G83" s="6" t="str">
        <f>VLOOKUP(B83,'[1]Current Slope List'!$A$29:$M$1904,4,FALSE)</f>
        <v>WS&amp;L</v>
      </c>
      <c r="H83" s="6" t="str">
        <f>VLOOKUP(B83,'[1]Current Slope List'!$A$29:$M$1904,5,FALSE)</f>
        <v>W</v>
      </c>
      <c r="I83" s="6" t="s">
        <v>43</v>
      </c>
      <c r="K83" s="6">
        <f>VLOOKUP(B83,'[1]Current Slope List'!$A$29:$M$1904,11,FALSE)</f>
        <v>0</v>
      </c>
      <c r="L83" s="5" t="s">
        <v>235</v>
      </c>
      <c r="M83" s="5" t="s">
        <v>236</v>
      </c>
      <c r="N83" s="5" t="str">
        <f>VLOOKUP(B83,'[1]Current Slope List'!$A$29:$M$1904,8,FALSE)</f>
        <v>LCSD</v>
      </c>
      <c r="O83" s="7" t="s">
        <v>125</v>
      </c>
      <c r="P83" s="7">
        <v>30</v>
      </c>
      <c r="Q83" s="7">
        <v>1.1000000000000001</v>
      </c>
      <c r="R83" s="7">
        <v>34</v>
      </c>
      <c r="S83" s="7">
        <f t="shared" si="3"/>
        <v>37.400000000000006</v>
      </c>
      <c r="T83" s="12">
        <v>0</v>
      </c>
      <c r="U83" s="12">
        <v>1</v>
      </c>
      <c r="V83" s="12">
        <v>0</v>
      </c>
      <c r="W83" s="12">
        <v>0</v>
      </c>
      <c r="X83" s="12">
        <v>0</v>
      </c>
      <c r="Y83" s="6" t="s">
        <v>61</v>
      </c>
      <c r="Z83" s="6" t="s">
        <v>62</v>
      </c>
      <c r="AA83" s="9" t="s">
        <v>237</v>
      </c>
      <c r="AB83" s="9" t="s">
        <v>238</v>
      </c>
      <c r="AC83" s="9" t="s">
        <v>71</v>
      </c>
      <c r="AD83" s="9" t="s">
        <v>56</v>
      </c>
      <c r="AE83" s="9" t="s">
        <v>62</v>
      </c>
      <c r="AF83" s="5">
        <v>2</v>
      </c>
      <c r="AG83" s="10">
        <f>VLOOKUP(B83,[1]NPRS!$A$29:$O$1904,10,FALSE)</f>
        <v>9.2899999999999991</v>
      </c>
      <c r="AH83" s="5" t="str">
        <f>VLOOKUP(B83,'[1]Current Slope List'!$A$29:$M$1904,12,FALSE)</f>
        <v>Yes</v>
      </c>
      <c r="AI83" s="6" t="str">
        <f>IF(VLOOKUP(B83,'[1]intensive 2019'!$A$2:$E$145,1,TRUE)=B83,"Y","N")</f>
        <v>N</v>
      </c>
      <c r="AJ83" s="6" t="s">
        <v>50</v>
      </c>
      <c r="AK83" s="5">
        <v>12</v>
      </c>
      <c r="AL83" s="6" t="s">
        <v>50</v>
      </c>
      <c r="AM83" s="6" t="s">
        <v>50</v>
      </c>
      <c r="AN83" s="6" t="s">
        <v>50</v>
      </c>
      <c r="AO83" s="6" t="s">
        <v>50</v>
      </c>
      <c r="AP83" s="6" t="s">
        <v>50</v>
      </c>
    </row>
    <row r="84" spans="1:42">
      <c r="A84" s="5">
        <v>83</v>
      </c>
      <c r="B84" s="5" t="s">
        <v>239</v>
      </c>
      <c r="C84" s="6" t="str">
        <f>IF(VLOOKUP(B84,'[1]Current Slope List'!$A$29:$M$1904,1,FALSE)=B84,"Y","N")</f>
        <v>Y</v>
      </c>
      <c r="D84" s="5" t="str">
        <f>VLOOKUP(B84,'[1]Current Slope List'!$A$29:$M$1904,2,FALSE)</f>
        <v>11SW-D/C1453</v>
      </c>
      <c r="E84" s="5">
        <f>VLOOKUP(B84,'[1]Current Slope List'!$A$29:$M$1904,3,FALSE)</f>
        <v>0</v>
      </c>
      <c r="F84" s="6" t="str">
        <f t="shared" si="2"/>
        <v>WHOLE</v>
      </c>
      <c r="G84" s="6" t="str">
        <f>VLOOKUP(B84,'[1]Current Slope List'!$A$29:$M$1904,4,FALSE)</f>
        <v>Heritage</v>
      </c>
      <c r="H84" s="6" t="str">
        <f>VLOOKUP(B84,'[1]Current Slope List'!$A$29:$M$1904,5,FALSE)</f>
        <v>Antiq</v>
      </c>
      <c r="I84" s="6" t="s">
        <v>43</v>
      </c>
      <c r="K84" s="6" t="str">
        <f>VLOOKUP(B84,'[1]Current Slope List'!$A$29:$M$1904,11,FALSE)</f>
        <v>Aberdeen_ApLeiChau</v>
      </c>
      <c r="L84" s="5" t="s">
        <v>240</v>
      </c>
      <c r="M84" s="5" t="s">
        <v>241</v>
      </c>
      <c r="N84" s="5" t="str">
        <f>VLOOKUP(B84,'[1]Current Slope List'!$A$29:$M$1904,8,FALSE)</f>
        <v>GPA</v>
      </c>
      <c r="O84" s="7" t="s">
        <v>46</v>
      </c>
      <c r="P84" s="7">
        <v>60</v>
      </c>
      <c r="Q84" s="7">
        <v>14</v>
      </c>
      <c r="R84" s="7">
        <v>54</v>
      </c>
      <c r="S84" s="7">
        <f t="shared" si="3"/>
        <v>756</v>
      </c>
      <c r="T84" s="12">
        <v>0</v>
      </c>
      <c r="U84" s="12">
        <v>0.75</v>
      </c>
      <c r="V84" s="12">
        <v>0</v>
      </c>
      <c r="W84" s="12">
        <v>0.25</v>
      </c>
      <c r="X84" s="12">
        <v>0</v>
      </c>
      <c r="Y84" s="6" t="s">
        <v>78</v>
      </c>
      <c r="Z84" s="6" t="s">
        <v>72</v>
      </c>
      <c r="AA84" s="9" t="s">
        <v>116</v>
      </c>
      <c r="AB84" s="9" t="s">
        <v>116</v>
      </c>
      <c r="AC84" s="9" t="s">
        <v>116</v>
      </c>
      <c r="AD84" s="9" t="s">
        <v>116</v>
      </c>
      <c r="AE84" s="9" t="s">
        <v>49</v>
      </c>
      <c r="AF84" s="5">
        <v>3</v>
      </c>
      <c r="AG84" s="10">
        <f>VLOOKUP(B84,[1]NPRS!$A$29:$O$1904,10,FALSE)</f>
        <v>0</v>
      </c>
      <c r="AH84" s="5" t="str">
        <f>VLOOKUP(B84,'[1]Current Slope List'!$A$29:$M$1904,12,FALSE)</f>
        <v>Yes</v>
      </c>
      <c r="AI84" s="6" t="str">
        <f>IF(VLOOKUP(B84,'[1]intensive 2019'!$A$2:$E$145,1,TRUE)=B84,"Y","N")</f>
        <v>N</v>
      </c>
      <c r="AJ84" s="6" t="str">
        <f>IF(VLOOKUP(B84,[1]PWI!$A$2:$B$239,1,FALSE)=B84,"Y","N")</f>
        <v>Y</v>
      </c>
      <c r="AK84" s="5">
        <v>7</v>
      </c>
      <c r="AL84" s="6" t="s">
        <v>50</v>
      </c>
      <c r="AM84" s="6" t="s">
        <v>50</v>
      </c>
      <c r="AN84" s="6" t="s">
        <v>50</v>
      </c>
      <c r="AO84" s="6" t="str">
        <f>IF(VLOOKUP(B84,[1]Roadside!$B$2:$D$186,1,FALSE)=B84,"Y","N")</f>
        <v>Y</v>
      </c>
      <c r="AP84" s="6" t="s">
        <v>50</v>
      </c>
    </row>
    <row r="85" spans="1:42">
      <c r="A85" s="5">
        <v>84</v>
      </c>
      <c r="B85" s="5" t="s">
        <v>242</v>
      </c>
      <c r="C85" s="6" t="str">
        <f>IF(VLOOKUP(B85,'[1]Current Slope List'!$A$29:$M$1904,1,FALSE)=B85,"Y","N")</f>
        <v>Y</v>
      </c>
      <c r="D85" s="5" t="str">
        <f>VLOOKUP(B85,'[1]Current Slope List'!$A$29:$M$1904,2,FALSE)</f>
        <v>11SW-D/C1456</v>
      </c>
      <c r="E85" s="5">
        <f>VLOOKUP(B85,'[1]Current Slope List'!$A$29:$M$1904,3,FALSE)</f>
        <v>0</v>
      </c>
      <c r="F85" s="6" t="str">
        <f t="shared" si="2"/>
        <v>WHOLE</v>
      </c>
      <c r="G85" s="6" t="str">
        <f>VLOOKUP(B85,'[1]Current Slope List'!$A$29:$M$1904,4,FALSE)</f>
        <v>Heritage</v>
      </c>
      <c r="H85" s="6" t="str">
        <f>VLOOKUP(B85,'[1]Current Slope List'!$A$29:$M$1904,5,FALSE)</f>
        <v>Antiq</v>
      </c>
      <c r="I85" s="6" t="s">
        <v>43</v>
      </c>
      <c r="K85" s="6" t="str">
        <f>VLOOKUP(B85,'[1]Current Slope List'!$A$29:$M$1904,11,FALSE)</f>
        <v>Aberdeen_ApLeiChau</v>
      </c>
      <c r="L85" s="5" t="s">
        <v>240</v>
      </c>
      <c r="M85" s="5" t="s">
        <v>241</v>
      </c>
      <c r="N85" s="5" t="str">
        <f>VLOOKUP(B85,'[1]Current Slope List'!$A$29:$M$1904,8,FALSE)</f>
        <v>GPA</v>
      </c>
      <c r="O85" s="7" t="s">
        <v>46</v>
      </c>
      <c r="P85" s="7">
        <v>80</v>
      </c>
      <c r="Q85" s="7">
        <v>3.5</v>
      </c>
      <c r="R85" s="7">
        <v>6</v>
      </c>
      <c r="S85" s="7">
        <f t="shared" si="3"/>
        <v>21</v>
      </c>
      <c r="T85" s="12">
        <v>0</v>
      </c>
      <c r="U85" s="12">
        <v>1</v>
      </c>
      <c r="V85" s="12">
        <v>0</v>
      </c>
      <c r="W85" s="12">
        <v>0</v>
      </c>
      <c r="X85" s="12">
        <v>0</v>
      </c>
      <c r="Y85" s="6" t="s">
        <v>61</v>
      </c>
      <c r="Z85" s="6" t="s">
        <v>62</v>
      </c>
      <c r="AA85" s="9" t="s">
        <v>116</v>
      </c>
      <c r="AB85" s="9" t="s">
        <v>116</v>
      </c>
      <c r="AC85" s="9" t="s">
        <v>116</v>
      </c>
      <c r="AD85" s="9" t="s">
        <v>116</v>
      </c>
      <c r="AE85" s="9" t="s">
        <v>49</v>
      </c>
      <c r="AF85" s="5">
        <v>1</v>
      </c>
      <c r="AG85" s="10">
        <f>VLOOKUP(B85,[1]NPRS!$A$29:$O$1904,10,FALSE)</f>
        <v>128.61000000000001</v>
      </c>
      <c r="AH85" s="5" t="str">
        <f>VLOOKUP(B85,'[1]Current Slope List'!$A$29:$M$1904,12,FALSE)</f>
        <v>Yes</v>
      </c>
      <c r="AI85" s="6" t="str">
        <f>IF(VLOOKUP(B85,'[1]intensive 2019'!$A$2:$E$145,1,TRUE)=B85,"Y","N")</f>
        <v>N</v>
      </c>
      <c r="AJ85" s="6" t="s">
        <v>50</v>
      </c>
      <c r="AK85" s="5">
        <v>4</v>
      </c>
      <c r="AL85" s="6" t="s">
        <v>50</v>
      </c>
      <c r="AM85" s="6" t="s">
        <v>50</v>
      </c>
      <c r="AN85" s="6" t="s">
        <v>50</v>
      </c>
      <c r="AO85" s="6" t="s">
        <v>50</v>
      </c>
      <c r="AP85" s="6" t="s">
        <v>50</v>
      </c>
    </row>
    <row r="86" spans="1:42">
      <c r="A86" s="5">
        <v>85</v>
      </c>
      <c r="B86" s="5" t="s">
        <v>243</v>
      </c>
      <c r="C86" s="6" t="str">
        <f>IF(VLOOKUP(B86,'[1]Current Slope List'!$A$29:$M$1904,1,FALSE)=B86,"Y","N")</f>
        <v>Y</v>
      </c>
      <c r="D86" s="5" t="str">
        <f>VLOOKUP(B86,'[1]Current Slope List'!$A$29:$M$1904,2,FALSE)</f>
        <v>11SW-D/C2138</v>
      </c>
      <c r="E86" s="5">
        <f>VLOOKUP(B86,'[1]Current Slope List'!$A$29:$M$1904,3,FALSE)</f>
        <v>0</v>
      </c>
      <c r="F86" s="6" t="str">
        <f t="shared" si="2"/>
        <v>WHOLE</v>
      </c>
      <c r="G86" s="6" t="str">
        <f>VLOOKUP(B86,'[1]Current Slope List'!$A$29:$M$1904,4,FALSE)</f>
        <v>Heritage</v>
      </c>
      <c r="H86" s="6" t="str">
        <f>VLOOKUP(B86,'[1]Current Slope List'!$A$29:$M$1904,5,FALSE)</f>
        <v>Antiq</v>
      </c>
      <c r="I86" s="6" t="s">
        <v>43</v>
      </c>
      <c r="K86" s="6" t="str">
        <f>VLOOKUP(B86,'[1]Current Slope List'!$A$29:$M$1904,11,FALSE)</f>
        <v>Aberdeen_ApLeiChau</v>
      </c>
      <c r="L86" s="5" t="s">
        <v>240</v>
      </c>
      <c r="M86" s="5" t="s">
        <v>241</v>
      </c>
      <c r="N86" s="5" t="str">
        <f>VLOOKUP(B86,'[1]Current Slope List'!$A$29:$M$1904,8,FALSE)</f>
        <v>GPA</v>
      </c>
      <c r="O86" s="7" t="s">
        <v>46</v>
      </c>
      <c r="P86" s="7">
        <v>40</v>
      </c>
      <c r="Q86" s="7">
        <v>3</v>
      </c>
      <c r="R86" s="7">
        <v>25</v>
      </c>
      <c r="S86" s="7">
        <f t="shared" si="3"/>
        <v>75</v>
      </c>
      <c r="T86" s="12">
        <v>0</v>
      </c>
      <c r="U86" s="12">
        <v>0</v>
      </c>
      <c r="V86" s="12">
        <v>1</v>
      </c>
      <c r="W86" s="12">
        <v>0</v>
      </c>
      <c r="X86" s="12">
        <v>0</v>
      </c>
      <c r="Y86" s="6" t="s">
        <v>61</v>
      </c>
      <c r="Z86" s="6" t="s">
        <v>62</v>
      </c>
      <c r="AA86" s="9" t="s">
        <v>116</v>
      </c>
      <c r="AB86" s="9" t="s">
        <v>116</v>
      </c>
      <c r="AC86" s="9" t="s">
        <v>116</v>
      </c>
      <c r="AD86" s="9" t="s">
        <v>116</v>
      </c>
      <c r="AE86" s="9" t="s">
        <v>49</v>
      </c>
      <c r="AF86" s="5">
        <v>2</v>
      </c>
      <c r="AG86" s="10">
        <f>VLOOKUP(B86,[1]NPRS!$A$29:$O$1904,10,FALSE)</f>
        <v>0.1</v>
      </c>
      <c r="AH86" s="5" t="str">
        <f>VLOOKUP(B86,'[1]Current Slope List'!$A$29:$M$1904,12,FALSE)</f>
        <v>No</v>
      </c>
      <c r="AI86" s="6" t="str">
        <f>IF(VLOOKUP(B86,'[1]intensive 2019'!$A$2:$E$145,1,TRUE)=B86,"Y","N")</f>
        <v>N</v>
      </c>
      <c r="AJ86" s="6" t="s">
        <v>50</v>
      </c>
      <c r="AL86" s="6" t="s">
        <v>50</v>
      </c>
      <c r="AM86" s="6" t="s">
        <v>50</v>
      </c>
      <c r="AN86" s="6" t="s">
        <v>50</v>
      </c>
      <c r="AO86" s="6" t="s">
        <v>50</v>
      </c>
      <c r="AP86" s="6" t="s">
        <v>50</v>
      </c>
    </row>
    <row r="87" spans="1:42">
      <c r="A87" s="5">
        <v>86</v>
      </c>
      <c r="B87" s="5" t="s">
        <v>244</v>
      </c>
      <c r="C87" s="6" t="str">
        <f>IF(VLOOKUP(B87,'[1]Current Slope List'!$A$29:$M$1904,1,FALSE)=B87,"Y","N")</f>
        <v>Y</v>
      </c>
      <c r="D87" s="5" t="str">
        <f>VLOOKUP(B87,'[1]Current Slope List'!$A$29:$M$1904,2,FALSE)</f>
        <v>11SW-D/C662</v>
      </c>
      <c r="E87" s="5">
        <f>VLOOKUP(B87,'[1]Current Slope List'!$A$29:$M$1904,3,FALSE)</f>
        <v>0</v>
      </c>
      <c r="F87" s="6" t="str">
        <f t="shared" si="2"/>
        <v>WHOLE</v>
      </c>
      <c r="G87" s="6" t="str">
        <f>VLOOKUP(B87,'[1]Current Slope List'!$A$29:$M$1904,4,FALSE)</f>
        <v>Heritage</v>
      </c>
      <c r="H87" s="6" t="str">
        <f>VLOOKUP(B87,'[1]Current Slope List'!$A$29:$M$1904,5,FALSE)</f>
        <v>Antiq</v>
      </c>
      <c r="I87" s="6" t="s">
        <v>43</v>
      </c>
      <c r="K87" s="6" t="str">
        <f>VLOOKUP(B87,'[1]Current Slope List'!$A$29:$M$1904,11,FALSE)</f>
        <v>Aberdeen_ApLeiChau</v>
      </c>
      <c r="L87" s="5" t="s">
        <v>240</v>
      </c>
      <c r="M87" s="5" t="s">
        <v>241</v>
      </c>
      <c r="N87" s="5" t="str">
        <f>VLOOKUP(B87,'[1]Current Slope List'!$A$29:$M$1904,8,FALSE)</f>
        <v>GPA</v>
      </c>
      <c r="O87" s="7" t="s">
        <v>46</v>
      </c>
      <c r="P87" s="7">
        <v>70</v>
      </c>
      <c r="Q87" s="7">
        <v>3</v>
      </c>
      <c r="R87" s="7">
        <v>25</v>
      </c>
      <c r="S87" s="7">
        <f t="shared" si="3"/>
        <v>75</v>
      </c>
      <c r="T87" s="12">
        <v>0</v>
      </c>
      <c r="U87" s="12">
        <v>0</v>
      </c>
      <c r="V87" s="12">
        <v>1</v>
      </c>
      <c r="W87" s="12">
        <v>0</v>
      </c>
      <c r="X87" s="12">
        <v>0</v>
      </c>
      <c r="Y87" s="6" t="s">
        <v>78</v>
      </c>
      <c r="Z87" s="6" t="s">
        <v>62</v>
      </c>
      <c r="AA87" s="9" t="s">
        <v>116</v>
      </c>
      <c r="AB87" s="9" t="s">
        <v>116</v>
      </c>
      <c r="AC87" s="9" t="s">
        <v>116</v>
      </c>
      <c r="AD87" s="9" t="s">
        <v>116</v>
      </c>
      <c r="AE87" s="9" t="s">
        <v>49</v>
      </c>
      <c r="AF87" s="5">
        <v>1</v>
      </c>
      <c r="AG87" s="10">
        <f>VLOOKUP(B87,[1]NPRS!$A$29:$O$1904,10,FALSE)</f>
        <v>220.45</v>
      </c>
      <c r="AH87" s="5" t="str">
        <f>VLOOKUP(B87,'[1]Current Slope List'!$A$29:$M$1904,12,FALSE)</f>
        <v>Yes</v>
      </c>
      <c r="AI87" s="6" t="str">
        <f>IF(VLOOKUP(B87,'[1]intensive 2019'!$A$2:$E$145,1,TRUE)=B87,"Y","N")</f>
        <v>N</v>
      </c>
      <c r="AJ87" s="6" t="s">
        <v>50</v>
      </c>
      <c r="AK87" s="5">
        <v>8</v>
      </c>
      <c r="AL87" s="6" t="s">
        <v>50</v>
      </c>
      <c r="AM87" s="6" t="s">
        <v>50</v>
      </c>
      <c r="AN87" s="6" t="s">
        <v>50</v>
      </c>
      <c r="AO87" s="6" t="s">
        <v>50</v>
      </c>
      <c r="AP87" s="6" t="s">
        <v>50</v>
      </c>
    </row>
    <row r="88" spans="1:42">
      <c r="A88" s="5">
        <v>87</v>
      </c>
      <c r="B88" s="5" t="s">
        <v>245</v>
      </c>
      <c r="C88" s="6" t="str">
        <f>IF(VLOOKUP(B88,[2]List_A!$A$29:$M$1904,1,FALSE)=B88,"Y","N")</f>
        <v>Y</v>
      </c>
      <c r="D88" s="5" t="str">
        <f>VLOOKUP(B88,[2]List_A!$A$29:$M$1904,2,FALSE)</f>
        <v>11SW-D/C663</v>
      </c>
      <c r="E88" s="5">
        <f>VLOOKUP(B88,[2]List_A!$A$29:$M$1904,3,FALSE)</f>
        <v>0</v>
      </c>
      <c r="F88" s="6" t="str">
        <f t="shared" si="2"/>
        <v>WHOLE</v>
      </c>
      <c r="G88" s="6" t="e">
        <f>VLOOKUP(B88,'[1]Current Slope List'!$A$29:$M$1904,4,FALSE)</f>
        <v>#N/A</v>
      </c>
      <c r="H88" s="6" t="e">
        <f>VLOOKUP(B88,'[1]Current Slope List'!$A$29:$M$1904,5,FALSE)</f>
        <v>#N/A</v>
      </c>
      <c r="I88" s="6" t="s">
        <v>43</v>
      </c>
      <c r="K88" s="6" t="e">
        <f>VLOOKUP(B88,'[1]Current Slope List'!$A$29:$M$1904,11,FALSE)</f>
        <v>#N/A</v>
      </c>
      <c r="L88" s="5" t="s">
        <v>240</v>
      </c>
      <c r="M88" s="5" t="s">
        <v>241</v>
      </c>
      <c r="N88" s="5" t="str">
        <f>VLOOKUP(B88,[2]List_A!$A$29:$M$1904,8,FALSE)</f>
        <v>GPA</v>
      </c>
      <c r="O88" s="7" t="s">
        <v>49</v>
      </c>
      <c r="P88" s="7">
        <v>50</v>
      </c>
      <c r="Q88" s="6">
        <v>8.8000000000000007</v>
      </c>
      <c r="R88" s="6">
        <v>62</v>
      </c>
      <c r="S88" s="6">
        <f>SUM(Q88*R88)</f>
        <v>545.6</v>
      </c>
      <c r="T88" s="11">
        <v>0</v>
      </c>
      <c r="U88" s="11">
        <v>0.9</v>
      </c>
      <c r="V88" s="11">
        <v>0</v>
      </c>
      <c r="W88" s="11">
        <v>0.1</v>
      </c>
      <c r="X88" s="11">
        <v>0</v>
      </c>
      <c r="Y88" s="6" t="s">
        <v>49</v>
      </c>
      <c r="Z88" s="6" t="s">
        <v>49</v>
      </c>
      <c r="AA88" s="9" t="s">
        <v>116</v>
      </c>
      <c r="AB88" s="9" t="s">
        <v>116</v>
      </c>
      <c r="AC88" s="9" t="s">
        <v>116</v>
      </c>
      <c r="AD88" s="9" t="s">
        <v>116</v>
      </c>
      <c r="AF88" s="5">
        <v>1</v>
      </c>
      <c r="AG88" s="10" t="e">
        <f>VLOOKUP(B88,[1]NPRS!$A$29:$O$1904,10,FALSE)</f>
        <v>#N/A</v>
      </c>
      <c r="AH88" s="5" t="e">
        <f>VLOOKUP(B88,'[1]Current Slope List'!$A$29:$M$1904,12,FALSE)</f>
        <v>#N/A</v>
      </c>
      <c r="AI88" s="6" t="str">
        <f>IF(VLOOKUP(B88,'[1]intensive 2019'!$A$2:$E$145,1,TRUE)=B88,"Y","N")</f>
        <v>N</v>
      </c>
      <c r="AJ88" s="6" t="str">
        <f>IF(VLOOKUP(B88,[1]PWI!$A$2:$B$239,1,FALSE)=B88,"Y","N")</f>
        <v>Y</v>
      </c>
      <c r="AK88" s="5">
        <v>26</v>
      </c>
      <c r="AL88" s="6" t="s">
        <v>50</v>
      </c>
      <c r="AM88" s="6" t="s">
        <v>50</v>
      </c>
      <c r="AN88" s="6" t="s">
        <v>50</v>
      </c>
      <c r="AO88" s="6" t="s">
        <v>50</v>
      </c>
      <c r="AP88" s="6" t="s">
        <v>50</v>
      </c>
    </row>
    <row r="89" spans="1:42">
      <c r="A89" s="5">
        <v>88</v>
      </c>
      <c r="B89" s="5" t="s">
        <v>246</v>
      </c>
      <c r="C89" s="6" t="str">
        <f>IF(VLOOKUP(B89,'[1]Current Slope List'!$A$29:$M$1904,1,FALSE)=B89,"Y","N")</f>
        <v>Y</v>
      </c>
      <c r="D89" s="5" t="str">
        <f>VLOOKUP(B89,'[1]Current Slope List'!$A$29:$M$1904,2,FALSE)</f>
        <v>11SW-D/F619</v>
      </c>
      <c r="E89" s="5">
        <f>VLOOKUP(B89,'[1]Current Slope List'!$A$29:$M$1904,3,FALSE)</f>
        <v>0</v>
      </c>
      <c r="F89" s="6" t="str">
        <f t="shared" si="2"/>
        <v>WHOLE</v>
      </c>
      <c r="G89" s="6" t="str">
        <f>VLOOKUP(B89,'[1]Current Slope List'!$A$29:$M$1904,4,FALSE)</f>
        <v>Heritage</v>
      </c>
      <c r="H89" s="6" t="str">
        <f>VLOOKUP(B89,'[1]Current Slope List'!$A$29:$M$1904,5,FALSE)</f>
        <v>Antiq</v>
      </c>
      <c r="I89" s="6" t="s">
        <v>43</v>
      </c>
      <c r="K89" s="6" t="str">
        <f>VLOOKUP(B89,'[1]Current Slope List'!$A$29:$M$1904,11,FALSE)</f>
        <v>Aberdeen_ApLeiChau</v>
      </c>
      <c r="L89" s="5" t="s">
        <v>240</v>
      </c>
      <c r="M89" s="5" t="s">
        <v>241</v>
      </c>
      <c r="N89" s="5" t="str">
        <f>VLOOKUP(B89,'[1]Current Slope List'!$A$29:$M$1904,8,FALSE)</f>
        <v>GPA</v>
      </c>
      <c r="O89" s="7" t="s">
        <v>46</v>
      </c>
      <c r="P89" s="7">
        <v>45</v>
      </c>
      <c r="Q89" s="7">
        <v>4</v>
      </c>
      <c r="R89" s="7">
        <v>10</v>
      </c>
      <c r="S89" s="7">
        <f t="shared" si="3"/>
        <v>40</v>
      </c>
      <c r="T89" s="12">
        <v>0</v>
      </c>
      <c r="U89" s="12">
        <v>0.05</v>
      </c>
      <c r="V89" s="12">
        <v>0.95</v>
      </c>
      <c r="W89" s="12">
        <v>0</v>
      </c>
      <c r="X89" s="12">
        <v>0</v>
      </c>
      <c r="Y89" s="6" t="s">
        <v>61</v>
      </c>
      <c r="Z89" s="6" t="s">
        <v>62</v>
      </c>
      <c r="AA89" s="9" t="s">
        <v>116</v>
      </c>
      <c r="AB89" s="9" t="s">
        <v>116</v>
      </c>
      <c r="AC89" s="9" t="s">
        <v>116</v>
      </c>
      <c r="AD89" s="9" t="s">
        <v>116</v>
      </c>
      <c r="AE89" s="9" t="s">
        <v>49</v>
      </c>
      <c r="AF89" s="5">
        <v>2</v>
      </c>
      <c r="AG89" s="10">
        <f>VLOOKUP(B89,[1]NPRS!$A$29:$O$1904,10,FALSE)</f>
        <v>0.02</v>
      </c>
      <c r="AH89" s="5" t="str">
        <f>VLOOKUP(B89,'[1]Current Slope List'!$A$29:$M$1904,12,FALSE)</f>
        <v>Yes</v>
      </c>
      <c r="AI89" s="6" t="str">
        <f>IF(VLOOKUP(B89,'[1]intensive 2019'!$A$2:$E$145,1,TRUE)=B89,"Y","N")</f>
        <v>N</v>
      </c>
      <c r="AJ89" s="6" t="s">
        <v>50</v>
      </c>
      <c r="AK89" s="5">
        <v>3</v>
      </c>
      <c r="AL89" s="6" t="s">
        <v>50</v>
      </c>
      <c r="AM89" s="6" t="s">
        <v>50</v>
      </c>
      <c r="AN89" s="6" t="s">
        <v>50</v>
      </c>
      <c r="AO89" s="6" t="s">
        <v>50</v>
      </c>
      <c r="AP89" s="6" t="s">
        <v>50</v>
      </c>
    </row>
    <row r="90" spans="1:42">
      <c r="A90" s="5">
        <v>89</v>
      </c>
      <c r="B90" s="5" t="s">
        <v>247</v>
      </c>
      <c r="C90" s="6" t="str">
        <f>IF(VLOOKUP(B90,'[1]Current Slope List'!$A$29:$M$1904,1,FALSE)=B90,"Y","N")</f>
        <v>Y</v>
      </c>
      <c r="D90" s="5" t="str">
        <f>VLOOKUP(B90,'[1]Current Slope List'!$A$29:$M$1904,2,FALSE)</f>
        <v>11SW-D/R296</v>
      </c>
      <c r="E90" s="5">
        <f>VLOOKUP(B90,'[1]Current Slope List'!$A$29:$M$1904,3,FALSE)</f>
        <v>0</v>
      </c>
      <c r="F90" s="6" t="str">
        <f t="shared" si="2"/>
        <v>WHOLE</v>
      </c>
      <c r="G90" s="6" t="str">
        <f>VLOOKUP(B90,'[1]Current Slope List'!$A$29:$M$1904,4,FALSE)</f>
        <v>Heritage</v>
      </c>
      <c r="H90" s="6" t="str">
        <f>VLOOKUP(B90,'[1]Current Slope List'!$A$29:$M$1904,5,FALSE)</f>
        <v>Antiq</v>
      </c>
      <c r="I90" s="6" t="s">
        <v>43</v>
      </c>
      <c r="K90" s="6" t="str">
        <f>VLOOKUP(B90,'[1]Current Slope List'!$A$29:$M$1904,11,FALSE)</f>
        <v>Aberdeen_ApLeiChau</v>
      </c>
      <c r="L90" s="5" t="s">
        <v>240</v>
      </c>
      <c r="M90" s="5" t="s">
        <v>241</v>
      </c>
      <c r="N90" s="5" t="str">
        <f>VLOOKUP(B90,'[1]Current Slope List'!$A$29:$M$1904,8,FALSE)</f>
        <v>GPA</v>
      </c>
      <c r="O90" s="7" t="s">
        <v>46</v>
      </c>
      <c r="P90" s="6" t="s">
        <v>49</v>
      </c>
      <c r="Q90" s="6" t="s">
        <v>49</v>
      </c>
      <c r="R90" s="6" t="s">
        <v>49</v>
      </c>
      <c r="S90" s="6" t="s">
        <v>49</v>
      </c>
      <c r="T90" s="6" t="s">
        <v>49</v>
      </c>
      <c r="U90" s="6" t="s">
        <v>49</v>
      </c>
      <c r="V90" s="6" t="s">
        <v>49</v>
      </c>
      <c r="W90" s="6" t="s">
        <v>49</v>
      </c>
      <c r="X90" s="6" t="s">
        <v>49</v>
      </c>
      <c r="Y90" s="6" t="s">
        <v>49</v>
      </c>
      <c r="Z90" s="6" t="s">
        <v>49</v>
      </c>
      <c r="AA90" s="9" t="s">
        <v>248</v>
      </c>
      <c r="AB90" s="9" t="s">
        <v>249</v>
      </c>
      <c r="AC90" s="9" t="s">
        <v>71</v>
      </c>
      <c r="AD90" s="9" t="s">
        <v>250</v>
      </c>
      <c r="AE90" s="9" t="s">
        <v>62</v>
      </c>
      <c r="AF90" s="5">
        <v>2</v>
      </c>
      <c r="AG90" s="10">
        <f>VLOOKUP(B90,[1]NPRS!$A$29:$O$1904,10,FALSE)</f>
        <v>11.67</v>
      </c>
      <c r="AH90" s="5" t="str">
        <f>VLOOKUP(B90,'[1]Current Slope List'!$A$29:$M$1904,12,FALSE)</f>
        <v>Yes</v>
      </c>
      <c r="AI90" s="6" t="str">
        <f>IF(VLOOKUP(B90,'[1]intensive 2019'!$A$2:$E$145,1,TRUE)=B90,"Y","N")</f>
        <v>Y</v>
      </c>
      <c r="AJ90" s="6" t="str">
        <f>IF(VLOOKUP(B90,[1]PWI!$A$2:$B$239,1,FALSE)=B90,"Y","N")</f>
        <v>Y</v>
      </c>
      <c r="AK90" s="5">
        <v>7</v>
      </c>
      <c r="AL90" s="6" t="str">
        <f>IF(VLOOKUP(B90,[1]OVT_SWT!$A$2:$E$100,1,FALSE)=B90,"Y","N")</f>
        <v>Y</v>
      </c>
      <c r="AM90" s="6" t="s">
        <v>50</v>
      </c>
      <c r="AN90" s="6" t="str">
        <f>IF(VLOOKUP(D90,[1]BRR!$A$2:$B$40,1,FALSE)=D90,"Y","N")</f>
        <v>Y</v>
      </c>
      <c r="AO90" s="6" t="str">
        <f>IF(VLOOKUP(B90,[1]Roadside!$B$2:$D$186,1,FALSE)=B90,"Y","N")</f>
        <v>Y</v>
      </c>
      <c r="AP90" s="6" t="s">
        <v>50</v>
      </c>
    </row>
    <row r="91" spans="1:42">
      <c r="A91" s="5">
        <v>90</v>
      </c>
      <c r="B91" s="5" t="s">
        <v>251</v>
      </c>
      <c r="C91" s="6" t="str">
        <f>IF(VLOOKUP(B91,'[1]Current Slope List'!$A$29:$M$1904,1,FALSE)=B91,"Y","N")</f>
        <v>Y</v>
      </c>
      <c r="D91" s="5" t="str">
        <f>VLOOKUP(B91,'[1]Current Slope List'!$A$29:$M$1904,2,FALSE)</f>
        <v>11SW-D/R299</v>
      </c>
      <c r="E91" s="5">
        <f>VLOOKUP(B91,'[1]Current Slope List'!$A$29:$M$1904,3,FALSE)</f>
        <v>0</v>
      </c>
      <c r="F91" s="6" t="str">
        <f t="shared" si="2"/>
        <v>WHOLE</v>
      </c>
      <c r="G91" s="6" t="str">
        <f>VLOOKUP(B91,'[1]Current Slope List'!$A$29:$M$1904,4,FALSE)</f>
        <v>Heritage</v>
      </c>
      <c r="H91" s="6" t="str">
        <f>VLOOKUP(B91,'[1]Current Slope List'!$A$29:$M$1904,5,FALSE)</f>
        <v>Antiq</v>
      </c>
      <c r="I91" s="6" t="s">
        <v>43</v>
      </c>
      <c r="K91" s="6" t="str">
        <f>VLOOKUP(B91,'[1]Current Slope List'!$A$29:$M$1904,11,FALSE)</f>
        <v>Aberdeen_ApLeiChau</v>
      </c>
      <c r="L91" s="5" t="s">
        <v>240</v>
      </c>
      <c r="M91" s="5" t="s">
        <v>241</v>
      </c>
      <c r="N91" s="5" t="str">
        <f>VLOOKUP(B91,'[1]Current Slope List'!$A$29:$M$1904,8,FALSE)</f>
        <v>GPA</v>
      </c>
      <c r="O91" s="7" t="s">
        <v>46</v>
      </c>
      <c r="P91" s="6" t="s">
        <v>49</v>
      </c>
      <c r="Q91" s="6" t="s">
        <v>49</v>
      </c>
      <c r="R91" s="6" t="s">
        <v>49</v>
      </c>
      <c r="S91" s="6" t="s">
        <v>49</v>
      </c>
      <c r="T91" s="6" t="s">
        <v>49</v>
      </c>
      <c r="U91" s="6" t="s">
        <v>49</v>
      </c>
      <c r="V91" s="6" t="s">
        <v>49</v>
      </c>
      <c r="W91" s="6" t="s">
        <v>49</v>
      </c>
      <c r="X91" s="6" t="s">
        <v>49</v>
      </c>
      <c r="Y91" s="6" t="s">
        <v>49</v>
      </c>
      <c r="Z91" s="6" t="s">
        <v>49</v>
      </c>
      <c r="AA91" s="9" t="s">
        <v>252</v>
      </c>
      <c r="AB91" s="9" t="s">
        <v>253</v>
      </c>
      <c r="AC91" s="9" t="s">
        <v>55</v>
      </c>
      <c r="AD91" s="9" t="s">
        <v>97</v>
      </c>
      <c r="AE91" s="9" t="s">
        <v>72</v>
      </c>
      <c r="AF91" s="5">
        <v>1</v>
      </c>
      <c r="AG91" s="10">
        <f>VLOOKUP(B91,[1]NPRS!$A$29:$O$1904,10,FALSE)</f>
        <v>0.56000000000000005</v>
      </c>
      <c r="AH91" s="5" t="str">
        <f>VLOOKUP(B91,'[1]Current Slope List'!$A$29:$M$1904,12,FALSE)</f>
        <v>Yes</v>
      </c>
      <c r="AI91" s="6" t="str">
        <f>IF(VLOOKUP(B91,'[1]intensive 2019'!$A$2:$E$145,1,TRUE)=B91,"Y","N")</f>
        <v>N</v>
      </c>
      <c r="AJ91" s="6" t="s">
        <v>50</v>
      </c>
      <c r="AK91" s="5">
        <v>0</v>
      </c>
      <c r="AL91" s="6" t="s">
        <v>50</v>
      </c>
      <c r="AM91" s="6" t="s">
        <v>50</v>
      </c>
      <c r="AN91" s="6" t="s">
        <v>50</v>
      </c>
      <c r="AO91" s="6" t="s">
        <v>50</v>
      </c>
      <c r="AP91" s="6" t="s">
        <v>50</v>
      </c>
    </row>
    <row r="92" spans="1:42">
      <c r="A92" s="5">
        <v>91</v>
      </c>
      <c r="B92" s="5" t="s">
        <v>254</v>
      </c>
      <c r="C92" s="6" t="str">
        <f>IF(VLOOKUP(B92,'[1]Current Slope List'!$A$29:$M$1904,1,FALSE)=B92,"Y","N")</f>
        <v>Y</v>
      </c>
      <c r="D92" s="5" t="str">
        <f>VLOOKUP(B92,'[1]Current Slope List'!$A$29:$M$1904,2,FALSE)</f>
        <v>11SW-D/CR1057</v>
      </c>
      <c r="E92" s="5">
        <f>VLOOKUP(B92,'[1]Current Slope List'!$A$29:$M$1904,3,FALSE)</f>
        <v>0</v>
      </c>
      <c r="F92" s="6" t="str">
        <f t="shared" si="2"/>
        <v>WHOLE</v>
      </c>
      <c r="G92" s="6" t="str">
        <f>VLOOKUP(B92,'[1]Current Slope List'!$A$29:$M$1904,4,FALSE)</f>
        <v>WS&amp;L</v>
      </c>
      <c r="H92" s="6" t="str">
        <f>VLOOKUP(B92,'[1]Current Slope List'!$A$29:$M$1904,5,FALSE)</f>
        <v>S</v>
      </c>
      <c r="I92" s="6" t="s">
        <v>43</v>
      </c>
      <c r="K92" s="6">
        <f>VLOOKUP(B92,'[1]Current Slope List'!$A$29:$M$1904,11,FALSE)</f>
        <v>0</v>
      </c>
      <c r="L92" s="5" t="s">
        <v>255</v>
      </c>
      <c r="M92" s="5" t="s">
        <v>256</v>
      </c>
      <c r="N92" s="5" t="str">
        <f>VLOOKUP(B92,'[1]Current Slope List'!$A$29:$M$1904,8,FALSE)</f>
        <v>LCSD</v>
      </c>
      <c r="O92" s="7" t="s">
        <v>125</v>
      </c>
      <c r="P92" s="7">
        <v>19</v>
      </c>
      <c r="Q92" s="7">
        <v>3</v>
      </c>
      <c r="R92" s="7">
        <v>90</v>
      </c>
      <c r="S92" s="7">
        <f t="shared" si="3"/>
        <v>270</v>
      </c>
      <c r="T92" s="12">
        <v>0</v>
      </c>
      <c r="U92" s="12">
        <v>1</v>
      </c>
      <c r="V92" s="12">
        <v>0</v>
      </c>
      <c r="W92" s="12">
        <v>0</v>
      </c>
      <c r="X92" s="12">
        <v>0</v>
      </c>
      <c r="Y92" s="6" t="s">
        <v>61</v>
      </c>
      <c r="Z92" s="6" t="s">
        <v>62</v>
      </c>
      <c r="AA92" s="9" t="s">
        <v>257</v>
      </c>
      <c r="AB92" s="9" t="s">
        <v>95</v>
      </c>
      <c r="AC92" s="9" t="s">
        <v>121</v>
      </c>
      <c r="AD92" s="9" t="s">
        <v>56</v>
      </c>
      <c r="AE92" s="9" t="s">
        <v>62</v>
      </c>
      <c r="AF92" s="5">
        <v>1</v>
      </c>
      <c r="AG92" s="10">
        <f>VLOOKUP(B92,[1]NPRS!$A$29:$O$1904,10,FALSE)</f>
        <v>0.43</v>
      </c>
      <c r="AH92" s="5" t="str">
        <f>VLOOKUP(B92,'[1]Current Slope List'!$A$29:$M$1904,12,FALSE)</f>
        <v>Yes</v>
      </c>
      <c r="AI92" s="6" t="str">
        <f>IF(VLOOKUP(B92,'[1]intensive 2019'!$A$2:$E$145,1,TRUE)=B92,"Y","N")</f>
        <v>Y</v>
      </c>
      <c r="AJ92" s="6" t="str">
        <f>IF(VLOOKUP(B92,[1]PWI!$A$2:$B$239,1,FALSE)=B92,"Y","N")</f>
        <v>Y</v>
      </c>
      <c r="AK92" s="5">
        <v>10</v>
      </c>
      <c r="AL92" s="6" t="s">
        <v>50</v>
      </c>
      <c r="AM92" s="6" t="s">
        <v>50</v>
      </c>
      <c r="AN92" s="6" t="s">
        <v>50</v>
      </c>
      <c r="AO92" s="6" t="str">
        <f>IF(VLOOKUP(B92,[1]Roadside!$B$2:$D$186,1,FALSE)=B92,"Y","N")</f>
        <v>Y</v>
      </c>
      <c r="AP92" s="6" t="s">
        <v>50</v>
      </c>
    </row>
    <row r="93" spans="1:42">
      <c r="A93" s="5">
        <v>92</v>
      </c>
      <c r="B93" s="5" t="s">
        <v>258</v>
      </c>
      <c r="C93" s="6" t="str">
        <f>IF(VLOOKUP(B93,'[1]Current Slope List'!$A$29:$M$1904,1,FALSE)=B93,"Y","N")</f>
        <v>Y</v>
      </c>
      <c r="D93" s="5" t="str">
        <f>VLOOKUP(B93,'[1]Current Slope List'!$A$29:$M$1904,2,FALSE)</f>
        <v>11SW-D/CR1937</v>
      </c>
      <c r="E93" s="5">
        <f>VLOOKUP(B93,'[1]Current Slope List'!$A$29:$M$1904,3,FALSE)</f>
        <v>0</v>
      </c>
      <c r="F93" s="6" t="str">
        <f t="shared" si="2"/>
        <v>WHOLE</v>
      </c>
      <c r="G93" s="6" t="str">
        <f>VLOOKUP(B93,'[1]Current Slope List'!$A$29:$M$1904,4,FALSE)</f>
        <v>WS&amp;L</v>
      </c>
      <c r="H93" s="6" t="str">
        <f>VLOOKUP(B93,'[1]Current Slope List'!$A$29:$M$1904,5,FALSE)</f>
        <v>S</v>
      </c>
      <c r="I93" s="6" t="s">
        <v>43</v>
      </c>
      <c r="K93" s="6">
        <f>VLOOKUP(B93,'[1]Current Slope List'!$A$29:$M$1904,11,FALSE)</f>
        <v>0</v>
      </c>
      <c r="L93" s="5" t="s">
        <v>259</v>
      </c>
      <c r="M93" s="5" t="s">
        <v>260</v>
      </c>
      <c r="N93" s="5" t="str">
        <f>VLOOKUP(B93,'[1]Current Slope List'!$A$29:$M$1904,8,FALSE)</f>
        <v>LCSD</v>
      </c>
      <c r="O93" s="7" t="s">
        <v>125</v>
      </c>
      <c r="P93" s="7">
        <v>30</v>
      </c>
      <c r="Q93" s="7">
        <v>2.6</v>
      </c>
      <c r="R93" s="7">
        <v>22</v>
      </c>
      <c r="S93" s="7">
        <f t="shared" si="3"/>
        <v>57.2</v>
      </c>
      <c r="T93" s="12">
        <v>0</v>
      </c>
      <c r="U93" s="12">
        <v>0</v>
      </c>
      <c r="V93" s="12">
        <v>0</v>
      </c>
      <c r="W93" s="12">
        <v>0</v>
      </c>
      <c r="X93" s="12">
        <v>1</v>
      </c>
      <c r="Y93" s="6" t="s">
        <v>61</v>
      </c>
      <c r="Z93" s="6" t="s">
        <v>62</v>
      </c>
      <c r="AA93" s="9">
        <v>3.6</v>
      </c>
      <c r="AB93" s="9">
        <v>20</v>
      </c>
      <c r="AC93" s="9" t="s">
        <v>121</v>
      </c>
      <c r="AD93" s="9" t="s">
        <v>261</v>
      </c>
      <c r="AE93" s="9" t="s">
        <v>62</v>
      </c>
      <c r="AF93" s="5">
        <v>1</v>
      </c>
      <c r="AG93" s="10">
        <f>VLOOKUP(B93,[1]NPRS!$A$29:$O$1904,10,FALSE)</f>
        <v>2.46</v>
      </c>
      <c r="AH93" s="5" t="str">
        <f>VLOOKUP(B93,'[1]Current Slope List'!$A$29:$M$1904,12,FALSE)</f>
        <v>Yes</v>
      </c>
      <c r="AI93" s="6" t="str">
        <f>IF(VLOOKUP(B93,'[1]intensive 2019'!$A$2:$E$145,1,TRUE)=B93,"Y","N")</f>
        <v>N</v>
      </c>
      <c r="AJ93" s="6" t="s">
        <v>50</v>
      </c>
      <c r="AK93" s="5">
        <v>1</v>
      </c>
      <c r="AL93" s="6" t="s">
        <v>50</v>
      </c>
      <c r="AM93" s="6" t="s">
        <v>50</v>
      </c>
      <c r="AN93" s="6" t="s">
        <v>50</v>
      </c>
      <c r="AO93" s="6" t="str">
        <f>IF(VLOOKUP(B93,[1]Roadside!$B$2:$D$186,1,FALSE)=B93,"Y","N")</f>
        <v>Y</v>
      </c>
      <c r="AP93" s="6" t="s">
        <v>50</v>
      </c>
    </row>
    <row r="94" spans="1:42">
      <c r="A94" s="5">
        <v>93</v>
      </c>
      <c r="B94" s="5" t="s">
        <v>262</v>
      </c>
      <c r="C94" s="6" t="str">
        <f>IF(VLOOKUP(B94,'[1]Current Slope List'!$A$29:$M$1904,1,FALSE)=B94,"Y","N")</f>
        <v>Y</v>
      </c>
      <c r="D94" s="5" t="str">
        <f>VLOOKUP(B94,'[1]Current Slope List'!$A$29:$M$1904,2,FALSE)</f>
        <v>15NW-A/C18</v>
      </c>
      <c r="E94" s="5" t="str">
        <f>VLOOKUP(B94,'[1]Current Slope List'!$A$29:$M$1904,3,FALSE)</f>
        <v>2,3</v>
      </c>
      <c r="F94" s="6" t="str">
        <f t="shared" si="2"/>
        <v>2,3</v>
      </c>
      <c r="G94" s="6" t="str">
        <f>VLOOKUP(B94,'[1]Current Slope List'!$A$29:$M$1904,4,FALSE)</f>
        <v>WS&amp;L</v>
      </c>
      <c r="H94" s="6" t="str">
        <f>VLOOKUP(B94,'[1]Current Slope List'!$A$29:$M$1904,5,FALSE)</f>
        <v>S</v>
      </c>
      <c r="I94" s="6" t="s">
        <v>263</v>
      </c>
      <c r="K94" s="6" t="str">
        <f>VLOOKUP(B94,'[1]Current Slope List'!$A$29:$M$1904,11,FALSE)</f>
        <v>Aberdeen_ApLeiChau</v>
      </c>
      <c r="L94" s="5" t="s">
        <v>264</v>
      </c>
      <c r="M94" s="5" t="s">
        <v>265</v>
      </c>
      <c r="N94" s="5" t="str">
        <f>VLOOKUP(B94,'[1]Current Slope List'!$A$29:$M$1904,8,FALSE)</f>
        <v>LCSD,FEHD</v>
      </c>
      <c r="O94" s="7" t="s">
        <v>125</v>
      </c>
      <c r="P94" s="7">
        <v>75</v>
      </c>
      <c r="Q94" s="7">
        <v>57</v>
      </c>
      <c r="R94" s="7">
        <v>650</v>
      </c>
      <c r="S94" s="7">
        <f t="shared" si="3"/>
        <v>37050</v>
      </c>
      <c r="T94" s="12">
        <v>0.7</v>
      </c>
      <c r="U94" s="12">
        <v>0.1</v>
      </c>
      <c r="V94" s="12">
        <v>0</v>
      </c>
      <c r="W94" s="12">
        <v>0.2</v>
      </c>
      <c r="X94" s="12">
        <v>0</v>
      </c>
      <c r="Y94" s="6" t="s">
        <v>84</v>
      </c>
      <c r="Z94" s="6" t="s">
        <v>72</v>
      </c>
      <c r="AA94" s="9">
        <v>3.5</v>
      </c>
      <c r="AB94" s="9">
        <v>60</v>
      </c>
      <c r="AC94" s="9">
        <v>65</v>
      </c>
      <c r="AD94" s="9" t="s">
        <v>79</v>
      </c>
      <c r="AE94" s="9" t="s">
        <v>72</v>
      </c>
      <c r="AF94" s="5">
        <v>1</v>
      </c>
      <c r="AG94" s="10">
        <f>VLOOKUP(B94,[1]NPRS!$A$29:$O$1904,10,FALSE)</f>
        <v>16.93</v>
      </c>
      <c r="AH94" s="5" t="str">
        <f>VLOOKUP(B94,'[1]Current Slope List'!$A$29:$M$1904,12,FALSE)</f>
        <v>Yes</v>
      </c>
      <c r="AI94" s="6" t="str">
        <f>IF(VLOOKUP(B94,'[1]intensive 2019'!$A$2:$E$145,1,TRUE)=B94,"Y","N")</f>
        <v>N</v>
      </c>
      <c r="AJ94" s="6" t="s">
        <v>50</v>
      </c>
      <c r="AK94" s="5">
        <v>0</v>
      </c>
      <c r="AL94" s="6" t="s">
        <v>50</v>
      </c>
      <c r="AM94" s="6" t="s">
        <v>50</v>
      </c>
      <c r="AN94" s="6" t="s">
        <v>50</v>
      </c>
      <c r="AO94" s="6" t="str">
        <f>IF(VLOOKUP(B94,[1]Roadside!$B$2:$D$186,1,FALSE)=B94,"Y","N")</f>
        <v>Y</v>
      </c>
      <c r="AP94" s="6" t="s">
        <v>50</v>
      </c>
    </row>
    <row r="95" spans="1:42">
      <c r="A95" s="5">
        <v>94</v>
      </c>
      <c r="B95" s="5" t="s">
        <v>266</v>
      </c>
      <c r="C95" s="6" t="str">
        <f>IF(VLOOKUP(B95,'[1]Current Slope List'!$A$29:$M$1904,1,FALSE)=B95,"Y","N")</f>
        <v>Y</v>
      </c>
      <c r="D95" s="5" t="str">
        <f>VLOOKUP(B95,'[1]Current Slope List'!$A$29:$M$1904,2,FALSE)</f>
        <v>15NW-A/F24</v>
      </c>
      <c r="E95" s="5">
        <f>VLOOKUP(B95,'[1]Current Slope List'!$A$29:$M$1904,3,FALSE)</f>
        <v>0</v>
      </c>
      <c r="F95" s="6" t="str">
        <f t="shared" si="2"/>
        <v>WHOLE</v>
      </c>
      <c r="G95" s="6" t="str">
        <f>VLOOKUP(B95,'[1]Current Slope List'!$A$29:$M$1904,4,FALSE)</f>
        <v>WS&amp;L</v>
      </c>
      <c r="H95" s="6" t="str">
        <f>VLOOKUP(B95,'[1]Current Slope List'!$A$29:$M$1904,5,FALSE)</f>
        <v>S</v>
      </c>
      <c r="I95" s="6" t="s">
        <v>263</v>
      </c>
      <c r="K95" s="6" t="str">
        <f>VLOOKUP(B95,'[1]Current Slope List'!$A$29:$M$1904,11,FALSE)</f>
        <v>Aberdeen_ApLeiChau</v>
      </c>
      <c r="L95" s="5" t="s">
        <v>267</v>
      </c>
      <c r="M95" s="5" t="s">
        <v>268</v>
      </c>
      <c r="N95" s="5" t="str">
        <f>VLOOKUP(B95,'[1]Current Slope List'!$A$29:$M$1904,8,FALSE)</f>
        <v>LCSD</v>
      </c>
      <c r="O95" s="7" t="s">
        <v>125</v>
      </c>
      <c r="P95" s="7">
        <v>30</v>
      </c>
      <c r="Q95" s="7">
        <v>3.8</v>
      </c>
      <c r="R95" s="7">
        <v>13</v>
      </c>
      <c r="S95" s="7">
        <f t="shared" si="3"/>
        <v>49.4</v>
      </c>
      <c r="T95" s="12">
        <v>0.9</v>
      </c>
      <c r="U95" s="12">
        <v>0.1</v>
      </c>
      <c r="V95" s="12">
        <v>0</v>
      </c>
      <c r="W95" s="12">
        <v>0</v>
      </c>
      <c r="X95" s="12">
        <v>0</v>
      </c>
      <c r="Y95" s="6" t="s">
        <v>61</v>
      </c>
      <c r="Z95" s="6" t="s">
        <v>62</v>
      </c>
      <c r="AA95" s="9" t="s">
        <v>116</v>
      </c>
      <c r="AB95" s="9" t="s">
        <v>116</v>
      </c>
      <c r="AC95" s="9" t="s">
        <v>116</v>
      </c>
      <c r="AD95" s="9" t="s">
        <v>116</v>
      </c>
      <c r="AE95" s="9" t="s">
        <v>49</v>
      </c>
      <c r="AF95" s="5">
        <v>2</v>
      </c>
      <c r="AG95" s="10">
        <f>VLOOKUP(B95,[1]NPRS!$A$29:$O$1904,10,FALSE)</f>
        <v>0</v>
      </c>
      <c r="AH95" s="5" t="str">
        <f>VLOOKUP(B95,'[1]Current Slope List'!$A$29:$M$1904,12,FALSE)</f>
        <v>Yes</v>
      </c>
      <c r="AI95" s="6" t="str">
        <f>IF(VLOOKUP(B95,'[1]intensive 2019'!$A$2:$E$145,1,TRUE)=B95,"Y","N")</f>
        <v>N</v>
      </c>
      <c r="AJ95" s="6" t="s">
        <v>50</v>
      </c>
      <c r="AK95" s="5">
        <v>2</v>
      </c>
      <c r="AL95" s="6" t="s">
        <v>50</v>
      </c>
      <c r="AM95" s="6" t="s">
        <v>50</v>
      </c>
      <c r="AN95" s="6" t="s">
        <v>50</v>
      </c>
      <c r="AO95" s="6" t="str">
        <f>IF(VLOOKUP(B95,[1]Roadside!$B$2:$D$186,1,FALSE)=B95,"Y","N")</f>
        <v>Y</v>
      </c>
      <c r="AP95" s="6" t="s">
        <v>50</v>
      </c>
    </row>
    <row r="96" spans="1:42">
      <c r="A96" s="5">
        <v>95</v>
      </c>
      <c r="B96" s="5" t="s">
        <v>269</v>
      </c>
      <c r="C96" s="6" t="str">
        <f>IF(VLOOKUP(B96,'[1]Current Slope List'!$A$29:$M$1904,1,FALSE)=B96,"Y","N")</f>
        <v>Y</v>
      </c>
      <c r="D96" s="5" t="str">
        <f>VLOOKUP(B96,'[1]Current Slope List'!$A$29:$M$1904,2,FALSE)</f>
        <v>15NW-A/R38</v>
      </c>
      <c r="E96" s="5">
        <f>VLOOKUP(B96,'[1]Current Slope List'!$A$29:$M$1904,3,FALSE)</f>
        <v>0</v>
      </c>
      <c r="F96" s="6" t="str">
        <f t="shared" si="2"/>
        <v>WHOLE</v>
      </c>
      <c r="G96" s="6" t="str">
        <f>VLOOKUP(B96,'[1]Current Slope List'!$A$29:$M$1904,4,FALSE)</f>
        <v>WS&amp;L</v>
      </c>
      <c r="H96" s="6" t="str">
        <f>VLOOKUP(B96,'[1]Current Slope List'!$A$29:$M$1904,5,FALSE)</f>
        <v>S</v>
      </c>
      <c r="I96" s="6" t="s">
        <v>263</v>
      </c>
      <c r="K96" s="6" t="str">
        <f>VLOOKUP(B96,'[1]Current Slope List'!$A$29:$M$1904,11,FALSE)</f>
        <v>Aberdeen_ApLeiChau</v>
      </c>
      <c r="L96" s="5" t="s">
        <v>267</v>
      </c>
      <c r="M96" s="5" t="s">
        <v>268</v>
      </c>
      <c r="N96" s="5" t="str">
        <f>VLOOKUP(B96,'[1]Current Slope List'!$A$29:$M$1904,8,FALSE)</f>
        <v>LCSD</v>
      </c>
      <c r="O96" s="7" t="s">
        <v>125</v>
      </c>
      <c r="P96" s="6" t="s">
        <v>49</v>
      </c>
      <c r="Q96" s="6" t="s">
        <v>49</v>
      </c>
      <c r="R96" s="6" t="s">
        <v>49</v>
      </c>
      <c r="S96" s="6" t="s">
        <v>49</v>
      </c>
      <c r="T96" s="6" t="s">
        <v>49</v>
      </c>
      <c r="U96" s="6" t="s">
        <v>49</v>
      </c>
      <c r="V96" s="6" t="s">
        <v>49</v>
      </c>
      <c r="W96" s="6" t="s">
        <v>49</v>
      </c>
      <c r="X96" s="6" t="s">
        <v>49</v>
      </c>
      <c r="Y96" s="6" t="s">
        <v>49</v>
      </c>
      <c r="Z96" s="6" t="s">
        <v>49</v>
      </c>
      <c r="AA96" s="9" t="s">
        <v>270</v>
      </c>
      <c r="AB96" s="9" t="s">
        <v>271</v>
      </c>
      <c r="AC96" s="9" t="s">
        <v>121</v>
      </c>
      <c r="AD96" s="9" t="s">
        <v>113</v>
      </c>
      <c r="AE96" s="9" t="s">
        <v>72</v>
      </c>
      <c r="AF96" s="5">
        <v>2</v>
      </c>
      <c r="AG96" s="10">
        <f>VLOOKUP(B96,[1]NPRS!$A$29:$O$1904,10,FALSE)</f>
        <v>0</v>
      </c>
      <c r="AH96" s="5" t="str">
        <f>VLOOKUP(B96,'[1]Current Slope List'!$A$29:$M$1904,12,FALSE)</f>
        <v>No</v>
      </c>
      <c r="AI96" s="6" t="str">
        <f>IF(VLOOKUP(B96,'[1]intensive 2019'!$A$2:$E$145,1,TRUE)=B96,"Y","N")</f>
        <v>N</v>
      </c>
      <c r="AJ96" s="6" t="s">
        <v>50</v>
      </c>
      <c r="AL96" s="6" t="s">
        <v>50</v>
      </c>
      <c r="AM96" s="6" t="s">
        <v>50</v>
      </c>
      <c r="AN96" s="6" t="s">
        <v>50</v>
      </c>
      <c r="AO96" s="6" t="s">
        <v>50</v>
      </c>
      <c r="AP96" s="6" t="s">
        <v>50</v>
      </c>
    </row>
    <row r="97" spans="1:42">
      <c r="A97" s="5">
        <v>96</v>
      </c>
      <c r="B97" s="5" t="s">
        <v>272</v>
      </c>
      <c r="C97" s="6" t="str">
        <f>IF(VLOOKUP(B97,'[1]Current Slope List'!$A$29:$M$1904,1,FALSE)=B97,"Y","N")</f>
        <v>Y</v>
      </c>
      <c r="D97" s="5" t="str">
        <f>VLOOKUP(B97,'[1]Current Slope List'!$A$29:$M$1904,2,FALSE)</f>
        <v>15NW-A/CR1</v>
      </c>
      <c r="E97" s="5">
        <f>VLOOKUP(B97,'[1]Current Slope List'!$A$29:$M$1904,3,FALSE)</f>
        <v>1</v>
      </c>
      <c r="F97" s="6">
        <f t="shared" si="2"/>
        <v>1</v>
      </c>
      <c r="G97" s="6" t="str">
        <f>VLOOKUP(B97,'[1]Current Slope List'!$A$29:$M$1904,4,FALSE)</f>
        <v>WS&amp;L</v>
      </c>
      <c r="H97" s="6" t="str">
        <f>VLOOKUP(B97,'[1]Current Slope List'!$A$29:$M$1904,5,FALSE)</f>
        <v>S</v>
      </c>
      <c r="I97" s="6" t="s">
        <v>263</v>
      </c>
      <c r="K97" s="6" t="str">
        <f>VLOOKUP(B97,'[1]Current Slope List'!$A$29:$M$1904,11,FALSE)</f>
        <v>Aberdeen_ApLeiChau</v>
      </c>
      <c r="L97" s="5" t="s">
        <v>267</v>
      </c>
      <c r="M97" s="5" t="s">
        <v>268</v>
      </c>
      <c r="N97" s="5" t="str">
        <f>VLOOKUP(B97,'[1]Current Slope List'!$A$29:$M$1904,8,FALSE)</f>
        <v>LCSD</v>
      </c>
      <c r="O97" s="7" t="s">
        <v>46</v>
      </c>
      <c r="P97" s="7">
        <v>40</v>
      </c>
      <c r="Q97" s="7">
        <v>28</v>
      </c>
      <c r="R97" s="7">
        <v>125</v>
      </c>
      <c r="S97" s="7">
        <f t="shared" si="3"/>
        <v>3500</v>
      </c>
      <c r="T97" s="12">
        <v>0</v>
      </c>
      <c r="U97" s="12">
        <v>0.7</v>
      </c>
      <c r="V97" s="12">
        <v>0</v>
      </c>
      <c r="W97" s="12">
        <v>0.3</v>
      </c>
      <c r="X97" s="12">
        <v>0</v>
      </c>
      <c r="Y97" s="6" t="s">
        <v>61</v>
      </c>
      <c r="Z97" s="6" t="s">
        <v>72</v>
      </c>
      <c r="AA97" s="9" t="s">
        <v>157</v>
      </c>
      <c r="AB97" s="9">
        <v>100</v>
      </c>
      <c r="AC97" s="9">
        <v>90</v>
      </c>
      <c r="AD97" s="9" t="s">
        <v>56</v>
      </c>
      <c r="AE97" s="9" t="s">
        <v>72</v>
      </c>
      <c r="AF97" s="5">
        <v>2</v>
      </c>
      <c r="AG97" s="10">
        <f>VLOOKUP(B97,[1]NPRS!$A$29:$O$1904,10,FALSE)</f>
        <v>0</v>
      </c>
      <c r="AH97" s="5" t="str">
        <f>VLOOKUP(B97,'[1]Current Slope List'!$A$29:$M$1904,12,FALSE)</f>
        <v>Yes</v>
      </c>
      <c r="AI97" s="6" t="str">
        <f>IF(VLOOKUP(B97,'[1]intensive 2019'!$A$2:$E$145,1,TRUE)=B97,"Y","N")</f>
        <v>N</v>
      </c>
      <c r="AJ97" s="6" t="s">
        <v>50</v>
      </c>
      <c r="AK97" s="5">
        <v>173</v>
      </c>
      <c r="AL97" s="6" t="s">
        <v>50</v>
      </c>
      <c r="AM97" s="6" t="s">
        <v>50</v>
      </c>
      <c r="AN97" s="6" t="s">
        <v>50</v>
      </c>
      <c r="AO97" s="6" t="s">
        <v>50</v>
      </c>
      <c r="AP97" s="6" t="s">
        <v>50</v>
      </c>
    </row>
    <row r="98" spans="1:42">
      <c r="A98" s="5">
        <v>97</v>
      </c>
      <c r="B98" s="5" t="s">
        <v>273</v>
      </c>
      <c r="C98" s="6" t="str">
        <f>IF(VLOOKUP(B98,'[1]Current Slope List'!$A$29:$M$1904,1,FALSE)=B98,"Y","N")</f>
        <v>Y</v>
      </c>
      <c r="D98" s="5" t="str">
        <f>VLOOKUP(B98,'[1]Current Slope List'!$A$29:$M$1904,2,FALSE)</f>
        <v>15NW-A/C27</v>
      </c>
      <c r="E98" s="5">
        <f>VLOOKUP(B98,'[1]Current Slope List'!$A$29:$M$1904,3,FALSE)</f>
        <v>0</v>
      </c>
      <c r="F98" s="6" t="str">
        <f t="shared" si="2"/>
        <v>WHOLE</v>
      </c>
      <c r="G98" s="6" t="str">
        <f>VLOOKUP(B98,'[1]Current Slope List'!$A$29:$M$1904,4,FALSE)</f>
        <v>WS&amp;L</v>
      </c>
      <c r="H98" s="6" t="str">
        <f>VLOOKUP(B98,'[1]Current Slope List'!$A$29:$M$1904,5,FALSE)</f>
        <v>S</v>
      </c>
      <c r="I98" s="6" t="s">
        <v>263</v>
      </c>
      <c r="K98" s="6" t="str">
        <f>VLOOKUP(B98,'[1]Current Slope List'!$A$29:$M$1904,11,FALSE)</f>
        <v>Aberdeen_ApLeiChau</v>
      </c>
      <c r="L98" s="5" t="s">
        <v>274</v>
      </c>
      <c r="M98" s="5" t="s">
        <v>275</v>
      </c>
      <c r="N98" s="5" t="str">
        <f>VLOOKUP(B98,'[1]Current Slope List'!$A$29:$M$1904,8,FALSE)</f>
        <v>FSD</v>
      </c>
      <c r="O98" s="7" t="s">
        <v>125</v>
      </c>
      <c r="P98" s="7">
        <v>45</v>
      </c>
      <c r="Q98" s="7">
        <v>14</v>
      </c>
      <c r="R98" s="7">
        <v>50</v>
      </c>
      <c r="S98" s="7">
        <f t="shared" si="3"/>
        <v>700</v>
      </c>
      <c r="T98" s="12">
        <v>0.1</v>
      </c>
      <c r="U98" s="12">
        <v>0</v>
      </c>
      <c r="V98" s="12">
        <v>0.9</v>
      </c>
      <c r="W98" s="12">
        <v>0</v>
      </c>
      <c r="X98" s="12">
        <v>0</v>
      </c>
      <c r="Y98" s="6" t="s">
        <v>78</v>
      </c>
      <c r="Z98" s="6" t="s">
        <v>62</v>
      </c>
      <c r="AA98" s="9" t="s">
        <v>116</v>
      </c>
      <c r="AB98" s="9" t="s">
        <v>116</v>
      </c>
      <c r="AC98" s="9" t="s">
        <v>116</v>
      </c>
      <c r="AD98" s="9" t="s">
        <v>116</v>
      </c>
      <c r="AE98" s="9" t="s">
        <v>49</v>
      </c>
      <c r="AF98" s="5">
        <v>1</v>
      </c>
      <c r="AG98" s="10">
        <f>VLOOKUP(B98,[1]NPRS!$A$29:$O$1904,10,FALSE)</f>
        <v>0.39</v>
      </c>
      <c r="AH98" s="5" t="str">
        <f>VLOOKUP(B98,'[1]Current Slope List'!$A$29:$M$1904,12,FALSE)</f>
        <v>No</v>
      </c>
      <c r="AI98" s="6" t="str">
        <f>IF(VLOOKUP(B98,'[1]intensive 2019'!$A$2:$E$145,1,TRUE)=B98,"Y","N")</f>
        <v>N</v>
      </c>
      <c r="AJ98" s="6" t="s">
        <v>50</v>
      </c>
      <c r="AL98" s="6" t="s">
        <v>50</v>
      </c>
      <c r="AM98" s="6" t="s">
        <v>50</v>
      </c>
      <c r="AN98" s="6" t="s">
        <v>50</v>
      </c>
      <c r="AO98" s="6" t="s">
        <v>50</v>
      </c>
      <c r="AP98" s="6" t="s">
        <v>50</v>
      </c>
    </row>
    <row r="99" spans="1:42">
      <c r="A99" s="5">
        <v>98</v>
      </c>
      <c r="B99" s="5" t="s">
        <v>276</v>
      </c>
      <c r="C99" s="6" t="str">
        <f>IF(VLOOKUP(B99,'[1]Current Slope List'!$A$29:$M$1904,1,FALSE)=B99,"Y","N")</f>
        <v>Y</v>
      </c>
      <c r="D99" s="5" t="str">
        <f>VLOOKUP(B99,'[1]Current Slope List'!$A$29:$M$1904,2,FALSE)</f>
        <v>15NW-B/C355</v>
      </c>
      <c r="E99" s="5">
        <f>VLOOKUP(B99,'[1]Current Slope List'!$A$29:$M$1904,3,FALSE)</f>
        <v>0</v>
      </c>
      <c r="F99" s="6" t="str">
        <f t="shared" si="2"/>
        <v>WHOLE</v>
      </c>
      <c r="G99" s="6" t="str">
        <f>VLOOKUP(B99,'[1]Current Slope List'!$A$29:$M$1904,4,FALSE)</f>
        <v>WS&amp;L</v>
      </c>
      <c r="H99" s="6" t="str">
        <f>VLOOKUP(B99,'[1]Current Slope List'!$A$29:$M$1904,5,FALSE)</f>
        <v>S</v>
      </c>
      <c r="I99" s="6" t="s">
        <v>263</v>
      </c>
      <c r="K99" s="6" t="str">
        <f>VLOOKUP(B99,'[1]Current Slope List'!$A$29:$M$1904,11,FALSE)</f>
        <v>Aberdeen_ApLeiChau</v>
      </c>
      <c r="L99" s="5" t="s">
        <v>277</v>
      </c>
      <c r="M99" s="5" t="s">
        <v>278</v>
      </c>
      <c r="N99" s="5" t="str">
        <f>VLOOKUP(B99,'[1]Current Slope List'!$A$29:$M$1904,8,FALSE)</f>
        <v>LCSD</v>
      </c>
      <c r="O99" s="7" t="s">
        <v>125</v>
      </c>
      <c r="P99" s="7">
        <v>60</v>
      </c>
      <c r="Q99" s="7">
        <v>5</v>
      </c>
      <c r="R99" s="7">
        <v>60</v>
      </c>
      <c r="S99" s="7">
        <f t="shared" si="3"/>
        <v>300</v>
      </c>
      <c r="T99" s="12">
        <v>0</v>
      </c>
      <c r="U99" s="12">
        <v>0</v>
      </c>
      <c r="V99" s="12">
        <v>0</v>
      </c>
      <c r="W99" s="12">
        <v>1</v>
      </c>
      <c r="X99" s="12">
        <v>0</v>
      </c>
      <c r="Y99" s="6" t="s">
        <v>78</v>
      </c>
      <c r="Z99" s="6" t="s">
        <v>72</v>
      </c>
      <c r="AA99" s="9" t="s">
        <v>116</v>
      </c>
      <c r="AB99" s="9" t="s">
        <v>116</v>
      </c>
      <c r="AC99" s="9" t="s">
        <v>116</v>
      </c>
      <c r="AD99" s="9" t="s">
        <v>116</v>
      </c>
      <c r="AE99" s="9" t="s">
        <v>49</v>
      </c>
      <c r="AF99" s="5">
        <v>2</v>
      </c>
      <c r="AG99" s="10">
        <f>VLOOKUP(B99,[1]NPRS!$A$29:$O$1904,10,FALSE)</f>
        <v>0</v>
      </c>
      <c r="AH99" s="5" t="str">
        <f>VLOOKUP(B99,'[1]Current Slope List'!$A$29:$M$1904,12,FALSE)</f>
        <v>Yes</v>
      </c>
      <c r="AI99" s="6" t="str">
        <f>IF(VLOOKUP(B99,'[1]intensive 2019'!$A$2:$E$145,1,TRUE)=B99,"Y","N")</f>
        <v>N</v>
      </c>
      <c r="AJ99" s="6" t="str">
        <f>IF(VLOOKUP(B99,[1]PWI!$A$2:$B$239,1,FALSE)=B99,"Y","N")</f>
        <v>Y</v>
      </c>
      <c r="AK99" s="5">
        <v>48</v>
      </c>
      <c r="AL99" s="6" t="s">
        <v>50</v>
      </c>
      <c r="AM99" s="6" t="s">
        <v>50</v>
      </c>
      <c r="AN99" s="6" t="s">
        <v>50</v>
      </c>
      <c r="AO99" s="6" t="s">
        <v>50</v>
      </c>
      <c r="AP99" s="6" t="s">
        <v>50</v>
      </c>
    </row>
    <row r="100" spans="1:42">
      <c r="A100" s="5">
        <v>99</v>
      </c>
      <c r="B100" s="5" t="s">
        <v>279</v>
      </c>
      <c r="C100" s="6" t="str">
        <f>IF(VLOOKUP(B100,'[1]Current Slope List'!$A$29:$M$1904,1,FALSE)=B100,"Y","N")</f>
        <v>Y</v>
      </c>
      <c r="D100" s="5" t="str">
        <f>VLOOKUP(B100,'[1]Current Slope List'!$A$29:$M$1904,2,FALSE)</f>
        <v>15NW-A/C7</v>
      </c>
      <c r="E100" s="5">
        <f>VLOOKUP(B100,'[1]Current Slope List'!$A$29:$M$1904,3,FALSE)</f>
        <v>0</v>
      </c>
      <c r="F100" s="6" t="str">
        <f t="shared" si="2"/>
        <v>WHOLE</v>
      </c>
      <c r="G100" s="6" t="str">
        <f>VLOOKUP(B100,'[1]Current Slope List'!$A$29:$M$1904,4,FALSE)</f>
        <v>WS&amp;L</v>
      </c>
      <c r="H100" s="6" t="str">
        <f>VLOOKUP(B100,'[1]Current Slope List'!$A$29:$M$1904,5,FALSE)</f>
        <v>S</v>
      </c>
      <c r="I100" s="6" t="s">
        <v>263</v>
      </c>
      <c r="K100" s="6" t="str">
        <f>VLOOKUP(B100,'[1]Current Slope List'!$A$29:$M$1904,11,FALSE)</f>
        <v>Aberdeen_ApLeiChau</v>
      </c>
      <c r="L100" s="5" t="s">
        <v>280</v>
      </c>
      <c r="M100" s="5" t="s">
        <v>281</v>
      </c>
      <c r="N100" s="5" t="str">
        <f>VLOOKUP(B100,'[1]Current Slope List'!$A$29:$M$1904,8,FALSE)</f>
        <v>LCSD</v>
      </c>
      <c r="O100" s="7" t="s">
        <v>46</v>
      </c>
      <c r="P100" s="7">
        <v>70</v>
      </c>
      <c r="Q100" s="7">
        <v>20</v>
      </c>
      <c r="R100" s="7">
        <v>110</v>
      </c>
      <c r="S100" s="7">
        <f t="shared" si="3"/>
        <v>2200</v>
      </c>
      <c r="T100" s="12">
        <v>0.6</v>
      </c>
      <c r="U100" s="12">
        <v>0.3</v>
      </c>
      <c r="V100" s="12">
        <v>0</v>
      </c>
      <c r="W100" s="12">
        <v>0.1</v>
      </c>
      <c r="X100" s="12">
        <v>0</v>
      </c>
      <c r="Y100" s="6" t="s">
        <v>78</v>
      </c>
      <c r="Z100" s="6" t="s">
        <v>72</v>
      </c>
      <c r="AA100" s="9" t="s">
        <v>116</v>
      </c>
      <c r="AB100" s="9" t="s">
        <v>116</v>
      </c>
      <c r="AC100" s="9" t="s">
        <v>116</v>
      </c>
      <c r="AD100" s="9" t="s">
        <v>116</v>
      </c>
      <c r="AE100" s="9" t="s">
        <v>49</v>
      </c>
      <c r="AF100" s="5">
        <v>1</v>
      </c>
      <c r="AG100" s="10">
        <f>VLOOKUP(B100,[1]NPRS!$A$29:$O$1904,10,FALSE)</f>
        <v>3.21</v>
      </c>
      <c r="AH100" s="5" t="str">
        <f>VLOOKUP(B100,'[1]Current Slope List'!$A$29:$M$1904,12,FALSE)</f>
        <v>Yes</v>
      </c>
      <c r="AI100" s="6" t="str">
        <f>IF(VLOOKUP(B100,'[1]intensive 2019'!$A$2:$E$145,1,TRUE)=B100,"Y","N")</f>
        <v>N</v>
      </c>
      <c r="AJ100" s="6" t="s">
        <v>50</v>
      </c>
      <c r="AK100" s="5">
        <v>9</v>
      </c>
      <c r="AL100" s="6" t="s">
        <v>50</v>
      </c>
      <c r="AM100" s="6" t="s">
        <v>50</v>
      </c>
      <c r="AN100" s="6" t="s">
        <v>50</v>
      </c>
      <c r="AO100" s="6" t="s">
        <v>50</v>
      </c>
      <c r="AP100" s="6" t="s">
        <v>50</v>
      </c>
    </row>
    <row r="101" spans="1:42">
      <c r="A101" s="5">
        <v>100</v>
      </c>
      <c r="B101" s="5" t="s">
        <v>282</v>
      </c>
      <c r="C101" s="6" t="str">
        <f>IF(VLOOKUP(B101,'[1]Current Slope List'!$A$29:$M$1904,1,FALSE)=B101,"Y","N")</f>
        <v>Y</v>
      </c>
      <c r="D101" s="5" t="str">
        <f>VLOOKUP(B101,'[1]Current Slope List'!$A$29:$M$1904,2,FALSE)</f>
        <v>15NW-A/C21</v>
      </c>
      <c r="E101" s="5">
        <f>VLOOKUP(B101,'[1]Current Slope List'!$A$29:$M$1904,3,FALSE)</f>
        <v>0</v>
      </c>
      <c r="F101" s="6" t="str">
        <f t="shared" si="2"/>
        <v>WHOLE</v>
      </c>
      <c r="G101" s="6" t="str">
        <f>VLOOKUP(B101,'[1]Current Slope List'!$A$29:$M$1904,4,FALSE)</f>
        <v>WS&amp;L</v>
      </c>
      <c r="H101" s="6" t="str">
        <f>VLOOKUP(B101,'[1]Current Slope List'!$A$29:$M$1904,5,FALSE)</f>
        <v>S</v>
      </c>
      <c r="I101" s="6" t="s">
        <v>263</v>
      </c>
      <c r="K101" s="6" t="str">
        <f>VLOOKUP(B101,'[1]Current Slope List'!$A$29:$M$1904,11,FALSE)</f>
        <v>Aberdeen_ApLeiChau</v>
      </c>
      <c r="L101" s="5" t="s">
        <v>280</v>
      </c>
      <c r="M101" s="5" t="s">
        <v>281</v>
      </c>
      <c r="N101" s="5" t="str">
        <f>VLOOKUP(B101,'[1]Current Slope List'!$A$29:$M$1904,8,FALSE)</f>
        <v>LCSD</v>
      </c>
      <c r="O101" s="7" t="s">
        <v>46</v>
      </c>
      <c r="P101" s="7">
        <v>60</v>
      </c>
      <c r="Q101" s="7">
        <v>10</v>
      </c>
      <c r="R101" s="7">
        <v>165</v>
      </c>
      <c r="S101" s="7">
        <f t="shared" si="3"/>
        <v>1650</v>
      </c>
      <c r="T101" s="12">
        <v>0</v>
      </c>
      <c r="U101" s="12">
        <v>1</v>
      </c>
      <c r="V101" s="12">
        <v>0</v>
      </c>
      <c r="W101" s="12">
        <v>0</v>
      </c>
      <c r="X101" s="12">
        <v>0</v>
      </c>
      <c r="Y101" s="6" t="s">
        <v>78</v>
      </c>
      <c r="Z101" s="6" t="s">
        <v>62</v>
      </c>
      <c r="AA101" s="9" t="s">
        <v>116</v>
      </c>
      <c r="AB101" s="9" t="s">
        <v>116</v>
      </c>
      <c r="AC101" s="9" t="s">
        <v>116</v>
      </c>
      <c r="AD101" s="9" t="s">
        <v>116</v>
      </c>
      <c r="AE101" s="9" t="s">
        <v>49</v>
      </c>
      <c r="AF101" s="5">
        <v>2</v>
      </c>
      <c r="AG101" s="10">
        <f>VLOOKUP(B101,[1]NPRS!$A$29:$O$1904,10,FALSE)</f>
        <v>0</v>
      </c>
      <c r="AH101" s="5" t="str">
        <f>VLOOKUP(B101,'[1]Current Slope List'!$A$29:$M$1904,12,FALSE)</f>
        <v>Yes</v>
      </c>
      <c r="AI101" s="6" t="str">
        <f>IF(VLOOKUP(B101,'[1]intensive 2019'!$A$2:$E$145,1,TRUE)=B101,"Y","N")</f>
        <v>N</v>
      </c>
      <c r="AJ101" s="6" t="str">
        <f>IF(VLOOKUP(B101,[1]PWI!$A$2:$B$239,1,FALSE)=B101,"Y","N")</f>
        <v>Y</v>
      </c>
      <c r="AK101" s="5">
        <v>41</v>
      </c>
      <c r="AL101" s="6" t="s">
        <v>50</v>
      </c>
      <c r="AM101" s="6" t="s">
        <v>50</v>
      </c>
      <c r="AN101" s="6" t="s">
        <v>50</v>
      </c>
      <c r="AO101" s="6" t="s">
        <v>50</v>
      </c>
      <c r="AP101" s="6" t="s">
        <v>50</v>
      </c>
    </row>
    <row r="102" spans="1:42">
      <c r="A102" s="5">
        <v>101</v>
      </c>
      <c r="B102" s="5" t="s">
        <v>283</v>
      </c>
      <c r="C102" s="6" t="str">
        <f>IF(VLOOKUP(B102,'[1]Current Slope List'!$A$29:$M$1904,1,FALSE)=B102,"Y","N")</f>
        <v>Y</v>
      </c>
      <c r="D102" s="5" t="str">
        <f>VLOOKUP(B102,'[1]Current Slope List'!$A$29:$M$1904,2,FALSE)</f>
        <v>15NW-B/C416</v>
      </c>
      <c r="E102" s="5">
        <f>VLOOKUP(B102,'[1]Current Slope List'!$A$29:$M$1904,3,FALSE)</f>
        <v>0</v>
      </c>
      <c r="F102" s="6" t="str">
        <f t="shared" si="2"/>
        <v>WHOLE</v>
      </c>
      <c r="G102" s="6" t="str">
        <f>VLOOKUP(B102,'[1]Current Slope List'!$A$29:$M$1904,4,FALSE)</f>
        <v>WS&amp;L</v>
      </c>
      <c r="H102" s="6" t="str">
        <f>VLOOKUP(B102,'[1]Current Slope List'!$A$29:$M$1904,5,FALSE)</f>
        <v>S</v>
      </c>
      <c r="I102" s="6" t="s">
        <v>263</v>
      </c>
      <c r="K102" s="6" t="str">
        <f>VLOOKUP(B102,'[1]Current Slope List'!$A$29:$M$1904,11,FALSE)</f>
        <v>Aberdeen_ApLeiChau</v>
      </c>
      <c r="L102" s="5" t="s">
        <v>280</v>
      </c>
      <c r="M102" s="5" t="s">
        <v>281</v>
      </c>
      <c r="N102" s="5" t="str">
        <f>VLOOKUP(B102,'[1]Current Slope List'!$A$29:$M$1904,8,FALSE)</f>
        <v>LCSD</v>
      </c>
      <c r="O102" s="7" t="s">
        <v>125</v>
      </c>
      <c r="P102" s="7">
        <v>50</v>
      </c>
      <c r="Q102" s="7">
        <v>5</v>
      </c>
      <c r="R102" s="7">
        <v>14</v>
      </c>
      <c r="S102" s="7">
        <f t="shared" si="3"/>
        <v>70</v>
      </c>
      <c r="T102" s="12">
        <v>0</v>
      </c>
      <c r="U102" s="12">
        <v>1</v>
      </c>
      <c r="V102" s="12">
        <v>0</v>
      </c>
      <c r="W102" s="12">
        <v>0</v>
      </c>
      <c r="X102" s="12">
        <v>0</v>
      </c>
      <c r="Y102" s="6" t="s">
        <v>61</v>
      </c>
      <c r="Z102" s="6" t="s">
        <v>62</v>
      </c>
      <c r="AA102" s="9" t="s">
        <v>116</v>
      </c>
      <c r="AB102" s="9" t="s">
        <v>116</v>
      </c>
      <c r="AC102" s="9" t="s">
        <v>116</v>
      </c>
      <c r="AD102" s="9" t="s">
        <v>116</v>
      </c>
      <c r="AE102" s="9" t="s">
        <v>49</v>
      </c>
      <c r="AF102" s="5">
        <v>2</v>
      </c>
      <c r="AG102" s="10">
        <f>VLOOKUP(B102,[1]NPRS!$A$29:$O$1904,10,FALSE)</f>
        <v>0.01</v>
      </c>
      <c r="AH102" s="5" t="str">
        <f>VLOOKUP(B102,'[1]Current Slope List'!$A$29:$M$1904,12,FALSE)</f>
        <v>Yes</v>
      </c>
      <c r="AI102" s="6" t="str">
        <f>IF(VLOOKUP(B102,'[1]intensive 2019'!$A$2:$E$145,1,TRUE)=B102,"Y","N")</f>
        <v>N</v>
      </c>
      <c r="AJ102" s="6" t="str">
        <f>IF(VLOOKUP(B102,[1]PWI!$A$2:$B$239,1,FALSE)=B102,"Y","N")</f>
        <v>Y</v>
      </c>
      <c r="AK102" s="5">
        <v>10</v>
      </c>
      <c r="AL102" s="6" t="s">
        <v>50</v>
      </c>
      <c r="AM102" s="6" t="s">
        <v>50</v>
      </c>
      <c r="AN102" s="6" t="s">
        <v>50</v>
      </c>
      <c r="AO102" s="6" t="s">
        <v>50</v>
      </c>
      <c r="AP102" s="6" t="s">
        <v>50</v>
      </c>
    </row>
    <row r="103" spans="1:42">
      <c r="A103" s="5">
        <v>102</v>
      </c>
      <c r="B103" s="5" t="s">
        <v>284</v>
      </c>
      <c r="C103" s="6" t="str">
        <f>IF(VLOOKUP(B103,'[1]Current Slope List'!$A$29:$M$1904,1,FALSE)=B103,"Y","N")</f>
        <v>Y</v>
      </c>
      <c r="D103" s="5" t="str">
        <f>VLOOKUP(B103,'[1]Current Slope List'!$A$29:$M$1904,2,FALSE)</f>
        <v>15NW-B/C139</v>
      </c>
      <c r="E103" s="5" t="str">
        <f>VLOOKUP(B103,'[1]Current Slope List'!$A$29:$M$1904,3,FALSE)</f>
        <v>1,2</v>
      </c>
      <c r="F103" s="6" t="str">
        <f t="shared" si="2"/>
        <v>1,2</v>
      </c>
      <c r="G103" s="6" t="str">
        <f>VLOOKUP(B103,'[1]Current Slope List'!$A$29:$M$1904,4,FALSE)</f>
        <v>WS&amp;L</v>
      </c>
      <c r="H103" s="6" t="str">
        <f>VLOOKUP(B103,'[1]Current Slope List'!$A$29:$M$1904,5,FALSE)</f>
        <v>S</v>
      </c>
      <c r="I103" s="6" t="s">
        <v>263</v>
      </c>
      <c r="K103" s="6" t="str">
        <f>VLOOKUP(B103,'[1]Current Slope List'!$A$29:$M$1904,11,FALSE)</f>
        <v>Aberdeen_ApLeiChau</v>
      </c>
      <c r="L103" s="5" t="s">
        <v>280</v>
      </c>
      <c r="M103" s="5" t="s">
        <v>281</v>
      </c>
      <c r="N103" s="5" t="str">
        <f>VLOOKUP(B103,'[1]Current Slope List'!$A$29:$M$1904,8,FALSE)</f>
        <v>LCSD,LandsD</v>
      </c>
      <c r="O103" s="7" t="s">
        <v>46</v>
      </c>
      <c r="P103" s="7">
        <v>75</v>
      </c>
      <c r="Q103" s="7">
        <v>9</v>
      </c>
      <c r="R103" s="7">
        <v>20</v>
      </c>
      <c r="S103" s="7">
        <f t="shared" si="3"/>
        <v>180</v>
      </c>
      <c r="T103" s="12">
        <v>0.5</v>
      </c>
      <c r="U103" s="12">
        <v>0.3</v>
      </c>
      <c r="V103" s="12">
        <v>0</v>
      </c>
      <c r="W103" s="12">
        <v>0.2</v>
      </c>
      <c r="X103" s="12">
        <v>0</v>
      </c>
      <c r="Y103" s="6" t="s">
        <v>78</v>
      </c>
      <c r="Z103" s="6" t="s">
        <v>62</v>
      </c>
      <c r="AA103" s="9" t="s">
        <v>116</v>
      </c>
      <c r="AB103" s="9" t="s">
        <v>116</v>
      </c>
      <c r="AC103" s="9" t="s">
        <v>116</v>
      </c>
      <c r="AD103" s="9" t="s">
        <v>116</v>
      </c>
      <c r="AE103" s="9" t="s">
        <v>49</v>
      </c>
      <c r="AG103" s="10">
        <f>VLOOKUP(B103,[1]NPRS!$A$29:$O$1904,10,FALSE)</f>
        <v>0.18</v>
      </c>
      <c r="AH103" s="5" t="str">
        <f>VLOOKUP(B103,'[1]Current Slope List'!$A$29:$M$1904,12,FALSE)</f>
        <v>Yes</v>
      </c>
      <c r="AI103" s="6" t="str">
        <f>IF(VLOOKUP(B103,'[1]intensive 2019'!$A$2:$E$145,1,TRUE)=B103,"Y","N")</f>
        <v>N</v>
      </c>
      <c r="AJ103" s="6" t="s">
        <v>50</v>
      </c>
      <c r="AL103" s="6" t="s">
        <v>50</v>
      </c>
      <c r="AM103" s="6" t="s">
        <v>50</v>
      </c>
      <c r="AN103" s="6" t="s">
        <v>50</v>
      </c>
      <c r="AO103" s="6" t="s">
        <v>50</v>
      </c>
      <c r="AP103" s="6" t="s">
        <v>50</v>
      </c>
    </row>
    <row r="104" spans="1:42">
      <c r="A104" s="5">
        <v>103</v>
      </c>
      <c r="B104" s="5" t="s">
        <v>285</v>
      </c>
      <c r="C104" s="6" t="str">
        <f>IF(VLOOKUP(B104,'[1]Current Slope List'!$A$29:$M$1904,1,FALSE)=B104,"Y","N")</f>
        <v>Y</v>
      </c>
      <c r="D104" s="5" t="str">
        <f>VLOOKUP(B104,'[1]Current Slope List'!$A$29:$M$1904,2,FALSE)</f>
        <v>15NW-B/CR18</v>
      </c>
      <c r="E104" s="5">
        <f>VLOOKUP(B104,'[1]Current Slope List'!$A$29:$M$1904,3,FALSE)</f>
        <v>0</v>
      </c>
      <c r="F104" s="6" t="str">
        <f t="shared" si="2"/>
        <v>WHOLE</v>
      </c>
      <c r="G104" s="6" t="str">
        <f>VLOOKUP(B104,'[1]Current Slope List'!$A$29:$M$1904,4,FALSE)</f>
        <v>WS&amp;L</v>
      </c>
      <c r="H104" s="6" t="str">
        <f>VLOOKUP(B104,'[1]Current Slope List'!$A$29:$M$1904,5,FALSE)</f>
        <v>S</v>
      </c>
      <c r="I104" s="6" t="s">
        <v>263</v>
      </c>
      <c r="K104" s="6" t="str">
        <f>VLOOKUP(B104,'[1]Current Slope List'!$A$29:$M$1904,11,FALSE)</f>
        <v>Aberdeen_ApLeiChau</v>
      </c>
      <c r="L104" s="5" t="s">
        <v>286</v>
      </c>
      <c r="M104" s="5" t="s">
        <v>287</v>
      </c>
      <c r="N104" s="5" t="str">
        <f>VLOOKUP(B104,'[1]Current Slope List'!$A$29:$M$1904,8,FALSE)</f>
        <v>LCSD</v>
      </c>
      <c r="O104" s="7" t="s">
        <v>125</v>
      </c>
      <c r="P104" s="7">
        <v>50</v>
      </c>
      <c r="Q104" s="7">
        <v>3</v>
      </c>
      <c r="R104" s="7">
        <v>40</v>
      </c>
      <c r="S104" s="7">
        <f t="shared" si="3"/>
        <v>120</v>
      </c>
      <c r="T104" s="12">
        <v>0</v>
      </c>
      <c r="U104" s="12">
        <v>0</v>
      </c>
      <c r="V104" s="12">
        <v>0</v>
      </c>
      <c r="W104" s="12">
        <v>1</v>
      </c>
      <c r="X104" s="12">
        <v>0</v>
      </c>
      <c r="Y104" s="6" t="s">
        <v>61</v>
      </c>
      <c r="Z104" s="6" t="s">
        <v>72</v>
      </c>
      <c r="AA104" s="9" t="s">
        <v>94</v>
      </c>
      <c r="AB104" s="9" t="s">
        <v>288</v>
      </c>
      <c r="AC104" s="9" t="s">
        <v>121</v>
      </c>
      <c r="AD104" s="9" t="s">
        <v>56</v>
      </c>
      <c r="AE104" s="9" t="s">
        <v>62</v>
      </c>
      <c r="AF104" s="5">
        <v>1</v>
      </c>
      <c r="AG104" s="10">
        <f>VLOOKUP(B104,[1]NPRS!$A$29:$O$1904,10,FALSE)</f>
        <v>6</v>
      </c>
      <c r="AH104" s="5" t="str">
        <f>VLOOKUP(B104,'[1]Current Slope List'!$A$29:$M$1904,12,FALSE)</f>
        <v>Yes</v>
      </c>
      <c r="AI104" s="6" t="str">
        <f>IF(VLOOKUP(B104,'[1]intensive 2019'!$A$2:$E$145,1,TRUE)=B104,"Y","N")</f>
        <v>N</v>
      </c>
      <c r="AJ104" s="6" t="s">
        <v>50</v>
      </c>
      <c r="AK104" s="5">
        <v>11</v>
      </c>
      <c r="AL104" s="6" t="s">
        <v>50</v>
      </c>
      <c r="AM104" s="6" t="s">
        <v>50</v>
      </c>
      <c r="AN104" s="6" t="s">
        <v>50</v>
      </c>
      <c r="AO104" s="6" t="s">
        <v>50</v>
      </c>
      <c r="AP104" s="6" t="s">
        <v>50</v>
      </c>
    </row>
    <row r="105" spans="1:42">
      <c r="A105" s="5">
        <v>104</v>
      </c>
      <c r="B105" s="5" t="s">
        <v>289</v>
      </c>
      <c r="C105" s="6" t="str">
        <f>IF(VLOOKUP(B105,'[1]Current Slope List'!$A$29:$M$1904,1,FALSE)=B105,"Y","N")</f>
        <v>Y</v>
      </c>
      <c r="D105" s="5" t="str">
        <f>VLOOKUP(B105,'[1]Current Slope List'!$A$29:$M$1904,2,FALSE)</f>
        <v>11SW-B/FR129</v>
      </c>
      <c r="E105" s="5" t="str">
        <f>VLOOKUP(B105,'[1]Current Slope List'!$A$29:$M$1904,3,FALSE)</f>
        <v>2,3</v>
      </c>
      <c r="F105" s="6" t="str">
        <f t="shared" si="2"/>
        <v>2,3</v>
      </c>
      <c r="G105" s="6" t="str">
        <f>VLOOKUP(B105,'[1]Current Slope List'!$A$29:$M$1904,4,FALSE)</f>
        <v>CP,ML&amp;Wch</v>
      </c>
      <c r="H105" s="6" t="str">
        <f>VLOOKUP(B105,'[1]Current Slope List'!$A$29:$M$1904,5,FALSE)</f>
        <v>C-E</v>
      </c>
      <c r="I105" s="6" t="s">
        <v>290</v>
      </c>
      <c r="K105" s="6" t="str">
        <f>VLOOKUP(B105,'[1]Current Slope List'!$A$29:$M$1904,11,FALSE)</f>
        <v>Central_Admiralty</v>
      </c>
      <c r="L105" s="5" t="s">
        <v>291</v>
      </c>
      <c r="M105" s="5" t="s">
        <v>292</v>
      </c>
      <c r="N105" s="5" t="str">
        <f>VLOOKUP(B105,'[1]Current Slope List'!$A$29:$M$1904,8,FALSE)</f>
        <v>FSD,LCSD</v>
      </c>
      <c r="O105" s="7" t="s">
        <v>125</v>
      </c>
      <c r="P105" s="7">
        <v>34</v>
      </c>
      <c r="Q105" s="7">
        <v>1.8</v>
      </c>
      <c r="R105" s="7">
        <v>80</v>
      </c>
      <c r="S105" s="7">
        <f t="shared" si="3"/>
        <v>144</v>
      </c>
      <c r="T105" s="12">
        <v>0</v>
      </c>
      <c r="U105" s="12">
        <v>1</v>
      </c>
      <c r="V105" s="12">
        <v>0</v>
      </c>
      <c r="W105" s="12">
        <v>0</v>
      </c>
      <c r="X105" s="12">
        <v>0</v>
      </c>
      <c r="Y105" s="6" t="s">
        <v>61</v>
      </c>
      <c r="Z105" s="6" t="s">
        <v>62</v>
      </c>
      <c r="AA105" s="9">
        <v>5</v>
      </c>
      <c r="AB105" s="9" t="s">
        <v>197</v>
      </c>
      <c r="AC105" s="9" t="s">
        <v>121</v>
      </c>
      <c r="AD105" s="9" t="s">
        <v>56</v>
      </c>
      <c r="AE105" s="9" t="s">
        <v>62</v>
      </c>
      <c r="AF105" s="5">
        <v>1</v>
      </c>
      <c r="AG105" s="10">
        <f>VLOOKUP(B105,[1]NPRS!$A$29:$O$1904,10,FALSE)</f>
        <v>0.41</v>
      </c>
      <c r="AH105" s="5" t="str">
        <f>VLOOKUP(B105,'[1]Current Slope List'!$A$29:$M$1904,12,FALSE)</f>
        <v>Yes</v>
      </c>
      <c r="AI105" s="6" t="str">
        <f>IF(VLOOKUP(B105,'[1]intensive 2019'!$A$2:$E$145,1,TRUE)=B105,"Y","N")</f>
        <v>N</v>
      </c>
      <c r="AJ105" s="6" t="s">
        <v>50</v>
      </c>
      <c r="AK105" s="5">
        <v>8</v>
      </c>
      <c r="AL105" s="6" t="s">
        <v>50</v>
      </c>
      <c r="AM105" s="6" t="s">
        <v>50</v>
      </c>
      <c r="AN105" s="6" t="s">
        <v>50</v>
      </c>
      <c r="AO105" s="6" t="s">
        <v>50</v>
      </c>
      <c r="AP105" s="6" t="s">
        <v>50</v>
      </c>
    </row>
    <row r="106" spans="1:42">
      <c r="A106" s="5">
        <v>105</v>
      </c>
      <c r="B106" s="5" t="s">
        <v>293</v>
      </c>
      <c r="C106" s="6" t="str">
        <f>IF(VLOOKUP(B106,'[1]Current Slope List'!$A$29:$M$1904,1,FALSE)=B106,"Y","N")</f>
        <v>Y</v>
      </c>
      <c r="D106" s="5" t="str">
        <f>VLOOKUP(B106,'[1]Current Slope List'!$A$29:$M$1904,2,FALSE)</f>
        <v>11SW-B/CR645</v>
      </c>
      <c r="E106" s="5">
        <f>VLOOKUP(B106,'[1]Current Slope List'!$A$29:$M$1904,3,FALSE)</f>
        <v>2</v>
      </c>
      <c r="F106" s="6">
        <f t="shared" si="2"/>
        <v>2</v>
      </c>
      <c r="G106" s="6" t="str">
        <f>VLOOKUP(B106,'[1]Current Slope List'!$A$29:$M$1904,4,FALSE)</f>
        <v>CP,ML&amp;Wch</v>
      </c>
      <c r="H106" s="6" t="str">
        <f>VLOOKUP(B106,'[1]Current Slope List'!$A$29:$M$1904,5,FALSE)</f>
        <v>C-E</v>
      </c>
      <c r="I106" s="6" t="s">
        <v>290</v>
      </c>
      <c r="K106" s="6" t="str">
        <f>VLOOKUP(B106,'[1]Current Slope List'!$A$29:$M$1904,11,FALSE)</f>
        <v>Central_Admiralty</v>
      </c>
      <c r="L106" s="5" t="s">
        <v>294</v>
      </c>
      <c r="M106" s="5" t="s">
        <v>295</v>
      </c>
      <c r="N106" s="5" t="str">
        <f>VLOOKUP(B106,'[1]Current Slope List'!$A$29:$M$1904,8,FALSE)</f>
        <v>CS' OFF</v>
      </c>
      <c r="O106" s="7" t="s">
        <v>46</v>
      </c>
      <c r="P106" s="7">
        <v>45</v>
      </c>
      <c r="Q106" s="7">
        <v>9</v>
      </c>
      <c r="R106" s="7">
        <v>35</v>
      </c>
      <c r="S106" s="7">
        <f t="shared" si="3"/>
        <v>315</v>
      </c>
      <c r="T106" s="12">
        <v>0</v>
      </c>
      <c r="U106" s="12">
        <v>1</v>
      </c>
      <c r="V106" s="12">
        <v>0</v>
      </c>
      <c r="W106" s="12">
        <v>0</v>
      </c>
      <c r="X106" s="12">
        <v>0</v>
      </c>
      <c r="Y106" s="6" t="s">
        <v>61</v>
      </c>
      <c r="Z106" s="6" t="s">
        <v>62</v>
      </c>
      <c r="AA106" s="9">
        <v>1.5</v>
      </c>
      <c r="AB106" s="9" t="s">
        <v>296</v>
      </c>
      <c r="AC106" s="9" t="s">
        <v>121</v>
      </c>
      <c r="AD106" s="9" t="s">
        <v>297</v>
      </c>
      <c r="AE106" s="9" t="s">
        <v>72</v>
      </c>
      <c r="AF106" s="5">
        <v>1</v>
      </c>
      <c r="AG106" s="10">
        <f>VLOOKUP(B106,[1]NPRS!$A$29:$O$1904,10,FALSE)</f>
        <v>12.25</v>
      </c>
      <c r="AH106" s="5" t="str">
        <f>VLOOKUP(B106,'[1]Current Slope List'!$A$29:$M$1904,12,FALSE)</f>
        <v>Yes</v>
      </c>
      <c r="AI106" s="6" t="str">
        <f>IF(VLOOKUP(B106,'[1]intensive 2019'!$A$2:$E$145,1,TRUE)=B106,"Y","N")</f>
        <v>N</v>
      </c>
      <c r="AJ106" s="6" t="str">
        <f>IF(VLOOKUP(B106,[1]PWI!$A$2:$B$239,1,FALSE)=B106,"Y","N")</f>
        <v>Y</v>
      </c>
      <c r="AK106" s="5">
        <v>31</v>
      </c>
      <c r="AL106" s="6" t="s">
        <v>50</v>
      </c>
      <c r="AM106" s="6" t="s">
        <v>50</v>
      </c>
      <c r="AN106" s="6" t="s">
        <v>50</v>
      </c>
      <c r="AO106" s="6" t="s">
        <v>50</v>
      </c>
      <c r="AP106" s="6" t="s">
        <v>50</v>
      </c>
    </row>
    <row r="107" spans="1:42">
      <c r="A107" s="5">
        <v>106</v>
      </c>
      <c r="B107" s="5" t="s">
        <v>298</v>
      </c>
      <c r="C107" s="6" t="str">
        <f>IF(VLOOKUP(B107,'[1]Current Slope List'!$A$29:$M$1904,1,FALSE)=B107,"Y","N")</f>
        <v>Y</v>
      </c>
      <c r="D107" s="5" t="str">
        <f>VLOOKUP(B107,'[1]Current Slope List'!$A$29:$M$1904,2,FALSE)</f>
        <v>11SW-B/C14</v>
      </c>
      <c r="E107" s="5">
        <f>VLOOKUP(B107,'[1]Current Slope List'!$A$29:$M$1904,3,FALSE)</f>
        <v>0</v>
      </c>
      <c r="F107" s="6" t="str">
        <f t="shared" si="2"/>
        <v>WHOLE</v>
      </c>
      <c r="G107" s="6" t="str">
        <f>VLOOKUP(B107,'[1]Current Slope List'!$A$29:$M$1904,4,FALSE)</f>
        <v>CP,ML&amp;Wch</v>
      </c>
      <c r="H107" s="6" t="str">
        <f>VLOOKUP(B107,'[1]Current Slope List'!$A$29:$M$1904,5,FALSE)</f>
        <v>C-E</v>
      </c>
      <c r="I107" s="6" t="s">
        <v>290</v>
      </c>
      <c r="K107" s="6" t="str">
        <f>VLOOKUP(B107,'[1]Current Slope List'!$A$29:$M$1904,11,FALSE)</f>
        <v>Central_Admiralty</v>
      </c>
      <c r="L107" s="5" t="s">
        <v>294</v>
      </c>
      <c r="M107" s="5" t="s">
        <v>295</v>
      </c>
      <c r="N107" s="5" t="str">
        <f>VLOOKUP(B107,'[1]Current Slope List'!$A$29:$M$1904,8,FALSE)</f>
        <v>GPA</v>
      </c>
      <c r="O107" s="7" t="s">
        <v>46</v>
      </c>
      <c r="P107" s="7">
        <v>60</v>
      </c>
      <c r="Q107" s="7">
        <v>22</v>
      </c>
      <c r="R107" s="7">
        <v>28</v>
      </c>
      <c r="S107" s="7">
        <f t="shared" si="3"/>
        <v>616</v>
      </c>
      <c r="T107" s="12">
        <v>0</v>
      </c>
      <c r="U107" s="12">
        <v>0.1</v>
      </c>
      <c r="V107" s="12">
        <v>0</v>
      </c>
      <c r="W107" s="12">
        <v>0.9</v>
      </c>
      <c r="X107" s="12">
        <v>0</v>
      </c>
      <c r="Y107" s="6" t="s">
        <v>61</v>
      </c>
      <c r="Z107" s="6" t="s">
        <v>72</v>
      </c>
      <c r="AA107" s="9" t="s">
        <v>116</v>
      </c>
      <c r="AB107" s="9" t="s">
        <v>116</v>
      </c>
      <c r="AC107" s="9" t="s">
        <v>116</v>
      </c>
      <c r="AD107" s="9" t="s">
        <v>116</v>
      </c>
      <c r="AE107" s="9" t="s">
        <v>49</v>
      </c>
      <c r="AF107" s="5">
        <v>1</v>
      </c>
      <c r="AG107" s="10">
        <f>VLOOKUP(B107,[1]NPRS!$A$29:$O$1904,10,FALSE)</f>
        <v>0</v>
      </c>
      <c r="AH107" s="5" t="str">
        <f>VLOOKUP(B107,'[1]Current Slope List'!$A$29:$M$1904,12,FALSE)</f>
        <v>Yes</v>
      </c>
      <c r="AI107" s="6" t="str">
        <f>IF(VLOOKUP(B107,'[1]intensive 2019'!$A$2:$E$145,1,TRUE)=B107,"Y","N")</f>
        <v>N</v>
      </c>
      <c r="AJ107" s="6" t="s">
        <v>50</v>
      </c>
      <c r="AK107" s="5">
        <v>20</v>
      </c>
      <c r="AL107" s="6" t="s">
        <v>50</v>
      </c>
      <c r="AM107" s="6" t="s">
        <v>50</v>
      </c>
      <c r="AN107" s="6" t="s">
        <v>50</v>
      </c>
      <c r="AO107" s="6" t="s">
        <v>50</v>
      </c>
      <c r="AP107" s="6" t="s">
        <v>50</v>
      </c>
    </row>
    <row r="108" spans="1:42">
      <c r="A108" s="5">
        <v>107</v>
      </c>
      <c r="B108" s="5" t="s">
        <v>299</v>
      </c>
      <c r="C108" s="6" t="str">
        <f>IF(VLOOKUP(B108,'[1]Current Slope List'!$A$29:$M$1904,1,FALSE)=B108,"Y","N")</f>
        <v>Y</v>
      </c>
      <c r="D108" s="5" t="str">
        <f>VLOOKUP(B108,'[1]Current Slope List'!$A$29:$M$1904,2,FALSE)</f>
        <v>11SW-B/FR12</v>
      </c>
      <c r="E108" s="5">
        <f>VLOOKUP(B108,'[1]Current Slope List'!$A$29:$M$1904,3,FALSE)</f>
        <v>1</v>
      </c>
      <c r="F108" s="6">
        <f t="shared" si="2"/>
        <v>1</v>
      </c>
      <c r="G108" s="6" t="str">
        <f>VLOOKUP(B108,'[1]Current Slope List'!$A$29:$M$1904,4,FALSE)</f>
        <v>CP,ML&amp;Wch</v>
      </c>
      <c r="H108" s="6" t="str">
        <f>VLOOKUP(B108,'[1]Current Slope List'!$A$29:$M$1904,5,FALSE)</f>
        <v>C-E</v>
      </c>
      <c r="I108" s="6" t="s">
        <v>290</v>
      </c>
      <c r="K108" s="6" t="str">
        <f>VLOOKUP(B108,'[1]Current Slope List'!$A$29:$M$1904,11,FALSE)</f>
        <v>Central_Admiralty</v>
      </c>
      <c r="L108" s="5" t="s">
        <v>294</v>
      </c>
      <c r="M108" s="5" t="s">
        <v>295</v>
      </c>
      <c r="N108" s="5" t="str">
        <f>VLOOKUP(B108,'[1]Current Slope List'!$A$29:$M$1904,8,FALSE)</f>
        <v>D of J</v>
      </c>
      <c r="O108" s="7" t="s">
        <v>46</v>
      </c>
      <c r="P108" s="7">
        <v>25</v>
      </c>
      <c r="Q108" s="7">
        <v>8.4</v>
      </c>
      <c r="R108" s="7">
        <v>85</v>
      </c>
      <c r="S108" s="7">
        <f t="shared" si="3"/>
        <v>714</v>
      </c>
      <c r="T108" s="12">
        <v>0</v>
      </c>
      <c r="U108" s="12">
        <v>0.95</v>
      </c>
      <c r="V108" s="12">
        <v>0</v>
      </c>
      <c r="W108" s="12">
        <v>0.05</v>
      </c>
      <c r="X108" s="12">
        <v>0</v>
      </c>
      <c r="Y108" s="6" t="s">
        <v>61</v>
      </c>
      <c r="Z108" s="6" t="s">
        <v>72</v>
      </c>
      <c r="AA108" s="9" t="s">
        <v>300</v>
      </c>
      <c r="AB108" s="9" t="s">
        <v>301</v>
      </c>
      <c r="AC108" s="9" t="s">
        <v>302</v>
      </c>
      <c r="AD108" s="9" t="s">
        <v>165</v>
      </c>
      <c r="AE108" s="9" t="s">
        <v>303</v>
      </c>
      <c r="AF108" s="5">
        <v>1</v>
      </c>
      <c r="AG108" s="10">
        <f>VLOOKUP(B108,[1]NPRS!$A$29:$O$1904,10,FALSE)</f>
        <v>269.67</v>
      </c>
      <c r="AH108" s="5" t="str">
        <f>VLOOKUP(B108,'[1]Current Slope List'!$A$29:$M$1904,12,FALSE)</f>
        <v>Yes</v>
      </c>
      <c r="AI108" s="6" t="str">
        <f>IF(VLOOKUP(B108,'[1]intensive 2019'!$A$2:$E$145,1,TRUE)=B108,"Y","N")</f>
        <v>Y</v>
      </c>
      <c r="AJ108" s="6" t="str">
        <f>IF(VLOOKUP(B108,[1]PWI!$A$2:$B$239,1,FALSE)=B108,"Y","N")</f>
        <v>Y</v>
      </c>
      <c r="AK108" s="5">
        <v>43</v>
      </c>
      <c r="AL108" s="6" t="str">
        <f>IF(VLOOKUP(B108,[1]OVT_SWT!$A$2:$E$100,1,FALSE)=B108,"Y","N")</f>
        <v>Y</v>
      </c>
      <c r="AM108" s="6" t="s">
        <v>50</v>
      </c>
      <c r="AN108" s="6" t="s">
        <v>50</v>
      </c>
      <c r="AO108" s="6" t="s">
        <v>50</v>
      </c>
      <c r="AP108" s="6" t="s">
        <v>50</v>
      </c>
    </row>
    <row r="109" spans="1:42">
      <c r="A109" s="5">
        <v>108</v>
      </c>
      <c r="B109" s="5" t="s">
        <v>304</v>
      </c>
      <c r="C109" s="6" t="str">
        <f>IF(VLOOKUP(B109,'[1]Current Slope List'!$A$29:$M$1904,1,FALSE)=B109,"Y","N")</f>
        <v>Y</v>
      </c>
      <c r="D109" s="5" t="str">
        <f>VLOOKUP(B109,'[1]Current Slope List'!$A$29:$M$1904,2,FALSE)</f>
        <v>11SW-B/FR7</v>
      </c>
      <c r="E109" s="5">
        <f>VLOOKUP(B109,'[1]Current Slope List'!$A$29:$M$1904,3,FALSE)</f>
        <v>0</v>
      </c>
      <c r="F109" s="6" t="str">
        <f t="shared" si="2"/>
        <v>WHOLE</v>
      </c>
      <c r="G109" s="6" t="str">
        <f>VLOOKUP(B109,'[1]Current Slope List'!$A$29:$M$1904,4,FALSE)</f>
        <v>CP,ML&amp;Wch</v>
      </c>
      <c r="H109" s="6" t="str">
        <f>VLOOKUP(B109,'[1]Current Slope List'!$A$29:$M$1904,5,FALSE)</f>
        <v>C-E</v>
      </c>
      <c r="I109" s="6" t="s">
        <v>290</v>
      </c>
      <c r="K109" s="6" t="str">
        <f>VLOOKUP(B109,'[1]Current Slope List'!$A$29:$M$1904,11,FALSE)</f>
        <v>Central_Admiralty</v>
      </c>
      <c r="L109" s="5" t="s">
        <v>294</v>
      </c>
      <c r="M109" s="5" t="s">
        <v>295</v>
      </c>
      <c r="N109" s="5" t="str">
        <f>VLOOKUP(B109,'[1]Current Slope List'!$A$29:$M$1904,8,FALSE)</f>
        <v>CS' OFF</v>
      </c>
      <c r="O109" s="7" t="s">
        <v>46</v>
      </c>
      <c r="P109" s="7">
        <v>50</v>
      </c>
      <c r="Q109" s="7">
        <v>15</v>
      </c>
      <c r="R109" s="7">
        <v>165</v>
      </c>
      <c r="S109" s="7">
        <f t="shared" si="3"/>
        <v>2475</v>
      </c>
      <c r="T109" s="12">
        <v>0</v>
      </c>
      <c r="U109" s="12">
        <v>1</v>
      </c>
      <c r="V109" s="12">
        <v>0</v>
      </c>
      <c r="W109" s="12">
        <v>0</v>
      </c>
      <c r="X109" s="12">
        <v>0</v>
      </c>
      <c r="Y109" s="6" t="s">
        <v>61</v>
      </c>
      <c r="Z109" s="6" t="s">
        <v>62</v>
      </c>
      <c r="AA109" s="9" t="s">
        <v>305</v>
      </c>
      <c r="AB109" s="9" t="s">
        <v>306</v>
      </c>
      <c r="AC109" s="9" t="s">
        <v>121</v>
      </c>
      <c r="AD109" s="9" t="s">
        <v>97</v>
      </c>
      <c r="AE109" s="9" t="s">
        <v>72</v>
      </c>
      <c r="AF109" s="5">
        <v>1</v>
      </c>
      <c r="AG109" s="10">
        <f>VLOOKUP(B109,[1]NPRS!$A$29:$O$1904,10,FALSE)</f>
        <v>3002.79</v>
      </c>
      <c r="AH109" s="5" t="str">
        <f>VLOOKUP(B109,'[1]Current Slope List'!$A$29:$M$1904,12,FALSE)</f>
        <v>Yes</v>
      </c>
      <c r="AI109" s="6" t="str">
        <f>IF(VLOOKUP(B109,'[1]intensive 2019'!$A$2:$E$145,1,TRUE)=B109,"Y","N")</f>
        <v>Y</v>
      </c>
      <c r="AJ109" s="6" t="str">
        <f>IF(VLOOKUP(B109,[1]PWI!$A$2:$B$239,1,FALSE)=B109,"Y","N")</f>
        <v>Y</v>
      </c>
      <c r="AK109" s="5">
        <v>100</v>
      </c>
      <c r="AL109" s="6" t="s">
        <v>50</v>
      </c>
      <c r="AM109" s="6" t="s">
        <v>50</v>
      </c>
      <c r="AN109" s="6" t="s">
        <v>50</v>
      </c>
      <c r="AO109" s="6" t="s">
        <v>50</v>
      </c>
      <c r="AP109" s="6" t="str">
        <f>IF(VLOOKUP(D109,[1]Greening!$A$4:$C$30,1,FALSE)=D109,"Y","N")</f>
        <v>Y</v>
      </c>
    </row>
    <row r="110" spans="1:42">
      <c r="A110" s="5">
        <v>109</v>
      </c>
      <c r="B110" s="5" t="s">
        <v>307</v>
      </c>
      <c r="C110" s="6" t="str">
        <f>IF(VLOOKUP(B110,'[1]Current Slope List'!$A$29:$M$1904,1,FALSE)=B110,"Y","N")</f>
        <v>Y</v>
      </c>
      <c r="D110" s="5" t="str">
        <f>VLOOKUP(B110,'[1]Current Slope List'!$A$29:$M$1904,2,FALSE)</f>
        <v>11SW-B/R974</v>
      </c>
      <c r="E110" s="5">
        <f>VLOOKUP(B110,'[1]Current Slope List'!$A$29:$M$1904,3,FALSE)</f>
        <v>0</v>
      </c>
      <c r="F110" s="6" t="str">
        <f t="shared" si="2"/>
        <v>WHOLE</v>
      </c>
      <c r="G110" s="6" t="str">
        <f>VLOOKUP(B110,'[1]Current Slope List'!$A$29:$M$1904,4,FALSE)</f>
        <v>CP,ML&amp;Wch</v>
      </c>
      <c r="H110" s="6" t="str">
        <f>VLOOKUP(B110,'[1]Current Slope List'!$A$29:$M$1904,5,FALSE)</f>
        <v>C-E</v>
      </c>
      <c r="I110" s="6" t="s">
        <v>290</v>
      </c>
      <c r="K110" s="6" t="str">
        <f>VLOOKUP(B110,'[1]Current Slope List'!$A$29:$M$1904,11,FALSE)</f>
        <v>Central_Admiralty</v>
      </c>
      <c r="L110" s="5" t="s">
        <v>294</v>
      </c>
      <c r="M110" s="5" t="s">
        <v>295</v>
      </c>
      <c r="N110" s="5" t="str">
        <f>VLOOKUP(B110,'[1]Current Slope List'!$A$29:$M$1904,8,FALSE)</f>
        <v>CS' OFF</v>
      </c>
      <c r="O110" s="7" t="s">
        <v>46</v>
      </c>
      <c r="P110" s="6" t="s">
        <v>49</v>
      </c>
      <c r="Q110" s="6" t="s">
        <v>49</v>
      </c>
      <c r="R110" s="6" t="s">
        <v>49</v>
      </c>
      <c r="S110" s="6" t="s">
        <v>49</v>
      </c>
      <c r="T110" s="6" t="s">
        <v>49</v>
      </c>
      <c r="U110" s="6" t="s">
        <v>49</v>
      </c>
      <c r="V110" s="6" t="s">
        <v>49</v>
      </c>
      <c r="W110" s="6" t="s">
        <v>49</v>
      </c>
      <c r="X110" s="6" t="s">
        <v>49</v>
      </c>
      <c r="Y110" s="6" t="s">
        <v>49</v>
      </c>
      <c r="Z110" s="6" t="s">
        <v>49</v>
      </c>
      <c r="AA110" s="9" t="s">
        <v>130</v>
      </c>
      <c r="AB110" s="9" t="s">
        <v>71</v>
      </c>
      <c r="AC110" s="9" t="s">
        <v>121</v>
      </c>
      <c r="AD110" s="9" t="s">
        <v>97</v>
      </c>
      <c r="AE110" s="9" t="s">
        <v>72</v>
      </c>
      <c r="AF110" s="5">
        <v>2</v>
      </c>
      <c r="AG110" s="10">
        <f>VLOOKUP(B110,[1]NPRS!$A$29:$O$1904,10,FALSE)</f>
        <v>0</v>
      </c>
      <c r="AH110" s="5" t="str">
        <f>VLOOKUP(B110,'[1]Current Slope List'!$A$29:$M$1904,12,FALSE)</f>
        <v>No</v>
      </c>
      <c r="AI110" s="6" t="str">
        <f>IF(VLOOKUP(B110,'[1]intensive 2019'!$A$2:$E$145,1,TRUE)=B110,"Y","N")</f>
        <v>N</v>
      </c>
      <c r="AJ110" s="6" t="s">
        <v>50</v>
      </c>
      <c r="AL110" s="6" t="s">
        <v>50</v>
      </c>
      <c r="AM110" s="6" t="s">
        <v>50</v>
      </c>
      <c r="AN110" s="6" t="s">
        <v>50</v>
      </c>
      <c r="AO110" s="6" t="s">
        <v>50</v>
      </c>
      <c r="AP110" s="6" t="s">
        <v>50</v>
      </c>
    </row>
    <row r="111" spans="1:42">
      <c r="A111" s="5">
        <v>110</v>
      </c>
      <c r="B111" s="5" t="s">
        <v>308</v>
      </c>
      <c r="C111" s="6" t="str">
        <f>IF(VLOOKUP(B111,'[1]Current Slope List'!$A$29:$M$1904,1,FALSE)=B111,"Y","N")</f>
        <v>Y</v>
      </c>
      <c r="D111" s="5" t="str">
        <f>VLOOKUP(B111,'[1]Current Slope List'!$A$29:$M$1904,2,FALSE)</f>
        <v>11SW-B/FR300</v>
      </c>
      <c r="E111" s="5">
        <f>VLOOKUP(B111,'[1]Current Slope List'!$A$29:$M$1904,3,FALSE)</f>
        <v>0</v>
      </c>
      <c r="F111" s="6" t="str">
        <f t="shared" si="2"/>
        <v>WHOLE</v>
      </c>
      <c r="G111" s="6" t="str">
        <f>VLOOKUP(B111,'[1]Current Slope List'!$A$29:$M$1904,4,FALSE)</f>
        <v>CP,ML&amp;Wch</v>
      </c>
      <c r="H111" s="6" t="str">
        <f>VLOOKUP(B111,'[1]Current Slope List'!$A$29:$M$1904,5,FALSE)</f>
        <v>PML</v>
      </c>
      <c r="I111" s="6" t="s">
        <v>290</v>
      </c>
      <c r="K111" s="6" t="str">
        <f>VLOOKUP(B111,'[1]Current Slope List'!$A$29:$M$1904,11,FALSE)</f>
        <v>Central_Admiralty</v>
      </c>
      <c r="L111" s="5" t="s">
        <v>309</v>
      </c>
      <c r="M111" s="5" t="s">
        <v>310</v>
      </c>
      <c r="N111" s="5" t="str">
        <f>VLOOKUP(B111,'[1]Current Slope List'!$A$29:$M$1904,8,FALSE)</f>
        <v>LCSD</v>
      </c>
      <c r="O111" s="7" t="s">
        <v>46</v>
      </c>
      <c r="P111" s="7">
        <v>35</v>
      </c>
      <c r="Q111" s="7">
        <v>7</v>
      </c>
      <c r="R111" s="7">
        <v>24</v>
      </c>
      <c r="S111" s="7">
        <f t="shared" si="3"/>
        <v>168</v>
      </c>
      <c r="T111" s="12">
        <v>0</v>
      </c>
      <c r="U111" s="12">
        <v>1</v>
      </c>
      <c r="V111" s="12">
        <v>0</v>
      </c>
      <c r="W111" s="12">
        <v>0</v>
      </c>
      <c r="X111" s="12">
        <v>0</v>
      </c>
      <c r="Y111" s="6" t="s">
        <v>61</v>
      </c>
      <c r="Z111" s="6" t="s">
        <v>62</v>
      </c>
      <c r="AA111" s="9" t="s">
        <v>185</v>
      </c>
      <c r="AB111" s="9">
        <v>20</v>
      </c>
      <c r="AC111" s="9">
        <v>85</v>
      </c>
      <c r="AD111" s="9" t="s">
        <v>56</v>
      </c>
      <c r="AE111" s="9" t="s">
        <v>72</v>
      </c>
      <c r="AF111" s="5">
        <v>1</v>
      </c>
      <c r="AG111" s="10">
        <f>VLOOKUP(B111,[1]NPRS!$A$29:$O$1904,10,FALSE)</f>
        <v>33.479999999999997</v>
      </c>
      <c r="AH111" s="5" t="str">
        <f>VLOOKUP(B111,'[1]Current Slope List'!$A$29:$M$1904,12,FALSE)</f>
        <v>Yes</v>
      </c>
      <c r="AI111" s="6" t="str">
        <f>IF(VLOOKUP(B111,'[1]intensive 2019'!$A$2:$E$145,1,TRUE)=B111,"Y","N")</f>
        <v>Y</v>
      </c>
      <c r="AJ111" s="6" t="str">
        <f>IF(VLOOKUP(B111,[1]PWI!$A$2:$B$239,1,FALSE)=B111,"Y","N")</f>
        <v>Y</v>
      </c>
      <c r="AK111" s="5">
        <v>21</v>
      </c>
      <c r="AL111" s="6" t="s">
        <v>50</v>
      </c>
      <c r="AM111" s="6" t="str">
        <f>IF(VLOOKUP(B111,'[1]Ficus Elastica'!$A$2:$B$33,1,FALSE)=B111,"Y","N")</f>
        <v>Y</v>
      </c>
      <c r="AN111" s="6" t="s">
        <v>50</v>
      </c>
      <c r="AO111" s="6" t="str">
        <f>IF(VLOOKUP(B111,[1]Roadside!$B$2:$D$186,1,FALSE)=B111,"Y","N")</f>
        <v>Y</v>
      </c>
      <c r="AP111" s="6" t="s">
        <v>50</v>
      </c>
    </row>
    <row r="112" spans="1:42">
      <c r="A112" s="5">
        <v>111</v>
      </c>
      <c r="B112" s="5" t="s">
        <v>311</v>
      </c>
      <c r="C112" s="6" t="str">
        <f>IF(VLOOKUP(B112,'[1]Current Slope List'!$A$29:$M$1904,1,FALSE)=B112,"Y","N")</f>
        <v>Y</v>
      </c>
      <c r="D112" s="5" t="str">
        <f>VLOOKUP(B112,'[1]Current Slope List'!$A$29:$M$1904,2,FALSE)</f>
        <v>11SW-B/C488</v>
      </c>
      <c r="E112" s="5">
        <f>VLOOKUP(B112,'[1]Current Slope List'!$A$29:$M$1904,3,FALSE)</f>
        <v>0</v>
      </c>
      <c r="F112" s="6" t="str">
        <f t="shared" si="2"/>
        <v>WHOLE</v>
      </c>
      <c r="G112" s="6" t="str">
        <f>VLOOKUP(B112,'[1]Current Slope List'!$A$29:$M$1904,4,FALSE)</f>
        <v>CP,ML&amp;Wch</v>
      </c>
      <c r="H112" s="6" t="str">
        <f>VLOOKUP(B112,'[1]Current Slope List'!$A$29:$M$1904,5,FALSE)</f>
        <v>PML</v>
      </c>
      <c r="I112" s="6" t="s">
        <v>290</v>
      </c>
      <c r="K112" s="6" t="str">
        <f>VLOOKUP(B112,'[1]Current Slope List'!$A$29:$M$1904,11,FALSE)</f>
        <v>Central_Admiralty</v>
      </c>
      <c r="L112" s="5" t="s">
        <v>312</v>
      </c>
      <c r="M112" s="5" t="s">
        <v>313</v>
      </c>
      <c r="N112" s="5" t="str">
        <f>VLOOKUP(B112,'[1]Current Slope List'!$A$29:$M$1904,8,FALSE)</f>
        <v>CE'S OFF</v>
      </c>
      <c r="O112" s="7" t="s">
        <v>46</v>
      </c>
      <c r="P112" s="7">
        <v>55</v>
      </c>
      <c r="Q112" s="7">
        <v>3.3</v>
      </c>
      <c r="R112" s="7">
        <v>25</v>
      </c>
      <c r="S112" s="7">
        <f t="shared" si="3"/>
        <v>82.5</v>
      </c>
      <c r="T112" s="12">
        <v>0</v>
      </c>
      <c r="U112" s="12">
        <v>1</v>
      </c>
      <c r="V112" s="12">
        <v>0</v>
      </c>
      <c r="W112" s="12">
        <v>0</v>
      </c>
      <c r="X112" s="12">
        <v>0</v>
      </c>
      <c r="Y112" s="6" t="s">
        <v>61</v>
      </c>
      <c r="Z112" s="6" t="s">
        <v>62</v>
      </c>
      <c r="AA112" s="9" t="s">
        <v>116</v>
      </c>
      <c r="AB112" s="9" t="s">
        <v>116</v>
      </c>
      <c r="AC112" s="9" t="s">
        <v>116</v>
      </c>
      <c r="AD112" s="9" t="s">
        <v>116</v>
      </c>
      <c r="AE112" s="9" t="s">
        <v>49</v>
      </c>
      <c r="AF112" s="5">
        <v>1</v>
      </c>
      <c r="AG112" s="10">
        <f>VLOOKUP(B112,[1]NPRS!$A$29:$O$1904,10,FALSE)</f>
        <v>0</v>
      </c>
      <c r="AH112" s="5" t="str">
        <f>VLOOKUP(B112,'[1]Current Slope List'!$A$29:$M$1904,12,FALSE)</f>
        <v>Yes</v>
      </c>
      <c r="AI112" s="6" t="str">
        <f>IF(VLOOKUP(B112,'[1]intensive 2019'!$A$2:$E$145,1,TRUE)=B112,"Y","N")</f>
        <v>N</v>
      </c>
      <c r="AJ112" s="6" t="s">
        <v>50</v>
      </c>
      <c r="AK112" s="5">
        <v>1</v>
      </c>
      <c r="AL112" s="6" t="s">
        <v>50</v>
      </c>
      <c r="AM112" s="6" t="s">
        <v>50</v>
      </c>
      <c r="AN112" s="6" t="s">
        <v>50</v>
      </c>
      <c r="AO112" s="6" t="s">
        <v>50</v>
      </c>
      <c r="AP112" s="6" t="s">
        <v>50</v>
      </c>
    </row>
    <row r="113" spans="1:42">
      <c r="A113" s="5">
        <v>112</v>
      </c>
      <c r="B113" s="5" t="s">
        <v>314</v>
      </c>
      <c r="C113" s="6" t="str">
        <f>IF(VLOOKUP(B113,'[1]Current Slope List'!$A$29:$M$1904,1,FALSE)=B113,"Y","N")</f>
        <v>Y</v>
      </c>
      <c r="D113" s="5" t="str">
        <f>VLOOKUP(B113,'[1]Current Slope List'!$A$29:$M$1904,2,FALSE)</f>
        <v>11SW-B/FR44</v>
      </c>
      <c r="E113" s="5">
        <f>VLOOKUP(B113,'[1]Current Slope List'!$A$29:$M$1904,3,FALSE)</f>
        <v>0</v>
      </c>
      <c r="F113" s="6" t="str">
        <f t="shared" si="2"/>
        <v>WHOLE</v>
      </c>
      <c r="G113" s="6" t="str">
        <f>VLOOKUP(B113,'[1]Current Slope List'!$A$29:$M$1904,4,FALSE)</f>
        <v>CP,ML&amp;Wch</v>
      </c>
      <c r="H113" s="6" t="str">
        <f>VLOOKUP(B113,'[1]Current Slope List'!$A$29:$M$1904,5,FALSE)</f>
        <v>PML</v>
      </c>
      <c r="I113" s="6" t="s">
        <v>290</v>
      </c>
      <c r="K113" s="6" t="str">
        <f>VLOOKUP(B113,'[1]Current Slope List'!$A$29:$M$1904,11,FALSE)</f>
        <v>Central_Admiralty</v>
      </c>
      <c r="L113" s="5" t="s">
        <v>312</v>
      </c>
      <c r="M113" s="5" t="s">
        <v>313</v>
      </c>
      <c r="N113" s="5" t="str">
        <f>VLOOKUP(B113,'[1]Current Slope List'!$A$29:$M$1904,8,FALSE)</f>
        <v>CE'S OFF</v>
      </c>
      <c r="O113" s="7" t="s">
        <v>46</v>
      </c>
      <c r="P113" s="7">
        <v>38</v>
      </c>
      <c r="Q113" s="7">
        <v>20.5</v>
      </c>
      <c r="R113" s="7">
        <v>160</v>
      </c>
      <c r="S113" s="7">
        <f t="shared" si="3"/>
        <v>3280</v>
      </c>
      <c r="T113" s="12">
        <v>0</v>
      </c>
      <c r="U113" s="12">
        <v>1</v>
      </c>
      <c r="V113" s="12">
        <v>0</v>
      </c>
      <c r="W113" s="12">
        <v>0</v>
      </c>
      <c r="X113" s="12">
        <v>0</v>
      </c>
      <c r="Y113" s="6" t="s">
        <v>61</v>
      </c>
      <c r="Z113" s="6" t="s">
        <v>62</v>
      </c>
      <c r="AA113" s="9" t="s">
        <v>315</v>
      </c>
      <c r="AB113" s="9" t="s">
        <v>316</v>
      </c>
      <c r="AC113" s="9" t="s">
        <v>317</v>
      </c>
      <c r="AD113" s="9" t="s">
        <v>318</v>
      </c>
      <c r="AE113" s="9" t="s">
        <v>319</v>
      </c>
      <c r="AF113" s="5">
        <v>1</v>
      </c>
      <c r="AG113" s="10">
        <f>VLOOKUP(B113,[1]NPRS!$A$29:$O$1904,10,FALSE)</f>
        <v>3.24</v>
      </c>
      <c r="AH113" s="5" t="str">
        <f>VLOOKUP(B113,'[1]Current Slope List'!$A$29:$M$1904,12,FALSE)</f>
        <v>Yes</v>
      </c>
      <c r="AI113" s="6" t="str">
        <f>IF(VLOOKUP(B113,'[1]intensive 2019'!$A$2:$E$145,1,TRUE)=B113,"Y","N")</f>
        <v>Y</v>
      </c>
      <c r="AJ113" s="6" t="str">
        <f>IF(VLOOKUP(B113,[1]PWI!$A$2:$B$239,1,FALSE)=B113,"Y","N")</f>
        <v>Y</v>
      </c>
      <c r="AK113" s="5">
        <v>245</v>
      </c>
      <c r="AL113" s="6" t="s">
        <v>50</v>
      </c>
      <c r="AM113" s="6" t="s">
        <v>50</v>
      </c>
      <c r="AN113" s="6" t="s">
        <v>50</v>
      </c>
      <c r="AO113" s="6" t="str">
        <f>IF(VLOOKUP(B113,[1]Roadside!$B$2:$D$186,1,FALSE)=B113,"Y","N")</f>
        <v>Y</v>
      </c>
      <c r="AP113" s="6" t="s">
        <v>50</v>
      </c>
    </row>
    <row r="114" spans="1:42">
      <c r="A114" s="5">
        <v>113</v>
      </c>
      <c r="B114" s="5" t="s">
        <v>320</v>
      </c>
      <c r="C114" s="6" t="str">
        <f>IF(VLOOKUP(B114,'[1]Current Slope List'!$A$29:$M$1904,1,FALSE)=B114,"Y","N")</f>
        <v>Y</v>
      </c>
      <c r="D114" s="5" t="str">
        <f>VLOOKUP(B114,'[1]Current Slope List'!$A$29:$M$1904,2,FALSE)</f>
        <v>11SW-B/F45</v>
      </c>
      <c r="E114" s="5">
        <f>VLOOKUP(B114,'[1]Current Slope List'!$A$29:$M$1904,3,FALSE)</f>
        <v>0</v>
      </c>
      <c r="F114" s="6" t="str">
        <f t="shared" si="2"/>
        <v>WHOLE</v>
      </c>
      <c r="G114" s="6" t="str">
        <f>VLOOKUP(B114,'[1]Current Slope List'!$A$29:$M$1904,4,FALSE)</f>
        <v>CP,ML&amp;Wch</v>
      </c>
      <c r="H114" s="6" t="str">
        <f>VLOOKUP(B114,'[1]Current Slope List'!$A$29:$M$1904,5,FALSE)</f>
        <v>PML</v>
      </c>
      <c r="I114" s="6" t="s">
        <v>290</v>
      </c>
      <c r="K114" s="6" t="str">
        <f>VLOOKUP(B114,'[1]Current Slope List'!$A$29:$M$1904,11,FALSE)</f>
        <v>Central_Admiralty</v>
      </c>
      <c r="L114" s="5" t="s">
        <v>312</v>
      </c>
      <c r="M114" s="5" t="s">
        <v>313</v>
      </c>
      <c r="N114" s="5" t="str">
        <f>VLOOKUP(B114,'[1]Current Slope List'!$A$29:$M$1904,8,FALSE)</f>
        <v>CE'S OFF</v>
      </c>
      <c r="O114" s="7" t="s">
        <v>46</v>
      </c>
      <c r="P114" s="7">
        <v>20</v>
      </c>
      <c r="Q114" s="7">
        <v>18</v>
      </c>
      <c r="R114" s="7">
        <v>140</v>
      </c>
      <c r="S114" s="7">
        <f t="shared" si="3"/>
        <v>2520</v>
      </c>
      <c r="T114" s="12">
        <v>0</v>
      </c>
      <c r="U114" s="12">
        <v>1</v>
      </c>
      <c r="V114" s="12">
        <v>0</v>
      </c>
      <c r="W114" s="12">
        <v>0</v>
      </c>
      <c r="X114" s="12">
        <v>0</v>
      </c>
      <c r="Y114" s="6" t="s">
        <v>61</v>
      </c>
      <c r="Z114" s="6" t="s">
        <v>62</v>
      </c>
      <c r="AA114" s="9" t="s">
        <v>116</v>
      </c>
      <c r="AB114" s="9" t="s">
        <v>116</v>
      </c>
      <c r="AC114" s="9" t="s">
        <v>116</v>
      </c>
      <c r="AD114" s="9" t="s">
        <v>116</v>
      </c>
      <c r="AE114" s="9" t="s">
        <v>49</v>
      </c>
      <c r="AF114" s="5">
        <v>1</v>
      </c>
      <c r="AG114" s="10">
        <f>VLOOKUP(B114,[1]NPRS!$A$29:$O$1904,10,FALSE)</f>
        <v>0.22</v>
      </c>
      <c r="AH114" s="5" t="str">
        <f>VLOOKUP(B114,'[1]Current Slope List'!$A$29:$M$1904,12,FALSE)</f>
        <v>Yes</v>
      </c>
      <c r="AI114" s="6" t="str">
        <f>IF(VLOOKUP(B114,'[1]intensive 2019'!$A$2:$E$145,1,TRUE)=B114,"Y","N")</f>
        <v>Y</v>
      </c>
      <c r="AJ114" s="6" t="str">
        <f>IF(VLOOKUP(B114,[1]PWI!$A$2:$B$239,1,FALSE)=B114,"Y","N")</f>
        <v>Y</v>
      </c>
      <c r="AK114" s="5">
        <v>72</v>
      </c>
      <c r="AL114" s="6" t="s">
        <v>50</v>
      </c>
      <c r="AM114" s="6" t="s">
        <v>50</v>
      </c>
      <c r="AN114" s="6" t="s">
        <v>50</v>
      </c>
      <c r="AO114" s="6" t="str">
        <f>IF(VLOOKUP(B114,[1]Roadside!$B$2:$D$186,1,FALSE)=B114,"Y","N")</f>
        <v>Y</v>
      </c>
      <c r="AP114" s="6" t="s">
        <v>50</v>
      </c>
    </row>
    <row r="115" spans="1:42">
      <c r="A115" s="5">
        <v>114</v>
      </c>
      <c r="B115" s="5" t="s">
        <v>321</v>
      </c>
      <c r="C115" s="6" t="str">
        <f>IF(VLOOKUP(B115,'[1]Current Slope List'!$A$29:$M$1904,1,FALSE)=B115,"Y","N")</f>
        <v>Y</v>
      </c>
      <c r="D115" s="5" t="str">
        <f>VLOOKUP(B115,'[1]Current Slope List'!$A$29:$M$1904,2,FALSE)</f>
        <v>11SW-B/R152</v>
      </c>
      <c r="E115" s="5">
        <f>VLOOKUP(B115,'[1]Current Slope List'!$A$29:$M$1904,3,FALSE)</f>
        <v>0</v>
      </c>
      <c r="F115" s="6" t="str">
        <f t="shared" si="2"/>
        <v>WHOLE</v>
      </c>
      <c r="G115" s="6" t="str">
        <f>VLOOKUP(B115,'[1]Current Slope List'!$A$29:$M$1904,4,FALSE)</f>
        <v>CP,ML&amp;Wch</v>
      </c>
      <c r="H115" s="6" t="str">
        <f>VLOOKUP(B115,'[1]Current Slope List'!$A$29:$M$1904,5,FALSE)</f>
        <v>PML</v>
      </c>
      <c r="I115" s="6" t="s">
        <v>290</v>
      </c>
      <c r="K115" s="6" t="str">
        <f>VLOOKUP(B115,'[1]Current Slope List'!$A$29:$M$1904,11,FALSE)</f>
        <v>Central_Admiralty</v>
      </c>
      <c r="L115" s="5" t="s">
        <v>312</v>
      </c>
      <c r="M115" s="5" t="s">
        <v>313</v>
      </c>
      <c r="N115" s="5" t="str">
        <f>VLOOKUP(B115,'[1]Current Slope List'!$A$29:$M$1904,8,FALSE)</f>
        <v>CE'S OFF</v>
      </c>
      <c r="O115" s="7" t="s">
        <v>46</v>
      </c>
      <c r="P115" s="6" t="s">
        <v>49</v>
      </c>
      <c r="Q115" s="6" t="s">
        <v>49</v>
      </c>
      <c r="R115" s="6" t="s">
        <v>49</v>
      </c>
      <c r="S115" s="6" t="s">
        <v>49</v>
      </c>
      <c r="T115" s="6" t="s">
        <v>49</v>
      </c>
      <c r="U115" s="6" t="s">
        <v>49</v>
      </c>
      <c r="V115" s="6" t="s">
        <v>49</v>
      </c>
      <c r="W115" s="6" t="s">
        <v>49</v>
      </c>
      <c r="X115" s="6" t="s">
        <v>49</v>
      </c>
      <c r="Y115" s="6" t="s">
        <v>49</v>
      </c>
      <c r="Z115" s="6" t="s">
        <v>49</v>
      </c>
      <c r="AA115" s="9" t="s">
        <v>270</v>
      </c>
      <c r="AB115" s="9" t="s">
        <v>322</v>
      </c>
      <c r="AC115" s="9" t="s">
        <v>121</v>
      </c>
      <c r="AD115" s="9" t="s">
        <v>56</v>
      </c>
      <c r="AE115" s="9" t="s">
        <v>62</v>
      </c>
      <c r="AF115" s="5">
        <v>2</v>
      </c>
      <c r="AG115" s="10">
        <f>VLOOKUP(B115,[1]NPRS!$A$29:$O$1904,10,FALSE)</f>
        <v>60.75</v>
      </c>
      <c r="AH115" s="5" t="str">
        <f>VLOOKUP(B115,'[1]Current Slope List'!$A$29:$M$1904,12,FALSE)</f>
        <v>No</v>
      </c>
      <c r="AI115" s="6" t="str">
        <f>IF(VLOOKUP(B115,'[1]intensive 2019'!$A$2:$E$145,1,TRUE)=B115,"Y","N")</f>
        <v>N</v>
      </c>
      <c r="AJ115" s="6" t="s">
        <v>50</v>
      </c>
      <c r="AL115" s="6" t="s">
        <v>50</v>
      </c>
      <c r="AM115" s="6" t="s">
        <v>50</v>
      </c>
      <c r="AN115" s="6" t="s">
        <v>50</v>
      </c>
      <c r="AO115" s="6" t="s">
        <v>50</v>
      </c>
      <c r="AP115" s="6" t="s">
        <v>50</v>
      </c>
    </row>
    <row r="116" spans="1:42">
      <c r="A116" s="5">
        <v>115</v>
      </c>
      <c r="B116" s="5" t="s">
        <v>323</v>
      </c>
      <c r="C116" s="6" t="str">
        <f>IF(VLOOKUP(B116,'[1]Current Slope List'!$A$29:$M$1904,1,FALSE)=B116,"Y","N")</f>
        <v>Y</v>
      </c>
      <c r="D116" s="5" t="str">
        <f>VLOOKUP(B116,'[1]Current Slope List'!$A$29:$M$1904,2,FALSE)</f>
        <v>11SW-B/R153</v>
      </c>
      <c r="E116" s="5">
        <f>VLOOKUP(B116,'[1]Current Slope List'!$A$29:$M$1904,3,FALSE)</f>
        <v>0</v>
      </c>
      <c r="F116" s="6" t="str">
        <f t="shared" si="2"/>
        <v>WHOLE</v>
      </c>
      <c r="G116" s="6" t="str">
        <f>VLOOKUP(B116,'[1]Current Slope List'!$A$29:$M$1904,4,FALSE)</f>
        <v>CP,ML&amp;Wch</v>
      </c>
      <c r="H116" s="6" t="str">
        <f>VLOOKUP(B116,'[1]Current Slope List'!$A$29:$M$1904,5,FALSE)</f>
        <v>PML</v>
      </c>
      <c r="I116" s="6" t="s">
        <v>290</v>
      </c>
      <c r="K116" s="6" t="str">
        <f>VLOOKUP(B116,'[1]Current Slope List'!$A$29:$M$1904,11,FALSE)</f>
        <v>Central_Admiralty</v>
      </c>
      <c r="L116" s="5" t="s">
        <v>312</v>
      </c>
      <c r="M116" s="5" t="s">
        <v>313</v>
      </c>
      <c r="N116" s="5" t="str">
        <f>VLOOKUP(B116,'[1]Current Slope List'!$A$29:$M$1904,8,FALSE)</f>
        <v>CE'S OFF</v>
      </c>
      <c r="O116" s="7" t="s">
        <v>46</v>
      </c>
      <c r="P116" s="6" t="s">
        <v>49</v>
      </c>
      <c r="Q116" s="6" t="s">
        <v>49</v>
      </c>
      <c r="R116" s="6" t="s">
        <v>49</v>
      </c>
      <c r="S116" s="6" t="s">
        <v>49</v>
      </c>
      <c r="T116" s="6" t="s">
        <v>49</v>
      </c>
      <c r="U116" s="6" t="s">
        <v>49</v>
      </c>
      <c r="V116" s="6" t="s">
        <v>49</v>
      </c>
      <c r="W116" s="6" t="s">
        <v>49</v>
      </c>
      <c r="X116" s="6" t="s">
        <v>49</v>
      </c>
      <c r="Y116" s="6" t="s">
        <v>49</v>
      </c>
      <c r="Z116" s="6" t="s">
        <v>49</v>
      </c>
      <c r="AA116" s="9" t="s">
        <v>324</v>
      </c>
      <c r="AB116" s="9" t="s">
        <v>325</v>
      </c>
      <c r="AC116" s="9" t="s">
        <v>128</v>
      </c>
      <c r="AD116" s="9" t="s">
        <v>326</v>
      </c>
      <c r="AE116" s="9" t="s">
        <v>319</v>
      </c>
      <c r="AF116" s="5">
        <v>1</v>
      </c>
      <c r="AG116" s="10">
        <f>VLOOKUP(B116,[1]NPRS!$A$29:$O$1904,10,FALSE)</f>
        <v>520.02</v>
      </c>
      <c r="AH116" s="5" t="str">
        <f>VLOOKUP(B116,'[1]Current Slope List'!$A$29:$M$1904,12,FALSE)</f>
        <v>Yes</v>
      </c>
      <c r="AI116" s="6" t="str">
        <f>IF(VLOOKUP(B116,'[1]intensive 2019'!$A$2:$E$145,1,TRUE)=B116,"Y","N")</f>
        <v>N</v>
      </c>
      <c r="AJ116" s="6" t="s">
        <v>50</v>
      </c>
      <c r="AK116" s="5">
        <v>0</v>
      </c>
      <c r="AL116" s="6" t="s">
        <v>50</v>
      </c>
      <c r="AM116" s="6" t="s">
        <v>50</v>
      </c>
      <c r="AN116" s="6" t="s">
        <v>50</v>
      </c>
      <c r="AO116" s="6" t="s">
        <v>50</v>
      </c>
      <c r="AP116" s="6" t="s">
        <v>50</v>
      </c>
    </row>
    <row r="117" spans="1:42">
      <c r="A117" s="5">
        <v>116</v>
      </c>
      <c r="B117" s="5" t="s">
        <v>327</v>
      </c>
      <c r="C117" s="6" t="str">
        <f>IF(VLOOKUP(B117,'[1]Current Slope List'!$A$29:$M$1904,1,FALSE)=B117,"Y","N")</f>
        <v>Y</v>
      </c>
      <c r="D117" s="5" t="str">
        <f>VLOOKUP(B117,'[1]Current Slope List'!$A$29:$M$1904,2,FALSE)</f>
        <v>11SW-B/R195</v>
      </c>
      <c r="E117" s="5">
        <f>VLOOKUP(B117,'[1]Current Slope List'!$A$29:$M$1904,3,FALSE)</f>
        <v>0</v>
      </c>
      <c r="F117" s="6" t="str">
        <f t="shared" si="2"/>
        <v>WHOLE</v>
      </c>
      <c r="G117" s="6" t="str">
        <f>VLOOKUP(B117,'[1]Current Slope List'!$A$29:$M$1904,4,FALSE)</f>
        <v>CP,ML&amp;Wch</v>
      </c>
      <c r="H117" s="6" t="str">
        <f>VLOOKUP(B117,'[1]Current Slope List'!$A$29:$M$1904,5,FALSE)</f>
        <v>PML</v>
      </c>
      <c r="I117" s="6" t="s">
        <v>290</v>
      </c>
      <c r="K117" s="6" t="str">
        <f>VLOOKUP(B117,'[1]Current Slope List'!$A$29:$M$1904,11,FALSE)</f>
        <v>Central_Admiralty</v>
      </c>
      <c r="L117" s="5" t="s">
        <v>312</v>
      </c>
      <c r="M117" s="5" t="s">
        <v>313</v>
      </c>
      <c r="N117" s="5" t="str">
        <f>VLOOKUP(B117,'[1]Current Slope List'!$A$29:$M$1904,8,FALSE)</f>
        <v>CE'S OFF</v>
      </c>
      <c r="O117" s="7" t="s">
        <v>46</v>
      </c>
      <c r="P117" s="6" t="s">
        <v>49</v>
      </c>
      <c r="Q117" s="6" t="s">
        <v>49</v>
      </c>
      <c r="R117" s="6" t="s">
        <v>49</v>
      </c>
      <c r="S117" s="6" t="s">
        <v>49</v>
      </c>
      <c r="T117" s="6" t="s">
        <v>49</v>
      </c>
      <c r="U117" s="6" t="s">
        <v>49</v>
      </c>
      <c r="V117" s="6" t="s">
        <v>49</v>
      </c>
      <c r="W117" s="6" t="s">
        <v>49</v>
      </c>
      <c r="X117" s="6" t="s">
        <v>49</v>
      </c>
      <c r="Y117" s="13" t="s">
        <v>49</v>
      </c>
      <c r="Z117" s="6" t="s">
        <v>49</v>
      </c>
      <c r="AA117" s="9" t="s">
        <v>248</v>
      </c>
      <c r="AB117" s="9" t="s">
        <v>121</v>
      </c>
      <c r="AC117" s="9" t="s">
        <v>121</v>
      </c>
      <c r="AD117" s="9" t="s">
        <v>97</v>
      </c>
      <c r="AE117" s="9" t="s">
        <v>62</v>
      </c>
      <c r="AF117" s="5">
        <v>1</v>
      </c>
      <c r="AG117" s="10">
        <f>VLOOKUP(B117,[1]NPRS!$A$29:$O$1904,10,FALSE)</f>
        <v>0.11</v>
      </c>
      <c r="AH117" s="5" t="str">
        <f>VLOOKUP(B117,'[1]Current Slope List'!$A$29:$M$1904,12,FALSE)</f>
        <v>No</v>
      </c>
      <c r="AI117" s="6" t="str">
        <f>IF(VLOOKUP(B117,'[1]intensive 2019'!$A$2:$E$145,1,TRUE)=B117,"Y","N")</f>
        <v>N</v>
      </c>
      <c r="AJ117" s="6" t="s">
        <v>50</v>
      </c>
      <c r="AL117" s="6" t="s">
        <v>50</v>
      </c>
      <c r="AM117" s="6" t="s">
        <v>50</v>
      </c>
      <c r="AN117" s="6" t="s">
        <v>50</v>
      </c>
      <c r="AO117" s="6" t="s">
        <v>50</v>
      </c>
      <c r="AP117" s="6" t="s">
        <v>50</v>
      </c>
    </row>
    <row r="118" spans="1:42">
      <c r="A118" s="5">
        <v>117</v>
      </c>
      <c r="B118" s="5" t="s">
        <v>328</v>
      </c>
      <c r="C118" s="6" t="str">
        <f>IF(VLOOKUP(B118,'[1]Current Slope List'!$A$29:$M$1904,1,FALSE)=B118,"Y","N")</f>
        <v>Y</v>
      </c>
      <c r="D118" s="5" t="str">
        <f>VLOOKUP(B118,'[1]Current Slope List'!$A$29:$M$1904,2,FALSE)</f>
        <v>11SW-B/R835</v>
      </c>
      <c r="E118" s="5">
        <f>VLOOKUP(B118,'[1]Current Slope List'!$A$29:$M$1904,3,FALSE)</f>
        <v>0</v>
      </c>
      <c r="F118" s="6" t="str">
        <f t="shared" si="2"/>
        <v>WHOLE</v>
      </c>
      <c r="G118" s="6" t="str">
        <f>VLOOKUP(B118,'[1]Current Slope List'!$A$29:$M$1904,4,FALSE)</f>
        <v>CP,ML&amp;Wch</v>
      </c>
      <c r="H118" s="6" t="str">
        <f>VLOOKUP(B118,'[1]Current Slope List'!$A$29:$M$1904,5,FALSE)</f>
        <v>PML</v>
      </c>
      <c r="I118" s="6" t="s">
        <v>290</v>
      </c>
      <c r="K118" s="6" t="str">
        <f>VLOOKUP(B118,'[1]Current Slope List'!$A$29:$M$1904,11,FALSE)</f>
        <v>Central_Admiralty</v>
      </c>
      <c r="L118" s="5" t="s">
        <v>312</v>
      </c>
      <c r="M118" s="5" t="s">
        <v>313</v>
      </c>
      <c r="N118" s="5" t="str">
        <f>VLOOKUP(B118,'[1]Current Slope List'!$A$29:$M$1904,8,FALSE)</f>
        <v>CE'S OFF</v>
      </c>
      <c r="O118" s="7" t="s">
        <v>125</v>
      </c>
      <c r="P118" s="6" t="s">
        <v>49</v>
      </c>
      <c r="Q118" s="6" t="s">
        <v>49</v>
      </c>
      <c r="R118" s="6" t="s">
        <v>49</v>
      </c>
      <c r="S118" s="6" t="s">
        <v>49</v>
      </c>
      <c r="T118" s="6" t="s">
        <v>49</v>
      </c>
      <c r="U118" s="6" t="s">
        <v>49</v>
      </c>
      <c r="V118" s="6" t="s">
        <v>49</v>
      </c>
      <c r="W118" s="6" t="s">
        <v>49</v>
      </c>
      <c r="X118" s="6" t="s">
        <v>49</v>
      </c>
      <c r="Y118" s="6" t="s">
        <v>49</v>
      </c>
      <c r="Z118" s="6" t="s">
        <v>49</v>
      </c>
      <c r="AA118" s="9" t="s">
        <v>196</v>
      </c>
      <c r="AB118" s="9" t="s">
        <v>329</v>
      </c>
      <c r="AC118" s="9" t="s">
        <v>121</v>
      </c>
      <c r="AD118" s="9" t="s">
        <v>113</v>
      </c>
      <c r="AE118" s="9" t="s">
        <v>72</v>
      </c>
      <c r="AF118" s="5">
        <v>2</v>
      </c>
      <c r="AG118" s="10">
        <f>VLOOKUP(B118,[1]NPRS!$A$29:$O$1904,10,FALSE)</f>
        <v>2.27</v>
      </c>
      <c r="AH118" s="5" t="str">
        <f>VLOOKUP(B118,'[1]Current Slope List'!$A$29:$M$1904,12,FALSE)</f>
        <v>No</v>
      </c>
      <c r="AI118" s="6" t="str">
        <f>IF(VLOOKUP(B118,'[1]intensive 2019'!$A$2:$E$145,1,TRUE)=B118,"Y","N")</f>
        <v>N</v>
      </c>
      <c r="AJ118" s="6" t="s">
        <v>50</v>
      </c>
      <c r="AL118" s="6" t="s">
        <v>50</v>
      </c>
      <c r="AM118" s="6" t="s">
        <v>50</v>
      </c>
      <c r="AN118" s="6" t="s">
        <v>50</v>
      </c>
      <c r="AO118" s="6" t="s">
        <v>50</v>
      </c>
      <c r="AP118" s="6" t="s">
        <v>50</v>
      </c>
    </row>
    <row r="119" spans="1:42" hidden="1">
      <c r="A119" s="5">
        <v>118</v>
      </c>
      <c r="B119" s="5" t="s">
        <v>330</v>
      </c>
      <c r="C119" s="6" t="s">
        <v>50</v>
      </c>
      <c r="D119" s="5" t="e">
        <f>VLOOKUP(B119,'[1]Current Slope List'!$A$29:$M$1904,2,FALSE)</f>
        <v>#N/A</v>
      </c>
      <c r="E119" s="5" t="e">
        <f>VLOOKUP(B119,'[1]Current Slope List'!$A$29:$M$1904,3,FALSE)</f>
        <v>#N/A</v>
      </c>
      <c r="F119" s="6" t="e">
        <f t="shared" si="2"/>
        <v>#N/A</v>
      </c>
      <c r="G119" s="6" t="e">
        <f>VLOOKUP(B119,'[1]Current Slope List'!$A$29:$M$1904,4,FALSE)</f>
        <v>#N/A</v>
      </c>
      <c r="H119" s="6" t="e">
        <f>VLOOKUP(B119,'[1]Current Slope List'!$A$29:$M$1904,5,FALSE)</f>
        <v>#N/A</v>
      </c>
      <c r="I119" s="6" t="s">
        <v>290</v>
      </c>
      <c r="K119" s="6" t="e">
        <f>VLOOKUP(B119,'[1]Current Slope List'!$A$29:$M$1904,11,FALSE)</f>
        <v>#N/A</v>
      </c>
      <c r="L119" s="5" t="s">
        <v>312</v>
      </c>
      <c r="M119" s="5" t="s">
        <v>313</v>
      </c>
      <c r="N119" s="5" t="e">
        <f>VLOOKUP(B119,'[1]Current Slope List'!$A$29:$M$1904,8,FALSE)</f>
        <v>#N/A</v>
      </c>
      <c r="O119" s="7" t="s">
        <v>49</v>
      </c>
      <c r="P119" s="6" t="s">
        <v>49</v>
      </c>
      <c r="Q119" s="6" t="s">
        <v>49</v>
      </c>
      <c r="R119" s="6" t="s">
        <v>49</v>
      </c>
      <c r="S119" s="6" t="s">
        <v>49</v>
      </c>
      <c r="T119" s="6" t="s">
        <v>49</v>
      </c>
      <c r="U119" s="6" t="s">
        <v>49</v>
      </c>
      <c r="V119" s="6" t="s">
        <v>49</v>
      </c>
      <c r="W119" s="6" t="s">
        <v>49</v>
      </c>
      <c r="X119" s="6" t="s">
        <v>49</v>
      </c>
      <c r="Y119" s="6" t="s">
        <v>49</v>
      </c>
      <c r="Z119" s="6" t="s">
        <v>49</v>
      </c>
      <c r="AA119" s="9" t="s">
        <v>116</v>
      </c>
      <c r="AB119" s="9" t="s">
        <v>116</v>
      </c>
      <c r="AC119" s="9" t="s">
        <v>116</v>
      </c>
      <c r="AD119" s="9" t="s">
        <v>116</v>
      </c>
      <c r="AG119" s="10" t="e">
        <f>VLOOKUP(B119,[1]NPRS!$A$29:$O$1904,10,FALSE)</f>
        <v>#N/A</v>
      </c>
      <c r="AH119" s="5" t="e">
        <f>VLOOKUP(B119,'[1]Current Slope List'!$A$29:$M$1904,12,FALSE)</f>
        <v>#N/A</v>
      </c>
      <c r="AI119" s="6" t="str">
        <f>IF(VLOOKUP(B119,'[1]intensive 2019'!$A$2:$E$145,1,TRUE)=B119,"Y","N")</f>
        <v>N</v>
      </c>
      <c r="AJ119" s="6" t="s">
        <v>50</v>
      </c>
      <c r="AL119" s="6" t="s">
        <v>50</v>
      </c>
      <c r="AM119" s="6" t="s">
        <v>50</v>
      </c>
      <c r="AN119" s="6" t="s">
        <v>50</v>
      </c>
      <c r="AO119" s="6" t="s">
        <v>50</v>
      </c>
      <c r="AP119" s="6" t="s">
        <v>50</v>
      </c>
    </row>
    <row r="120" spans="1:42">
      <c r="A120" s="5">
        <v>119</v>
      </c>
      <c r="B120" s="5" t="s">
        <v>331</v>
      </c>
      <c r="C120" s="6" t="str">
        <f>IF(VLOOKUP(B120,'[1]Current Slope List'!$A$29:$M$1904,1,FALSE)=B120,"Y","N")</f>
        <v>Y</v>
      </c>
      <c r="D120" s="5" t="str">
        <f>VLOOKUP(B120,'[1]Current Slope List'!$A$29:$M$1904,2,FALSE)</f>
        <v>11SW-A/C79</v>
      </c>
      <c r="E120" s="5">
        <f>VLOOKUP(B120,'[1]Current Slope List'!$A$29:$M$1904,3,FALSE)</f>
        <v>2</v>
      </c>
      <c r="F120" s="6">
        <f t="shared" si="2"/>
        <v>2</v>
      </c>
      <c r="G120" s="6" t="str">
        <f>VLOOKUP(B120,'[1]Current Slope List'!$A$29:$M$1904,4,FALSE)</f>
        <v>CP,ML&amp;Wch</v>
      </c>
      <c r="H120" s="6" t="str">
        <f>VLOOKUP(B120,'[1]Current Slope List'!$A$29:$M$1904,5,FALSE)</f>
        <v>C-W</v>
      </c>
      <c r="I120" s="6" t="s">
        <v>290</v>
      </c>
      <c r="K120" s="6" t="str">
        <f>VLOOKUP(B120,'[1]Current Slope List'!$A$29:$M$1904,11,FALSE)</f>
        <v>SheungWan_SaiYingPun</v>
      </c>
      <c r="L120" s="5" t="s">
        <v>332</v>
      </c>
      <c r="M120" s="5" t="s">
        <v>333</v>
      </c>
      <c r="N120" s="5" t="str">
        <f>VLOOKUP(B120,'[1]Current Slope List'!$A$29:$M$1904,8,FALSE)</f>
        <v>LCSD</v>
      </c>
      <c r="O120" s="7" t="s">
        <v>46</v>
      </c>
      <c r="P120" s="7">
        <v>30</v>
      </c>
      <c r="Q120" s="7">
        <v>12</v>
      </c>
      <c r="R120" s="7">
        <v>35</v>
      </c>
      <c r="S120" s="7">
        <f t="shared" si="3"/>
        <v>420</v>
      </c>
      <c r="T120" s="12">
        <v>0</v>
      </c>
      <c r="U120" s="12">
        <v>0</v>
      </c>
      <c r="V120" s="12">
        <v>0</v>
      </c>
      <c r="W120" s="12">
        <v>1</v>
      </c>
      <c r="X120" s="12">
        <v>0</v>
      </c>
      <c r="Y120" s="6" t="s">
        <v>78</v>
      </c>
      <c r="Z120" s="6" t="s">
        <v>62</v>
      </c>
      <c r="AA120" s="9" t="s">
        <v>116</v>
      </c>
      <c r="AB120" s="9" t="s">
        <v>116</v>
      </c>
      <c r="AC120" s="9" t="s">
        <v>116</v>
      </c>
      <c r="AD120" s="9" t="s">
        <v>116</v>
      </c>
      <c r="AE120" s="9" t="s">
        <v>49</v>
      </c>
      <c r="AF120" s="5">
        <v>1</v>
      </c>
      <c r="AG120" s="10">
        <f>VLOOKUP(B120,[1]NPRS!$A$29:$O$1904,10,FALSE)</f>
        <v>3.05</v>
      </c>
      <c r="AH120" s="5" t="str">
        <f>VLOOKUP(B120,'[1]Current Slope List'!$A$29:$M$1904,12,FALSE)</f>
        <v>Yes</v>
      </c>
      <c r="AI120" s="6" t="str">
        <f>IF(VLOOKUP(B120,'[1]intensive 2019'!$A$2:$E$145,1,TRUE)=B120,"Y","N")</f>
        <v>N</v>
      </c>
      <c r="AJ120" s="6" t="s">
        <v>50</v>
      </c>
      <c r="AK120" s="5">
        <v>11</v>
      </c>
      <c r="AL120" s="6" t="s">
        <v>50</v>
      </c>
      <c r="AM120" s="6" t="s">
        <v>50</v>
      </c>
      <c r="AN120" s="6" t="s">
        <v>50</v>
      </c>
      <c r="AO120" s="6" t="s">
        <v>50</v>
      </c>
      <c r="AP120" s="6" t="s">
        <v>50</v>
      </c>
    </row>
    <row r="121" spans="1:42">
      <c r="A121" s="5">
        <v>120</v>
      </c>
      <c r="B121" s="5" t="s">
        <v>334</v>
      </c>
      <c r="C121" s="6" t="str">
        <f>IF(VLOOKUP(B121,'[1]Current Slope List'!$A$29:$M$1904,1,FALSE)=B121,"Y","N")</f>
        <v>Y</v>
      </c>
      <c r="D121" s="5" t="str">
        <f>VLOOKUP(B121,'[1]Current Slope List'!$A$29:$M$1904,2,FALSE)</f>
        <v>11SW-B/C112</v>
      </c>
      <c r="E121" s="5">
        <f>VLOOKUP(B121,'[1]Current Slope List'!$A$29:$M$1904,3,FALSE)</f>
        <v>0</v>
      </c>
      <c r="F121" s="6" t="str">
        <f t="shared" si="2"/>
        <v>WHOLE</v>
      </c>
      <c r="G121" s="6" t="str">
        <f>VLOOKUP(B121,'[1]Current Slope List'!$A$29:$M$1904,4,FALSE)</f>
        <v>CP,ML&amp;Wch</v>
      </c>
      <c r="H121" s="6" t="str">
        <f>VLOOKUP(B121,'[1]Current Slope List'!$A$29:$M$1904,5,FALSE)</f>
        <v>C-E</v>
      </c>
      <c r="I121" s="6" t="s">
        <v>290</v>
      </c>
      <c r="K121" s="6" t="str">
        <f>VLOOKUP(B121,'[1]Current Slope List'!$A$29:$M$1904,11,FALSE)</f>
        <v>Central_Admiralty</v>
      </c>
      <c r="L121" s="5" t="s">
        <v>335</v>
      </c>
      <c r="M121" s="5" t="s">
        <v>336</v>
      </c>
      <c r="N121" s="5" t="str">
        <f>VLOOKUP(B121,'[1]Current Slope List'!$A$29:$M$1904,8,FALSE)</f>
        <v>LCSD</v>
      </c>
      <c r="O121" s="7" t="s">
        <v>46</v>
      </c>
      <c r="P121" s="7">
        <v>40</v>
      </c>
      <c r="Q121" s="7">
        <v>4</v>
      </c>
      <c r="R121" s="7">
        <v>15</v>
      </c>
      <c r="S121" s="7">
        <f t="shared" si="3"/>
        <v>60</v>
      </c>
      <c r="T121" s="12">
        <v>0</v>
      </c>
      <c r="U121" s="12">
        <v>1</v>
      </c>
      <c r="V121" s="12">
        <v>0</v>
      </c>
      <c r="W121" s="12">
        <v>0</v>
      </c>
      <c r="X121" s="12">
        <v>0</v>
      </c>
      <c r="Y121" s="6" t="s">
        <v>61</v>
      </c>
      <c r="Z121" s="6" t="s">
        <v>62</v>
      </c>
      <c r="AA121" s="9" t="s">
        <v>116</v>
      </c>
      <c r="AB121" s="9" t="s">
        <v>116</v>
      </c>
      <c r="AC121" s="9" t="s">
        <v>116</v>
      </c>
      <c r="AD121" s="9" t="s">
        <v>116</v>
      </c>
      <c r="AE121" s="9" t="s">
        <v>49</v>
      </c>
      <c r="AF121" s="5">
        <v>2</v>
      </c>
      <c r="AG121" s="10">
        <f>VLOOKUP(B121,[1]NPRS!$A$29:$O$1904,10,FALSE)</f>
        <v>3.05</v>
      </c>
      <c r="AH121" s="5" t="str">
        <f>VLOOKUP(B121,'[1]Current Slope List'!$A$29:$M$1904,12,FALSE)</f>
        <v>Yes</v>
      </c>
      <c r="AI121" s="6" t="str">
        <f>IF(VLOOKUP(B121,'[1]intensive 2019'!$A$2:$E$145,1,TRUE)=B121,"Y","N")</f>
        <v>N</v>
      </c>
      <c r="AJ121" s="6" t="s">
        <v>50</v>
      </c>
      <c r="AK121" s="5">
        <v>3</v>
      </c>
      <c r="AL121" s="6" t="s">
        <v>50</v>
      </c>
      <c r="AM121" s="6" t="s">
        <v>50</v>
      </c>
      <c r="AN121" s="6" t="s">
        <v>50</v>
      </c>
      <c r="AO121" s="6" t="s">
        <v>50</v>
      </c>
      <c r="AP121" s="6" t="s">
        <v>50</v>
      </c>
    </row>
    <row r="122" spans="1:42">
      <c r="A122" s="5">
        <v>121</v>
      </c>
      <c r="B122" s="5" t="s">
        <v>337</v>
      </c>
      <c r="C122" s="6" t="str">
        <f>IF(VLOOKUP(B122,'[1]Current Slope List'!$A$29:$M$1904,1,FALSE)=B122,"Y","N")</f>
        <v>Y</v>
      </c>
      <c r="D122" s="5" t="str">
        <f>VLOOKUP(B122,'[1]Current Slope List'!$A$29:$M$1904,2,FALSE)</f>
        <v>11SW-B/CR113</v>
      </c>
      <c r="E122" s="5">
        <f>VLOOKUP(B122,'[1]Current Slope List'!$A$29:$M$1904,3,FALSE)</f>
        <v>0</v>
      </c>
      <c r="F122" s="6" t="str">
        <f t="shared" si="2"/>
        <v>WHOLE</v>
      </c>
      <c r="G122" s="6" t="str">
        <f>VLOOKUP(B122,'[1]Current Slope List'!$A$29:$M$1904,4,FALSE)</f>
        <v>CP,ML&amp;Wch</v>
      </c>
      <c r="H122" s="6" t="str">
        <f>VLOOKUP(B122,'[1]Current Slope List'!$A$29:$M$1904,5,FALSE)</f>
        <v>C-E</v>
      </c>
      <c r="I122" s="6" t="s">
        <v>290</v>
      </c>
      <c r="K122" s="6" t="str">
        <f>VLOOKUP(B122,'[1]Current Slope List'!$A$29:$M$1904,11,FALSE)</f>
        <v>Central_Admiralty</v>
      </c>
      <c r="L122" s="5" t="s">
        <v>335</v>
      </c>
      <c r="M122" s="5" t="s">
        <v>336</v>
      </c>
      <c r="N122" s="5" t="str">
        <f>VLOOKUP(B122,'[1]Current Slope List'!$A$29:$M$1904,8,FALSE)</f>
        <v>LCSD</v>
      </c>
      <c r="O122" s="7" t="s">
        <v>125</v>
      </c>
      <c r="P122" s="7">
        <v>35</v>
      </c>
      <c r="Q122" s="7">
        <v>3</v>
      </c>
      <c r="R122" s="7">
        <v>30</v>
      </c>
      <c r="S122" s="7">
        <f t="shared" si="3"/>
        <v>90</v>
      </c>
      <c r="T122" s="12">
        <v>0</v>
      </c>
      <c r="U122" s="12">
        <v>0.4</v>
      </c>
      <c r="V122" s="12">
        <v>0.6</v>
      </c>
      <c r="W122" s="12">
        <v>0</v>
      </c>
      <c r="X122" s="12">
        <v>0</v>
      </c>
      <c r="Y122" s="6" t="s">
        <v>61</v>
      </c>
      <c r="Z122" s="6" t="s">
        <v>62</v>
      </c>
      <c r="AA122" s="9" t="s">
        <v>75</v>
      </c>
      <c r="AB122" s="9" t="s">
        <v>54</v>
      </c>
      <c r="AC122" s="9" t="s">
        <v>121</v>
      </c>
      <c r="AD122" s="9" t="s">
        <v>56</v>
      </c>
      <c r="AE122" s="9" t="s">
        <v>62</v>
      </c>
      <c r="AF122" s="5">
        <v>1</v>
      </c>
      <c r="AG122" s="10">
        <f>VLOOKUP(B122,[1]NPRS!$A$29:$O$1904,10,FALSE)</f>
        <v>141.88</v>
      </c>
      <c r="AH122" s="5" t="str">
        <f>VLOOKUP(B122,'[1]Current Slope List'!$A$29:$M$1904,12,FALSE)</f>
        <v>Yes</v>
      </c>
      <c r="AI122" s="6" t="str">
        <f>IF(VLOOKUP(B122,'[1]intensive 2019'!$A$2:$E$145,1,TRUE)=B122,"Y","N")</f>
        <v>Y</v>
      </c>
      <c r="AJ122" s="6" t="str">
        <f>IF(VLOOKUP(B122,[1]PWI!$A$2:$B$239,1,FALSE)=B122,"Y","N")</f>
        <v>Y</v>
      </c>
      <c r="AK122" s="5">
        <v>7</v>
      </c>
      <c r="AL122" s="6" t="str">
        <f>IF(VLOOKUP(B122,[1]OVT_SWT!$A$2:$E$100,1,FALSE)=B122,"Y","N")</f>
        <v>Y</v>
      </c>
      <c r="AM122" s="6" t="s">
        <v>50</v>
      </c>
      <c r="AN122" s="6" t="str">
        <f>IF(VLOOKUP(D122,[1]BRR!$A$2:$B$40,1,FALSE)=D122,"Y","N")</f>
        <v>Y</v>
      </c>
      <c r="AO122" s="6" t="s">
        <v>50</v>
      </c>
      <c r="AP122" s="6" t="s">
        <v>50</v>
      </c>
    </row>
    <row r="123" spans="1:42">
      <c r="A123" s="5">
        <v>122</v>
      </c>
      <c r="B123" s="5" t="s">
        <v>338</v>
      </c>
      <c r="C123" s="6" t="str">
        <f>IF(VLOOKUP(B123,'[1]Current Slope List'!$A$29:$M$1904,1,FALSE)=B123,"Y","N")</f>
        <v>Y</v>
      </c>
      <c r="D123" s="5" t="str">
        <f>VLOOKUP(B123,'[1]Current Slope List'!$A$29:$M$1904,2,FALSE)</f>
        <v>11SW-B/CR114</v>
      </c>
      <c r="E123" s="5">
        <f>VLOOKUP(B123,'[1]Current Slope List'!$A$29:$M$1904,3,FALSE)</f>
        <v>0</v>
      </c>
      <c r="F123" s="6" t="str">
        <f t="shared" si="2"/>
        <v>WHOLE</v>
      </c>
      <c r="G123" s="6" t="str">
        <f>VLOOKUP(B123,'[1]Current Slope List'!$A$29:$M$1904,4,FALSE)</f>
        <v>CP,ML&amp;Wch</v>
      </c>
      <c r="H123" s="6" t="str">
        <f>VLOOKUP(B123,'[1]Current Slope List'!$A$29:$M$1904,5,FALSE)</f>
        <v>C-E</v>
      </c>
      <c r="I123" s="6" t="s">
        <v>290</v>
      </c>
      <c r="K123" s="6" t="str">
        <f>VLOOKUP(B123,'[1]Current Slope List'!$A$29:$M$1904,11,FALSE)</f>
        <v>Central_Admiralty</v>
      </c>
      <c r="L123" s="5" t="s">
        <v>335</v>
      </c>
      <c r="M123" s="5" t="s">
        <v>336</v>
      </c>
      <c r="N123" s="5" t="str">
        <f>VLOOKUP(B123,'[1]Current Slope List'!$A$29:$M$1904,8,FALSE)</f>
        <v>LCSD</v>
      </c>
      <c r="O123" s="7" t="s">
        <v>125</v>
      </c>
      <c r="P123" s="7">
        <v>40</v>
      </c>
      <c r="Q123" s="7">
        <v>3</v>
      </c>
      <c r="R123" s="7">
        <v>20</v>
      </c>
      <c r="S123" s="7">
        <f t="shared" si="3"/>
        <v>60</v>
      </c>
      <c r="T123" s="12">
        <v>0</v>
      </c>
      <c r="U123" s="12">
        <v>0.85</v>
      </c>
      <c r="V123" s="12">
        <v>0</v>
      </c>
      <c r="W123" s="12">
        <v>0</v>
      </c>
      <c r="X123" s="12">
        <v>0.15</v>
      </c>
      <c r="Y123" s="6" t="s">
        <v>61</v>
      </c>
      <c r="Z123" s="6" t="s">
        <v>62</v>
      </c>
      <c r="AA123" s="9" t="s">
        <v>75</v>
      </c>
      <c r="AB123" s="9">
        <v>10.8</v>
      </c>
      <c r="AC123" s="9" t="s">
        <v>121</v>
      </c>
      <c r="AD123" s="9" t="s">
        <v>297</v>
      </c>
      <c r="AE123" s="9" t="s">
        <v>62</v>
      </c>
      <c r="AF123" s="5">
        <v>1</v>
      </c>
      <c r="AG123" s="10">
        <f>VLOOKUP(B123,[1]NPRS!$A$29:$O$1904,10,FALSE)</f>
        <v>160.63</v>
      </c>
      <c r="AH123" s="5" t="str">
        <f>VLOOKUP(B123,'[1]Current Slope List'!$A$29:$M$1904,12,FALSE)</f>
        <v>Yes</v>
      </c>
      <c r="AI123" s="6" t="str">
        <f>IF(VLOOKUP(B123,'[1]intensive 2019'!$A$2:$E$145,1,TRUE)=B123,"Y","N")</f>
        <v>N</v>
      </c>
      <c r="AJ123" s="6" t="s">
        <v>50</v>
      </c>
      <c r="AK123" s="5">
        <v>12</v>
      </c>
      <c r="AL123" s="6" t="s">
        <v>50</v>
      </c>
      <c r="AM123" s="6" t="s">
        <v>50</v>
      </c>
      <c r="AN123" s="6" t="s">
        <v>50</v>
      </c>
      <c r="AO123" s="6" t="s">
        <v>50</v>
      </c>
      <c r="AP123" s="6" t="s">
        <v>50</v>
      </c>
    </row>
    <row r="124" spans="1:42">
      <c r="A124" s="5">
        <v>123</v>
      </c>
      <c r="B124" s="5" t="s">
        <v>339</v>
      </c>
      <c r="C124" s="6" t="str">
        <f>IF(VLOOKUP(B124,'[1]Current Slope List'!$A$29:$M$1904,1,FALSE)=B124,"Y","N")</f>
        <v>Y</v>
      </c>
      <c r="D124" s="5" t="str">
        <f>VLOOKUP(B124,'[1]Current Slope List'!$A$29:$M$1904,2,FALSE)</f>
        <v>11SW-B/C117</v>
      </c>
      <c r="E124" s="5">
        <f>VLOOKUP(B124,'[1]Current Slope List'!$A$29:$M$1904,3,FALSE)</f>
        <v>0</v>
      </c>
      <c r="F124" s="6" t="str">
        <f t="shared" si="2"/>
        <v>WHOLE</v>
      </c>
      <c r="G124" s="6" t="str">
        <f>VLOOKUP(B124,'[1]Current Slope List'!$A$29:$M$1904,4,FALSE)</f>
        <v>CP,ML&amp;Wch</v>
      </c>
      <c r="H124" s="6" t="str">
        <f>VLOOKUP(B124,'[1]Current Slope List'!$A$29:$M$1904,5,FALSE)</f>
        <v>C-E</v>
      </c>
      <c r="I124" s="6" t="s">
        <v>290</v>
      </c>
      <c r="K124" s="6" t="str">
        <f>VLOOKUP(B124,'[1]Current Slope List'!$A$29:$M$1904,11,FALSE)</f>
        <v>Central_Admiralty</v>
      </c>
      <c r="L124" s="5" t="s">
        <v>335</v>
      </c>
      <c r="M124" s="5" t="s">
        <v>336</v>
      </c>
      <c r="N124" s="5" t="str">
        <f>VLOOKUP(B124,'[1]Current Slope List'!$A$29:$M$1904,8,FALSE)</f>
        <v>LCSD</v>
      </c>
      <c r="O124" s="7" t="s">
        <v>125</v>
      </c>
      <c r="P124" s="7">
        <v>30</v>
      </c>
      <c r="Q124" s="7">
        <v>7.5</v>
      </c>
      <c r="R124" s="7">
        <v>22</v>
      </c>
      <c r="S124" s="7">
        <f t="shared" si="3"/>
        <v>165</v>
      </c>
      <c r="T124" s="12">
        <v>0</v>
      </c>
      <c r="U124" s="12">
        <v>1</v>
      </c>
      <c r="V124" s="12">
        <v>0</v>
      </c>
      <c r="W124" s="12">
        <v>0</v>
      </c>
      <c r="X124" s="12">
        <v>0</v>
      </c>
      <c r="Y124" s="6" t="s">
        <v>61</v>
      </c>
      <c r="Z124" s="6" t="s">
        <v>62</v>
      </c>
      <c r="AA124" s="9" t="s">
        <v>116</v>
      </c>
      <c r="AB124" s="9" t="s">
        <v>116</v>
      </c>
      <c r="AC124" s="9" t="s">
        <v>116</v>
      </c>
      <c r="AD124" s="9" t="s">
        <v>116</v>
      </c>
      <c r="AE124" s="9" t="s">
        <v>49</v>
      </c>
      <c r="AF124" s="5">
        <v>2</v>
      </c>
      <c r="AG124" s="10">
        <f>VLOOKUP(B124,[1]NPRS!$A$29:$O$1904,10,FALSE)</f>
        <v>0.05</v>
      </c>
      <c r="AH124" s="5" t="str">
        <f>VLOOKUP(B124,'[1]Current Slope List'!$A$29:$M$1904,12,FALSE)</f>
        <v>Yes</v>
      </c>
      <c r="AI124" s="6" t="str">
        <f>IF(VLOOKUP(B124,'[1]intensive 2019'!$A$2:$E$145,1,TRUE)=B124,"Y","N")</f>
        <v>N</v>
      </c>
      <c r="AJ124" s="6" t="s">
        <v>50</v>
      </c>
      <c r="AK124" s="5">
        <v>0</v>
      </c>
      <c r="AL124" s="6" t="s">
        <v>50</v>
      </c>
      <c r="AM124" s="6" t="s">
        <v>50</v>
      </c>
      <c r="AN124" s="6" t="s">
        <v>50</v>
      </c>
      <c r="AO124" s="6" t="str">
        <f>IF(VLOOKUP(B124,[1]Roadside!$B$2:$D$186,1,FALSE)=B124,"Y","N")</f>
        <v>Y</v>
      </c>
      <c r="AP124" s="6" t="s">
        <v>50</v>
      </c>
    </row>
    <row r="125" spans="1:42">
      <c r="A125" s="5">
        <v>124</v>
      </c>
      <c r="B125" s="5" t="s">
        <v>340</v>
      </c>
      <c r="C125" s="6" t="str">
        <f>IF(VLOOKUP(B125,[2]List_A!$A$29:$M$1904,1,FALSE)=B125,"Y","N")</f>
        <v>Y</v>
      </c>
      <c r="D125" s="5" t="str">
        <f>VLOOKUP(B125,[2]List_A!$A$29:$M$1904,2,FALSE)</f>
        <v>11SW-B/C118</v>
      </c>
      <c r="E125" s="5">
        <f>VLOOKUP(B125,[2]List_A!$A$29:$M$1904,3,FALSE)</f>
        <v>0</v>
      </c>
      <c r="F125" s="6" t="str">
        <f t="shared" si="2"/>
        <v>WHOLE</v>
      </c>
      <c r="G125" s="6" t="e">
        <f>VLOOKUP(B125,'[1]Current Slope List'!$A$29:$M$1904,4,FALSE)</f>
        <v>#N/A</v>
      </c>
      <c r="H125" s="6" t="e">
        <f>VLOOKUP(B125,'[1]Current Slope List'!$A$29:$M$1904,5,FALSE)</f>
        <v>#N/A</v>
      </c>
      <c r="I125" s="6" t="s">
        <v>290</v>
      </c>
      <c r="K125" s="6" t="e">
        <f>VLOOKUP(B125,'[1]Current Slope List'!$A$29:$M$1904,11,FALSE)</f>
        <v>#N/A</v>
      </c>
      <c r="L125" s="5" t="s">
        <v>335</v>
      </c>
      <c r="M125" s="5" t="s">
        <v>336</v>
      </c>
      <c r="N125" s="5" t="str">
        <f>VLOOKUP(B125,[2]List_A!$A$29:$M$1904,8,FALSE)</f>
        <v>LCSD</v>
      </c>
      <c r="O125" s="7" t="s">
        <v>49</v>
      </c>
      <c r="P125" s="7">
        <v>45</v>
      </c>
      <c r="Q125" s="7">
        <v>10</v>
      </c>
      <c r="R125" s="7">
        <v>36</v>
      </c>
      <c r="S125" s="7">
        <f t="shared" si="3"/>
        <v>360</v>
      </c>
      <c r="T125" s="12">
        <v>0</v>
      </c>
      <c r="U125" s="12">
        <v>1</v>
      </c>
      <c r="V125" s="12">
        <v>0</v>
      </c>
      <c r="W125" s="12">
        <v>0</v>
      </c>
      <c r="X125" s="12">
        <v>0</v>
      </c>
      <c r="Y125" s="6" t="s">
        <v>78</v>
      </c>
      <c r="Z125" s="6" t="s">
        <v>72</v>
      </c>
      <c r="AA125" s="9" t="s">
        <v>116</v>
      </c>
      <c r="AB125" s="9" t="s">
        <v>116</v>
      </c>
      <c r="AC125" s="9" t="s">
        <v>116</v>
      </c>
      <c r="AD125" s="9" t="s">
        <v>116</v>
      </c>
      <c r="AE125" s="9" t="s">
        <v>49</v>
      </c>
      <c r="AF125" s="5">
        <v>1</v>
      </c>
      <c r="AG125" s="10" t="e">
        <f>VLOOKUP(B125,[1]NPRS!$A$29:$O$1904,10,FALSE)</f>
        <v>#N/A</v>
      </c>
      <c r="AH125" s="5" t="e">
        <f>VLOOKUP(B125,'[1]Current Slope List'!$A$29:$M$1904,12,FALSE)</f>
        <v>#N/A</v>
      </c>
      <c r="AI125" s="6" t="str">
        <f>IF(VLOOKUP(B125,'[1]intensive 2019'!$A$2:$E$145,1,TRUE)=B125,"Y","N")</f>
        <v>N</v>
      </c>
      <c r="AJ125" s="6" t="s">
        <v>50</v>
      </c>
      <c r="AK125" s="5">
        <v>7</v>
      </c>
      <c r="AL125" s="6" t="s">
        <v>50</v>
      </c>
      <c r="AM125" s="6" t="s">
        <v>50</v>
      </c>
      <c r="AN125" s="6" t="s">
        <v>50</v>
      </c>
      <c r="AO125" s="6" t="s">
        <v>50</v>
      </c>
      <c r="AP125" s="6" t="s">
        <v>50</v>
      </c>
    </row>
    <row r="126" spans="1:42">
      <c r="A126" s="5">
        <v>125</v>
      </c>
      <c r="B126" s="5" t="s">
        <v>341</v>
      </c>
      <c r="C126" s="6" t="str">
        <f>IF(VLOOKUP(B126,'[1]Current Slope List'!$A$29:$M$1904,1,FALSE)=B126,"Y","N")</f>
        <v>Y</v>
      </c>
      <c r="D126" s="5" t="str">
        <f>VLOOKUP(B126,'[1]Current Slope List'!$A$29:$M$1904,2,FALSE)</f>
        <v>11SW-B/C123</v>
      </c>
      <c r="E126" s="5">
        <f>VLOOKUP(B126,'[1]Current Slope List'!$A$29:$M$1904,3,FALSE)</f>
        <v>0</v>
      </c>
      <c r="F126" s="6" t="str">
        <f t="shared" si="2"/>
        <v>WHOLE</v>
      </c>
      <c r="G126" s="6" t="str">
        <f>VLOOKUP(B126,'[1]Current Slope List'!$A$29:$M$1904,4,FALSE)</f>
        <v>CP,ML&amp;Wch</v>
      </c>
      <c r="H126" s="6" t="str">
        <f>VLOOKUP(B126,'[1]Current Slope List'!$A$29:$M$1904,5,FALSE)</f>
        <v>C-E</v>
      </c>
      <c r="I126" s="6" t="s">
        <v>290</v>
      </c>
      <c r="K126" s="6" t="str">
        <f>VLOOKUP(B126,'[1]Current Slope List'!$A$29:$M$1904,11,FALSE)</f>
        <v>Central_Admiralty</v>
      </c>
      <c r="L126" s="5" t="s">
        <v>335</v>
      </c>
      <c r="M126" s="5" t="s">
        <v>336</v>
      </c>
      <c r="N126" s="5" t="str">
        <f>VLOOKUP(B126,'[1]Current Slope List'!$A$29:$M$1904,8,FALSE)</f>
        <v>LCSD</v>
      </c>
      <c r="O126" s="7" t="s">
        <v>125</v>
      </c>
      <c r="P126" s="7">
        <v>45</v>
      </c>
      <c r="Q126" s="7">
        <v>10</v>
      </c>
      <c r="R126" s="7">
        <v>36</v>
      </c>
      <c r="S126" s="7">
        <f t="shared" si="3"/>
        <v>360</v>
      </c>
      <c r="T126" s="12">
        <v>0</v>
      </c>
      <c r="U126" s="12">
        <v>1</v>
      </c>
      <c r="V126" s="12">
        <v>0</v>
      </c>
      <c r="W126" s="12">
        <v>0</v>
      </c>
      <c r="X126" s="12">
        <v>0</v>
      </c>
      <c r="Y126" s="6" t="s">
        <v>78</v>
      </c>
      <c r="Z126" s="6" t="s">
        <v>72</v>
      </c>
      <c r="AA126" s="9" t="s">
        <v>116</v>
      </c>
      <c r="AB126" s="9" t="s">
        <v>116</v>
      </c>
      <c r="AC126" s="9" t="s">
        <v>116</v>
      </c>
      <c r="AD126" s="9" t="s">
        <v>116</v>
      </c>
      <c r="AE126" s="9" t="s">
        <v>49</v>
      </c>
      <c r="AF126" s="5">
        <v>2</v>
      </c>
      <c r="AG126" s="10">
        <f>VLOOKUP(B126,[1]NPRS!$A$29:$O$1904,10,FALSE)</f>
        <v>87.09</v>
      </c>
      <c r="AH126" s="5" t="str">
        <f>VLOOKUP(B126,'[1]Current Slope List'!$A$29:$M$1904,12,FALSE)</f>
        <v>Yes</v>
      </c>
      <c r="AI126" s="6" t="str">
        <f>IF(VLOOKUP(B126,'[1]intensive 2019'!$A$2:$E$145,1,TRUE)=B126,"Y","N")</f>
        <v>N</v>
      </c>
      <c r="AJ126" s="6" t="s">
        <v>50</v>
      </c>
      <c r="AK126" s="5">
        <v>19</v>
      </c>
      <c r="AL126" s="6" t="s">
        <v>50</v>
      </c>
      <c r="AM126" s="6" t="s">
        <v>50</v>
      </c>
      <c r="AN126" s="6" t="s">
        <v>50</v>
      </c>
      <c r="AO126" s="6" t="s">
        <v>50</v>
      </c>
      <c r="AP126" s="6" t="s">
        <v>50</v>
      </c>
    </row>
    <row r="127" spans="1:42">
      <c r="A127" s="5">
        <v>126</v>
      </c>
      <c r="B127" s="5" t="s">
        <v>342</v>
      </c>
      <c r="C127" s="6" t="str">
        <f>IF(VLOOKUP(B127,'[1]Current Slope List'!$A$29:$M$1904,1,FALSE)=B127,"Y","N")</f>
        <v>Y</v>
      </c>
      <c r="D127" s="5" t="str">
        <f>VLOOKUP(B127,'[1]Current Slope List'!$A$29:$M$1904,2,FALSE)</f>
        <v>11SW-B/C125</v>
      </c>
      <c r="E127" s="5">
        <f>VLOOKUP(B127,'[1]Current Slope List'!$A$29:$M$1904,3,FALSE)</f>
        <v>1</v>
      </c>
      <c r="F127" s="6">
        <f t="shared" si="2"/>
        <v>1</v>
      </c>
      <c r="G127" s="6" t="str">
        <f>VLOOKUP(B127,'[1]Current Slope List'!$A$29:$M$1904,4,FALSE)</f>
        <v>CP,ML&amp;Wch</v>
      </c>
      <c r="H127" s="6" t="str">
        <f>VLOOKUP(B127,'[1]Current Slope List'!$A$29:$M$1904,5,FALSE)</f>
        <v>C-E</v>
      </c>
      <c r="I127" s="6" t="s">
        <v>290</v>
      </c>
      <c r="K127" s="6" t="str">
        <f>VLOOKUP(B127,'[1]Current Slope List'!$A$29:$M$1904,11,FALSE)</f>
        <v>Central_Admiralty</v>
      </c>
      <c r="L127" s="5" t="s">
        <v>335</v>
      </c>
      <c r="M127" s="5" t="s">
        <v>336</v>
      </c>
      <c r="N127" s="5" t="str">
        <f>VLOOKUP(B127,'[1]Current Slope List'!$A$29:$M$1904,8,FALSE)</f>
        <v>LCSD</v>
      </c>
      <c r="O127" s="7" t="s">
        <v>125</v>
      </c>
      <c r="P127" s="7">
        <v>27</v>
      </c>
      <c r="Q127" s="7">
        <v>40</v>
      </c>
      <c r="R127" s="7">
        <v>10</v>
      </c>
      <c r="S127" s="7">
        <f t="shared" si="3"/>
        <v>400</v>
      </c>
      <c r="T127" s="12">
        <v>0</v>
      </c>
      <c r="U127" s="12">
        <v>0.8</v>
      </c>
      <c r="V127" s="12">
        <v>0</v>
      </c>
      <c r="W127" s="12">
        <v>0.2</v>
      </c>
      <c r="X127" s="12">
        <v>0</v>
      </c>
      <c r="Y127" s="6" t="s">
        <v>61</v>
      </c>
      <c r="Z127" s="6" t="s">
        <v>62</v>
      </c>
      <c r="AA127" s="9" t="s">
        <v>116</v>
      </c>
      <c r="AB127" s="9" t="s">
        <v>116</v>
      </c>
      <c r="AC127" s="9" t="s">
        <v>116</v>
      </c>
      <c r="AD127" s="9" t="s">
        <v>116</v>
      </c>
      <c r="AE127" s="9" t="s">
        <v>49</v>
      </c>
      <c r="AF127" s="5">
        <v>1</v>
      </c>
      <c r="AG127" s="10">
        <f>VLOOKUP(B127,[1]NPRS!$A$29:$O$1904,10,FALSE)</f>
        <v>4.1900000000000004</v>
      </c>
      <c r="AH127" s="5" t="str">
        <f>VLOOKUP(B127,'[1]Current Slope List'!$A$29:$M$1904,12,FALSE)</f>
        <v>Yes</v>
      </c>
      <c r="AI127" s="6" t="str">
        <f>IF(VLOOKUP(B127,'[1]intensive 2019'!$A$2:$E$145,1,TRUE)=B127,"Y","N")</f>
        <v>N</v>
      </c>
      <c r="AJ127" s="6" t="s">
        <v>50</v>
      </c>
      <c r="AL127" s="6" t="s">
        <v>50</v>
      </c>
      <c r="AM127" s="6" t="s">
        <v>50</v>
      </c>
      <c r="AN127" s="6" t="s">
        <v>50</v>
      </c>
      <c r="AO127" s="6" t="s">
        <v>50</v>
      </c>
      <c r="AP127" s="6" t="s">
        <v>50</v>
      </c>
    </row>
    <row r="128" spans="1:42">
      <c r="A128" s="5">
        <v>127</v>
      </c>
      <c r="B128" s="5" t="s">
        <v>343</v>
      </c>
      <c r="C128" s="6" t="str">
        <f>IF(VLOOKUP(B128,'[1]Current Slope List'!$A$29:$M$1904,1,FALSE)=B128,"Y","N")</f>
        <v>Y</v>
      </c>
      <c r="D128" s="5" t="str">
        <f>VLOOKUP(B128,'[1]Current Slope List'!$A$29:$M$1904,2,FALSE)</f>
        <v>11SW-B/C133</v>
      </c>
      <c r="E128" s="5">
        <f>VLOOKUP(B128,'[1]Current Slope List'!$A$29:$M$1904,3,FALSE)</f>
        <v>0</v>
      </c>
      <c r="F128" s="6" t="str">
        <f t="shared" si="2"/>
        <v>WHOLE</v>
      </c>
      <c r="G128" s="6" t="str">
        <f>VLOOKUP(B128,'[1]Current Slope List'!$A$29:$M$1904,4,FALSE)</f>
        <v>CP,ML&amp;Wch</v>
      </c>
      <c r="H128" s="6" t="str">
        <f>VLOOKUP(B128,'[1]Current Slope List'!$A$29:$M$1904,5,FALSE)</f>
        <v>C-E</v>
      </c>
      <c r="I128" s="6" t="s">
        <v>290</v>
      </c>
      <c r="K128" s="6" t="str">
        <f>VLOOKUP(B128,'[1]Current Slope List'!$A$29:$M$1904,11,FALSE)</f>
        <v>Central_Admiralty</v>
      </c>
      <c r="L128" s="5" t="s">
        <v>335</v>
      </c>
      <c r="M128" s="5" t="s">
        <v>336</v>
      </c>
      <c r="N128" s="5" t="str">
        <f>VLOOKUP(B128,'[1]Current Slope List'!$A$29:$M$1904,8,FALSE)</f>
        <v>LCSD</v>
      </c>
      <c r="O128" s="7" t="s">
        <v>46</v>
      </c>
      <c r="P128" s="7">
        <v>64</v>
      </c>
      <c r="Q128" s="7">
        <v>5.8</v>
      </c>
      <c r="R128" s="7">
        <v>13</v>
      </c>
      <c r="S128" s="7">
        <f t="shared" si="3"/>
        <v>75.399999999999991</v>
      </c>
      <c r="T128" s="12">
        <v>0</v>
      </c>
      <c r="U128" s="12">
        <v>0</v>
      </c>
      <c r="V128" s="12">
        <v>0</v>
      </c>
      <c r="W128" s="12">
        <v>1</v>
      </c>
      <c r="X128" s="12">
        <v>0</v>
      </c>
      <c r="Y128" s="6" t="s">
        <v>84</v>
      </c>
      <c r="Z128" s="6" t="s">
        <v>62</v>
      </c>
      <c r="AA128" s="9" t="s">
        <v>116</v>
      </c>
      <c r="AB128" s="9" t="s">
        <v>116</v>
      </c>
      <c r="AC128" s="9" t="s">
        <v>116</v>
      </c>
      <c r="AD128" s="9" t="s">
        <v>116</v>
      </c>
      <c r="AE128" s="9" t="s">
        <v>49</v>
      </c>
      <c r="AF128" s="5">
        <v>2</v>
      </c>
      <c r="AG128" s="10">
        <f>VLOOKUP(B128,[1]NPRS!$A$29:$O$1904,10,FALSE)</f>
        <v>7.83</v>
      </c>
      <c r="AH128" s="5" t="str">
        <f>VLOOKUP(B128,'[1]Current Slope List'!$A$29:$M$1904,12,FALSE)</f>
        <v>Yes</v>
      </c>
      <c r="AI128" s="6" t="str">
        <f>IF(VLOOKUP(B128,'[1]intensive 2019'!$A$2:$E$145,1,TRUE)=B128,"Y","N")</f>
        <v>Y</v>
      </c>
      <c r="AJ128" s="6" t="str">
        <f>IF(VLOOKUP(B128,[1]PWI!$A$2:$B$239,1,FALSE)=B128,"Y","N")</f>
        <v>Y</v>
      </c>
      <c r="AK128" s="5">
        <v>6</v>
      </c>
      <c r="AL128" s="6" t="str">
        <f>IF(VLOOKUP(B128,[1]OVT_SWT!$A$2:$E$100,1,FALSE)=B128,"Y","N")</f>
        <v>Y</v>
      </c>
      <c r="AM128" s="6" t="s">
        <v>50</v>
      </c>
      <c r="AN128" s="6" t="s">
        <v>50</v>
      </c>
      <c r="AO128" s="6" t="s">
        <v>50</v>
      </c>
      <c r="AP128" s="6" t="s">
        <v>50</v>
      </c>
    </row>
    <row r="129" spans="1:42">
      <c r="A129" s="5">
        <v>128</v>
      </c>
      <c r="B129" s="5" t="s">
        <v>344</v>
      </c>
      <c r="C129" s="6" t="str">
        <f>IF(VLOOKUP(B129,'[1]Current Slope List'!$A$29:$M$1904,1,FALSE)=B129,"Y","N")</f>
        <v>Y</v>
      </c>
      <c r="D129" s="5" t="str">
        <f>VLOOKUP(B129,'[1]Current Slope List'!$A$29:$M$1904,2,FALSE)</f>
        <v>11SW-B/CR154</v>
      </c>
      <c r="E129" s="5">
        <f>VLOOKUP(B129,'[1]Current Slope List'!$A$29:$M$1904,3,FALSE)</f>
        <v>0</v>
      </c>
      <c r="F129" s="6" t="str">
        <f t="shared" si="2"/>
        <v>WHOLE</v>
      </c>
      <c r="G129" s="6" t="str">
        <f>VLOOKUP(B129,'[1]Current Slope List'!$A$29:$M$1904,4,FALSE)</f>
        <v>CP,ML&amp;Wch</v>
      </c>
      <c r="H129" s="6" t="str">
        <f>VLOOKUP(B129,'[1]Current Slope List'!$A$29:$M$1904,5,FALSE)</f>
        <v>C-E</v>
      </c>
      <c r="I129" s="6" t="s">
        <v>290</v>
      </c>
      <c r="K129" s="6" t="str">
        <f>VLOOKUP(B129,'[1]Current Slope List'!$A$29:$M$1904,11,FALSE)</f>
        <v>Central_Admiralty</v>
      </c>
      <c r="L129" s="5" t="s">
        <v>335</v>
      </c>
      <c r="M129" s="5" t="s">
        <v>336</v>
      </c>
      <c r="N129" s="5" t="str">
        <f>VLOOKUP(B129,'[1]Current Slope List'!$A$29:$M$1904,8,FALSE)</f>
        <v>LCSD</v>
      </c>
      <c r="O129" s="7" t="s">
        <v>125</v>
      </c>
      <c r="P129" s="7">
        <v>40</v>
      </c>
      <c r="Q129" s="7">
        <v>3</v>
      </c>
      <c r="R129" s="7">
        <v>80</v>
      </c>
      <c r="S129" s="7">
        <f t="shared" si="3"/>
        <v>240</v>
      </c>
      <c r="T129" s="12">
        <v>0</v>
      </c>
      <c r="U129" s="12">
        <v>0</v>
      </c>
      <c r="V129" s="12">
        <v>1</v>
      </c>
      <c r="W129" s="12">
        <v>0</v>
      </c>
      <c r="X129" s="12">
        <v>0</v>
      </c>
      <c r="Y129" s="6" t="s">
        <v>61</v>
      </c>
      <c r="Z129" s="6" t="s">
        <v>72</v>
      </c>
      <c r="AA129" s="9">
        <v>2</v>
      </c>
      <c r="AB129" s="9">
        <v>55</v>
      </c>
      <c r="AC129" s="9">
        <v>90</v>
      </c>
      <c r="AD129" s="9" t="s">
        <v>113</v>
      </c>
      <c r="AE129" s="9" t="s">
        <v>72</v>
      </c>
      <c r="AF129" s="5">
        <v>2</v>
      </c>
      <c r="AG129" s="10">
        <f>VLOOKUP(B129,[1]NPRS!$A$29:$O$1904,10,FALSE)</f>
        <v>0.51</v>
      </c>
      <c r="AH129" s="5" t="str">
        <f>VLOOKUP(B129,'[1]Current Slope List'!$A$29:$M$1904,12,FALSE)</f>
        <v>Yes</v>
      </c>
      <c r="AI129" s="6" t="str">
        <f>IF(VLOOKUP(B129,'[1]intensive 2019'!$A$2:$E$145,1,TRUE)=B129,"Y","N")</f>
        <v>N</v>
      </c>
      <c r="AJ129" s="6" t="s">
        <v>50</v>
      </c>
      <c r="AK129" s="5">
        <v>15</v>
      </c>
      <c r="AL129" s="6" t="s">
        <v>50</v>
      </c>
      <c r="AM129" s="6" t="s">
        <v>50</v>
      </c>
      <c r="AN129" s="6" t="s">
        <v>50</v>
      </c>
      <c r="AO129" s="6" t="s">
        <v>50</v>
      </c>
      <c r="AP129" s="6" t="s">
        <v>50</v>
      </c>
    </row>
    <row r="130" spans="1:42">
      <c r="A130" s="5">
        <v>129</v>
      </c>
      <c r="B130" s="5" t="s">
        <v>345</v>
      </c>
      <c r="C130" s="6" t="str">
        <f>IF(VLOOKUP(B130,'[1]Current Slope List'!$A$29:$M$1904,1,FALSE)=B130,"Y","N")</f>
        <v>Y</v>
      </c>
      <c r="D130" s="5" t="str">
        <f>VLOOKUP(B130,'[1]Current Slope List'!$A$29:$M$1904,2,FALSE)</f>
        <v>11SW-B/CR290</v>
      </c>
      <c r="E130" s="5">
        <f>VLOOKUP(B130,'[1]Current Slope List'!$A$29:$M$1904,3,FALSE)</f>
        <v>0</v>
      </c>
      <c r="F130" s="6" t="str">
        <f t="shared" si="2"/>
        <v>WHOLE</v>
      </c>
      <c r="G130" s="6" t="str">
        <f>VLOOKUP(B130,'[1]Current Slope List'!$A$29:$M$1904,4,FALSE)</f>
        <v>CP,ML&amp;Wch</v>
      </c>
      <c r="H130" s="6" t="str">
        <f>VLOOKUP(B130,'[1]Current Slope List'!$A$29:$M$1904,5,FALSE)</f>
        <v>C-E</v>
      </c>
      <c r="I130" s="6" t="s">
        <v>290</v>
      </c>
      <c r="K130" s="6" t="str">
        <f>VLOOKUP(B130,'[1]Current Slope List'!$A$29:$M$1904,11,FALSE)</f>
        <v>Central_Admiralty</v>
      </c>
      <c r="L130" s="5" t="s">
        <v>335</v>
      </c>
      <c r="M130" s="5" t="s">
        <v>336</v>
      </c>
      <c r="N130" s="5" t="str">
        <f>VLOOKUP(B130,'[1]Current Slope List'!$A$29:$M$1904,8,FALSE)</f>
        <v>LCSD</v>
      </c>
      <c r="O130" s="7" t="s">
        <v>125</v>
      </c>
      <c r="P130" s="7">
        <v>30</v>
      </c>
      <c r="Q130" s="7">
        <v>8.8000000000000007</v>
      </c>
      <c r="R130" s="7">
        <v>45</v>
      </c>
      <c r="S130" s="7">
        <f t="shared" si="3"/>
        <v>396.00000000000006</v>
      </c>
      <c r="T130" s="12">
        <v>0</v>
      </c>
      <c r="U130" s="12">
        <v>1</v>
      </c>
      <c r="V130" s="12">
        <v>0</v>
      </c>
      <c r="W130" s="12">
        <v>0</v>
      </c>
      <c r="X130" s="12">
        <v>0</v>
      </c>
      <c r="Y130" s="6" t="s">
        <v>61</v>
      </c>
      <c r="Z130" s="6" t="s">
        <v>62</v>
      </c>
      <c r="AA130" s="9" t="s">
        <v>346</v>
      </c>
      <c r="AB130" s="9">
        <v>25</v>
      </c>
      <c r="AC130" s="9" t="s">
        <v>121</v>
      </c>
      <c r="AD130" s="9" t="s">
        <v>56</v>
      </c>
      <c r="AE130" s="9" t="s">
        <v>62</v>
      </c>
      <c r="AF130" s="5">
        <v>2</v>
      </c>
      <c r="AG130" s="10">
        <f>VLOOKUP(B130,[1]NPRS!$A$29:$O$1904,10,FALSE)</f>
        <v>10.25</v>
      </c>
      <c r="AH130" s="5" t="str">
        <f>VLOOKUP(B130,'[1]Current Slope List'!$A$29:$M$1904,12,FALSE)</f>
        <v>Yes</v>
      </c>
      <c r="AI130" s="6" t="str">
        <f>IF(VLOOKUP(B130,'[1]intensive 2019'!$A$2:$E$145,1,TRUE)=B130,"Y","N")</f>
        <v>Y</v>
      </c>
      <c r="AJ130" s="6" t="str">
        <f>IF(VLOOKUP(B130,[1]PWI!$A$2:$B$239,1,FALSE)=B130,"Y","N")</f>
        <v>Y</v>
      </c>
      <c r="AK130" s="5">
        <v>18</v>
      </c>
      <c r="AL130" s="6" t="str">
        <f>IF(VLOOKUP(B130,[1]OVT_SWT!$A$2:$E$100,1,FALSE)=B130,"Y","N")</f>
        <v>Y</v>
      </c>
      <c r="AM130" s="6" t="s">
        <v>50</v>
      </c>
      <c r="AN130" s="6" t="s">
        <v>50</v>
      </c>
      <c r="AO130" s="6" t="s">
        <v>50</v>
      </c>
      <c r="AP130" s="6" t="s">
        <v>50</v>
      </c>
    </row>
    <row r="131" spans="1:42">
      <c r="A131" s="5">
        <v>130</v>
      </c>
      <c r="B131" s="5" t="s">
        <v>347</v>
      </c>
      <c r="C131" s="6" t="str">
        <f>IF(VLOOKUP(B131,'[1]Current Slope List'!$A$29:$M$1904,1,FALSE)=B131,"Y","N")</f>
        <v>Y</v>
      </c>
      <c r="D131" s="5" t="str">
        <f>VLOOKUP(B131,'[1]Current Slope List'!$A$29:$M$1904,2,FALSE)</f>
        <v>11SW-B/C306</v>
      </c>
      <c r="E131" s="5">
        <f>VLOOKUP(B131,'[1]Current Slope List'!$A$29:$M$1904,3,FALSE)</f>
        <v>0</v>
      </c>
      <c r="F131" s="6" t="str">
        <f t="shared" ref="F131:F194" si="4">IF(E131=0,"WHOLE",E131)</f>
        <v>WHOLE</v>
      </c>
      <c r="G131" s="6" t="str">
        <f>VLOOKUP(B131,'[1]Current Slope List'!$A$29:$M$1904,4,FALSE)</f>
        <v>CP,ML&amp;Wch</v>
      </c>
      <c r="H131" s="6" t="str">
        <f>VLOOKUP(B131,'[1]Current Slope List'!$A$29:$M$1904,5,FALSE)</f>
        <v>C-E</v>
      </c>
      <c r="I131" s="6" t="s">
        <v>290</v>
      </c>
      <c r="K131" s="6" t="str">
        <f>VLOOKUP(B131,'[1]Current Slope List'!$A$29:$M$1904,11,FALSE)</f>
        <v>Central_Admiralty</v>
      </c>
      <c r="L131" s="5" t="s">
        <v>335</v>
      </c>
      <c r="M131" s="5" t="s">
        <v>336</v>
      </c>
      <c r="N131" s="5" t="str">
        <f>VLOOKUP(B131,'[1]Current Slope List'!$A$29:$M$1904,8,FALSE)</f>
        <v>LCSD</v>
      </c>
      <c r="O131" s="7" t="s">
        <v>125</v>
      </c>
      <c r="P131" s="7">
        <v>30</v>
      </c>
      <c r="Q131" s="7">
        <v>3.5</v>
      </c>
      <c r="R131" s="7">
        <v>20</v>
      </c>
      <c r="S131" s="7">
        <f t="shared" si="3"/>
        <v>70</v>
      </c>
      <c r="T131" s="12">
        <v>0</v>
      </c>
      <c r="U131" s="12">
        <v>1</v>
      </c>
      <c r="V131" s="12">
        <v>0</v>
      </c>
      <c r="W131" s="12">
        <v>0</v>
      </c>
      <c r="X131" s="12">
        <v>0</v>
      </c>
      <c r="Y131" s="6" t="s">
        <v>61</v>
      </c>
      <c r="Z131" s="6" t="s">
        <v>62</v>
      </c>
      <c r="AA131" s="9" t="s">
        <v>116</v>
      </c>
      <c r="AB131" s="9" t="s">
        <v>116</v>
      </c>
      <c r="AC131" s="9" t="s">
        <v>116</v>
      </c>
      <c r="AD131" s="9" t="s">
        <v>116</v>
      </c>
      <c r="AE131" s="9" t="s">
        <v>49</v>
      </c>
      <c r="AF131" s="5">
        <v>2</v>
      </c>
      <c r="AG131" s="10">
        <f>VLOOKUP(B131,[1]NPRS!$A$29:$O$1904,10,FALSE)</f>
        <v>0.04</v>
      </c>
      <c r="AH131" s="5" t="str">
        <f>VLOOKUP(B131,'[1]Current Slope List'!$A$29:$M$1904,12,FALSE)</f>
        <v>Yes</v>
      </c>
      <c r="AI131" s="6" t="str">
        <f>IF(VLOOKUP(B131,'[1]intensive 2019'!$A$2:$E$145,1,TRUE)=B131,"Y","N")</f>
        <v>N</v>
      </c>
      <c r="AJ131" s="6" t="s">
        <v>50</v>
      </c>
      <c r="AK131" s="5">
        <v>13</v>
      </c>
      <c r="AL131" s="6" t="s">
        <v>50</v>
      </c>
      <c r="AM131" s="6" t="s">
        <v>50</v>
      </c>
      <c r="AN131" s="6" t="s">
        <v>50</v>
      </c>
      <c r="AO131" s="6" t="s">
        <v>50</v>
      </c>
      <c r="AP131" s="6" t="s">
        <v>50</v>
      </c>
    </row>
    <row r="132" spans="1:42">
      <c r="A132" s="5">
        <v>131</v>
      </c>
      <c r="B132" s="5" t="s">
        <v>348</v>
      </c>
      <c r="C132" s="6" t="str">
        <f>IF(VLOOKUP(B132,'[1]Current Slope List'!$A$29:$M$1904,1,FALSE)=B132,"Y","N")</f>
        <v>Y</v>
      </c>
      <c r="D132" s="5" t="str">
        <f>VLOOKUP(B132,'[1]Current Slope List'!$A$29:$M$1904,2,FALSE)</f>
        <v>11SW-B/C307</v>
      </c>
      <c r="E132" s="5">
        <f>VLOOKUP(B132,'[1]Current Slope List'!$A$29:$M$1904,3,FALSE)</f>
        <v>0</v>
      </c>
      <c r="F132" s="6" t="str">
        <f t="shared" si="4"/>
        <v>WHOLE</v>
      </c>
      <c r="G132" s="6" t="str">
        <f>VLOOKUP(B132,'[1]Current Slope List'!$A$29:$M$1904,4,FALSE)</f>
        <v>CP,ML&amp;Wch</v>
      </c>
      <c r="H132" s="6" t="str">
        <f>VLOOKUP(B132,'[1]Current Slope List'!$A$29:$M$1904,5,FALSE)</f>
        <v>C-E</v>
      </c>
      <c r="I132" s="6" t="s">
        <v>290</v>
      </c>
      <c r="K132" s="6" t="str">
        <f>VLOOKUP(B132,'[1]Current Slope List'!$A$29:$M$1904,11,FALSE)</f>
        <v>Central_Admiralty</v>
      </c>
      <c r="L132" s="5" t="s">
        <v>335</v>
      </c>
      <c r="M132" s="5" t="s">
        <v>336</v>
      </c>
      <c r="N132" s="5" t="str">
        <f>VLOOKUP(B132,'[1]Current Slope List'!$A$29:$M$1904,8,FALSE)</f>
        <v>LCSD</v>
      </c>
      <c r="O132" s="7" t="s">
        <v>125</v>
      </c>
      <c r="P132" s="7">
        <v>40</v>
      </c>
      <c r="Q132" s="7">
        <v>9</v>
      </c>
      <c r="R132" s="7">
        <v>50</v>
      </c>
      <c r="S132" s="7">
        <f t="shared" si="3"/>
        <v>450</v>
      </c>
      <c r="T132" s="12">
        <v>0</v>
      </c>
      <c r="U132" s="12">
        <v>1</v>
      </c>
      <c r="V132" s="12">
        <v>0</v>
      </c>
      <c r="W132" s="12">
        <v>0</v>
      </c>
      <c r="X132" s="12">
        <v>0</v>
      </c>
      <c r="Y132" s="6" t="s">
        <v>78</v>
      </c>
      <c r="Z132" s="6" t="s">
        <v>62</v>
      </c>
      <c r="AA132" s="9" t="s">
        <v>116</v>
      </c>
      <c r="AB132" s="9" t="s">
        <v>116</v>
      </c>
      <c r="AC132" s="9" t="s">
        <v>116</v>
      </c>
      <c r="AD132" s="9" t="s">
        <v>116</v>
      </c>
      <c r="AE132" s="9" t="s">
        <v>49</v>
      </c>
      <c r="AF132" s="5">
        <v>1</v>
      </c>
      <c r="AG132" s="10">
        <f>VLOOKUP(B132,[1]NPRS!$A$29:$O$1904,10,FALSE)</f>
        <v>6.22</v>
      </c>
      <c r="AH132" s="5" t="str">
        <f>VLOOKUP(B132,'[1]Current Slope List'!$A$29:$M$1904,12,FALSE)</f>
        <v>Yes</v>
      </c>
      <c r="AI132" s="6" t="str">
        <f>IF(VLOOKUP(B132,'[1]intensive 2019'!$A$2:$E$145,1,TRUE)=B132,"Y","N")</f>
        <v>N</v>
      </c>
      <c r="AJ132" s="6" t="s">
        <v>50</v>
      </c>
      <c r="AK132" s="5">
        <v>18</v>
      </c>
      <c r="AL132" s="6" t="s">
        <v>50</v>
      </c>
      <c r="AM132" s="6" t="s">
        <v>50</v>
      </c>
      <c r="AN132" s="6" t="s">
        <v>50</v>
      </c>
      <c r="AO132" s="6" t="s">
        <v>50</v>
      </c>
      <c r="AP132" s="6" t="s">
        <v>50</v>
      </c>
    </row>
    <row r="133" spans="1:42">
      <c r="A133" s="5">
        <v>132</v>
      </c>
      <c r="B133" s="5" t="s">
        <v>349</v>
      </c>
      <c r="C133" s="6" t="str">
        <f>IF(VLOOKUP(B133,'[1]Current Slope List'!$A$29:$M$1904,1,FALSE)=B133,"Y","N")</f>
        <v>Y</v>
      </c>
      <c r="D133" s="5" t="str">
        <f>VLOOKUP(B133,'[1]Current Slope List'!$A$29:$M$1904,2,FALSE)</f>
        <v>11SW-B/CR312</v>
      </c>
      <c r="E133" s="5">
        <f>VLOOKUP(B133,'[1]Current Slope List'!$A$29:$M$1904,3,FALSE)</f>
        <v>0</v>
      </c>
      <c r="F133" s="6" t="str">
        <f t="shared" si="4"/>
        <v>WHOLE</v>
      </c>
      <c r="G133" s="6" t="str">
        <f>VLOOKUP(B133,'[1]Current Slope List'!$A$29:$M$1904,4,FALSE)</f>
        <v>CP,ML&amp;Wch</v>
      </c>
      <c r="H133" s="6" t="str">
        <f>VLOOKUP(B133,'[1]Current Slope List'!$A$29:$M$1904,5,FALSE)</f>
        <v>C-E</v>
      </c>
      <c r="I133" s="6" t="s">
        <v>290</v>
      </c>
      <c r="K133" s="6" t="str">
        <f>VLOOKUP(B133,'[1]Current Slope List'!$A$29:$M$1904,11,FALSE)</f>
        <v>Central_Admiralty</v>
      </c>
      <c r="L133" s="5" t="s">
        <v>335</v>
      </c>
      <c r="M133" s="5" t="s">
        <v>336</v>
      </c>
      <c r="N133" s="5" t="str">
        <f>VLOOKUP(B133,'[1]Current Slope List'!$A$29:$M$1904,8,FALSE)</f>
        <v>LCSD</v>
      </c>
      <c r="O133" s="7" t="s">
        <v>46</v>
      </c>
      <c r="P133" s="7">
        <v>45</v>
      </c>
      <c r="Q133" s="7">
        <v>6</v>
      </c>
      <c r="R133" s="7">
        <v>45</v>
      </c>
      <c r="S133" s="7">
        <f t="shared" ref="S133:S189" si="5">SUM(Q133*R133)</f>
        <v>270</v>
      </c>
      <c r="T133" s="12">
        <v>0</v>
      </c>
      <c r="U133" s="12">
        <v>1</v>
      </c>
      <c r="V133" s="12">
        <v>0</v>
      </c>
      <c r="W133" s="12">
        <v>0</v>
      </c>
      <c r="X133" s="12">
        <v>0</v>
      </c>
      <c r="Y133" s="6" t="s">
        <v>61</v>
      </c>
      <c r="Z133" s="6" t="s">
        <v>62</v>
      </c>
      <c r="AA133" s="9" t="s">
        <v>270</v>
      </c>
      <c r="AB133" s="9" t="s">
        <v>350</v>
      </c>
      <c r="AC133" s="9" t="s">
        <v>351</v>
      </c>
      <c r="AD133" s="9" t="s">
        <v>352</v>
      </c>
      <c r="AE133" s="9" t="s">
        <v>72</v>
      </c>
      <c r="AF133" s="5">
        <v>1</v>
      </c>
      <c r="AG133" s="10">
        <f>VLOOKUP(B133,[1]NPRS!$A$29:$O$1904,10,FALSE)</f>
        <v>5.54</v>
      </c>
      <c r="AH133" s="5" t="str">
        <f>VLOOKUP(B133,'[1]Current Slope List'!$A$29:$M$1904,12,FALSE)</f>
        <v>Yes</v>
      </c>
      <c r="AI133" s="6" t="str">
        <f>IF(VLOOKUP(B133,'[1]intensive 2019'!$A$2:$E$145,1,TRUE)=B133,"Y","N")</f>
        <v>N</v>
      </c>
      <c r="AJ133" s="6" t="s">
        <v>50</v>
      </c>
      <c r="AK133" s="5">
        <v>15</v>
      </c>
      <c r="AL133" s="6" t="s">
        <v>50</v>
      </c>
      <c r="AM133" s="6" t="s">
        <v>50</v>
      </c>
      <c r="AN133" s="6" t="s">
        <v>50</v>
      </c>
      <c r="AO133" s="6" t="s">
        <v>50</v>
      </c>
      <c r="AP133" s="6" t="s">
        <v>50</v>
      </c>
    </row>
    <row r="134" spans="1:42">
      <c r="A134" s="5">
        <v>133</v>
      </c>
      <c r="B134" s="5" t="s">
        <v>353</v>
      </c>
      <c r="C134" s="6" t="str">
        <f>IF(VLOOKUP(B134,'[1]Current Slope List'!$A$29:$M$1904,1,FALSE)=B134,"Y","N")</f>
        <v>Y</v>
      </c>
      <c r="D134" s="5" t="str">
        <f>VLOOKUP(B134,'[1]Current Slope List'!$A$29:$M$1904,2,FALSE)</f>
        <v>11SW-B/CR313</v>
      </c>
      <c r="E134" s="5">
        <f>VLOOKUP(B134,'[1]Current Slope List'!$A$29:$M$1904,3,FALSE)</f>
        <v>0</v>
      </c>
      <c r="F134" s="6" t="str">
        <f t="shared" si="4"/>
        <v>WHOLE</v>
      </c>
      <c r="G134" s="6" t="str">
        <f>VLOOKUP(B134,'[1]Current Slope List'!$A$29:$M$1904,4,FALSE)</f>
        <v>CP,ML&amp;Wch</v>
      </c>
      <c r="H134" s="6" t="str">
        <f>VLOOKUP(B134,'[1]Current Slope List'!$A$29:$M$1904,5,FALSE)</f>
        <v>C-E</v>
      </c>
      <c r="I134" s="6" t="s">
        <v>290</v>
      </c>
      <c r="K134" s="6" t="str">
        <f>VLOOKUP(B134,'[1]Current Slope List'!$A$29:$M$1904,11,FALSE)</f>
        <v>Central_Admiralty</v>
      </c>
      <c r="L134" s="5" t="s">
        <v>335</v>
      </c>
      <c r="M134" s="5" t="s">
        <v>336</v>
      </c>
      <c r="N134" s="5" t="str">
        <f>VLOOKUP(B134,'[1]Current Slope List'!$A$29:$M$1904,8,FALSE)</f>
        <v>LCSD</v>
      </c>
      <c r="O134" s="7" t="s">
        <v>125</v>
      </c>
      <c r="P134" s="7">
        <v>35</v>
      </c>
      <c r="Q134" s="7">
        <v>3</v>
      </c>
      <c r="R134" s="7">
        <v>25</v>
      </c>
      <c r="S134" s="7">
        <f t="shared" si="5"/>
        <v>75</v>
      </c>
      <c r="T134" s="12">
        <v>0</v>
      </c>
      <c r="U134" s="12">
        <v>1</v>
      </c>
      <c r="V134" s="12">
        <v>0</v>
      </c>
      <c r="W134" s="12">
        <v>0</v>
      </c>
      <c r="X134" s="12">
        <v>0</v>
      </c>
      <c r="Y134" s="6" t="s">
        <v>61</v>
      </c>
      <c r="Z134" s="6" t="s">
        <v>62</v>
      </c>
      <c r="AA134" s="9" t="s">
        <v>270</v>
      </c>
      <c r="AB134" s="9" t="s">
        <v>296</v>
      </c>
      <c r="AC134" s="9" t="s">
        <v>121</v>
      </c>
      <c r="AD134" s="9" t="s">
        <v>56</v>
      </c>
      <c r="AE134" s="9" t="s">
        <v>72</v>
      </c>
      <c r="AF134" s="5">
        <v>2</v>
      </c>
      <c r="AG134" s="10">
        <f>VLOOKUP(B134,[1]NPRS!$A$29:$O$1904,10,FALSE)</f>
        <v>8.76</v>
      </c>
      <c r="AH134" s="5" t="str">
        <f>VLOOKUP(B134,'[1]Current Slope List'!$A$29:$M$1904,12,FALSE)</f>
        <v>Yes</v>
      </c>
      <c r="AI134" s="6" t="str">
        <f>IF(VLOOKUP(B134,'[1]intensive 2019'!$A$2:$E$145,1,TRUE)=B134,"Y","N")</f>
        <v>N</v>
      </c>
      <c r="AJ134" s="6" t="s">
        <v>50</v>
      </c>
      <c r="AK134" s="5">
        <v>14</v>
      </c>
      <c r="AL134" s="6" t="s">
        <v>50</v>
      </c>
      <c r="AM134" s="6" t="s">
        <v>50</v>
      </c>
      <c r="AN134" s="6" t="s">
        <v>50</v>
      </c>
      <c r="AO134" s="6" t="s">
        <v>50</v>
      </c>
      <c r="AP134" s="6" t="s">
        <v>50</v>
      </c>
    </row>
    <row r="135" spans="1:42">
      <c r="A135" s="5">
        <v>134</v>
      </c>
      <c r="B135" s="5" t="s">
        <v>354</v>
      </c>
      <c r="C135" s="6" t="str">
        <f>IF(VLOOKUP(B135,'[1]Current Slope List'!$A$29:$M$1904,1,FALSE)=B135,"Y","N")</f>
        <v>Y</v>
      </c>
      <c r="D135" s="5" t="str">
        <f>VLOOKUP(B135,'[1]Current Slope List'!$A$29:$M$1904,2,FALSE)</f>
        <v>11SW-B/F308</v>
      </c>
      <c r="E135" s="5">
        <f>VLOOKUP(B135,'[1]Current Slope List'!$A$29:$M$1904,3,FALSE)</f>
        <v>0</v>
      </c>
      <c r="F135" s="6" t="str">
        <f t="shared" si="4"/>
        <v>WHOLE</v>
      </c>
      <c r="G135" s="6" t="str">
        <f>VLOOKUP(B135,'[1]Current Slope List'!$A$29:$M$1904,4,FALSE)</f>
        <v>CP,ML&amp;Wch</v>
      </c>
      <c r="H135" s="6" t="str">
        <f>VLOOKUP(B135,'[1]Current Slope List'!$A$29:$M$1904,5,FALSE)</f>
        <v>C-E</v>
      </c>
      <c r="I135" s="6" t="s">
        <v>290</v>
      </c>
      <c r="K135" s="6" t="str">
        <f>VLOOKUP(B135,'[1]Current Slope List'!$A$29:$M$1904,11,FALSE)</f>
        <v>Central_Admiralty</v>
      </c>
      <c r="L135" s="5" t="s">
        <v>335</v>
      </c>
      <c r="M135" s="5" t="s">
        <v>336</v>
      </c>
      <c r="N135" s="5" t="str">
        <f>VLOOKUP(B135,'[1]Current Slope List'!$A$29:$M$1904,8,FALSE)</f>
        <v>LCSD</v>
      </c>
      <c r="O135" s="7" t="s">
        <v>49</v>
      </c>
      <c r="P135" s="7">
        <v>30</v>
      </c>
      <c r="Q135" s="7">
        <v>4</v>
      </c>
      <c r="R135" s="7">
        <v>30</v>
      </c>
      <c r="S135" s="7">
        <f t="shared" si="5"/>
        <v>120</v>
      </c>
      <c r="T135" s="12">
        <v>0</v>
      </c>
      <c r="U135" s="12">
        <v>1</v>
      </c>
      <c r="V135" s="12">
        <v>0</v>
      </c>
      <c r="W135" s="12">
        <v>0</v>
      </c>
      <c r="X135" s="12">
        <v>0</v>
      </c>
      <c r="Y135" s="6" t="s">
        <v>78</v>
      </c>
      <c r="Z135" s="6" t="s">
        <v>62</v>
      </c>
      <c r="AA135" s="9" t="s">
        <v>116</v>
      </c>
      <c r="AB135" s="9" t="s">
        <v>116</v>
      </c>
      <c r="AC135" s="9" t="s">
        <v>116</v>
      </c>
      <c r="AD135" s="9" t="s">
        <v>116</v>
      </c>
      <c r="AE135" s="9" t="s">
        <v>49</v>
      </c>
      <c r="AF135" s="5">
        <v>2</v>
      </c>
      <c r="AG135" s="10">
        <f>VLOOKUP(B135,[1]NPRS!$A$29:$O$1904,10,FALSE)</f>
        <v>9.0900000000000009E-3</v>
      </c>
      <c r="AH135" s="5" t="str">
        <f>VLOOKUP(B135,'[1]Current Slope List'!$A$29:$M$1904,12,FALSE)</f>
        <v>Yes</v>
      </c>
      <c r="AI135" s="6" t="str">
        <f>IF(VLOOKUP(B135,'[1]intensive 2019'!$A$2:$E$145,1,TRUE)=B135,"Y","N")</f>
        <v>N</v>
      </c>
      <c r="AJ135" s="6" t="s">
        <v>50</v>
      </c>
      <c r="AK135" s="5">
        <v>7</v>
      </c>
      <c r="AL135" s="6" t="s">
        <v>50</v>
      </c>
      <c r="AM135" s="6" t="s">
        <v>50</v>
      </c>
      <c r="AN135" s="6" t="s">
        <v>50</v>
      </c>
      <c r="AO135" s="6" t="s">
        <v>50</v>
      </c>
      <c r="AP135" s="6" t="s">
        <v>50</v>
      </c>
    </row>
    <row r="136" spans="1:42">
      <c r="A136" s="5">
        <v>135</v>
      </c>
      <c r="B136" s="5" t="s">
        <v>355</v>
      </c>
      <c r="C136" s="6" t="str">
        <f>IF(VLOOKUP(B136,'[1]Current Slope List'!$A$29:$M$1904,1,FALSE)=B136,"Y","N")</f>
        <v>Y</v>
      </c>
      <c r="D136" s="5" t="str">
        <f>VLOOKUP(B136,'[1]Current Slope List'!$A$29:$M$1904,2,FALSE)</f>
        <v>11SW-B/CR405</v>
      </c>
      <c r="E136" s="5">
        <f>VLOOKUP(B136,'[1]Current Slope List'!$A$29:$M$1904,3,FALSE)</f>
        <v>0</v>
      </c>
      <c r="F136" s="6" t="str">
        <f t="shared" si="4"/>
        <v>WHOLE</v>
      </c>
      <c r="G136" s="6" t="str">
        <f>VLOOKUP(B136,'[1]Current Slope List'!$A$29:$M$1904,4,FALSE)</f>
        <v>CP,ML&amp;Wch</v>
      </c>
      <c r="H136" s="6" t="str">
        <f>VLOOKUP(B136,'[1]Current Slope List'!$A$29:$M$1904,5,FALSE)</f>
        <v>C-E</v>
      </c>
      <c r="I136" s="6" t="s">
        <v>290</v>
      </c>
      <c r="K136" s="6" t="str">
        <f>VLOOKUP(B136,'[1]Current Slope List'!$A$29:$M$1904,11,FALSE)</f>
        <v>Central_Admiralty</v>
      </c>
      <c r="L136" s="5" t="s">
        <v>335</v>
      </c>
      <c r="M136" s="5" t="s">
        <v>336</v>
      </c>
      <c r="N136" s="5" t="str">
        <f>VLOOKUP(B136,'[1]Current Slope List'!$A$29:$M$1904,8,FALSE)</f>
        <v>LCSD</v>
      </c>
      <c r="O136" s="7" t="s">
        <v>46</v>
      </c>
      <c r="P136" s="7">
        <v>30</v>
      </c>
      <c r="Q136" s="7">
        <v>8</v>
      </c>
      <c r="R136" s="7">
        <v>20</v>
      </c>
      <c r="S136" s="7">
        <f t="shared" si="5"/>
        <v>160</v>
      </c>
      <c r="T136" s="12">
        <v>0</v>
      </c>
      <c r="U136" s="12">
        <v>1</v>
      </c>
      <c r="V136" s="12">
        <v>0</v>
      </c>
      <c r="W136" s="12">
        <v>0</v>
      </c>
      <c r="X136" s="12">
        <v>0</v>
      </c>
      <c r="Y136" s="6" t="s">
        <v>61</v>
      </c>
      <c r="Z136" s="6" t="s">
        <v>62</v>
      </c>
      <c r="AA136" s="9" t="s">
        <v>171</v>
      </c>
      <c r="AB136" s="9" t="s">
        <v>356</v>
      </c>
      <c r="AC136" s="9" t="s">
        <v>121</v>
      </c>
      <c r="AD136" s="9" t="s">
        <v>56</v>
      </c>
      <c r="AE136" s="9" t="s">
        <v>62</v>
      </c>
      <c r="AF136" s="5">
        <v>2</v>
      </c>
      <c r="AG136" s="10">
        <f>VLOOKUP(B136,[1]NPRS!$A$29:$O$1904,10,FALSE)</f>
        <v>1.1100000000000001</v>
      </c>
      <c r="AH136" s="5" t="str">
        <f>VLOOKUP(B136,'[1]Current Slope List'!$A$29:$M$1904,12,FALSE)</f>
        <v>Yes</v>
      </c>
      <c r="AI136" s="6" t="str">
        <f>IF(VLOOKUP(B136,'[1]intensive 2019'!$A$2:$E$145,1,TRUE)=B136,"Y","N")</f>
        <v>N</v>
      </c>
      <c r="AJ136" s="6" t="s">
        <v>50</v>
      </c>
      <c r="AK136" s="5">
        <v>29</v>
      </c>
      <c r="AL136" s="6" t="s">
        <v>50</v>
      </c>
      <c r="AM136" s="6" t="s">
        <v>50</v>
      </c>
      <c r="AN136" s="6" t="s">
        <v>50</v>
      </c>
      <c r="AO136" s="6" t="s">
        <v>50</v>
      </c>
      <c r="AP136" s="6" t="s">
        <v>50</v>
      </c>
    </row>
    <row r="137" spans="1:42">
      <c r="A137" s="5">
        <v>136</v>
      </c>
      <c r="B137" s="5" t="s">
        <v>357</v>
      </c>
      <c r="C137" s="6" t="str">
        <f>IF(VLOOKUP(B137,'[1]Current Slope List'!$A$29:$M$1904,1,FALSE)=B137,"Y","N")</f>
        <v>Y</v>
      </c>
      <c r="D137" s="5" t="str">
        <f>VLOOKUP(B137,'[1]Current Slope List'!$A$29:$M$1904,2,FALSE)</f>
        <v>11SW-B/C473</v>
      </c>
      <c r="E137" s="5">
        <f>VLOOKUP(B137,'[1]Current Slope List'!$A$29:$M$1904,3,FALSE)</f>
        <v>0</v>
      </c>
      <c r="F137" s="6" t="str">
        <f t="shared" si="4"/>
        <v>WHOLE</v>
      </c>
      <c r="G137" s="6" t="str">
        <f>VLOOKUP(B137,'[1]Current Slope List'!$A$29:$M$1904,4,FALSE)</f>
        <v>CP,ML&amp;Wch</v>
      </c>
      <c r="H137" s="6" t="str">
        <f>VLOOKUP(B137,'[1]Current Slope List'!$A$29:$M$1904,5,FALSE)</f>
        <v>C-E</v>
      </c>
      <c r="I137" s="6" t="s">
        <v>290</v>
      </c>
      <c r="K137" s="6" t="str">
        <f>VLOOKUP(B137,'[1]Current Slope List'!$A$29:$M$1904,11,FALSE)</f>
        <v>Central_Admiralty</v>
      </c>
      <c r="L137" s="5" t="s">
        <v>335</v>
      </c>
      <c r="M137" s="5" t="s">
        <v>336</v>
      </c>
      <c r="N137" s="5" t="str">
        <f>VLOOKUP(B137,'[1]Current Slope List'!$A$29:$M$1904,8,FALSE)</f>
        <v>LCSD</v>
      </c>
      <c r="O137" s="7" t="s">
        <v>125</v>
      </c>
      <c r="P137" s="7">
        <v>45</v>
      </c>
      <c r="Q137" s="7">
        <v>6</v>
      </c>
      <c r="R137" s="7">
        <v>35</v>
      </c>
      <c r="S137" s="7">
        <f t="shared" si="5"/>
        <v>210</v>
      </c>
      <c r="T137" s="12">
        <v>0</v>
      </c>
      <c r="U137" s="12">
        <v>0</v>
      </c>
      <c r="V137" s="12">
        <v>0</v>
      </c>
      <c r="W137" s="12">
        <v>1</v>
      </c>
      <c r="X137" s="12">
        <v>0</v>
      </c>
      <c r="Y137" s="6" t="s">
        <v>61</v>
      </c>
      <c r="Z137" s="6" t="s">
        <v>72</v>
      </c>
      <c r="AA137" s="9" t="s">
        <v>116</v>
      </c>
      <c r="AB137" s="9" t="s">
        <v>116</v>
      </c>
      <c r="AC137" s="9" t="s">
        <v>116</v>
      </c>
      <c r="AD137" s="9" t="s">
        <v>116</v>
      </c>
      <c r="AE137" s="9" t="s">
        <v>49</v>
      </c>
      <c r="AF137" s="5">
        <v>1</v>
      </c>
      <c r="AG137" s="10">
        <f>VLOOKUP(B137,[1]NPRS!$A$29:$O$1904,10,FALSE)</f>
        <v>556</v>
      </c>
      <c r="AH137" s="5" t="str">
        <f>VLOOKUP(B137,'[1]Current Slope List'!$A$29:$M$1904,12,FALSE)</f>
        <v>Yes</v>
      </c>
      <c r="AI137" s="6" t="str">
        <f>IF(VLOOKUP(B137,'[1]intensive 2019'!$A$2:$E$145,1,TRUE)=B137,"Y","N")</f>
        <v>N</v>
      </c>
      <c r="AJ137" s="6" t="s">
        <v>50</v>
      </c>
      <c r="AK137" s="5">
        <v>5</v>
      </c>
      <c r="AL137" s="6" t="s">
        <v>50</v>
      </c>
      <c r="AM137" s="6" t="s">
        <v>50</v>
      </c>
      <c r="AN137" s="6" t="s">
        <v>50</v>
      </c>
      <c r="AO137" s="6" t="s">
        <v>50</v>
      </c>
      <c r="AP137" s="6" t="s">
        <v>50</v>
      </c>
    </row>
    <row r="138" spans="1:42">
      <c r="A138" s="5">
        <v>137</v>
      </c>
      <c r="B138" s="5" t="s">
        <v>358</v>
      </c>
      <c r="C138" s="6" t="str">
        <f>IF(VLOOKUP(B138,'[1]Current Slope List'!$A$29:$M$1904,1,FALSE)=B138,"Y","N")</f>
        <v>Y</v>
      </c>
      <c r="D138" s="5" t="str">
        <f>VLOOKUP(B138,'[1]Current Slope List'!$A$29:$M$1904,2,FALSE)</f>
        <v>11SW-B/FR304</v>
      </c>
      <c r="E138" s="5">
        <f>VLOOKUP(B138,'[1]Current Slope List'!$A$29:$M$1904,3,FALSE)</f>
        <v>0</v>
      </c>
      <c r="F138" s="6" t="str">
        <f t="shared" si="4"/>
        <v>WHOLE</v>
      </c>
      <c r="G138" s="6" t="str">
        <f>VLOOKUP(B138,'[1]Current Slope List'!$A$29:$M$1904,4,FALSE)</f>
        <v>CP,ML&amp;Wch</v>
      </c>
      <c r="H138" s="6" t="str">
        <f>VLOOKUP(B138,'[1]Current Slope List'!$A$29:$M$1904,5,FALSE)</f>
        <v>C-E</v>
      </c>
      <c r="I138" s="6" t="s">
        <v>290</v>
      </c>
      <c r="K138" s="6" t="str">
        <f>VLOOKUP(B138,'[1]Current Slope List'!$A$29:$M$1904,11,FALSE)</f>
        <v>Central_Admiralty</v>
      </c>
      <c r="L138" s="5" t="s">
        <v>335</v>
      </c>
      <c r="M138" s="5" t="s">
        <v>336</v>
      </c>
      <c r="N138" s="5" t="str">
        <f>VLOOKUP(B138,'[1]Current Slope List'!$A$29:$M$1904,8,FALSE)</f>
        <v>LCSD</v>
      </c>
      <c r="O138" s="7" t="s">
        <v>125</v>
      </c>
      <c r="P138" s="7">
        <v>45</v>
      </c>
      <c r="Q138" s="7">
        <v>5</v>
      </c>
      <c r="R138" s="7">
        <v>45</v>
      </c>
      <c r="S138" s="7">
        <f t="shared" si="5"/>
        <v>225</v>
      </c>
      <c r="T138" s="12">
        <v>0</v>
      </c>
      <c r="U138" s="12">
        <v>1</v>
      </c>
      <c r="V138" s="12">
        <v>0</v>
      </c>
      <c r="W138" s="12">
        <v>0</v>
      </c>
      <c r="X138" s="12">
        <v>0</v>
      </c>
      <c r="Y138" s="6" t="s">
        <v>61</v>
      </c>
      <c r="Z138" s="6" t="s">
        <v>62</v>
      </c>
      <c r="AA138" s="9" t="s">
        <v>237</v>
      </c>
      <c r="AB138" s="9" t="s">
        <v>288</v>
      </c>
      <c r="AC138" s="9" t="s">
        <v>121</v>
      </c>
      <c r="AD138" s="9" t="s">
        <v>79</v>
      </c>
      <c r="AE138" s="9" t="s">
        <v>72</v>
      </c>
      <c r="AF138" s="5">
        <v>2</v>
      </c>
      <c r="AG138" s="10">
        <f>VLOOKUP(B138,[1]NPRS!$A$29:$O$1904,10,FALSE)</f>
        <v>0.4</v>
      </c>
      <c r="AH138" s="5" t="str">
        <f>VLOOKUP(B138,'[1]Current Slope List'!$A$29:$M$1904,12,FALSE)</f>
        <v>Yes</v>
      </c>
      <c r="AI138" s="6" t="str">
        <f>IF(VLOOKUP(B138,'[1]intensive 2019'!$A$2:$E$145,1,TRUE)=B138,"Y","N")</f>
        <v>N</v>
      </c>
      <c r="AJ138" s="6" t="s">
        <v>50</v>
      </c>
      <c r="AK138" s="5">
        <v>7</v>
      </c>
      <c r="AL138" s="6" t="s">
        <v>50</v>
      </c>
      <c r="AM138" s="6" t="s">
        <v>50</v>
      </c>
      <c r="AN138" s="6" t="s">
        <v>50</v>
      </c>
      <c r="AO138" s="6" t="s">
        <v>50</v>
      </c>
      <c r="AP138" s="6" t="s">
        <v>50</v>
      </c>
    </row>
    <row r="139" spans="1:42">
      <c r="A139" s="5">
        <v>138</v>
      </c>
      <c r="B139" s="5" t="s">
        <v>359</v>
      </c>
      <c r="C139" s="6" t="str">
        <f>IF(VLOOKUP(B139,'[1]Current Slope List'!$A$29:$M$1904,1,FALSE)=B139,"Y","N")</f>
        <v>Y</v>
      </c>
      <c r="D139" s="5" t="str">
        <f>VLOOKUP(B139,'[1]Current Slope List'!$A$29:$M$1904,2,FALSE)</f>
        <v>11SW-B/FR142</v>
      </c>
      <c r="E139" s="5">
        <f>VLOOKUP(B139,'[1]Current Slope List'!$A$29:$M$1904,3,FALSE)</f>
        <v>0</v>
      </c>
      <c r="F139" s="6" t="str">
        <f t="shared" si="4"/>
        <v>WHOLE</v>
      </c>
      <c r="G139" s="6" t="str">
        <f>VLOOKUP(B139,'[1]Current Slope List'!$A$29:$M$1904,4,FALSE)</f>
        <v>CP,ML&amp;Wch</v>
      </c>
      <c r="H139" s="6" t="str">
        <f>VLOOKUP(B139,'[1]Current Slope List'!$A$29:$M$1904,5,FALSE)</f>
        <v>C-E</v>
      </c>
      <c r="I139" s="6" t="s">
        <v>290</v>
      </c>
      <c r="K139" s="6" t="str">
        <f>VLOOKUP(B139,'[1]Current Slope List'!$A$29:$M$1904,11,FALSE)</f>
        <v>Central_Admiralty</v>
      </c>
      <c r="L139" s="5" t="s">
        <v>335</v>
      </c>
      <c r="M139" s="5" t="s">
        <v>336</v>
      </c>
      <c r="N139" s="5" t="str">
        <f>VLOOKUP(B139,'[1]Current Slope List'!$A$29:$M$1904,8,FALSE)</f>
        <v>LCSD</v>
      </c>
      <c r="O139" s="7" t="s">
        <v>46</v>
      </c>
      <c r="P139" s="7">
        <v>35</v>
      </c>
      <c r="Q139" s="7">
        <v>3</v>
      </c>
      <c r="R139" s="7">
        <v>22</v>
      </c>
      <c r="S139" s="7">
        <f t="shared" si="5"/>
        <v>66</v>
      </c>
      <c r="T139" s="12">
        <v>0</v>
      </c>
      <c r="U139" s="12">
        <v>1</v>
      </c>
      <c r="V139" s="12">
        <v>0</v>
      </c>
      <c r="W139" s="12">
        <v>0</v>
      </c>
      <c r="X139" s="12">
        <v>0</v>
      </c>
      <c r="Y139" s="6" t="s">
        <v>61</v>
      </c>
      <c r="Z139" s="6" t="s">
        <v>62</v>
      </c>
      <c r="AA139" s="9" t="s">
        <v>185</v>
      </c>
      <c r="AB139" s="9" t="s">
        <v>120</v>
      </c>
      <c r="AC139" s="9" t="s">
        <v>71</v>
      </c>
      <c r="AD139" s="9" t="s">
        <v>56</v>
      </c>
      <c r="AE139" s="9" t="s">
        <v>72</v>
      </c>
      <c r="AF139" s="5">
        <v>2</v>
      </c>
      <c r="AG139" s="10">
        <f>VLOOKUP(B139,[1]NPRS!$A$29:$O$1904,10,FALSE)</f>
        <v>0</v>
      </c>
      <c r="AH139" s="5" t="str">
        <f>VLOOKUP(B139,'[1]Current Slope List'!$A$29:$M$1904,12,FALSE)</f>
        <v>Yes</v>
      </c>
      <c r="AI139" s="6" t="str">
        <f>IF(VLOOKUP(B139,'[1]intensive 2019'!$A$2:$E$145,1,TRUE)=B139,"Y","N")</f>
        <v>N</v>
      </c>
      <c r="AJ139" s="6" t="s">
        <v>50</v>
      </c>
      <c r="AK139" s="5">
        <v>6</v>
      </c>
      <c r="AL139" s="6" t="s">
        <v>50</v>
      </c>
      <c r="AM139" s="6" t="s">
        <v>50</v>
      </c>
      <c r="AN139" s="6" t="s">
        <v>50</v>
      </c>
      <c r="AO139" s="6" t="s">
        <v>50</v>
      </c>
      <c r="AP139" s="6" t="s">
        <v>50</v>
      </c>
    </row>
    <row r="140" spans="1:42">
      <c r="A140" s="5">
        <v>139</v>
      </c>
      <c r="B140" s="5" t="s">
        <v>360</v>
      </c>
      <c r="C140" s="6" t="str">
        <f>IF(VLOOKUP(B140,'[1]Current Slope List'!$A$29:$M$1904,1,FALSE)=B140,"Y","N")</f>
        <v>Y</v>
      </c>
      <c r="D140" s="5" t="str">
        <f>VLOOKUP(B140,'[1]Current Slope List'!$A$29:$M$1904,2,FALSE)</f>
        <v>11SW-B/FR143</v>
      </c>
      <c r="E140" s="5">
        <f>VLOOKUP(B140,'[1]Current Slope List'!$A$29:$M$1904,3,FALSE)</f>
        <v>0</v>
      </c>
      <c r="F140" s="6" t="str">
        <f t="shared" si="4"/>
        <v>WHOLE</v>
      </c>
      <c r="G140" s="6" t="str">
        <f>VLOOKUP(B140,'[1]Current Slope List'!$A$29:$M$1904,4,FALSE)</f>
        <v>CP,ML&amp;Wch</v>
      </c>
      <c r="H140" s="6" t="str">
        <f>VLOOKUP(B140,'[1]Current Slope List'!$A$29:$M$1904,5,FALSE)</f>
        <v>C-E</v>
      </c>
      <c r="I140" s="6" t="s">
        <v>290</v>
      </c>
      <c r="K140" s="6" t="str">
        <f>VLOOKUP(B140,'[1]Current Slope List'!$A$29:$M$1904,11,FALSE)</f>
        <v>Central_Admiralty</v>
      </c>
      <c r="L140" s="5" t="s">
        <v>335</v>
      </c>
      <c r="M140" s="5" t="s">
        <v>336</v>
      </c>
      <c r="N140" s="5" t="str">
        <f>VLOOKUP(B140,'[1]Current Slope List'!$A$29:$M$1904,8,FALSE)</f>
        <v>LCSD</v>
      </c>
      <c r="O140" s="7" t="s">
        <v>125</v>
      </c>
      <c r="P140" s="7">
        <v>40</v>
      </c>
      <c r="Q140" s="7">
        <v>5</v>
      </c>
      <c r="R140" s="7">
        <v>15</v>
      </c>
      <c r="S140" s="7">
        <f t="shared" si="5"/>
        <v>75</v>
      </c>
      <c r="T140" s="12">
        <v>0</v>
      </c>
      <c r="U140" s="12">
        <v>1</v>
      </c>
      <c r="V140" s="12">
        <v>0</v>
      </c>
      <c r="W140" s="12">
        <v>0</v>
      </c>
      <c r="X140" s="12">
        <v>0</v>
      </c>
      <c r="Y140" s="6" t="s">
        <v>61</v>
      </c>
      <c r="Z140" s="6" t="s">
        <v>62</v>
      </c>
      <c r="AA140" s="9" t="s">
        <v>361</v>
      </c>
      <c r="AB140" s="9" t="s">
        <v>329</v>
      </c>
      <c r="AC140" s="9" t="s">
        <v>121</v>
      </c>
      <c r="AD140" s="9" t="s">
        <v>56</v>
      </c>
      <c r="AE140" s="9" t="s">
        <v>62</v>
      </c>
      <c r="AF140" s="5">
        <v>2</v>
      </c>
      <c r="AG140" s="10">
        <f>VLOOKUP(B140,[1]NPRS!$A$29:$O$1904,10,FALSE)</f>
        <v>7.5</v>
      </c>
      <c r="AH140" s="5" t="str">
        <f>VLOOKUP(B140,'[1]Current Slope List'!$A$29:$M$1904,12,FALSE)</f>
        <v>Yes</v>
      </c>
      <c r="AI140" s="6" t="str">
        <f>IF(VLOOKUP(B140,'[1]intensive 2019'!$A$2:$E$145,1,TRUE)=B140,"Y","N")</f>
        <v>N</v>
      </c>
      <c r="AJ140" s="6" t="s">
        <v>50</v>
      </c>
      <c r="AK140" s="5">
        <v>7</v>
      </c>
      <c r="AL140" s="6" t="s">
        <v>50</v>
      </c>
      <c r="AM140" s="6" t="s">
        <v>50</v>
      </c>
      <c r="AN140" s="6" t="s">
        <v>50</v>
      </c>
      <c r="AO140" s="6" t="str">
        <f>IF(VLOOKUP(B140,[1]Roadside!$B$2:$D$186,1,FALSE)=B140,"Y","N")</f>
        <v>Y</v>
      </c>
      <c r="AP140" s="6" t="s">
        <v>50</v>
      </c>
    </row>
    <row r="141" spans="1:42">
      <c r="A141" s="5">
        <v>140</v>
      </c>
      <c r="B141" s="5" t="s">
        <v>362</v>
      </c>
      <c r="C141" s="6" t="str">
        <f>IF(VLOOKUP(B141,'[1]Current Slope List'!$A$29:$M$1904,1,FALSE)=B141,"Y","N")</f>
        <v>Y</v>
      </c>
      <c r="D141" s="5" t="str">
        <f>VLOOKUP(B141,'[1]Current Slope List'!$A$29:$M$1904,2,FALSE)</f>
        <v>11SW-B/F144</v>
      </c>
      <c r="E141" s="5">
        <f>VLOOKUP(B141,'[1]Current Slope List'!$A$29:$M$1904,3,FALSE)</f>
        <v>0</v>
      </c>
      <c r="F141" s="6" t="str">
        <f t="shared" si="4"/>
        <v>WHOLE</v>
      </c>
      <c r="G141" s="6" t="str">
        <f>VLOOKUP(B141,'[1]Current Slope List'!$A$29:$M$1904,4,FALSE)</f>
        <v>CP,ML&amp;Wch</v>
      </c>
      <c r="H141" s="6" t="str">
        <f>VLOOKUP(B141,'[1]Current Slope List'!$A$29:$M$1904,5,FALSE)</f>
        <v>C-E</v>
      </c>
      <c r="I141" s="6" t="s">
        <v>290</v>
      </c>
      <c r="K141" s="6" t="str">
        <f>VLOOKUP(B141,'[1]Current Slope List'!$A$29:$M$1904,11,FALSE)</f>
        <v>Central_Admiralty</v>
      </c>
      <c r="L141" s="5" t="s">
        <v>335</v>
      </c>
      <c r="M141" s="5" t="s">
        <v>336</v>
      </c>
      <c r="N141" s="5" t="str">
        <f>VLOOKUP(B141,'[1]Current Slope List'!$A$29:$M$1904,8,FALSE)</f>
        <v>LCSD</v>
      </c>
      <c r="O141" s="7" t="s">
        <v>125</v>
      </c>
      <c r="P141" s="7">
        <v>25</v>
      </c>
      <c r="Q141" s="7">
        <v>9.5</v>
      </c>
      <c r="R141" s="7">
        <v>20</v>
      </c>
      <c r="S141" s="7">
        <f t="shared" si="5"/>
        <v>190</v>
      </c>
      <c r="T141" s="12">
        <v>0</v>
      </c>
      <c r="U141" s="12">
        <v>1</v>
      </c>
      <c r="V141" s="12">
        <v>0</v>
      </c>
      <c r="W141" s="12">
        <v>0</v>
      </c>
      <c r="X141" s="12">
        <v>0</v>
      </c>
      <c r="Y141" s="6" t="s">
        <v>61</v>
      </c>
      <c r="Z141" s="6" t="s">
        <v>62</v>
      </c>
      <c r="AA141" s="9" t="s">
        <v>116</v>
      </c>
      <c r="AB141" s="9" t="s">
        <v>116</v>
      </c>
      <c r="AC141" s="9" t="s">
        <v>116</v>
      </c>
      <c r="AD141" s="9" t="s">
        <v>116</v>
      </c>
      <c r="AE141" s="9" t="s">
        <v>49</v>
      </c>
      <c r="AF141" s="5">
        <v>2</v>
      </c>
      <c r="AG141" s="10">
        <f>VLOOKUP(B141,[1]NPRS!$A$29:$O$1904,10,FALSE)</f>
        <v>6.58</v>
      </c>
      <c r="AH141" s="5" t="str">
        <f>VLOOKUP(B141,'[1]Current Slope List'!$A$29:$M$1904,12,FALSE)</f>
        <v>Yes</v>
      </c>
      <c r="AI141" s="6" t="str">
        <f>IF(VLOOKUP(B141,'[1]intensive 2019'!$A$2:$E$145,1,TRUE)=B141,"Y","N")</f>
        <v>N</v>
      </c>
      <c r="AJ141" s="6" t="s">
        <v>50</v>
      </c>
      <c r="AK141" s="5">
        <v>13</v>
      </c>
      <c r="AL141" s="6" t="s">
        <v>50</v>
      </c>
      <c r="AM141" s="6" t="s">
        <v>50</v>
      </c>
      <c r="AN141" s="6" t="s">
        <v>50</v>
      </c>
      <c r="AO141" s="6" t="str">
        <f>IF(VLOOKUP(B141,[1]Roadside!$B$2:$D$186,1,FALSE)=B141,"Y","N")</f>
        <v>Y</v>
      </c>
      <c r="AP141" s="6" t="s">
        <v>50</v>
      </c>
    </row>
    <row r="142" spans="1:42">
      <c r="A142" s="5">
        <v>141</v>
      </c>
      <c r="B142" s="5" t="s">
        <v>363</v>
      </c>
      <c r="C142" s="6" t="str">
        <f>IF(VLOOKUP(B142,'[1]Current Slope List'!$A$29:$M$1904,1,FALSE)=B142,"Y","N")</f>
        <v>Y</v>
      </c>
      <c r="D142" s="5" t="str">
        <f>VLOOKUP(B142,'[1]Current Slope List'!$A$29:$M$1904,2,FALSE)</f>
        <v>11SW-B/FR146</v>
      </c>
      <c r="E142" s="5">
        <f>VLOOKUP(B142,'[1]Current Slope List'!$A$29:$M$1904,3,FALSE)</f>
        <v>0</v>
      </c>
      <c r="F142" s="6" t="str">
        <f t="shared" si="4"/>
        <v>WHOLE</v>
      </c>
      <c r="G142" s="6" t="str">
        <f>VLOOKUP(B142,'[1]Current Slope List'!$A$29:$M$1904,4,FALSE)</f>
        <v>CP,ML&amp;Wch</v>
      </c>
      <c r="H142" s="6" t="str">
        <f>VLOOKUP(B142,'[1]Current Slope List'!$A$29:$M$1904,5,FALSE)</f>
        <v>C-E</v>
      </c>
      <c r="I142" s="6" t="s">
        <v>290</v>
      </c>
      <c r="K142" s="6" t="str">
        <f>VLOOKUP(B142,'[1]Current Slope List'!$A$29:$M$1904,11,FALSE)</f>
        <v>Central_Admiralty</v>
      </c>
      <c r="L142" s="5" t="s">
        <v>335</v>
      </c>
      <c r="M142" s="5" t="s">
        <v>336</v>
      </c>
      <c r="N142" s="5" t="str">
        <f>VLOOKUP(B142,'[1]Current Slope List'!$A$29:$M$1904,8,FALSE)</f>
        <v>LCSD</v>
      </c>
      <c r="O142" s="7" t="s">
        <v>125</v>
      </c>
      <c r="P142" s="7">
        <v>40</v>
      </c>
      <c r="Q142" s="7">
        <v>4.5</v>
      </c>
      <c r="R142" s="7">
        <v>20</v>
      </c>
      <c r="S142" s="7">
        <f t="shared" si="5"/>
        <v>90</v>
      </c>
      <c r="T142" s="12">
        <v>0</v>
      </c>
      <c r="U142" s="12">
        <v>1</v>
      </c>
      <c r="V142" s="12">
        <v>0</v>
      </c>
      <c r="W142" s="12">
        <v>0</v>
      </c>
      <c r="X142" s="12">
        <v>0</v>
      </c>
      <c r="Y142" s="6" t="s">
        <v>61</v>
      </c>
      <c r="Z142" s="6" t="s">
        <v>62</v>
      </c>
      <c r="AA142" s="9">
        <v>1</v>
      </c>
      <c r="AB142" s="9">
        <v>13</v>
      </c>
      <c r="AC142" s="9">
        <v>90</v>
      </c>
      <c r="AD142" s="9" t="s">
        <v>56</v>
      </c>
      <c r="AE142" s="9" t="s">
        <v>72</v>
      </c>
      <c r="AF142" s="5">
        <v>2</v>
      </c>
      <c r="AG142" s="10">
        <f>VLOOKUP(B142,[1]NPRS!$A$29:$O$1904,10,FALSE)</f>
        <v>3.31</v>
      </c>
      <c r="AH142" s="5" t="str">
        <f>VLOOKUP(B142,'[1]Current Slope List'!$A$29:$M$1904,12,FALSE)</f>
        <v>Yes</v>
      </c>
      <c r="AI142" s="6" t="str">
        <f>IF(VLOOKUP(B142,'[1]intensive 2019'!$A$2:$E$145,1,TRUE)=B142,"Y","N")</f>
        <v>N</v>
      </c>
      <c r="AJ142" s="6" t="s">
        <v>50</v>
      </c>
      <c r="AK142" s="5">
        <v>5</v>
      </c>
      <c r="AL142" s="6" t="s">
        <v>50</v>
      </c>
      <c r="AM142" s="6" t="s">
        <v>50</v>
      </c>
      <c r="AN142" s="6" t="s">
        <v>50</v>
      </c>
      <c r="AO142" s="6" t="str">
        <f>IF(VLOOKUP(B142,[1]Roadside!$B$2:$D$186,1,FALSE)=B142,"Y","N")</f>
        <v>Y</v>
      </c>
      <c r="AP142" s="6" t="s">
        <v>50</v>
      </c>
    </row>
    <row r="143" spans="1:42">
      <c r="A143" s="5">
        <v>142</v>
      </c>
      <c r="B143" s="5" t="s">
        <v>364</v>
      </c>
      <c r="C143" s="6" t="str">
        <f>IF(VLOOKUP(B143,'[1]Current Slope List'!$A$29:$M$1904,1,FALSE)=B143,"Y","N")</f>
        <v>Y</v>
      </c>
      <c r="D143" s="5" t="str">
        <f>VLOOKUP(B143,'[1]Current Slope List'!$A$29:$M$1904,2,FALSE)</f>
        <v>11SW-B/F149</v>
      </c>
      <c r="E143" s="5">
        <f>VLOOKUP(B143,'[1]Current Slope List'!$A$29:$M$1904,3,FALSE)</f>
        <v>0</v>
      </c>
      <c r="F143" s="6" t="str">
        <f t="shared" si="4"/>
        <v>WHOLE</v>
      </c>
      <c r="G143" s="6" t="str">
        <f>VLOOKUP(B143,'[1]Current Slope List'!$A$29:$M$1904,4,FALSE)</f>
        <v>CP,ML&amp;Wch</v>
      </c>
      <c r="H143" s="6" t="str">
        <f>VLOOKUP(B143,'[1]Current Slope List'!$A$29:$M$1904,5,FALSE)</f>
        <v>C-E</v>
      </c>
      <c r="I143" s="6" t="s">
        <v>290</v>
      </c>
      <c r="K143" s="6" t="str">
        <f>VLOOKUP(B143,'[1]Current Slope List'!$A$29:$M$1904,11,FALSE)</f>
        <v>Central_Admiralty</v>
      </c>
      <c r="L143" s="5" t="s">
        <v>335</v>
      </c>
      <c r="M143" s="5" t="s">
        <v>336</v>
      </c>
      <c r="N143" s="5" t="str">
        <f>VLOOKUP(B143,'[1]Current Slope List'!$A$29:$M$1904,8,FALSE)</f>
        <v>LCSD</v>
      </c>
      <c r="O143" s="7" t="s">
        <v>125</v>
      </c>
      <c r="P143" s="7">
        <v>30</v>
      </c>
      <c r="Q143" s="7">
        <v>8.5</v>
      </c>
      <c r="R143" s="7">
        <v>38</v>
      </c>
      <c r="S143" s="7">
        <f t="shared" si="5"/>
        <v>323</v>
      </c>
      <c r="T143" s="12">
        <v>0</v>
      </c>
      <c r="U143" s="12">
        <v>1</v>
      </c>
      <c r="V143" s="12">
        <v>0</v>
      </c>
      <c r="W143" s="12">
        <v>0</v>
      </c>
      <c r="X143" s="12">
        <v>0</v>
      </c>
      <c r="Y143" s="6" t="s">
        <v>78</v>
      </c>
      <c r="Z143" s="6" t="s">
        <v>62</v>
      </c>
      <c r="AA143" s="9">
        <v>1.7</v>
      </c>
      <c r="AB143" s="9">
        <v>22</v>
      </c>
      <c r="AC143" s="9">
        <v>90</v>
      </c>
      <c r="AD143" s="9" t="s">
        <v>79</v>
      </c>
      <c r="AE143" s="9" t="s">
        <v>62</v>
      </c>
      <c r="AF143" s="5">
        <v>2</v>
      </c>
      <c r="AG143" s="10">
        <f>VLOOKUP(B143,[1]NPRS!$A$29:$O$1904,10,FALSE)</f>
        <v>1.73</v>
      </c>
      <c r="AH143" s="5" t="str">
        <f>VLOOKUP(B143,'[1]Current Slope List'!$A$29:$M$1904,12,FALSE)</f>
        <v>Yes</v>
      </c>
      <c r="AI143" s="6" t="str">
        <f>IF(VLOOKUP(B143,'[1]intensive 2019'!$A$2:$E$145,1,TRUE)=B143,"Y","N")</f>
        <v>N</v>
      </c>
      <c r="AJ143" s="6" t="s">
        <v>50</v>
      </c>
      <c r="AK143" s="5">
        <v>15</v>
      </c>
      <c r="AL143" s="6" t="s">
        <v>50</v>
      </c>
      <c r="AM143" s="6" t="s">
        <v>50</v>
      </c>
      <c r="AN143" s="6" t="s">
        <v>50</v>
      </c>
      <c r="AO143" s="6" t="s">
        <v>50</v>
      </c>
      <c r="AP143" s="6" t="s">
        <v>50</v>
      </c>
    </row>
    <row r="144" spans="1:42">
      <c r="A144" s="5">
        <v>143</v>
      </c>
      <c r="B144" s="5" t="s">
        <v>365</v>
      </c>
      <c r="C144" s="6" t="str">
        <f>IF(VLOOKUP(B144,'[1]Current Slope List'!$A$29:$M$1904,1,FALSE)=B144,"Y","N")</f>
        <v>Y</v>
      </c>
      <c r="D144" s="5" t="str">
        <f>VLOOKUP(B144,'[1]Current Slope List'!$A$29:$M$1904,2,FALSE)</f>
        <v>11SW-B/F150</v>
      </c>
      <c r="E144" s="5">
        <f>VLOOKUP(B144,'[1]Current Slope List'!$A$29:$M$1904,3,FALSE)</f>
        <v>0</v>
      </c>
      <c r="F144" s="6" t="str">
        <f t="shared" si="4"/>
        <v>WHOLE</v>
      </c>
      <c r="G144" s="6" t="str">
        <f>VLOOKUP(B144,'[1]Current Slope List'!$A$29:$M$1904,4,FALSE)</f>
        <v>CP,ML&amp;Wch</v>
      </c>
      <c r="H144" s="6" t="str">
        <f>VLOOKUP(B144,'[1]Current Slope List'!$A$29:$M$1904,5,FALSE)</f>
        <v>C-E</v>
      </c>
      <c r="I144" s="6" t="s">
        <v>290</v>
      </c>
      <c r="K144" s="6" t="str">
        <f>VLOOKUP(B144,'[1]Current Slope List'!$A$29:$M$1904,11,FALSE)</f>
        <v>Central_Admiralty</v>
      </c>
      <c r="L144" s="5" t="s">
        <v>335</v>
      </c>
      <c r="M144" s="5" t="s">
        <v>336</v>
      </c>
      <c r="N144" s="5" t="str">
        <f>VLOOKUP(B144,'[1]Current Slope List'!$A$29:$M$1904,8,FALSE)</f>
        <v>LCSD</v>
      </c>
      <c r="O144" s="7" t="s">
        <v>125</v>
      </c>
      <c r="P144" s="7">
        <v>40</v>
      </c>
      <c r="Q144" s="7">
        <v>5</v>
      </c>
      <c r="R144" s="7">
        <v>35</v>
      </c>
      <c r="S144" s="7">
        <f t="shared" si="5"/>
        <v>175</v>
      </c>
      <c r="T144" s="12">
        <v>0</v>
      </c>
      <c r="U144" s="12">
        <v>1</v>
      </c>
      <c r="V144" s="12">
        <v>0</v>
      </c>
      <c r="W144" s="12">
        <v>0</v>
      </c>
      <c r="X144" s="12">
        <v>0</v>
      </c>
      <c r="Y144" s="6" t="s">
        <v>61</v>
      </c>
      <c r="Z144" s="6" t="s">
        <v>62</v>
      </c>
      <c r="AA144" s="9" t="s">
        <v>116</v>
      </c>
      <c r="AB144" s="9" t="s">
        <v>116</v>
      </c>
      <c r="AC144" s="9" t="s">
        <v>116</v>
      </c>
      <c r="AD144" s="9" t="s">
        <v>116</v>
      </c>
      <c r="AE144" s="9" t="s">
        <v>49</v>
      </c>
      <c r="AF144" s="5">
        <v>2</v>
      </c>
      <c r="AG144" s="10">
        <f>VLOOKUP(B144,[1]NPRS!$A$29:$O$1904,10,FALSE)</f>
        <v>1.98</v>
      </c>
      <c r="AH144" s="5" t="str">
        <f>VLOOKUP(B144,'[1]Current Slope List'!$A$29:$M$1904,12,FALSE)</f>
        <v>Yes</v>
      </c>
      <c r="AI144" s="6" t="str">
        <f>IF(VLOOKUP(B144,'[1]intensive 2019'!$A$2:$E$145,1,TRUE)=B144,"Y","N")</f>
        <v>N</v>
      </c>
      <c r="AJ144" s="6" t="s">
        <v>50</v>
      </c>
      <c r="AK144" s="5">
        <v>16</v>
      </c>
      <c r="AL144" s="6" t="s">
        <v>50</v>
      </c>
      <c r="AM144" s="6" t="s">
        <v>50</v>
      </c>
      <c r="AN144" s="6" t="s">
        <v>50</v>
      </c>
      <c r="AO144" s="6" t="s">
        <v>50</v>
      </c>
      <c r="AP144" s="6" t="s">
        <v>50</v>
      </c>
    </row>
    <row r="145" spans="1:42">
      <c r="A145" s="5">
        <v>144</v>
      </c>
      <c r="B145" s="5" t="s">
        <v>366</v>
      </c>
      <c r="C145" s="6" t="str">
        <f>IF(VLOOKUP(B145,'[1]Current Slope List'!$A$29:$M$1904,1,FALSE)=B145,"Y","N")</f>
        <v>Y</v>
      </c>
      <c r="D145" s="5" t="str">
        <f>VLOOKUP(B145,'[1]Current Slope List'!$A$29:$M$1904,2,FALSE)</f>
        <v>11SW-B/F151</v>
      </c>
      <c r="E145" s="5">
        <f>VLOOKUP(B145,'[1]Current Slope List'!$A$29:$M$1904,3,FALSE)</f>
        <v>0</v>
      </c>
      <c r="F145" s="6" t="str">
        <f t="shared" si="4"/>
        <v>WHOLE</v>
      </c>
      <c r="G145" s="6" t="str">
        <f>VLOOKUP(B145,'[1]Current Slope List'!$A$29:$M$1904,4,FALSE)</f>
        <v>CP,ML&amp;Wch</v>
      </c>
      <c r="H145" s="6" t="str">
        <f>VLOOKUP(B145,'[1]Current Slope List'!$A$29:$M$1904,5,FALSE)</f>
        <v>C-E</v>
      </c>
      <c r="I145" s="6" t="s">
        <v>290</v>
      </c>
      <c r="K145" s="6" t="str">
        <f>VLOOKUP(B145,'[1]Current Slope List'!$A$29:$M$1904,11,FALSE)</f>
        <v>Central_Admiralty</v>
      </c>
      <c r="L145" s="5" t="s">
        <v>335</v>
      </c>
      <c r="M145" s="5" t="s">
        <v>336</v>
      </c>
      <c r="N145" s="5" t="str">
        <f>VLOOKUP(B145,'[1]Current Slope List'!$A$29:$M$1904,8,FALSE)</f>
        <v>LCSD</v>
      </c>
      <c r="O145" s="7" t="s">
        <v>125</v>
      </c>
      <c r="P145" s="7">
        <v>25</v>
      </c>
      <c r="Q145" s="7">
        <v>6</v>
      </c>
      <c r="R145" s="7">
        <v>45</v>
      </c>
      <c r="S145" s="7">
        <f t="shared" si="5"/>
        <v>270</v>
      </c>
      <c r="T145" s="12">
        <v>0</v>
      </c>
      <c r="U145" s="12">
        <v>1</v>
      </c>
      <c r="V145" s="12">
        <v>0</v>
      </c>
      <c r="W145" s="12">
        <v>0</v>
      </c>
      <c r="X145" s="12">
        <v>0</v>
      </c>
      <c r="Y145" s="6" t="s">
        <v>61</v>
      </c>
      <c r="Z145" s="6" t="s">
        <v>62</v>
      </c>
      <c r="AA145" s="9" t="s">
        <v>116</v>
      </c>
      <c r="AB145" s="9" t="s">
        <v>116</v>
      </c>
      <c r="AC145" s="9" t="s">
        <v>116</v>
      </c>
      <c r="AD145" s="9" t="s">
        <v>116</v>
      </c>
      <c r="AE145" s="9" t="s">
        <v>49</v>
      </c>
      <c r="AF145" s="5">
        <v>2</v>
      </c>
      <c r="AG145" s="10">
        <f>VLOOKUP(B145,[1]NPRS!$A$29:$O$1904,10,FALSE)</f>
        <v>0.2</v>
      </c>
      <c r="AH145" s="5" t="str">
        <f>VLOOKUP(B145,'[1]Current Slope List'!$A$29:$M$1904,12,FALSE)</f>
        <v>Yes</v>
      </c>
      <c r="AI145" s="6" t="str">
        <f>IF(VLOOKUP(B145,'[1]intensive 2019'!$A$2:$E$145,1,TRUE)=B145,"Y","N")</f>
        <v>N</v>
      </c>
      <c r="AJ145" s="6" t="s">
        <v>50</v>
      </c>
      <c r="AK145" s="5">
        <v>11</v>
      </c>
      <c r="AL145" s="6" t="s">
        <v>50</v>
      </c>
      <c r="AM145" s="6" t="s">
        <v>50</v>
      </c>
      <c r="AN145" s="6" t="s">
        <v>50</v>
      </c>
      <c r="AO145" s="6" t="s">
        <v>50</v>
      </c>
      <c r="AP145" s="6" t="s">
        <v>50</v>
      </c>
    </row>
    <row r="146" spans="1:42">
      <c r="A146" s="5">
        <v>145</v>
      </c>
      <c r="B146" s="5" t="s">
        <v>367</v>
      </c>
      <c r="C146" s="6" t="str">
        <f>IF(VLOOKUP(B146,'[1]Current Slope List'!$A$29:$M$1904,1,FALSE)=B146,"Y","N")</f>
        <v>Y</v>
      </c>
      <c r="D146" s="5" t="str">
        <f>VLOOKUP(B146,'[1]Current Slope List'!$A$29:$M$1904,2,FALSE)</f>
        <v>11SW-B/FR152</v>
      </c>
      <c r="E146" s="5">
        <f>VLOOKUP(B146,'[1]Current Slope List'!$A$29:$M$1904,3,FALSE)</f>
        <v>0</v>
      </c>
      <c r="F146" s="6" t="str">
        <f t="shared" si="4"/>
        <v>WHOLE</v>
      </c>
      <c r="G146" s="6" t="str">
        <f>VLOOKUP(B146,'[1]Current Slope List'!$A$29:$M$1904,4,FALSE)</f>
        <v>CP,ML&amp;Wch</v>
      </c>
      <c r="H146" s="6" t="str">
        <f>VLOOKUP(B146,'[1]Current Slope List'!$A$29:$M$1904,5,FALSE)</f>
        <v>C-E</v>
      </c>
      <c r="I146" s="6" t="s">
        <v>290</v>
      </c>
      <c r="K146" s="6" t="str">
        <f>VLOOKUP(B146,'[1]Current Slope List'!$A$29:$M$1904,11,FALSE)</f>
        <v>Central_Admiralty</v>
      </c>
      <c r="L146" s="5" t="s">
        <v>335</v>
      </c>
      <c r="M146" s="5" t="s">
        <v>336</v>
      </c>
      <c r="N146" s="5" t="str">
        <f>VLOOKUP(B146,'[1]Current Slope List'!$A$29:$M$1904,8,FALSE)</f>
        <v>LCSD</v>
      </c>
      <c r="O146" s="7" t="s">
        <v>125</v>
      </c>
      <c r="P146" s="7">
        <v>10</v>
      </c>
      <c r="Q146" s="7">
        <v>8</v>
      </c>
      <c r="R146" s="7">
        <v>45</v>
      </c>
      <c r="S146" s="7">
        <f t="shared" si="5"/>
        <v>360</v>
      </c>
      <c r="T146" s="12">
        <v>0</v>
      </c>
      <c r="U146" s="12">
        <v>1</v>
      </c>
      <c r="V146" s="12">
        <v>0</v>
      </c>
      <c r="W146" s="12">
        <v>0</v>
      </c>
      <c r="X146" s="12">
        <v>0</v>
      </c>
      <c r="Y146" s="6" t="s">
        <v>61</v>
      </c>
      <c r="Z146" s="6" t="s">
        <v>62</v>
      </c>
      <c r="AA146" s="9" t="s">
        <v>368</v>
      </c>
      <c r="AB146" s="9" t="s">
        <v>369</v>
      </c>
      <c r="AC146" s="9" t="s">
        <v>121</v>
      </c>
      <c r="AD146" s="9" t="s">
        <v>56</v>
      </c>
      <c r="AE146" s="9" t="s">
        <v>62</v>
      </c>
      <c r="AF146" s="5">
        <v>1</v>
      </c>
      <c r="AG146" s="10">
        <f>VLOOKUP(B146,[1]NPRS!$A$29:$O$1904,10,FALSE)</f>
        <v>0.02</v>
      </c>
      <c r="AH146" s="5" t="str">
        <f>VLOOKUP(B146,'[1]Current Slope List'!$A$29:$M$1904,12,FALSE)</f>
        <v>Yes</v>
      </c>
      <c r="AI146" s="6" t="str">
        <f>IF(VLOOKUP(B146,'[1]intensive 2019'!$A$2:$E$145,1,TRUE)=B146,"Y","N")</f>
        <v>Y</v>
      </c>
      <c r="AJ146" s="6" t="s">
        <v>50</v>
      </c>
      <c r="AK146" s="5">
        <v>11</v>
      </c>
      <c r="AL146" s="6" t="s">
        <v>50</v>
      </c>
      <c r="AM146" s="6" t="str">
        <f>IF(VLOOKUP(B146,'[1]Ficus Elastica'!$A$2:$B$33,1,FALSE)=B146,"Y","N")</f>
        <v>Y</v>
      </c>
      <c r="AN146" s="6" t="str">
        <f>IF(VLOOKUP(D146,[1]BRR!$A$2:$B$40,1,FALSE)=D146,"Y","N")</f>
        <v>Y</v>
      </c>
      <c r="AO146" s="6" t="s">
        <v>50</v>
      </c>
      <c r="AP146" s="6" t="str">
        <f>IF(VLOOKUP(D146,[1]Greening!$A$4:$C$30,1,FALSE)=D146,"Y","N")</f>
        <v>Y</v>
      </c>
    </row>
    <row r="147" spans="1:42">
      <c r="A147" s="5">
        <v>146</v>
      </c>
      <c r="B147" s="5" t="s">
        <v>370</v>
      </c>
      <c r="C147" s="6" t="str">
        <f>IF(VLOOKUP(B147,'[1]Current Slope List'!$A$29:$M$1904,1,FALSE)=B147,"Y","N")</f>
        <v>Y</v>
      </c>
      <c r="D147" s="5" t="str">
        <f>VLOOKUP(B147,'[1]Current Slope List'!$A$29:$M$1904,2,FALSE)</f>
        <v>11SW-B/FR153</v>
      </c>
      <c r="E147" s="5">
        <f>VLOOKUP(B147,'[1]Current Slope List'!$A$29:$M$1904,3,FALSE)</f>
        <v>0</v>
      </c>
      <c r="F147" s="6" t="str">
        <f t="shared" si="4"/>
        <v>WHOLE</v>
      </c>
      <c r="G147" s="6" t="str">
        <f>VLOOKUP(B147,'[1]Current Slope List'!$A$29:$M$1904,4,FALSE)</f>
        <v>CP,ML&amp;Wch</v>
      </c>
      <c r="H147" s="6" t="str">
        <f>VLOOKUP(B147,'[1]Current Slope List'!$A$29:$M$1904,5,FALSE)</f>
        <v>C-E</v>
      </c>
      <c r="I147" s="6" t="s">
        <v>290</v>
      </c>
      <c r="K147" s="6" t="str">
        <f>VLOOKUP(B147,'[1]Current Slope List'!$A$29:$M$1904,11,FALSE)</f>
        <v>Central_Admiralty</v>
      </c>
      <c r="L147" s="5" t="s">
        <v>335</v>
      </c>
      <c r="M147" s="5" t="s">
        <v>336</v>
      </c>
      <c r="N147" s="5" t="str">
        <f>VLOOKUP(B147,'[1]Current Slope List'!$A$29:$M$1904,8,FALSE)</f>
        <v>LCSD</v>
      </c>
      <c r="O147" s="7" t="s">
        <v>46</v>
      </c>
      <c r="P147" s="7">
        <v>35</v>
      </c>
      <c r="Q147" s="7">
        <v>4</v>
      </c>
      <c r="R147" s="7">
        <v>25</v>
      </c>
      <c r="S147" s="7">
        <f t="shared" si="5"/>
        <v>100</v>
      </c>
      <c r="T147" s="12">
        <v>0</v>
      </c>
      <c r="U147" s="12">
        <v>1</v>
      </c>
      <c r="V147" s="12">
        <v>0</v>
      </c>
      <c r="W147" s="12">
        <v>0</v>
      </c>
      <c r="X147" s="12">
        <v>0</v>
      </c>
      <c r="Y147" s="6" t="s">
        <v>61</v>
      </c>
      <c r="Z147" s="6" t="s">
        <v>62</v>
      </c>
      <c r="AA147" s="9" t="s">
        <v>371</v>
      </c>
      <c r="AB147" s="9" t="s">
        <v>270</v>
      </c>
      <c r="AC147" s="9" t="s">
        <v>121</v>
      </c>
      <c r="AD147" s="9" t="s">
        <v>113</v>
      </c>
      <c r="AE147" s="9" t="s">
        <v>62</v>
      </c>
      <c r="AF147" s="5">
        <v>2</v>
      </c>
      <c r="AG147" s="10">
        <f>VLOOKUP(B147,[1]NPRS!$A$29:$O$1904,10,FALSE)</f>
        <v>1.01</v>
      </c>
      <c r="AH147" s="5" t="str">
        <f>VLOOKUP(B147,'[1]Current Slope List'!$A$29:$M$1904,12,FALSE)</f>
        <v>Yes</v>
      </c>
      <c r="AI147" s="6" t="str">
        <f>IF(VLOOKUP(B147,'[1]intensive 2019'!$A$2:$E$145,1,TRUE)=B147,"Y","N")</f>
        <v>N</v>
      </c>
      <c r="AJ147" s="6" t="s">
        <v>50</v>
      </c>
      <c r="AK147" s="5">
        <v>24</v>
      </c>
      <c r="AL147" s="6" t="s">
        <v>50</v>
      </c>
      <c r="AM147" s="6" t="s">
        <v>50</v>
      </c>
      <c r="AN147" s="6" t="s">
        <v>50</v>
      </c>
      <c r="AO147" s="6" t="s">
        <v>50</v>
      </c>
      <c r="AP147" s="6" t="s">
        <v>50</v>
      </c>
    </row>
    <row r="148" spans="1:42">
      <c r="A148" s="5">
        <v>147</v>
      </c>
      <c r="B148" s="5" t="s">
        <v>372</v>
      </c>
      <c r="C148" s="6" t="str">
        <f>IF(VLOOKUP(B148,'[1]Current Slope List'!$A$29:$M$1904,1,FALSE)=B148,"Y","N")</f>
        <v>Y</v>
      </c>
      <c r="D148" s="5" t="str">
        <f>VLOOKUP(B148,'[1]Current Slope List'!$A$29:$M$1904,2,FALSE)</f>
        <v>11SW-B/FR155</v>
      </c>
      <c r="E148" s="5">
        <f>VLOOKUP(B148,'[1]Current Slope List'!$A$29:$M$1904,3,FALSE)</f>
        <v>0</v>
      </c>
      <c r="F148" s="6" t="str">
        <f t="shared" si="4"/>
        <v>WHOLE</v>
      </c>
      <c r="G148" s="6" t="str">
        <f>VLOOKUP(B148,'[1]Current Slope List'!$A$29:$M$1904,4,FALSE)</f>
        <v>CP,ML&amp;Wch</v>
      </c>
      <c r="H148" s="6" t="str">
        <f>VLOOKUP(B148,'[1]Current Slope List'!$A$29:$M$1904,5,FALSE)</f>
        <v>C-E</v>
      </c>
      <c r="I148" s="6" t="s">
        <v>290</v>
      </c>
      <c r="K148" s="6" t="str">
        <f>VLOOKUP(B148,'[1]Current Slope List'!$A$29:$M$1904,11,FALSE)</f>
        <v>Central_Admiralty</v>
      </c>
      <c r="L148" s="5" t="s">
        <v>335</v>
      </c>
      <c r="M148" s="5" t="s">
        <v>336</v>
      </c>
      <c r="N148" s="5" t="str">
        <f>VLOOKUP(B148,'[1]Current Slope List'!$A$29:$M$1904,8,FALSE)</f>
        <v>LCSD</v>
      </c>
      <c r="O148" s="7" t="s">
        <v>125</v>
      </c>
      <c r="P148" s="7">
        <v>35</v>
      </c>
      <c r="Q148" s="7">
        <v>9</v>
      </c>
      <c r="R148" s="7">
        <v>37</v>
      </c>
      <c r="S148" s="7">
        <f t="shared" si="5"/>
        <v>333</v>
      </c>
      <c r="T148" s="12">
        <v>0</v>
      </c>
      <c r="U148" s="12">
        <v>1</v>
      </c>
      <c r="V148" s="12">
        <v>0</v>
      </c>
      <c r="W148" s="12">
        <v>0</v>
      </c>
      <c r="X148" s="12">
        <v>0</v>
      </c>
      <c r="Y148" s="6" t="s">
        <v>61</v>
      </c>
      <c r="Z148" s="6" t="s">
        <v>62</v>
      </c>
      <c r="AA148" s="9" t="s">
        <v>373</v>
      </c>
      <c r="AB148" s="9" t="s">
        <v>374</v>
      </c>
      <c r="AC148" s="9" t="s">
        <v>375</v>
      </c>
      <c r="AD148" s="9" t="s">
        <v>376</v>
      </c>
      <c r="AE148" s="9" t="s">
        <v>62</v>
      </c>
      <c r="AF148" s="5">
        <v>1</v>
      </c>
      <c r="AG148" s="10">
        <f>VLOOKUP(B148,[1]NPRS!$A$29:$O$1904,10,FALSE)</f>
        <v>250.82</v>
      </c>
      <c r="AH148" s="5" t="str">
        <f>VLOOKUP(B148,'[1]Current Slope List'!$A$29:$M$1904,12,FALSE)</f>
        <v>Yes</v>
      </c>
      <c r="AI148" s="6" t="str">
        <f>IF(VLOOKUP(B148,'[1]intensive 2019'!$A$2:$E$145,1,TRUE)=B148,"Y","N")</f>
        <v>N</v>
      </c>
      <c r="AJ148" s="6" t="s">
        <v>50</v>
      </c>
      <c r="AK148" s="5">
        <v>13</v>
      </c>
      <c r="AL148" s="6" t="s">
        <v>50</v>
      </c>
      <c r="AM148" s="6" t="s">
        <v>50</v>
      </c>
      <c r="AN148" s="6" t="s">
        <v>50</v>
      </c>
      <c r="AO148" s="6" t="s">
        <v>50</v>
      </c>
      <c r="AP148" s="6" t="s">
        <v>50</v>
      </c>
    </row>
    <row r="149" spans="1:42">
      <c r="A149" s="5">
        <v>148</v>
      </c>
      <c r="B149" s="5" t="s">
        <v>377</v>
      </c>
      <c r="C149" s="6" t="str">
        <f>IF(VLOOKUP(B149,'[1]Current Slope List'!$A$29:$M$1904,1,FALSE)=B149,"Y","N")</f>
        <v>Y</v>
      </c>
      <c r="D149" s="5" t="str">
        <f>VLOOKUP(B149,'[1]Current Slope List'!$A$29:$M$1904,2,FALSE)</f>
        <v>11SW-B/F156</v>
      </c>
      <c r="E149" s="5">
        <f>VLOOKUP(B149,'[1]Current Slope List'!$A$29:$M$1904,3,FALSE)</f>
        <v>0</v>
      </c>
      <c r="F149" s="6" t="str">
        <f t="shared" si="4"/>
        <v>WHOLE</v>
      </c>
      <c r="G149" s="6" t="str">
        <f>VLOOKUP(B149,'[1]Current Slope List'!$A$29:$M$1904,4,FALSE)</f>
        <v>CP,ML&amp;Wch</v>
      </c>
      <c r="H149" s="6" t="str">
        <f>VLOOKUP(B149,'[1]Current Slope List'!$A$29:$M$1904,5,FALSE)</f>
        <v>C-E</v>
      </c>
      <c r="I149" s="6" t="s">
        <v>290</v>
      </c>
      <c r="K149" s="6" t="str">
        <f>VLOOKUP(B149,'[1]Current Slope List'!$A$29:$M$1904,11,FALSE)</f>
        <v>Central_Admiralty</v>
      </c>
      <c r="L149" s="5" t="s">
        <v>335</v>
      </c>
      <c r="M149" s="5" t="s">
        <v>336</v>
      </c>
      <c r="N149" s="5" t="str">
        <f>VLOOKUP(B149,'[1]Current Slope List'!$A$29:$M$1904,8,FALSE)</f>
        <v>LCSD</v>
      </c>
      <c r="O149" s="7" t="s">
        <v>125</v>
      </c>
      <c r="P149" s="7">
        <v>35</v>
      </c>
      <c r="Q149" s="7">
        <v>9</v>
      </c>
      <c r="R149" s="7">
        <v>35</v>
      </c>
      <c r="S149" s="7">
        <f t="shared" si="5"/>
        <v>315</v>
      </c>
      <c r="T149" s="12">
        <v>0</v>
      </c>
      <c r="U149" s="12">
        <v>1</v>
      </c>
      <c r="V149" s="12">
        <v>0</v>
      </c>
      <c r="W149" s="12">
        <v>0</v>
      </c>
      <c r="X149" s="12">
        <v>0</v>
      </c>
      <c r="Y149" s="6" t="s">
        <v>78</v>
      </c>
      <c r="Z149" s="6" t="s">
        <v>62</v>
      </c>
      <c r="AA149" s="9" t="s">
        <v>49</v>
      </c>
      <c r="AB149" s="9" t="s">
        <v>116</v>
      </c>
      <c r="AC149" s="9" t="s">
        <v>116</v>
      </c>
      <c r="AD149" s="9" t="s">
        <v>116</v>
      </c>
      <c r="AE149" s="9" t="s">
        <v>49</v>
      </c>
      <c r="AF149" s="5">
        <v>2</v>
      </c>
      <c r="AG149" s="10">
        <f>VLOOKUP(B149,[1]NPRS!$A$29:$O$1904,10,FALSE)</f>
        <v>451.28</v>
      </c>
      <c r="AH149" s="5" t="str">
        <f>VLOOKUP(B149,'[1]Current Slope List'!$A$29:$M$1904,12,FALSE)</f>
        <v>Yes</v>
      </c>
      <c r="AI149" s="6" t="str">
        <f>IF(VLOOKUP(B149,'[1]intensive 2019'!$A$2:$E$145,1,TRUE)=B149,"Y","N")</f>
        <v>N</v>
      </c>
      <c r="AJ149" s="6" t="s">
        <v>50</v>
      </c>
      <c r="AK149" s="5">
        <v>11</v>
      </c>
      <c r="AL149" s="6" t="s">
        <v>50</v>
      </c>
      <c r="AM149" s="6" t="s">
        <v>50</v>
      </c>
      <c r="AN149" s="6" t="s">
        <v>50</v>
      </c>
      <c r="AO149" s="6" t="s">
        <v>50</v>
      </c>
      <c r="AP149" s="6" t="s">
        <v>50</v>
      </c>
    </row>
    <row r="150" spans="1:42">
      <c r="A150" s="5">
        <v>149</v>
      </c>
      <c r="B150" s="5" t="s">
        <v>378</v>
      </c>
      <c r="C150" s="6" t="str">
        <f>IF(VLOOKUP(B150,'[1]Current Slope List'!$A$29:$M$1904,1,FALSE)=B150,"Y","N")</f>
        <v>Y</v>
      </c>
      <c r="D150" s="5" t="str">
        <f>VLOOKUP(B150,'[1]Current Slope List'!$A$29:$M$1904,2,FALSE)</f>
        <v>11SW-B/FR157</v>
      </c>
      <c r="E150" s="5">
        <f>VLOOKUP(B150,'[1]Current Slope List'!$A$29:$M$1904,3,FALSE)</f>
        <v>0</v>
      </c>
      <c r="F150" s="6" t="str">
        <f t="shared" si="4"/>
        <v>WHOLE</v>
      </c>
      <c r="G150" s="6" t="str">
        <f>VLOOKUP(B150,'[1]Current Slope List'!$A$29:$M$1904,4,FALSE)</f>
        <v>CP,ML&amp;Wch</v>
      </c>
      <c r="H150" s="6" t="str">
        <f>VLOOKUP(B150,'[1]Current Slope List'!$A$29:$M$1904,5,FALSE)</f>
        <v>C-E</v>
      </c>
      <c r="I150" s="6" t="s">
        <v>290</v>
      </c>
      <c r="K150" s="6" t="str">
        <f>VLOOKUP(B150,'[1]Current Slope List'!$A$29:$M$1904,11,FALSE)</f>
        <v>Central_Admiralty</v>
      </c>
      <c r="L150" s="5" t="s">
        <v>335</v>
      </c>
      <c r="M150" s="5" t="s">
        <v>336</v>
      </c>
      <c r="N150" s="5" t="str">
        <f>VLOOKUP(B150,'[1]Current Slope List'!$A$29:$M$1904,8,FALSE)</f>
        <v>LCSD</v>
      </c>
      <c r="O150" s="7" t="s">
        <v>125</v>
      </c>
      <c r="P150" s="7">
        <v>45</v>
      </c>
      <c r="Q150" s="7">
        <v>6</v>
      </c>
      <c r="R150" s="7">
        <v>10</v>
      </c>
      <c r="S150" s="7">
        <f t="shared" si="5"/>
        <v>60</v>
      </c>
      <c r="T150" s="12">
        <v>0</v>
      </c>
      <c r="U150" s="12">
        <v>1</v>
      </c>
      <c r="V150" s="12">
        <v>0</v>
      </c>
      <c r="W150" s="12">
        <v>0</v>
      </c>
      <c r="X150" s="12">
        <v>0</v>
      </c>
      <c r="Y150" s="6" t="s">
        <v>61</v>
      </c>
      <c r="Z150" s="6" t="s">
        <v>62</v>
      </c>
      <c r="AA150" s="9" t="s">
        <v>361</v>
      </c>
      <c r="AB150" s="9" t="s">
        <v>53</v>
      </c>
      <c r="AC150" s="9" t="s">
        <v>121</v>
      </c>
      <c r="AD150" s="9" t="s">
        <v>113</v>
      </c>
      <c r="AE150" s="9" t="s">
        <v>72</v>
      </c>
      <c r="AF150" s="5">
        <v>2</v>
      </c>
      <c r="AG150" s="10">
        <f>VLOOKUP(B150,[1]NPRS!$A$29:$O$1904,10,FALSE)</f>
        <v>10.71</v>
      </c>
      <c r="AH150" s="5" t="str">
        <f>VLOOKUP(B150,'[1]Current Slope List'!$A$29:$M$1904,12,FALSE)</f>
        <v>Yes</v>
      </c>
      <c r="AI150" s="6" t="str">
        <f>IF(VLOOKUP(B150,'[1]intensive 2019'!$A$2:$E$145,1,TRUE)=B150,"Y","N")</f>
        <v>N</v>
      </c>
      <c r="AJ150" s="6" t="s">
        <v>50</v>
      </c>
      <c r="AK150" s="5">
        <v>16</v>
      </c>
      <c r="AL150" s="6" t="s">
        <v>50</v>
      </c>
      <c r="AM150" s="6" t="s">
        <v>50</v>
      </c>
      <c r="AN150" s="6" t="s">
        <v>50</v>
      </c>
      <c r="AO150" s="6" t="s">
        <v>50</v>
      </c>
      <c r="AP150" s="6" t="s">
        <v>50</v>
      </c>
    </row>
    <row r="151" spans="1:42">
      <c r="A151" s="5">
        <v>150</v>
      </c>
      <c r="B151" s="5" t="s">
        <v>379</v>
      </c>
      <c r="C151" s="6" t="str">
        <f>IF(VLOOKUP(B151,'[1]Current Slope List'!$A$29:$M$1904,1,FALSE)=B151,"Y","N")</f>
        <v>Y</v>
      </c>
      <c r="D151" s="5" t="str">
        <f>VLOOKUP(B151,'[1]Current Slope List'!$A$29:$M$1904,2,FALSE)</f>
        <v>11SW-B/F165</v>
      </c>
      <c r="E151" s="5">
        <f>VLOOKUP(B151,'[1]Current Slope List'!$A$29:$M$1904,3,FALSE)</f>
        <v>0</v>
      </c>
      <c r="F151" s="6" t="str">
        <f t="shared" si="4"/>
        <v>WHOLE</v>
      </c>
      <c r="G151" s="6" t="str">
        <f>VLOOKUP(B151,'[1]Current Slope List'!$A$29:$M$1904,4,FALSE)</f>
        <v>CP,ML&amp;Wch</v>
      </c>
      <c r="H151" s="6" t="str">
        <f>VLOOKUP(B151,'[1]Current Slope List'!$A$29:$M$1904,5,FALSE)</f>
        <v>C-E</v>
      </c>
      <c r="I151" s="6" t="s">
        <v>290</v>
      </c>
      <c r="K151" s="6" t="str">
        <f>VLOOKUP(B151,'[1]Current Slope List'!$A$29:$M$1904,11,FALSE)</f>
        <v>Central_Admiralty</v>
      </c>
      <c r="L151" s="5" t="s">
        <v>335</v>
      </c>
      <c r="M151" s="5" t="s">
        <v>336</v>
      </c>
      <c r="N151" s="5" t="str">
        <f>VLOOKUP(B151,'[1]Current Slope List'!$A$29:$M$1904,8,FALSE)</f>
        <v>LCSD</v>
      </c>
      <c r="O151" s="7" t="s">
        <v>125</v>
      </c>
      <c r="P151" s="7">
        <v>35</v>
      </c>
      <c r="Q151" s="7">
        <v>3</v>
      </c>
      <c r="R151" s="7">
        <v>40</v>
      </c>
      <c r="S151" s="7">
        <f t="shared" si="5"/>
        <v>120</v>
      </c>
      <c r="T151" s="12">
        <v>0</v>
      </c>
      <c r="U151" s="12">
        <v>1</v>
      </c>
      <c r="V151" s="12">
        <v>0</v>
      </c>
      <c r="W151" s="12">
        <v>0</v>
      </c>
      <c r="X151" s="12">
        <v>0</v>
      </c>
      <c r="Y151" s="6" t="s">
        <v>61</v>
      </c>
      <c r="Z151" s="6" t="s">
        <v>62</v>
      </c>
      <c r="AA151" s="9" t="s">
        <v>116</v>
      </c>
      <c r="AB151" s="9" t="s">
        <v>116</v>
      </c>
      <c r="AC151" s="9" t="s">
        <v>116</v>
      </c>
      <c r="AD151" s="9" t="s">
        <v>116</v>
      </c>
      <c r="AE151" s="9" t="s">
        <v>49</v>
      </c>
      <c r="AF151" s="5">
        <v>2</v>
      </c>
      <c r="AG151" s="10">
        <f>VLOOKUP(B151,[1]NPRS!$A$29:$O$1904,10,FALSE)</f>
        <v>0.03</v>
      </c>
      <c r="AH151" s="5" t="str">
        <f>VLOOKUP(B151,'[1]Current Slope List'!$A$29:$M$1904,12,FALSE)</f>
        <v>Yes</v>
      </c>
      <c r="AI151" s="6" t="str">
        <f>IF(VLOOKUP(B151,'[1]intensive 2019'!$A$2:$E$145,1,TRUE)=B151,"Y","N")</f>
        <v>N</v>
      </c>
      <c r="AJ151" s="6" t="s">
        <v>50</v>
      </c>
      <c r="AK151" s="5">
        <v>15</v>
      </c>
      <c r="AL151" s="6" t="s">
        <v>50</v>
      </c>
      <c r="AM151" s="6" t="s">
        <v>50</v>
      </c>
      <c r="AN151" s="6" t="s">
        <v>50</v>
      </c>
      <c r="AO151" s="6" t="s">
        <v>50</v>
      </c>
      <c r="AP151" s="6" t="s">
        <v>50</v>
      </c>
    </row>
    <row r="152" spans="1:42">
      <c r="A152" s="5">
        <v>151</v>
      </c>
      <c r="B152" s="5" t="s">
        <v>380</v>
      </c>
      <c r="C152" s="6" t="str">
        <f>IF(VLOOKUP(B152,'[1]Current Slope List'!$A$29:$M$1904,1,FALSE)=B152,"Y","N")</f>
        <v>Y</v>
      </c>
      <c r="D152" s="5" t="str">
        <f>VLOOKUP(B152,'[1]Current Slope List'!$A$29:$M$1904,2,FALSE)</f>
        <v>11SW-B/FR167</v>
      </c>
      <c r="E152" s="5">
        <f>VLOOKUP(B152,'[1]Current Slope List'!$A$29:$M$1904,3,FALSE)</f>
        <v>0</v>
      </c>
      <c r="F152" s="6" t="str">
        <f t="shared" si="4"/>
        <v>WHOLE</v>
      </c>
      <c r="G152" s="6" t="str">
        <f>VLOOKUP(B152,'[1]Current Slope List'!$A$29:$M$1904,4,FALSE)</f>
        <v>CP,ML&amp;Wch</v>
      </c>
      <c r="H152" s="6" t="str">
        <f>VLOOKUP(B152,'[1]Current Slope List'!$A$29:$M$1904,5,FALSE)</f>
        <v>C-E</v>
      </c>
      <c r="I152" s="6" t="s">
        <v>290</v>
      </c>
      <c r="K152" s="6" t="str">
        <f>VLOOKUP(B152,'[1]Current Slope List'!$A$29:$M$1904,11,FALSE)</f>
        <v>Central_Admiralty</v>
      </c>
      <c r="L152" s="5" t="s">
        <v>335</v>
      </c>
      <c r="M152" s="5" t="s">
        <v>336</v>
      </c>
      <c r="N152" s="5" t="str">
        <f>VLOOKUP(B152,'[1]Current Slope List'!$A$29:$M$1904,8,FALSE)</f>
        <v>LCSD</v>
      </c>
      <c r="O152" s="7" t="s">
        <v>125</v>
      </c>
      <c r="P152" s="7">
        <v>23</v>
      </c>
      <c r="Q152" s="7">
        <v>3</v>
      </c>
      <c r="R152" s="7">
        <v>30</v>
      </c>
      <c r="S152" s="7">
        <f t="shared" si="5"/>
        <v>90</v>
      </c>
      <c r="T152" s="12">
        <v>0</v>
      </c>
      <c r="U152" s="12">
        <v>1</v>
      </c>
      <c r="V152" s="12">
        <v>0</v>
      </c>
      <c r="W152" s="12">
        <v>0</v>
      </c>
      <c r="X152" s="12">
        <v>0</v>
      </c>
      <c r="Y152" s="6" t="s">
        <v>61</v>
      </c>
      <c r="Z152" s="6" t="s">
        <v>62</v>
      </c>
      <c r="AA152" s="9" t="s">
        <v>381</v>
      </c>
      <c r="AB152" s="9" t="s">
        <v>54</v>
      </c>
      <c r="AC152" s="9" t="s">
        <v>121</v>
      </c>
      <c r="AD152" s="9" t="s">
        <v>56</v>
      </c>
      <c r="AE152" s="9" t="s">
        <v>62</v>
      </c>
      <c r="AF152" s="5">
        <v>1</v>
      </c>
      <c r="AG152" s="10">
        <f>VLOOKUP(B152,[1]NPRS!$A$29:$O$1904,10,FALSE)</f>
        <v>0</v>
      </c>
      <c r="AH152" s="5" t="str">
        <f>VLOOKUP(B152,'[1]Current Slope List'!$A$29:$M$1904,12,FALSE)</f>
        <v>Yes</v>
      </c>
      <c r="AI152" s="6" t="str">
        <f>IF(VLOOKUP(B152,'[1]intensive 2019'!$A$2:$E$145,1,TRUE)=B152,"Y","N")</f>
        <v>Y</v>
      </c>
      <c r="AJ152" s="6" t="str">
        <f>IF(VLOOKUP(B152,[1]PWI!$A$2:$B$239,1,FALSE)=B152,"Y","N")</f>
        <v>Y</v>
      </c>
      <c r="AK152" s="5">
        <v>4</v>
      </c>
      <c r="AL152" s="6" t="str">
        <f>IF(VLOOKUP(B152,[1]OVT_SWT!$A$2:$E$100,1,FALSE)=B152,"Y","N")</f>
        <v>Y</v>
      </c>
      <c r="AM152" s="6" t="s">
        <v>50</v>
      </c>
      <c r="AN152" s="6" t="s">
        <v>50</v>
      </c>
      <c r="AO152" s="6" t="s">
        <v>50</v>
      </c>
      <c r="AP152" s="6" t="s">
        <v>50</v>
      </c>
    </row>
    <row r="153" spans="1:42">
      <c r="A153" s="5">
        <v>152</v>
      </c>
      <c r="B153" s="5" t="s">
        <v>382</v>
      </c>
      <c r="C153" s="6" t="str">
        <f>IF(VLOOKUP(B153,'[1]Current Slope List'!$A$29:$M$1904,1,FALSE)=B153,"Y","N")</f>
        <v>Y</v>
      </c>
      <c r="D153" s="5" t="str">
        <f>VLOOKUP(B153,'[1]Current Slope List'!$A$29:$M$1904,2,FALSE)</f>
        <v>11SW-B/FR176</v>
      </c>
      <c r="E153" s="5">
        <f>VLOOKUP(B153,'[1]Current Slope List'!$A$29:$M$1904,3,FALSE)</f>
        <v>0</v>
      </c>
      <c r="F153" s="6" t="str">
        <f t="shared" si="4"/>
        <v>WHOLE</v>
      </c>
      <c r="G153" s="6" t="str">
        <f>VLOOKUP(B153,'[1]Current Slope List'!$A$29:$M$1904,4,FALSE)</f>
        <v>CP,ML&amp;Wch</v>
      </c>
      <c r="H153" s="6" t="str">
        <f>VLOOKUP(B153,'[1]Current Slope List'!$A$29:$M$1904,5,FALSE)</f>
        <v>C-E</v>
      </c>
      <c r="I153" s="6" t="s">
        <v>290</v>
      </c>
      <c r="K153" s="6" t="str">
        <f>VLOOKUP(B153,'[1]Current Slope List'!$A$29:$M$1904,11,FALSE)</f>
        <v>Central_Admiralty</v>
      </c>
      <c r="L153" s="5" t="s">
        <v>335</v>
      </c>
      <c r="M153" s="5" t="s">
        <v>336</v>
      </c>
      <c r="N153" s="5" t="str">
        <f>VLOOKUP(B153,'[1]Current Slope List'!$A$29:$M$1904,8,FALSE)</f>
        <v>LCSD</v>
      </c>
      <c r="O153" s="7" t="s">
        <v>46</v>
      </c>
      <c r="P153" s="7">
        <v>30</v>
      </c>
      <c r="Q153" s="7">
        <v>3.5</v>
      </c>
      <c r="R153" s="7">
        <v>121</v>
      </c>
      <c r="S153" s="7">
        <f t="shared" si="5"/>
        <v>423.5</v>
      </c>
      <c r="T153" s="12">
        <v>0</v>
      </c>
      <c r="U153" s="12">
        <v>1</v>
      </c>
      <c r="V153" s="12">
        <v>0</v>
      </c>
      <c r="W153" s="12">
        <v>0</v>
      </c>
      <c r="X153" s="12">
        <v>0</v>
      </c>
      <c r="Y153" s="6" t="s">
        <v>61</v>
      </c>
      <c r="Z153" s="6" t="s">
        <v>62</v>
      </c>
      <c r="AA153" s="9" t="s">
        <v>53</v>
      </c>
      <c r="AB153" s="9">
        <v>121</v>
      </c>
      <c r="AC153" s="9">
        <v>85</v>
      </c>
      <c r="AD153" s="9" t="s">
        <v>56</v>
      </c>
      <c r="AE153" s="9" t="s">
        <v>72</v>
      </c>
      <c r="AF153" s="5">
        <v>1</v>
      </c>
      <c r="AG153" s="10">
        <f>VLOOKUP(B153,[1]NPRS!$A$29:$O$1904,10,FALSE)</f>
        <v>0</v>
      </c>
      <c r="AH153" s="5" t="str">
        <f>VLOOKUP(B153,'[1]Current Slope List'!$A$29:$M$1904,12,FALSE)</f>
        <v>Yes</v>
      </c>
      <c r="AI153" s="6" t="str">
        <f>IF(VLOOKUP(B153,'[1]intensive 2019'!$A$2:$E$145,1,TRUE)=B153,"Y","N")</f>
        <v>N</v>
      </c>
      <c r="AJ153" s="6" t="s">
        <v>50</v>
      </c>
      <c r="AK153" s="5">
        <v>39</v>
      </c>
      <c r="AL153" s="6" t="s">
        <v>50</v>
      </c>
      <c r="AM153" s="6" t="s">
        <v>50</v>
      </c>
      <c r="AN153" s="6" t="s">
        <v>50</v>
      </c>
      <c r="AO153" s="6" t="str">
        <f>IF(VLOOKUP(B153,[1]Roadside!$B$2:$D$186,1,FALSE)=B153,"Y","N")</f>
        <v>Y</v>
      </c>
      <c r="AP153" s="6" t="s">
        <v>50</v>
      </c>
    </row>
    <row r="154" spans="1:42">
      <c r="A154" s="5">
        <v>153</v>
      </c>
      <c r="B154" s="5" t="s">
        <v>383</v>
      </c>
      <c r="C154" s="6" t="str">
        <f>IF(VLOOKUP(B154,'[1]Current Slope List'!$A$29:$M$1904,1,FALSE)=B154,"Y","N")</f>
        <v>Y</v>
      </c>
      <c r="D154" s="5" t="str">
        <f>VLOOKUP(B154,'[1]Current Slope List'!$A$29:$M$1904,2,FALSE)</f>
        <v>11SW-B/F250</v>
      </c>
      <c r="E154" s="5">
        <f>VLOOKUP(B154,'[1]Current Slope List'!$A$29:$M$1904,3,FALSE)</f>
        <v>0</v>
      </c>
      <c r="F154" s="6" t="str">
        <f t="shared" si="4"/>
        <v>WHOLE</v>
      </c>
      <c r="G154" s="6" t="str">
        <f>VLOOKUP(B154,'[1]Current Slope List'!$A$29:$M$1904,4,FALSE)</f>
        <v>CP,ML&amp;Wch</v>
      </c>
      <c r="H154" s="6" t="str">
        <f>VLOOKUP(B154,'[1]Current Slope List'!$A$29:$M$1904,5,FALSE)</f>
        <v>C-E</v>
      </c>
      <c r="I154" s="6" t="s">
        <v>290</v>
      </c>
      <c r="K154" s="6" t="str">
        <f>VLOOKUP(B154,'[1]Current Slope List'!$A$29:$M$1904,11,FALSE)</f>
        <v>Central_Admiralty</v>
      </c>
      <c r="L154" s="5" t="s">
        <v>335</v>
      </c>
      <c r="M154" s="5" t="s">
        <v>336</v>
      </c>
      <c r="N154" s="5" t="str">
        <f>VLOOKUP(B154,'[1]Current Slope List'!$A$29:$M$1904,8,FALSE)</f>
        <v>LCSD</v>
      </c>
      <c r="O154" s="7" t="s">
        <v>46</v>
      </c>
      <c r="P154" s="7">
        <v>50</v>
      </c>
      <c r="Q154" s="7">
        <v>9.5</v>
      </c>
      <c r="R154" s="7">
        <v>50</v>
      </c>
      <c r="S154" s="7">
        <f t="shared" si="5"/>
        <v>475</v>
      </c>
      <c r="T154" s="12">
        <v>0</v>
      </c>
      <c r="U154" s="12">
        <v>1</v>
      </c>
      <c r="V154" s="12">
        <v>0</v>
      </c>
      <c r="W154" s="12">
        <v>0</v>
      </c>
      <c r="X154" s="12">
        <v>0</v>
      </c>
      <c r="Y154" s="6" t="s">
        <v>61</v>
      </c>
      <c r="Z154" s="6" t="s">
        <v>62</v>
      </c>
      <c r="AA154" s="9" t="s">
        <v>116</v>
      </c>
      <c r="AB154" s="9" t="s">
        <v>116</v>
      </c>
      <c r="AC154" s="9" t="s">
        <v>116</v>
      </c>
      <c r="AD154" s="9" t="s">
        <v>116</v>
      </c>
      <c r="AE154" s="9" t="s">
        <v>49</v>
      </c>
      <c r="AF154" s="5">
        <v>2</v>
      </c>
      <c r="AG154" s="10">
        <f>VLOOKUP(B154,[1]NPRS!$A$29:$O$1904,10,FALSE)</f>
        <v>120.6</v>
      </c>
      <c r="AH154" s="5" t="str">
        <f>VLOOKUP(B154,'[1]Current Slope List'!$A$29:$M$1904,12,FALSE)</f>
        <v>Yes</v>
      </c>
      <c r="AI154" s="6" t="str">
        <f>IF(VLOOKUP(B154,'[1]intensive 2019'!$A$2:$E$145,1,TRUE)=B154,"Y","N")</f>
        <v>N</v>
      </c>
      <c r="AJ154" s="6" t="s">
        <v>50</v>
      </c>
      <c r="AK154" s="5">
        <v>22</v>
      </c>
      <c r="AL154" s="6" t="s">
        <v>50</v>
      </c>
      <c r="AM154" s="6" t="s">
        <v>50</v>
      </c>
      <c r="AN154" s="6" t="s">
        <v>50</v>
      </c>
      <c r="AO154" s="6" t="s">
        <v>50</v>
      </c>
      <c r="AP154" s="6" t="s">
        <v>50</v>
      </c>
    </row>
    <row r="155" spans="1:42">
      <c r="A155" s="5">
        <v>154</v>
      </c>
      <c r="B155" s="5" t="s">
        <v>384</v>
      </c>
      <c r="C155" s="6" t="str">
        <f>IF(VLOOKUP(B155,'[1]Current Slope List'!$A$29:$M$1904,1,FALSE)=B155,"Y","N")</f>
        <v>Y</v>
      </c>
      <c r="D155" s="5" t="str">
        <f>VLOOKUP(B155,'[1]Current Slope List'!$A$29:$M$1904,2,FALSE)</f>
        <v>11SW-B/FR251</v>
      </c>
      <c r="E155" s="5">
        <f>VLOOKUP(B155,'[1]Current Slope List'!$A$29:$M$1904,3,FALSE)</f>
        <v>0</v>
      </c>
      <c r="F155" s="6" t="str">
        <f t="shared" si="4"/>
        <v>WHOLE</v>
      </c>
      <c r="G155" s="6" t="str">
        <f>VLOOKUP(B155,'[1]Current Slope List'!$A$29:$M$1904,4,FALSE)</f>
        <v>CP,ML&amp;Wch</v>
      </c>
      <c r="H155" s="6" t="str">
        <f>VLOOKUP(B155,'[1]Current Slope List'!$A$29:$M$1904,5,FALSE)</f>
        <v>C-E</v>
      </c>
      <c r="I155" s="6" t="s">
        <v>290</v>
      </c>
      <c r="K155" s="6" t="str">
        <f>VLOOKUP(B155,'[1]Current Slope List'!$A$29:$M$1904,11,FALSE)</f>
        <v>Central_Admiralty</v>
      </c>
      <c r="L155" s="5" t="s">
        <v>335</v>
      </c>
      <c r="M155" s="5" t="s">
        <v>336</v>
      </c>
      <c r="N155" s="5" t="str">
        <f>VLOOKUP(B155,'[1]Current Slope List'!$A$29:$M$1904,8,FALSE)</f>
        <v>LCSD</v>
      </c>
      <c r="O155" s="7" t="s">
        <v>46</v>
      </c>
      <c r="P155" s="7">
        <v>19</v>
      </c>
      <c r="Q155" s="7">
        <v>2.9</v>
      </c>
      <c r="R155" s="7">
        <v>51</v>
      </c>
      <c r="S155" s="7">
        <f t="shared" si="5"/>
        <v>147.9</v>
      </c>
      <c r="T155" s="12">
        <v>0</v>
      </c>
      <c r="U155" s="12">
        <v>0.95</v>
      </c>
      <c r="V155" s="12">
        <v>0.05</v>
      </c>
      <c r="W155" s="12">
        <v>0</v>
      </c>
      <c r="X155" s="12">
        <v>0</v>
      </c>
      <c r="Y155" s="6" t="s">
        <v>61</v>
      </c>
      <c r="Z155" s="6" t="s">
        <v>62</v>
      </c>
      <c r="AA155" s="9">
        <v>6.1</v>
      </c>
      <c r="AB155" s="9">
        <v>26</v>
      </c>
      <c r="AC155" s="9">
        <v>90</v>
      </c>
      <c r="AD155" s="9" t="s">
        <v>56</v>
      </c>
      <c r="AE155" s="9" t="s">
        <v>62</v>
      </c>
      <c r="AF155" s="5">
        <v>1</v>
      </c>
      <c r="AG155" s="10">
        <f>VLOOKUP(B155,[1]NPRS!$A$29:$O$1904,10,FALSE)</f>
        <v>6.56</v>
      </c>
      <c r="AH155" s="5" t="str">
        <f>VLOOKUP(B155,'[1]Current Slope List'!$A$29:$M$1904,12,FALSE)</f>
        <v>Yes</v>
      </c>
      <c r="AI155" s="6" t="str">
        <f>IF(VLOOKUP(B155,'[1]intensive 2019'!$A$2:$E$145,1,TRUE)=B155,"Y","N")</f>
        <v>N</v>
      </c>
      <c r="AJ155" s="6" t="s">
        <v>50</v>
      </c>
      <c r="AL155" s="6" t="s">
        <v>50</v>
      </c>
      <c r="AM155" s="6" t="s">
        <v>50</v>
      </c>
      <c r="AN155" s="6" t="s">
        <v>50</v>
      </c>
      <c r="AO155" s="6" t="s">
        <v>50</v>
      </c>
      <c r="AP155" s="6" t="s">
        <v>50</v>
      </c>
    </row>
    <row r="156" spans="1:42">
      <c r="A156" s="5">
        <v>155</v>
      </c>
      <c r="B156" s="5" t="s">
        <v>385</v>
      </c>
      <c r="C156" s="6" t="str">
        <f>IF(VLOOKUP(B156,'[1]Current Slope List'!$A$29:$M$1904,1,FALSE)=B156,"Y","N")</f>
        <v>Y</v>
      </c>
      <c r="D156" s="5" t="str">
        <f>VLOOKUP(B156,'[1]Current Slope List'!$A$29:$M$1904,2,FALSE)</f>
        <v>11SW-B/FR259</v>
      </c>
      <c r="E156" s="5">
        <f>VLOOKUP(B156,'[1]Current Slope List'!$A$29:$M$1904,3,FALSE)</f>
        <v>0</v>
      </c>
      <c r="F156" s="6" t="str">
        <f t="shared" si="4"/>
        <v>WHOLE</v>
      </c>
      <c r="G156" s="6" t="str">
        <f>VLOOKUP(B156,'[1]Current Slope List'!$A$29:$M$1904,4,FALSE)</f>
        <v>CP,ML&amp;Wch</v>
      </c>
      <c r="H156" s="6" t="str">
        <f>VLOOKUP(B156,'[1]Current Slope List'!$A$29:$M$1904,5,FALSE)</f>
        <v>C-E</v>
      </c>
      <c r="I156" s="6" t="s">
        <v>290</v>
      </c>
      <c r="K156" s="6" t="str">
        <f>VLOOKUP(B156,'[1]Current Slope List'!$A$29:$M$1904,11,FALSE)</f>
        <v>Central_Admiralty</v>
      </c>
      <c r="L156" s="5" t="s">
        <v>335</v>
      </c>
      <c r="M156" s="5" t="s">
        <v>336</v>
      </c>
      <c r="N156" s="5" t="str">
        <f>VLOOKUP(B156,'[1]Current Slope List'!$A$29:$M$1904,8,FALSE)</f>
        <v>LCSD</v>
      </c>
      <c r="O156" s="7" t="s">
        <v>125</v>
      </c>
      <c r="P156" s="7">
        <v>30</v>
      </c>
      <c r="Q156" s="7">
        <v>16</v>
      </c>
      <c r="R156" s="7">
        <v>55</v>
      </c>
      <c r="S156" s="7">
        <f t="shared" si="5"/>
        <v>880</v>
      </c>
      <c r="T156" s="12">
        <v>0</v>
      </c>
      <c r="U156" s="12">
        <v>1</v>
      </c>
      <c r="V156" s="12">
        <v>0</v>
      </c>
      <c r="W156" s="12">
        <v>0</v>
      </c>
      <c r="X156" s="12">
        <v>0</v>
      </c>
      <c r="Y156" s="6" t="s">
        <v>61</v>
      </c>
      <c r="Z156" s="6" t="s">
        <v>62</v>
      </c>
      <c r="AA156" s="9" t="s">
        <v>346</v>
      </c>
      <c r="AB156" s="9" t="s">
        <v>180</v>
      </c>
      <c r="AC156" s="9" t="s">
        <v>121</v>
      </c>
      <c r="AD156" s="9" t="s">
        <v>56</v>
      </c>
      <c r="AE156" s="9" t="s">
        <v>72</v>
      </c>
      <c r="AF156" s="5">
        <v>2</v>
      </c>
      <c r="AG156" s="10">
        <f>VLOOKUP(B156,[1]NPRS!$A$29:$O$1904,10,FALSE)</f>
        <v>0</v>
      </c>
      <c r="AH156" s="5" t="str">
        <f>VLOOKUP(B156,'[1]Current Slope List'!$A$29:$M$1904,12,FALSE)</f>
        <v>Yes</v>
      </c>
      <c r="AI156" s="6" t="str">
        <f>IF(VLOOKUP(B156,'[1]intensive 2019'!$A$2:$E$145,1,TRUE)=B156,"Y","N")</f>
        <v>Y</v>
      </c>
      <c r="AJ156" s="6" t="str">
        <f>IF(VLOOKUP(B156,[1]PWI!$A$2:$B$239,1,FALSE)=B156,"Y","N")</f>
        <v>Y</v>
      </c>
      <c r="AK156" s="5">
        <v>12</v>
      </c>
      <c r="AL156" s="6" t="s">
        <v>50</v>
      </c>
      <c r="AM156" s="6" t="s">
        <v>50</v>
      </c>
      <c r="AN156" s="6" t="s">
        <v>50</v>
      </c>
      <c r="AO156" s="6" t="s">
        <v>50</v>
      </c>
      <c r="AP156" s="6" t="s">
        <v>50</v>
      </c>
    </row>
    <row r="157" spans="1:42">
      <c r="A157" s="5">
        <v>156</v>
      </c>
      <c r="B157" s="5" t="s">
        <v>386</v>
      </c>
      <c r="C157" s="6" t="str">
        <f>IF(VLOOKUP(B157,'[1]Current Slope List'!$A$29:$M$1904,1,FALSE)=B157,"Y","N")</f>
        <v>Y</v>
      </c>
      <c r="D157" s="5" t="str">
        <f>VLOOKUP(B157,'[1]Current Slope List'!$A$29:$M$1904,2,FALSE)</f>
        <v>11SW-B/FR260</v>
      </c>
      <c r="E157" s="5">
        <f>VLOOKUP(B157,'[1]Current Slope List'!$A$29:$M$1904,3,FALSE)</f>
        <v>0</v>
      </c>
      <c r="F157" s="6" t="str">
        <f t="shared" si="4"/>
        <v>WHOLE</v>
      </c>
      <c r="G157" s="6" t="str">
        <f>VLOOKUP(B157,'[1]Current Slope List'!$A$29:$M$1904,4,FALSE)</f>
        <v>CP,ML&amp;Wch</v>
      </c>
      <c r="H157" s="6" t="str">
        <f>VLOOKUP(B157,'[1]Current Slope List'!$A$29:$M$1904,5,FALSE)</f>
        <v>C-E</v>
      </c>
      <c r="I157" s="6" t="s">
        <v>290</v>
      </c>
      <c r="K157" s="6" t="str">
        <f>VLOOKUP(B157,'[1]Current Slope List'!$A$29:$M$1904,11,FALSE)</f>
        <v>Central_Admiralty</v>
      </c>
      <c r="L157" s="5" t="s">
        <v>335</v>
      </c>
      <c r="M157" s="5" t="s">
        <v>336</v>
      </c>
      <c r="N157" s="5" t="str">
        <f>VLOOKUP(B157,'[1]Current Slope List'!$A$29:$M$1904,8,FALSE)</f>
        <v>LCSD</v>
      </c>
      <c r="O157" s="7" t="s">
        <v>125</v>
      </c>
      <c r="P157" s="7">
        <v>27</v>
      </c>
      <c r="Q157" s="7">
        <v>16.600000000000001</v>
      </c>
      <c r="R157" s="7">
        <v>120</v>
      </c>
      <c r="S157" s="7">
        <f t="shared" si="5"/>
        <v>1992.0000000000002</v>
      </c>
      <c r="T157" s="12">
        <v>0</v>
      </c>
      <c r="U157" s="12">
        <v>1</v>
      </c>
      <c r="V157" s="12">
        <v>0</v>
      </c>
      <c r="W157" s="12">
        <v>0</v>
      </c>
      <c r="X157" s="12">
        <v>0</v>
      </c>
      <c r="Y157" s="6" t="s">
        <v>61</v>
      </c>
      <c r="Z157" s="6" t="s">
        <v>62</v>
      </c>
      <c r="AA157" s="9" t="s">
        <v>387</v>
      </c>
      <c r="AB157" s="9" t="s">
        <v>388</v>
      </c>
      <c r="AC157" s="9" t="s">
        <v>128</v>
      </c>
      <c r="AD157" s="9" t="s">
        <v>389</v>
      </c>
      <c r="AE157" s="9" t="s">
        <v>194</v>
      </c>
      <c r="AF157" s="5">
        <v>2</v>
      </c>
      <c r="AG157" s="10">
        <f>VLOOKUP(B157,[1]NPRS!$A$29:$O$1904,10,FALSE)</f>
        <v>7.8</v>
      </c>
      <c r="AH157" s="5" t="str">
        <f>VLOOKUP(B157,'[1]Current Slope List'!$A$29:$M$1904,12,FALSE)</f>
        <v>Yes</v>
      </c>
      <c r="AI157" s="6" t="str">
        <f>IF(VLOOKUP(B157,'[1]intensive 2019'!$A$2:$E$145,1,TRUE)=B157,"Y","N")</f>
        <v>Y</v>
      </c>
      <c r="AJ157" s="6" t="str">
        <f>IF(VLOOKUP(B157,[1]PWI!$A$2:$B$239,1,FALSE)=B157,"Y","N")</f>
        <v>Y</v>
      </c>
      <c r="AK157" s="5">
        <v>68</v>
      </c>
      <c r="AL157" s="6" t="str">
        <f>IF(VLOOKUP(B157,[1]OVT_SWT!$A$2:$E$100,1,FALSE)=B157,"Y","N")</f>
        <v>Y</v>
      </c>
      <c r="AM157" s="6" t="s">
        <v>50</v>
      </c>
      <c r="AN157" s="6" t="str">
        <f>IF(VLOOKUP(D157,[1]BRR!$A$2:$B$40,1,FALSE)=D157,"Y","N")</f>
        <v>Y</v>
      </c>
      <c r="AO157" s="6" t="s">
        <v>50</v>
      </c>
      <c r="AP157" s="6" t="s">
        <v>50</v>
      </c>
    </row>
    <row r="158" spans="1:42">
      <c r="A158" s="5">
        <v>157</v>
      </c>
      <c r="B158" s="5" t="s">
        <v>390</v>
      </c>
      <c r="C158" s="6" t="str">
        <f>IF(VLOOKUP(B158,[2]List_A!$A$29:$M$1904,1,FALSE)=B158,"Y","N")</f>
        <v>Y</v>
      </c>
      <c r="D158" s="5" t="str">
        <f>VLOOKUP(B158,[2]List_A!$A$29:$M$1904,2,FALSE)</f>
        <v>11SW-B/FR264</v>
      </c>
      <c r="E158" s="5">
        <f>VLOOKUP(B158,[2]List_A!$A$29:$M$1904,3,FALSE)</f>
        <v>0</v>
      </c>
      <c r="F158" s="6" t="str">
        <f t="shared" si="4"/>
        <v>WHOLE</v>
      </c>
      <c r="G158" s="6" t="e">
        <f>VLOOKUP(B158,'[1]Current Slope List'!$A$29:$M$1904,4,FALSE)</f>
        <v>#N/A</v>
      </c>
      <c r="H158" s="6" t="e">
        <f>VLOOKUP(B158,'[1]Current Slope List'!$A$29:$M$1904,5,FALSE)</f>
        <v>#N/A</v>
      </c>
      <c r="I158" s="6" t="s">
        <v>290</v>
      </c>
      <c r="K158" s="6" t="e">
        <f>VLOOKUP(B158,'[1]Current Slope List'!$A$29:$M$1904,11,FALSE)</f>
        <v>#N/A</v>
      </c>
      <c r="L158" s="5" t="s">
        <v>335</v>
      </c>
      <c r="M158" s="5" t="s">
        <v>336</v>
      </c>
      <c r="N158" s="5" t="str">
        <f>VLOOKUP(B158,[2]List_A!$A$29:$M$1904,8,FALSE)</f>
        <v>LCSD</v>
      </c>
      <c r="O158" s="7" t="s">
        <v>49</v>
      </c>
      <c r="P158" s="7">
        <v>50</v>
      </c>
      <c r="Q158" s="7">
        <v>2</v>
      </c>
      <c r="R158" s="7">
        <v>50</v>
      </c>
      <c r="S158" s="7">
        <f>SUM(Q158*R158)</f>
        <v>100</v>
      </c>
      <c r="T158" s="12">
        <v>0</v>
      </c>
      <c r="U158" s="11">
        <v>0.8</v>
      </c>
      <c r="V158" s="12">
        <v>0</v>
      </c>
      <c r="W158" s="11">
        <v>0.1</v>
      </c>
      <c r="X158" s="11">
        <v>0.1</v>
      </c>
      <c r="Y158" s="6" t="s">
        <v>49</v>
      </c>
      <c r="Z158" s="6" t="s">
        <v>49</v>
      </c>
      <c r="AA158" s="9" t="s">
        <v>391</v>
      </c>
      <c r="AB158" s="9" t="s">
        <v>238</v>
      </c>
      <c r="AC158" s="9" t="s">
        <v>121</v>
      </c>
      <c r="AD158" s="9" t="s">
        <v>392</v>
      </c>
      <c r="AF158" s="5">
        <v>1</v>
      </c>
      <c r="AG158" s="10" t="e">
        <f>VLOOKUP(B158,[1]NPRS!$A$29:$O$1904,10,FALSE)</f>
        <v>#N/A</v>
      </c>
      <c r="AH158" s="5" t="e">
        <f>VLOOKUP(B158,'[1]Current Slope List'!$A$29:$M$1904,12,FALSE)</f>
        <v>#N/A</v>
      </c>
      <c r="AI158" s="6" t="str">
        <f>IF(VLOOKUP(B158,'[1]intensive 2019'!$A$2:$E$145,1,TRUE)=B158,"Y","N")</f>
        <v>N</v>
      </c>
      <c r="AJ158" s="6" t="s">
        <v>50</v>
      </c>
      <c r="AK158" s="5">
        <v>23</v>
      </c>
      <c r="AL158" s="6" t="s">
        <v>50</v>
      </c>
      <c r="AM158" s="6" t="s">
        <v>50</v>
      </c>
      <c r="AN158" s="6" t="s">
        <v>50</v>
      </c>
      <c r="AO158" s="6" t="s">
        <v>50</v>
      </c>
      <c r="AP158" s="6" t="s">
        <v>50</v>
      </c>
    </row>
    <row r="159" spans="1:42">
      <c r="A159" s="5">
        <v>158</v>
      </c>
      <c r="B159" s="5" t="s">
        <v>393</v>
      </c>
      <c r="C159" s="6" t="str">
        <f>IF(VLOOKUP(B159,'[1]Current Slope List'!$A$29:$M$1904,1,FALSE)=B159,"Y","N")</f>
        <v>Y</v>
      </c>
      <c r="D159" s="5" t="str">
        <f>VLOOKUP(B159,'[1]Current Slope List'!$A$29:$M$1904,2,FALSE)</f>
        <v>11SW-B/FR268</v>
      </c>
      <c r="E159" s="5">
        <f>VLOOKUP(B159,'[1]Current Slope List'!$A$29:$M$1904,3,FALSE)</f>
        <v>0</v>
      </c>
      <c r="F159" s="6" t="str">
        <f t="shared" si="4"/>
        <v>WHOLE</v>
      </c>
      <c r="G159" s="6" t="str">
        <f>VLOOKUP(B159,'[1]Current Slope List'!$A$29:$M$1904,4,FALSE)</f>
        <v>CP,ML&amp;Wch</v>
      </c>
      <c r="H159" s="6" t="str">
        <f>VLOOKUP(B159,'[1]Current Slope List'!$A$29:$M$1904,5,FALSE)</f>
        <v>C-E</v>
      </c>
      <c r="I159" s="6" t="s">
        <v>290</v>
      </c>
      <c r="K159" s="6" t="str">
        <f>VLOOKUP(B159,'[1]Current Slope List'!$A$29:$M$1904,11,FALSE)</f>
        <v>Central_Admiralty</v>
      </c>
      <c r="L159" s="5" t="s">
        <v>335</v>
      </c>
      <c r="M159" s="5" t="s">
        <v>336</v>
      </c>
      <c r="N159" s="5" t="str">
        <f>VLOOKUP(B159,'[1]Current Slope List'!$A$29:$M$1904,8,FALSE)</f>
        <v>LCSD</v>
      </c>
      <c r="O159" s="7" t="s">
        <v>46</v>
      </c>
      <c r="P159" s="7">
        <v>25</v>
      </c>
      <c r="Q159" s="7">
        <v>3</v>
      </c>
      <c r="R159" s="7">
        <v>37</v>
      </c>
      <c r="S159" s="7">
        <f t="shared" si="5"/>
        <v>111</v>
      </c>
      <c r="T159" s="12">
        <v>0</v>
      </c>
      <c r="U159" s="12">
        <v>0</v>
      </c>
      <c r="V159" s="12">
        <v>0</v>
      </c>
      <c r="W159" s="12">
        <v>0</v>
      </c>
      <c r="X159" s="12">
        <v>1</v>
      </c>
      <c r="Y159" s="6" t="s">
        <v>61</v>
      </c>
      <c r="Z159" s="6" t="s">
        <v>62</v>
      </c>
      <c r="AA159" s="9" t="s">
        <v>346</v>
      </c>
      <c r="AB159" s="9" t="s">
        <v>253</v>
      </c>
      <c r="AC159" s="9" t="s">
        <v>121</v>
      </c>
      <c r="AD159" s="9" t="s">
        <v>56</v>
      </c>
      <c r="AE159" s="9" t="s">
        <v>62</v>
      </c>
      <c r="AF159" s="5">
        <v>2</v>
      </c>
      <c r="AG159" s="10">
        <f>VLOOKUP(B159,[1]NPRS!$A$29:$O$1904,10,FALSE)</f>
        <v>1.57</v>
      </c>
      <c r="AH159" s="5" t="str">
        <f>VLOOKUP(B159,'[1]Current Slope List'!$A$29:$M$1904,12,FALSE)</f>
        <v>Yes</v>
      </c>
      <c r="AI159" s="6" t="str">
        <f>IF(VLOOKUP(B159,'[1]intensive 2019'!$A$2:$E$145,1,TRUE)=B159,"Y","N")</f>
        <v>Y</v>
      </c>
      <c r="AJ159" s="6" t="str">
        <f>IF(VLOOKUP(B159,[1]PWI!$A$2:$B$239,1,FALSE)=B159,"Y","N")</f>
        <v>Y</v>
      </c>
      <c r="AK159" s="5">
        <v>10</v>
      </c>
      <c r="AL159" s="6" t="str">
        <f>IF(VLOOKUP(B159,[1]OVT_SWT!$A$2:$E$100,1,FALSE)=B159,"Y","N")</f>
        <v>Y</v>
      </c>
      <c r="AM159" s="6" t="s">
        <v>50</v>
      </c>
      <c r="AN159" s="6" t="s">
        <v>50</v>
      </c>
      <c r="AO159" s="6" t="s">
        <v>50</v>
      </c>
      <c r="AP159" s="6" t="s">
        <v>50</v>
      </c>
    </row>
    <row r="160" spans="1:42">
      <c r="A160" s="5">
        <v>159</v>
      </c>
      <c r="B160" s="5" t="s">
        <v>394</v>
      </c>
      <c r="C160" s="6" t="str">
        <f>IF(VLOOKUP(B160,'[1]Current Slope List'!$A$29:$M$1904,1,FALSE)=B160,"Y","N")</f>
        <v>Y</v>
      </c>
      <c r="D160" s="5" t="str">
        <f>VLOOKUP(B160,'[1]Current Slope List'!$A$29:$M$1904,2,FALSE)</f>
        <v>11SW-B/FR272</v>
      </c>
      <c r="E160" s="5">
        <f>VLOOKUP(B160,'[1]Current Slope List'!$A$29:$M$1904,3,FALSE)</f>
        <v>0</v>
      </c>
      <c r="F160" s="6" t="str">
        <f t="shared" si="4"/>
        <v>WHOLE</v>
      </c>
      <c r="G160" s="6" t="str">
        <f>VLOOKUP(B160,'[1]Current Slope List'!$A$29:$M$1904,4,FALSE)</f>
        <v>CP,ML&amp;Wch</v>
      </c>
      <c r="H160" s="6" t="str">
        <f>VLOOKUP(B160,'[1]Current Slope List'!$A$29:$M$1904,5,FALSE)</f>
        <v>C-E</v>
      </c>
      <c r="I160" s="6" t="s">
        <v>290</v>
      </c>
      <c r="K160" s="6" t="str">
        <f>VLOOKUP(B160,'[1]Current Slope List'!$A$29:$M$1904,11,FALSE)</f>
        <v>Central_Admiralty</v>
      </c>
      <c r="L160" s="5" t="s">
        <v>335</v>
      </c>
      <c r="M160" s="5" t="s">
        <v>336</v>
      </c>
      <c r="N160" s="5" t="str">
        <f>VLOOKUP(B160,'[1]Current Slope List'!$A$29:$M$1904,8,FALSE)</f>
        <v>LCSD</v>
      </c>
      <c r="O160" s="7" t="s">
        <v>46</v>
      </c>
      <c r="P160" s="7">
        <v>30</v>
      </c>
      <c r="Q160" s="7">
        <v>13</v>
      </c>
      <c r="R160" s="7">
        <v>70</v>
      </c>
      <c r="S160" s="7">
        <f t="shared" si="5"/>
        <v>910</v>
      </c>
      <c r="T160" s="12">
        <v>0</v>
      </c>
      <c r="U160" s="12">
        <v>0.95</v>
      </c>
      <c r="V160" s="12">
        <v>0.05</v>
      </c>
      <c r="W160" s="12">
        <v>0</v>
      </c>
      <c r="X160" s="12">
        <v>0</v>
      </c>
      <c r="Y160" s="6" t="s">
        <v>61</v>
      </c>
      <c r="Z160" s="6" t="s">
        <v>62</v>
      </c>
      <c r="AA160" s="9" t="s">
        <v>395</v>
      </c>
      <c r="AB160" s="9" t="s">
        <v>396</v>
      </c>
      <c r="AC160" s="9" t="s">
        <v>397</v>
      </c>
      <c r="AD160" s="9" t="s">
        <v>398</v>
      </c>
      <c r="AE160" s="9" t="s">
        <v>399</v>
      </c>
      <c r="AF160" s="5">
        <v>1</v>
      </c>
      <c r="AG160" s="10">
        <f>VLOOKUP(B160,[1]NPRS!$A$29:$O$1904,10,FALSE)</f>
        <v>0</v>
      </c>
      <c r="AH160" s="5" t="str">
        <f>VLOOKUP(B160,'[1]Current Slope List'!$A$29:$M$1904,12,FALSE)</f>
        <v>Yes</v>
      </c>
      <c r="AI160" s="6" t="str">
        <f>IF(VLOOKUP(B160,'[1]intensive 2019'!$A$2:$E$145,1,TRUE)=B160,"Y","N")</f>
        <v>N</v>
      </c>
      <c r="AJ160" s="6" t="s">
        <v>50</v>
      </c>
      <c r="AK160" s="5">
        <v>57</v>
      </c>
      <c r="AL160" s="6" t="s">
        <v>50</v>
      </c>
      <c r="AM160" s="6" t="s">
        <v>50</v>
      </c>
      <c r="AN160" s="6" t="s">
        <v>50</v>
      </c>
      <c r="AO160" s="6" t="s">
        <v>50</v>
      </c>
      <c r="AP160" s="6" t="s">
        <v>50</v>
      </c>
    </row>
    <row r="161" spans="1:42">
      <c r="A161" s="5">
        <v>160</v>
      </c>
      <c r="B161" s="5" t="s">
        <v>400</v>
      </c>
      <c r="C161" s="6" t="str">
        <f>IF(VLOOKUP(B161,'[1]Current Slope List'!$A$29:$M$1904,1,FALSE)=B161,"Y","N")</f>
        <v>Y</v>
      </c>
      <c r="D161" s="5" t="str">
        <f>VLOOKUP(B161,'[1]Current Slope List'!$A$29:$M$1904,2,FALSE)</f>
        <v>11SW-B/F278</v>
      </c>
      <c r="E161" s="5">
        <f>VLOOKUP(B161,'[1]Current Slope List'!$A$29:$M$1904,3,FALSE)</f>
        <v>0</v>
      </c>
      <c r="F161" s="6" t="str">
        <f t="shared" si="4"/>
        <v>WHOLE</v>
      </c>
      <c r="G161" s="6" t="str">
        <f>VLOOKUP(B161,'[1]Current Slope List'!$A$29:$M$1904,4,FALSE)</f>
        <v>CP,ML&amp;Wch</v>
      </c>
      <c r="H161" s="6" t="str">
        <f>VLOOKUP(B161,'[1]Current Slope List'!$A$29:$M$1904,5,FALSE)</f>
        <v>C-E</v>
      </c>
      <c r="I161" s="6" t="s">
        <v>290</v>
      </c>
      <c r="K161" s="6" t="str">
        <f>VLOOKUP(B161,'[1]Current Slope List'!$A$29:$M$1904,11,FALSE)</f>
        <v>Central_Admiralty</v>
      </c>
      <c r="L161" s="5" t="s">
        <v>335</v>
      </c>
      <c r="M161" s="5" t="s">
        <v>336</v>
      </c>
      <c r="N161" s="5" t="str">
        <f>VLOOKUP(B161,'[1]Current Slope List'!$A$29:$M$1904,8,FALSE)</f>
        <v>LCSD</v>
      </c>
      <c r="O161" s="7" t="s">
        <v>125</v>
      </c>
      <c r="P161" s="7">
        <v>45</v>
      </c>
      <c r="Q161" s="7">
        <v>4</v>
      </c>
      <c r="R161" s="7">
        <v>27</v>
      </c>
      <c r="S161" s="7">
        <f t="shared" si="5"/>
        <v>108</v>
      </c>
      <c r="T161" s="12">
        <v>0</v>
      </c>
      <c r="U161" s="12">
        <v>1</v>
      </c>
      <c r="V161" s="12">
        <v>0</v>
      </c>
      <c r="W161" s="12">
        <v>0</v>
      </c>
      <c r="X161" s="12">
        <v>0</v>
      </c>
      <c r="Y161" s="6" t="s">
        <v>61</v>
      </c>
      <c r="Z161" s="6" t="s">
        <v>62</v>
      </c>
      <c r="AA161" s="9" t="s">
        <v>116</v>
      </c>
      <c r="AB161" s="9" t="s">
        <v>116</v>
      </c>
      <c r="AC161" s="9" t="s">
        <v>116</v>
      </c>
      <c r="AD161" s="9" t="s">
        <v>116</v>
      </c>
      <c r="AE161" s="9" t="s">
        <v>49</v>
      </c>
      <c r="AF161" s="5">
        <v>2</v>
      </c>
      <c r="AG161" s="10">
        <f>VLOOKUP(B161,[1]NPRS!$A$29:$O$1904,10,FALSE)</f>
        <v>7.0000000000000007E-2</v>
      </c>
      <c r="AH161" s="5" t="str">
        <f>VLOOKUP(B161,'[1]Current Slope List'!$A$29:$M$1904,12,FALSE)</f>
        <v>Yes</v>
      </c>
      <c r="AI161" s="6" t="str">
        <f>IF(VLOOKUP(B161,'[1]intensive 2019'!$A$2:$E$145,1,TRUE)=B161,"Y","N")</f>
        <v>N</v>
      </c>
      <c r="AJ161" s="6" t="s">
        <v>50</v>
      </c>
      <c r="AK161" s="5">
        <v>5</v>
      </c>
      <c r="AL161" s="6" t="s">
        <v>50</v>
      </c>
      <c r="AM161" s="6" t="s">
        <v>50</v>
      </c>
      <c r="AN161" s="6" t="s">
        <v>50</v>
      </c>
      <c r="AO161" s="6" t="s">
        <v>50</v>
      </c>
      <c r="AP161" s="6" t="s">
        <v>50</v>
      </c>
    </row>
    <row r="162" spans="1:42">
      <c r="A162" s="5">
        <v>161</v>
      </c>
      <c r="B162" s="5" t="s">
        <v>401</v>
      </c>
      <c r="C162" s="6" t="str">
        <f>IF(VLOOKUP(B162,'[1]Current Slope List'!$A$29:$M$1904,1,FALSE)=B162,"Y","N")</f>
        <v>Y</v>
      </c>
      <c r="D162" s="5" t="str">
        <f>VLOOKUP(B162,'[1]Current Slope List'!$A$29:$M$1904,2,FALSE)</f>
        <v>11SW-B/F286</v>
      </c>
      <c r="E162" s="5">
        <f>VLOOKUP(B162,'[1]Current Slope List'!$A$29:$M$1904,3,FALSE)</f>
        <v>0</v>
      </c>
      <c r="F162" s="6" t="str">
        <f t="shared" si="4"/>
        <v>WHOLE</v>
      </c>
      <c r="G162" s="6" t="str">
        <f>VLOOKUP(B162,'[1]Current Slope List'!$A$29:$M$1904,4,FALSE)</f>
        <v>CP,ML&amp;Wch</v>
      </c>
      <c r="H162" s="6" t="str">
        <f>VLOOKUP(B162,'[1]Current Slope List'!$A$29:$M$1904,5,FALSE)</f>
        <v>C-E</v>
      </c>
      <c r="I162" s="6" t="s">
        <v>290</v>
      </c>
      <c r="K162" s="6" t="str">
        <f>VLOOKUP(B162,'[1]Current Slope List'!$A$29:$M$1904,11,FALSE)</f>
        <v>Central_Admiralty</v>
      </c>
      <c r="L162" s="5" t="s">
        <v>335</v>
      </c>
      <c r="M162" s="5" t="s">
        <v>336</v>
      </c>
      <c r="N162" s="5" t="str">
        <f>VLOOKUP(B162,'[1]Current Slope List'!$A$29:$M$1904,8,FALSE)</f>
        <v>LCSD</v>
      </c>
      <c r="O162" s="7" t="s">
        <v>46</v>
      </c>
      <c r="P162" s="7">
        <v>40</v>
      </c>
      <c r="Q162" s="7">
        <v>3.2</v>
      </c>
      <c r="R162" s="7">
        <v>33</v>
      </c>
      <c r="S162" s="7">
        <f t="shared" si="5"/>
        <v>105.60000000000001</v>
      </c>
      <c r="T162" s="12">
        <v>0.2</v>
      </c>
      <c r="U162" s="12">
        <v>0.8</v>
      </c>
      <c r="V162" s="12">
        <v>0</v>
      </c>
      <c r="W162" s="12">
        <v>0</v>
      </c>
      <c r="X162" s="12">
        <v>0</v>
      </c>
      <c r="Y162" s="6" t="s">
        <v>61</v>
      </c>
      <c r="Z162" s="6" t="s">
        <v>62</v>
      </c>
      <c r="AA162" s="9" t="s">
        <v>116</v>
      </c>
      <c r="AB162" s="9" t="s">
        <v>116</v>
      </c>
      <c r="AC162" s="9" t="s">
        <v>116</v>
      </c>
      <c r="AD162" s="9" t="s">
        <v>116</v>
      </c>
      <c r="AE162" s="9" t="s">
        <v>49</v>
      </c>
      <c r="AF162" s="5">
        <v>2</v>
      </c>
      <c r="AG162" s="10">
        <f>VLOOKUP(B162,[1]NPRS!$A$29:$O$1904,10,FALSE)</f>
        <v>2.85</v>
      </c>
      <c r="AH162" s="5" t="str">
        <f>VLOOKUP(B162,'[1]Current Slope List'!$A$29:$M$1904,12,FALSE)</f>
        <v>Yes</v>
      </c>
      <c r="AI162" s="6" t="str">
        <f>IF(VLOOKUP(B162,'[1]intensive 2019'!$A$2:$E$145,1,TRUE)=B162,"Y","N")</f>
        <v>N</v>
      </c>
      <c r="AJ162" s="6" t="s">
        <v>50</v>
      </c>
      <c r="AK162" s="5">
        <v>20</v>
      </c>
      <c r="AL162" s="6" t="s">
        <v>50</v>
      </c>
      <c r="AM162" s="6" t="s">
        <v>50</v>
      </c>
      <c r="AN162" s="6" t="s">
        <v>50</v>
      </c>
      <c r="AO162" s="6" t="str">
        <f>IF(VLOOKUP(B162,[1]Roadside!$B$2:$D$186,1,FALSE)=B162,"Y","N")</f>
        <v>Y</v>
      </c>
      <c r="AP162" s="6" t="s">
        <v>50</v>
      </c>
    </row>
    <row r="163" spans="1:42">
      <c r="A163" s="5">
        <v>162</v>
      </c>
      <c r="B163" s="5" t="s">
        <v>402</v>
      </c>
      <c r="C163" s="6" t="str">
        <f>IF(VLOOKUP(B163,'[1]Current Slope List'!$A$29:$M$1904,1,FALSE)=B163,"Y","N")</f>
        <v>Y</v>
      </c>
      <c r="D163" s="5" t="str">
        <f>VLOOKUP(B163,'[1]Current Slope List'!$A$29:$M$1904,2,FALSE)</f>
        <v>11SW-B/F38</v>
      </c>
      <c r="E163" s="5">
        <f>VLOOKUP(B163,'[1]Current Slope List'!$A$29:$M$1904,3,FALSE)</f>
        <v>0</v>
      </c>
      <c r="F163" s="6" t="str">
        <f t="shared" si="4"/>
        <v>WHOLE</v>
      </c>
      <c r="G163" s="6" t="str">
        <f>VLOOKUP(B163,'[1]Current Slope List'!$A$29:$M$1904,4,FALSE)</f>
        <v>CP,ML&amp;Wch</v>
      </c>
      <c r="H163" s="6" t="str">
        <f>VLOOKUP(B163,'[1]Current Slope List'!$A$29:$M$1904,5,FALSE)</f>
        <v>C-E</v>
      </c>
      <c r="I163" s="6" t="s">
        <v>290</v>
      </c>
      <c r="K163" s="6" t="str">
        <f>VLOOKUP(B163,'[1]Current Slope List'!$A$29:$M$1904,11,FALSE)</f>
        <v>Central_Admiralty</v>
      </c>
      <c r="L163" s="5" t="s">
        <v>335</v>
      </c>
      <c r="M163" s="5" t="s">
        <v>336</v>
      </c>
      <c r="N163" s="5" t="str">
        <f>VLOOKUP(B163,'[1]Current Slope List'!$A$29:$M$1904,8,FALSE)</f>
        <v>LCSD</v>
      </c>
      <c r="O163" s="7" t="s">
        <v>46</v>
      </c>
      <c r="P163" s="7">
        <v>40</v>
      </c>
      <c r="Q163" s="7">
        <v>3.2</v>
      </c>
      <c r="R163" s="7">
        <v>33</v>
      </c>
      <c r="S163" s="7">
        <f t="shared" si="5"/>
        <v>105.60000000000001</v>
      </c>
      <c r="T163" s="12">
        <v>0.2</v>
      </c>
      <c r="U163" s="12">
        <v>0.8</v>
      </c>
      <c r="V163" s="12">
        <v>0</v>
      </c>
      <c r="W163" s="12">
        <v>0</v>
      </c>
      <c r="X163" s="12">
        <v>0</v>
      </c>
      <c r="Y163" s="6" t="s">
        <v>61</v>
      </c>
      <c r="Z163" s="6" t="s">
        <v>62</v>
      </c>
      <c r="AA163" s="9" t="s">
        <v>116</v>
      </c>
      <c r="AB163" s="9" t="s">
        <v>116</v>
      </c>
      <c r="AC163" s="9" t="s">
        <v>116</v>
      </c>
      <c r="AD163" s="9" t="s">
        <v>116</v>
      </c>
      <c r="AE163" s="9" t="s">
        <v>49</v>
      </c>
      <c r="AF163" s="5">
        <v>1</v>
      </c>
      <c r="AG163" s="10">
        <f>VLOOKUP(B163,[1]NPRS!$A$29:$O$1904,10,FALSE)</f>
        <v>0</v>
      </c>
      <c r="AH163" s="5" t="str">
        <f>VLOOKUP(B163,'[1]Current Slope List'!$A$29:$M$1904,12,FALSE)</f>
        <v>Yes</v>
      </c>
      <c r="AI163" s="6" t="str">
        <f>IF(VLOOKUP(B163,'[1]intensive 2019'!$A$2:$E$145,1,TRUE)=B163,"Y","N")</f>
        <v>N</v>
      </c>
      <c r="AJ163" s="6" t="s">
        <v>50</v>
      </c>
      <c r="AK163" s="5">
        <v>20</v>
      </c>
      <c r="AL163" s="6" t="s">
        <v>50</v>
      </c>
      <c r="AM163" s="6" t="s">
        <v>50</v>
      </c>
      <c r="AN163" s="6" t="s">
        <v>50</v>
      </c>
      <c r="AO163" s="6" t="s">
        <v>50</v>
      </c>
      <c r="AP163" s="6" t="s">
        <v>50</v>
      </c>
    </row>
    <row r="164" spans="1:42">
      <c r="A164" s="5">
        <v>163</v>
      </c>
      <c r="B164" s="5" t="s">
        <v>403</v>
      </c>
      <c r="C164" s="6" t="str">
        <f>IF(VLOOKUP(B164,'[1]Current Slope List'!$A$29:$M$1904,1,FALSE)=B164,"Y","N")</f>
        <v>Y</v>
      </c>
      <c r="D164" s="5" t="str">
        <f>VLOOKUP(B164,'[1]Current Slope List'!$A$29:$M$1904,2,FALSE)</f>
        <v>11SW-B/FR39</v>
      </c>
      <c r="E164" s="5">
        <f>VLOOKUP(B164,'[1]Current Slope List'!$A$29:$M$1904,3,FALSE)</f>
        <v>0</v>
      </c>
      <c r="F164" s="6" t="str">
        <f t="shared" si="4"/>
        <v>WHOLE</v>
      </c>
      <c r="G164" s="6" t="str">
        <f>VLOOKUP(B164,'[1]Current Slope List'!$A$29:$M$1904,4,FALSE)</f>
        <v>CP,ML&amp;Wch</v>
      </c>
      <c r="H164" s="6" t="str">
        <f>VLOOKUP(B164,'[1]Current Slope List'!$A$29:$M$1904,5,FALSE)</f>
        <v>C-E</v>
      </c>
      <c r="I164" s="6" t="s">
        <v>290</v>
      </c>
      <c r="K164" s="6" t="str">
        <f>VLOOKUP(B164,'[1]Current Slope List'!$A$29:$M$1904,11,FALSE)</f>
        <v>Central_Admiralty</v>
      </c>
      <c r="L164" s="5" t="s">
        <v>335</v>
      </c>
      <c r="M164" s="5" t="s">
        <v>336</v>
      </c>
      <c r="N164" s="5" t="str">
        <f>VLOOKUP(B164,'[1]Current Slope List'!$A$29:$M$1904,8,FALSE)</f>
        <v>LCSD</v>
      </c>
      <c r="O164" s="7" t="s">
        <v>125</v>
      </c>
      <c r="P164" s="7">
        <v>42</v>
      </c>
      <c r="Q164" s="7">
        <v>5</v>
      </c>
      <c r="R164" s="7">
        <v>40</v>
      </c>
      <c r="S164" s="7">
        <f t="shared" si="5"/>
        <v>200</v>
      </c>
      <c r="T164" s="12">
        <v>0</v>
      </c>
      <c r="U164" s="12">
        <v>0.3</v>
      </c>
      <c r="V164" s="12">
        <v>0.7</v>
      </c>
      <c r="W164" s="12">
        <v>0</v>
      </c>
      <c r="X164" s="12">
        <v>0</v>
      </c>
      <c r="Y164" s="6" t="s">
        <v>61</v>
      </c>
      <c r="Z164" s="6" t="s">
        <v>72</v>
      </c>
      <c r="AA164" s="9" t="s">
        <v>185</v>
      </c>
      <c r="AB164" s="9" t="s">
        <v>404</v>
      </c>
      <c r="AC164" s="9" t="s">
        <v>121</v>
      </c>
      <c r="AD164" s="9" t="s">
        <v>297</v>
      </c>
      <c r="AE164" s="9" t="s">
        <v>72</v>
      </c>
      <c r="AF164" s="5">
        <v>1</v>
      </c>
      <c r="AG164" s="10">
        <f>VLOOKUP(B164,[1]NPRS!$A$29:$O$1904,10,FALSE)</f>
        <v>7.82</v>
      </c>
      <c r="AH164" s="5" t="str">
        <f>VLOOKUP(B164,'[1]Current Slope List'!$A$29:$M$1904,12,FALSE)</f>
        <v>Yes</v>
      </c>
      <c r="AI164" s="6" t="str">
        <f>IF(VLOOKUP(B164,'[1]intensive 2019'!$A$2:$E$145,1,TRUE)=B164,"Y","N")</f>
        <v>N</v>
      </c>
      <c r="AJ164" s="6" t="s">
        <v>50</v>
      </c>
      <c r="AK164" s="5">
        <v>11</v>
      </c>
      <c r="AL164" s="6" t="s">
        <v>50</v>
      </c>
      <c r="AM164" s="6" t="s">
        <v>50</v>
      </c>
      <c r="AN164" s="6" t="s">
        <v>50</v>
      </c>
      <c r="AO164" s="6" t="s">
        <v>50</v>
      </c>
      <c r="AP164" s="6" t="s">
        <v>50</v>
      </c>
    </row>
    <row r="165" spans="1:42">
      <c r="A165" s="5">
        <v>164</v>
      </c>
      <c r="B165" s="5" t="s">
        <v>405</v>
      </c>
      <c r="C165" s="6" t="str">
        <f>IF(VLOOKUP(B165,'[1]Current Slope List'!$A$29:$M$1904,1,FALSE)=B165,"Y","N")</f>
        <v>Y</v>
      </c>
      <c r="D165" s="5" t="str">
        <f>VLOOKUP(B165,'[1]Current Slope List'!$A$29:$M$1904,2,FALSE)</f>
        <v>11SW-B/F40</v>
      </c>
      <c r="E165" s="5">
        <f>VLOOKUP(B165,'[1]Current Slope List'!$A$29:$M$1904,3,FALSE)</f>
        <v>0</v>
      </c>
      <c r="F165" s="6" t="str">
        <f t="shared" si="4"/>
        <v>WHOLE</v>
      </c>
      <c r="G165" s="6" t="str">
        <f>VLOOKUP(B165,'[1]Current Slope List'!$A$29:$M$1904,4,FALSE)</f>
        <v>CP,ML&amp;Wch</v>
      </c>
      <c r="H165" s="6" t="str">
        <f>VLOOKUP(B165,'[1]Current Slope List'!$A$29:$M$1904,5,FALSE)</f>
        <v>C-E</v>
      </c>
      <c r="I165" s="6" t="s">
        <v>290</v>
      </c>
      <c r="K165" s="6" t="str">
        <f>VLOOKUP(B165,'[1]Current Slope List'!$A$29:$M$1904,11,FALSE)</f>
        <v>Central_Admiralty</v>
      </c>
      <c r="L165" s="5" t="s">
        <v>335</v>
      </c>
      <c r="M165" s="5" t="s">
        <v>336</v>
      </c>
      <c r="N165" s="5" t="str">
        <f>VLOOKUP(B165,'[1]Current Slope List'!$A$29:$M$1904,8,FALSE)</f>
        <v>LCSD</v>
      </c>
      <c r="O165" s="7" t="s">
        <v>46</v>
      </c>
      <c r="P165" s="7">
        <v>35</v>
      </c>
      <c r="Q165" s="7">
        <v>4.5</v>
      </c>
      <c r="R165" s="7">
        <v>15</v>
      </c>
      <c r="S165" s="7">
        <f t="shared" si="5"/>
        <v>67.5</v>
      </c>
      <c r="T165" s="12">
        <v>0</v>
      </c>
      <c r="U165" s="12">
        <v>1</v>
      </c>
      <c r="V165" s="12">
        <v>0</v>
      </c>
      <c r="W165" s="12">
        <v>0</v>
      </c>
      <c r="X165" s="12">
        <v>0</v>
      </c>
      <c r="Y165" s="6" t="s">
        <v>61</v>
      </c>
      <c r="Z165" s="6" t="s">
        <v>62</v>
      </c>
      <c r="AA165" s="9" t="s">
        <v>116</v>
      </c>
      <c r="AB165" s="9" t="s">
        <v>116</v>
      </c>
      <c r="AC165" s="9" t="s">
        <v>116</v>
      </c>
      <c r="AD165" s="9" t="s">
        <v>116</v>
      </c>
      <c r="AE165" s="9" t="s">
        <v>49</v>
      </c>
      <c r="AF165" s="5">
        <v>2</v>
      </c>
      <c r="AG165" s="10">
        <f>VLOOKUP(B165,[1]NPRS!$A$29:$O$1904,10,FALSE)</f>
        <v>0.08</v>
      </c>
      <c r="AH165" s="5" t="str">
        <f>VLOOKUP(B165,'[1]Current Slope List'!$A$29:$M$1904,12,FALSE)</f>
        <v>Yes</v>
      </c>
      <c r="AI165" s="6" t="str">
        <f>IF(VLOOKUP(B165,'[1]intensive 2019'!$A$2:$E$145,1,TRUE)=B165,"Y","N")</f>
        <v>N</v>
      </c>
      <c r="AJ165" s="6" t="s">
        <v>50</v>
      </c>
      <c r="AK165" s="5">
        <v>3</v>
      </c>
      <c r="AL165" s="6" t="s">
        <v>50</v>
      </c>
      <c r="AM165" s="6" t="s">
        <v>50</v>
      </c>
      <c r="AN165" s="6" t="s">
        <v>50</v>
      </c>
      <c r="AO165" s="6" t="str">
        <f>IF(VLOOKUP(B165,[1]Roadside!$B$2:$D$186,1,FALSE)=B165,"Y","N")</f>
        <v>Y</v>
      </c>
      <c r="AP165" s="6" t="s">
        <v>50</v>
      </c>
    </row>
    <row r="166" spans="1:42" hidden="1">
      <c r="A166" s="5">
        <v>165</v>
      </c>
      <c r="B166" s="5" t="s">
        <v>406</v>
      </c>
      <c r="C166" s="6" t="s">
        <v>50</v>
      </c>
      <c r="D166" s="5" t="e">
        <f>VLOOKUP(B166,'[1]Current Slope List'!$A$29:$M$1904,2,FALSE)</f>
        <v>#N/A</v>
      </c>
      <c r="E166" s="5" t="e">
        <f>VLOOKUP(B166,'[1]Current Slope List'!$A$29:$M$1904,3,FALSE)</f>
        <v>#N/A</v>
      </c>
      <c r="F166" s="6" t="e">
        <f t="shared" si="4"/>
        <v>#N/A</v>
      </c>
      <c r="G166" s="6" t="e">
        <f>VLOOKUP(B166,'[1]Current Slope List'!$A$29:$M$1904,4,FALSE)</f>
        <v>#N/A</v>
      </c>
      <c r="H166" s="6" t="e">
        <f>VLOOKUP(B166,'[1]Current Slope List'!$A$29:$M$1904,5,FALSE)</f>
        <v>#N/A</v>
      </c>
      <c r="I166" s="6" t="s">
        <v>290</v>
      </c>
      <c r="K166" s="6" t="e">
        <f>VLOOKUP(B166,'[1]Current Slope List'!$A$29:$M$1904,11,FALSE)</f>
        <v>#N/A</v>
      </c>
      <c r="L166" s="5" t="s">
        <v>335</v>
      </c>
      <c r="M166" s="5" t="s">
        <v>336</v>
      </c>
      <c r="N166" s="5" t="e">
        <f>VLOOKUP(B166,'[1]Current Slope List'!$A$29:$M$1904,8,FALSE)</f>
        <v>#N/A</v>
      </c>
      <c r="O166" s="7" t="s">
        <v>49</v>
      </c>
      <c r="P166" s="6" t="s">
        <v>49</v>
      </c>
      <c r="Q166" s="6" t="s">
        <v>49</v>
      </c>
      <c r="R166" s="6" t="s">
        <v>49</v>
      </c>
      <c r="S166" s="6" t="s">
        <v>49</v>
      </c>
      <c r="T166" s="6" t="s">
        <v>49</v>
      </c>
      <c r="U166" s="6" t="s">
        <v>49</v>
      </c>
      <c r="V166" s="6" t="s">
        <v>49</v>
      </c>
      <c r="W166" s="6" t="s">
        <v>49</v>
      </c>
      <c r="X166" s="6" t="s">
        <v>49</v>
      </c>
      <c r="Y166" s="6" t="s">
        <v>49</v>
      </c>
      <c r="Z166" s="6" t="s">
        <v>49</v>
      </c>
      <c r="AA166" s="9" t="s">
        <v>185</v>
      </c>
      <c r="AB166" s="9" t="s">
        <v>249</v>
      </c>
      <c r="AC166" s="9" t="s">
        <v>121</v>
      </c>
      <c r="AD166" s="9" t="s">
        <v>56</v>
      </c>
      <c r="AF166" s="5">
        <v>1</v>
      </c>
      <c r="AG166" s="10" t="e">
        <f>VLOOKUP(B166,[1]NPRS!$A$29:$O$1904,10,FALSE)</f>
        <v>#N/A</v>
      </c>
      <c r="AH166" s="5" t="e">
        <f>VLOOKUP(B166,'[1]Current Slope List'!$A$29:$M$1904,12,FALSE)</f>
        <v>#N/A</v>
      </c>
      <c r="AI166" s="6" t="str">
        <f>IF(VLOOKUP(B166,'[1]intensive 2019'!$A$2:$E$145,1,TRUE)=B166,"Y","N")</f>
        <v>N</v>
      </c>
      <c r="AJ166" s="6" t="s">
        <v>50</v>
      </c>
      <c r="AL166" s="6" t="s">
        <v>50</v>
      </c>
      <c r="AM166" s="6" t="s">
        <v>50</v>
      </c>
      <c r="AN166" s="6" t="s">
        <v>50</v>
      </c>
      <c r="AO166" s="6" t="s">
        <v>50</v>
      </c>
      <c r="AP166" s="6" t="s">
        <v>50</v>
      </c>
    </row>
    <row r="167" spans="1:42">
      <c r="A167" s="5">
        <v>166</v>
      </c>
      <c r="B167" s="5" t="s">
        <v>407</v>
      </c>
      <c r="C167" s="6" t="str">
        <f>IF(VLOOKUP(B167,'[1]Current Slope List'!$A$29:$M$1904,1,FALSE)=B167,"Y","N")</f>
        <v>Y</v>
      </c>
      <c r="D167" s="5" t="str">
        <f>VLOOKUP(B167,'[1]Current Slope List'!$A$29:$M$1904,2,FALSE)</f>
        <v>11SW-B/F74</v>
      </c>
      <c r="E167" s="5">
        <f>VLOOKUP(B167,'[1]Current Slope List'!$A$29:$M$1904,3,FALSE)</f>
        <v>0</v>
      </c>
      <c r="F167" s="6" t="str">
        <f t="shared" si="4"/>
        <v>WHOLE</v>
      </c>
      <c r="G167" s="6" t="str">
        <f>VLOOKUP(B167,'[1]Current Slope List'!$A$29:$M$1904,4,FALSE)</f>
        <v>CP,ML&amp;Wch</v>
      </c>
      <c r="H167" s="6" t="str">
        <f>VLOOKUP(B167,'[1]Current Slope List'!$A$29:$M$1904,5,FALSE)</f>
        <v>C-E</v>
      </c>
      <c r="I167" s="6" t="s">
        <v>290</v>
      </c>
      <c r="K167" s="6" t="str">
        <f>VLOOKUP(B167,'[1]Current Slope List'!$A$29:$M$1904,11,FALSE)</f>
        <v>Central_Admiralty</v>
      </c>
      <c r="L167" s="5" t="s">
        <v>335</v>
      </c>
      <c r="M167" s="5" t="s">
        <v>336</v>
      </c>
      <c r="N167" s="5" t="str">
        <f>VLOOKUP(B167,'[1]Current Slope List'!$A$29:$M$1904,8,FALSE)</f>
        <v>LCSD</v>
      </c>
      <c r="O167" s="7" t="s">
        <v>125</v>
      </c>
      <c r="P167" s="7">
        <v>33</v>
      </c>
      <c r="Q167" s="7">
        <v>15.8</v>
      </c>
      <c r="R167" s="7">
        <v>29.6</v>
      </c>
      <c r="S167" s="7">
        <f t="shared" si="5"/>
        <v>467.68000000000006</v>
      </c>
      <c r="T167" s="12">
        <v>0</v>
      </c>
      <c r="U167" s="12">
        <v>0.6</v>
      </c>
      <c r="V167" s="12">
        <v>0</v>
      </c>
      <c r="W167" s="12">
        <v>0.4</v>
      </c>
      <c r="X167" s="12">
        <v>0</v>
      </c>
      <c r="Y167" s="6" t="s">
        <v>61</v>
      </c>
      <c r="Z167" s="6" t="s">
        <v>62</v>
      </c>
      <c r="AA167" s="9" t="s">
        <v>116</v>
      </c>
      <c r="AB167" s="9" t="s">
        <v>116</v>
      </c>
      <c r="AC167" s="9" t="s">
        <v>116</v>
      </c>
      <c r="AD167" s="9" t="s">
        <v>116</v>
      </c>
      <c r="AE167" s="9" t="s">
        <v>49</v>
      </c>
      <c r="AF167" s="5">
        <v>1</v>
      </c>
      <c r="AG167" s="10">
        <f>VLOOKUP(B167,[1]NPRS!$A$29:$O$1904,10,FALSE)</f>
        <v>24.11</v>
      </c>
      <c r="AH167" s="5" t="str">
        <f>VLOOKUP(B167,'[1]Current Slope List'!$A$29:$M$1904,12,FALSE)</f>
        <v>Yes</v>
      </c>
      <c r="AI167" s="6" t="str">
        <f>IF(VLOOKUP(B167,'[1]intensive 2019'!$A$2:$E$145,1,TRUE)=B167,"Y","N")</f>
        <v>N</v>
      </c>
      <c r="AJ167" s="6" t="str">
        <f>IF(VLOOKUP(B167,[1]PWI!$A$2:$B$239,1,FALSE)=B167,"Y","N")</f>
        <v>Y</v>
      </c>
      <c r="AK167" s="5">
        <v>53</v>
      </c>
      <c r="AL167" s="6" t="s">
        <v>50</v>
      </c>
      <c r="AM167" s="6" t="s">
        <v>50</v>
      </c>
      <c r="AN167" s="6" t="s">
        <v>50</v>
      </c>
      <c r="AO167" s="6" t="s">
        <v>50</v>
      </c>
      <c r="AP167" s="6" t="s">
        <v>50</v>
      </c>
    </row>
    <row r="168" spans="1:42">
      <c r="A168" s="5">
        <v>167</v>
      </c>
      <c r="B168" s="5" t="s">
        <v>408</v>
      </c>
      <c r="C168" s="6" t="str">
        <f>IF(VLOOKUP(B168,'[1]Current Slope List'!$A$29:$M$1904,1,FALSE)=B168,"Y","N")</f>
        <v>Y</v>
      </c>
      <c r="D168" s="5" t="str">
        <f>VLOOKUP(B168,'[1]Current Slope List'!$A$29:$M$1904,2,FALSE)</f>
        <v>11SW-B/F84</v>
      </c>
      <c r="E168" s="5">
        <f>VLOOKUP(B168,'[1]Current Slope List'!$A$29:$M$1904,3,FALSE)</f>
        <v>0</v>
      </c>
      <c r="F168" s="6" t="str">
        <f t="shared" si="4"/>
        <v>WHOLE</v>
      </c>
      <c r="G168" s="6" t="str">
        <f>VLOOKUP(B168,'[1]Current Slope List'!$A$29:$M$1904,4,FALSE)</f>
        <v>CP,ML&amp;Wch</v>
      </c>
      <c r="H168" s="6" t="str">
        <f>VLOOKUP(B168,'[1]Current Slope List'!$A$29:$M$1904,5,FALSE)</f>
        <v>C-E</v>
      </c>
      <c r="I168" s="6" t="s">
        <v>290</v>
      </c>
      <c r="K168" s="6" t="str">
        <f>VLOOKUP(B168,'[1]Current Slope List'!$A$29:$M$1904,11,FALSE)</f>
        <v>Central_Admiralty</v>
      </c>
      <c r="L168" s="5" t="s">
        <v>335</v>
      </c>
      <c r="M168" s="5" t="s">
        <v>336</v>
      </c>
      <c r="N168" s="5" t="str">
        <f>VLOOKUP(B168,'[1]Current Slope List'!$A$29:$M$1904,8,FALSE)</f>
        <v>LCSD</v>
      </c>
      <c r="O168" s="7" t="s">
        <v>125</v>
      </c>
      <c r="P168" s="7">
        <v>30</v>
      </c>
      <c r="Q168" s="7">
        <v>13</v>
      </c>
      <c r="R168" s="7">
        <v>39</v>
      </c>
      <c r="S168" s="7">
        <f t="shared" si="5"/>
        <v>507</v>
      </c>
      <c r="T168" s="12">
        <v>0</v>
      </c>
      <c r="U168" s="12">
        <v>1</v>
      </c>
      <c r="V168" s="12">
        <v>0</v>
      </c>
      <c r="W168" s="12">
        <v>0</v>
      </c>
      <c r="X168" s="12">
        <v>0</v>
      </c>
      <c r="Y168" s="6" t="s">
        <v>61</v>
      </c>
      <c r="Z168" s="6" t="s">
        <v>62</v>
      </c>
      <c r="AA168" s="9" t="s">
        <v>116</v>
      </c>
      <c r="AB168" s="9" t="s">
        <v>116</v>
      </c>
      <c r="AC168" s="9" t="s">
        <v>116</v>
      </c>
      <c r="AD168" s="9" t="s">
        <v>116</v>
      </c>
      <c r="AE168" s="9" t="s">
        <v>49</v>
      </c>
      <c r="AF168" s="5">
        <v>1</v>
      </c>
      <c r="AG168" s="10">
        <f>VLOOKUP(B168,[1]NPRS!$A$29:$O$1904,10,FALSE)</f>
        <v>0</v>
      </c>
      <c r="AH168" s="5" t="str">
        <f>VLOOKUP(B168,'[1]Current Slope List'!$A$29:$M$1904,12,FALSE)</f>
        <v>Yes</v>
      </c>
      <c r="AI168" s="6" t="str">
        <f>IF(VLOOKUP(B168,'[1]intensive 2019'!$A$2:$E$145,1,TRUE)=B168,"Y","N")</f>
        <v>N</v>
      </c>
      <c r="AJ168" s="6" t="s">
        <v>50</v>
      </c>
      <c r="AK168" s="5">
        <v>62</v>
      </c>
      <c r="AL168" s="6" t="s">
        <v>50</v>
      </c>
      <c r="AM168" s="6" t="s">
        <v>50</v>
      </c>
      <c r="AN168" s="6" t="s">
        <v>50</v>
      </c>
      <c r="AO168" s="6" t="s">
        <v>50</v>
      </c>
      <c r="AP168" s="6" t="s">
        <v>50</v>
      </c>
    </row>
    <row r="169" spans="1:42">
      <c r="A169" s="5">
        <v>168</v>
      </c>
      <c r="B169" s="5" t="s">
        <v>409</v>
      </c>
      <c r="C169" s="6" t="str">
        <f>IF(VLOOKUP(B169,'[1]Current Slope List'!$A$29:$M$1904,1,FALSE)=B169,"Y","N")</f>
        <v>Y</v>
      </c>
      <c r="D169" s="5" t="str">
        <f>VLOOKUP(B169,'[1]Current Slope List'!$A$29:$M$1904,2,FALSE)</f>
        <v>11SW-B/F85</v>
      </c>
      <c r="E169" s="5">
        <f>VLOOKUP(B169,'[1]Current Slope List'!$A$29:$M$1904,3,FALSE)</f>
        <v>0</v>
      </c>
      <c r="F169" s="6" t="str">
        <f t="shared" si="4"/>
        <v>WHOLE</v>
      </c>
      <c r="G169" s="6" t="str">
        <f>VLOOKUP(B169,'[1]Current Slope List'!$A$29:$M$1904,4,FALSE)</f>
        <v>CP,ML&amp;Wch</v>
      </c>
      <c r="H169" s="6" t="str">
        <f>VLOOKUP(B169,'[1]Current Slope List'!$A$29:$M$1904,5,FALSE)</f>
        <v>C-E</v>
      </c>
      <c r="I169" s="6" t="s">
        <v>290</v>
      </c>
      <c r="K169" s="6" t="str">
        <f>VLOOKUP(B169,'[1]Current Slope List'!$A$29:$M$1904,11,FALSE)</f>
        <v>Central_Admiralty</v>
      </c>
      <c r="L169" s="5" t="s">
        <v>335</v>
      </c>
      <c r="M169" s="5" t="s">
        <v>336</v>
      </c>
      <c r="N169" s="5" t="str">
        <f>VLOOKUP(B169,'[1]Current Slope List'!$A$29:$M$1904,8,FALSE)</f>
        <v>LCSD</v>
      </c>
      <c r="O169" s="7" t="s">
        <v>125</v>
      </c>
      <c r="P169" s="7">
        <v>40</v>
      </c>
      <c r="Q169" s="7">
        <v>7</v>
      </c>
      <c r="R169" s="7">
        <v>55</v>
      </c>
      <c r="S169" s="7">
        <f t="shared" si="5"/>
        <v>385</v>
      </c>
      <c r="T169" s="12">
        <v>0</v>
      </c>
      <c r="U169" s="12">
        <v>1</v>
      </c>
      <c r="V169" s="12">
        <v>0</v>
      </c>
      <c r="W169" s="12">
        <v>0</v>
      </c>
      <c r="X169" s="12">
        <v>0</v>
      </c>
      <c r="Y169" s="6" t="s">
        <v>61</v>
      </c>
      <c r="Z169" s="6" t="s">
        <v>62</v>
      </c>
      <c r="AA169" s="9" t="s">
        <v>116</v>
      </c>
      <c r="AB169" s="9" t="s">
        <v>116</v>
      </c>
      <c r="AC169" s="9" t="s">
        <v>116</v>
      </c>
      <c r="AD169" s="9" t="s">
        <v>116</v>
      </c>
      <c r="AE169" s="9" t="s">
        <v>49</v>
      </c>
      <c r="AF169" s="5">
        <v>1</v>
      </c>
      <c r="AG169" s="10">
        <f>VLOOKUP(B169,[1]NPRS!$A$29:$O$1904,10,FALSE)</f>
        <v>158.58000000000001</v>
      </c>
      <c r="AH169" s="5" t="str">
        <f>VLOOKUP(B169,'[1]Current Slope List'!$A$29:$M$1904,12,FALSE)</f>
        <v>Yes</v>
      </c>
      <c r="AI169" s="6" t="str">
        <f>IF(VLOOKUP(B169,'[1]intensive 2019'!$A$2:$E$145,1,TRUE)=B169,"Y","N")</f>
        <v>N</v>
      </c>
      <c r="AJ169" s="6" t="s">
        <v>50</v>
      </c>
      <c r="AK169" s="5">
        <v>14</v>
      </c>
      <c r="AL169" s="6" t="s">
        <v>50</v>
      </c>
      <c r="AM169" s="6" t="s">
        <v>50</v>
      </c>
      <c r="AN169" s="6" t="s">
        <v>50</v>
      </c>
      <c r="AO169" s="6" t="s">
        <v>50</v>
      </c>
      <c r="AP169" s="6" t="s">
        <v>50</v>
      </c>
    </row>
    <row r="170" spans="1:42">
      <c r="A170" s="5">
        <v>169</v>
      </c>
      <c r="B170" s="5" t="s">
        <v>410</v>
      </c>
      <c r="C170" s="6" t="str">
        <f>IF(VLOOKUP(B170,'[1]Current Slope List'!$A$29:$M$1904,1,FALSE)=B170,"Y","N")</f>
        <v>Y</v>
      </c>
      <c r="D170" s="5" t="str">
        <f>VLOOKUP(B170,'[1]Current Slope List'!$A$29:$M$1904,2,FALSE)</f>
        <v>11SW-B/R412</v>
      </c>
      <c r="E170" s="5">
        <f>VLOOKUP(B170,'[1]Current Slope List'!$A$29:$M$1904,3,FALSE)</f>
        <v>0</v>
      </c>
      <c r="F170" s="6" t="str">
        <f t="shared" si="4"/>
        <v>WHOLE</v>
      </c>
      <c r="G170" s="6" t="str">
        <f>VLOOKUP(B170,'[1]Current Slope List'!$A$29:$M$1904,4,FALSE)</f>
        <v>CP,ML&amp;Wch</v>
      </c>
      <c r="H170" s="6" t="str">
        <f>VLOOKUP(B170,'[1]Current Slope List'!$A$29:$M$1904,5,FALSE)</f>
        <v>C-E</v>
      </c>
      <c r="I170" s="6" t="s">
        <v>290</v>
      </c>
      <c r="K170" s="6" t="str">
        <f>VLOOKUP(B170,'[1]Current Slope List'!$A$29:$M$1904,11,FALSE)</f>
        <v>Central_Admiralty</v>
      </c>
      <c r="L170" s="5" t="s">
        <v>335</v>
      </c>
      <c r="M170" s="5" t="s">
        <v>336</v>
      </c>
      <c r="N170" s="5" t="str">
        <f>VLOOKUP(B170,'[1]Current Slope List'!$A$29:$M$1904,8,FALSE)</f>
        <v>LCSD</v>
      </c>
      <c r="O170" s="7" t="s">
        <v>125</v>
      </c>
      <c r="P170" s="6" t="s">
        <v>49</v>
      </c>
      <c r="Q170" s="6" t="s">
        <v>49</v>
      </c>
      <c r="R170" s="6" t="s">
        <v>49</v>
      </c>
      <c r="S170" s="6" t="s">
        <v>49</v>
      </c>
      <c r="T170" s="6" t="s">
        <v>49</v>
      </c>
      <c r="U170" s="6" t="s">
        <v>49</v>
      </c>
      <c r="V170" s="6" t="s">
        <v>49</v>
      </c>
      <c r="W170" s="6" t="s">
        <v>49</v>
      </c>
      <c r="X170" s="6" t="s">
        <v>49</v>
      </c>
      <c r="Y170" s="6" t="s">
        <v>49</v>
      </c>
      <c r="Z170" s="6" t="s">
        <v>49</v>
      </c>
      <c r="AA170" s="9" t="s">
        <v>196</v>
      </c>
      <c r="AB170" s="9" t="s">
        <v>226</v>
      </c>
      <c r="AC170" s="9" t="s">
        <v>121</v>
      </c>
      <c r="AD170" s="9" t="s">
        <v>56</v>
      </c>
      <c r="AE170" s="9" t="s">
        <v>62</v>
      </c>
      <c r="AF170" s="5">
        <v>2</v>
      </c>
      <c r="AG170" s="10">
        <f>VLOOKUP(B170,[1]NPRS!$A$29:$O$1904,10,FALSE)</f>
        <v>0.16</v>
      </c>
      <c r="AH170" s="5" t="str">
        <f>VLOOKUP(B170,'[1]Current Slope List'!$A$29:$M$1904,12,FALSE)</f>
        <v>No</v>
      </c>
      <c r="AI170" s="6" t="str">
        <f>IF(VLOOKUP(B170,'[1]intensive 2019'!$A$2:$E$145,1,TRUE)=B170,"Y","N")</f>
        <v>N</v>
      </c>
      <c r="AJ170" s="6" t="s">
        <v>50</v>
      </c>
      <c r="AL170" s="6" t="s">
        <v>50</v>
      </c>
      <c r="AM170" s="6" t="s">
        <v>50</v>
      </c>
      <c r="AN170" s="6" t="s">
        <v>50</v>
      </c>
      <c r="AO170" s="6" t="s">
        <v>50</v>
      </c>
      <c r="AP170" s="6" t="s">
        <v>50</v>
      </c>
    </row>
    <row r="171" spans="1:42">
      <c r="A171" s="5">
        <v>170</v>
      </c>
      <c r="B171" s="5" t="s">
        <v>411</v>
      </c>
      <c r="C171" s="6" t="str">
        <f>IF(VLOOKUP(B171,'[1]Current Slope List'!$A$29:$M$1904,1,FALSE)=B171,"Y","N")</f>
        <v>Y</v>
      </c>
      <c r="D171" s="5" t="str">
        <f>VLOOKUP(B171,'[1]Current Slope List'!$A$29:$M$1904,2,FALSE)</f>
        <v>11SW-B/R415</v>
      </c>
      <c r="E171" s="5">
        <f>VLOOKUP(B171,'[1]Current Slope List'!$A$29:$M$1904,3,FALSE)</f>
        <v>0</v>
      </c>
      <c r="F171" s="6" t="str">
        <f t="shared" si="4"/>
        <v>WHOLE</v>
      </c>
      <c r="G171" s="6" t="str">
        <f>VLOOKUP(B171,'[1]Current Slope List'!$A$29:$M$1904,4,FALSE)</f>
        <v>CP,ML&amp;Wch</v>
      </c>
      <c r="H171" s="6" t="str">
        <f>VLOOKUP(B171,'[1]Current Slope List'!$A$29:$M$1904,5,FALSE)</f>
        <v>C-E</v>
      </c>
      <c r="I171" s="6" t="s">
        <v>290</v>
      </c>
      <c r="K171" s="6" t="str">
        <f>VLOOKUP(B171,'[1]Current Slope List'!$A$29:$M$1904,11,FALSE)</f>
        <v>Central_Admiralty</v>
      </c>
      <c r="L171" s="5" t="s">
        <v>335</v>
      </c>
      <c r="M171" s="5" t="s">
        <v>336</v>
      </c>
      <c r="N171" s="5" t="str">
        <f>VLOOKUP(B171,'[1]Current Slope List'!$A$29:$M$1904,8,FALSE)</f>
        <v>LCSD</v>
      </c>
      <c r="O171" s="7" t="s">
        <v>46</v>
      </c>
      <c r="P171" s="6" t="s">
        <v>49</v>
      </c>
      <c r="Q171" s="6" t="s">
        <v>49</v>
      </c>
      <c r="R171" s="6" t="s">
        <v>49</v>
      </c>
      <c r="S171" s="6" t="s">
        <v>49</v>
      </c>
      <c r="T171" s="6" t="s">
        <v>49</v>
      </c>
      <c r="U171" s="6" t="s">
        <v>49</v>
      </c>
      <c r="V171" s="6" t="s">
        <v>49</v>
      </c>
      <c r="W171" s="6" t="s">
        <v>49</v>
      </c>
      <c r="X171" s="6" t="s">
        <v>49</v>
      </c>
      <c r="Y171" s="6" t="s">
        <v>49</v>
      </c>
      <c r="Z171" s="6" t="s">
        <v>49</v>
      </c>
      <c r="AA171" s="9" t="s">
        <v>130</v>
      </c>
      <c r="AB171" s="9" t="s">
        <v>412</v>
      </c>
      <c r="AC171" s="9" t="s">
        <v>121</v>
      </c>
      <c r="AD171" s="9" t="s">
        <v>56</v>
      </c>
      <c r="AE171" s="9" t="s">
        <v>62</v>
      </c>
      <c r="AF171" s="5">
        <v>2</v>
      </c>
      <c r="AG171" s="10">
        <f>VLOOKUP(B171,[1]NPRS!$A$29:$O$1904,10,FALSE)</f>
        <v>21.87</v>
      </c>
      <c r="AH171" s="5" t="str">
        <f>VLOOKUP(B171,'[1]Current Slope List'!$A$29:$M$1904,12,FALSE)</f>
        <v>No</v>
      </c>
      <c r="AI171" s="6" t="str">
        <f>IF(VLOOKUP(B171,'[1]intensive 2019'!$A$2:$E$145,1,TRUE)=B171,"Y","N")</f>
        <v>N</v>
      </c>
      <c r="AJ171" s="6" t="s">
        <v>50</v>
      </c>
      <c r="AL171" s="6" t="s">
        <v>50</v>
      </c>
      <c r="AM171" s="6" t="s">
        <v>50</v>
      </c>
      <c r="AN171" s="6" t="s">
        <v>50</v>
      </c>
      <c r="AO171" s="6" t="s">
        <v>50</v>
      </c>
      <c r="AP171" s="6" t="s">
        <v>50</v>
      </c>
    </row>
    <row r="172" spans="1:42">
      <c r="A172" s="5">
        <v>171</v>
      </c>
      <c r="B172" s="5" t="s">
        <v>413</v>
      </c>
      <c r="C172" s="6" t="str">
        <f>IF(VLOOKUP(B172,'[1]Current Slope List'!$A$29:$M$1904,1,FALSE)=B172,"Y","N")</f>
        <v>Y</v>
      </c>
      <c r="D172" s="5" t="str">
        <f>VLOOKUP(B172,'[1]Current Slope List'!$A$29:$M$1904,2,FALSE)</f>
        <v>11SW-B/F99</v>
      </c>
      <c r="E172" s="5">
        <f>VLOOKUP(B172,'[1]Current Slope List'!$A$29:$M$1904,3,FALSE)</f>
        <v>0</v>
      </c>
      <c r="F172" s="6" t="str">
        <f t="shared" si="4"/>
        <v>WHOLE</v>
      </c>
      <c r="G172" s="6" t="str">
        <f>VLOOKUP(B172,'[1]Current Slope List'!$A$29:$M$1904,4,FALSE)</f>
        <v>CP,ML&amp;Wch</v>
      </c>
      <c r="H172" s="6" t="str">
        <f>VLOOKUP(B172,'[1]Current Slope List'!$A$29:$M$1904,5,FALSE)</f>
        <v>C-E</v>
      </c>
      <c r="I172" s="6" t="s">
        <v>290</v>
      </c>
      <c r="K172" s="6" t="str">
        <f>VLOOKUP(B172,'[1]Current Slope List'!$A$29:$M$1904,11,FALSE)</f>
        <v>Central_Admiralty</v>
      </c>
      <c r="L172" s="5" t="s">
        <v>335</v>
      </c>
      <c r="M172" s="5" t="s">
        <v>336</v>
      </c>
      <c r="N172" s="5" t="str">
        <f>VLOOKUP(B172,'[1]Current Slope List'!$A$29:$M$1904,8,FALSE)</f>
        <v>LCSD</v>
      </c>
      <c r="O172" s="7" t="s">
        <v>125</v>
      </c>
      <c r="P172" s="7">
        <v>46</v>
      </c>
      <c r="Q172" s="7">
        <v>4.5</v>
      </c>
      <c r="R172" s="7">
        <v>30</v>
      </c>
      <c r="S172" s="7">
        <f t="shared" si="5"/>
        <v>135</v>
      </c>
      <c r="T172" s="12">
        <v>0</v>
      </c>
      <c r="U172" s="12">
        <v>1</v>
      </c>
      <c r="V172" s="12">
        <v>0</v>
      </c>
      <c r="W172" s="12">
        <v>0</v>
      </c>
      <c r="X172" s="12">
        <v>0</v>
      </c>
      <c r="Y172" s="6" t="s">
        <v>61</v>
      </c>
      <c r="Z172" s="6" t="s">
        <v>62</v>
      </c>
      <c r="AA172" s="9" t="s">
        <v>116</v>
      </c>
      <c r="AB172" s="9" t="s">
        <v>116</v>
      </c>
      <c r="AC172" s="9" t="s">
        <v>116</v>
      </c>
      <c r="AD172" s="9" t="s">
        <v>116</v>
      </c>
      <c r="AE172" s="9" t="s">
        <v>49</v>
      </c>
      <c r="AF172" s="5">
        <v>2</v>
      </c>
      <c r="AG172" s="10">
        <f>VLOOKUP(B172,[1]NPRS!$A$29:$O$1904,10,FALSE)</f>
        <v>673.37</v>
      </c>
      <c r="AH172" s="5" t="str">
        <f>VLOOKUP(B172,'[1]Current Slope List'!$A$29:$M$1904,12,FALSE)</f>
        <v>Yes</v>
      </c>
      <c r="AI172" s="6" t="str">
        <f>IF(VLOOKUP(B172,'[1]intensive 2019'!$A$2:$E$145,1,TRUE)=B172,"Y","N")</f>
        <v>N</v>
      </c>
      <c r="AJ172" s="6" t="s">
        <v>50</v>
      </c>
      <c r="AK172" s="5">
        <v>10</v>
      </c>
      <c r="AL172" s="6" t="s">
        <v>50</v>
      </c>
      <c r="AM172" s="6" t="s">
        <v>50</v>
      </c>
      <c r="AN172" s="6" t="s">
        <v>50</v>
      </c>
      <c r="AO172" s="6" t="str">
        <f>IF(VLOOKUP(B172,[1]Roadside!$B$2:$D$186,1,FALSE)=B172,"Y","N")</f>
        <v>Y</v>
      </c>
      <c r="AP172" s="6" t="s">
        <v>50</v>
      </c>
    </row>
    <row r="173" spans="1:42">
      <c r="A173" s="5">
        <v>172</v>
      </c>
      <c r="B173" s="5" t="s">
        <v>414</v>
      </c>
      <c r="C173" s="6" t="str">
        <f>IF(VLOOKUP(B173,'[1]Current Slope List'!$A$29:$M$1904,1,FALSE)=B173,"Y","N")</f>
        <v>Y</v>
      </c>
      <c r="D173" s="5" t="str">
        <f>VLOOKUP(B173,'[1]Current Slope List'!$A$29:$M$1904,2,FALSE)</f>
        <v>11SW-B/R758</v>
      </c>
      <c r="E173" s="5">
        <f>VLOOKUP(B173,'[1]Current Slope List'!$A$29:$M$1904,3,FALSE)</f>
        <v>0</v>
      </c>
      <c r="F173" s="6" t="str">
        <f t="shared" si="4"/>
        <v>WHOLE</v>
      </c>
      <c r="G173" s="6" t="str">
        <f>VLOOKUP(B173,'[1]Current Slope List'!$A$29:$M$1904,4,FALSE)</f>
        <v>CP,ML&amp;Wch</v>
      </c>
      <c r="H173" s="6" t="str">
        <f>VLOOKUP(B173,'[1]Current Slope List'!$A$29:$M$1904,5,FALSE)</f>
        <v>C-E</v>
      </c>
      <c r="I173" s="6" t="s">
        <v>290</v>
      </c>
      <c r="K173" s="6" t="str">
        <f>VLOOKUP(B173,'[1]Current Slope List'!$A$29:$M$1904,11,FALSE)</f>
        <v>Central_Admiralty</v>
      </c>
      <c r="L173" s="5" t="s">
        <v>335</v>
      </c>
      <c r="M173" s="5" t="s">
        <v>336</v>
      </c>
      <c r="N173" s="5" t="str">
        <f>VLOOKUP(B173,'[1]Current Slope List'!$A$29:$M$1904,8,FALSE)</f>
        <v>LCSD</v>
      </c>
      <c r="O173" s="7" t="s">
        <v>125</v>
      </c>
      <c r="P173" s="6" t="s">
        <v>49</v>
      </c>
      <c r="Q173" s="6" t="s">
        <v>49</v>
      </c>
      <c r="R173" s="6" t="s">
        <v>49</v>
      </c>
      <c r="S173" s="6" t="s">
        <v>49</v>
      </c>
      <c r="T173" s="6" t="s">
        <v>49</v>
      </c>
      <c r="U173" s="6" t="s">
        <v>49</v>
      </c>
      <c r="V173" s="6" t="s">
        <v>49</v>
      </c>
      <c r="W173" s="6" t="s">
        <v>49</v>
      </c>
      <c r="X173" s="6" t="s">
        <v>49</v>
      </c>
      <c r="Y173" s="6" t="s">
        <v>49</v>
      </c>
      <c r="Z173" s="6" t="s">
        <v>49</v>
      </c>
      <c r="AA173" s="9" t="s">
        <v>95</v>
      </c>
      <c r="AB173" s="9">
        <v>18</v>
      </c>
      <c r="AC173" s="9" t="s">
        <v>121</v>
      </c>
      <c r="AD173" s="9" t="s">
        <v>56</v>
      </c>
      <c r="AE173" s="9" t="s">
        <v>72</v>
      </c>
      <c r="AF173" s="5">
        <v>1</v>
      </c>
      <c r="AG173" s="10">
        <f>VLOOKUP(B173,[1]NPRS!$A$29:$O$1904,10,FALSE)</f>
        <v>3061.82</v>
      </c>
      <c r="AH173" s="5" t="str">
        <f>VLOOKUP(B173,'[1]Current Slope List'!$A$29:$M$1904,12,FALSE)</f>
        <v>No</v>
      </c>
      <c r="AI173" s="6" t="str">
        <f>IF(VLOOKUP(B173,'[1]intensive 2019'!$A$2:$E$145,1,TRUE)=B173,"Y","N")</f>
        <v>N</v>
      </c>
      <c r="AJ173" s="6" t="s">
        <v>50</v>
      </c>
      <c r="AL173" s="6" t="s">
        <v>50</v>
      </c>
      <c r="AM173" s="6" t="s">
        <v>50</v>
      </c>
      <c r="AN173" s="6" t="s">
        <v>50</v>
      </c>
      <c r="AO173" s="6" t="s">
        <v>50</v>
      </c>
      <c r="AP173" s="6" t="s">
        <v>50</v>
      </c>
    </row>
    <row r="174" spans="1:42">
      <c r="A174" s="5">
        <v>173</v>
      </c>
      <c r="B174" s="5" t="s">
        <v>415</v>
      </c>
      <c r="C174" s="6" t="str">
        <f>IF(VLOOKUP(B174,'[1]Current Slope List'!$A$29:$M$1904,1,FALSE)=B174,"Y","N")</f>
        <v>Y</v>
      </c>
      <c r="D174" s="5" t="str">
        <f>VLOOKUP(B174,'[1]Current Slope List'!$A$29:$M$1904,2,FALSE)</f>
        <v>11SW-B/R773</v>
      </c>
      <c r="E174" s="5">
        <f>VLOOKUP(B174,'[1]Current Slope List'!$A$29:$M$1904,3,FALSE)</f>
        <v>0</v>
      </c>
      <c r="F174" s="6" t="str">
        <f t="shared" si="4"/>
        <v>WHOLE</v>
      </c>
      <c r="G174" s="6" t="str">
        <f>VLOOKUP(B174,'[1]Current Slope List'!$A$29:$M$1904,4,FALSE)</f>
        <v>CP,ML&amp;Wch</v>
      </c>
      <c r="H174" s="6" t="str">
        <f>VLOOKUP(B174,'[1]Current Slope List'!$A$29:$M$1904,5,FALSE)</f>
        <v>C-E</v>
      </c>
      <c r="I174" s="6" t="s">
        <v>290</v>
      </c>
      <c r="K174" s="6" t="str">
        <f>VLOOKUP(B174,'[1]Current Slope List'!$A$29:$M$1904,11,FALSE)</f>
        <v>Central_Admiralty</v>
      </c>
      <c r="L174" s="5" t="s">
        <v>335</v>
      </c>
      <c r="M174" s="5" t="s">
        <v>336</v>
      </c>
      <c r="N174" s="5" t="str">
        <f>VLOOKUP(B174,'[1]Current Slope List'!$A$29:$M$1904,8,FALSE)</f>
        <v>LCSD</v>
      </c>
      <c r="O174" s="7" t="s">
        <v>125</v>
      </c>
      <c r="P174" s="6" t="s">
        <v>49</v>
      </c>
      <c r="Q174" s="6" t="s">
        <v>49</v>
      </c>
      <c r="R174" s="6" t="s">
        <v>49</v>
      </c>
      <c r="S174" s="6" t="s">
        <v>49</v>
      </c>
      <c r="T174" s="6" t="s">
        <v>49</v>
      </c>
      <c r="U174" s="6" t="s">
        <v>49</v>
      </c>
      <c r="V174" s="6" t="s">
        <v>49</v>
      </c>
      <c r="W174" s="6" t="s">
        <v>49</v>
      </c>
      <c r="X174" s="6" t="s">
        <v>49</v>
      </c>
      <c r="Y174" s="6" t="s">
        <v>49</v>
      </c>
      <c r="Z174" s="6" t="s">
        <v>49</v>
      </c>
      <c r="AA174" s="9" t="s">
        <v>248</v>
      </c>
      <c r="AB174" s="9" t="s">
        <v>329</v>
      </c>
      <c r="AC174" s="9" t="s">
        <v>71</v>
      </c>
      <c r="AD174" s="9" t="s">
        <v>97</v>
      </c>
      <c r="AE174" s="9" t="s">
        <v>72</v>
      </c>
      <c r="AF174" s="5">
        <v>2</v>
      </c>
      <c r="AG174" s="10">
        <f>VLOOKUP(B174,[1]NPRS!$A$29:$O$1904,10,FALSE)</f>
        <v>0.73</v>
      </c>
      <c r="AH174" s="5" t="str">
        <f>VLOOKUP(B174,'[1]Current Slope List'!$A$29:$M$1904,12,FALSE)</f>
        <v>No</v>
      </c>
      <c r="AI174" s="6" t="str">
        <f>IF(VLOOKUP(B174,'[1]intensive 2019'!$A$2:$E$145,1,TRUE)=B174,"Y","N")</f>
        <v>N</v>
      </c>
      <c r="AJ174" s="6" t="s">
        <v>50</v>
      </c>
      <c r="AL174" s="6" t="s">
        <v>50</v>
      </c>
      <c r="AM174" s="6" t="s">
        <v>50</v>
      </c>
      <c r="AN174" s="6" t="s">
        <v>50</v>
      </c>
      <c r="AO174" s="6" t="s">
        <v>50</v>
      </c>
      <c r="AP174" s="6" t="s">
        <v>50</v>
      </c>
    </row>
    <row r="175" spans="1:42">
      <c r="A175" s="5">
        <v>174</v>
      </c>
      <c r="B175" s="5" t="s">
        <v>416</v>
      </c>
      <c r="C175" s="6" t="str">
        <f>IF(VLOOKUP(B175,'[1]Current Slope List'!$A$29:$M$1904,1,FALSE)=B175,"Y","N")</f>
        <v>Y</v>
      </c>
      <c r="D175" s="5" t="str">
        <f>VLOOKUP(B175,'[1]Current Slope List'!$A$29:$M$1904,2,FALSE)</f>
        <v>11SW-B/R783</v>
      </c>
      <c r="E175" s="5">
        <f>VLOOKUP(B175,'[1]Current Slope List'!$A$29:$M$1904,3,FALSE)</f>
        <v>0</v>
      </c>
      <c r="F175" s="6" t="str">
        <f t="shared" si="4"/>
        <v>WHOLE</v>
      </c>
      <c r="G175" s="6" t="str">
        <f>VLOOKUP(B175,'[1]Current Slope List'!$A$29:$M$1904,4,FALSE)</f>
        <v>CP,ML&amp;Wch</v>
      </c>
      <c r="H175" s="6" t="str">
        <f>VLOOKUP(B175,'[1]Current Slope List'!$A$29:$M$1904,5,FALSE)</f>
        <v>C-E</v>
      </c>
      <c r="I175" s="6" t="s">
        <v>290</v>
      </c>
      <c r="K175" s="6" t="str">
        <f>VLOOKUP(B175,'[1]Current Slope List'!$A$29:$M$1904,11,FALSE)</f>
        <v>Central_Admiralty</v>
      </c>
      <c r="L175" s="5" t="s">
        <v>335</v>
      </c>
      <c r="M175" s="5" t="s">
        <v>336</v>
      </c>
      <c r="N175" s="5" t="str">
        <f>VLOOKUP(B175,'[1]Current Slope List'!$A$29:$M$1904,8,FALSE)</f>
        <v>LCSD</v>
      </c>
      <c r="O175" s="7" t="s">
        <v>125</v>
      </c>
      <c r="P175" s="6" t="s">
        <v>49</v>
      </c>
      <c r="Q175" s="6" t="s">
        <v>49</v>
      </c>
      <c r="R175" s="6" t="s">
        <v>49</v>
      </c>
      <c r="S175" s="6" t="s">
        <v>49</v>
      </c>
      <c r="T175" s="6" t="s">
        <v>49</v>
      </c>
      <c r="U175" s="6" t="s">
        <v>49</v>
      </c>
      <c r="V175" s="6" t="s">
        <v>49</v>
      </c>
      <c r="W175" s="6" t="s">
        <v>49</v>
      </c>
      <c r="X175" s="6" t="s">
        <v>49</v>
      </c>
      <c r="Y175" s="6" t="s">
        <v>49</v>
      </c>
      <c r="Z175" s="6" t="s">
        <v>49</v>
      </c>
      <c r="AA175" s="9" t="s">
        <v>270</v>
      </c>
      <c r="AB175" s="9" t="s">
        <v>369</v>
      </c>
      <c r="AC175" s="9" t="s">
        <v>121</v>
      </c>
      <c r="AD175" s="9" t="s">
        <v>113</v>
      </c>
      <c r="AE175" s="9" t="s">
        <v>62</v>
      </c>
      <c r="AF175" s="5">
        <v>1</v>
      </c>
      <c r="AG175" s="10">
        <f>VLOOKUP(B175,[1]NPRS!$A$29:$O$1904,10,FALSE)</f>
        <v>0.34</v>
      </c>
      <c r="AH175" s="5" t="str">
        <f>VLOOKUP(B175,'[1]Current Slope List'!$A$29:$M$1904,12,FALSE)</f>
        <v>No</v>
      </c>
      <c r="AI175" s="6" t="str">
        <f>IF(VLOOKUP(B175,'[1]intensive 2019'!$A$2:$E$145,1,TRUE)=B175,"Y","N")</f>
        <v>N</v>
      </c>
      <c r="AJ175" s="6" t="s">
        <v>50</v>
      </c>
      <c r="AL175" s="6" t="s">
        <v>50</v>
      </c>
      <c r="AM175" s="6" t="s">
        <v>50</v>
      </c>
      <c r="AN175" s="6" t="s">
        <v>50</v>
      </c>
      <c r="AO175" s="6" t="s">
        <v>50</v>
      </c>
      <c r="AP175" s="6" t="s">
        <v>50</v>
      </c>
    </row>
    <row r="176" spans="1:42">
      <c r="A176" s="5">
        <v>175</v>
      </c>
      <c r="B176" s="5" t="s">
        <v>417</v>
      </c>
      <c r="C176" s="6" t="str">
        <f>IF(VLOOKUP(B176,'[1]Current Slope List'!$A$29:$M$1904,1,FALSE)=B176,"Y","N")</f>
        <v>Y</v>
      </c>
      <c r="D176" s="5" t="str">
        <f>VLOOKUP(B176,'[1]Current Slope List'!$A$29:$M$1904,2,FALSE)</f>
        <v>11SW-B/R934</v>
      </c>
      <c r="E176" s="5">
        <f>VLOOKUP(B176,'[1]Current Slope List'!$A$29:$M$1904,3,FALSE)</f>
        <v>0</v>
      </c>
      <c r="F176" s="6" t="str">
        <f t="shared" si="4"/>
        <v>WHOLE</v>
      </c>
      <c r="G176" s="6" t="str">
        <f>VLOOKUP(B176,'[1]Current Slope List'!$A$29:$M$1904,4,FALSE)</f>
        <v>CP,ML&amp;Wch</v>
      </c>
      <c r="H176" s="6" t="str">
        <f>VLOOKUP(B176,'[1]Current Slope List'!$A$29:$M$1904,5,FALSE)</f>
        <v>C-E</v>
      </c>
      <c r="I176" s="6" t="s">
        <v>290</v>
      </c>
      <c r="K176" s="6" t="str">
        <f>VLOOKUP(B176,'[1]Current Slope List'!$A$29:$M$1904,11,FALSE)</f>
        <v>Central_Admiralty</v>
      </c>
      <c r="L176" s="5" t="s">
        <v>335</v>
      </c>
      <c r="M176" s="5" t="s">
        <v>336</v>
      </c>
      <c r="N176" s="5" t="str">
        <f>VLOOKUP(B176,'[1]Current Slope List'!$A$29:$M$1904,8,FALSE)</f>
        <v>LCSD</v>
      </c>
      <c r="O176" s="7" t="s">
        <v>125</v>
      </c>
      <c r="P176" s="6" t="s">
        <v>49</v>
      </c>
      <c r="Q176" s="6" t="s">
        <v>49</v>
      </c>
      <c r="R176" s="6" t="s">
        <v>49</v>
      </c>
      <c r="S176" s="6" t="s">
        <v>49</v>
      </c>
      <c r="T176" s="6" t="s">
        <v>49</v>
      </c>
      <c r="U176" s="6" t="s">
        <v>49</v>
      </c>
      <c r="V176" s="6" t="s">
        <v>49</v>
      </c>
      <c r="W176" s="6" t="s">
        <v>49</v>
      </c>
      <c r="X176" s="6" t="s">
        <v>49</v>
      </c>
      <c r="Y176" s="6" t="s">
        <v>49</v>
      </c>
      <c r="Z176" s="6" t="s">
        <v>49</v>
      </c>
      <c r="AA176" s="9" t="s">
        <v>196</v>
      </c>
      <c r="AB176" s="9" t="s">
        <v>201</v>
      </c>
      <c r="AC176" s="9" t="s">
        <v>71</v>
      </c>
      <c r="AD176" s="9" t="s">
        <v>56</v>
      </c>
      <c r="AE176" s="9" t="s">
        <v>72</v>
      </c>
      <c r="AF176" s="5">
        <v>2</v>
      </c>
      <c r="AG176" s="10">
        <f>VLOOKUP(B176,[1]NPRS!$A$29:$O$1904,10,FALSE)</f>
        <v>102.06</v>
      </c>
      <c r="AH176" s="5" t="str">
        <f>VLOOKUP(B176,'[1]Current Slope List'!$A$29:$M$1904,12,FALSE)</f>
        <v>No</v>
      </c>
      <c r="AI176" s="6" t="str">
        <f>IF(VLOOKUP(B176,'[1]intensive 2019'!$A$2:$E$145,1,TRUE)=B176,"Y","N")</f>
        <v>N</v>
      </c>
      <c r="AJ176" s="6" t="s">
        <v>50</v>
      </c>
      <c r="AL176" s="6" t="s">
        <v>50</v>
      </c>
      <c r="AM176" s="6" t="s">
        <v>50</v>
      </c>
      <c r="AN176" s="6" t="s">
        <v>50</v>
      </c>
      <c r="AO176" s="6" t="s">
        <v>50</v>
      </c>
      <c r="AP176" s="6" t="s">
        <v>50</v>
      </c>
    </row>
    <row r="177" spans="1:42">
      <c r="A177" s="5">
        <v>176</v>
      </c>
      <c r="B177" s="5" t="s">
        <v>418</v>
      </c>
      <c r="C177" s="6" t="str">
        <f>IF(VLOOKUP(B177,'[1]Current Slope List'!$A$29:$M$1904,1,FALSE)=B177,"Y","N")</f>
        <v>Y</v>
      </c>
      <c r="D177" s="5" t="str">
        <f>VLOOKUP(B177,'[1]Current Slope List'!$A$29:$M$1904,2,FALSE)</f>
        <v>11SW-B/CR124</v>
      </c>
      <c r="E177" s="5">
        <f>VLOOKUP(B177,'[1]Current Slope List'!$A$29:$M$1904,3,FALSE)</f>
        <v>0</v>
      </c>
      <c r="F177" s="6" t="str">
        <f t="shared" si="4"/>
        <v>WHOLE</v>
      </c>
      <c r="G177" s="6" t="str">
        <f>VLOOKUP(B177,'[1]Current Slope List'!$A$29:$M$1904,4,FALSE)</f>
        <v>CP,ML&amp;Wch</v>
      </c>
      <c r="H177" s="6" t="str">
        <f>VLOOKUP(B177,'[1]Current Slope List'!$A$29:$M$1904,5,FALSE)</f>
        <v>C-E</v>
      </c>
      <c r="I177" s="6" t="s">
        <v>290</v>
      </c>
      <c r="K177" s="6" t="str">
        <f>VLOOKUP(B177,'[1]Current Slope List'!$A$29:$M$1904,11,FALSE)</f>
        <v>Central_Admiralty</v>
      </c>
      <c r="L177" s="5" t="s">
        <v>335</v>
      </c>
      <c r="M177" s="5" t="s">
        <v>336</v>
      </c>
      <c r="N177" s="5" t="str">
        <f>VLOOKUP(B177,'[1]Current Slope List'!$A$29:$M$1904,8,FALSE)</f>
        <v>LCSD</v>
      </c>
      <c r="O177" s="7" t="s">
        <v>125</v>
      </c>
      <c r="P177" s="7">
        <v>45</v>
      </c>
      <c r="Q177" s="7">
        <v>12</v>
      </c>
      <c r="R177" s="7">
        <v>45</v>
      </c>
      <c r="S177" s="7">
        <f t="shared" si="5"/>
        <v>540</v>
      </c>
      <c r="T177" s="12">
        <v>0</v>
      </c>
      <c r="U177" s="12">
        <v>0.9</v>
      </c>
      <c r="V177" s="12">
        <v>0</v>
      </c>
      <c r="W177" s="12">
        <v>0</v>
      </c>
      <c r="X177" s="12">
        <v>0.1</v>
      </c>
      <c r="Y177" s="6" t="s">
        <v>61</v>
      </c>
      <c r="Z177" s="6" t="s">
        <v>62</v>
      </c>
      <c r="AA177" s="9" t="s">
        <v>201</v>
      </c>
      <c r="AB177" s="9" t="s">
        <v>121</v>
      </c>
      <c r="AC177" s="9" t="s">
        <v>71</v>
      </c>
      <c r="AD177" s="9" t="s">
        <v>56</v>
      </c>
      <c r="AE177" s="9" t="s">
        <v>62</v>
      </c>
      <c r="AF177" s="5">
        <v>2</v>
      </c>
      <c r="AG177" s="10">
        <f>VLOOKUP(B177,[1]NPRS!$A$29:$O$1904,10,FALSE)</f>
        <v>400.76</v>
      </c>
      <c r="AH177" s="5" t="str">
        <f>VLOOKUP(B177,'[1]Current Slope List'!$A$29:$M$1904,12,FALSE)</f>
        <v>Yes</v>
      </c>
      <c r="AI177" s="6" t="str">
        <f>IF(VLOOKUP(B177,'[1]intensive 2019'!$A$2:$E$145,1,TRUE)=B177,"Y","N")</f>
        <v>N</v>
      </c>
      <c r="AJ177" s="6" t="s">
        <v>50</v>
      </c>
      <c r="AK177" s="5">
        <v>34</v>
      </c>
      <c r="AL177" s="6" t="s">
        <v>50</v>
      </c>
      <c r="AM177" s="6" t="s">
        <v>50</v>
      </c>
      <c r="AN177" s="6" t="s">
        <v>50</v>
      </c>
      <c r="AO177" s="6" t="s">
        <v>50</v>
      </c>
      <c r="AP177" s="6" t="s">
        <v>50</v>
      </c>
    </row>
    <row r="178" spans="1:42">
      <c r="A178" s="5">
        <v>177</v>
      </c>
      <c r="B178" s="5" t="s">
        <v>419</v>
      </c>
      <c r="C178" s="6" t="str">
        <f>IF(VLOOKUP(B178,'[1]Current Slope List'!$A$29:$M$1904,1,FALSE)=B178,"Y","N")</f>
        <v>Y</v>
      </c>
      <c r="D178" s="5" t="str">
        <f>VLOOKUP(B178,'[1]Current Slope List'!$A$29:$M$1904,2,FALSE)</f>
        <v>11SW-B/FR36</v>
      </c>
      <c r="E178" s="5">
        <f>VLOOKUP(B178,'[1]Current Slope List'!$A$29:$M$1904,3,FALSE)</f>
        <v>0</v>
      </c>
      <c r="F178" s="6" t="str">
        <f t="shared" si="4"/>
        <v>WHOLE</v>
      </c>
      <c r="G178" s="6" t="str">
        <f>VLOOKUP(B178,'[1]Current Slope List'!$A$29:$M$1904,4,FALSE)</f>
        <v>CP,ML&amp;Wch</v>
      </c>
      <c r="H178" s="6" t="str">
        <f>VLOOKUP(B178,'[1]Current Slope List'!$A$29:$M$1904,5,FALSE)</f>
        <v>C-E</v>
      </c>
      <c r="I178" s="6" t="s">
        <v>290</v>
      </c>
      <c r="K178" s="6" t="str">
        <f>VLOOKUP(B178,'[1]Current Slope List'!$A$29:$M$1904,11,FALSE)</f>
        <v>Central_Admiralty</v>
      </c>
      <c r="L178" s="5" t="s">
        <v>420</v>
      </c>
      <c r="M178" s="5" t="s">
        <v>421</v>
      </c>
      <c r="N178" s="5" t="str">
        <f>VLOOKUP(B178,'[1]Current Slope List'!$A$29:$M$1904,8,FALSE)</f>
        <v>LCSD</v>
      </c>
      <c r="O178" s="7" t="s">
        <v>125</v>
      </c>
      <c r="P178" s="7">
        <v>35</v>
      </c>
      <c r="Q178" s="7">
        <v>6</v>
      </c>
      <c r="R178" s="7">
        <v>13</v>
      </c>
      <c r="S178" s="7">
        <f t="shared" si="5"/>
        <v>78</v>
      </c>
      <c r="T178" s="12">
        <v>0</v>
      </c>
      <c r="U178" s="12">
        <v>0</v>
      </c>
      <c r="V178" s="12">
        <v>0</v>
      </c>
      <c r="W178" s="12">
        <v>0</v>
      </c>
      <c r="X178" s="12">
        <v>1</v>
      </c>
      <c r="Y178" s="6" t="s">
        <v>61</v>
      </c>
      <c r="Z178" s="6" t="s">
        <v>62</v>
      </c>
      <c r="AA178" s="9">
        <v>3.6</v>
      </c>
      <c r="AB178" s="9">
        <v>12</v>
      </c>
      <c r="AC178" s="9" t="s">
        <v>55</v>
      </c>
      <c r="AD178" s="9" t="s">
        <v>56</v>
      </c>
      <c r="AE178" s="9" t="s">
        <v>72</v>
      </c>
      <c r="AF178" s="5">
        <v>2</v>
      </c>
      <c r="AG178" s="10">
        <f>VLOOKUP(B178,[1]NPRS!$A$29:$O$1904,10,FALSE)</f>
        <v>0</v>
      </c>
      <c r="AH178" s="5" t="str">
        <f>VLOOKUP(B178,'[1]Current Slope List'!$A$29:$M$1904,12,FALSE)</f>
        <v>Yes</v>
      </c>
      <c r="AI178" s="6" t="str">
        <f>IF(VLOOKUP(B178,'[1]intensive 2019'!$A$2:$E$145,1,TRUE)=B178,"Y","N")</f>
        <v>N</v>
      </c>
      <c r="AJ178" s="6" t="s">
        <v>50</v>
      </c>
      <c r="AK178" s="5">
        <v>4</v>
      </c>
      <c r="AL178" s="6" t="s">
        <v>50</v>
      </c>
      <c r="AM178" s="6" t="s">
        <v>50</v>
      </c>
      <c r="AN178" s="6" t="s">
        <v>50</v>
      </c>
      <c r="AO178" s="6" t="s">
        <v>50</v>
      </c>
      <c r="AP178" s="6" t="s">
        <v>50</v>
      </c>
    </row>
    <row r="179" spans="1:42">
      <c r="A179" s="5">
        <v>178</v>
      </c>
      <c r="B179" s="5" t="s">
        <v>422</v>
      </c>
      <c r="C179" s="6" t="str">
        <f>IF(VLOOKUP(B179,'[1]Current Slope List'!$A$29:$M$1904,1,FALSE)=B179,"Y","N")</f>
        <v>Y</v>
      </c>
      <c r="D179" s="5" t="str">
        <f>VLOOKUP(B179,'[1]Current Slope List'!$A$29:$M$1904,2,FALSE)</f>
        <v>11SW-B/C490</v>
      </c>
      <c r="E179" s="5">
        <f>VLOOKUP(B179,'[1]Current Slope List'!$A$29:$M$1904,3,FALSE)</f>
        <v>0</v>
      </c>
      <c r="F179" s="6" t="str">
        <f t="shared" si="4"/>
        <v>WHOLE</v>
      </c>
      <c r="G179" s="6" t="str">
        <f>VLOOKUP(B179,'[1]Current Slope List'!$A$29:$M$1904,4,FALSE)</f>
        <v>CP,ML&amp;Wch</v>
      </c>
      <c r="H179" s="6" t="str">
        <f>VLOOKUP(B179,'[1]Current Slope List'!$A$29:$M$1904,5,FALSE)</f>
        <v>C-E</v>
      </c>
      <c r="I179" s="6" t="s">
        <v>290</v>
      </c>
      <c r="K179" s="6" t="str">
        <f>VLOOKUP(B179,'[1]Current Slope List'!$A$29:$M$1904,11,FALSE)</f>
        <v>Central_Admiralty</v>
      </c>
      <c r="L179" s="5" t="s">
        <v>420</v>
      </c>
      <c r="M179" s="5" t="s">
        <v>421</v>
      </c>
      <c r="N179" s="5" t="str">
        <f>VLOOKUP(B179,'[1]Current Slope List'!$A$29:$M$1904,8,FALSE)</f>
        <v>LCSD</v>
      </c>
      <c r="O179" s="7" t="s">
        <v>125</v>
      </c>
      <c r="P179" s="7">
        <v>30</v>
      </c>
      <c r="Q179" s="7">
        <v>4.5</v>
      </c>
      <c r="R179" s="7">
        <v>60</v>
      </c>
      <c r="S179" s="7">
        <f t="shared" si="5"/>
        <v>270</v>
      </c>
      <c r="T179" s="12">
        <v>0</v>
      </c>
      <c r="U179" s="12">
        <v>0.1</v>
      </c>
      <c r="V179" s="12">
        <v>0</v>
      </c>
      <c r="W179" s="12">
        <v>0.9</v>
      </c>
      <c r="X179" s="12">
        <v>0</v>
      </c>
      <c r="Y179" s="6" t="s">
        <v>61</v>
      </c>
      <c r="Z179" s="6" t="s">
        <v>72</v>
      </c>
      <c r="AA179" s="9" t="s">
        <v>116</v>
      </c>
      <c r="AB179" s="9" t="s">
        <v>116</v>
      </c>
      <c r="AC179" s="9" t="s">
        <v>116</v>
      </c>
      <c r="AD179" s="9" t="s">
        <v>116</v>
      </c>
      <c r="AE179" s="9" t="s">
        <v>49</v>
      </c>
      <c r="AF179" s="5">
        <v>2</v>
      </c>
      <c r="AG179" s="10">
        <f>VLOOKUP(B179,[1]NPRS!$A$29:$O$1904,10,FALSE)</f>
        <v>0</v>
      </c>
      <c r="AH179" s="5" t="str">
        <f>VLOOKUP(B179,'[1]Current Slope List'!$A$29:$M$1904,12,FALSE)</f>
        <v>Yes</v>
      </c>
      <c r="AI179" s="6" t="str">
        <f>IF(VLOOKUP(B179,'[1]intensive 2019'!$A$2:$E$145,1,TRUE)=B179,"Y","N")</f>
        <v>N</v>
      </c>
      <c r="AJ179" s="6" t="s">
        <v>50</v>
      </c>
      <c r="AK179" s="5">
        <v>21</v>
      </c>
      <c r="AL179" s="6" t="s">
        <v>50</v>
      </c>
      <c r="AM179" s="6" t="s">
        <v>50</v>
      </c>
      <c r="AN179" s="6" t="s">
        <v>50</v>
      </c>
      <c r="AO179" s="6" t="s">
        <v>50</v>
      </c>
      <c r="AP179" s="6" t="s">
        <v>50</v>
      </c>
    </row>
    <row r="180" spans="1:42">
      <c r="A180" s="5">
        <v>179</v>
      </c>
      <c r="B180" s="5" t="s">
        <v>423</v>
      </c>
      <c r="C180" s="6" t="str">
        <f>IF(VLOOKUP(B180,'[1]Current Slope List'!$A$29:$M$1904,1,FALSE)=B180,"Y","N")</f>
        <v>Y</v>
      </c>
      <c r="D180" s="5" t="str">
        <f>VLOOKUP(B180,'[1]Current Slope List'!$A$29:$M$1904,2,FALSE)</f>
        <v>11SW-B/FR207</v>
      </c>
      <c r="E180" s="5">
        <f>VLOOKUP(B180,'[1]Current Slope List'!$A$29:$M$1904,3,FALSE)</f>
        <v>1</v>
      </c>
      <c r="F180" s="6">
        <f t="shared" si="4"/>
        <v>1</v>
      </c>
      <c r="G180" s="6" t="str">
        <f>VLOOKUP(B180,'[1]Current Slope List'!$A$29:$M$1904,4,FALSE)</f>
        <v>CP,ML&amp;Wch</v>
      </c>
      <c r="H180" s="6" t="str">
        <f>VLOOKUP(B180,'[1]Current Slope List'!$A$29:$M$1904,5,FALSE)</f>
        <v>C-E</v>
      </c>
      <c r="I180" s="6" t="s">
        <v>290</v>
      </c>
      <c r="K180" s="6" t="str">
        <f>VLOOKUP(B180,'[1]Current Slope List'!$A$29:$M$1904,11,FALSE)</f>
        <v>Central_Admiralty</v>
      </c>
      <c r="L180" s="5" t="s">
        <v>424</v>
      </c>
      <c r="M180" s="5" t="s">
        <v>425</v>
      </c>
      <c r="N180" s="5" t="str">
        <f>VLOOKUP(B180,'[1]Current Slope List'!$A$29:$M$1904,8,FALSE)</f>
        <v>LCSD</v>
      </c>
      <c r="O180" s="7" t="s">
        <v>46</v>
      </c>
      <c r="P180" s="7">
        <v>35</v>
      </c>
      <c r="Q180" s="7">
        <v>4.3</v>
      </c>
      <c r="R180" s="7">
        <v>4</v>
      </c>
      <c r="S180" s="7">
        <f t="shared" si="5"/>
        <v>17.2</v>
      </c>
      <c r="T180" s="12">
        <v>0</v>
      </c>
      <c r="U180" s="12">
        <v>0</v>
      </c>
      <c r="V180" s="12">
        <v>1</v>
      </c>
      <c r="W180" s="12">
        <v>0</v>
      </c>
      <c r="X180" s="12">
        <v>0</v>
      </c>
      <c r="Y180" s="6" t="s">
        <v>61</v>
      </c>
      <c r="Z180" s="6" t="s">
        <v>72</v>
      </c>
      <c r="AA180" s="9">
        <v>2.2000000000000002</v>
      </c>
      <c r="AB180" s="9" t="s">
        <v>248</v>
      </c>
      <c r="AC180" s="9" t="s">
        <v>121</v>
      </c>
      <c r="AD180" s="9" t="s">
        <v>56</v>
      </c>
      <c r="AE180" s="9" t="s">
        <v>62</v>
      </c>
      <c r="AF180" s="5">
        <v>1</v>
      </c>
      <c r="AG180" s="10">
        <f>VLOOKUP(B180,[1]NPRS!$A$29:$O$1904,10,FALSE)</f>
        <v>50.35</v>
      </c>
      <c r="AH180" s="5" t="str">
        <f>VLOOKUP(B180,'[1]Current Slope List'!$A$29:$M$1904,12,FALSE)</f>
        <v>No</v>
      </c>
      <c r="AI180" s="6" t="str">
        <f>IF(VLOOKUP(B180,'[1]intensive 2019'!$A$2:$E$145,1,TRUE)=B180,"Y","N")</f>
        <v>N</v>
      </c>
      <c r="AJ180" s="6" t="s">
        <v>50</v>
      </c>
      <c r="AL180" s="6" t="s">
        <v>50</v>
      </c>
      <c r="AM180" s="6" t="s">
        <v>50</v>
      </c>
      <c r="AN180" s="6" t="s">
        <v>50</v>
      </c>
      <c r="AO180" s="6" t="s">
        <v>50</v>
      </c>
      <c r="AP180" s="6" t="s">
        <v>50</v>
      </c>
    </row>
    <row r="181" spans="1:42">
      <c r="A181" s="5">
        <v>180</v>
      </c>
      <c r="B181" s="5" t="s">
        <v>426</v>
      </c>
      <c r="C181" s="6" t="str">
        <f>IF(VLOOKUP(B181,'[1]Current Slope List'!$A$29:$M$1904,1,FALSE)=B181,"Y","N")</f>
        <v>Y</v>
      </c>
      <c r="D181" s="5" t="str">
        <f>VLOOKUP(B181,'[1]Current Slope List'!$A$29:$M$1904,2,FALSE)</f>
        <v>11SW-B/F22</v>
      </c>
      <c r="E181" s="5">
        <f>VLOOKUP(B181,'[1]Current Slope List'!$A$29:$M$1904,3,FALSE)</f>
        <v>0</v>
      </c>
      <c r="F181" s="6" t="str">
        <f t="shared" si="4"/>
        <v>WHOLE</v>
      </c>
      <c r="G181" s="6" t="str">
        <f>VLOOKUP(B181,'[1]Current Slope List'!$A$29:$M$1904,4,FALSE)</f>
        <v>CP,ML&amp;Wch</v>
      </c>
      <c r="H181" s="6" t="str">
        <f>VLOOKUP(B181,'[1]Current Slope List'!$A$29:$M$1904,5,FALSE)</f>
        <v>C-E</v>
      </c>
      <c r="I181" s="6" t="s">
        <v>290</v>
      </c>
      <c r="K181" s="6" t="str">
        <f>VLOOKUP(B181,'[1]Current Slope List'!$A$29:$M$1904,11,FALSE)</f>
        <v>Central_Admiralty</v>
      </c>
      <c r="L181" s="5" t="s">
        <v>424</v>
      </c>
      <c r="M181" s="5" t="s">
        <v>425</v>
      </c>
      <c r="N181" s="5" t="str">
        <f>VLOOKUP(B181,'[1]Current Slope List'!$A$29:$M$1904,8,FALSE)</f>
        <v>LCSD</v>
      </c>
      <c r="O181" s="7" t="s">
        <v>46</v>
      </c>
      <c r="P181" s="7">
        <v>35</v>
      </c>
      <c r="Q181" s="7">
        <v>7</v>
      </c>
      <c r="R181" s="7">
        <v>20</v>
      </c>
      <c r="S181" s="7">
        <f t="shared" si="5"/>
        <v>140</v>
      </c>
      <c r="T181" s="12">
        <v>0</v>
      </c>
      <c r="U181" s="12">
        <v>1</v>
      </c>
      <c r="V181" s="12">
        <v>0</v>
      </c>
      <c r="W181" s="12">
        <v>0</v>
      </c>
      <c r="X181" s="12">
        <v>0</v>
      </c>
      <c r="Y181" s="6" t="s">
        <v>61</v>
      </c>
      <c r="Z181" s="6" t="s">
        <v>62</v>
      </c>
      <c r="AA181" s="9" t="s">
        <v>116</v>
      </c>
      <c r="AB181" s="9" t="s">
        <v>116</v>
      </c>
      <c r="AC181" s="9" t="s">
        <v>116</v>
      </c>
      <c r="AD181" s="9" t="s">
        <v>116</v>
      </c>
      <c r="AE181" s="9" t="s">
        <v>49</v>
      </c>
      <c r="AF181" s="5">
        <v>1</v>
      </c>
      <c r="AG181" s="10">
        <f>VLOOKUP(B181,[1]NPRS!$A$29:$O$1904,10,FALSE)</f>
        <v>2.89</v>
      </c>
      <c r="AH181" s="5" t="str">
        <f>VLOOKUP(B181,'[1]Current Slope List'!$A$29:$M$1904,12,FALSE)</f>
        <v>Yes</v>
      </c>
      <c r="AI181" s="6" t="str">
        <f>IF(VLOOKUP(B181,'[1]intensive 2019'!$A$2:$E$145,1,TRUE)=B181,"Y","N")</f>
        <v>Y</v>
      </c>
      <c r="AJ181" s="6" t="str">
        <f>IF(VLOOKUP(B181,[1]PWI!$A$2:$B$239,1,FALSE)=B181,"Y","N")</f>
        <v>Y</v>
      </c>
      <c r="AK181" s="5">
        <v>10</v>
      </c>
      <c r="AL181" s="6" t="str">
        <f>IF(VLOOKUP(B181,[1]OVT_SWT!$A$2:$E$100,1,FALSE)=B181,"Y","N")</f>
        <v>Y</v>
      </c>
      <c r="AM181" s="6" t="s">
        <v>50</v>
      </c>
      <c r="AN181" s="6" t="s">
        <v>50</v>
      </c>
      <c r="AO181" s="6" t="str">
        <f>IF(VLOOKUP(B181,[1]Roadside!$B$2:$D$186,1,FALSE)=B181,"Y","N")</f>
        <v>Y</v>
      </c>
      <c r="AP181" s="6" t="s">
        <v>50</v>
      </c>
    </row>
    <row r="182" spans="1:42">
      <c r="A182" s="5">
        <v>181</v>
      </c>
      <c r="B182" s="5" t="s">
        <v>427</v>
      </c>
      <c r="C182" s="6" t="str">
        <f>IF(VLOOKUP(B182,'[1]Current Slope List'!$A$29:$M$1904,1,FALSE)=B182,"Y","N")</f>
        <v>Y</v>
      </c>
      <c r="D182" s="5" t="str">
        <f>VLOOKUP(B182,'[1]Current Slope List'!$A$29:$M$1904,2,FALSE)</f>
        <v>11SW-B/F23</v>
      </c>
      <c r="E182" s="5">
        <f>VLOOKUP(B182,'[1]Current Slope List'!$A$29:$M$1904,3,FALSE)</f>
        <v>0</v>
      </c>
      <c r="F182" s="6" t="str">
        <f t="shared" si="4"/>
        <v>WHOLE</v>
      </c>
      <c r="G182" s="6" t="str">
        <f>VLOOKUP(B182,'[1]Current Slope List'!$A$29:$M$1904,4,FALSE)</f>
        <v>CP,ML&amp;Wch</v>
      </c>
      <c r="H182" s="6" t="str">
        <f>VLOOKUP(B182,'[1]Current Slope List'!$A$29:$M$1904,5,FALSE)</f>
        <v>C-E</v>
      </c>
      <c r="I182" s="6" t="s">
        <v>290</v>
      </c>
      <c r="K182" s="6" t="str">
        <f>VLOOKUP(B182,'[1]Current Slope List'!$A$29:$M$1904,11,FALSE)</f>
        <v>Central_Admiralty</v>
      </c>
      <c r="L182" s="5" t="s">
        <v>424</v>
      </c>
      <c r="M182" s="5" t="s">
        <v>425</v>
      </c>
      <c r="N182" s="5" t="str">
        <f>VLOOKUP(B182,'[1]Current Slope List'!$A$29:$M$1904,8,FALSE)</f>
        <v>LCSD</v>
      </c>
      <c r="O182" s="7" t="s">
        <v>46</v>
      </c>
      <c r="P182" s="7">
        <v>60</v>
      </c>
      <c r="Q182" s="7">
        <v>3.6</v>
      </c>
      <c r="R182" s="7">
        <v>23</v>
      </c>
      <c r="S182" s="7">
        <f t="shared" si="5"/>
        <v>82.8</v>
      </c>
      <c r="T182" s="12">
        <v>0</v>
      </c>
      <c r="U182" s="12">
        <v>0</v>
      </c>
      <c r="V182" s="12">
        <v>0</v>
      </c>
      <c r="W182" s="12">
        <v>0</v>
      </c>
      <c r="X182" s="12">
        <v>1</v>
      </c>
      <c r="Y182" s="6" t="s">
        <v>61</v>
      </c>
      <c r="Z182" s="6" t="s">
        <v>72</v>
      </c>
      <c r="AA182" s="9" t="s">
        <v>116</v>
      </c>
      <c r="AB182" s="9" t="s">
        <v>116</v>
      </c>
      <c r="AC182" s="9" t="s">
        <v>116</v>
      </c>
      <c r="AD182" s="9" t="s">
        <v>116</v>
      </c>
      <c r="AE182" s="9" t="s">
        <v>49</v>
      </c>
      <c r="AF182" s="5">
        <v>2</v>
      </c>
      <c r="AG182" s="10">
        <f>VLOOKUP(B182,[1]NPRS!$A$29:$O$1904,10,FALSE)</f>
        <v>32.590000000000003</v>
      </c>
      <c r="AH182" s="5" t="str">
        <f>VLOOKUP(B182,'[1]Current Slope List'!$A$29:$M$1904,12,FALSE)</f>
        <v>No</v>
      </c>
      <c r="AI182" s="6" t="str">
        <f>IF(VLOOKUP(B182,'[1]intensive 2019'!$A$2:$E$145,1,TRUE)=B182,"Y","N")</f>
        <v>N</v>
      </c>
      <c r="AJ182" s="6" t="s">
        <v>50</v>
      </c>
      <c r="AL182" s="6" t="s">
        <v>50</v>
      </c>
      <c r="AM182" s="6" t="s">
        <v>50</v>
      </c>
      <c r="AN182" s="6" t="s">
        <v>50</v>
      </c>
      <c r="AO182" s="6" t="s">
        <v>50</v>
      </c>
      <c r="AP182" s="6" t="s">
        <v>50</v>
      </c>
    </row>
    <row r="183" spans="1:42">
      <c r="A183" s="5">
        <v>182</v>
      </c>
      <c r="B183" s="5" t="s">
        <v>428</v>
      </c>
      <c r="C183" s="6" t="str">
        <f>IF(VLOOKUP(B183,'[1]Current Slope List'!$A$29:$M$1904,1,FALSE)=B183,"Y","N")</f>
        <v>Y</v>
      </c>
      <c r="D183" s="5" t="str">
        <f>VLOOKUP(B183,'[1]Current Slope List'!$A$29:$M$1904,2,FALSE)</f>
        <v>11SW-B/FR24</v>
      </c>
      <c r="E183" s="5">
        <f>VLOOKUP(B183,'[1]Current Slope List'!$A$29:$M$1904,3,FALSE)</f>
        <v>0</v>
      </c>
      <c r="F183" s="6" t="str">
        <f t="shared" si="4"/>
        <v>WHOLE</v>
      </c>
      <c r="G183" s="6" t="str">
        <f>VLOOKUP(B183,'[1]Current Slope List'!$A$29:$M$1904,4,FALSE)</f>
        <v>CP,ML&amp;Wch</v>
      </c>
      <c r="H183" s="6" t="str">
        <f>VLOOKUP(B183,'[1]Current Slope List'!$A$29:$M$1904,5,FALSE)</f>
        <v>C-E</v>
      </c>
      <c r="I183" s="6" t="s">
        <v>290</v>
      </c>
      <c r="K183" s="6" t="str">
        <f>VLOOKUP(B183,'[1]Current Slope List'!$A$29:$M$1904,11,FALSE)</f>
        <v>Central_Admiralty</v>
      </c>
      <c r="L183" s="5" t="s">
        <v>424</v>
      </c>
      <c r="M183" s="5" t="s">
        <v>425</v>
      </c>
      <c r="N183" s="5" t="str">
        <f>VLOOKUP(B183,'[1]Current Slope List'!$A$29:$M$1904,8,FALSE)</f>
        <v>LCSD</v>
      </c>
      <c r="O183" s="7" t="s">
        <v>46</v>
      </c>
      <c r="P183" s="7">
        <v>35</v>
      </c>
      <c r="Q183" s="7">
        <v>5.3</v>
      </c>
      <c r="R183" s="7">
        <v>30</v>
      </c>
      <c r="S183" s="7">
        <f t="shared" si="5"/>
        <v>159</v>
      </c>
      <c r="T183" s="12">
        <v>0</v>
      </c>
      <c r="U183" s="12">
        <v>1</v>
      </c>
      <c r="V183" s="12">
        <v>0</v>
      </c>
      <c r="W183" s="12">
        <v>0</v>
      </c>
      <c r="X183" s="12">
        <v>0</v>
      </c>
      <c r="Y183" s="6" t="s">
        <v>61</v>
      </c>
      <c r="Z183" s="6" t="s">
        <v>62</v>
      </c>
      <c r="AA183" s="9" t="s">
        <v>429</v>
      </c>
      <c r="AB183" s="9" t="s">
        <v>54</v>
      </c>
      <c r="AC183" s="9" t="s">
        <v>121</v>
      </c>
      <c r="AD183" s="9" t="s">
        <v>56</v>
      </c>
      <c r="AE183" s="9" t="s">
        <v>62</v>
      </c>
      <c r="AF183" s="5">
        <v>2</v>
      </c>
      <c r="AG183" s="10">
        <f>VLOOKUP(B183,[1]NPRS!$A$29:$O$1904,10,FALSE)</f>
        <v>7.0000000000000007E-2</v>
      </c>
      <c r="AH183" s="5" t="str">
        <f>VLOOKUP(B183,'[1]Current Slope List'!$A$29:$M$1904,12,FALSE)</f>
        <v>Yes</v>
      </c>
      <c r="AI183" s="6" t="str">
        <f>IF(VLOOKUP(B183,'[1]intensive 2019'!$A$2:$E$145,1,TRUE)=B183,"Y","N")</f>
        <v>N</v>
      </c>
      <c r="AJ183" s="6" t="str">
        <f>IF(VLOOKUP(B183,[1]PWI!$A$2:$B$239,1,FALSE)=B183,"Y","N")</f>
        <v>Y</v>
      </c>
      <c r="AK183" s="5">
        <v>5</v>
      </c>
      <c r="AL183" s="6" t="s">
        <v>50</v>
      </c>
      <c r="AM183" s="6" t="s">
        <v>50</v>
      </c>
      <c r="AN183" s="6" t="s">
        <v>50</v>
      </c>
      <c r="AO183" s="6" t="s">
        <v>50</v>
      </c>
      <c r="AP183" s="6" t="s">
        <v>50</v>
      </c>
    </row>
    <row r="184" spans="1:42">
      <c r="A184" s="5">
        <v>183</v>
      </c>
      <c r="B184" s="5" t="s">
        <v>430</v>
      </c>
      <c r="C184" s="6" t="str">
        <f>IF(VLOOKUP(B184,'[1]Current Slope List'!$A$29:$M$1904,1,FALSE)=B184,"Y","N")</f>
        <v>Y</v>
      </c>
      <c r="D184" s="5" t="str">
        <f>VLOOKUP(B184,'[1]Current Slope List'!$A$29:$M$1904,2,FALSE)</f>
        <v>11SW-B/R265</v>
      </c>
      <c r="E184" s="5">
        <f>VLOOKUP(B184,'[1]Current Slope List'!$A$29:$M$1904,3,FALSE)</f>
        <v>0</v>
      </c>
      <c r="F184" s="6" t="str">
        <f t="shared" si="4"/>
        <v>WHOLE</v>
      </c>
      <c r="G184" s="6" t="str">
        <f>VLOOKUP(B184,'[1]Current Slope List'!$A$29:$M$1904,4,FALSE)</f>
        <v>CP,ML&amp;Wch</v>
      </c>
      <c r="H184" s="6" t="str">
        <f>VLOOKUP(B184,'[1]Current Slope List'!$A$29:$M$1904,5,FALSE)</f>
        <v>C-E</v>
      </c>
      <c r="I184" s="6" t="s">
        <v>290</v>
      </c>
      <c r="K184" s="6" t="str">
        <f>VLOOKUP(B184,'[1]Current Slope List'!$A$29:$M$1904,11,FALSE)</f>
        <v>Central_Admiralty</v>
      </c>
      <c r="L184" s="5" t="s">
        <v>424</v>
      </c>
      <c r="M184" s="5" t="s">
        <v>425</v>
      </c>
      <c r="N184" s="5" t="str">
        <f>VLOOKUP(B184,'[1]Current Slope List'!$A$29:$M$1904,8,FALSE)</f>
        <v>LCSD</v>
      </c>
      <c r="O184" s="7" t="s">
        <v>46</v>
      </c>
      <c r="P184" s="6" t="s">
        <v>49</v>
      </c>
      <c r="Q184" s="6" t="s">
        <v>49</v>
      </c>
      <c r="R184" s="6" t="s">
        <v>49</v>
      </c>
      <c r="S184" s="6" t="s">
        <v>49</v>
      </c>
      <c r="T184" s="6" t="s">
        <v>49</v>
      </c>
      <c r="U184" s="6" t="s">
        <v>49</v>
      </c>
      <c r="V184" s="6" t="s">
        <v>49</v>
      </c>
      <c r="W184" s="6" t="s">
        <v>49</v>
      </c>
      <c r="X184" s="6" t="s">
        <v>49</v>
      </c>
      <c r="Y184" s="6" t="s">
        <v>49</v>
      </c>
      <c r="Z184" s="6" t="s">
        <v>49</v>
      </c>
      <c r="AA184" s="9" t="s">
        <v>225</v>
      </c>
      <c r="AB184" s="9" t="s">
        <v>431</v>
      </c>
      <c r="AC184" s="9" t="s">
        <v>121</v>
      </c>
      <c r="AD184" s="9" t="s">
        <v>113</v>
      </c>
      <c r="AE184" s="9" t="s">
        <v>72</v>
      </c>
      <c r="AF184" s="5">
        <v>1</v>
      </c>
      <c r="AG184" s="10">
        <f>VLOOKUP(B184,[1]NPRS!$A$29:$O$1904,10,FALSE)</f>
        <v>4.08</v>
      </c>
      <c r="AH184" s="5" t="str">
        <f>VLOOKUP(B184,'[1]Current Slope List'!$A$29:$M$1904,12,FALSE)</f>
        <v>No</v>
      </c>
      <c r="AI184" s="6" t="str">
        <f>IF(VLOOKUP(B184,'[1]intensive 2019'!$A$2:$E$145,1,TRUE)=B184,"Y","N")</f>
        <v>N</v>
      </c>
      <c r="AJ184" s="6" t="s">
        <v>50</v>
      </c>
      <c r="AL184" s="6" t="s">
        <v>50</v>
      </c>
      <c r="AM184" s="6" t="s">
        <v>50</v>
      </c>
      <c r="AN184" s="6" t="s">
        <v>50</v>
      </c>
      <c r="AO184" s="6" t="s">
        <v>50</v>
      </c>
      <c r="AP184" s="6" t="s">
        <v>50</v>
      </c>
    </row>
    <row r="185" spans="1:42">
      <c r="A185" s="5">
        <v>184</v>
      </c>
      <c r="B185" s="5" t="s">
        <v>432</v>
      </c>
      <c r="C185" s="6" t="str">
        <f>IF(VLOOKUP(B185,'[1]Current Slope List'!$A$29:$M$1904,1,FALSE)=B185,"Y","N")</f>
        <v>Y</v>
      </c>
      <c r="D185" s="5" t="str">
        <f>VLOOKUP(B185,'[1]Current Slope List'!$A$29:$M$1904,2,FALSE)</f>
        <v>11SW-B/R409</v>
      </c>
      <c r="E185" s="5">
        <f>VLOOKUP(B185,'[1]Current Slope List'!$A$29:$M$1904,3,FALSE)</f>
        <v>0</v>
      </c>
      <c r="F185" s="6" t="str">
        <f t="shared" si="4"/>
        <v>WHOLE</v>
      </c>
      <c r="G185" s="6" t="str">
        <f>VLOOKUP(B185,'[1]Current Slope List'!$A$29:$M$1904,4,FALSE)</f>
        <v>CP,ML&amp;Wch</v>
      </c>
      <c r="H185" s="6" t="str">
        <f>VLOOKUP(B185,'[1]Current Slope List'!$A$29:$M$1904,5,FALSE)</f>
        <v>C-E</v>
      </c>
      <c r="I185" s="6" t="s">
        <v>290</v>
      </c>
      <c r="K185" s="6" t="str">
        <f>VLOOKUP(B185,'[1]Current Slope List'!$A$29:$M$1904,11,FALSE)</f>
        <v>Central_Admiralty</v>
      </c>
      <c r="L185" s="5" t="s">
        <v>424</v>
      </c>
      <c r="M185" s="5" t="s">
        <v>425</v>
      </c>
      <c r="N185" s="5" t="str">
        <f>VLOOKUP(B185,'[1]Current Slope List'!$A$29:$M$1904,8,FALSE)</f>
        <v>LCSD</v>
      </c>
      <c r="O185" s="7" t="s">
        <v>46</v>
      </c>
      <c r="P185" s="6" t="s">
        <v>49</v>
      </c>
      <c r="Q185" s="6" t="s">
        <v>49</v>
      </c>
      <c r="R185" s="6" t="s">
        <v>49</v>
      </c>
      <c r="S185" s="6" t="s">
        <v>49</v>
      </c>
      <c r="T185" s="6" t="s">
        <v>49</v>
      </c>
      <c r="U185" s="6" t="s">
        <v>49</v>
      </c>
      <c r="V185" s="6" t="s">
        <v>49</v>
      </c>
      <c r="W185" s="6" t="s">
        <v>49</v>
      </c>
      <c r="X185" s="6" t="s">
        <v>49</v>
      </c>
      <c r="Y185" s="6" t="s">
        <v>49</v>
      </c>
      <c r="Z185" s="6" t="s">
        <v>49</v>
      </c>
      <c r="AA185" s="9">
        <v>5.0999999999999996</v>
      </c>
      <c r="AB185" s="9" t="s">
        <v>296</v>
      </c>
      <c r="AC185" s="9" t="s">
        <v>121</v>
      </c>
      <c r="AD185" s="9" t="s">
        <v>56</v>
      </c>
      <c r="AE185" s="9" t="s">
        <v>72</v>
      </c>
      <c r="AF185" s="5">
        <v>1</v>
      </c>
      <c r="AG185" s="10">
        <f>VLOOKUP(B185,[1]NPRS!$A$29:$O$1904,10,FALSE)</f>
        <v>459.27</v>
      </c>
      <c r="AH185" s="5" t="str">
        <f>VLOOKUP(B185,'[1]Current Slope List'!$A$29:$M$1904,12,FALSE)</f>
        <v>No</v>
      </c>
      <c r="AI185" s="6" t="str">
        <f>IF(VLOOKUP(B185,'[1]intensive 2019'!$A$2:$E$145,1,TRUE)=B185,"Y","N")</f>
        <v>N</v>
      </c>
      <c r="AJ185" s="6" t="s">
        <v>50</v>
      </c>
      <c r="AL185" s="6" t="s">
        <v>50</v>
      </c>
      <c r="AM185" s="6" t="s">
        <v>50</v>
      </c>
      <c r="AN185" s="6" t="s">
        <v>50</v>
      </c>
      <c r="AO185" s="6" t="s">
        <v>50</v>
      </c>
      <c r="AP185" s="6" t="s">
        <v>50</v>
      </c>
    </row>
    <row r="186" spans="1:42">
      <c r="A186" s="5">
        <v>185</v>
      </c>
      <c r="B186" s="5" t="s">
        <v>433</v>
      </c>
      <c r="C186" s="6" t="str">
        <f>IF(VLOOKUP(B186,'[1]Current Slope List'!$A$29:$M$1904,1,FALSE)=B186,"Y","N")</f>
        <v>Y</v>
      </c>
      <c r="D186" s="5" t="str">
        <f>VLOOKUP(B186,'[1]Current Slope List'!$A$29:$M$1904,2,FALSE)</f>
        <v>11SW-D/CR412</v>
      </c>
      <c r="E186" s="5">
        <f>VLOOKUP(B186,'[1]Current Slope List'!$A$29:$M$1904,3,FALSE)</f>
        <v>0</v>
      </c>
      <c r="F186" s="6" t="str">
        <f t="shared" si="4"/>
        <v>WHOLE</v>
      </c>
      <c r="G186" s="6" t="str">
        <f>VLOOKUP(B186,'[1]Current Slope List'!$A$29:$M$1904,4,FALSE)</f>
        <v>CP,ML&amp;Wch</v>
      </c>
      <c r="H186" s="6" t="str">
        <f>VLOOKUP(B186,'[1]Current Slope List'!$A$29:$M$1904,5,FALSE)</f>
        <v>Wch-S</v>
      </c>
      <c r="I186" s="6" t="s">
        <v>290</v>
      </c>
      <c r="K186" s="6">
        <f>VLOOKUP(B186,'[1]Current Slope List'!$A$29:$M$1904,11,FALSE)</f>
        <v>0</v>
      </c>
      <c r="L186" s="5" t="s">
        <v>434</v>
      </c>
      <c r="M186" s="5" t="s">
        <v>435</v>
      </c>
      <c r="N186" s="5" t="str">
        <f>VLOOKUP(B186,'[1]Current Slope List'!$A$29:$M$1904,8,FALSE)</f>
        <v>LCSD</v>
      </c>
      <c r="O186" s="7" t="s">
        <v>46</v>
      </c>
      <c r="P186" s="7">
        <v>80</v>
      </c>
      <c r="Q186" s="7">
        <v>5.5</v>
      </c>
      <c r="R186" s="7">
        <v>18</v>
      </c>
      <c r="S186" s="7">
        <f t="shared" si="5"/>
        <v>99</v>
      </c>
      <c r="T186" s="12">
        <v>0</v>
      </c>
      <c r="U186" s="12">
        <v>0</v>
      </c>
      <c r="V186" s="12">
        <v>0</v>
      </c>
      <c r="W186" s="12">
        <v>0</v>
      </c>
      <c r="X186" s="12">
        <v>1</v>
      </c>
      <c r="Y186" s="6" t="s">
        <v>84</v>
      </c>
      <c r="Z186" s="6" t="s">
        <v>72</v>
      </c>
      <c r="AA186" s="9" t="s">
        <v>257</v>
      </c>
      <c r="AB186" s="9" t="s">
        <v>436</v>
      </c>
      <c r="AC186" s="9" t="s">
        <v>121</v>
      </c>
      <c r="AD186" s="9" t="s">
        <v>113</v>
      </c>
      <c r="AE186" s="9" t="s">
        <v>72</v>
      </c>
      <c r="AF186" s="5">
        <v>1</v>
      </c>
      <c r="AG186" s="10">
        <f>VLOOKUP(B186,[1]NPRS!$A$29:$O$1904,10,FALSE)</f>
        <v>8.91</v>
      </c>
      <c r="AH186" s="5" t="str">
        <f>VLOOKUP(B186,'[1]Current Slope List'!$A$29:$M$1904,12,FALSE)</f>
        <v>Yes</v>
      </c>
      <c r="AI186" s="6" t="str">
        <f>IF(VLOOKUP(B186,'[1]intensive 2019'!$A$2:$E$145,1,TRUE)=B186,"Y","N")</f>
        <v>N</v>
      </c>
      <c r="AJ186" s="6" t="s">
        <v>50</v>
      </c>
      <c r="AK186" s="5">
        <v>3</v>
      </c>
      <c r="AL186" s="6" t="s">
        <v>50</v>
      </c>
      <c r="AM186" s="6" t="s">
        <v>50</v>
      </c>
      <c r="AN186" s="6" t="s">
        <v>50</v>
      </c>
      <c r="AO186" s="6" t="s">
        <v>50</v>
      </c>
      <c r="AP186" s="6" t="s">
        <v>50</v>
      </c>
    </row>
    <row r="187" spans="1:42">
      <c r="A187" s="5">
        <v>186</v>
      </c>
      <c r="B187" s="5" t="s">
        <v>437</v>
      </c>
      <c r="C187" s="6" t="str">
        <f>IF(VLOOKUP(B187,'[1]Current Slope List'!$A$29:$M$1904,1,FALSE)=B187,"Y","N")</f>
        <v>Y</v>
      </c>
      <c r="D187" s="5" t="str">
        <f>VLOOKUP(B187,'[1]Current Slope List'!$A$29:$M$1904,2,FALSE)</f>
        <v>11SW-B/R746</v>
      </c>
      <c r="E187" s="5">
        <f>VLOOKUP(B187,'[1]Current Slope List'!$A$29:$M$1904,3,FALSE)</f>
        <v>0</v>
      </c>
      <c r="F187" s="6" t="str">
        <f t="shared" si="4"/>
        <v>WHOLE</v>
      </c>
      <c r="G187" s="6" t="str">
        <f>VLOOKUP(B187,'[1]Current Slope List'!$A$29:$M$1904,4,FALSE)</f>
        <v>CP,ML&amp;Wch</v>
      </c>
      <c r="H187" s="6" t="str">
        <f>VLOOKUP(B187,'[1]Current Slope List'!$A$29:$M$1904,5,FALSE)</f>
        <v>C-W</v>
      </c>
      <c r="I187" s="6" t="s">
        <v>290</v>
      </c>
      <c r="K187" s="6" t="str">
        <f>VLOOKUP(B187,'[1]Current Slope List'!$A$29:$M$1904,11,FALSE)</f>
        <v>Central_Admiralty</v>
      </c>
      <c r="L187" s="5" t="s">
        <v>438</v>
      </c>
      <c r="M187" s="5" t="s">
        <v>439</v>
      </c>
      <c r="N187" s="5" t="str">
        <f>VLOOKUP(B187,'[1]Current Slope List'!$A$29:$M$1904,8,FALSE)</f>
        <v>LCSD</v>
      </c>
      <c r="O187" s="7" t="s">
        <v>46</v>
      </c>
      <c r="P187" s="6" t="s">
        <v>49</v>
      </c>
      <c r="Q187" s="6" t="s">
        <v>49</v>
      </c>
      <c r="R187" s="6" t="s">
        <v>49</v>
      </c>
      <c r="S187" s="6" t="s">
        <v>49</v>
      </c>
      <c r="T187" s="6" t="s">
        <v>49</v>
      </c>
      <c r="U187" s="13" t="s">
        <v>49</v>
      </c>
      <c r="V187" s="6" t="s">
        <v>49</v>
      </c>
      <c r="W187" s="6" t="s">
        <v>49</v>
      </c>
      <c r="X187" s="6" t="s">
        <v>49</v>
      </c>
      <c r="Y187" s="6" t="s">
        <v>49</v>
      </c>
      <c r="Z187" s="6" t="s">
        <v>49</v>
      </c>
      <c r="AA187" s="9" t="s">
        <v>196</v>
      </c>
      <c r="AB187" s="9">
        <v>13.7</v>
      </c>
      <c r="AC187" s="9" t="s">
        <v>121</v>
      </c>
      <c r="AD187" s="9" t="s">
        <v>392</v>
      </c>
      <c r="AE187" s="9" t="s">
        <v>62</v>
      </c>
      <c r="AF187" s="5">
        <v>1</v>
      </c>
      <c r="AG187" s="10">
        <f>VLOOKUP(B187,[1]NPRS!$A$29:$O$1904,10,FALSE)</f>
        <v>0.15</v>
      </c>
      <c r="AH187" s="5" t="str">
        <f>VLOOKUP(B187,'[1]Current Slope List'!$A$29:$M$1904,12,FALSE)</f>
        <v>No</v>
      </c>
      <c r="AI187" s="6" t="str">
        <f>IF(VLOOKUP(B187,'[1]intensive 2019'!$A$2:$E$145,1,TRUE)=B187,"Y","N")</f>
        <v>N</v>
      </c>
      <c r="AJ187" s="6" t="s">
        <v>50</v>
      </c>
      <c r="AL187" s="6" t="s">
        <v>50</v>
      </c>
      <c r="AM187" s="6" t="s">
        <v>50</v>
      </c>
      <c r="AN187" s="6" t="s">
        <v>50</v>
      </c>
      <c r="AO187" s="6" t="s">
        <v>50</v>
      </c>
      <c r="AP187" s="6" t="s">
        <v>50</v>
      </c>
    </row>
    <row r="188" spans="1:42">
      <c r="A188" s="5">
        <v>187</v>
      </c>
      <c r="B188" s="5" t="s">
        <v>440</v>
      </c>
      <c r="C188" s="6" t="str">
        <f>IF(VLOOKUP(B188,'[1]Current Slope List'!$A$29:$M$1904,1,FALSE)=B188,"Y","N")</f>
        <v>Y</v>
      </c>
      <c r="D188" s="5" t="str">
        <f>VLOOKUP(B188,'[1]Current Slope List'!$A$29:$M$1904,2,FALSE)</f>
        <v>11SW-B/C376</v>
      </c>
      <c r="E188" s="5">
        <f>VLOOKUP(B188,'[1]Current Slope List'!$A$29:$M$1904,3,FALSE)</f>
        <v>0</v>
      </c>
      <c r="F188" s="6" t="str">
        <f t="shared" si="4"/>
        <v>WHOLE</v>
      </c>
      <c r="G188" s="6" t="str">
        <f>VLOOKUP(B188,'[1]Current Slope List'!$A$29:$M$1904,4,FALSE)</f>
        <v>CP,ML&amp;Wch</v>
      </c>
      <c r="H188" s="6" t="str">
        <f>VLOOKUP(B188,'[1]Current Slope List'!$A$29:$M$1904,5,FALSE)</f>
        <v>C-W</v>
      </c>
      <c r="I188" s="6" t="s">
        <v>290</v>
      </c>
      <c r="K188" s="6" t="str">
        <f>VLOOKUP(B188,'[1]Current Slope List'!$A$29:$M$1904,11,FALSE)</f>
        <v>Central_Admiralty</v>
      </c>
      <c r="L188" s="5" t="s">
        <v>438</v>
      </c>
      <c r="M188" s="5" t="s">
        <v>439</v>
      </c>
      <c r="N188" s="5" t="str">
        <f>VLOOKUP(B188,'[1]Current Slope List'!$A$29:$M$1904,8,FALSE)</f>
        <v>LCSD</v>
      </c>
      <c r="O188" s="7" t="s">
        <v>125</v>
      </c>
      <c r="P188" s="7">
        <v>45</v>
      </c>
      <c r="Q188" s="7">
        <v>4</v>
      </c>
      <c r="R188" s="7">
        <v>24</v>
      </c>
      <c r="S188" s="7">
        <f t="shared" si="5"/>
        <v>96</v>
      </c>
      <c r="T188" s="12">
        <v>0</v>
      </c>
      <c r="U188" s="12">
        <v>0</v>
      </c>
      <c r="V188" s="12">
        <v>0</v>
      </c>
      <c r="W188" s="12">
        <v>0</v>
      </c>
      <c r="X188" s="12">
        <v>1</v>
      </c>
      <c r="Y188" s="6" t="s">
        <v>78</v>
      </c>
      <c r="Z188" s="6" t="s">
        <v>72</v>
      </c>
      <c r="AA188" s="9" t="s">
        <v>116</v>
      </c>
      <c r="AB188" s="9" t="s">
        <v>116</v>
      </c>
      <c r="AC188" s="9" t="s">
        <v>116</v>
      </c>
      <c r="AD188" s="9" t="s">
        <v>116</v>
      </c>
      <c r="AE188" s="9" t="s">
        <v>49</v>
      </c>
      <c r="AF188" s="5">
        <v>1</v>
      </c>
      <c r="AG188" s="10">
        <f>VLOOKUP(B188,[1]NPRS!$A$29:$O$1904,10,FALSE)</f>
        <v>1.6</v>
      </c>
      <c r="AH188" s="5" t="str">
        <f>VLOOKUP(B188,'[1]Current Slope List'!$A$29:$M$1904,12,FALSE)</f>
        <v>Yes</v>
      </c>
      <c r="AI188" s="6" t="str">
        <f>IF(VLOOKUP(B188,'[1]intensive 2019'!$A$2:$E$145,1,TRUE)=B188,"Y","N")</f>
        <v>N</v>
      </c>
      <c r="AJ188" s="6" t="s">
        <v>50</v>
      </c>
      <c r="AK188" s="5">
        <v>1</v>
      </c>
      <c r="AL188" s="6" t="s">
        <v>50</v>
      </c>
      <c r="AM188" s="6" t="s">
        <v>50</v>
      </c>
      <c r="AN188" s="6" t="s">
        <v>50</v>
      </c>
      <c r="AO188" s="6" t="s">
        <v>50</v>
      </c>
      <c r="AP188" s="6" t="s">
        <v>50</v>
      </c>
    </row>
    <row r="189" spans="1:42">
      <c r="A189" s="5">
        <v>188</v>
      </c>
      <c r="B189" s="5" t="s">
        <v>441</v>
      </c>
      <c r="C189" s="6" t="str">
        <f>IF(VLOOKUP(B189,'[1]Current Slope List'!$A$29:$M$1904,1,FALSE)=B189,"Y","N")</f>
        <v>Y</v>
      </c>
      <c r="D189" s="5" t="str">
        <f>VLOOKUP(B189,'[1]Current Slope List'!$A$29:$M$1904,2,FALSE)</f>
        <v>11SW-B/F163</v>
      </c>
      <c r="E189" s="5">
        <f>VLOOKUP(B189,'[1]Current Slope List'!$A$29:$M$1904,3,FALSE)</f>
        <v>0</v>
      </c>
      <c r="F189" s="6" t="str">
        <f t="shared" si="4"/>
        <v>WHOLE</v>
      </c>
      <c r="G189" s="6" t="str">
        <f>VLOOKUP(B189,'[1]Current Slope List'!$A$29:$M$1904,4,FALSE)</f>
        <v>CP,ML&amp;Wch</v>
      </c>
      <c r="H189" s="6" t="str">
        <f>VLOOKUP(B189,'[1]Current Slope List'!$A$29:$M$1904,5,FALSE)</f>
        <v>C-E</v>
      </c>
      <c r="I189" s="6" t="s">
        <v>290</v>
      </c>
      <c r="K189" s="6" t="str">
        <f>VLOOKUP(B189,'[1]Current Slope List'!$A$29:$M$1904,11,FALSE)</f>
        <v>Central_Admiralty</v>
      </c>
      <c r="L189" s="5" t="s">
        <v>442</v>
      </c>
      <c r="M189" s="5" t="s">
        <v>443</v>
      </c>
      <c r="N189" s="5" t="str">
        <f>VLOOKUP(B189,'[1]Current Slope List'!$A$29:$M$1904,8,FALSE)</f>
        <v>GPA</v>
      </c>
      <c r="O189" s="7" t="s">
        <v>125</v>
      </c>
      <c r="P189" s="7">
        <v>35</v>
      </c>
      <c r="Q189" s="7">
        <v>4</v>
      </c>
      <c r="R189" s="7">
        <v>10</v>
      </c>
      <c r="S189" s="7">
        <f t="shared" si="5"/>
        <v>40</v>
      </c>
      <c r="T189" s="12">
        <v>0</v>
      </c>
      <c r="U189" s="12">
        <v>0.3</v>
      </c>
      <c r="V189" s="12">
        <v>0.7</v>
      </c>
      <c r="W189" s="12">
        <v>0</v>
      </c>
      <c r="X189" s="12">
        <v>0</v>
      </c>
      <c r="Y189" s="6" t="s">
        <v>61</v>
      </c>
      <c r="Z189" s="6" t="s">
        <v>62</v>
      </c>
      <c r="AA189" s="9" t="s">
        <v>116</v>
      </c>
      <c r="AB189" s="9" t="s">
        <v>116</v>
      </c>
      <c r="AC189" s="9" t="s">
        <v>116</v>
      </c>
      <c r="AD189" s="9" t="s">
        <v>116</v>
      </c>
      <c r="AE189" s="9" t="s">
        <v>49</v>
      </c>
      <c r="AF189" s="5">
        <v>1</v>
      </c>
      <c r="AG189" s="10">
        <f>VLOOKUP(B189,[1]NPRS!$A$29:$O$1904,10,FALSE)</f>
        <v>0.35</v>
      </c>
      <c r="AH189" s="5" t="str">
        <f>VLOOKUP(B189,'[1]Current Slope List'!$A$29:$M$1904,12,FALSE)</f>
        <v>Yes</v>
      </c>
      <c r="AI189" s="6" t="str">
        <f>IF(VLOOKUP(B189,'[1]intensive 2019'!$A$2:$E$145,1,TRUE)=B189,"Y","N")</f>
        <v>N</v>
      </c>
      <c r="AJ189" s="6" t="s">
        <v>50</v>
      </c>
      <c r="AK189" s="5">
        <v>0</v>
      </c>
      <c r="AL189" s="6" t="s">
        <v>50</v>
      </c>
      <c r="AM189" s="6" t="s">
        <v>50</v>
      </c>
      <c r="AN189" s="6" t="s">
        <v>50</v>
      </c>
      <c r="AO189" s="6" t="s">
        <v>50</v>
      </c>
      <c r="AP189" s="6" t="s">
        <v>50</v>
      </c>
    </row>
    <row r="190" spans="1:42">
      <c r="A190" s="5">
        <v>189</v>
      </c>
      <c r="B190" s="5" t="s">
        <v>444</v>
      </c>
      <c r="C190" s="6" t="str">
        <f>IF(VLOOKUP(B190,'[1]Current Slope List'!$A$29:$M$1904,1,FALSE)=B190,"Y","N")</f>
        <v>Y</v>
      </c>
      <c r="D190" s="5" t="str">
        <f>VLOOKUP(B190,'[1]Current Slope List'!$A$29:$M$1904,2,FALSE)</f>
        <v>11SW-B/R985</v>
      </c>
      <c r="E190" s="5">
        <f>VLOOKUP(B190,'[1]Current Slope List'!$A$29:$M$1904,3,FALSE)</f>
        <v>0</v>
      </c>
      <c r="F190" s="6" t="str">
        <f t="shared" si="4"/>
        <v>WHOLE</v>
      </c>
      <c r="G190" s="6" t="str">
        <f>VLOOKUP(B190,'[1]Current Slope List'!$A$29:$M$1904,4,FALSE)</f>
        <v>CP,ML&amp;Wch</v>
      </c>
      <c r="H190" s="6" t="str">
        <f>VLOOKUP(B190,'[1]Current Slope List'!$A$29:$M$1904,5,FALSE)</f>
        <v>C-W</v>
      </c>
      <c r="I190" s="6" t="s">
        <v>290</v>
      </c>
      <c r="K190" s="6" t="str">
        <f>VLOOKUP(B190,'[1]Current Slope List'!$A$29:$M$1904,11,FALSE)</f>
        <v>Central_Admiralty</v>
      </c>
      <c r="L190" s="5" t="s">
        <v>445</v>
      </c>
      <c r="M190" s="5" t="s">
        <v>446</v>
      </c>
      <c r="N190" s="5" t="str">
        <f>VLOOKUP(B190,'[1]Current Slope List'!$A$29:$M$1904,8,FALSE)</f>
        <v>LCSD</v>
      </c>
      <c r="O190" s="7" t="s">
        <v>46</v>
      </c>
      <c r="P190" s="6" t="s">
        <v>49</v>
      </c>
      <c r="Q190" s="6" t="s">
        <v>49</v>
      </c>
      <c r="R190" s="6" t="s">
        <v>49</v>
      </c>
      <c r="S190" s="6" t="s">
        <v>49</v>
      </c>
      <c r="T190" s="6" t="s">
        <v>49</v>
      </c>
      <c r="U190" s="13" t="s">
        <v>49</v>
      </c>
      <c r="V190" s="6" t="s">
        <v>49</v>
      </c>
      <c r="W190" s="6" t="s">
        <v>49</v>
      </c>
      <c r="X190" s="6" t="s">
        <v>49</v>
      </c>
      <c r="Y190" s="6" t="s">
        <v>49</v>
      </c>
      <c r="Z190" s="6" t="s">
        <v>49</v>
      </c>
      <c r="AA190" s="9">
        <v>3</v>
      </c>
      <c r="AB190" s="9" t="s">
        <v>186</v>
      </c>
      <c r="AC190" s="9" t="s">
        <v>71</v>
      </c>
      <c r="AD190" s="9" t="s">
        <v>79</v>
      </c>
      <c r="AE190" s="9" t="s">
        <v>72</v>
      </c>
      <c r="AF190" s="5">
        <v>3</v>
      </c>
      <c r="AG190" s="10">
        <f>VLOOKUP(B190,[1]NPRS!$A$29:$O$1904,10,FALSE)</f>
        <v>0</v>
      </c>
      <c r="AH190" s="5" t="str">
        <f>VLOOKUP(B190,'[1]Current Slope List'!$A$29:$M$1904,12,FALSE)</f>
        <v>Yes</v>
      </c>
      <c r="AI190" s="6" t="str">
        <f>IF(VLOOKUP(B190,'[1]intensive 2019'!$A$2:$E$145,1,TRUE)=B190,"Y","N")</f>
        <v>N</v>
      </c>
      <c r="AJ190" s="6" t="s">
        <v>50</v>
      </c>
      <c r="AK190" s="5">
        <v>1</v>
      </c>
      <c r="AL190" s="6" t="s">
        <v>50</v>
      </c>
      <c r="AM190" s="6" t="s">
        <v>50</v>
      </c>
      <c r="AN190" s="6" t="s">
        <v>50</v>
      </c>
      <c r="AO190" s="6" t="s">
        <v>50</v>
      </c>
      <c r="AP190" s="6" t="s">
        <v>50</v>
      </c>
    </row>
    <row r="191" spans="1:42">
      <c r="A191" s="5">
        <v>190</v>
      </c>
      <c r="B191" s="5" t="s">
        <v>447</v>
      </c>
      <c r="C191" s="6" t="str">
        <f>IF(VLOOKUP(B191,'[1]Current Slope List'!$A$29:$M$1904,1,FALSE)=B191,"Y","N")</f>
        <v>Y</v>
      </c>
      <c r="D191" s="5" t="str">
        <f>VLOOKUP(B191,'[1]Current Slope List'!$A$29:$M$1904,2,FALSE)</f>
        <v>11SW-B/R36</v>
      </c>
      <c r="E191" s="5">
        <f>VLOOKUP(B191,'[1]Current Slope List'!$A$29:$M$1904,3,FALSE)</f>
        <v>1</v>
      </c>
      <c r="F191" s="6">
        <f t="shared" si="4"/>
        <v>1</v>
      </c>
      <c r="G191" s="6" t="str">
        <f>VLOOKUP(B191,'[1]Current Slope List'!$A$29:$M$1904,4,FALSE)</f>
        <v>CP,ML&amp;Wch</v>
      </c>
      <c r="H191" s="6" t="str">
        <f>VLOOKUP(B191,'[1]Current Slope List'!$A$29:$M$1904,5,FALSE)</f>
        <v>C-W</v>
      </c>
      <c r="I191" s="6" t="s">
        <v>290</v>
      </c>
      <c r="K191" s="6" t="str">
        <f>VLOOKUP(B191,'[1]Current Slope List'!$A$29:$M$1904,11,FALSE)</f>
        <v>Central_Admiralty</v>
      </c>
      <c r="L191" s="5" t="s">
        <v>445</v>
      </c>
      <c r="M191" s="5" t="s">
        <v>446</v>
      </c>
      <c r="N191" s="5" t="str">
        <f>VLOOKUP(B191,'[1]Current Slope List'!$A$29:$M$1904,8,FALSE)</f>
        <v>LCSD</v>
      </c>
      <c r="O191" s="7" t="s">
        <v>46</v>
      </c>
      <c r="P191" s="6" t="s">
        <v>49</v>
      </c>
      <c r="Q191" s="6" t="s">
        <v>49</v>
      </c>
      <c r="R191" s="6" t="s">
        <v>49</v>
      </c>
      <c r="S191" s="6" t="s">
        <v>49</v>
      </c>
      <c r="T191" s="6" t="s">
        <v>49</v>
      </c>
      <c r="U191" s="6" t="s">
        <v>49</v>
      </c>
      <c r="V191" s="6" t="s">
        <v>49</v>
      </c>
      <c r="W191" s="6" t="s">
        <v>49</v>
      </c>
      <c r="X191" s="6" t="s">
        <v>49</v>
      </c>
      <c r="Y191" s="6" t="s">
        <v>49</v>
      </c>
      <c r="Z191" s="6" t="s">
        <v>49</v>
      </c>
      <c r="AA191" s="9">
        <v>5.7</v>
      </c>
      <c r="AB191" s="9">
        <v>14</v>
      </c>
      <c r="AC191" s="9">
        <v>80</v>
      </c>
      <c r="AD191" s="9" t="s">
        <v>392</v>
      </c>
      <c r="AE191" s="9" t="s">
        <v>72</v>
      </c>
      <c r="AF191" s="5">
        <v>1</v>
      </c>
      <c r="AG191" s="10">
        <f>VLOOKUP(B191,[1]NPRS!$A$29:$O$1904,10,FALSE)</f>
        <v>426.33</v>
      </c>
      <c r="AH191" s="5" t="str">
        <f>VLOOKUP(B191,'[1]Current Slope List'!$A$29:$M$1904,12,FALSE)</f>
        <v>No</v>
      </c>
      <c r="AI191" s="6" t="str">
        <f>IF(VLOOKUP(B191,'[1]intensive 2019'!$A$2:$E$145,1,TRUE)=B191,"Y","N")</f>
        <v>N</v>
      </c>
      <c r="AJ191" s="6" t="s">
        <v>50</v>
      </c>
      <c r="AL191" s="6" t="s">
        <v>50</v>
      </c>
      <c r="AM191" s="6" t="s">
        <v>50</v>
      </c>
      <c r="AN191" s="6" t="s">
        <v>50</v>
      </c>
      <c r="AO191" s="6" t="s">
        <v>50</v>
      </c>
      <c r="AP191" s="6" t="s">
        <v>50</v>
      </c>
    </row>
    <row r="192" spans="1:42">
      <c r="A192" s="5">
        <v>191</v>
      </c>
      <c r="B192" s="5" t="s">
        <v>448</v>
      </c>
      <c r="C192" s="6" t="str">
        <f>IF(VLOOKUP(B192,'[1]Current Slope List'!$A$29:$M$1904,1,FALSE)=B192,"Y","N")</f>
        <v>Y</v>
      </c>
      <c r="D192" s="5" t="str">
        <f>VLOOKUP(B192,'[1]Current Slope List'!$A$29:$M$1904,2,FALSE)</f>
        <v>11SW-B/R179</v>
      </c>
      <c r="E192" s="5">
        <f>VLOOKUP(B192,'[1]Current Slope List'!$A$29:$M$1904,3,FALSE)</f>
        <v>0</v>
      </c>
      <c r="F192" s="6" t="str">
        <f t="shared" si="4"/>
        <v>WHOLE</v>
      </c>
      <c r="G192" s="6" t="str">
        <f>VLOOKUP(B192,'[1]Current Slope List'!$A$29:$M$1904,4,FALSE)</f>
        <v>Heritage</v>
      </c>
      <c r="H192" s="6" t="str">
        <f>VLOOKUP(B192,'[1]Current Slope List'!$A$29:$M$1904,5,FALSE)</f>
        <v>Antiq</v>
      </c>
      <c r="I192" s="6" t="s">
        <v>290</v>
      </c>
      <c r="K192" s="6" t="str">
        <f>VLOOKUP(B192,'[1]Current Slope List'!$A$29:$M$1904,11,FALSE)</f>
        <v>Central_Admiralty</v>
      </c>
      <c r="L192" s="5" t="s">
        <v>449</v>
      </c>
      <c r="M192" s="5" t="s">
        <v>450</v>
      </c>
      <c r="N192" s="5" t="str">
        <f>VLOOKUP(B192,'[1]Current Slope List'!$A$29:$M$1904,8,FALSE)</f>
        <v>D of J</v>
      </c>
      <c r="O192" s="7" t="s">
        <v>125</v>
      </c>
      <c r="P192" s="6" t="s">
        <v>49</v>
      </c>
      <c r="Q192" s="6" t="s">
        <v>49</v>
      </c>
      <c r="R192" s="6" t="s">
        <v>49</v>
      </c>
      <c r="S192" s="6" t="s">
        <v>49</v>
      </c>
      <c r="T192" s="6" t="s">
        <v>49</v>
      </c>
      <c r="U192" s="6" t="s">
        <v>49</v>
      </c>
      <c r="V192" s="6" t="s">
        <v>49</v>
      </c>
      <c r="W192" s="6" t="s">
        <v>49</v>
      </c>
      <c r="X192" s="6" t="s">
        <v>49</v>
      </c>
      <c r="Y192" s="6" t="s">
        <v>49</v>
      </c>
      <c r="Z192" s="6" t="s">
        <v>49</v>
      </c>
      <c r="AA192" s="9" t="s">
        <v>451</v>
      </c>
      <c r="AB192" s="9" t="s">
        <v>436</v>
      </c>
      <c r="AC192" s="9">
        <v>85</v>
      </c>
      <c r="AD192" s="9" t="s">
        <v>297</v>
      </c>
      <c r="AE192" s="9" t="s">
        <v>62</v>
      </c>
      <c r="AF192" s="5">
        <v>1</v>
      </c>
      <c r="AG192" s="10">
        <f>VLOOKUP(B192,[1]NPRS!$A$29:$O$1904,10,FALSE)</f>
        <v>0</v>
      </c>
      <c r="AH192" s="5" t="str">
        <f>VLOOKUP(B192,'[1]Current Slope List'!$A$29:$M$1904,12,FALSE)</f>
        <v>No</v>
      </c>
      <c r="AI192" s="6" t="str">
        <f>IF(VLOOKUP(B192,'[1]intensive 2019'!$A$2:$E$145,1,TRUE)=B192,"Y","N")</f>
        <v>N</v>
      </c>
      <c r="AJ192" s="6" t="s">
        <v>50</v>
      </c>
      <c r="AL192" s="6" t="s">
        <v>50</v>
      </c>
      <c r="AM192" s="6" t="s">
        <v>50</v>
      </c>
      <c r="AN192" s="6" t="s">
        <v>50</v>
      </c>
      <c r="AO192" s="6" t="s">
        <v>50</v>
      </c>
      <c r="AP192" s="6" t="s">
        <v>50</v>
      </c>
    </row>
    <row r="193" spans="1:42">
      <c r="A193" s="5">
        <v>192</v>
      </c>
      <c r="B193" s="5" t="s">
        <v>452</v>
      </c>
      <c r="C193" s="6" t="str">
        <f>IF(VLOOKUP(B193,'[1]Current Slope List'!$A$29:$M$1904,1,FALSE)=B193,"Y","N")</f>
        <v>Y</v>
      </c>
      <c r="D193" s="5" t="str">
        <f>VLOOKUP(B193,'[1]Current Slope List'!$A$29:$M$1904,2,FALSE)</f>
        <v>11SW-B/R180</v>
      </c>
      <c r="E193" s="5">
        <f>VLOOKUP(B193,'[1]Current Slope List'!$A$29:$M$1904,3,FALSE)</f>
        <v>0</v>
      </c>
      <c r="F193" s="6" t="str">
        <f t="shared" si="4"/>
        <v>WHOLE</v>
      </c>
      <c r="G193" s="6" t="str">
        <f>VLOOKUP(B193,'[1]Current Slope List'!$A$29:$M$1904,4,FALSE)</f>
        <v>Heritage</v>
      </c>
      <c r="H193" s="6" t="str">
        <f>VLOOKUP(B193,'[1]Current Slope List'!$A$29:$M$1904,5,FALSE)</f>
        <v>Antiq</v>
      </c>
      <c r="I193" s="6" t="s">
        <v>290</v>
      </c>
      <c r="K193" s="6" t="str">
        <f>VLOOKUP(B193,'[1]Current Slope List'!$A$29:$M$1904,11,FALSE)</f>
        <v>Central_Admiralty</v>
      </c>
      <c r="L193" s="5" t="s">
        <v>449</v>
      </c>
      <c r="M193" s="5" t="s">
        <v>450</v>
      </c>
      <c r="N193" s="5" t="str">
        <f>VLOOKUP(B193,'[1]Current Slope List'!$A$29:$M$1904,8,FALSE)</f>
        <v>D of J</v>
      </c>
      <c r="O193" s="7" t="s">
        <v>125</v>
      </c>
      <c r="P193" s="6" t="s">
        <v>49</v>
      </c>
      <c r="Q193" s="6" t="s">
        <v>49</v>
      </c>
      <c r="R193" s="6" t="s">
        <v>49</v>
      </c>
      <c r="S193" s="6" t="s">
        <v>49</v>
      </c>
      <c r="T193" s="6" t="s">
        <v>49</v>
      </c>
      <c r="U193" s="6" t="s">
        <v>49</v>
      </c>
      <c r="V193" s="6" t="s">
        <v>49</v>
      </c>
      <c r="W193" s="6" t="s">
        <v>49</v>
      </c>
      <c r="X193" s="6" t="s">
        <v>49</v>
      </c>
      <c r="Y193" s="6" t="s">
        <v>49</v>
      </c>
      <c r="Z193" s="6" t="s">
        <v>49</v>
      </c>
      <c r="AA193" s="9" t="s">
        <v>53</v>
      </c>
      <c r="AB193" s="9" t="s">
        <v>54</v>
      </c>
      <c r="AC193" s="9" t="s">
        <v>55</v>
      </c>
      <c r="AD193" s="9" t="s">
        <v>297</v>
      </c>
      <c r="AE193" s="9" t="s">
        <v>62</v>
      </c>
      <c r="AF193" s="5">
        <v>1</v>
      </c>
      <c r="AG193" s="10">
        <f>VLOOKUP(B193,[1]NPRS!$A$29:$O$1904,10,FALSE)</f>
        <v>0</v>
      </c>
      <c r="AH193" s="5" t="str">
        <f>VLOOKUP(B193,'[1]Current Slope List'!$A$29:$M$1904,12,FALSE)</f>
        <v>No</v>
      </c>
      <c r="AI193" s="6" t="str">
        <f>IF(VLOOKUP(B193,'[1]intensive 2019'!$A$2:$E$145,1,TRUE)=B193,"Y","N")</f>
        <v>N</v>
      </c>
      <c r="AJ193" s="6" t="s">
        <v>50</v>
      </c>
      <c r="AL193" s="6" t="s">
        <v>50</v>
      </c>
      <c r="AM193" s="6" t="s">
        <v>50</v>
      </c>
      <c r="AN193" s="6" t="s">
        <v>50</v>
      </c>
      <c r="AO193" s="6" t="s">
        <v>50</v>
      </c>
      <c r="AP193" s="6" t="s">
        <v>50</v>
      </c>
    </row>
    <row r="194" spans="1:42">
      <c r="A194" s="5">
        <v>193</v>
      </c>
      <c r="B194" s="5" t="s">
        <v>453</v>
      </c>
      <c r="C194" s="6" t="str">
        <f>IF(VLOOKUP(B194,'[1]Current Slope List'!$A$29:$M$1904,1,FALSE)=B194,"Y","N")</f>
        <v>Y</v>
      </c>
      <c r="D194" s="5" t="str">
        <f>VLOOKUP(B194,'[1]Current Slope List'!$A$29:$M$1904,2,FALSE)</f>
        <v>11SW-B/R181</v>
      </c>
      <c r="E194" s="5">
        <f>VLOOKUP(B194,'[1]Current Slope List'!$A$29:$M$1904,3,FALSE)</f>
        <v>0</v>
      </c>
      <c r="F194" s="6" t="str">
        <f t="shared" si="4"/>
        <v>WHOLE</v>
      </c>
      <c r="G194" s="6" t="str">
        <f>VLOOKUP(B194,'[1]Current Slope List'!$A$29:$M$1904,4,FALSE)</f>
        <v>Heritage</v>
      </c>
      <c r="H194" s="6" t="str">
        <f>VLOOKUP(B194,'[1]Current Slope List'!$A$29:$M$1904,5,FALSE)</f>
        <v>Antiq</v>
      </c>
      <c r="I194" s="6" t="s">
        <v>290</v>
      </c>
      <c r="K194" s="6" t="str">
        <f>VLOOKUP(B194,'[1]Current Slope List'!$A$29:$M$1904,11,FALSE)</f>
        <v>Central_Admiralty</v>
      </c>
      <c r="L194" s="5" t="s">
        <v>449</v>
      </c>
      <c r="M194" s="5" t="s">
        <v>450</v>
      </c>
      <c r="N194" s="5" t="str">
        <f>VLOOKUP(B194,'[1]Current Slope List'!$A$29:$M$1904,8,FALSE)</f>
        <v>D of J</v>
      </c>
      <c r="O194" s="7" t="s">
        <v>46</v>
      </c>
      <c r="P194" s="6" t="s">
        <v>49</v>
      </c>
      <c r="Q194" s="6" t="s">
        <v>49</v>
      </c>
      <c r="R194" s="6" t="s">
        <v>49</v>
      </c>
      <c r="S194" s="6" t="s">
        <v>49</v>
      </c>
      <c r="T194" s="6" t="s">
        <v>49</v>
      </c>
      <c r="U194" s="6" t="s">
        <v>49</v>
      </c>
      <c r="V194" s="6" t="s">
        <v>49</v>
      </c>
      <c r="W194" s="6" t="s">
        <v>49</v>
      </c>
      <c r="X194" s="6" t="s">
        <v>49</v>
      </c>
      <c r="Y194" s="6" t="s">
        <v>49</v>
      </c>
      <c r="Z194" s="6" t="s">
        <v>49</v>
      </c>
      <c r="AA194" s="9" t="s">
        <v>130</v>
      </c>
      <c r="AB194" s="9" t="s">
        <v>249</v>
      </c>
      <c r="AC194" s="9" t="s">
        <v>71</v>
      </c>
      <c r="AD194" s="9" t="s">
        <v>79</v>
      </c>
      <c r="AE194" s="9" t="s">
        <v>62</v>
      </c>
      <c r="AF194" s="5">
        <v>1</v>
      </c>
      <c r="AG194" s="10">
        <f>VLOOKUP(B194,[1]NPRS!$A$29:$O$1904,10,FALSE)</f>
        <v>6.73</v>
      </c>
      <c r="AH194" s="5" t="str">
        <f>VLOOKUP(B194,'[1]Current Slope List'!$A$29:$M$1904,12,FALSE)</f>
        <v>No</v>
      </c>
      <c r="AI194" s="6" t="str">
        <f>IF(VLOOKUP(B194,'[1]intensive 2019'!$A$2:$E$145,1,TRUE)=B194,"Y","N")</f>
        <v>N</v>
      </c>
      <c r="AJ194" s="6" t="s">
        <v>50</v>
      </c>
      <c r="AL194" s="6" t="s">
        <v>50</v>
      </c>
      <c r="AM194" s="6" t="s">
        <v>50</v>
      </c>
      <c r="AN194" s="6" t="s">
        <v>50</v>
      </c>
      <c r="AO194" s="6" t="s">
        <v>50</v>
      </c>
      <c r="AP194" s="6" t="s">
        <v>50</v>
      </c>
    </row>
    <row r="195" spans="1:42">
      <c r="A195" s="5">
        <v>194</v>
      </c>
      <c r="B195" s="5" t="s">
        <v>454</v>
      </c>
      <c r="C195" s="6" t="str">
        <f>IF(VLOOKUP(B195,'[1]Current Slope List'!$A$29:$M$1904,1,FALSE)=B195,"Y","N")</f>
        <v>Y</v>
      </c>
      <c r="D195" s="5" t="str">
        <f>VLOOKUP(B195,'[1]Current Slope List'!$A$29:$M$1904,2,FALSE)</f>
        <v>11SW-B/CR507</v>
      </c>
      <c r="E195" s="5">
        <f>VLOOKUP(B195,'[1]Current Slope List'!$A$29:$M$1904,3,FALSE)</f>
        <v>0</v>
      </c>
      <c r="F195" s="6" t="str">
        <f t="shared" ref="F195:F258" si="6">IF(E195=0,"WHOLE",E195)</f>
        <v>WHOLE</v>
      </c>
      <c r="G195" s="6" t="str">
        <f>VLOOKUP(B195,'[1]Current Slope List'!$A$29:$M$1904,4,FALSE)</f>
        <v>CP,ML&amp;Wch</v>
      </c>
      <c r="H195" s="6" t="str">
        <f>VLOOKUP(B195,'[1]Current Slope List'!$A$29:$M$1904,5,FALSE)</f>
        <v>C-E</v>
      </c>
      <c r="I195" s="6" t="s">
        <v>290</v>
      </c>
      <c r="K195" s="6" t="str">
        <f>VLOOKUP(B195,'[1]Current Slope List'!$A$29:$M$1904,11,FALSE)</f>
        <v>Central_Admiralty</v>
      </c>
      <c r="L195" s="5" t="s">
        <v>455</v>
      </c>
      <c r="M195" s="5" t="s">
        <v>456</v>
      </c>
      <c r="N195" s="5" t="str">
        <f>VLOOKUP(B195,'[1]Current Slope List'!$A$29:$M$1904,8,FALSE)</f>
        <v>JD</v>
      </c>
      <c r="O195" s="7" t="s">
        <v>125</v>
      </c>
      <c r="P195" s="7">
        <v>50</v>
      </c>
      <c r="Q195" s="7">
        <v>3.3</v>
      </c>
      <c r="R195" s="7">
        <v>30</v>
      </c>
      <c r="S195" s="7">
        <f t="shared" ref="S195:S258" si="7">SUM(Q195*R195)</f>
        <v>99</v>
      </c>
      <c r="T195" s="12">
        <v>0</v>
      </c>
      <c r="U195" s="12">
        <v>0</v>
      </c>
      <c r="V195" s="12">
        <v>0</v>
      </c>
      <c r="W195" s="12">
        <v>0</v>
      </c>
      <c r="X195" s="12">
        <v>1</v>
      </c>
      <c r="Y195" s="6" t="s">
        <v>61</v>
      </c>
      <c r="Z195" s="6" t="s">
        <v>62</v>
      </c>
      <c r="AA195" s="9">
        <v>1.7</v>
      </c>
      <c r="AB195" s="9">
        <v>43</v>
      </c>
      <c r="AC195" s="9" t="s">
        <v>71</v>
      </c>
      <c r="AD195" s="9" t="s">
        <v>97</v>
      </c>
      <c r="AE195" s="9" t="s">
        <v>72</v>
      </c>
      <c r="AF195" s="5">
        <v>2</v>
      </c>
      <c r="AG195" s="10">
        <f>VLOOKUP(B195,[1]NPRS!$A$29:$O$1904,10,FALSE)</f>
        <v>7.0000000000000007E-2</v>
      </c>
      <c r="AH195" s="5" t="str">
        <f>VLOOKUP(B195,'[1]Current Slope List'!$A$29:$M$1904,12,FALSE)</f>
        <v>No</v>
      </c>
      <c r="AI195" s="6" t="str">
        <f>IF(VLOOKUP(B195,'[1]intensive 2019'!$A$2:$E$145,1,TRUE)=B195,"Y","N")</f>
        <v>N</v>
      </c>
      <c r="AJ195" s="6" t="s">
        <v>50</v>
      </c>
      <c r="AL195" s="6" t="s">
        <v>50</v>
      </c>
      <c r="AM195" s="6" t="s">
        <v>50</v>
      </c>
      <c r="AN195" s="6" t="s">
        <v>50</v>
      </c>
      <c r="AO195" s="6" t="s">
        <v>50</v>
      </c>
      <c r="AP195" s="6" t="s">
        <v>50</v>
      </c>
    </row>
    <row r="196" spans="1:42">
      <c r="A196" s="5">
        <v>195</v>
      </c>
      <c r="B196" s="5" t="s">
        <v>457</v>
      </c>
      <c r="C196" s="6" t="str">
        <f>IF(VLOOKUP(B196,'[1]Current Slope List'!$A$29:$M$1904,1,FALSE)=B196,"Y","N")</f>
        <v>Y</v>
      </c>
      <c r="D196" s="5" t="str">
        <f>VLOOKUP(B196,'[1]Current Slope List'!$A$29:$M$1904,2,FALSE)</f>
        <v>11SW-B/FR255</v>
      </c>
      <c r="E196" s="5" t="str">
        <f>VLOOKUP(B196,'[1]Current Slope List'!$A$29:$M$1904,3,FALSE)</f>
        <v>1,2</v>
      </c>
      <c r="F196" s="6" t="str">
        <f t="shared" si="6"/>
        <v>1,2</v>
      </c>
      <c r="G196" s="6" t="str">
        <f>VLOOKUP(B196,'[1]Current Slope List'!$A$29:$M$1904,4,FALSE)</f>
        <v>CP,ML&amp;Wch</v>
      </c>
      <c r="H196" s="6" t="str">
        <f>VLOOKUP(B196,'[1]Current Slope List'!$A$29:$M$1904,5,FALSE)</f>
        <v>C-E</v>
      </c>
      <c r="I196" s="6" t="s">
        <v>290</v>
      </c>
      <c r="K196" s="6" t="str">
        <f>VLOOKUP(B196,'[1]Current Slope List'!$A$29:$M$1904,11,FALSE)</f>
        <v>Central_Admiralty</v>
      </c>
      <c r="L196" s="5" t="s">
        <v>455</v>
      </c>
      <c r="M196" s="5" t="s">
        <v>456</v>
      </c>
      <c r="N196" s="5" t="str">
        <f>VLOOKUP(B196,'[1]Current Slope List'!$A$29:$M$1904,8,FALSE)</f>
        <v>JD,LCSD</v>
      </c>
      <c r="O196" s="7" t="s">
        <v>125</v>
      </c>
      <c r="P196" s="7">
        <v>30</v>
      </c>
      <c r="Q196" s="7">
        <v>10</v>
      </c>
      <c r="R196" s="7">
        <v>47</v>
      </c>
      <c r="S196" s="7">
        <f t="shared" si="7"/>
        <v>470</v>
      </c>
      <c r="T196" s="12">
        <v>0</v>
      </c>
      <c r="U196" s="12">
        <v>1</v>
      </c>
      <c r="V196" s="12">
        <v>0</v>
      </c>
      <c r="W196" s="12">
        <v>0</v>
      </c>
      <c r="X196" s="12">
        <v>0</v>
      </c>
      <c r="Y196" s="6" t="s">
        <v>61</v>
      </c>
      <c r="Z196" s="6" t="s">
        <v>62</v>
      </c>
      <c r="AA196" s="9" t="s">
        <v>248</v>
      </c>
      <c r="AB196" s="9" t="s">
        <v>458</v>
      </c>
      <c r="AC196" s="9" t="s">
        <v>71</v>
      </c>
      <c r="AD196" s="9" t="s">
        <v>56</v>
      </c>
      <c r="AE196" s="9" t="s">
        <v>72</v>
      </c>
      <c r="AF196" s="5">
        <v>2</v>
      </c>
      <c r="AG196" s="10">
        <f>VLOOKUP(B196,[1]NPRS!$A$29:$O$1904,10,FALSE)</f>
        <v>6.48</v>
      </c>
      <c r="AH196" s="5" t="str">
        <f>VLOOKUP(B196,'[1]Current Slope List'!$A$29:$M$1904,12,FALSE)</f>
        <v>Yes</v>
      </c>
      <c r="AI196" s="6" t="str">
        <f>IF(VLOOKUP(B196,'[1]intensive 2019'!$A$2:$E$145,1,TRUE)=B196,"Y","N")</f>
        <v>N</v>
      </c>
      <c r="AJ196" s="6" t="str">
        <f>IF(VLOOKUP(B196,[1]PWI!$A$2:$B$239,1,FALSE)=B196,"Y","N")</f>
        <v>Y</v>
      </c>
      <c r="AK196" s="5">
        <v>6</v>
      </c>
      <c r="AL196" s="6" t="s">
        <v>50</v>
      </c>
      <c r="AM196" s="6" t="s">
        <v>50</v>
      </c>
      <c r="AN196" s="6" t="s">
        <v>50</v>
      </c>
      <c r="AO196" s="6" t="s">
        <v>50</v>
      </c>
      <c r="AP196" s="6" t="s">
        <v>50</v>
      </c>
    </row>
    <row r="197" spans="1:42">
      <c r="A197" s="5">
        <v>196</v>
      </c>
      <c r="B197" s="5" t="s">
        <v>459</v>
      </c>
      <c r="C197" s="6" t="str">
        <f>IF(VLOOKUP(B197,'[1]Current Slope List'!$A$29:$M$1904,1,FALSE)=B197,"Y","N")</f>
        <v>Y</v>
      </c>
      <c r="D197" s="5" t="str">
        <f>VLOOKUP(B197,'[1]Current Slope List'!$A$29:$M$1904,2,FALSE)</f>
        <v>11SW-B/F77</v>
      </c>
      <c r="E197" s="5">
        <f>VLOOKUP(B197,'[1]Current Slope List'!$A$29:$M$1904,3,FALSE)</f>
        <v>0</v>
      </c>
      <c r="F197" s="6" t="str">
        <f t="shared" si="6"/>
        <v>WHOLE</v>
      </c>
      <c r="G197" s="6" t="str">
        <f>VLOOKUP(B197,'[1]Current Slope List'!$A$29:$M$1904,4,FALSE)</f>
        <v>CP,ML&amp;Wch</v>
      </c>
      <c r="H197" s="6" t="str">
        <f>VLOOKUP(B197,'[1]Current Slope List'!$A$29:$M$1904,5,FALSE)</f>
        <v>C-E</v>
      </c>
      <c r="I197" s="6" t="s">
        <v>290</v>
      </c>
      <c r="K197" s="6" t="str">
        <f>VLOOKUP(B197,'[1]Current Slope List'!$A$29:$M$1904,11,FALSE)</f>
        <v>Central_Admiralty</v>
      </c>
      <c r="L197" s="5" t="s">
        <v>455</v>
      </c>
      <c r="M197" s="5" t="s">
        <v>456</v>
      </c>
      <c r="N197" s="5" t="str">
        <f>VLOOKUP(B197,'[1]Current Slope List'!$A$29:$M$1904,8,FALSE)</f>
        <v>JD</v>
      </c>
      <c r="O197" s="7" t="s">
        <v>125</v>
      </c>
      <c r="P197" s="7">
        <v>23</v>
      </c>
      <c r="Q197" s="7">
        <v>13</v>
      </c>
      <c r="R197" s="7">
        <v>65</v>
      </c>
      <c r="S197" s="7">
        <f t="shared" si="7"/>
        <v>845</v>
      </c>
      <c r="T197" s="12">
        <v>0</v>
      </c>
      <c r="U197" s="12">
        <v>1</v>
      </c>
      <c r="V197" s="12">
        <v>0</v>
      </c>
      <c r="W197" s="12">
        <v>0</v>
      </c>
      <c r="X197" s="12">
        <v>0</v>
      </c>
      <c r="Y197" s="6" t="s">
        <v>61</v>
      </c>
      <c r="Z197" s="6" t="s">
        <v>62</v>
      </c>
      <c r="AA197" s="9" t="s">
        <v>116</v>
      </c>
      <c r="AB197" s="9" t="s">
        <v>116</v>
      </c>
      <c r="AC197" s="9" t="s">
        <v>116</v>
      </c>
      <c r="AD197" s="9" t="s">
        <v>116</v>
      </c>
      <c r="AE197" s="9" t="s">
        <v>49</v>
      </c>
      <c r="AF197" s="5">
        <v>1</v>
      </c>
      <c r="AG197" s="10">
        <f>VLOOKUP(B197,[1]NPRS!$A$29:$O$1904,10,FALSE)</f>
        <v>0</v>
      </c>
      <c r="AH197" s="5" t="str">
        <f>VLOOKUP(B197,'[1]Current Slope List'!$A$29:$M$1904,12,FALSE)</f>
        <v>Yes</v>
      </c>
      <c r="AI197" s="6" t="str">
        <f>IF(VLOOKUP(B197,'[1]intensive 2019'!$A$2:$E$145,1,TRUE)=B197,"Y","N")</f>
        <v>N</v>
      </c>
      <c r="AJ197" s="6" t="s">
        <v>50</v>
      </c>
      <c r="AK197" s="5">
        <v>44</v>
      </c>
      <c r="AL197" s="6" t="s">
        <v>50</v>
      </c>
      <c r="AM197" s="6" t="s">
        <v>50</v>
      </c>
      <c r="AN197" s="6" t="s">
        <v>50</v>
      </c>
      <c r="AO197" s="6" t="s">
        <v>50</v>
      </c>
      <c r="AP197" s="6" t="s">
        <v>50</v>
      </c>
    </row>
    <row r="198" spans="1:42">
      <c r="A198" s="5">
        <v>197</v>
      </c>
      <c r="B198" s="5" t="s">
        <v>460</v>
      </c>
      <c r="C198" s="6" t="str">
        <f>IF(VLOOKUP(B198,'[1]Current Slope List'!$A$29:$M$1904,1,FALSE)=B198,"Y","N")</f>
        <v>Y</v>
      </c>
      <c r="D198" s="5" t="str">
        <f>VLOOKUP(B198,'[1]Current Slope List'!$A$29:$M$1904,2,FALSE)</f>
        <v>11SW-B/F97</v>
      </c>
      <c r="E198" s="5" t="str">
        <f>VLOOKUP(B198,'[1]Current Slope List'!$A$29:$M$1904,3,FALSE)</f>
        <v>1,2</v>
      </c>
      <c r="F198" s="6" t="str">
        <f t="shared" si="6"/>
        <v>1,2</v>
      </c>
      <c r="G198" s="6" t="str">
        <f>VLOOKUP(B198,'[1]Current Slope List'!$A$29:$M$1904,4,FALSE)</f>
        <v>CP,ML&amp;Wch</v>
      </c>
      <c r="H198" s="6" t="str">
        <f>VLOOKUP(B198,'[1]Current Slope List'!$A$29:$M$1904,5,FALSE)</f>
        <v>C-E</v>
      </c>
      <c r="I198" s="6" t="s">
        <v>290</v>
      </c>
      <c r="K198" s="6" t="str">
        <f>VLOOKUP(B198,'[1]Current Slope List'!$A$29:$M$1904,11,FALSE)</f>
        <v>Central_Admiralty</v>
      </c>
      <c r="L198" s="5" t="s">
        <v>455</v>
      </c>
      <c r="M198" s="5" t="s">
        <v>456</v>
      </c>
      <c r="N198" s="5" t="str">
        <f>VLOOKUP(B198,'[1]Current Slope List'!$A$29:$M$1904,8,FALSE)</f>
        <v>LCSD,JD</v>
      </c>
      <c r="O198" s="7" t="s">
        <v>125</v>
      </c>
      <c r="P198" s="7">
        <v>30</v>
      </c>
      <c r="Q198" s="7">
        <v>9</v>
      </c>
      <c r="R198" s="7">
        <v>70</v>
      </c>
      <c r="S198" s="7">
        <f t="shared" si="7"/>
        <v>630</v>
      </c>
      <c r="T198" s="12">
        <v>0</v>
      </c>
      <c r="U198" s="12">
        <v>0.95</v>
      </c>
      <c r="V198" s="12">
        <v>0.05</v>
      </c>
      <c r="W198" s="12">
        <v>0</v>
      </c>
      <c r="X198" s="12">
        <v>0</v>
      </c>
      <c r="Y198" s="6" t="s">
        <v>61</v>
      </c>
      <c r="Z198" s="6" t="s">
        <v>62</v>
      </c>
      <c r="AA198" s="9" t="s">
        <v>49</v>
      </c>
      <c r="AB198" s="9" t="s">
        <v>49</v>
      </c>
      <c r="AC198" s="9" t="s">
        <v>49</v>
      </c>
      <c r="AD198" s="9" t="s">
        <v>49</v>
      </c>
      <c r="AE198" s="9" t="s">
        <v>49</v>
      </c>
      <c r="AF198" s="5">
        <v>1</v>
      </c>
      <c r="AG198" s="10">
        <f>VLOOKUP(B198,[1]NPRS!$A$29:$O$1904,10,FALSE)</f>
        <v>0</v>
      </c>
      <c r="AH198" s="5" t="str">
        <f>VLOOKUP(B198,'[1]Current Slope List'!$A$29:$M$1904,12,FALSE)</f>
        <v>Yes</v>
      </c>
      <c r="AI198" s="6" t="str">
        <f>IF(VLOOKUP(B198,'[1]intensive 2019'!$A$2:$E$145,1,TRUE)=B198,"Y","N")</f>
        <v>N</v>
      </c>
      <c r="AJ198" s="6" t="str">
        <f>IF(VLOOKUP(B198,[1]PWI!$A$2:$B$239,1,FALSE)=B198,"Y","N")</f>
        <v>Y</v>
      </c>
      <c r="AK198" s="5">
        <v>28</v>
      </c>
      <c r="AL198" s="6" t="s">
        <v>50</v>
      </c>
      <c r="AM198" s="6" t="s">
        <v>50</v>
      </c>
      <c r="AN198" s="6" t="str">
        <f>IF(VLOOKUP(D198,[1]BRR!$A$2:$B$40,1,FALSE)=D198,"Y","N")</f>
        <v>Y</v>
      </c>
      <c r="AO198" s="6" t="s">
        <v>50</v>
      </c>
      <c r="AP198" s="6" t="s">
        <v>50</v>
      </c>
    </row>
    <row r="199" spans="1:42">
      <c r="A199" s="5">
        <v>198</v>
      </c>
      <c r="B199" s="5" t="s">
        <v>461</v>
      </c>
      <c r="C199" s="6" t="str">
        <f>IF(VLOOKUP(B199,'[1]Current Slope List'!$A$29:$M$1904,1,FALSE)=B199,"Y","N")</f>
        <v>Y</v>
      </c>
      <c r="D199" s="5" t="str">
        <f>VLOOKUP(B199,'[1]Current Slope List'!$A$29:$M$1904,2,FALSE)</f>
        <v>11SW-B/R781</v>
      </c>
      <c r="E199" s="5" t="str">
        <f>VLOOKUP(B199,'[1]Current Slope List'!$A$29:$M$1904,3,FALSE)</f>
        <v>1,2</v>
      </c>
      <c r="F199" s="6" t="str">
        <f t="shared" si="6"/>
        <v>1,2</v>
      </c>
      <c r="G199" s="6" t="str">
        <f>VLOOKUP(B199,'[1]Current Slope List'!$A$29:$M$1904,4,FALSE)</f>
        <v>CP,ML&amp;Wch</v>
      </c>
      <c r="H199" s="6" t="str">
        <f>VLOOKUP(B199,'[1]Current Slope List'!$A$29:$M$1904,5,FALSE)</f>
        <v>C-E</v>
      </c>
      <c r="I199" s="6" t="s">
        <v>290</v>
      </c>
      <c r="K199" s="6" t="str">
        <f>VLOOKUP(B199,'[1]Current Slope List'!$A$29:$M$1904,11,FALSE)</f>
        <v>Central_Admiralty</v>
      </c>
      <c r="L199" s="5" t="s">
        <v>455</v>
      </c>
      <c r="M199" s="5" t="s">
        <v>456</v>
      </c>
      <c r="N199" s="5" t="str">
        <f>VLOOKUP(B199,'[1]Current Slope List'!$A$29:$M$1904,8,FALSE)</f>
        <v>JD,GPA</v>
      </c>
      <c r="O199" s="7" t="s">
        <v>125</v>
      </c>
      <c r="P199" s="6" t="s">
        <v>49</v>
      </c>
      <c r="Q199" s="6" t="s">
        <v>49</v>
      </c>
      <c r="R199" s="6" t="s">
        <v>49</v>
      </c>
      <c r="S199" s="6" t="s">
        <v>49</v>
      </c>
      <c r="T199" s="6" t="s">
        <v>49</v>
      </c>
      <c r="U199" s="6" t="s">
        <v>49</v>
      </c>
      <c r="V199" s="13" t="s">
        <v>49</v>
      </c>
      <c r="W199" s="6" t="s">
        <v>49</v>
      </c>
      <c r="X199" s="6" t="s">
        <v>49</v>
      </c>
      <c r="Y199" s="6" t="s">
        <v>49</v>
      </c>
      <c r="Z199" s="6" t="s">
        <v>49</v>
      </c>
      <c r="AA199" s="9" t="s">
        <v>462</v>
      </c>
      <c r="AB199" s="9" t="s">
        <v>226</v>
      </c>
      <c r="AC199" s="9" t="s">
        <v>121</v>
      </c>
      <c r="AD199" s="9" t="s">
        <v>56</v>
      </c>
      <c r="AE199" s="9" t="s">
        <v>72</v>
      </c>
      <c r="AF199" s="5">
        <v>1</v>
      </c>
      <c r="AG199" s="10">
        <f>VLOOKUP(B199,[1]NPRS!$A$29:$O$1904,10,FALSE)</f>
        <v>28.31</v>
      </c>
      <c r="AH199" s="5" t="str">
        <f>VLOOKUP(B199,'[1]Current Slope List'!$A$29:$M$1904,12,FALSE)</f>
        <v>No</v>
      </c>
      <c r="AI199" s="6" t="str">
        <f>IF(VLOOKUP(B199,'[1]intensive 2019'!$A$2:$E$145,1,TRUE)=B199,"Y","N")</f>
        <v>N</v>
      </c>
      <c r="AJ199" s="6" t="s">
        <v>50</v>
      </c>
      <c r="AL199" s="6" t="s">
        <v>50</v>
      </c>
      <c r="AM199" s="6" t="s">
        <v>50</v>
      </c>
      <c r="AN199" s="6" t="s">
        <v>50</v>
      </c>
      <c r="AO199" s="6" t="s">
        <v>50</v>
      </c>
      <c r="AP199" s="6" t="s">
        <v>50</v>
      </c>
    </row>
    <row r="200" spans="1:42">
      <c r="A200" s="5">
        <v>199</v>
      </c>
      <c r="B200" s="5" t="s">
        <v>463</v>
      </c>
      <c r="C200" s="6" t="str">
        <f>IF(VLOOKUP(B200,'[1]Current Slope List'!$A$29:$M$1904,1,FALSE)=B200,"Y","N")</f>
        <v>Y</v>
      </c>
      <c r="D200" s="5" t="str">
        <f>VLOOKUP(B200,'[1]Current Slope List'!$A$29:$M$1904,2,FALSE)</f>
        <v>11SW-B/R956</v>
      </c>
      <c r="E200" s="5">
        <f>VLOOKUP(B200,'[1]Current Slope List'!$A$29:$M$1904,3,FALSE)</f>
        <v>2</v>
      </c>
      <c r="F200" s="6">
        <f t="shared" si="6"/>
        <v>2</v>
      </c>
      <c r="G200" s="6" t="str">
        <f>VLOOKUP(B200,'[1]Current Slope List'!$A$29:$M$1904,4,FALSE)</f>
        <v>CP,ML&amp;Wch</v>
      </c>
      <c r="H200" s="6" t="str">
        <f>VLOOKUP(B200,'[1]Current Slope List'!$A$29:$M$1904,5,FALSE)</f>
        <v>C-W</v>
      </c>
      <c r="I200" s="6" t="s">
        <v>290</v>
      </c>
      <c r="K200" s="6" t="str">
        <f>VLOOKUP(B200,'[1]Current Slope List'!$A$29:$M$1904,11,FALSE)</f>
        <v>Central_Admiralty</v>
      </c>
      <c r="L200" s="5" t="s">
        <v>464</v>
      </c>
      <c r="M200" s="5" t="s">
        <v>465</v>
      </c>
      <c r="N200" s="5" t="str">
        <f>VLOOKUP(B200,'[1]Current Slope List'!$A$29:$M$1904,8,FALSE)</f>
        <v>LCSD</v>
      </c>
      <c r="O200" s="7" t="s">
        <v>125</v>
      </c>
      <c r="P200" s="6" t="s">
        <v>49</v>
      </c>
      <c r="Q200" s="6" t="s">
        <v>49</v>
      </c>
      <c r="R200" s="6" t="s">
        <v>49</v>
      </c>
      <c r="S200" s="6" t="s">
        <v>49</v>
      </c>
      <c r="T200" s="6" t="s">
        <v>49</v>
      </c>
      <c r="U200" s="6" t="s">
        <v>49</v>
      </c>
      <c r="V200" s="6" t="s">
        <v>49</v>
      </c>
      <c r="W200" s="6" t="s">
        <v>49</v>
      </c>
      <c r="X200" s="6" t="s">
        <v>49</v>
      </c>
      <c r="Y200" s="6" t="s">
        <v>49</v>
      </c>
      <c r="Z200" s="6" t="s">
        <v>49</v>
      </c>
      <c r="AA200" s="9" t="s">
        <v>466</v>
      </c>
      <c r="AB200" s="9">
        <v>29</v>
      </c>
      <c r="AC200" s="9">
        <v>90</v>
      </c>
      <c r="AD200" s="9" t="s">
        <v>297</v>
      </c>
      <c r="AE200" s="9" t="s">
        <v>72</v>
      </c>
      <c r="AF200" s="5">
        <v>2</v>
      </c>
      <c r="AG200" s="10">
        <f>VLOOKUP(B200,[1]NPRS!$A$29:$O$1904,10,FALSE)</f>
        <v>1607</v>
      </c>
      <c r="AH200" s="5" t="str">
        <f>VLOOKUP(B200,'[1]Current Slope List'!$A$29:$M$1904,12,FALSE)</f>
        <v>Yes</v>
      </c>
      <c r="AI200" s="6" t="str">
        <f>IF(VLOOKUP(B200,'[1]intensive 2019'!$A$2:$E$145,1,TRUE)=B200,"Y","N")</f>
        <v>N</v>
      </c>
      <c r="AJ200" s="6" t="s">
        <v>50</v>
      </c>
      <c r="AK200" s="5">
        <v>2</v>
      </c>
      <c r="AL200" s="6" t="s">
        <v>50</v>
      </c>
      <c r="AM200" s="6" t="s">
        <v>50</v>
      </c>
      <c r="AN200" s="6" t="s">
        <v>50</v>
      </c>
      <c r="AO200" s="6" t="s">
        <v>50</v>
      </c>
      <c r="AP200" s="6" t="s">
        <v>50</v>
      </c>
    </row>
    <row r="201" spans="1:42" hidden="1">
      <c r="A201" s="5">
        <v>200</v>
      </c>
      <c r="B201" s="5" t="s">
        <v>467</v>
      </c>
      <c r="C201" s="6" t="s">
        <v>50</v>
      </c>
      <c r="D201" s="5" t="e">
        <f>VLOOKUP(B201,'[1]Current Slope List'!$A$29:$M$1904,2,FALSE)</f>
        <v>#N/A</v>
      </c>
      <c r="E201" s="5" t="e">
        <f>VLOOKUP(B201,'[1]Current Slope List'!$A$29:$M$1904,3,FALSE)</f>
        <v>#N/A</v>
      </c>
      <c r="F201" s="6" t="e">
        <f t="shared" si="6"/>
        <v>#N/A</v>
      </c>
      <c r="G201" s="6" t="e">
        <f>VLOOKUP(B201,'[1]Current Slope List'!$A$29:$M$1904,4,FALSE)</f>
        <v>#N/A</v>
      </c>
      <c r="H201" s="6" t="e">
        <f>VLOOKUP(B201,'[1]Current Slope List'!$A$29:$M$1904,5,FALSE)</f>
        <v>#N/A</v>
      </c>
      <c r="I201" s="6" t="s">
        <v>468</v>
      </c>
      <c r="K201" s="6" t="e">
        <f>VLOOKUP(B201,'[1]Current Slope List'!$A$29:$M$1904,11,FALSE)</f>
        <v>#N/A</v>
      </c>
      <c r="L201" s="5" t="s">
        <v>469</v>
      </c>
      <c r="M201" s="5" t="s">
        <v>470</v>
      </c>
      <c r="N201" s="5" t="e">
        <f>VLOOKUP(B201,'[1]Current Slope List'!$A$29:$M$1904,8,FALSE)</f>
        <v>#N/A</v>
      </c>
      <c r="O201" s="7" t="s">
        <v>49</v>
      </c>
      <c r="P201" s="6" t="s">
        <v>49</v>
      </c>
      <c r="Q201" s="6" t="s">
        <v>49</v>
      </c>
      <c r="R201" s="6" t="s">
        <v>49</v>
      </c>
      <c r="S201" s="6" t="s">
        <v>49</v>
      </c>
      <c r="T201" s="6" t="s">
        <v>49</v>
      </c>
      <c r="U201" s="6" t="s">
        <v>49</v>
      </c>
      <c r="V201" s="6" t="s">
        <v>49</v>
      </c>
      <c r="W201" s="6" t="s">
        <v>49</v>
      </c>
      <c r="X201" s="6" t="s">
        <v>49</v>
      </c>
      <c r="Y201" s="6" t="s">
        <v>49</v>
      </c>
      <c r="Z201" s="6" t="s">
        <v>49</v>
      </c>
      <c r="AA201" s="9" t="s">
        <v>471</v>
      </c>
      <c r="AB201" s="9" t="s">
        <v>471</v>
      </c>
      <c r="AC201" s="9" t="s">
        <v>471</v>
      </c>
      <c r="AD201" s="9" t="s">
        <v>472</v>
      </c>
      <c r="AF201" s="5">
        <v>2</v>
      </c>
      <c r="AG201" s="10" t="e">
        <f>VLOOKUP(B201,[1]NPRS!$A$29:$O$1904,10,FALSE)</f>
        <v>#N/A</v>
      </c>
      <c r="AH201" s="5" t="e">
        <f>VLOOKUP(B201,'[1]Current Slope List'!$A$29:$M$1904,12,FALSE)</f>
        <v>#N/A</v>
      </c>
      <c r="AI201" s="6" t="str">
        <f>IF(VLOOKUP(B201,'[1]intensive 2019'!$A$2:$E$145,1,TRUE)=B201,"Y","N")</f>
        <v>N</v>
      </c>
      <c r="AJ201" s="6" t="s">
        <v>50</v>
      </c>
      <c r="AK201" s="5">
        <v>17</v>
      </c>
      <c r="AL201" s="6" t="s">
        <v>50</v>
      </c>
      <c r="AM201" s="6" t="s">
        <v>50</v>
      </c>
      <c r="AN201" s="6" t="s">
        <v>50</v>
      </c>
      <c r="AO201" s="6" t="s">
        <v>50</v>
      </c>
      <c r="AP201" s="6" t="s">
        <v>50</v>
      </c>
    </row>
    <row r="202" spans="1:42">
      <c r="A202" s="5">
        <v>201</v>
      </c>
      <c r="B202" s="5" t="s">
        <v>473</v>
      </c>
      <c r="C202" s="6" t="str">
        <f>IF(VLOOKUP(B202,'[1]Current Slope List'!$A$29:$M$1904,1,FALSE)=B202,"Y","N")</f>
        <v>Y</v>
      </c>
      <c r="D202" s="5" t="str">
        <f>VLOOKUP(B202,'[1]Current Slope List'!$A$29:$M$1904,2,FALSE)</f>
        <v>11SE-D/R83</v>
      </c>
      <c r="E202" s="5">
        <f>VLOOKUP(B202,'[1]Current Slope List'!$A$29:$M$1904,3,FALSE)</f>
        <v>0</v>
      </c>
      <c r="F202" s="6" t="str">
        <f t="shared" si="6"/>
        <v>WHOLE</v>
      </c>
      <c r="G202" s="6" t="str">
        <f>VLOOKUP(B202,'[1]Current Slope List'!$A$29:$M$1904,4,FALSE)</f>
        <v>E</v>
      </c>
      <c r="H202" s="6" t="str">
        <f>VLOOKUP(B202,'[1]Current Slope List'!$A$29:$M$1904,5,FALSE)</f>
        <v>CW</v>
      </c>
      <c r="I202" s="6" t="s">
        <v>468</v>
      </c>
      <c r="K202" s="6" t="str">
        <f>VLOOKUP(B202,'[1]Current Slope List'!$A$29:$M$1904,11,FALSE)</f>
        <v>ChaiWan-West</v>
      </c>
      <c r="L202" s="5" t="s">
        <v>474</v>
      </c>
      <c r="M202" s="5" t="s">
        <v>475</v>
      </c>
      <c r="N202" s="5" t="str">
        <f>VLOOKUP(B202,'[1]Current Slope List'!$A$29:$M$1904,8,FALSE)</f>
        <v>EB</v>
      </c>
      <c r="O202" s="7" t="s">
        <v>46</v>
      </c>
      <c r="P202" s="6" t="s">
        <v>49</v>
      </c>
      <c r="Q202" s="6" t="s">
        <v>49</v>
      </c>
      <c r="R202" s="6" t="s">
        <v>49</v>
      </c>
      <c r="S202" s="6" t="s">
        <v>49</v>
      </c>
      <c r="T202" s="6" t="s">
        <v>49</v>
      </c>
      <c r="U202" s="6" t="s">
        <v>49</v>
      </c>
      <c r="V202" s="6" t="s">
        <v>49</v>
      </c>
      <c r="W202" s="6" t="s">
        <v>49</v>
      </c>
      <c r="X202" s="6" t="s">
        <v>49</v>
      </c>
      <c r="Y202" s="6" t="s">
        <v>49</v>
      </c>
      <c r="Z202" s="6" t="s">
        <v>49</v>
      </c>
      <c r="AA202" s="9" t="s">
        <v>69</v>
      </c>
      <c r="AB202" s="9" t="s">
        <v>476</v>
      </c>
      <c r="AC202" s="9" t="s">
        <v>121</v>
      </c>
      <c r="AD202" s="9" t="s">
        <v>56</v>
      </c>
      <c r="AE202" s="9" t="s">
        <v>72</v>
      </c>
      <c r="AF202" s="5">
        <v>2</v>
      </c>
      <c r="AG202" s="10">
        <f>VLOOKUP(B202,[1]NPRS!$A$29:$O$1904,10,FALSE)</f>
        <v>0.03</v>
      </c>
      <c r="AH202" s="5" t="str">
        <f>VLOOKUP(B202,'[1]Current Slope List'!$A$29:$M$1904,12,FALSE)</f>
        <v>No</v>
      </c>
      <c r="AI202" s="6" t="str">
        <f>IF(VLOOKUP(B202,'[1]intensive 2019'!$A$2:$E$145,1,TRUE)=B202,"Y","N")</f>
        <v>N</v>
      </c>
      <c r="AJ202" s="6" t="s">
        <v>50</v>
      </c>
      <c r="AL202" s="6" t="s">
        <v>50</v>
      </c>
      <c r="AM202" s="6" t="s">
        <v>50</v>
      </c>
      <c r="AN202" s="6" t="s">
        <v>50</v>
      </c>
      <c r="AO202" s="6" t="s">
        <v>50</v>
      </c>
      <c r="AP202" s="6" t="s">
        <v>50</v>
      </c>
    </row>
    <row r="203" spans="1:42">
      <c r="A203" s="5">
        <v>202</v>
      </c>
      <c r="B203" s="5" t="s">
        <v>477</v>
      </c>
      <c r="C203" s="6" t="str">
        <f>IF(VLOOKUP(B203,'[1]Current Slope List'!$A$29:$M$1904,1,FALSE)=B203,"Y","N")</f>
        <v>Y</v>
      </c>
      <c r="D203" s="5" t="str">
        <f>VLOOKUP(B203,'[1]Current Slope List'!$A$29:$M$1904,2,FALSE)</f>
        <v>11SE-D/FR231</v>
      </c>
      <c r="E203" s="5">
        <f>VLOOKUP(B203,'[1]Current Slope List'!$A$29:$M$1904,3,FALSE)</f>
        <v>0</v>
      </c>
      <c r="F203" s="6" t="str">
        <f t="shared" si="6"/>
        <v>WHOLE</v>
      </c>
      <c r="G203" s="6" t="str">
        <f>VLOOKUP(B203,'[1]Current Slope List'!$A$29:$M$1904,4,FALSE)</f>
        <v>E</v>
      </c>
      <c r="H203" s="6" t="str">
        <f>VLOOKUP(B203,'[1]Current Slope List'!$A$29:$M$1904,5,FALSE)</f>
        <v>CW</v>
      </c>
      <c r="I203" s="6" t="s">
        <v>468</v>
      </c>
      <c r="K203" s="6" t="str">
        <f>VLOOKUP(B203,'[1]Current Slope List'!$A$29:$M$1904,11,FALSE)</f>
        <v>ChaiWan-West</v>
      </c>
      <c r="L203" s="5" t="s">
        <v>474</v>
      </c>
      <c r="M203" s="5" t="s">
        <v>475</v>
      </c>
      <c r="N203" s="5" t="str">
        <f>VLOOKUP(B203,'[1]Current Slope List'!$A$29:$M$1904,8,FALSE)</f>
        <v>EB</v>
      </c>
      <c r="O203" s="7" t="s">
        <v>46</v>
      </c>
      <c r="P203" s="7">
        <v>18</v>
      </c>
      <c r="Q203" s="7">
        <v>1.4</v>
      </c>
      <c r="R203" s="7">
        <v>41</v>
      </c>
      <c r="S203" s="7">
        <f t="shared" si="7"/>
        <v>57.4</v>
      </c>
      <c r="T203" s="12">
        <v>0</v>
      </c>
      <c r="U203" s="12">
        <v>1</v>
      </c>
      <c r="V203" s="12">
        <v>0</v>
      </c>
      <c r="W203" s="12">
        <v>0</v>
      </c>
      <c r="X203" s="12">
        <v>0</v>
      </c>
      <c r="Y203" s="6" t="s">
        <v>61</v>
      </c>
      <c r="Z203" s="6" t="s">
        <v>62</v>
      </c>
      <c r="AA203" s="9" t="s">
        <v>478</v>
      </c>
      <c r="AB203" s="9" t="s">
        <v>253</v>
      </c>
      <c r="AC203" s="9" t="s">
        <v>121</v>
      </c>
      <c r="AD203" s="9" t="s">
        <v>56</v>
      </c>
      <c r="AE203" s="9" t="s">
        <v>72</v>
      </c>
      <c r="AG203" s="10">
        <f>VLOOKUP(B203,[1]NPRS!$A$29:$O$1904,10,FALSE)</f>
        <v>0.91</v>
      </c>
      <c r="AH203" s="5" t="str">
        <f>VLOOKUP(B203,'[1]Current Slope List'!$A$29:$M$1904,12,FALSE)</f>
        <v>Yes</v>
      </c>
      <c r="AI203" s="6" t="str">
        <f>IF(VLOOKUP(B203,'[1]intensive 2019'!$A$2:$E$145,1,TRUE)=B203,"Y","N")</f>
        <v>N</v>
      </c>
      <c r="AJ203" s="6" t="s">
        <v>50</v>
      </c>
      <c r="AK203" s="5">
        <v>4</v>
      </c>
      <c r="AL203" s="6" t="s">
        <v>50</v>
      </c>
      <c r="AM203" s="6" t="s">
        <v>50</v>
      </c>
      <c r="AN203" s="6" t="s">
        <v>50</v>
      </c>
      <c r="AO203" s="6" t="str">
        <f>IF(VLOOKUP(B203,[1]Roadside!$B$2:$D$186,1,FALSE)=B203,"Y","N")</f>
        <v>Y</v>
      </c>
      <c r="AP203" s="6" t="s">
        <v>50</v>
      </c>
    </row>
    <row r="204" spans="1:42">
      <c r="A204" s="5">
        <v>203</v>
      </c>
      <c r="B204" s="5" t="s">
        <v>479</v>
      </c>
      <c r="C204" s="6" t="str">
        <f>IF(VLOOKUP(B204,'[1]Current Slope List'!$A$29:$M$1904,1,FALSE)=B204,"Y","N")</f>
        <v>Y</v>
      </c>
      <c r="D204" s="5" t="str">
        <f>VLOOKUP(B204,'[1]Current Slope List'!$A$29:$M$1904,2,FALSE)</f>
        <v>11SE-D/C114</v>
      </c>
      <c r="E204" s="5">
        <f>VLOOKUP(B204,'[1]Current Slope List'!$A$29:$M$1904,3,FALSE)</f>
        <v>0</v>
      </c>
      <c r="F204" s="6" t="str">
        <f t="shared" si="6"/>
        <v>WHOLE</v>
      </c>
      <c r="G204" s="6" t="str">
        <f>VLOOKUP(B204,'[1]Current Slope List'!$A$29:$M$1904,4,FALSE)</f>
        <v>E</v>
      </c>
      <c r="H204" s="6" t="str">
        <f>VLOOKUP(B204,'[1]Current Slope List'!$A$29:$M$1904,5,FALSE)</f>
        <v>CW</v>
      </c>
      <c r="I204" s="6" t="s">
        <v>468</v>
      </c>
      <c r="K204" s="6">
        <f>VLOOKUP(B204,'[1]Current Slope List'!$A$29:$M$1904,11,FALSE)</f>
        <v>0</v>
      </c>
      <c r="L204" s="5" t="s">
        <v>480</v>
      </c>
      <c r="M204" s="5" t="s">
        <v>481</v>
      </c>
      <c r="N204" s="5" t="str">
        <f>VLOOKUP(B204,'[1]Current Slope List'!$A$29:$M$1904,8,FALSE)</f>
        <v>FEHD</v>
      </c>
      <c r="O204" s="7" t="s">
        <v>46</v>
      </c>
      <c r="P204" s="7">
        <v>70</v>
      </c>
      <c r="Q204" s="7">
        <v>8.4</v>
      </c>
      <c r="R204" s="7">
        <v>80</v>
      </c>
      <c r="S204" s="7">
        <f t="shared" si="7"/>
        <v>672</v>
      </c>
      <c r="T204" s="12">
        <v>0</v>
      </c>
      <c r="U204" s="12">
        <v>0.05</v>
      </c>
      <c r="V204" s="12">
        <v>0</v>
      </c>
      <c r="W204" s="12">
        <v>0.95</v>
      </c>
      <c r="X204" s="12">
        <v>0</v>
      </c>
      <c r="Y204" s="6" t="s">
        <v>84</v>
      </c>
      <c r="Z204" s="6" t="s">
        <v>72</v>
      </c>
      <c r="AA204" s="9" t="s">
        <v>116</v>
      </c>
      <c r="AB204" s="9" t="s">
        <v>116</v>
      </c>
      <c r="AC204" s="9" t="s">
        <v>116</v>
      </c>
      <c r="AD204" s="9" t="s">
        <v>116</v>
      </c>
      <c r="AE204" s="9" t="s">
        <v>49</v>
      </c>
      <c r="AF204" s="5">
        <v>2</v>
      </c>
      <c r="AG204" s="10">
        <f>VLOOKUP(B204,[1]NPRS!$A$29:$O$1904,10,FALSE)</f>
        <v>0.01</v>
      </c>
      <c r="AH204" s="5" t="str">
        <f>VLOOKUP(B204,'[1]Current Slope List'!$A$29:$M$1904,12,FALSE)</f>
        <v>Yes</v>
      </c>
      <c r="AI204" s="6" t="str">
        <f>IF(VLOOKUP(B204,'[1]intensive 2019'!$A$2:$E$145,1,TRUE)=B204,"Y","N")</f>
        <v>N</v>
      </c>
      <c r="AJ204" s="6" t="str">
        <f>IF(VLOOKUP(B204,[1]PWI!$A$2:$B$239,1,FALSE)=B204,"Y","N")</f>
        <v>Y</v>
      </c>
      <c r="AK204" s="5">
        <v>34</v>
      </c>
      <c r="AL204" s="6" t="str">
        <f>IF(VLOOKUP(B204,[1]OVT_SWT!$A$2:$E$100,1,FALSE)=B204,"Y","N")</f>
        <v>Y</v>
      </c>
      <c r="AM204" s="6" t="s">
        <v>50</v>
      </c>
      <c r="AN204" s="6" t="s">
        <v>50</v>
      </c>
      <c r="AO204" s="6" t="str">
        <f>IF(VLOOKUP(B204,[1]Roadside!$B$2:$D$186,1,FALSE)=B204,"Y","N")</f>
        <v>Y</v>
      </c>
      <c r="AP204" s="6" t="s">
        <v>50</v>
      </c>
    </row>
    <row r="205" spans="1:42">
      <c r="A205" s="5">
        <v>204</v>
      </c>
      <c r="B205" s="5" t="s">
        <v>482</v>
      </c>
      <c r="C205" s="6" t="str">
        <f>IF(VLOOKUP(B205,'[1]Current Slope List'!$A$29:$M$1904,1,FALSE)=B205,"Y","N")</f>
        <v>Y</v>
      </c>
      <c r="D205" s="5" t="str">
        <f>VLOOKUP(B205,'[1]Current Slope List'!$A$29:$M$1904,2,FALSE)</f>
        <v>11SE-D/C116</v>
      </c>
      <c r="E205" s="5">
        <f>VLOOKUP(B205,'[1]Current Slope List'!$A$29:$M$1904,3,FALSE)</f>
        <v>0</v>
      </c>
      <c r="F205" s="6" t="str">
        <f t="shared" si="6"/>
        <v>WHOLE</v>
      </c>
      <c r="G205" s="6" t="str">
        <f>VLOOKUP(B205,'[1]Current Slope List'!$A$29:$M$1904,4,FALSE)</f>
        <v>E</v>
      </c>
      <c r="H205" s="6" t="str">
        <f>VLOOKUP(B205,'[1]Current Slope List'!$A$29:$M$1904,5,FALSE)</f>
        <v>CW</v>
      </c>
      <c r="I205" s="6" t="s">
        <v>468</v>
      </c>
      <c r="K205" s="6">
        <f>VLOOKUP(B205,'[1]Current Slope List'!$A$29:$M$1904,11,FALSE)</f>
        <v>0</v>
      </c>
      <c r="L205" s="5" t="s">
        <v>480</v>
      </c>
      <c r="M205" s="5" t="s">
        <v>481</v>
      </c>
      <c r="N205" s="5" t="str">
        <f>VLOOKUP(B205,'[1]Current Slope List'!$A$29:$M$1904,8,FALSE)</f>
        <v>FEHD</v>
      </c>
      <c r="O205" s="7" t="s">
        <v>46</v>
      </c>
      <c r="P205" s="7">
        <v>55</v>
      </c>
      <c r="Q205" s="7">
        <v>9</v>
      </c>
      <c r="R205" s="7">
        <v>45</v>
      </c>
      <c r="S205" s="7">
        <f t="shared" si="7"/>
        <v>405</v>
      </c>
      <c r="T205" s="12">
        <v>0</v>
      </c>
      <c r="U205" s="12">
        <v>0</v>
      </c>
      <c r="V205" s="12">
        <v>0</v>
      </c>
      <c r="W205" s="12">
        <v>1</v>
      </c>
      <c r="X205" s="12">
        <v>0</v>
      </c>
      <c r="Y205" s="6" t="s">
        <v>78</v>
      </c>
      <c r="Z205" s="6" t="s">
        <v>72</v>
      </c>
      <c r="AA205" s="9" t="s">
        <v>116</v>
      </c>
      <c r="AB205" s="9" t="s">
        <v>116</v>
      </c>
      <c r="AC205" s="9" t="s">
        <v>116</v>
      </c>
      <c r="AD205" s="9" t="s">
        <v>116</v>
      </c>
      <c r="AE205" s="9" t="s">
        <v>49</v>
      </c>
      <c r="AF205" s="5">
        <v>2</v>
      </c>
      <c r="AG205" s="10">
        <f>VLOOKUP(B205,[1]NPRS!$A$29:$O$1904,10,FALSE)</f>
        <v>2.72</v>
      </c>
      <c r="AH205" s="5" t="str">
        <f>VLOOKUP(B205,'[1]Current Slope List'!$A$29:$M$1904,12,FALSE)</f>
        <v>Yes</v>
      </c>
      <c r="AI205" s="6" t="str">
        <f>IF(VLOOKUP(B205,'[1]intensive 2019'!$A$2:$E$145,1,TRUE)=B205,"Y","N")</f>
        <v>N</v>
      </c>
      <c r="AJ205" s="6" t="str">
        <f>IF(VLOOKUP(B205,[1]PWI!$A$2:$B$239,1,FALSE)=B205,"Y","N")</f>
        <v>Y</v>
      </c>
      <c r="AK205" s="5">
        <v>28</v>
      </c>
      <c r="AL205" s="6" t="str">
        <f>IF(VLOOKUP(B205,[1]OVT_SWT!$A$2:$E$100,1,FALSE)=B205,"Y","N")</f>
        <v>Y</v>
      </c>
      <c r="AM205" s="6" t="s">
        <v>50</v>
      </c>
      <c r="AN205" s="6" t="s">
        <v>50</v>
      </c>
      <c r="AO205" s="6" t="str">
        <f>IF(VLOOKUP(B205,[1]Roadside!$B$2:$D$186,1,FALSE)=B205,"Y","N")</f>
        <v>Y</v>
      </c>
      <c r="AP205" s="6" t="s">
        <v>50</v>
      </c>
    </row>
    <row r="206" spans="1:42">
      <c r="A206" s="5">
        <v>205</v>
      </c>
      <c r="B206" s="5" t="s">
        <v>483</v>
      </c>
      <c r="C206" s="6" t="str">
        <f>IF(VLOOKUP(B206,'[1]Current Slope List'!$A$29:$M$1904,1,FALSE)=B206,"Y","N")</f>
        <v>Y</v>
      </c>
      <c r="D206" s="5" t="str">
        <f>VLOOKUP(B206,'[1]Current Slope List'!$A$29:$M$1904,2,FALSE)</f>
        <v>11SE-D/CR118</v>
      </c>
      <c r="E206" s="5">
        <f>VLOOKUP(B206,'[1]Current Slope List'!$A$29:$M$1904,3,FALSE)</f>
        <v>0</v>
      </c>
      <c r="F206" s="6" t="str">
        <f t="shared" si="6"/>
        <v>WHOLE</v>
      </c>
      <c r="G206" s="6" t="str">
        <f>VLOOKUP(B206,'[1]Current Slope List'!$A$29:$M$1904,4,FALSE)</f>
        <v>E</v>
      </c>
      <c r="H206" s="6" t="str">
        <f>VLOOKUP(B206,'[1]Current Slope List'!$A$29:$M$1904,5,FALSE)</f>
        <v>CW</v>
      </c>
      <c r="I206" s="6" t="s">
        <v>468</v>
      </c>
      <c r="K206" s="6">
        <f>VLOOKUP(B206,'[1]Current Slope List'!$A$29:$M$1904,11,FALSE)</f>
        <v>0</v>
      </c>
      <c r="L206" s="5" t="s">
        <v>480</v>
      </c>
      <c r="M206" s="5" t="s">
        <v>481</v>
      </c>
      <c r="N206" s="5" t="str">
        <f>VLOOKUP(B206,'[1]Current Slope List'!$A$29:$M$1904,8,FALSE)</f>
        <v>FEHD</v>
      </c>
      <c r="O206" s="7" t="s">
        <v>46</v>
      </c>
      <c r="P206" s="7">
        <v>30</v>
      </c>
      <c r="Q206" s="7">
        <v>4.7</v>
      </c>
      <c r="R206" s="7">
        <v>53</v>
      </c>
      <c r="S206" s="7">
        <f t="shared" si="7"/>
        <v>249.10000000000002</v>
      </c>
      <c r="T206" s="12">
        <v>0.1</v>
      </c>
      <c r="U206" s="12">
        <v>0.8</v>
      </c>
      <c r="V206" s="12">
        <v>0</v>
      </c>
      <c r="W206" s="12">
        <v>0.1</v>
      </c>
      <c r="X206" s="12">
        <v>0</v>
      </c>
      <c r="Y206" s="6" t="s">
        <v>78</v>
      </c>
      <c r="Z206" s="6" t="s">
        <v>72</v>
      </c>
      <c r="AA206" s="9" t="s">
        <v>484</v>
      </c>
      <c r="AB206" s="9" t="s">
        <v>485</v>
      </c>
      <c r="AC206" s="9" t="s">
        <v>486</v>
      </c>
      <c r="AD206" s="9" t="s">
        <v>193</v>
      </c>
      <c r="AE206" s="9" t="s">
        <v>303</v>
      </c>
      <c r="AF206" s="5">
        <v>1</v>
      </c>
      <c r="AG206" s="10">
        <f>VLOOKUP(B206,[1]NPRS!$A$29:$O$1904,10,FALSE)</f>
        <v>0</v>
      </c>
      <c r="AH206" s="5" t="str">
        <f>VLOOKUP(B206,'[1]Current Slope List'!$A$29:$M$1904,12,FALSE)</f>
        <v>Yes</v>
      </c>
      <c r="AI206" s="6" t="str">
        <f>IF(VLOOKUP(B206,'[1]intensive 2019'!$A$2:$E$145,1,TRUE)=B206,"Y","N")</f>
        <v>N</v>
      </c>
      <c r="AJ206" s="6" t="s">
        <v>50</v>
      </c>
      <c r="AK206" s="5">
        <v>13</v>
      </c>
      <c r="AL206" s="6" t="s">
        <v>50</v>
      </c>
      <c r="AM206" s="6" t="s">
        <v>50</v>
      </c>
      <c r="AN206" s="6" t="s">
        <v>50</v>
      </c>
      <c r="AO206" s="6" t="s">
        <v>50</v>
      </c>
      <c r="AP206" s="6" t="s">
        <v>50</v>
      </c>
    </row>
    <row r="207" spans="1:42">
      <c r="A207" s="5">
        <v>206</v>
      </c>
      <c r="B207" s="5" t="s">
        <v>487</v>
      </c>
      <c r="C207" s="6" t="str">
        <f>IF(VLOOKUP(B207,'[1]Current Slope List'!$A$29:$M$1904,1,FALSE)=B207,"Y","N")</f>
        <v>Y</v>
      </c>
      <c r="D207" s="5" t="str">
        <f>VLOOKUP(B207,'[1]Current Slope List'!$A$29:$M$1904,2,FALSE)</f>
        <v>11SE-D/C120</v>
      </c>
      <c r="E207" s="5">
        <f>VLOOKUP(B207,'[1]Current Slope List'!$A$29:$M$1904,3,FALSE)</f>
        <v>0</v>
      </c>
      <c r="F207" s="6" t="str">
        <f t="shared" si="6"/>
        <v>WHOLE</v>
      </c>
      <c r="G207" s="6" t="str">
        <f>VLOOKUP(B207,'[1]Current Slope List'!$A$29:$M$1904,4,FALSE)</f>
        <v>E</v>
      </c>
      <c r="H207" s="6" t="str">
        <f>VLOOKUP(B207,'[1]Current Slope List'!$A$29:$M$1904,5,FALSE)</f>
        <v>CW</v>
      </c>
      <c r="I207" s="6" t="s">
        <v>468</v>
      </c>
      <c r="K207" s="6">
        <f>VLOOKUP(B207,'[1]Current Slope List'!$A$29:$M$1904,11,FALSE)</f>
        <v>0</v>
      </c>
      <c r="L207" s="5" t="s">
        <v>480</v>
      </c>
      <c r="M207" s="5" t="s">
        <v>481</v>
      </c>
      <c r="N207" s="5" t="str">
        <f>VLOOKUP(B207,'[1]Current Slope List'!$A$29:$M$1904,8,FALSE)</f>
        <v>FEHD</v>
      </c>
      <c r="O207" s="7" t="s">
        <v>46</v>
      </c>
      <c r="P207" s="7">
        <v>70</v>
      </c>
      <c r="Q207" s="7">
        <v>19</v>
      </c>
      <c r="R207" s="7">
        <v>60</v>
      </c>
      <c r="S207" s="7">
        <f t="shared" si="7"/>
        <v>1140</v>
      </c>
      <c r="T207" s="12">
        <v>0.5</v>
      </c>
      <c r="U207" s="12">
        <v>0.3</v>
      </c>
      <c r="V207" s="12">
        <v>0.2</v>
      </c>
      <c r="W207" s="12">
        <v>0</v>
      </c>
      <c r="X207" s="12">
        <v>0</v>
      </c>
      <c r="Y207" s="6" t="s">
        <v>78</v>
      </c>
      <c r="Z207" s="6" t="s">
        <v>72</v>
      </c>
      <c r="AA207" s="9" t="s">
        <v>116</v>
      </c>
      <c r="AB207" s="9" t="s">
        <v>116</v>
      </c>
      <c r="AC207" s="9" t="s">
        <v>116</v>
      </c>
      <c r="AD207" s="9" t="s">
        <v>116</v>
      </c>
      <c r="AE207" s="9" t="s">
        <v>49</v>
      </c>
      <c r="AF207" s="5">
        <v>3</v>
      </c>
      <c r="AG207" s="10">
        <f>VLOOKUP(B207,[1]NPRS!$A$29:$O$1904,10,FALSE)</f>
        <v>0</v>
      </c>
      <c r="AH207" s="5" t="str">
        <f>VLOOKUP(B207,'[1]Current Slope List'!$A$29:$M$1904,12,FALSE)</f>
        <v>Yes</v>
      </c>
      <c r="AI207" s="6" t="str">
        <f>IF(VLOOKUP(B207,'[1]intensive 2019'!$A$2:$E$145,1,TRUE)=B207,"Y","N")</f>
        <v>N</v>
      </c>
      <c r="AJ207" s="6" t="s">
        <v>50</v>
      </c>
      <c r="AK207" s="5">
        <v>12</v>
      </c>
      <c r="AL207" s="6" t="s">
        <v>50</v>
      </c>
      <c r="AM207" s="6" t="s">
        <v>50</v>
      </c>
      <c r="AN207" s="6" t="s">
        <v>50</v>
      </c>
      <c r="AO207" s="6" t="str">
        <f>IF(VLOOKUP(B207,[1]Roadside!$B$2:$D$186,1,FALSE)=B207,"Y","N")</f>
        <v>Y</v>
      </c>
      <c r="AP207" s="6" t="s">
        <v>50</v>
      </c>
    </row>
    <row r="208" spans="1:42">
      <c r="A208" s="5">
        <v>207</v>
      </c>
      <c r="B208" s="5" t="s">
        <v>488</v>
      </c>
      <c r="C208" s="6" t="str">
        <f>IF(VLOOKUP(B208,'[1]Current Slope List'!$A$29:$M$1904,1,FALSE)=B208,"Y","N")</f>
        <v>Y</v>
      </c>
      <c r="D208" s="5" t="str">
        <f>VLOOKUP(B208,'[1]Current Slope List'!$A$29:$M$1904,2,FALSE)</f>
        <v>11SE-D/C164</v>
      </c>
      <c r="E208" s="5">
        <f>VLOOKUP(B208,'[1]Current Slope List'!$A$29:$M$1904,3,FALSE)</f>
        <v>0</v>
      </c>
      <c r="F208" s="6" t="str">
        <f t="shared" si="6"/>
        <v>WHOLE</v>
      </c>
      <c r="G208" s="6" t="str">
        <f>VLOOKUP(B208,'[1]Current Slope List'!$A$29:$M$1904,4,FALSE)</f>
        <v>E</v>
      </c>
      <c r="H208" s="6" t="str">
        <f>VLOOKUP(B208,'[1]Current Slope List'!$A$29:$M$1904,5,FALSE)</f>
        <v>CW</v>
      </c>
      <c r="I208" s="6" t="s">
        <v>468</v>
      </c>
      <c r="K208" s="6">
        <f>VLOOKUP(B208,'[1]Current Slope List'!$A$29:$M$1904,11,FALSE)</f>
        <v>0</v>
      </c>
      <c r="L208" s="5" t="s">
        <v>480</v>
      </c>
      <c r="M208" s="5" t="s">
        <v>481</v>
      </c>
      <c r="N208" s="5" t="str">
        <f>VLOOKUP(B208,'[1]Current Slope List'!$A$29:$M$1904,8,FALSE)</f>
        <v>FEHD</v>
      </c>
      <c r="O208" s="7" t="s">
        <v>125</v>
      </c>
      <c r="P208" s="7">
        <v>40</v>
      </c>
      <c r="Q208" s="7">
        <v>8.4</v>
      </c>
      <c r="R208" s="7">
        <v>45</v>
      </c>
      <c r="S208" s="7">
        <f t="shared" si="7"/>
        <v>378</v>
      </c>
      <c r="T208" s="12">
        <v>0</v>
      </c>
      <c r="U208" s="12">
        <v>1</v>
      </c>
      <c r="V208" s="12">
        <v>0</v>
      </c>
      <c r="W208" s="12">
        <v>0</v>
      </c>
      <c r="X208" s="12">
        <v>0</v>
      </c>
      <c r="Y208" s="6" t="s">
        <v>61</v>
      </c>
      <c r="Z208" s="6" t="s">
        <v>62</v>
      </c>
      <c r="AA208" s="9" t="s">
        <v>116</v>
      </c>
      <c r="AB208" s="9" t="s">
        <v>116</v>
      </c>
      <c r="AC208" s="9" t="s">
        <v>116</v>
      </c>
      <c r="AD208" s="9" t="s">
        <v>116</v>
      </c>
      <c r="AE208" s="9" t="s">
        <v>49</v>
      </c>
      <c r="AF208" s="5">
        <v>3</v>
      </c>
      <c r="AG208" s="10">
        <f>VLOOKUP(B208,[1]NPRS!$A$29:$O$1904,10,FALSE)</f>
        <v>0</v>
      </c>
      <c r="AH208" s="5" t="str">
        <f>VLOOKUP(B208,'[1]Current Slope List'!$A$29:$M$1904,12,FALSE)</f>
        <v>Yes</v>
      </c>
      <c r="AI208" s="6" t="str">
        <f>IF(VLOOKUP(B208,'[1]intensive 2019'!$A$2:$E$145,1,TRUE)=B208,"Y","N")</f>
        <v>N</v>
      </c>
      <c r="AJ208" s="6" t="s">
        <v>50</v>
      </c>
      <c r="AK208" s="5">
        <v>21</v>
      </c>
      <c r="AL208" s="6" t="s">
        <v>50</v>
      </c>
      <c r="AM208" s="6" t="s">
        <v>50</v>
      </c>
      <c r="AN208" s="6" t="s">
        <v>50</v>
      </c>
      <c r="AO208" s="6" t="s">
        <v>50</v>
      </c>
      <c r="AP208" s="6" t="s">
        <v>50</v>
      </c>
    </row>
    <row r="209" spans="1:42">
      <c r="A209" s="5">
        <v>208</v>
      </c>
      <c r="B209" s="5" t="s">
        <v>489</v>
      </c>
      <c r="C209" s="6" t="str">
        <f>IF(VLOOKUP(B209,'[1]Current Slope List'!$A$29:$M$1904,1,FALSE)=B209,"Y","N")</f>
        <v>Y</v>
      </c>
      <c r="D209" s="5" t="str">
        <f>VLOOKUP(B209,'[1]Current Slope List'!$A$29:$M$1904,2,FALSE)</f>
        <v>11SE-D/C165</v>
      </c>
      <c r="E209" s="5">
        <f>VLOOKUP(B209,'[1]Current Slope List'!$A$29:$M$1904,3,FALSE)</f>
        <v>0</v>
      </c>
      <c r="F209" s="6" t="str">
        <f t="shared" si="6"/>
        <v>WHOLE</v>
      </c>
      <c r="G209" s="6" t="str">
        <f>VLOOKUP(B209,'[1]Current Slope List'!$A$29:$M$1904,4,FALSE)</f>
        <v>E</v>
      </c>
      <c r="H209" s="6" t="str">
        <f>VLOOKUP(B209,'[1]Current Slope List'!$A$29:$M$1904,5,FALSE)</f>
        <v>CW</v>
      </c>
      <c r="I209" s="6" t="s">
        <v>468</v>
      </c>
      <c r="K209" s="6">
        <f>VLOOKUP(B209,'[1]Current Slope List'!$A$29:$M$1904,11,FALSE)</f>
        <v>0</v>
      </c>
      <c r="L209" s="5" t="s">
        <v>480</v>
      </c>
      <c r="M209" s="5" t="s">
        <v>481</v>
      </c>
      <c r="N209" s="5" t="str">
        <f>VLOOKUP(B209,'[1]Current Slope List'!$A$29:$M$1904,8,FALSE)</f>
        <v>FEHD</v>
      </c>
      <c r="O209" s="7" t="s">
        <v>46</v>
      </c>
      <c r="P209" s="7">
        <v>35</v>
      </c>
      <c r="Q209" s="7">
        <v>7.4</v>
      </c>
      <c r="R209" s="7">
        <v>75</v>
      </c>
      <c r="S209" s="7">
        <f t="shared" si="7"/>
        <v>555</v>
      </c>
      <c r="T209" s="12">
        <v>0</v>
      </c>
      <c r="U209" s="12">
        <v>1</v>
      </c>
      <c r="V209" s="12">
        <v>0</v>
      </c>
      <c r="W209" s="12">
        <v>0</v>
      </c>
      <c r="X209" s="12">
        <v>0</v>
      </c>
      <c r="Y209" s="6" t="s">
        <v>61</v>
      </c>
      <c r="Z209" s="6" t="s">
        <v>62</v>
      </c>
      <c r="AA209" s="9" t="s">
        <v>116</v>
      </c>
      <c r="AB209" s="9" t="s">
        <v>116</v>
      </c>
      <c r="AC209" s="9" t="s">
        <v>116</v>
      </c>
      <c r="AD209" s="9" t="s">
        <v>116</v>
      </c>
      <c r="AE209" s="9" t="s">
        <v>49</v>
      </c>
      <c r="AF209" s="5">
        <v>2</v>
      </c>
      <c r="AG209" s="10">
        <f>VLOOKUP(B209,[1]NPRS!$A$29:$O$1904,10,FALSE)</f>
        <v>0.02</v>
      </c>
      <c r="AH209" s="5" t="str">
        <f>VLOOKUP(B209,'[1]Current Slope List'!$A$29:$M$1904,12,FALSE)</f>
        <v>Yes</v>
      </c>
      <c r="AI209" s="6" t="str">
        <f>IF(VLOOKUP(B209,'[1]intensive 2019'!$A$2:$E$145,1,TRUE)=B209,"Y","N")</f>
        <v>N</v>
      </c>
      <c r="AJ209" s="6" t="s">
        <v>50</v>
      </c>
      <c r="AK209" s="5">
        <v>14</v>
      </c>
      <c r="AL209" s="6" t="s">
        <v>50</v>
      </c>
      <c r="AM209" s="6" t="s">
        <v>50</v>
      </c>
      <c r="AN209" s="6" t="s">
        <v>50</v>
      </c>
      <c r="AO209" s="6" t="s">
        <v>50</v>
      </c>
      <c r="AP209" s="6" t="s">
        <v>50</v>
      </c>
    </row>
    <row r="210" spans="1:42">
      <c r="A210" s="5">
        <v>209</v>
      </c>
      <c r="B210" s="5" t="s">
        <v>490</v>
      </c>
      <c r="C210" s="6" t="str">
        <f>IF(VLOOKUP(B210,'[1]Current Slope List'!$A$29:$M$1904,1,FALSE)=B210,"Y","N")</f>
        <v>Y</v>
      </c>
      <c r="D210" s="5" t="str">
        <f>VLOOKUP(B210,'[1]Current Slope List'!$A$29:$M$1904,2,FALSE)</f>
        <v>11SE-D/C166</v>
      </c>
      <c r="E210" s="5">
        <f>VLOOKUP(B210,'[1]Current Slope List'!$A$29:$M$1904,3,FALSE)</f>
        <v>0</v>
      </c>
      <c r="F210" s="6" t="str">
        <f t="shared" si="6"/>
        <v>WHOLE</v>
      </c>
      <c r="G210" s="6" t="str">
        <f>VLOOKUP(B210,'[1]Current Slope List'!$A$29:$M$1904,4,FALSE)</f>
        <v>E</v>
      </c>
      <c r="H210" s="6" t="str">
        <f>VLOOKUP(B210,'[1]Current Slope List'!$A$29:$M$1904,5,FALSE)</f>
        <v>CW</v>
      </c>
      <c r="I210" s="6" t="s">
        <v>468</v>
      </c>
      <c r="K210" s="6">
        <f>VLOOKUP(B210,'[1]Current Slope List'!$A$29:$M$1904,11,FALSE)</f>
        <v>0</v>
      </c>
      <c r="L210" s="5" t="s">
        <v>480</v>
      </c>
      <c r="M210" s="5" t="s">
        <v>481</v>
      </c>
      <c r="N210" s="5" t="str">
        <f>VLOOKUP(B210,'[1]Current Slope List'!$A$29:$M$1904,8,FALSE)</f>
        <v>FEHD</v>
      </c>
      <c r="O210" s="7" t="s">
        <v>125</v>
      </c>
      <c r="P210" s="7">
        <v>45</v>
      </c>
      <c r="Q210" s="7">
        <v>7</v>
      </c>
      <c r="R210" s="7">
        <v>50</v>
      </c>
      <c r="S210" s="7">
        <f t="shared" si="7"/>
        <v>350</v>
      </c>
      <c r="T210" s="12">
        <v>0</v>
      </c>
      <c r="U210" s="12">
        <v>1</v>
      </c>
      <c r="V210" s="12">
        <v>0</v>
      </c>
      <c r="W210" s="12">
        <v>0</v>
      </c>
      <c r="X210" s="12">
        <v>0</v>
      </c>
      <c r="Y210" s="6" t="s">
        <v>61</v>
      </c>
      <c r="Z210" s="6" t="s">
        <v>62</v>
      </c>
      <c r="AA210" s="9" t="s">
        <v>116</v>
      </c>
      <c r="AB210" s="9" t="s">
        <v>116</v>
      </c>
      <c r="AC210" s="9" t="s">
        <v>116</v>
      </c>
      <c r="AD210" s="9" t="s">
        <v>116</v>
      </c>
      <c r="AE210" s="9" t="s">
        <v>49</v>
      </c>
      <c r="AF210" s="5">
        <v>3</v>
      </c>
      <c r="AG210" s="10">
        <f>VLOOKUP(B210,[1]NPRS!$A$29:$O$1904,10,FALSE)</f>
        <v>0</v>
      </c>
      <c r="AH210" s="5" t="str">
        <f>VLOOKUP(B210,'[1]Current Slope List'!$A$29:$M$1904,12,FALSE)</f>
        <v>Yes</v>
      </c>
      <c r="AI210" s="6" t="str">
        <f>IF(VLOOKUP(B210,'[1]intensive 2019'!$A$2:$E$145,1,TRUE)=B210,"Y","N")</f>
        <v>N</v>
      </c>
      <c r="AJ210" s="6" t="s">
        <v>50</v>
      </c>
      <c r="AK210" s="5">
        <v>5</v>
      </c>
      <c r="AL210" s="6" t="s">
        <v>50</v>
      </c>
      <c r="AM210" s="6" t="s">
        <v>50</v>
      </c>
      <c r="AN210" s="6" t="s">
        <v>50</v>
      </c>
      <c r="AO210" s="6" t="s">
        <v>50</v>
      </c>
      <c r="AP210" s="6" t="s">
        <v>50</v>
      </c>
    </row>
    <row r="211" spans="1:42">
      <c r="A211" s="5">
        <v>210</v>
      </c>
      <c r="B211" s="5" t="s">
        <v>491</v>
      </c>
      <c r="C211" s="6" t="str">
        <f>IF(VLOOKUP(B211,'[1]Current Slope List'!$A$29:$M$1904,1,FALSE)=B211,"Y","N")</f>
        <v>Y</v>
      </c>
      <c r="D211" s="5" t="str">
        <f>VLOOKUP(B211,'[1]Current Slope List'!$A$29:$M$1904,2,FALSE)</f>
        <v>11SE-D/C185</v>
      </c>
      <c r="E211" s="5">
        <f>VLOOKUP(B211,'[1]Current Slope List'!$A$29:$M$1904,3,FALSE)</f>
        <v>0</v>
      </c>
      <c r="F211" s="6" t="str">
        <f t="shared" si="6"/>
        <v>WHOLE</v>
      </c>
      <c r="G211" s="6" t="str">
        <f>VLOOKUP(B211,'[1]Current Slope List'!$A$29:$M$1904,4,FALSE)</f>
        <v>E</v>
      </c>
      <c r="H211" s="6" t="str">
        <f>VLOOKUP(B211,'[1]Current Slope List'!$A$29:$M$1904,5,FALSE)</f>
        <v>CW</v>
      </c>
      <c r="I211" s="6" t="s">
        <v>468</v>
      </c>
      <c r="K211" s="6">
        <f>VLOOKUP(B211,'[1]Current Slope List'!$A$29:$M$1904,11,FALSE)</f>
        <v>0</v>
      </c>
      <c r="L211" s="5" t="s">
        <v>480</v>
      </c>
      <c r="M211" s="5" t="s">
        <v>481</v>
      </c>
      <c r="N211" s="5" t="str">
        <f>VLOOKUP(B211,'[1]Current Slope List'!$A$29:$M$1904,8,FALSE)</f>
        <v>FEHD</v>
      </c>
      <c r="O211" s="7" t="s">
        <v>125</v>
      </c>
      <c r="P211" s="7">
        <v>70</v>
      </c>
      <c r="Q211" s="7">
        <v>15</v>
      </c>
      <c r="R211" s="7">
        <v>43</v>
      </c>
      <c r="S211" s="7">
        <f t="shared" si="7"/>
        <v>645</v>
      </c>
      <c r="T211" s="12">
        <v>0</v>
      </c>
      <c r="U211" s="12">
        <v>0</v>
      </c>
      <c r="V211" s="12">
        <v>0</v>
      </c>
      <c r="W211" s="12">
        <v>0.9</v>
      </c>
      <c r="X211" s="12">
        <v>0.1</v>
      </c>
      <c r="Y211" s="6" t="s">
        <v>61</v>
      </c>
      <c r="Z211" s="6" t="s">
        <v>72</v>
      </c>
      <c r="AA211" s="9" t="s">
        <v>49</v>
      </c>
      <c r="AB211" s="9" t="s">
        <v>49</v>
      </c>
      <c r="AC211" s="9" t="s">
        <v>49</v>
      </c>
      <c r="AD211" s="9" t="s">
        <v>49</v>
      </c>
      <c r="AE211" s="9" t="s">
        <v>49</v>
      </c>
      <c r="AF211" s="5">
        <v>2</v>
      </c>
      <c r="AG211" s="10">
        <f>VLOOKUP(B211,[1]NPRS!$A$29:$O$1904,10,FALSE)</f>
        <v>0</v>
      </c>
      <c r="AH211" s="5" t="str">
        <f>VLOOKUP(B211,'[1]Current Slope List'!$A$29:$M$1904,12,FALSE)</f>
        <v>Yes</v>
      </c>
      <c r="AI211" s="6" t="str">
        <f>IF(VLOOKUP(B211,'[1]intensive 2019'!$A$2:$E$145,1,TRUE)=B211,"Y","N")</f>
        <v>N</v>
      </c>
      <c r="AJ211" s="6" t="str">
        <f>IF(VLOOKUP(B211,[1]PWI!$A$2:$B$239,1,FALSE)=B211,"Y","N")</f>
        <v>Y</v>
      </c>
      <c r="AK211" s="5">
        <v>22</v>
      </c>
      <c r="AL211" s="6" t="s">
        <v>50</v>
      </c>
      <c r="AM211" s="6" t="s">
        <v>50</v>
      </c>
      <c r="AN211" s="6" t="s">
        <v>50</v>
      </c>
      <c r="AO211" s="6" t="str">
        <f>IF(VLOOKUP(B211,[1]Roadside!$B$2:$D$186,1,FALSE)=B211,"Y","N")</f>
        <v>Y</v>
      </c>
      <c r="AP211" s="6" t="s">
        <v>50</v>
      </c>
    </row>
    <row r="212" spans="1:42">
      <c r="A212" s="5">
        <v>211</v>
      </c>
      <c r="B212" s="5" t="s">
        <v>492</v>
      </c>
      <c r="C212" s="6" t="str">
        <f>IF(VLOOKUP(B212,'[1]Current Slope List'!$A$29:$M$1904,1,FALSE)=B212,"Y","N")</f>
        <v>Y</v>
      </c>
      <c r="D212" s="5" t="str">
        <f>VLOOKUP(B212,'[1]Current Slope List'!$A$29:$M$1904,2,FALSE)</f>
        <v>11SE-D/C228</v>
      </c>
      <c r="E212" s="5">
        <f>VLOOKUP(B212,'[1]Current Slope List'!$A$29:$M$1904,3,FALSE)</f>
        <v>0</v>
      </c>
      <c r="F212" s="6" t="str">
        <f t="shared" si="6"/>
        <v>WHOLE</v>
      </c>
      <c r="G212" s="6" t="str">
        <f>VLOOKUP(B212,'[1]Current Slope List'!$A$29:$M$1904,4,FALSE)</f>
        <v>E</v>
      </c>
      <c r="H212" s="6" t="str">
        <f>VLOOKUP(B212,'[1]Current Slope List'!$A$29:$M$1904,5,FALSE)</f>
        <v>CW</v>
      </c>
      <c r="I212" s="6" t="s">
        <v>468</v>
      </c>
      <c r="K212" s="6">
        <f>VLOOKUP(B212,'[1]Current Slope List'!$A$29:$M$1904,11,FALSE)</f>
        <v>0</v>
      </c>
      <c r="L212" s="5" t="s">
        <v>480</v>
      </c>
      <c r="M212" s="5" t="s">
        <v>481</v>
      </c>
      <c r="N212" s="5" t="str">
        <f>VLOOKUP(B212,'[1]Current Slope List'!$A$29:$M$1904,8,FALSE)</f>
        <v>FEHD</v>
      </c>
      <c r="O212" s="7" t="s">
        <v>46</v>
      </c>
      <c r="P212" s="7">
        <v>60</v>
      </c>
      <c r="Q212" s="7">
        <v>7</v>
      </c>
      <c r="R212" s="7">
        <v>175</v>
      </c>
      <c r="S212" s="7">
        <f t="shared" si="7"/>
        <v>1225</v>
      </c>
      <c r="T212" s="12">
        <v>0</v>
      </c>
      <c r="U212" s="12">
        <v>0.6</v>
      </c>
      <c r="V212" s="12">
        <v>0.2</v>
      </c>
      <c r="W212" s="12">
        <v>0.2</v>
      </c>
      <c r="X212" s="12">
        <v>0</v>
      </c>
      <c r="Y212" s="6" t="s">
        <v>61</v>
      </c>
      <c r="Z212" s="6" t="s">
        <v>72</v>
      </c>
      <c r="AA212" s="9" t="s">
        <v>116</v>
      </c>
      <c r="AB212" s="9" t="s">
        <v>116</v>
      </c>
      <c r="AC212" s="9" t="s">
        <v>116</v>
      </c>
      <c r="AD212" s="9" t="s">
        <v>116</v>
      </c>
      <c r="AE212" s="9" t="s">
        <v>49</v>
      </c>
      <c r="AF212" s="5">
        <v>3</v>
      </c>
      <c r="AG212" s="10">
        <f>VLOOKUP(B212,[1]NPRS!$A$29:$O$1904,10,FALSE)</f>
        <v>816.49</v>
      </c>
      <c r="AH212" s="5" t="str">
        <f>VLOOKUP(B212,'[1]Current Slope List'!$A$29:$M$1904,12,FALSE)</f>
        <v>Yes</v>
      </c>
      <c r="AI212" s="6" t="str">
        <f>IF(VLOOKUP(B212,'[1]intensive 2019'!$A$2:$E$145,1,TRUE)=B212,"Y","N")</f>
        <v>N</v>
      </c>
      <c r="AJ212" s="6" t="s">
        <v>50</v>
      </c>
      <c r="AK212" s="5">
        <v>58</v>
      </c>
      <c r="AL212" s="6" t="s">
        <v>50</v>
      </c>
      <c r="AM212" s="6" t="s">
        <v>50</v>
      </c>
      <c r="AN212" s="6" t="s">
        <v>50</v>
      </c>
      <c r="AO212" s="6" t="s">
        <v>50</v>
      </c>
      <c r="AP212" s="6" t="s">
        <v>50</v>
      </c>
    </row>
    <row r="213" spans="1:42">
      <c r="A213" s="5">
        <v>212</v>
      </c>
      <c r="B213" s="5" t="s">
        <v>493</v>
      </c>
      <c r="C213" s="6" t="str">
        <f>IF(VLOOKUP(B213,'[1]Current Slope List'!$A$29:$M$1904,1,FALSE)=B213,"Y","N")</f>
        <v>Y</v>
      </c>
      <c r="D213" s="5" t="str">
        <f>VLOOKUP(B213,'[1]Current Slope List'!$A$29:$M$1904,2,FALSE)</f>
        <v>11SE-D/C229</v>
      </c>
      <c r="E213" s="5">
        <f>VLOOKUP(B213,'[1]Current Slope List'!$A$29:$M$1904,3,FALSE)</f>
        <v>0</v>
      </c>
      <c r="F213" s="6" t="str">
        <f t="shared" si="6"/>
        <v>WHOLE</v>
      </c>
      <c r="G213" s="6" t="str">
        <f>VLOOKUP(B213,'[1]Current Slope List'!$A$29:$M$1904,4,FALSE)</f>
        <v>E</v>
      </c>
      <c r="H213" s="6" t="str">
        <f>VLOOKUP(B213,'[1]Current Slope List'!$A$29:$M$1904,5,FALSE)</f>
        <v>CW</v>
      </c>
      <c r="I213" s="6" t="s">
        <v>468</v>
      </c>
      <c r="K213" s="6">
        <f>VLOOKUP(B213,'[1]Current Slope List'!$A$29:$M$1904,11,FALSE)</f>
        <v>0</v>
      </c>
      <c r="L213" s="5" t="s">
        <v>480</v>
      </c>
      <c r="M213" s="5" t="s">
        <v>481</v>
      </c>
      <c r="N213" s="5" t="str">
        <f>VLOOKUP(B213,'[1]Current Slope List'!$A$29:$M$1904,8,FALSE)</f>
        <v>FEHD</v>
      </c>
      <c r="O213" s="7" t="s">
        <v>46</v>
      </c>
      <c r="P213" s="7">
        <v>63</v>
      </c>
      <c r="Q213" s="7">
        <v>5.5</v>
      </c>
      <c r="R213" s="7">
        <v>59</v>
      </c>
      <c r="S213" s="7">
        <f t="shared" si="7"/>
        <v>324.5</v>
      </c>
      <c r="T213" s="12">
        <v>0.1</v>
      </c>
      <c r="U213" s="12">
        <v>0.8</v>
      </c>
      <c r="V213" s="12">
        <v>0</v>
      </c>
      <c r="W213" s="12">
        <v>0.1</v>
      </c>
      <c r="X213" s="12">
        <v>0</v>
      </c>
      <c r="Y213" s="6" t="s">
        <v>78</v>
      </c>
      <c r="Z213" s="6" t="s">
        <v>72</v>
      </c>
      <c r="AA213" s="9" t="s">
        <v>116</v>
      </c>
      <c r="AB213" s="9" t="s">
        <v>116</v>
      </c>
      <c r="AC213" s="9" t="s">
        <v>116</v>
      </c>
      <c r="AD213" s="9" t="s">
        <v>116</v>
      </c>
      <c r="AE213" s="9" t="s">
        <v>49</v>
      </c>
      <c r="AF213" s="5">
        <v>3</v>
      </c>
      <c r="AG213" s="10">
        <f>VLOOKUP(B213,[1]NPRS!$A$29:$O$1904,10,FALSE)</f>
        <v>0.02</v>
      </c>
      <c r="AH213" s="5" t="str">
        <f>VLOOKUP(B213,'[1]Current Slope List'!$A$29:$M$1904,12,FALSE)</f>
        <v>Yes</v>
      </c>
      <c r="AI213" s="6" t="str">
        <f>IF(VLOOKUP(B213,'[1]intensive 2019'!$A$2:$E$145,1,TRUE)=B213,"Y","N")</f>
        <v>N</v>
      </c>
      <c r="AJ213" s="6" t="s">
        <v>50</v>
      </c>
      <c r="AK213" s="5">
        <v>4</v>
      </c>
      <c r="AL213" s="6" t="s">
        <v>50</v>
      </c>
      <c r="AM213" s="6" t="s">
        <v>50</v>
      </c>
      <c r="AN213" s="6" t="s">
        <v>50</v>
      </c>
      <c r="AO213" s="6" t="str">
        <f>IF(VLOOKUP(B213,[1]Roadside!$B$2:$D$186,1,FALSE)=B213,"Y","N")</f>
        <v>Y</v>
      </c>
      <c r="AP213" s="6" t="s">
        <v>50</v>
      </c>
    </row>
    <row r="214" spans="1:42">
      <c r="A214" s="5">
        <v>213</v>
      </c>
      <c r="B214" s="5" t="s">
        <v>494</v>
      </c>
      <c r="C214" s="6" t="str">
        <f>IF(VLOOKUP(B214,'[1]Current Slope List'!$A$29:$M$1904,1,FALSE)=B214,"Y","N")</f>
        <v>Y</v>
      </c>
      <c r="D214" s="5" t="str">
        <f>VLOOKUP(B214,'[1]Current Slope List'!$A$29:$M$1904,2,FALSE)</f>
        <v>11SE-D/C230</v>
      </c>
      <c r="E214" s="5">
        <f>VLOOKUP(B214,'[1]Current Slope List'!$A$29:$M$1904,3,FALSE)</f>
        <v>0</v>
      </c>
      <c r="F214" s="6" t="str">
        <f t="shared" si="6"/>
        <v>WHOLE</v>
      </c>
      <c r="G214" s="6" t="str">
        <f>VLOOKUP(B214,'[1]Current Slope List'!$A$29:$M$1904,4,FALSE)</f>
        <v>E</v>
      </c>
      <c r="H214" s="6" t="str">
        <f>VLOOKUP(B214,'[1]Current Slope List'!$A$29:$M$1904,5,FALSE)</f>
        <v>CW</v>
      </c>
      <c r="I214" s="6" t="s">
        <v>468</v>
      </c>
      <c r="K214" s="6">
        <f>VLOOKUP(B214,'[1]Current Slope List'!$A$29:$M$1904,11,FALSE)</f>
        <v>0</v>
      </c>
      <c r="L214" s="5" t="s">
        <v>480</v>
      </c>
      <c r="M214" s="5" t="s">
        <v>481</v>
      </c>
      <c r="N214" s="5" t="str">
        <f>VLOOKUP(B214,'[1]Current Slope List'!$A$29:$M$1904,8,FALSE)</f>
        <v>FEHD</v>
      </c>
      <c r="O214" s="7" t="s">
        <v>46</v>
      </c>
      <c r="P214" s="7">
        <v>55</v>
      </c>
      <c r="Q214" s="7">
        <v>4</v>
      </c>
      <c r="R214" s="7">
        <v>42</v>
      </c>
      <c r="S214" s="7">
        <f t="shared" si="7"/>
        <v>168</v>
      </c>
      <c r="T214" s="12">
        <v>0</v>
      </c>
      <c r="U214" s="12">
        <v>0.8</v>
      </c>
      <c r="V214" s="12">
        <v>0</v>
      </c>
      <c r="W214" s="12">
        <v>0.2</v>
      </c>
      <c r="X214" s="12">
        <v>0</v>
      </c>
      <c r="Y214" s="6" t="s">
        <v>78</v>
      </c>
      <c r="Z214" s="11" t="s">
        <v>72</v>
      </c>
      <c r="AA214" s="9" t="s">
        <v>116</v>
      </c>
      <c r="AB214" s="9" t="s">
        <v>116</v>
      </c>
      <c r="AC214" s="9" t="s">
        <v>116</v>
      </c>
      <c r="AD214" s="9" t="s">
        <v>116</v>
      </c>
      <c r="AE214" s="9" t="s">
        <v>49</v>
      </c>
      <c r="AF214" s="5">
        <v>3</v>
      </c>
      <c r="AG214" s="10">
        <f>VLOOKUP(B214,[1]NPRS!$A$29:$O$1904,10,FALSE)</f>
        <v>0</v>
      </c>
      <c r="AH214" s="5" t="str">
        <f>VLOOKUP(B214,'[1]Current Slope List'!$A$29:$M$1904,12,FALSE)</f>
        <v>Yes</v>
      </c>
      <c r="AI214" s="6" t="str">
        <f>IF(VLOOKUP(B214,'[1]intensive 2019'!$A$2:$E$145,1,TRUE)=B214,"Y","N")</f>
        <v>N</v>
      </c>
      <c r="AJ214" s="6" t="str">
        <f>IF(VLOOKUP(B214,[1]PWI!$A$2:$B$239,1,FALSE)=B214,"Y","N")</f>
        <v>Y</v>
      </c>
      <c r="AK214" s="5">
        <v>14</v>
      </c>
      <c r="AL214" s="6" t="str">
        <f>IF(VLOOKUP(B214,[1]OVT_SWT!$A$2:$E$100,1,FALSE)=B214,"Y","N")</f>
        <v>Y</v>
      </c>
      <c r="AM214" s="6" t="s">
        <v>50</v>
      </c>
      <c r="AN214" s="6" t="s">
        <v>50</v>
      </c>
      <c r="AO214" s="6" t="str">
        <f>IF(VLOOKUP(B214,[1]Roadside!$B$2:$D$186,1,FALSE)=B214,"Y","N")</f>
        <v>Y</v>
      </c>
      <c r="AP214" s="6" t="s">
        <v>50</v>
      </c>
    </row>
    <row r="215" spans="1:42">
      <c r="A215" s="5">
        <v>214</v>
      </c>
      <c r="B215" s="5" t="s">
        <v>495</v>
      </c>
      <c r="C215" s="6" t="str">
        <f>IF(VLOOKUP(B215,'[1]Current Slope List'!$A$29:$M$1904,1,FALSE)=B215,"Y","N")</f>
        <v>Y</v>
      </c>
      <c r="D215" s="5" t="str">
        <f>VLOOKUP(B215,'[1]Current Slope List'!$A$29:$M$1904,2,FALSE)</f>
        <v>11SE-D/C231</v>
      </c>
      <c r="E215" s="5">
        <f>VLOOKUP(B215,'[1]Current Slope List'!$A$29:$M$1904,3,FALSE)</f>
        <v>0</v>
      </c>
      <c r="F215" s="6" t="str">
        <f t="shared" si="6"/>
        <v>WHOLE</v>
      </c>
      <c r="G215" s="6" t="str">
        <f>VLOOKUP(B215,'[1]Current Slope List'!$A$29:$M$1904,4,FALSE)</f>
        <v>E</v>
      </c>
      <c r="H215" s="6" t="str">
        <f>VLOOKUP(B215,'[1]Current Slope List'!$A$29:$M$1904,5,FALSE)</f>
        <v>CW</v>
      </c>
      <c r="I215" s="6" t="s">
        <v>468</v>
      </c>
      <c r="K215" s="6">
        <f>VLOOKUP(B215,'[1]Current Slope List'!$A$29:$M$1904,11,FALSE)</f>
        <v>0</v>
      </c>
      <c r="L215" s="5" t="s">
        <v>480</v>
      </c>
      <c r="M215" s="5" t="s">
        <v>481</v>
      </c>
      <c r="N215" s="5" t="str">
        <f>VLOOKUP(B215,'[1]Current Slope List'!$A$29:$M$1904,8,FALSE)</f>
        <v>FEHD</v>
      </c>
      <c r="O215" s="7" t="s">
        <v>46</v>
      </c>
      <c r="P215" s="7">
        <v>70</v>
      </c>
      <c r="Q215" s="7">
        <v>6</v>
      </c>
      <c r="R215" s="7">
        <v>40</v>
      </c>
      <c r="S215" s="7">
        <f t="shared" si="7"/>
        <v>240</v>
      </c>
      <c r="T215" s="12">
        <v>0</v>
      </c>
      <c r="U215" s="12">
        <v>1</v>
      </c>
      <c r="V215" s="12">
        <v>0</v>
      </c>
      <c r="W215" s="12">
        <v>0</v>
      </c>
      <c r="X215" s="12">
        <v>0</v>
      </c>
      <c r="Y215" s="6" t="s">
        <v>61</v>
      </c>
      <c r="Z215" s="6" t="s">
        <v>62</v>
      </c>
      <c r="AA215" s="9" t="s">
        <v>116</v>
      </c>
      <c r="AB215" s="9" t="s">
        <v>116</v>
      </c>
      <c r="AC215" s="9" t="s">
        <v>116</v>
      </c>
      <c r="AD215" s="9" t="s">
        <v>116</v>
      </c>
      <c r="AE215" s="9" t="s">
        <v>49</v>
      </c>
      <c r="AF215" s="5">
        <v>2</v>
      </c>
      <c r="AG215" s="10">
        <f>VLOOKUP(B215,[1]NPRS!$A$29:$O$1904,10,FALSE)</f>
        <v>2.72</v>
      </c>
      <c r="AH215" s="5" t="str">
        <f>VLOOKUP(B215,'[1]Current Slope List'!$A$29:$M$1904,12,FALSE)</f>
        <v>Yes</v>
      </c>
      <c r="AI215" s="6" t="str">
        <f>IF(VLOOKUP(B215,'[1]intensive 2019'!$A$2:$E$145,1,TRUE)=B215,"Y","N")</f>
        <v>N</v>
      </c>
      <c r="AJ215" s="6" t="s">
        <v>50</v>
      </c>
      <c r="AK215" s="5">
        <v>32</v>
      </c>
      <c r="AL215" s="6" t="s">
        <v>50</v>
      </c>
      <c r="AM215" s="6" t="s">
        <v>50</v>
      </c>
      <c r="AN215" s="6" t="s">
        <v>50</v>
      </c>
      <c r="AO215" s="6" t="str">
        <f>IF(VLOOKUP(B215,[1]Roadside!$B$2:$D$186,1,FALSE)=B215,"Y","N")</f>
        <v>Y</v>
      </c>
      <c r="AP215" s="6" t="s">
        <v>50</v>
      </c>
    </row>
    <row r="216" spans="1:42">
      <c r="A216" s="5">
        <v>215</v>
      </c>
      <c r="B216" s="5" t="s">
        <v>496</v>
      </c>
      <c r="C216" s="6" t="str">
        <f>IF(VLOOKUP(B216,'[1]Current Slope List'!$A$29:$M$1904,1,FALSE)=B216,"Y","N")</f>
        <v>Y</v>
      </c>
      <c r="D216" s="5" t="str">
        <f>VLOOKUP(B216,'[1]Current Slope List'!$A$29:$M$1904,2,FALSE)</f>
        <v>11SE-D/C234</v>
      </c>
      <c r="E216" s="5">
        <f>VLOOKUP(B216,'[1]Current Slope List'!$A$29:$M$1904,3,FALSE)</f>
        <v>0</v>
      </c>
      <c r="F216" s="6" t="str">
        <f t="shared" si="6"/>
        <v>WHOLE</v>
      </c>
      <c r="G216" s="6" t="str">
        <f>VLOOKUP(B216,'[1]Current Slope List'!$A$29:$M$1904,4,FALSE)</f>
        <v>E</v>
      </c>
      <c r="H216" s="6" t="str">
        <f>VLOOKUP(B216,'[1]Current Slope List'!$A$29:$M$1904,5,FALSE)</f>
        <v>CW</v>
      </c>
      <c r="I216" s="6" t="s">
        <v>468</v>
      </c>
      <c r="K216" s="6">
        <f>VLOOKUP(B216,'[1]Current Slope List'!$A$29:$M$1904,11,FALSE)</f>
        <v>0</v>
      </c>
      <c r="L216" s="5" t="s">
        <v>480</v>
      </c>
      <c r="M216" s="5" t="s">
        <v>481</v>
      </c>
      <c r="N216" s="5" t="str">
        <f>VLOOKUP(B216,'[1]Current Slope List'!$A$29:$M$1904,8,FALSE)</f>
        <v>FEHD</v>
      </c>
      <c r="O216" s="7" t="s">
        <v>46</v>
      </c>
      <c r="P216" s="7">
        <v>60</v>
      </c>
      <c r="Q216" s="7">
        <v>5</v>
      </c>
      <c r="R216" s="7">
        <v>38</v>
      </c>
      <c r="S216" s="7">
        <f t="shared" si="7"/>
        <v>190</v>
      </c>
      <c r="T216" s="12">
        <v>0</v>
      </c>
      <c r="U216" s="12">
        <v>0.5</v>
      </c>
      <c r="V216" s="12">
        <v>0</v>
      </c>
      <c r="W216" s="12">
        <v>0.5</v>
      </c>
      <c r="X216" s="12">
        <v>0</v>
      </c>
      <c r="Y216" s="6" t="s">
        <v>61</v>
      </c>
      <c r="Z216" s="6" t="s">
        <v>72</v>
      </c>
      <c r="AA216" s="9" t="s">
        <v>116</v>
      </c>
      <c r="AB216" s="9" t="s">
        <v>116</v>
      </c>
      <c r="AC216" s="9" t="s">
        <v>116</v>
      </c>
      <c r="AD216" s="9" t="s">
        <v>116</v>
      </c>
      <c r="AE216" s="9" t="s">
        <v>49</v>
      </c>
      <c r="AF216" s="5">
        <v>3</v>
      </c>
      <c r="AG216" s="10">
        <f>VLOOKUP(B216,[1]NPRS!$A$29:$O$1904,10,FALSE)</f>
        <v>0.03</v>
      </c>
      <c r="AH216" s="5" t="str">
        <f>VLOOKUP(B216,'[1]Current Slope List'!$A$29:$M$1904,12,FALSE)</f>
        <v>Yes</v>
      </c>
      <c r="AI216" s="6" t="str">
        <f>IF(VLOOKUP(B216,'[1]intensive 2019'!$A$2:$E$145,1,TRUE)=B216,"Y","N")</f>
        <v>N</v>
      </c>
      <c r="AJ216" s="6" t="s">
        <v>50</v>
      </c>
      <c r="AK216" s="5">
        <v>5</v>
      </c>
      <c r="AL216" s="6" t="s">
        <v>50</v>
      </c>
      <c r="AM216" s="6" t="s">
        <v>50</v>
      </c>
      <c r="AN216" s="6" t="s">
        <v>50</v>
      </c>
      <c r="AO216" s="6" t="str">
        <f>IF(VLOOKUP(B216,[1]Roadside!$B$2:$D$186,1,FALSE)=B216,"Y","N")</f>
        <v>Y</v>
      </c>
      <c r="AP216" s="6" t="s">
        <v>50</v>
      </c>
    </row>
    <row r="217" spans="1:42">
      <c r="A217" s="5">
        <v>216</v>
      </c>
      <c r="B217" s="5" t="s">
        <v>497</v>
      </c>
      <c r="C217" s="6" t="str">
        <f>IF(VLOOKUP(B217,'[1]Current Slope List'!$A$29:$M$1904,1,FALSE)=B217,"Y","N")</f>
        <v>Y</v>
      </c>
      <c r="D217" s="5" t="str">
        <f>VLOOKUP(B217,'[1]Current Slope List'!$A$29:$M$1904,2,FALSE)</f>
        <v>11SE-D/C235</v>
      </c>
      <c r="E217" s="5">
        <f>VLOOKUP(B217,'[1]Current Slope List'!$A$29:$M$1904,3,FALSE)</f>
        <v>0</v>
      </c>
      <c r="F217" s="6" t="str">
        <f t="shared" si="6"/>
        <v>WHOLE</v>
      </c>
      <c r="G217" s="6" t="str">
        <f>VLOOKUP(B217,'[1]Current Slope List'!$A$29:$M$1904,4,FALSE)</f>
        <v>E</v>
      </c>
      <c r="H217" s="6" t="str">
        <f>VLOOKUP(B217,'[1]Current Slope List'!$A$29:$M$1904,5,FALSE)</f>
        <v>CW</v>
      </c>
      <c r="I217" s="6" t="s">
        <v>468</v>
      </c>
      <c r="K217" s="6">
        <f>VLOOKUP(B217,'[1]Current Slope List'!$A$29:$M$1904,11,FALSE)</f>
        <v>0</v>
      </c>
      <c r="L217" s="5" t="s">
        <v>480</v>
      </c>
      <c r="M217" s="5" t="s">
        <v>481</v>
      </c>
      <c r="N217" s="5" t="str">
        <f>VLOOKUP(B217,'[1]Current Slope List'!$A$29:$M$1904,8,FALSE)</f>
        <v>FEHD</v>
      </c>
      <c r="O217" s="7" t="s">
        <v>46</v>
      </c>
      <c r="P217" s="7">
        <v>35</v>
      </c>
      <c r="Q217" s="7">
        <v>7.3</v>
      </c>
      <c r="R217" s="7">
        <v>30</v>
      </c>
      <c r="S217" s="7">
        <f t="shared" si="7"/>
        <v>219</v>
      </c>
      <c r="T217" s="12">
        <v>0</v>
      </c>
      <c r="U217" s="12">
        <v>1</v>
      </c>
      <c r="V217" s="12">
        <v>0</v>
      </c>
      <c r="W217" s="12">
        <v>0</v>
      </c>
      <c r="X217" s="12">
        <v>0</v>
      </c>
      <c r="Y217" s="6" t="s">
        <v>61</v>
      </c>
      <c r="Z217" s="6" t="s">
        <v>62</v>
      </c>
      <c r="AA217" s="9" t="s">
        <v>116</v>
      </c>
      <c r="AB217" s="9" t="s">
        <v>116</v>
      </c>
      <c r="AC217" s="9" t="s">
        <v>116</v>
      </c>
      <c r="AD217" s="9" t="s">
        <v>116</v>
      </c>
      <c r="AE217" s="9" t="s">
        <v>49</v>
      </c>
      <c r="AF217" s="5">
        <v>3</v>
      </c>
      <c r="AG217" s="10">
        <f>VLOOKUP(B217,[1]NPRS!$A$29:$O$1904,10,FALSE)</f>
        <v>0</v>
      </c>
      <c r="AH217" s="5" t="str">
        <f>VLOOKUP(B217,'[1]Current Slope List'!$A$29:$M$1904,12,FALSE)</f>
        <v>Yes</v>
      </c>
      <c r="AI217" s="6" t="str">
        <f>IF(VLOOKUP(B217,'[1]intensive 2019'!$A$2:$E$145,1,TRUE)=B217,"Y","N")</f>
        <v>N</v>
      </c>
      <c r="AJ217" s="6" t="s">
        <v>50</v>
      </c>
      <c r="AK217" s="5">
        <v>8</v>
      </c>
      <c r="AL217" s="6" t="s">
        <v>50</v>
      </c>
      <c r="AM217" s="6" t="s">
        <v>50</v>
      </c>
      <c r="AN217" s="6" t="s">
        <v>50</v>
      </c>
      <c r="AO217" s="6" t="s">
        <v>50</v>
      </c>
      <c r="AP217" s="6" t="s">
        <v>50</v>
      </c>
    </row>
    <row r="218" spans="1:42">
      <c r="A218" s="5">
        <v>217</v>
      </c>
      <c r="B218" s="5" t="s">
        <v>498</v>
      </c>
      <c r="C218" s="6" t="str">
        <f>IF(VLOOKUP(B218,'[1]Current Slope List'!$A$29:$M$1904,1,FALSE)=B218,"Y","N")</f>
        <v>Y</v>
      </c>
      <c r="D218" s="5" t="str">
        <f>VLOOKUP(B218,'[1]Current Slope List'!$A$29:$M$1904,2,FALSE)</f>
        <v>11SE-D/C236</v>
      </c>
      <c r="E218" s="5">
        <f>VLOOKUP(B218,'[1]Current Slope List'!$A$29:$M$1904,3,FALSE)</f>
        <v>0</v>
      </c>
      <c r="F218" s="6" t="str">
        <f t="shared" si="6"/>
        <v>WHOLE</v>
      </c>
      <c r="G218" s="6" t="str">
        <f>VLOOKUP(B218,'[1]Current Slope List'!$A$29:$M$1904,4,FALSE)</f>
        <v>E</v>
      </c>
      <c r="H218" s="6" t="str">
        <f>VLOOKUP(B218,'[1]Current Slope List'!$A$29:$M$1904,5,FALSE)</f>
        <v>CW</v>
      </c>
      <c r="I218" s="6" t="s">
        <v>468</v>
      </c>
      <c r="K218" s="6">
        <f>VLOOKUP(B218,'[1]Current Slope List'!$A$29:$M$1904,11,FALSE)</f>
        <v>0</v>
      </c>
      <c r="L218" s="5" t="s">
        <v>480</v>
      </c>
      <c r="M218" s="5" t="s">
        <v>481</v>
      </c>
      <c r="N218" s="5" t="str">
        <f>VLOOKUP(B218,'[1]Current Slope List'!$A$29:$M$1904,8,FALSE)</f>
        <v>FEHD</v>
      </c>
      <c r="O218" s="7" t="s">
        <v>46</v>
      </c>
      <c r="P218" s="7">
        <v>60</v>
      </c>
      <c r="Q218" s="7">
        <v>3.5</v>
      </c>
      <c r="R218" s="7">
        <v>60</v>
      </c>
      <c r="S218" s="7">
        <f t="shared" si="7"/>
        <v>210</v>
      </c>
      <c r="T218" s="12">
        <v>0</v>
      </c>
      <c r="U218" s="12">
        <v>1</v>
      </c>
      <c r="V218" s="12">
        <v>0</v>
      </c>
      <c r="W218" s="12">
        <v>0</v>
      </c>
      <c r="X218" s="12">
        <v>0</v>
      </c>
      <c r="Y218" s="6" t="s">
        <v>78</v>
      </c>
      <c r="Z218" s="6" t="s">
        <v>62</v>
      </c>
      <c r="AA218" s="9" t="s">
        <v>116</v>
      </c>
      <c r="AB218" s="9" t="s">
        <v>116</v>
      </c>
      <c r="AC218" s="9" t="s">
        <v>116</v>
      </c>
      <c r="AD218" s="9" t="s">
        <v>116</v>
      </c>
      <c r="AE218" s="9" t="s">
        <v>49</v>
      </c>
      <c r="AF218" s="5">
        <v>2</v>
      </c>
      <c r="AG218" s="10">
        <f>VLOOKUP(B218,[1]NPRS!$A$29:$O$1904,10,FALSE)</f>
        <v>0.16</v>
      </c>
      <c r="AH218" s="5" t="str">
        <f>VLOOKUP(B218,'[1]Current Slope List'!$A$29:$M$1904,12,FALSE)</f>
        <v>Yes</v>
      </c>
      <c r="AI218" s="6" t="str">
        <f>IF(VLOOKUP(B218,'[1]intensive 2019'!$A$2:$E$145,1,TRUE)=B218,"Y","N")</f>
        <v>N</v>
      </c>
      <c r="AJ218" s="6" t="s">
        <v>50</v>
      </c>
      <c r="AK218" s="5">
        <v>27</v>
      </c>
      <c r="AL218" s="6" t="s">
        <v>50</v>
      </c>
      <c r="AM218" s="6" t="s">
        <v>50</v>
      </c>
      <c r="AN218" s="6" t="s">
        <v>50</v>
      </c>
      <c r="AO218" s="6" t="str">
        <f>IF(VLOOKUP(B218,[1]Roadside!$B$2:$D$186,1,FALSE)=B218,"Y","N")</f>
        <v>Y</v>
      </c>
      <c r="AP218" s="6" t="s">
        <v>50</v>
      </c>
    </row>
    <row r="219" spans="1:42">
      <c r="A219" s="5">
        <v>218</v>
      </c>
      <c r="B219" s="5" t="s">
        <v>499</v>
      </c>
      <c r="C219" s="6" t="str">
        <f>IF(VLOOKUP(B219,'[1]Current Slope List'!$A$29:$M$1904,1,FALSE)=B219,"Y","N")</f>
        <v>Y</v>
      </c>
      <c r="D219" s="5" t="str">
        <f>VLOOKUP(B219,'[1]Current Slope List'!$A$29:$M$1904,2,FALSE)</f>
        <v>11SE-D/C328</v>
      </c>
      <c r="E219" s="5">
        <f>VLOOKUP(B219,'[1]Current Slope List'!$A$29:$M$1904,3,FALSE)</f>
        <v>0</v>
      </c>
      <c r="F219" s="6" t="str">
        <f t="shared" si="6"/>
        <v>WHOLE</v>
      </c>
      <c r="G219" s="6" t="str">
        <f>VLOOKUP(B219,'[1]Current Slope List'!$A$29:$M$1904,4,FALSE)</f>
        <v>E</v>
      </c>
      <c r="H219" s="6" t="str">
        <f>VLOOKUP(B219,'[1]Current Slope List'!$A$29:$M$1904,5,FALSE)</f>
        <v>CW</v>
      </c>
      <c r="I219" s="6" t="s">
        <v>468</v>
      </c>
      <c r="K219" s="6">
        <f>VLOOKUP(B219,'[1]Current Slope List'!$A$29:$M$1904,11,FALSE)</f>
        <v>0</v>
      </c>
      <c r="L219" s="5" t="s">
        <v>480</v>
      </c>
      <c r="M219" s="5" t="s">
        <v>481</v>
      </c>
      <c r="N219" s="5" t="str">
        <f>VLOOKUP(B219,'[1]Current Slope List'!$A$29:$M$1904,8,FALSE)</f>
        <v>FEHD</v>
      </c>
      <c r="O219" s="7" t="s">
        <v>46</v>
      </c>
      <c r="P219" s="7">
        <v>35</v>
      </c>
      <c r="Q219" s="7">
        <v>3</v>
      </c>
      <c r="R219" s="7">
        <v>32</v>
      </c>
      <c r="S219" s="7">
        <f t="shared" si="7"/>
        <v>96</v>
      </c>
      <c r="T219" s="12">
        <v>0</v>
      </c>
      <c r="U219" s="12">
        <v>1</v>
      </c>
      <c r="V219" s="12">
        <v>0</v>
      </c>
      <c r="W219" s="12">
        <v>0</v>
      </c>
      <c r="X219" s="12">
        <v>0</v>
      </c>
      <c r="Y219" s="6" t="s">
        <v>61</v>
      </c>
      <c r="Z219" s="6" t="s">
        <v>62</v>
      </c>
      <c r="AA219" s="9" t="s">
        <v>116</v>
      </c>
      <c r="AB219" s="9" t="s">
        <v>116</v>
      </c>
      <c r="AC219" s="9" t="s">
        <v>116</v>
      </c>
      <c r="AD219" s="9" t="s">
        <v>116</v>
      </c>
      <c r="AE219" s="9" t="s">
        <v>49</v>
      </c>
      <c r="AF219" s="5">
        <v>3</v>
      </c>
      <c r="AG219" s="10">
        <f>VLOOKUP(B219,[1]NPRS!$A$29:$O$1904,10,FALSE)</f>
        <v>0</v>
      </c>
      <c r="AH219" s="5" t="str">
        <f>VLOOKUP(B219,'[1]Current Slope List'!$A$29:$M$1904,12,FALSE)</f>
        <v>Yes</v>
      </c>
      <c r="AI219" s="6" t="str">
        <f>IF(VLOOKUP(B219,'[1]intensive 2019'!$A$2:$E$145,1,TRUE)=B219,"Y","N")</f>
        <v>N</v>
      </c>
      <c r="AJ219" s="6" t="s">
        <v>50</v>
      </c>
      <c r="AK219" s="5">
        <v>10</v>
      </c>
      <c r="AL219" s="6" t="s">
        <v>50</v>
      </c>
      <c r="AM219" s="6" t="s">
        <v>50</v>
      </c>
      <c r="AN219" s="6" t="s">
        <v>50</v>
      </c>
      <c r="AO219" s="6" t="str">
        <f>IF(VLOOKUP(B219,[1]Roadside!$B$2:$D$186,1,FALSE)=B219,"Y","N")</f>
        <v>Y</v>
      </c>
      <c r="AP219" s="6" t="s">
        <v>50</v>
      </c>
    </row>
    <row r="220" spans="1:42">
      <c r="A220" s="5">
        <v>219</v>
      </c>
      <c r="B220" s="5" t="s">
        <v>500</v>
      </c>
      <c r="C220" s="6" t="str">
        <f>IF(VLOOKUP(B220,'[1]Current Slope List'!$A$29:$M$1904,1,FALSE)=B220,"Y","N")</f>
        <v>Y</v>
      </c>
      <c r="D220" s="5" t="str">
        <f>VLOOKUP(B220,'[1]Current Slope List'!$A$29:$M$1904,2,FALSE)</f>
        <v>11SE-D/C330</v>
      </c>
      <c r="E220" s="5">
        <f>VLOOKUP(B220,'[1]Current Slope List'!$A$29:$M$1904,3,FALSE)</f>
        <v>3</v>
      </c>
      <c r="F220" s="6">
        <f t="shared" si="6"/>
        <v>3</v>
      </c>
      <c r="G220" s="6" t="str">
        <f>VLOOKUP(B220,'[1]Current Slope List'!$A$29:$M$1904,4,FALSE)</f>
        <v>E</v>
      </c>
      <c r="H220" s="6" t="str">
        <f>VLOOKUP(B220,'[1]Current Slope List'!$A$29:$M$1904,5,FALSE)</f>
        <v>CW</v>
      </c>
      <c r="I220" s="6" t="s">
        <v>468</v>
      </c>
      <c r="K220" s="6">
        <f>VLOOKUP(B220,'[1]Current Slope List'!$A$29:$M$1904,11,FALSE)</f>
        <v>0</v>
      </c>
      <c r="L220" s="5" t="s">
        <v>480</v>
      </c>
      <c r="M220" s="5" t="s">
        <v>481</v>
      </c>
      <c r="N220" s="5" t="str">
        <f>VLOOKUP(B220,'[1]Current Slope List'!$A$29:$M$1904,8,FALSE)</f>
        <v>FEHD</v>
      </c>
      <c r="O220" s="7" t="s">
        <v>125</v>
      </c>
      <c r="P220" s="7">
        <v>40</v>
      </c>
      <c r="Q220" s="7">
        <v>14</v>
      </c>
      <c r="R220" s="7">
        <v>130</v>
      </c>
      <c r="S220" s="7">
        <f t="shared" si="7"/>
        <v>1820</v>
      </c>
      <c r="T220" s="12">
        <v>0</v>
      </c>
      <c r="U220" s="12">
        <v>0.5</v>
      </c>
      <c r="V220" s="12">
        <v>0</v>
      </c>
      <c r="W220" s="12">
        <v>0</v>
      </c>
      <c r="X220" s="12">
        <v>0.5</v>
      </c>
      <c r="Y220" s="6" t="s">
        <v>61</v>
      </c>
      <c r="Z220" s="6" t="s">
        <v>72</v>
      </c>
      <c r="AA220" s="9" t="s">
        <v>116</v>
      </c>
      <c r="AB220" s="9" t="s">
        <v>116</v>
      </c>
      <c r="AC220" s="9" t="s">
        <v>116</v>
      </c>
      <c r="AD220" s="9" t="s">
        <v>116</v>
      </c>
      <c r="AE220" s="9" t="s">
        <v>49</v>
      </c>
      <c r="AF220" s="5">
        <v>2</v>
      </c>
      <c r="AG220" s="10">
        <f>VLOOKUP(B220,[1]NPRS!$A$29:$O$1904,10,FALSE)</f>
        <v>15.24</v>
      </c>
      <c r="AH220" s="5" t="str">
        <f>VLOOKUP(B220,'[1]Current Slope List'!$A$29:$M$1904,12,FALSE)</f>
        <v>Yes</v>
      </c>
      <c r="AI220" s="6" t="str">
        <f>IF(VLOOKUP(B220,'[1]intensive 2019'!$A$2:$E$145,1,TRUE)=B220,"Y","N")</f>
        <v>N</v>
      </c>
      <c r="AJ220" s="6" t="s">
        <v>50</v>
      </c>
      <c r="AK220" s="5">
        <v>66</v>
      </c>
      <c r="AL220" s="6" t="s">
        <v>50</v>
      </c>
      <c r="AM220" s="6" t="s">
        <v>50</v>
      </c>
      <c r="AN220" s="6" t="s">
        <v>50</v>
      </c>
      <c r="AO220" s="6" t="s">
        <v>50</v>
      </c>
      <c r="AP220" s="6" t="s">
        <v>50</v>
      </c>
    </row>
    <row r="221" spans="1:42">
      <c r="A221" s="5">
        <v>220</v>
      </c>
      <c r="B221" s="5" t="s">
        <v>501</v>
      </c>
      <c r="C221" s="6" t="str">
        <f>IF(VLOOKUP(B221,'[1]Current Slope List'!$A$29:$M$1904,1,FALSE)=B221,"Y","N")</f>
        <v>Y</v>
      </c>
      <c r="D221" s="5" t="str">
        <f>VLOOKUP(B221,'[1]Current Slope List'!$A$29:$M$1904,2,FALSE)</f>
        <v>11SE-D/C389</v>
      </c>
      <c r="E221" s="5">
        <f>VLOOKUP(B221,'[1]Current Slope List'!$A$29:$M$1904,3,FALSE)</f>
        <v>0</v>
      </c>
      <c r="F221" s="6" t="str">
        <f t="shared" si="6"/>
        <v>WHOLE</v>
      </c>
      <c r="G221" s="6" t="str">
        <f>VLOOKUP(B221,'[1]Current Slope List'!$A$29:$M$1904,4,FALSE)</f>
        <v>E</v>
      </c>
      <c r="H221" s="6" t="str">
        <f>VLOOKUP(B221,'[1]Current Slope List'!$A$29:$M$1904,5,FALSE)</f>
        <v>CW</v>
      </c>
      <c r="I221" s="6" t="s">
        <v>468</v>
      </c>
      <c r="K221" s="6">
        <f>VLOOKUP(B221,'[1]Current Slope List'!$A$29:$M$1904,11,FALSE)</f>
        <v>0</v>
      </c>
      <c r="L221" s="5" t="s">
        <v>480</v>
      </c>
      <c r="M221" s="5" t="s">
        <v>481</v>
      </c>
      <c r="N221" s="5" t="str">
        <f>VLOOKUP(B221,'[1]Current Slope List'!$A$29:$M$1904,8,FALSE)</f>
        <v>FEHD</v>
      </c>
      <c r="O221" s="7" t="s">
        <v>46</v>
      </c>
      <c r="P221" s="7">
        <v>60</v>
      </c>
      <c r="Q221" s="7">
        <v>12</v>
      </c>
      <c r="R221" s="7">
        <v>50</v>
      </c>
      <c r="S221" s="7">
        <f t="shared" si="7"/>
        <v>600</v>
      </c>
      <c r="T221" s="12">
        <v>0</v>
      </c>
      <c r="U221" s="12">
        <v>0.85</v>
      </c>
      <c r="V221" s="12">
        <v>0</v>
      </c>
      <c r="W221" s="12">
        <v>0</v>
      </c>
      <c r="X221" s="12">
        <v>0.15</v>
      </c>
      <c r="Y221" s="6" t="s">
        <v>61</v>
      </c>
      <c r="Z221" s="6" t="s">
        <v>62</v>
      </c>
      <c r="AA221" s="9" t="s">
        <v>116</v>
      </c>
      <c r="AB221" s="9" t="s">
        <v>116</v>
      </c>
      <c r="AC221" s="9" t="s">
        <v>116</v>
      </c>
      <c r="AD221" s="9" t="s">
        <v>116</v>
      </c>
      <c r="AE221" s="9" t="s">
        <v>49</v>
      </c>
      <c r="AF221" s="5">
        <v>2</v>
      </c>
      <c r="AG221" s="10">
        <f>VLOOKUP(B221,[1]NPRS!$A$29:$O$1904,10,FALSE)</f>
        <v>0</v>
      </c>
      <c r="AH221" s="5" t="str">
        <f>VLOOKUP(B221,'[1]Current Slope List'!$A$29:$M$1904,12,FALSE)</f>
        <v>Yes</v>
      </c>
      <c r="AI221" s="6" t="str">
        <f>IF(VLOOKUP(B221,'[1]intensive 2019'!$A$2:$E$145,1,TRUE)=B221,"Y","N")</f>
        <v>N</v>
      </c>
      <c r="AJ221" s="6" t="s">
        <v>50</v>
      </c>
      <c r="AK221" s="5">
        <v>13</v>
      </c>
      <c r="AL221" s="6" t="s">
        <v>50</v>
      </c>
      <c r="AM221" s="6" t="s">
        <v>50</v>
      </c>
      <c r="AN221" s="6" t="s">
        <v>50</v>
      </c>
      <c r="AO221" s="6" t="str">
        <f>IF(VLOOKUP(B221,[1]Roadside!$B$2:$D$186,1,FALSE)=B221,"Y","N")</f>
        <v>Y</v>
      </c>
      <c r="AP221" s="6" t="s">
        <v>50</v>
      </c>
    </row>
    <row r="222" spans="1:42">
      <c r="A222" s="5">
        <v>221</v>
      </c>
      <c r="B222" s="5" t="s">
        <v>502</v>
      </c>
      <c r="C222" s="6" t="str">
        <f>IF(VLOOKUP(B222,'[1]Current Slope List'!$A$29:$M$1904,1,FALSE)=B222,"Y","N")</f>
        <v>Y</v>
      </c>
      <c r="D222" s="5" t="str">
        <f>VLOOKUP(B222,'[1]Current Slope List'!$A$29:$M$1904,2,FALSE)</f>
        <v>11SE-D/C405</v>
      </c>
      <c r="E222" s="5">
        <f>VLOOKUP(B222,'[1]Current Slope List'!$A$29:$M$1904,3,FALSE)</f>
        <v>0</v>
      </c>
      <c r="F222" s="6" t="str">
        <f t="shared" si="6"/>
        <v>WHOLE</v>
      </c>
      <c r="G222" s="6" t="str">
        <f>VLOOKUP(B222,'[1]Current Slope List'!$A$29:$M$1904,4,FALSE)</f>
        <v>E</v>
      </c>
      <c r="H222" s="6" t="str">
        <f>VLOOKUP(B222,'[1]Current Slope List'!$A$29:$M$1904,5,FALSE)</f>
        <v>CW</v>
      </c>
      <c r="I222" s="6" t="s">
        <v>468</v>
      </c>
      <c r="K222" s="6">
        <f>VLOOKUP(B222,'[1]Current Slope List'!$A$29:$M$1904,11,FALSE)</f>
        <v>0</v>
      </c>
      <c r="L222" s="5" t="s">
        <v>480</v>
      </c>
      <c r="M222" s="5" t="s">
        <v>481</v>
      </c>
      <c r="N222" s="5" t="str">
        <f>VLOOKUP(B222,'[1]Current Slope List'!$A$29:$M$1904,8,FALSE)</f>
        <v>FEHD</v>
      </c>
      <c r="O222" s="7" t="s">
        <v>46</v>
      </c>
      <c r="P222" s="7">
        <v>75</v>
      </c>
      <c r="Q222" s="7">
        <v>10</v>
      </c>
      <c r="R222" s="7">
        <v>15</v>
      </c>
      <c r="S222" s="7">
        <f t="shared" si="7"/>
        <v>150</v>
      </c>
      <c r="T222" s="12">
        <v>0</v>
      </c>
      <c r="U222" s="12">
        <v>0.9</v>
      </c>
      <c r="V222" s="12">
        <v>0</v>
      </c>
      <c r="W222" s="12">
        <v>0</v>
      </c>
      <c r="X222" s="12">
        <v>0.1</v>
      </c>
      <c r="Y222" s="6" t="s">
        <v>61</v>
      </c>
      <c r="Z222" s="6" t="s">
        <v>72</v>
      </c>
      <c r="AA222" s="9" t="s">
        <v>116</v>
      </c>
      <c r="AB222" s="9" t="s">
        <v>116</v>
      </c>
      <c r="AC222" s="9" t="s">
        <v>116</v>
      </c>
      <c r="AD222" s="9" t="s">
        <v>116</v>
      </c>
      <c r="AE222" s="9" t="s">
        <v>49</v>
      </c>
      <c r="AF222" s="5">
        <v>2</v>
      </c>
      <c r="AG222" s="10">
        <f>VLOOKUP(B222,[1]NPRS!$A$29:$O$1904,10,FALSE)</f>
        <v>0</v>
      </c>
      <c r="AH222" s="5" t="str">
        <f>VLOOKUP(B222,'[1]Current Slope List'!$A$29:$M$1904,12,FALSE)</f>
        <v>Yes</v>
      </c>
      <c r="AI222" s="6" t="str">
        <f>IF(VLOOKUP(B222,'[1]intensive 2019'!$A$2:$E$145,1,TRUE)=B222,"Y","N")</f>
        <v>N</v>
      </c>
      <c r="AJ222" s="6" t="s">
        <v>50</v>
      </c>
      <c r="AK222" s="5">
        <v>3</v>
      </c>
      <c r="AL222" s="6" t="s">
        <v>50</v>
      </c>
      <c r="AM222" s="6" t="s">
        <v>50</v>
      </c>
      <c r="AN222" s="6" t="s">
        <v>50</v>
      </c>
      <c r="AO222" s="6" t="str">
        <f>IF(VLOOKUP(B222,[1]Roadside!$B$2:$D$186,1,FALSE)=B222,"Y","N")</f>
        <v>Y</v>
      </c>
      <c r="AP222" s="6" t="s">
        <v>50</v>
      </c>
    </row>
    <row r="223" spans="1:42">
      <c r="A223" s="5">
        <v>222</v>
      </c>
      <c r="B223" s="5" t="s">
        <v>503</v>
      </c>
      <c r="C223" s="6" t="str">
        <f>IF(VLOOKUP(B223,'[1]Current Slope List'!$A$29:$M$1904,1,FALSE)=B223,"Y","N")</f>
        <v>Y</v>
      </c>
      <c r="D223" s="5" t="str">
        <f>VLOOKUP(B223,'[1]Current Slope List'!$A$29:$M$1904,2,FALSE)</f>
        <v>11SE-D/C414</v>
      </c>
      <c r="E223" s="5">
        <f>VLOOKUP(B223,'[1]Current Slope List'!$A$29:$M$1904,3,FALSE)</f>
        <v>0</v>
      </c>
      <c r="F223" s="6" t="str">
        <f t="shared" si="6"/>
        <v>WHOLE</v>
      </c>
      <c r="G223" s="6" t="str">
        <f>VLOOKUP(B223,'[1]Current Slope List'!$A$29:$M$1904,4,FALSE)</f>
        <v>E</v>
      </c>
      <c r="H223" s="6" t="str">
        <f>VLOOKUP(B223,'[1]Current Slope List'!$A$29:$M$1904,5,FALSE)</f>
        <v>CW</v>
      </c>
      <c r="I223" s="6" t="s">
        <v>468</v>
      </c>
      <c r="K223" s="6">
        <f>VLOOKUP(B223,'[1]Current Slope List'!$A$29:$M$1904,11,FALSE)</f>
        <v>0</v>
      </c>
      <c r="L223" s="5" t="s">
        <v>480</v>
      </c>
      <c r="M223" s="5" t="s">
        <v>481</v>
      </c>
      <c r="N223" s="5" t="str">
        <f>VLOOKUP(B223,'[1]Current Slope List'!$A$29:$M$1904,8,FALSE)</f>
        <v>FEHD</v>
      </c>
      <c r="O223" s="7" t="s">
        <v>125</v>
      </c>
      <c r="P223" s="7">
        <v>40</v>
      </c>
      <c r="Q223" s="7">
        <v>6</v>
      </c>
      <c r="R223" s="7">
        <v>70</v>
      </c>
      <c r="S223" s="7">
        <f t="shared" si="7"/>
        <v>420</v>
      </c>
      <c r="T223" s="12">
        <v>0.45</v>
      </c>
      <c r="U223" s="12">
        <v>0.5</v>
      </c>
      <c r="V223" s="12">
        <v>0.05</v>
      </c>
      <c r="W223" s="12">
        <v>0</v>
      </c>
      <c r="X223" s="12">
        <v>0</v>
      </c>
      <c r="Y223" s="6" t="s">
        <v>78</v>
      </c>
      <c r="Z223" s="6" t="s">
        <v>62</v>
      </c>
      <c r="AA223" s="9" t="s">
        <v>116</v>
      </c>
      <c r="AB223" s="9" t="s">
        <v>116</v>
      </c>
      <c r="AC223" s="9" t="s">
        <v>116</v>
      </c>
      <c r="AD223" s="9" t="s">
        <v>116</v>
      </c>
      <c r="AE223" s="9" t="s">
        <v>49</v>
      </c>
      <c r="AF223" s="5">
        <v>3</v>
      </c>
      <c r="AG223" s="10">
        <f>VLOOKUP(B223,[1]NPRS!$A$29:$O$1904,10,FALSE)</f>
        <v>0</v>
      </c>
      <c r="AH223" s="5" t="str">
        <f>VLOOKUP(B223,'[1]Current Slope List'!$A$29:$M$1904,12,FALSE)</f>
        <v>Yes</v>
      </c>
      <c r="AI223" s="6" t="str">
        <f>IF(VLOOKUP(B223,'[1]intensive 2019'!$A$2:$E$145,1,TRUE)=B223,"Y","N")</f>
        <v>N</v>
      </c>
      <c r="AJ223" s="6" t="s">
        <v>50</v>
      </c>
      <c r="AK223" s="5">
        <v>0</v>
      </c>
      <c r="AL223" s="6" t="s">
        <v>50</v>
      </c>
      <c r="AM223" s="6" t="s">
        <v>50</v>
      </c>
      <c r="AN223" s="6" t="s">
        <v>50</v>
      </c>
      <c r="AO223" s="6" t="s">
        <v>50</v>
      </c>
      <c r="AP223" s="6" t="s">
        <v>50</v>
      </c>
    </row>
    <row r="224" spans="1:42">
      <c r="A224" s="5">
        <v>223</v>
      </c>
      <c r="B224" s="5" t="s">
        <v>504</v>
      </c>
      <c r="C224" s="6" t="str">
        <f>IF(VLOOKUP(B224,'[1]Current Slope List'!$A$29:$M$1904,1,FALSE)=B224,"Y","N")</f>
        <v>Y</v>
      </c>
      <c r="D224" s="5" t="str">
        <f>VLOOKUP(B224,'[1]Current Slope List'!$A$29:$M$1904,2,FALSE)</f>
        <v>11SE-D/C603</v>
      </c>
      <c r="E224" s="5">
        <f>VLOOKUP(B224,'[1]Current Slope List'!$A$29:$M$1904,3,FALSE)</f>
        <v>0</v>
      </c>
      <c r="F224" s="6" t="str">
        <f t="shared" si="6"/>
        <v>WHOLE</v>
      </c>
      <c r="G224" s="6" t="str">
        <f>VLOOKUP(B224,'[1]Current Slope List'!$A$29:$M$1904,4,FALSE)</f>
        <v>E</v>
      </c>
      <c r="H224" s="6" t="str">
        <f>VLOOKUP(B224,'[1]Current Slope List'!$A$29:$M$1904,5,FALSE)</f>
        <v>CW</v>
      </c>
      <c r="I224" s="6" t="s">
        <v>468</v>
      </c>
      <c r="K224" s="6">
        <f>VLOOKUP(B224,'[1]Current Slope List'!$A$29:$M$1904,11,FALSE)</f>
        <v>0</v>
      </c>
      <c r="L224" s="5" t="s">
        <v>480</v>
      </c>
      <c r="M224" s="5" t="s">
        <v>481</v>
      </c>
      <c r="N224" s="5" t="str">
        <f>VLOOKUP(B224,'[1]Current Slope List'!$A$29:$M$1904,8,FALSE)</f>
        <v>FEHD</v>
      </c>
      <c r="O224" s="7" t="s">
        <v>46</v>
      </c>
      <c r="P224" s="7">
        <v>60</v>
      </c>
      <c r="Q224" s="7">
        <v>4.8</v>
      </c>
      <c r="R224" s="7">
        <v>21</v>
      </c>
      <c r="S224" s="7">
        <f t="shared" si="7"/>
        <v>100.8</v>
      </c>
      <c r="T224" s="12">
        <v>0</v>
      </c>
      <c r="U224" s="12">
        <v>1</v>
      </c>
      <c r="V224" s="12">
        <v>0</v>
      </c>
      <c r="W224" s="12">
        <v>0</v>
      </c>
      <c r="X224" s="12">
        <v>0</v>
      </c>
      <c r="Y224" s="6" t="s">
        <v>78</v>
      </c>
      <c r="Z224" s="6" t="s">
        <v>62</v>
      </c>
      <c r="AA224" s="9" t="s">
        <v>49</v>
      </c>
      <c r="AB224" s="9" t="s">
        <v>116</v>
      </c>
      <c r="AC224" s="9" t="s">
        <v>116</v>
      </c>
      <c r="AD224" s="9" t="s">
        <v>116</v>
      </c>
      <c r="AE224" s="9" t="s">
        <v>49</v>
      </c>
      <c r="AF224" s="5">
        <v>3</v>
      </c>
      <c r="AG224" s="10">
        <f>VLOOKUP(B224,[1]NPRS!$A$29:$O$1904,10,FALSE)</f>
        <v>0</v>
      </c>
      <c r="AH224" s="5" t="str">
        <f>VLOOKUP(B224,'[1]Current Slope List'!$A$29:$M$1904,12,FALSE)</f>
        <v>Yes</v>
      </c>
      <c r="AI224" s="6" t="str">
        <f>IF(VLOOKUP(B224,'[1]intensive 2019'!$A$2:$E$145,1,TRUE)=B224,"Y","N")</f>
        <v>N</v>
      </c>
      <c r="AJ224" s="6" t="s">
        <v>50</v>
      </c>
      <c r="AK224" s="5">
        <v>3</v>
      </c>
      <c r="AL224" s="6" t="s">
        <v>50</v>
      </c>
      <c r="AM224" s="6" t="s">
        <v>50</v>
      </c>
      <c r="AN224" s="6" t="s">
        <v>50</v>
      </c>
      <c r="AO224" s="6" t="s">
        <v>50</v>
      </c>
      <c r="AP224" s="6" t="s">
        <v>50</v>
      </c>
    </row>
    <row r="225" spans="1:42">
      <c r="A225" s="5">
        <v>224</v>
      </c>
      <c r="B225" s="5" t="s">
        <v>505</v>
      </c>
      <c r="C225" s="6" t="str">
        <f>IF(VLOOKUP(B225,'[1]Current Slope List'!$A$29:$M$1904,1,FALSE)=B225,"Y","N")</f>
        <v>Y</v>
      </c>
      <c r="D225" s="5" t="str">
        <f>VLOOKUP(B225,'[1]Current Slope List'!$A$29:$M$1904,2,FALSE)</f>
        <v>11SE-D/C604</v>
      </c>
      <c r="E225" s="5">
        <f>VLOOKUP(B225,'[1]Current Slope List'!$A$29:$M$1904,3,FALSE)</f>
        <v>0</v>
      </c>
      <c r="F225" s="6" t="str">
        <f t="shared" si="6"/>
        <v>WHOLE</v>
      </c>
      <c r="G225" s="6" t="str">
        <f>VLOOKUP(B225,'[1]Current Slope List'!$A$29:$M$1904,4,FALSE)</f>
        <v>E</v>
      </c>
      <c r="H225" s="6" t="str">
        <f>VLOOKUP(B225,'[1]Current Slope List'!$A$29:$M$1904,5,FALSE)</f>
        <v>CW</v>
      </c>
      <c r="I225" s="6" t="s">
        <v>468</v>
      </c>
      <c r="K225" s="6">
        <f>VLOOKUP(B225,'[1]Current Slope List'!$A$29:$M$1904,11,FALSE)</f>
        <v>0</v>
      </c>
      <c r="L225" s="5" t="s">
        <v>480</v>
      </c>
      <c r="M225" s="5" t="s">
        <v>481</v>
      </c>
      <c r="N225" s="5" t="str">
        <f>VLOOKUP(B225,'[1]Current Slope List'!$A$29:$M$1904,8,FALSE)</f>
        <v>FEHD</v>
      </c>
      <c r="O225" s="7" t="s">
        <v>125</v>
      </c>
      <c r="P225" s="7">
        <v>30</v>
      </c>
      <c r="Q225" s="7">
        <v>3</v>
      </c>
      <c r="R225" s="7">
        <v>60</v>
      </c>
      <c r="S225" s="7">
        <f t="shared" si="7"/>
        <v>180</v>
      </c>
      <c r="T225" s="12">
        <v>0</v>
      </c>
      <c r="U225" s="12">
        <v>1</v>
      </c>
      <c r="V225" s="12">
        <v>0</v>
      </c>
      <c r="W225" s="12">
        <v>0</v>
      </c>
      <c r="X225" s="12">
        <v>0</v>
      </c>
      <c r="Y225" s="6" t="s">
        <v>61</v>
      </c>
      <c r="Z225" s="6" t="s">
        <v>62</v>
      </c>
      <c r="AA225" s="9" t="s">
        <v>116</v>
      </c>
      <c r="AB225" s="9" t="s">
        <v>116</v>
      </c>
      <c r="AC225" s="9" t="s">
        <v>116</v>
      </c>
      <c r="AD225" s="9" t="s">
        <v>116</v>
      </c>
      <c r="AE225" s="9" t="s">
        <v>49</v>
      </c>
      <c r="AF225" s="5">
        <v>3</v>
      </c>
      <c r="AG225" s="10">
        <f>VLOOKUP(B225,[1]NPRS!$A$29:$O$1904,10,FALSE)</f>
        <v>1.4999999999999999E-4</v>
      </c>
      <c r="AH225" s="5" t="str">
        <f>VLOOKUP(B225,'[1]Current Slope List'!$A$29:$M$1904,12,FALSE)</f>
        <v>Yes</v>
      </c>
      <c r="AI225" s="6" t="str">
        <f>IF(VLOOKUP(B225,'[1]intensive 2019'!$A$2:$E$145,1,TRUE)=B225,"Y","N")</f>
        <v>N</v>
      </c>
      <c r="AJ225" s="6" t="s">
        <v>50</v>
      </c>
      <c r="AK225" s="5">
        <v>8</v>
      </c>
      <c r="AL225" s="6" t="s">
        <v>50</v>
      </c>
      <c r="AM225" s="6" t="s">
        <v>50</v>
      </c>
      <c r="AN225" s="6" t="s">
        <v>50</v>
      </c>
      <c r="AO225" s="6" t="s">
        <v>50</v>
      </c>
      <c r="AP225" s="6" t="s">
        <v>50</v>
      </c>
    </row>
    <row r="226" spans="1:42">
      <c r="A226" s="5">
        <v>225</v>
      </c>
      <c r="B226" s="5" t="s">
        <v>506</v>
      </c>
      <c r="C226" s="6" t="str">
        <f>IF(VLOOKUP(B226,'[1]Current Slope List'!$A$29:$M$1904,1,FALSE)=B226,"Y","N")</f>
        <v>Y</v>
      </c>
      <c r="D226" s="5" t="str">
        <f>VLOOKUP(B226,'[1]Current Slope List'!$A$29:$M$1904,2,FALSE)</f>
        <v>11SE-D/C605</v>
      </c>
      <c r="E226" s="5">
        <f>VLOOKUP(B226,'[1]Current Slope List'!$A$29:$M$1904,3,FALSE)</f>
        <v>0</v>
      </c>
      <c r="F226" s="6" t="str">
        <f t="shared" si="6"/>
        <v>WHOLE</v>
      </c>
      <c r="G226" s="6" t="str">
        <f>VLOOKUP(B226,'[1]Current Slope List'!$A$29:$M$1904,4,FALSE)</f>
        <v>E</v>
      </c>
      <c r="H226" s="6" t="str">
        <f>VLOOKUP(B226,'[1]Current Slope List'!$A$29:$M$1904,5,FALSE)</f>
        <v>CW</v>
      </c>
      <c r="I226" s="6" t="s">
        <v>468</v>
      </c>
      <c r="K226" s="6">
        <f>VLOOKUP(B226,'[1]Current Slope List'!$A$29:$M$1904,11,FALSE)</f>
        <v>0</v>
      </c>
      <c r="L226" s="5" t="s">
        <v>480</v>
      </c>
      <c r="M226" s="5" t="s">
        <v>481</v>
      </c>
      <c r="N226" s="5" t="str">
        <f>VLOOKUP(B226,'[1]Current Slope List'!$A$29:$M$1904,8,FALSE)</f>
        <v>FEHD</v>
      </c>
      <c r="O226" s="7" t="s">
        <v>46</v>
      </c>
      <c r="P226" s="7">
        <v>30</v>
      </c>
      <c r="Q226" s="7">
        <v>3.5</v>
      </c>
      <c r="R226" s="7">
        <v>55</v>
      </c>
      <c r="S226" s="7">
        <f t="shared" si="7"/>
        <v>192.5</v>
      </c>
      <c r="T226" s="12">
        <v>0</v>
      </c>
      <c r="U226" s="12">
        <v>1</v>
      </c>
      <c r="V226" s="12">
        <v>0</v>
      </c>
      <c r="W226" s="12">
        <v>0</v>
      </c>
      <c r="X226" s="12">
        <v>0</v>
      </c>
      <c r="Y226" s="6" t="s">
        <v>61</v>
      </c>
      <c r="Z226" s="6" t="s">
        <v>62</v>
      </c>
      <c r="AA226" s="9" t="s">
        <v>116</v>
      </c>
      <c r="AB226" s="9" t="s">
        <v>116</v>
      </c>
      <c r="AC226" s="9" t="s">
        <v>116</v>
      </c>
      <c r="AD226" s="9" t="s">
        <v>116</v>
      </c>
      <c r="AE226" s="9" t="s">
        <v>49</v>
      </c>
      <c r="AF226" s="5">
        <v>3</v>
      </c>
      <c r="AG226" s="10">
        <f>VLOOKUP(B226,[1]NPRS!$A$29:$O$1904,10,FALSE)</f>
        <v>0</v>
      </c>
      <c r="AH226" s="5" t="str">
        <f>VLOOKUP(B226,'[1]Current Slope List'!$A$29:$M$1904,12,FALSE)</f>
        <v>Yes</v>
      </c>
      <c r="AI226" s="6" t="str">
        <f>IF(VLOOKUP(B226,'[1]intensive 2019'!$A$2:$E$145,1,TRUE)=B226,"Y","N")</f>
        <v>N</v>
      </c>
      <c r="AJ226" s="6" t="s">
        <v>50</v>
      </c>
      <c r="AK226" s="5">
        <v>9</v>
      </c>
      <c r="AL226" s="6" t="s">
        <v>50</v>
      </c>
      <c r="AM226" s="6" t="s">
        <v>50</v>
      </c>
      <c r="AN226" s="6" t="s">
        <v>50</v>
      </c>
      <c r="AO226" s="6" t="s">
        <v>50</v>
      </c>
      <c r="AP226" s="6" t="s">
        <v>50</v>
      </c>
    </row>
    <row r="227" spans="1:42" hidden="1">
      <c r="A227" s="5">
        <v>226</v>
      </c>
      <c r="B227" s="5" t="s">
        <v>507</v>
      </c>
      <c r="C227" s="6" t="s">
        <v>50</v>
      </c>
      <c r="D227" s="5" t="e">
        <f>VLOOKUP(B227,'[1]Current Slope List'!$A$29:$M$1904,2,FALSE)</f>
        <v>#N/A</v>
      </c>
      <c r="E227" s="5" t="e">
        <f>VLOOKUP(B227,'[1]Current Slope List'!$A$29:$M$1904,3,FALSE)</f>
        <v>#N/A</v>
      </c>
      <c r="F227" s="6" t="e">
        <f t="shared" si="6"/>
        <v>#N/A</v>
      </c>
      <c r="G227" s="6" t="e">
        <f>VLOOKUP(B227,'[1]Current Slope List'!$A$29:$M$1904,4,FALSE)</f>
        <v>#N/A</v>
      </c>
      <c r="H227" s="6" t="e">
        <f>VLOOKUP(B227,'[1]Current Slope List'!$A$29:$M$1904,5,FALSE)</f>
        <v>#N/A</v>
      </c>
      <c r="I227" s="6" t="s">
        <v>468</v>
      </c>
      <c r="K227" s="6" t="e">
        <f>VLOOKUP(B227,'[1]Current Slope List'!$A$29:$M$1904,11,FALSE)</f>
        <v>#N/A</v>
      </c>
      <c r="L227" s="5" t="s">
        <v>480</v>
      </c>
      <c r="M227" s="5" t="s">
        <v>481</v>
      </c>
      <c r="N227" s="5" t="e">
        <f>VLOOKUP(B227,'[1]Current Slope List'!$A$29:$M$1904,8,FALSE)</f>
        <v>#N/A</v>
      </c>
      <c r="O227" s="7" t="s">
        <v>49</v>
      </c>
      <c r="P227" s="6" t="s">
        <v>49</v>
      </c>
      <c r="Q227" s="6" t="s">
        <v>49</v>
      </c>
      <c r="R227" s="6" t="s">
        <v>49</v>
      </c>
      <c r="S227" s="6" t="s">
        <v>49</v>
      </c>
      <c r="T227" s="6" t="s">
        <v>49</v>
      </c>
      <c r="U227" s="6" t="s">
        <v>49</v>
      </c>
      <c r="V227" s="6" t="s">
        <v>49</v>
      </c>
      <c r="W227" s="6" t="s">
        <v>49</v>
      </c>
      <c r="X227" s="6" t="s">
        <v>49</v>
      </c>
      <c r="Y227" s="6" t="s">
        <v>49</v>
      </c>
      <c r="Z227" s="6" t="s">
        <v>49</v>
      </c>
      <c r="AA227" s="9" t="s">
        <v>94</v>
      </c>
      <c r="AB227" s="9" t="s">
        <v>436</v>
      </c>
      <c r="AC227" s="9" t="s">
        <v>121</v>
      </c>
      <c r="AD227" s="9" t="s">
        <v>472</v>
      </c>
      <c r="AF227" s="5">
        <v>3</v>
      </c>
      <c r="AG227" s="10" t="e">
        <f>VLOOKUP(B227,[1]NPRS!$A$29:$O$1904,10,FALSE)</f>
        <v>#N/A</v>
      </c>
      <c r="AH227" s="5" t="e">
        <f>VLOOKUP(B227,'[1]Current Slope List'!$A$29:$M$1904,12,FALSE)</f>
        <v>#N/A</v>
      </c>
      <c r="AI227" s="6" t="str">
        <f>IF(VLOOKUP(B227,'[1]intensive 2019'!$A$2:$E$145,1,TRUE)=B227,"Y","N")</f>
        <v>N</v>
      </c>
      <c r="AJ227" s="6" t="s">
        <v>50</v>
      </c>
      <c r="AK227" s="5">
        <v>0</v>
      </c>
      <c r="AL227" s="6" t="s">
        <v>50</v>
      </c>
      <c r="AM227" s="6" t="s">
        <v>50</v>
      </c>
      <c r="AN227" s="6" t="s">
        <v>50</v>
      </c>
      <c r="AO227" s="6" t="s">
        <v>50</v>
      </c>
      <c r="AP227" s="6" t="s">
        <v>50</v>
      </c>
    </row>
    <row r="228" spans="1:42">
      <c r="A228" s="5">
        <v>227</v>
      </c>
      <c r="B228" s="5" t="s">
        <v>508</v>
      </c>
      <c r="C228" s="6" t="str">
        <f>IF(VLOOKUP(B228,'[1]Current Slope List'!$A$29:$M$1904,1,FALSE)=B228,"Y","N")</f>
        <v>Y</v>
      </c>
      <c r="D228" s="5" t="str">
        <f>VLOOKUP(B228,'[1]Current Slope List'!$A$29:$M$1904,2,FALSE)</f>
        <v>11SE-D/C608</v>
      </c>
      <c r="E228" s="5">
        <f>VLOOKUP(B228,'[1]Current Slope List'!$A$29:$M$1904,3,FALSE)</f>
        <v>0</v>
      </c>
      <c r="F228" s="6" t="str">
        <f t="shared" si="6"/>
        <v>WHOLE</v>
      </c>
      <c r="G228" s="6" t="str">
        <f>VLOOKUP(B228,'[1]Current Slope List'!$A$29:$M$1904,4,FALSE)</f>
        <v>E</v>
      </c>
      <c r="H228" s="6" t="str">
        <f>VLOOKUP(B228,'[1]Current Slope List'!$A$29:$M$1904,5,FALSE)</f>
        <v>CW</v>
      </c>
      <c r="I228" s="6" t="s">
        <v>468</v>
      </c>
      <c r="K228" s="6">
        <f>VLOOKUP(B228,'[1]Current Slope List'!$A$29:$M$1904,11,FALSE)</f>
        <v>0</v>
      </c>
      <c r="L228" s="5" t="s">
        <v>480</v>
      </c>
      <c r="M228" s="5" t="s">
        <v>481</v>
      </c>
      <c r="N228" s="5" t="str">
        <f>VLOOKUP(B228,'[1]Current Slope List'!$A$29:$M$1904,8,FALSE)</f>
        <v>FEHD</v>
      </c>
      <c r="O228" s="7" t="s">
        <v>46</v>
      </c>
      <c r="P228" s="7">
        <v>65</v>
      </c>
      <c r="Q228" s="7">
        <v>5</v>
      </c>
      <c r="R228" s="7">
        <v>52</v>
      </c>
      <c r="S228" s="7">
        <f t="shared" si="7"/>
        <v>260</v>
      </c>
      <c r="T228" s="12">
        <v>0</v>
      </c>
      <c r="U228" s="12">
        <v>1</v>
      </c>
      <c r="V228" s="12">
        <v>0</v>
      </c>
      <c r="W228" s="12">
        <v>0</v>
      </c>
      <c r="X228" s="12">
        <v>0</v>
      </c>
      <c r="Y228" s="6" t="s">
        <v>78</v>
      </c>
      <c r="Z228" s="6" t="s">
        <v>62</v>
      </c>
      <c r="AA228" s="9" t="s">
        <v>116</v>
      </c>
      <c r="AB228" s="9" t="s">
        <v>116</v>
      </c>
      <c r="AC228" s="9" t="s">
        <v>116</v>
      </c>
      <c r="AD228" s="9" t="s">
        <v>116</v>
      </c>
      <c r="AE228" s="9" t="s">
        <v>49</v>
      </c>
      <c r="AF228" s="5">
        <v>3</v>
      </c>
      <c r="AG228" s="10">
        <f>VLOOKUP(B228,[1]NPRS!$A$29:$O$1904,10,FALSE)</f>
        <v>0</v>
      </c>
      <c r="AH228" s="5" t="str">
        <f>VLOOKUP(B228,'[1]Current Slope List'!$A$29:$M$1904,12,FALSE)</f>
        <v>Yes</v>
      </c>
      <c r="AI228" s="6" t="str">
        <f>IF(VLOOKUP(B228,'[1]intensive 2019'!$A$2:$E$145,1,TRUE)=B228,"Y","N")</f>
        <v>N</v>
      </c>
      <c r="AJ228" s="6" t="s">
        <v>50</v>
      </c>
      <c r="AK228" s="5">
        <v>6</v>
      </c>
      <c r="AL228" s="6" t="s">
        <v>50</v>
      </c>
      <c r="AM228" s="6" t="s">
        <v>50</v>
      </c>
      <c r="AN228" s="6" t="s">
        <v>50</v>
      </c>
      <c r="AO228" s="6" t="str">
        <f>IF(VLOOKUP(B228,[1]Roadside!$B$2:$D$186,1,FALSE)=B228,"Y","N")</f>
        <v>Y</v>
      </c>
      <c r="AP228" s="6" t="s">
        <v>50</v>
      </c>
    </row>
    <row r="229" spans="1:42">
      <c r="A229" s="5">
        <v>228</v>
      </c>
      <c r="B229" s="5" t="s">
        <v>509</v>
      </c>
      <c r="C229" s="6" t="str">
        <f>IF(VLOOKUP(B229,'[1]Current Slope List'!$A$29:$M$1904,1,FALSE)=B229,"Y","N")</f>
        <v>Y</v>
      </c>
      <c r="D229" s="5" t="str">
        <f>VLOOKUP(B229,'[1]Current Slope List'!$A$29:$M$1904,2,FALSE)</f>
        <v>11SE-D/CR66</v>
      </c>
      <c r="E229" s="5">
        <f>VLOOKUP(B229,'[1]Current Slope List'!$A$29:$M$1904,3,FALSE)</f>
        <v>0</v>
      </c>
      <c r="F229" s="6" t="str">
        <f t="shared" si="6"/>
        <v>WHOLE</v>
      </c>
      <c r="G229" s="6" t="str">
        <f>VLOOKUP(B229,'[1]Current Slope List'!$A$29:$M$1904,4,FALSE)</f>
        <v>E</v>
      </c>
      <c r="H229" s="6" t="str">
        <f>VLOOKUP(B229,'[1]Current Slope List'!$A$29:$M$1904,5,FALSE)</f>
        <v>CW</v>
      </c>
      <c r="I229" s="6" t="s">
        <v>468</v>
      </c>
      <c r="K229" s="6">
        <f>VLOOKUP(B229,'[1]Current Slope List'!$A$29:$M$1904,11,FALSE)</f>
        <v>0</v>
      </c>
      <c r="L229" s="5" t="s">
        <v>480</v>
      </c>
      <c r="M229" s="5" t="s">
        <v>481</v>
      </c>
      <c r="N229" s="5" t="str">
        <f>VLOOKUP(B229,'[1]Current Slope List'!$A$29:$M$1904,8,FALSE)</f>
        <v>FEHD</v>
      </c>
      <c r="O229" s="7" t="s">
        <v>46</v>
      </c>
      <c r="P229" s="7">
        <v>40</v>
      </c>
      <c r="Q229" s="7">
        <v>6</v>
      </c>
      <c r="R229" s="7">
        <v>7</v>
      </c>
      <c r="S229" s="7">
        <f t="shared" si="7"/>
        <v>42</v>
      </c>
      <c r="T229" s="12">
        <v>0</v>
      </c>
      <c r="U229" s="12">
        <v>1</v>
      </c>
      <c r="V229" s="12">
        <v>0</v>
      </c>
      <c r="W229" s="12">
        <v>0</v>
      </c>
      <c r="X229" s="12">
        <v>0</v>
      </c>
      <c r="Y229" s="6" t="s">
        <v>61</v>
      </c>
      <c r="Z229" s="6" t="s">
        <v>72</v>
      </c>
      <c r="AA229" s="9" t="s">
        <v>157</v>
      </c>
      <c r="AB229" s="9" t="s">
        <v>95</v>
      </c>
      <c r="AC229" s="9" t="s">
        <v>55</v>
      </c>
      <c r="AD229" s="9" t="s">
        <v>56</v>
      </c>
      <c r="AE229" s="9" t="s">
        <v>72</v>
      </c>
      <c r="AF229" s="5">
        <v>2</v>
      </c>
      <c r="AG229" s="10">
        <f>VLOOKUP(B229,[1]NPRS!$A$29:$O$1904,10,FALSE)</f>
        <v>0</v>
      </c>
      <c r="AH229" s="5" t="str">
        <f>VLOOKUP(B229,'[1]Current Slope List'!$A$29:$M$1904,12,FALSE)</f>
        <v>Yes</v>
      </c>
      <c r="AI229" s="6" t="str">
        <f>IF(VLOOKUP(B229,'[1]intensive 2019'!$A$2:$E$145,1,TRUE)=B229,"Y","N")</f>
        <v>N</v>
      </c>
      <c r="AJ229" s="6" t="s">
        <v>50</v>
      </c>
      <c r="AK229" s="5">
        <v>0</v>
      </c>
      <c r="AL229" s="6" t="s">
        <v>50</v>
      </c>
      <c r="AM229" s="6" t="s">
        <v>50</v>
      </c>
      <c r="AN229" s="6" t="s">
        <v>50</v>
      </c>
      <c r="AO229" s="6" t="str">
        <f>IF(VLOOKUP(B229,[1]Roadside!$B$2:$D$186,1,FALSE)=B229,"Y","N")</f>
        <v>Y</v>
      </c>
      <c r="AP229" s="6" t="s">
        <v>50</v>
      </c>
    </row>
    <row r="230" spans="1:42">
      <c r="A230" s="5">
        <v>229</v>
      </c>
      <c r="B230" s="5" t="s">
        <v>510</v>
      </c>
      <c r="C230" s="6" t="str">
        <f>IF(VLOOKUP(B230,'[1]Current Slope List'!$A$29:$M$1904,1,FALSE)=B230,"Y","N")</f>
        <v>Y</v>
      </c>
      <c r="D230" s="5" t="str">
        <f>VLOOKUP(B230,'[1]Current Slope List'!$A$29:$M$1904,2,FALSE)</f>
        <v>11SE-D/CR677</v>
      </c>
      <c r="E230" s="5">
        <f>VLOOKUP(B230,'[1]Current Slope List'!$A$29:$M$1904,3,FALSE)</f>
        <v>2</v>
      </c>
      <c r="F230" s="6">
        <f t="shared" si="6"/>
        <v>2</v>
      </c>
      <c r="G230" s="6" t="str">
        <f>VLOOKUP(B230,'[1]Current Slope List'!$A$29:$M$1904,4,FALSE)</f>
        <v>E</v>
      </c>
      <c r="H230" s="6" t="str">
        <f>VLOOKUP(B230,'[1]Current Slope List'!$A$29:$M$1904,5,FALSE)</f>
        <v>CW</v>
      </c>
      <c r="I230" s="6" t="s">
        <v>468</v>
      </c>
      <c r="K230" s="6">
        <f>VLOOKUP(B230,'[1]Current Slope List'!$A$29:$M$1904,11,FALSE)</f>
        <v>0</v>
      </c>
      <c r="L230" s="5" t="s">
        <v>480</v>
      </c>
      <c r="M230" s="5" t="s">
        <v>481</v>
      </c>
      <c r="N230" s="5" t="str">
        <f>VLOOKUP(B230,'[1]Current Slope List'!$A$29:$M$1904,8,FALSE)</f>
        <v>FEHD</v>
      </c>
      <c r="O230" s="7" t="s">
        <v>46</v>
      </c>
      <c r="P230" s="7">
        <v>40</v>
      </c>
      <c r="Q230" s="7">
        <v>2.7</v>
      </c>
      <c r="R230" s="7">
        <v>14</v>
      </c>
      <c r="S230" s="7">
        <f t="shared" si="7"/>
        <v>37.800000000000004</v>
      </c>
      <c r="T230" s="12">
        <v>0</v>
      </c>
      <c r="U230" s="12">
        <v>1</v>
      </c>
      <c r="V230" s="12">
        <v>0</v>
      </c>
      <c r="W230" s="12">
        <v>0</v>
      </c>
      <c r="X230" s="12">
        <v>0</v>
      </c>
      <c r="Y230" s="6" t="s">
        <v>61</v>
      </c>
      <c r="Z230" s="6" t="s">
        <v>62</v>
      </c>
      <c r="AA230" s="9" t="s">
        <v>94</v>
      </c>
      <c r="AB230" s="9" t="s">
        <v>369</v>
      </c>
      <c r="AC230" s="9" t="s">
        <v>121</v>
      </c>
      <c r="AD230" s="9" t="s">
        <v>297</v>
      </c>
      <c r="AE230" s="9" t="s">
        <v>72</v>
      </c>
      <c r="AF230" s="5">
        <v>3</v>
      </c>
      <c r="AG230" s="10">
        <f>VLOOKUP(B230,[1]NPRS!$A$29:$O$1904,10,FALSE)</f>
        <v>0.03</v>
      </c>
      <c r="AH230" s="5" t="str">
        <f>VLOOKUP(B230,'[1]Current Slope List'!$A$29:$M$1904,12,FALSE)</f>
        <v>Yes</v>
      </c>
      <c r="AI230" s="6" t="str">
        <f>IF(VLOOKUP(B230,'[1]intensive 2019'!$A$2:$E$145,1,TRUE)=B230,"Y","N")</f>
        <v>N</v>
      </c>
      <c r="AJ230" s="6" t="s">
        <v>50</v>
      </c>
      <c r="AK230" s="5">
        <v>1</v>
      </c>
      <c r="AL230" s="6" t="s">
        <v>50</v>
      </c>
      <c r="AM230" s="6" t="s">
        <v>50</v>
      </c>
      <c r="AN230" s="6" t="s">
        <v>50</v>
      </c>
      <c r="AO230" s="6" t="s">
        <v>50</v>
      </c>
      <c r="AP230" s="6" t="s">
        <v>50</v>
      </c>
    </row>
    <row r="231" spans="1:42">
      <c r="A231" s="5">
        <v>230</v>
      </c>
      <c r="B231" s="5" t="s">
        <v>511</v>
      </c>
      <c r="C231" s="6" t="str">
        <f>IF(VLOOKUP(B231,'[1]Current Slope List'!$A$29:$M$1904,1,FALSE)=B231,"Y","N")</f>
        <v>Y</v>
      </c>
      <c r="D231" s="5" t="str">
        <f>VLOOKUP(B231,'[1]Current Slope List'!$A$29:$M$1904,2,FALSE)</f>
        <v>11SE-D/C70</v>
      </c>
      <c r="E231" s="5">
        <f>VLOOKUP(B231,'[1]Current Slope List'!$A$29:$M$1904,3,FALSE)</f>
        <v>0</v>
      </c>
      <c r="F231" s="6" t="str">
        <f t="shared" si="6"/>
        <v>WHOLE</v>
      </c>
      <c r="G231" s="6" t="str">
        <f>VLOOKUP(B231,'[1]Current Slope List'!$A$29:$M$1904,4,FALSE)</f>
        <v>E</v>
      </c>
      <c r="H231" s="6" t="str">
        <f>VLOOKUP(B231,'[1]Current Slope List'!$A$29:$M$1904,5,FALSE)</f>
        <v>CW</v>
      </c>
      <c r="I231" s="6" t="s">
        <v>468</v>
      </c>
      <c r="K231" s="6">
        <f>VLOOKUP(B231,'[1]Current Slope List'!$A$29:$M$1904,11,FALSE)</f>
        <v>0</v>
      </c>
      <c r="L231" s="5" t="s">
        <v>480</v>
      </c>
      <c r="M231" s="5" t="s">
        <v>481</v>
      </c>
      <c r="N231" s="5" t="str">
        <f>VLOOKUP(B231,'[1]Current Slope List'!$A$29:$M$1904,8,FALSE)</f>
        <v>FEHD</v>
      </c>
      <c r="O231" s="7" t="s">
        <v>46</v>
      </c>
      <c r="P231" s="7">
        <v>65</v>
      </c>
      <c r="Q231" s="7">
        <v>11</v>
      </c>
      <c r="R231" s="7">
        <v>30</v>
      </c>
      <c r="S231" s="7">
        <f t="shared" si="7"/>
        <v>330</v>
      </c>
      <c r="T231" s="12">
        <v>0</v>
      </c>
      <c r="U231" s="12">
        <v>1</v>
      </c>
      <c r="V231" s="12">
        <v>0</v>
      </c>
      <c r="W231" s="12">
        <v>0</v>
      </c>
      <c r="X231" s="12">
        <v>0</v>
      </c>
      <c r="Y231" s="6" t="s">
        <v>61</v>
      </c>
      <c r="Z231" s="6" t="s">
        <v>62</v>
      </c>
      <c r="AA231" s="9" t="s">
        <v>116</v>
      </c>
      <c r="AB231" s="9" t="s">
        <v>116</v>
      </c>
      <c r="AC231" s="9" t="s">
        <v>116</v>
      </c>
      <c r="AD231" s="9" t="s">
        <v>116</v>
      </c>
      <c r="AE231" s="9" t="s">
        <v>49</v>
      </c>
      <c r="AF231" s="5">
        <v>3</v>
      </c>
      <c r="AG231" s="10">
        <f>VLOOKUP(B231,[1]NPRS!$A$29:$O$1904,10,FALSE)</f>
        <v>0</v>
      </c>
      <c r="AH231" s="5" t="str">
        <f>VLOOKUP(B231,'[1]Current Slope List'!$A$29:$M$1904,12,FALSE)</f>
        <v>Yes</v>
      </c>
      <c r="AI231" s="6" t="str">
        <f>IF(VLOOKUP(B231,'[1]intensive 2019'!$A$2:$E$145,1,TRUE)=B231,"Y","N")</f>
        <v>N</v>
      </c>
      <c r="AJ231" s="6" t="s">
        <v>50</v>
      </c>
      <c r="AK231" s="5">
        <v>11</v>
      </c>
      <c r="AL231" s="6" t="s">
        <v>50</v>
      </c>
      <c r="AM231" s="6" t="s">
        <v>50</v>
      </c>
      <c r="AN231" s="6" t="s">
        <v>50</v>
      </c>
      <c r="AO231" s="6" t="str">
        <f>IF(VLOOKUP(B231,[1]Roadside!$B$2:$D$186,1,FALSE)=B231,"Y","N")</f>
        <v>Y</v>
      </c>
      <c r="AP231" s="6" t="s">
        <v>50</v>
      </c>
    </row>
    <row r="232" spans="1:42">
      <c r="A232" s="5">
        <v>231</v>
      </c>
      <c r="B232" s="5" t="s">
        <v>512</v>
      </c>
      <c r="C232" s="6" t="str">
        <f>IF(VLOOKUP(B232,'[1]Current Slope List'!$A$29:$M$1904,1,FALSE)=B232,"Y","N")</f>
        <v>Y</v>
      </c>
      <c r="D232" s="5" t="str">
        <f>VLOOKUP(B232,'[1]Current Slope List'!$A$29:$M$1904,2,FALSE)</f>
        <v>11SE-D/F100</v>
      </c>
      <c r="E232" s="5">
        <f>VLOOKUP(B232,'[1]Current Slope List'!$A$29:$M$1904,3,FALSE)</f>
        <v>0</v>
      </c>
      <c r="F232" s="6" t="str">
        <f t="shared" si="6"/>
        <v>WHOLE</v>
      </c>
      <c r="G232" s="6" t="str">
        <f>VLOOKUP(B232,'[1]Current Slope List'!$A$29:$M$1904,4,FALSE)</f>
        <v>E</v>
      </c>
      <c r="H232" s="6" t="str">
        <f>VLOOKUP(B232,'[1]Current Slope List'!$A$29:$M$1904,5,FALSE)</f>
        <v>CW</v>
      </c>
      <c r="I232" s="6" t="s">
        <v>468</v>
      </c>
      <c r="K232" s="6">
        <f>VLOOKUP(B232,'[1]Current Slope List'!$A$29:$M$1904,11,FALSE)</f>
        <v>0</v>
      </c>
      <c r="L232" s="5" t="s">
        <v>480</v>
      </c>
      <c r="M232" s="5" t="s">
        <v>481</v>
      </c>
      <c r="N232" s="5" t="str">
        <f>VLOOKUP(B232,'[1]Current Slope List'!$A$29:$M$1904,8,FALSE)</f>
        <v>FEHD</v>
      </c>
      <c r="O232" s="7" t="s">
        <v>125</v>
      </c>
      <c r="P232" s="7">
        <v>30</v>
      </c>
      <c r="Q232" s="7">
        <v>5</v>
      </c>
      <c r="R232" s="7">
        <v>30</v>
      </c>
      <c r="S232" s="7">
        <f t="shared" si="7"/>
        <v>150</v>
      </c>
      <c r="T232" s="12">
        <v>0</v>
      </c>
      <c r="U232" s="12">
        <v>1</v>
      </c>
      <c r="V232" s="12">
        <v>0</v>
      </c>
      <c r="W232" s="12">
        <v>0</v>
      </c>
      <c r="X232" s="12">
        <v>0</v>
      </c>
      <c r="Y232" s="6" t="s">
        <v>61</v>
      </c>
      <c r="Z232" s="6" t="s">
        <v>62</v>
      </c>
      <c r="AA232" s="9" t="s">
        <v>116</v>
      </c>
      <c r="AB232" s="9" t="s">
        <v>116</v>
      </c>
      <c r="AC232" s="9" t="s">
        <v>116</v>
      </c>
      <c r="AD232" s="9" t="s">
        <v>116</v>
      </c>
      <c r="AE232" s="9" t="s">
        <v>49</v>
      </c>
      <c r="AF232" s="5">
        <v>3</v>
      </c>
      <c r="AG232" s="10">
        <f>VLOOKUP(B232,[1]NPRS!$A$29:$O$1904,10,FALSE)</f>
        <v>0</v>
      </c>
      <c r="AH232" s="5" t="str">
        <f>VLOOKUP(B232,'[1]Current Slope List'!$A$29:$M$1904,12,FALSE)</f>
        <v>Yes</v>
      </c>
      <c r="AI232" s="6" t="str">
        <f>IF(VLOOKUP(B232,'[1]intensive 2019'!$A$2:$E$145,1,TRUE)=B232,"Y","N")</f>
        <v>N</v>
      </c>
      <c r="AJ232" s="6" t="s">
        <v>50</v>
      </c>
      <c r="AK232" s="5">
        <v>54</v>
      </c>
      <c r="AL232" s="6" t="s">
        <v>50</v>
      </c>
      <c r="AM232" s="6" t="s">
        <v>50</v>
      </c>
      <c r="AN232" s="6" t="s">
        <v>50</v>
      </c>
      <c r="AO232" s="6" t="s">
        <v>50</v>
      </c>
      <c r="AP232" s="6" t="s">
        <v>50</v>
      </c>
    </row>
    <row r="233" spans="1:42">
      <c r="A233" s="5">
        <v>232</v>
      </c>
      <c r="B233" s="5" t="s">
        <v>513</v>
      </c>
      <c r="C233" s="6" t="str">
        <f>IF(VLOOKUP(B233,'[1]Current Slope List'!$A$29:$M$1904,1,FALSE)=B233,"Y","N")</f>
        <v>Y</v>
      </c>
      <c r="D233" s="5" t="str">
        <f>VLOOKUP(B233,'[1]Current Slope List'!$A$29:$M$1904,2,FALSE)</f>
        <v>11SE-D/F102</v>
      </c>
      <c r="E233" s="5">
        <f>VLOOKUP(B233,'[1]Current Slope List'!$A$29:$M$1904,3,FALSE)</f>
        <v>0</v>
      </c>
      <c r="F233" s="6" t="str">
        <f t="shared" si="6"/>
        <v>WHOLE</v>
      </c>
      <c r="G233" s="6" t="str">
        <f>VLOOKUP(B233,'[1]Current Slope List'!$A$29:$M$1904,4,FALSE)</f>
        <v>E</v>
      </c>
      <c r="H233" s="6" t="str">
        <f>VLOOKUP(B233,'[1]Current Slope List'!$A$29:$M$1904,5,FALSE)</f>
        <v>CW</v>
      </c>
      <c r="I233" s="6" t="s">
        <v>468</v>
      </c>
      <c r="K233" s="6">
        <f>VLOOKUP(B233,'[1]Current Slope List'!$A$29:$M$1904,11,FALSE)</f>
        <v>0</v>
      </c>
      <c r="L233" s="5" t="s">
        <v>480</v>
      </c>
      <c r="M233" s="5" t="s">
        <v>481</v>
      </c>
      <c r="N233" s="5" t="str">
        <f>VLOOKUP(B233,'[1]Current Slope List'!$A$29:$M$1904,8,FALSE)</f>
        <v>FEHD</v>
      </c>
      <c r="O233" s="7" t="s">
        <v>46</v>
      </c>
      <c r="P233" s="7">
        <v>38</v>
      </c>
      <c r="Q233" s="7">
        <v>8</v>
      </c>
      <c r="R233" s="7">
        <v>17</v>
      </c>
      <c r="S233" s="7">
        <f t="shared" si="7"/>
        <v>136</v>
      </c>
      <c r="T233" s="12">
        <v>0</v>
      </c>
      <c r="U233" s="12">
        <v>1</v>
      </c>
      <c r="V233" s="12">
        <v>0</v>
      </c>
      <c r="W233" s="12">
        <v>0</v>
      </c>
      <c r="X233" s="12">
        <v>0</v>
      </c>
      <c r="Y233" s="6" t="s">
        <v>61</v>
      </c>
      <c r="Z233" s="6" t="s">
        <v>62</v>
      </c>
      <c r="AA233" s="9" t="s">
        <v>116</v>
      </c>
      <c r="AB233" s="9" t="s">
        <v>116</v>
      </c>
      <c r="AC233" s="9" t="s">
        <v>116</v>
      </c>
      <c r="AD233" s="9" t="s">
        <v>116</v>
      </c>
      <c r="AE233" s="9" t="s">
        <v>49</v>
      </c>
      <c r="AF233" s="5">
        <v>3</v>
      </c>
      <c r="AG233" s="10">
        <f>VLOOKUP(B233,[1]NPRS!$A$29:$O$1904,10,FALSE)</f>
        <v>0</v>
      </c>
      <c r="AH233" s="5" t="str">
        <f>VLOOKUP(B233,'[1]Current Slope List'!$A$29:$M$1904,12,FALSE)</f>
        <v>Yes</v>
      </c>
      <c r="AI233" s="6" t="str">
        <f>IF(VLOOKUP(B233,'[1]intensive 2019'!$A$2:$E$145,1,TRUE)=B233,"Y","N")</f>
        <v>N</v>
      </c>
      <c r="AJ233" s="6" t="s">
        <v>50</v>
      </c>
      <c r="AK233" s="5">
        <v>5</v>
      </c>
      <c r="AL233" s="6" t="s">
        <v>50</v>
      </c>
      <c r="AM233" s="6" t="s">
        <v>50</v>
      </c>
      <c r="AN233" s="6" t="s">
        <v>50</v>
      </c>
      <c r="AO233" s="6" t="s">
        <v>50</v>
      </c>
      <c r="AP233" s="6" t="s">
        <v>50</v>
      </c>
    </row>
    <row r="234" spans="1:42">
      <c r="A234" s="5">
        <v>233</v>
      </c>
      <c r="B234" s="5" t="s">
        <v>514</v>
      </c>
      <c r="C234" s="6" t="str">
        <f>IF(VLOOKUP(B234,'[1]Current Slope List'!$A$29:$M$1904,1,FALSE)=B234,"Y","N")</f>
        <v>Y</v>
      </c>
      <c r="D234" s="5" t="str">
        <f>VLOOKUP(B234,'[1]Current Slope List'!$A$29:$M$1904,2,FALSE)</f>
        <v>11SE-D/F103</v>
      </c>
      <c r="E234" s="5">
        <f>VLOOKUP(B234,'[1]Current Slope List'!$A$29:$M$1904,3,FALSE)</f>
        <v>0</v>
      </c>
      <c r="F234" s="6" t="str">
        <f t="shared" si="6"/>
        <v>WHOLE</v>
      </c>
      <c r="G234" s="6" t="str">
        <f>VLOOKUP(B234,'[1]Current Slope List'!$A$29:$M$1904,4,FALSE)</f>
        <v>E</v>
      </c>
      <c r="H234" s="6" t="str">
        <f>VLOOKUP(B234,'[1]Current Slope List'!$A$29:$M$1904,5,FALSE)</f>
        <v>CW</v>
      </c>
      <c r="I234" s="6" t="s">
        <v>468</v>
      </c>
      <c r="K234" s="6">
        <f>VLOOKUP(B234,'[1]Current Slope List'!$A$29:$M$1904,11,FALSE)</f>
        <v>0</v>
      </c>
      <c r="L234" s="5" t="s">
        <v>480</v>
      </c>
      <c r="M234" s="5" t="s">
        <v>481</v>
      </c>
      <c r="N234" s="5" t="str">
        <f>VLOOKUP(B234,'[1]Current Slope List'!$A$29:$M$1904,8,FALSE)</f>
        <v>FEHD</v>
      </c>
      <c r="O234" s="7" t="s">
        <v>46</v>
      </c>
      <c r="P234" s="7">
        <v>27</v>
      </c>
      <c r="Q234" s="7">
        <v>7</v>
      </c>
      <c r="R234" s="7">
        <v>15</v>
      </c>
      <c r="S234" s="7">
        <f t="shared" si="7"/>
        <v>105</v>
      </c>
      <c r="T234" s="12">
        <v>0</v>
      </c>
      <c r="U234" s="12">
        <v>1</v>
      </c>
      <c r="V234" s="12">
        <v>0</v>
      </c>
      <c r="W234" s="12">
        <v>0</v>
      </c>
      <c r="X234" s="12">
        <v>0</v>
      </c>
      <c r="Y234" s="6" t="s">
        <v>61</v>
      </c>
      <c r="Z234" s="6" t="s">
        <v>62</v>
      </c>
      <c r="AA234" s="9" t="s">
        <v>116</v>
      </c>
      <c r="AB234" s="9" t="s">
        <v>116</v>
      </c>
      <c r="AC234" s="9" t="s">
        <v>116</v>
      </c>
      <c r="AD234" s="9" t="s">
        <v>116</v>
      </c>
      <c r="AE234" s="9" t="s">
        <v>49</v>
      </c>
      <c r="AF234" s="5">
        <v>3</v>
      </c>
      <c r="AG234" s="10">
        <f>VLOOKUP(B234,[1]NPRS!$A$29:$O$1904,10,FALSE)</f>
        <v>0</v>
      </c>
      <c r="AH234" s="5" t="str">
        <f>VLOOKUP(B234,'[1]Current Slope List'!$A$29:$M$1904,12,FALSE)</f>
        <v>Yes</v>
      </c>
      <c r="AI234" s="6" t="str">
        <f>IF(VLOOKUP(B234,'[1]intensive 2019'!$A$2:$E$145,1,TRUE)=B234,"Y","N")</f>
        <v>N</v>
      </c>
      <c r="AJ234" s="6" t="s">
        <v>50</v>
      </c>
      <c r="AK234" s="5">
        <v>13</v>
      </c>
      <c r="AL234" s="6" t="s">
        <v>50</v>
      </c>
      <c r="AM234" s="6" t="s">
        <v>50</v>
      </c>
      <c r="AN234" s="6" t="s">
        <v>50</v>
      </c>
      <c r="AO234" s="6" t="s">
        <v>50</v>
      </c>
      <c r="AP234" s="6" t="s">
        <v>50</v>
      </c>
    </row>
    <row r="235" spans="1:42">
      <c r="A235" s="5">
        <v>234</v>
      </c>
      <c r="B235" s="5" t="s">
        <v>515</v>
      </c>
      <c r="C235" s="6" t="str">
        <f>IF(VLOOKUP(B235,'[1]Current Slope List'!$A$29:$M$1904,1,FALSE)=B235,"Y","N")</f>
        <v>Y</v>
      </c>
      <c r="D235" s="5" t="str">
        <f>VLOOKUP(B235,'[1]Current Slope List'!$A$29:$M$1904,2,FALSE)</f>
        <v>11SE-D/F13</v>
      </c>
      <c r="E235" s="5">
        <f>VLOOKUP(B235,'[1]Current Slope List'!$A$29:$M$1904,3,FALSE)</f>
        <v>0</v>
      </c>
      <c r="F235" s="6" t="str">
        <f t="shared" si="6"/>
        <v>WHOLE</v>
      </c>
      <c r="G235" s="6" t="str">
        <f>VLOOKUP(B235,'[1]Current Slope List'!$A$29:$M$1904,4,FALSE)</f>
        <v>E</v>
      </c>
      <c r="H235" s="6" t="str">
        <f>VLOOKUP(B235,'[1]Current Slope List'!$A$29:$M$1904,5,FALSE)</f>
        <v>CW</v>
      </c>
      <c r="I235" s="6" t="s">
        <v>468</v>
      </c>
      <c r="K235" s="6">
        <f>VLOOKUP(B235,'[1]Current Slope List'!$A$29:$M$1904,11,FALSE)</f>
        <v>0</v>
      </c>
      <c r="L235" s="5" t="s">
        <v>480</v>
      </c>
      <c r="M235" s="5" t="s">
        <v>481</v>
      </c>
      <c r="N235" s="5" t="str">
        <f>VLOOKUP(B235,'[1]Current Slope List'!$A$29:$M$1904,8,FALSE)</f>
        <v>FEHD</v>
      </c>
      <c r="O235" s="7" t="s">
        <v>46</v>
      </c>
      <c r="P235" s="7">
        <v>30</v>
      </c>
      <c r="Q235" s="7">
        <v>5</v>
      </c>
      <c r="R235" s="7">
        <v>90</v>
      </c>
      <c r="S235" s="7">
        <f t="shared" si="7"/>
        <v>450</v>
      </c>
      <c r="T235" s="12">
        <v>0</v>
      </c>
      <c r="U235" s="12">
        <v>1</v>
      </c>
      <c r="V235" s="12">
        <v>0</v>
      </c>
      <c r="W235" s="12">
        <v>0</v>
      </c>
      <c r="X235" s="12">
        <v>0</v>
      </c>
      <c r="Y235" s="6" t="s">
        <v>61</v>
      </c>
      <c r="Z235" s="6" t="s">
        <v>62</v>
      </c>
      <c r="AA235" s="9" t="s">
        <v>116</v>
      </c>
      <c r="AB235" s="9" t="s">
        <v>116</v>
      </c>
      <c r="AC235" s="9" t="s">
        <v>116</v>
      </c>
      <c r="AD235" s="9" t="s">
        <v>116</v>
      </c>
      <c r="AE235" s="9" t="s">
        <v>49</v>
      </c>
      <c r="AF235" s="5">
        <v>3</v>
      </c>
      <c r="AG235" s="10">
        <f>VLOOKUP(B235,[1]NPRS!$A$29:$O$1904,10,FALSE)</f>
        <v>0</v>
      </c>
      <c r="AH235" s="5" t="str">
        <f>VLOOKUP(B235,'[1]Current Slope List'!$A$29:$M$1904,12,FALSE)</f>
        <v>Yes</v>
      </c>
      <c r="AI235" s="6" t="str">
        <f>IF(VLOOKUP(B235,'[1]intensive 2019'!$A$2:$E$145,1,TRUE)=B235,"Y","N")</f>
        <v>N</v>
      </c>
      <c r="AJ235" s="6" t="s">
        <v>50</v>
      </c>
      <c r="AK235" s="5">
        <v>31</v>
      </c>
      <c r="AL235" s="6" t="s">
        <v>50</v>
      </c>
      <c r="AM235" s="6" t="s">
        <v>50</v>
      </c>
      <c r="AN235" s="6" t="s">
        <v>50</v>
      </c>
      <c r="AO235" s="6" t="str">
        <f>IF(VLOOKUP(B235,[1]Roadside!$B$2:$D$186,1,FALSE)=B235,"Y","N")</f>
        <v>Y</v>
      </c>
      <c r="AP235" s="6" t="s">
        <v>50</v>
      </c>
    </row>
    <row r="236" spans="1:42">
      <c r="A236" s="5">
        <v>235</v>
      </c>
      <c r="B236" s="5" t="s">
        <v>516</v>
      </c>
      <c r="C236" s="6" t="str">
        <f>IF(VLOOKUP(B236,'[1]Current Slope List'!$A$29:$M$1904,1,FALSE)=B236,"Y","N")</f>
        <v>Y</v>
      </c>
      <c r="D236" s="5" t="str">
        <f>VLOOKUP(B236,'[1]Current Slope List'!$A$29:$M$1904,2,FALSE)</f>
        <v>11SE-D/F138</v>
      </c>
      <c r="E236" s="5">
        <f>VLOOKUP(B236,'[1]Current Slope List'!$A$29:$M$1904,3,FALSE)</f>
        <v>0</v>
      </c>
      <c r="F236" s="6" t="str">
        <f t="shared" si="6"/>
        <v>WHOLE</v>
      </c>
      <c r="G236" s="6" t="str">
        <f>VLOOKUP(B236,'[1]Current Slope List'!$A$29:$M$1904,4,FALSE)</f>
        <v>E</v>
      </c>
      <c r="H236" s="6" t="str">
        <f>VLOOKUP(B236,'[1]Current Slope List'!$A$29:$M$1904,5,FALSE)</f>
        <v>CW</v>
      </c>
      <c r="I236" s="6" t="s">
        <v>468</v>
      </c>
      <c r="K236" s="6">
        <f>VLOOKUP(B236,'[1]Current Slope List'!$A$29:$M$1904,11,FALSE)</f>
        <v>0</v>
      </c>
      <c r="L236" s="5" t="s">
        <v>480</v>
      </c>
      <c r="M236" s="5" t="s">
        <v>481</v>
      </c>
      <c r="N236" s="5" t="str">
        <f>VLOOKUP(B236,'[1]Current Slope List'!$A$29:$M$1904,8,FALSE)</f>
        <v>FEHD</v>
      </c>
      <c r="O236" s="7" t="s">
        <v>46</v>
      </c>
      <c r="P236" s="7">
        <v>34</v>
      </c>
      <c r="Q236" s="7">
        <v>6</v>
      </c>
      <c r="R236" s="7">
        <v>100</v>
      </c>
      <c r="S236" s="7">
        <f t="shared" si="7"/>
        <v>600</v>
      </c>
      <c r="T236" s="12">
        <v>0</v>
      </c>
      <c r="U236" s="12">
        <v>1</v>
      </c>
      <c r="V236" s="12">
        <v>0</v>
      </c>
      <c r="W236" s="12">
        <v>0</v>
      </c>
      <c r="X236" s="12">
        <v>0</v>
      </c>
      <c r="Y236" s="6" t="s">
        <v>61</v>
      </c>
      <c r="Z236" s="6" t="s">
        <v>62</v>
      </c>
      <c r="AA236" s="9" t="s">
        <v>116</v>
      </c>
      <c r="AB236" s="9" t="s">
        <v>116</v>
      </c>
      <c r="AC236" s="9" t="s">
        <v>116</v>
      </c>
      <c r="AD236" s="9" t="s">
        <v>116</v>
      </c>
      <c r="AE236" s="9" t="s">
        <v>49</v>
      </c>
      <c r="AF236" s="5">
        <v>3</v>
      </c>
      <c r="AG236" s="10">
        <f>VLOOKUP(B236,[1]NPRS!$A$29:$O$1904,10,FALSE)</f>
        <v>0</v>
      </c>
      <c r="AH236" s="5" t="str">
        <f>VLOOKUP(B236,'[1]Current Slope List'!$A$29:$M$1904,12,FALSE)</f>
        <v>Yes</v>
      </c>
      <c r="AI236" s="6" t="str">
        <f>IF(VLOOKUP(B236,'[1]intensive 2019'!$A$2:$E$145,1,TRUE)=B236,"Y","N")</f>
        <v>N</v>
      </c>
      <c r="AJ236" s="6" t="s">
        <v>50</v>
      </c>
      <c r="AK236" s="5">
        <v>62</v>
      </c>
      <c r="AL236" s="6" t="s">
        <v>50</v>
      </c>
      <c r="AM236" s="6" t="s">
        <v>50</v>
      </c>
      <c r="AN236" s="6" t="s">
        <v>50</v>
      </c>
      <c r="AO236" s="6" t="str">
        <f>IF(VLOOKUP(B236,[1]Roadside!$B$2:$D$186,1,FALSE)=B236,"Y","N")</f>
        <v>Y</v>
      </c>
      <c r="AP236" s="6" t="s">
        <v>50</v>
      </c>
    </row>
    <row r="237" spans="1:42">
      <c r="A237" s="5">
        <v>236</v>
      </c>
      <c r="B237" s="5" t="s">
        <v>517</v>
      </c>
      <c r="C237" s="6" t="str">
        <f>IF(VLOOKUP(B237,'[1]Current Slope List'!$A$29:$M$1904,1,FALSE)=B237,"Y","N")</f>
        <v>Y</v>
      </c>
      <c r="D237" s="5" t="str">
        <f>VLOOKUP(B237,'[1]Current Slope List'!$A$29:$M$1904,2,FALSE)</f>
        <v>11SE-D/C71</v>
      </c>
      <c r="E237" s="5">
        <f>VLOOKUP(B237,'[1]Current Slope List'!$A$29:$M$1904,3,FALSE)</f>
        <v>0</v>
      </c>
      <c r="F237" s="6" t="str">
        <f t="shared" si="6"/>
        <v>WHOLE</v>
      </c>
      <c r="G237" s="6" t="str">
        <f>VLOOKUP(B237,'[1]Current Slope List'!$A$29:$M$1904,4,FALSE)</f>
        <v>E</v>
      </c>
      <c r="H237" s="6" t="str">
        <f>VLOOKUP(B237,'[1]Current Slope List'!$A$29:$M$1904,5,FALSE)</f>
        <v>CW</v>
      </c>
      <c r="I237" s="6" t="s">
        <v>468</v>
      </c>
      <c r="K237" s="6">
        <f>VLOOKUP(B237,'[1]Current Slope List'!$A$29:$M$1904,11,FALSE)</f>
        <v>0</v>
      </c>
      <c r="L237" s="5" t="s">
        <v>480</v>
      </c>
      <c r="M237" s="5" t="s">
        <v>481</v>
      </c>
      <c r="N237" s="5" t="str">
        <f>VLOOKUP(B237,'[1]Current Slope List'!$A$29:$M$1904,8,FALSE)</f>
        <v>FEHD</v>
      </c>
      <c r="O237" s="7" t="s">
        <v>46</v>
      </c>
      <c r="P237" s="7">
        <v>40</v>
      </c>
      <c r="Q237" s="7">
        <v>14</v>
      </c>
      <c r="R237" s="7">
        <v>200</v>
      </c>
      <c r="S237" s="7">
        <f t="shared" si="7"/>
        <v>2800</v>
      </c>
      <c r="T237" s="12">
        <v>0.3</v>
      </c>
      <c r="U237" s="12">
        <v>0.7</v>
      </c>
      <c r="V237" s="12">
        <v>0</v>
      </c>
      <c r="W237" s="12">
        <v>0</v>
      </c>
      <c r="X237" s="12">
        <v>0</v>
      </c>
      <c r="Y237" s="6" t="s">
        <v>78</v>
      </c>
      <c r="Z237" s="6" t="s">
        <v>62</v>
      </c>
      <c r="AA237" s="9" t="s">
        <v>116</v>
      </c>
      <c r="AB237" s="9" t="s">
        <v>116</v>
      </c>
      <c r="AC237" s="9" t="s">
        <v>116</v>
      </c>
      <c r="AD237" s="9" t="s">
        <v>116</v>
      </c>
      <c r="AE237" s="9" t="s">
        <v>49</v>
      </c>
      <c r="AF237" s="5">
        <v>1</v>
      </c>
      <c r="AG237" s="10">
        <f>VLOOKUP(B237,[1]NPRS!$A$29:$O$1904,10,FALSE)</f>
        <v>0</v>
      </c>
      <c r="AH237" s="5" t="str">
        <f>VLOOKUP(B237,'[1]Current Slope List'!$A$29:$M$1904,12,FALSE)</f>
        <v>Yes</v>
      </c>
      <c r="AI237" s="6" t="str">
        <f>IF(VLOOKUP(B237,'[1]intensive 2019'!$A$2:$E$145,1,TRUE)=B237,"Y","N")</f>
        <v>N</v>
      </c>
      <c r="AJ237" s="6" t="s">
        <v>50</v>
      </c>
      <c r="AK237" s="5">
        <v>50</v>
      </c>
      <c r="AL237" s="6" t="s">
        <v>50</v>
      </c>
      <c r="AM237" s="6" t="s">
        <v>50</v>
      </c>
      <c r="AN237" s="6" t="s">
        <v>50</v>
      </c>
      <c r="AO237" s="6" t="str">
        <f>IF(VLOOKUP(B237,[1]Roadside!$B$2:$D$186,1,FALSE)=B237,"Y","N")</f>
        <v>Y</v>
      </c>
      <c r="AP237" s="6" t="s">
        <v>50</v>
      </c>
    </row>
    <row r="238" spans="1:42">
      <c r="A238" s="5">
        <v>237</v>
      </c>
      <c r="B238" s="5" t="s">
        <v>518</v>
      </c>
      <c r="C238" s="6" t="str">
        <f>IF(VLOOKUP(B238,'[1]Current Slope List'!$A$29:$M$1904,1,FALSE)=B238,"Y","N")</f>
        <v>Y</v>
      </c>
      <c r="D238" s="5" t="str">
        <f>VLOOKUP(B238,'[1]Current Slope List'!$A$29:$M$1904,2,FALSE)</f>
        <v>11SE-D/F179</v>
      </c>
      <c r="E238" s="5">
        <f>VLOOKUP(B238,'[1]Current Slope List'!$A$29:$M$1904,3,FALSE)</f>
        <v>0</v>
      </c>
      <c r="F238" s="6" t="str">
        <f t="shared" si="6"/>
        <v>WHOLE</v>
      </c>
      <c r="G238" s="6" t="str">
        <f>VLOOKUP(B238,'[1]Current Slope List'!$A$29:$M$1904,4,FALSE)</f>
        <v>E</v>
      </c>
      <c r="H238" s="6" t="str">
        <f>VLOOKUP(B238,'[1]Current Slope List'!$A$29:$M$1904,5,FALSE)</f>
        <v>CW</v>
      </c>
      <c r="I238" s="6" t="s">
        <v>468</v>
      </c>
      <c r="K238" s="6">
        <f>VLOOKUP(B238,'[1]Current Slope List'!$A$29:$M$1904,11,FALSE)</f>
        <v>0</v>
      </c>
      <c r="L238" s="5" t="s">
        <v>480</v>
      </c>
      <c r="M238" s="5" t="s">
        <v>481</v>
      </c>
      <c r="N238" s="5" t="str">
        <f>VLOOKUP(B238,'[1]Current Slope List'!$A$29:$M$1904,8,FALSE)</f>
        <v>FEHD</v>
      </c>
      <c r="O238" s="7" t="s">
        <v>125</v>
      </c>
      <c r="P238" s="7">
        <v>32</v>
      </c>
      <c r="Q238" s="7">
        <v>10</v>
      </c>
      <c r="R238" s="7">
        <v>50</v>
      </c>
      <c r="S238" s="7">
        <f t="shared" si="7"/>
        <v>500</v>
      </c>
      <c r="T238" s="12">
        <v>0</v>
      </c>
      <c r="U238" s="12">
        <v>1</v>
      </c>
      <c r="V238" s="12">
        <v>0</v>
      </c>
      <c r="W238" s="12">
        <v>0</v>
      </c>
      <c r="X238" s="12">
        <v>0</v>
      </c>
      <c r="Y238" s="6" t="s">
        <v>61</v>
      </c>
      <c r="Z238" s="6" t="s">
        <v>62</v>
      </c>
      <c r="AA238" s="9" t="s">
        <v>116</v>
      </c>
      <c r="AB238" s="9" t="s">
        <v>116</v>
      </c>
      <c r="AC238" s="9" t="s">
        <v>116</v>
      </c>
      <c r="AD238" s="9" t="s">
        <v>116</v>
      </c>
      <c r="AE238" s="9" t="s">
        <v>49</v>
      </c>
      <c r="AF238" s="5">
        <v>3</v>
      </c>
      <c r="AG238" s="10">
        <f>VLOOKUP(B238,[1]NPRS!$A$29:$O$1904,10,FALSE)</f>
        <v>0.01</v>
      </c>
      <c r="AH238" s="5" t="str">
        <f>VLOOKUP(B238,'[1]Current Slope List'!$A$29:$M$1904,12,FALSE)</f>
        <v>Yes</v>
      </c>
      <c r="AI238" s="6" t="str">
        <f>IF(VLOOKUP(B238,'[1]intensive 2019'!$A$2:$E$145,1,TRUE)=B238,"Y","N")</f>
        <v>N</v>
      </c>
      <c r="AJ238" s="6" t="s">
        <v>50</v>
      </c>
      <c r="AK238" s="5">
        <v>28</v>
      </c>
      <c r="AL238" s="6" t="s">
        <v>50</v>
      </c>
      <c r="AM238" s="6" t="s">
        <v>50</v>
      </c>
      <c r="AN238" s="6" t="s">
        <v>50</v>
      </c>
      <c r="AO238" s="6" t="s">
        <v>50</v>
      </c>
      <c r="AP238" s="6" t="s">
        <v>50</v>
      </c>
    </row>
    <row r="239" spans="1:42">
      <c r="A239" s="5">
        <v>238</v>
      </c>
      <c r="B239" s="5" t="s">
        <v>519</v>
      </c>
      <c r="C239" s="6" t="str">
        <f>IF(VLOOKUP(B239,'[1]Current Slope List'!$A$29:$M$1904,1,FALSE)=B239,"Y","N")</f>
        <v>Y</v>
      </c>
      <c r="D239" s="5" t="str">
        <f>VLOOKUP(B239,'[1]Current Slope List'!$A$29:$M$1904,2,FALSE)</f>
        <v>11SE-D/F181</v>
      </c>
      <c r="E239" s="5">
        <f>VLOOKUP(B239,'[1]Current Slope List'!$A$29:$M$1904,3,FALSE)</f>
        <v>0</v>
      </c>
      <c r="F239" s="6" t="str">
        <f t="shared" si="6"/>
        <v>WHOLE</v>
      </c>
      <c r="G239" s="6" t="str">
        <f>VLOOKUP(B239,'[1]Current Slope List'!$A$29:$M$1904,4,FALSE)</f>
        <v>E</v>
      </c>
      <c r="H239" s="6" t="str">
        <f>VLOOKUP(B239,'[1]Current Slope List'!$A$29:$M$1904,5,FALSE)</f>
        <v>CW</v>
      </c>
      <c r="I239" s="6" t="s">
        <v>468</v>
      </c>
      <c r="K239" s="6">
        <f>VLOOKUP(B239,'[1]Current Slope List'!$A$29:$M$1904,11,FALSE)</f>
        <v>0</v>
      </c>
      <c r="L239" s="5" t="s">
        <v>480</v>
      </c>
      <c r="M239" s="5" t="s">
        <v>481</v>
      </c>
      <c r="N239" s="5" t="str">
        <f>VLOOKUP(B239,'[1]Current Slope List'!$A$29:$M$1904,8,FALSE)</f>
        <v>FEHD</v>
      </c>
      <c r="O239" s="7" t="s">
        <v>125</v>
      </c>
      <c r="P239" s="7">
        <v>35</v>
      </c>
      <c r="Q239" s="7">
        <v>4.8</v>
      </c>
      <c r="R239" s="7">
        <v>40</v>
      </c>
      <c r="S239" s="7">
        <f t="shared" si="7"/>
        <v>192</v>
      </c>
      <c r="T239" s="12">
        <v>0</v>
      </c>
      <c r="U239" s="12">
        <v>1</v>
      </c>
      <c r="V239" s="12">
        <v>0</v>
      </c>
      <c r="W239" s="12">
        <v>0</v>
      </c>
      <c r="X239" s="12">
        <v>0</v>
      </c>
      <c r="Y239" s="6" t="s">
        <v>61</v>
      </c>
      <c r="Z239" s="6" t="s">
        <v>62</v>
      </c>
      <c r="AA239" s="9" t="s">
        <v>116</v>
      </c>
      <c r="AB239" s="9" t="s">
        <v>116</v>
      </c>
      <c r="AC239" s="9" t="s">
        <v>116</v>
      </c>
      <c r="AD239" s="9" t="s">
        <v>116</v>
      </c>
      <c r="AE239" s="9" t="s">
        <v>49</v>
      </c>
      <c r="AF239" s="5">
        <v>3</v>
      </c>
      <c r="AG239" s="10">
        <f>VLOOKUP(B239,[1]NPRS!$A$29:$O$1904,10,FALSE)</f>
        <v>2.05E-5</v>
      </c>
      <c r="AH239" s="5" t="str">
        <f>VLOOKUP(B239,'[1]Current Slope List'!$A$29:$M$1904,12,FALSE)</f>
        <v>Yes</v>
      </c>
      <c r="AI239" s="6" t="str">
        <f>IF(VLOOKUP(B239,'[1]intensive 2019'!$A$2:$E$145,1,TRUE)=B239,"Y","N")</f>
        <v>N</v>
      </c>
      <c r="AJ239" s="6" t="s">
        <v>50</v>
      </c>
      <c r="AK239" s="5">
        <v>29</v>
      </c>
      <c r="AL239" s="6" t="s">
        <v>50</v>
      </c>
      <c r="AM239" s="6" t="s">
        <v>50</v>
      </c>
      <c r="AN239" s="6" t="s">
        <v>50</v>
      </c>
      <c r="AO239" s="6" t="str">
        <f>IF(VLOOKUP(B239,[1]Roadside!$B$2:$D$186,1,FALSE)=B239,"Y","N")</f>
        <v>Y</v>
      </c>
      <c r="AP239" s="6" t="s">
        <v>50</v>
      </c>
    </row>
    <row r="240" spans="1:42">
      <c r="A240" s="5">
        <v>239</v>
      </c>
      <c r="B240" s="5" t="s">
        <v>520</v>
      </c>
      <c r="C240" s="6" t="str">
        <f>IF(VLOOKUP(B240,'[1]Current Slope List'!$A$29:$M$1904,1,FALSE)=B240,"Y","N")</f>
        <v>Y</v>
      </c>
      <c r="D240" s="5" t="str">
        <f>VLOOKUP(B240,'[1]Current Slope List'!$A$29:$M$1904,2,FALSE)</f>
        <v>11SE-D/C498</v>
      </c>
      <c r="E240" s="5">
        <f>VLOOKUP(B240,'[1]Current Slope List'!$A$29:$M$1904,3,FALSE)</f>
        <v>0</v>
      </c>
      <c r="F240" s="6" t="str">
        <f t="shared" si="6"/>
        <v>WHOLE</v>
      </c>
      <c r="G240" s="6" t="str">
        <f>VLOOKUP(B240,'[1]Current Slope List'!$A$29:$M$1904,4,FALSE)</f>
        <v>E</v>
      </c>
      <c r="H240" s="6" t="str">
        <f>VLOOKUP(B240,'[1]Current Slope List'!$A$29:$M$1904,5,FALSE)</f>
        <v>CW</v>
      </c>
      <c r="I240" s="6" t="s">
        <v>468</v>
      </c>
      <c r="K240" s="6">
        <f>VLOOKUP(B240,'[1]Current Slope List'!$A$29:$M$1904,11,FALSE)</f>
        <v>0</v>
      </c>
      <c r="L240" s="5" t="s">
        <v>480</v>
      </c>
      <c r="M240" s="5" t="s">
        <v>481</v>
      </c>
      <c r="N240" s="5" t="str">
        <f>VLOOKUP(B240,'[1]Current Slope List'!$A$29:$M$1904,8,FALSE)</f>
        <v>FEHD</v>
      </c>
      <c r="O240" s="7" t="s">
        <v>46</v>
      </c>
      <c r="P240" s="7">
        <v>35</v>
      </c>
      <c r="Q240" s="7">
        <v>5.7</v>
      </c>
      <c r="R240" s="7">
        <v>40</v>
      </c>
      <c r="S240" s="7">
        <f t="shared" si="7"/>
        <v>228</v>
      </c>
      <c r="T240" s="12">
        <v>0</v>
      </c>
      <c r="U240" s="12">
        <v>0.7</v>
      </c>
      <c r="V240" s="12">
        <v>0.3</v>
      </c>
      <c r="W240" s="12">
        <v>0</v>
      </c>
      <c r="X240" s="12">
        <v>0</v>
      </c>
      <c r="Y240" s="6" t="s">
        <v>61</v>
      </c>
      <c r="Z240" s="6" t="s">
        <v>72</v>
      </c>
      <c r="AA240" s="9" t="s">
        <v>116</v>
      </c>
      <c r="AB240" s="9" t="s">
        <v>116</v>
      </c>
      <c r="AC240" s="9" t="s">
        <v>116</v>
      </c>
      <c r="AD240" s="9" t="s">
        <v>116</v>
      </c>
      <c r="AE240" s="9" t="s">
        <v>49</v>
      </c>
      <c r="AF240" s="5">
        <v>2</v>
      </c>
      <c r="AG240" s="10">
        <f>VLOOKUP(B240,[1]NPRS!$A$29:$O$1904,10,FALSE)</f>
        <v>31.03</v>
      </c>
      <c r="AH240" s="5" t="str">
        <f>VLOOKUP(B240,'[1]Current Slope List'!$A$29:$M$1904,12,FALSE)</f>
        <v>Yes</v>
      </c>
      <c r="AI240" s="6" t="str">
        <f>IF(VLOOKUP(B240,'[1]intensive 2019'!$A$2:$E$145,1,TRUE)=B240,"Y","N")</f>
        <v>N</v>
      </c>
      <c r="AJ240" s="6" t="s">
        <v>50</v>
      </c>
      <c r="AK240" s="5">
        <v>4</v>
      </c>
      <c r="AL240" s="6" t="s">
        <v>50</v>
      </c>
      <c r="AM240" s="6" t="s">
        <v>50</v>
      </c>
      <c r="AN240" s="6" t="s">
        <v>50</v>
      </c>
      <c r="AO240" s="6" t="s">
        <v>50</v>
      </c>
      <c r="AP240" s="6" t="s">
        <v>50</v>
      </c>
    </row>
    <row r="241" spans="1:42">
      <c r="A241" s="5">
        <v>240</v>
      </c>
      <c r="B241" s="5" t="s">
        <v>521</v>
      </c>
      <c r="C241" s="6" t="str">
        <f>IF(VLOOKUP(B241,'[1]Current Slope List'!$A$29:$M$1904,1,FALSE)=B241,"Y","N")</f>
        <v>Y</v>
      </c>
      <c r="D241" s="5" t="str">
        <f>VLOOKUP(B241,'[1]Current Slope List'!$A$29:$M$1904,2,FALSE)</f>
        <v>11SE-D/R150</v>
      </c>
      <c r="E241" s="5">
        <f>VLOOKUP(B241,'[1]Current Slope List'!$A$29:$M$1904,3,FALSE)</f>
        <v>0</v>
      </c>
      <c r="F241" s="6" t="str">
        <f t="shared" si="6"/>
        <v>WHOLE</v>
      </c>
      <c r="G241" s="6" t="str">
        <f>VLOOKUP(B241,'[1]Current Slope List'!$A$29:$M$1904,4,FALSE)</f>
        <v>E</v>
      </c>
      <c r="H241" s="6" t="str">
        <f>VLOOKUP(B241,'[1]Current Slope List'!$A$29:$M$1904,5,FALSE)</f>
        <v>CW</v>
      </c>
      <c r="I241" s="6" t="s">
        <v>468</v>
      </c>
      <c r="K241" s="6">
        <f>VLOOKUP(B241,'[1]Current Slope List'!$A$29:$M$1904,11,FALSE)</f>
        <v>0</v>
      </c>
      <c r="L241" s="5" t="s">
        <v>480</v>
      </c>
      <c r="M241" s="5" t="s">
        <v>481</v>
      </c>
      <c r="N241" s="5" t="str">
        <f>VLOOKUP(B241,'[1]Current Slope List'!$A$29:$M$1904,8,FALSE)</f>
        <v>FEHD</v>
      </c>
      <c r="O241" s="7" t="s">
        <v>125</v>
      </c>
      <c r="P241" s="6" t="s">
        <v>49</v>
      </c>
      <c r="Q241" s="6" t="s">
        <v>49</v>
      </c>
      <c r="R241" s="6" t="s">
        <v>49</v>
      </c>
      <c r="S241" s="6" t="s">
        <v>49</v>
      </c>
      <c r="T241" s="6" t="s">
        <v>49</v>
      </c>
      <c r="U241" s="6" t="s">
        <v>49</v>
      </c>
      <c r="V241" s="6" t="s">
        <v>49</v>
      </c>
      <c r="W241" s="6" t="s">
        <v>49</v>
      </c>
      <c r="X241" s="6" t="s">
        <v>49</v>
      </c>
      <c r="Y241" s="6" t="s">
        <v>49</v>
      </c>
      <c r="Z241" s="6" t="s">
        <v>49</v>
      </c>
      <c r="AA241" s="9" t="s">
        <v>270</v>
      </c>
      <c r="AB241" s="9">
        <v>57</v>
      </c>
      <c r="AC241" s="9" t="s">
        <v>121</v>
      </c>
      <c r="AD241" s="9" t="s">
        <v>56</v>
      </c>
      <c r="AE241" s="9" t="s">
        <v>62</v>
      </c>
      <c r="AF241" s="5">
        <v>3</v>
      </c>
      <c r="AG241" s="10">
        <f>VLOOKUP(B241,[1]NPRS!$A$29:$O$1904,10,FALSE)</f>
        <v>0</v>
      </c>
      <c r="AH241" s="5" t="str">
        <f>VLOOKUP(B241,'[1]Current Slope List'!$A$29:$M$1904,12,FALSE)</f>
        <v>No</v>
      </c>
      <c r="AI241" s="6" t="str">
        <f>IF(VLOOKUP(B241,'[1]intensive 2019'!$A$2:$E$145,1,TRUE)=B241,"Y","N")</f>
        <v>N</v>
      </c>
      <c r="AJ241" s="6" t="s">
        <v>50</v>
      </c>
      <c r="AL241" s="6" t="s">
        <v>50</v>
      </c>
      <c r="AM241" s="6" t="s">
        <v>50</v>
      </c>
      <c r="AN241" s="6" t="s">
        <v>50</v>
      </c>
      <c r="AO241" s="6" t="s">
        <v>50</v>
      </c>
      <c r="AP241" s="6" t="s">
        <v>50</v>
      </c>
    </row>
    <row r="242" spans="1:42" hidden="1">
      <c r="A242" s="5">
        <v>241</v>
      </c>
      <c r="B242" s="5" t="s">
        <v>522</v>
      </c>
      <c r="C242" s="6" t="s">
        <v>50</v>
      </c>
      <c r="D242" s="5" t="e">
        <f>VLOOKUP(B242,'[1]Current Slope List'!$A$29:$M$1904,2,FALSE)</f>
        <v>#N/A</v>
      </c>
      <c r="E242" s="5" t="e">
        <f>VLOOKUP(B242,'[1]Current Slope List'!$A$29:$M$1904,3,FALSE)</f>
        <v>#N/A</v>
      </c>
      <c r="F242" s="6" t="e">
        <f t="shared" si="6"/>
        <v>#N/A</v>
      </c>
      <c r="G242" s="6" t="e">
        <f>VLOOKUP(B242,'[1]Current Slope List'!$A$29:$M$1904,4,FALSE)</f>
        <v>#N/A</v>
      </c>
      <c r="H242" s="6" t="e">
        <f>VLOOKUP(B242,'[1]Current Slope List'!$A$29:$M$1904,5,FALSE)</f>
        <v>#N/A</v>
      </c>
      <c r="I242" s="6" t="s">
        <v>468</v>
      </c>
      <c r="K242" s="6" t="e">
        <f>VLOOKUP(B242,'[1]Current Slope List'!$A$29:$M$1904,11,FALSE)</f>
        <v>#N/A</v>
      </c>
      <c r="L242" s="5" t="s">
        <v>480</v>
      </c>
      <c r="M242" s="5" t="s">
        <v>481</v>
      </c>
      <c r="N242" s="5" t="e">
        <f>VLOOKUP(B242,'[1]Current Slope List'!$A$29:$M$1904,8,FALSE)</f>
        <v>#N/A</v>
      </c>
      <c r="O242" s="7" t="s">
        <v>49</v>
      </c>
      <c r="P242" s="6" t="s">
        <v>49</v>
      </c>
      <c r="Q242" s="6" t="s">
        <v>49</v>
      </c>
      <c r="R242" s="6" t="s">
        <v>49</v>
      </c>
      <c r="S242" s="6" t="s">
        <v>49</v>
      </c>
      <c r="T242" s="6" t="s">
        <v>49</v>
      </c>
      <c r="U242" s="6" t="s">
        <v>49</v>
      </c>
      <c r="V242" s="6" t="s">
        <v>49</v>
      </c>
      <c r="W242" s="6" t="s">
        <v>49</v>
      </c>
      <c r="X242" s="6" t="s">
        <v>49</v>
      </c>
      <c r="Y242" s="6" t="s">
        <v>49</v>
      </c>
      <c r="Z242" s="6" t="s">
        <v>49</v>
      </c>
      <c r="AA242" s="9" t="s">
        <v>69</v>
      </c>
      <c r="AB242" s="9" t="s">
        <v>180</v>
      </c>
      <c r="AC242" s="9" t="s">
        <v>71</v>
      </c>
      <c r="AD242" s="9" t="s">
        <v>352</v>
      </c>
      <c r="AE242" s="9" t="s">
        <v>49</v>
      </c>
      <c r="AF242" s="5">
        <v>3</v>
      </c>
      <c r="AG242" s="10" t="e">
        <f>VLOOKUP(B242,[1]NPRS!$A$29:$O$1904,10,FALSE)</f>
        <v>#N/A</v>
      </c>
      <c r="AH242" s="5" t="e">
        <f>VLOOKUP(B242,'[1]Current Slope List'!$A$29:$M$1904,12,FALSE)</f>
        <v>#N/A</v>
      </c>
      <c r="AI242" s="6" t="str">
        <f>IF(VLOOKUP(B242,'[1]intensive 2019'!$A$2:$E$145,1,TRUE)=B242,"Y","N")</f>
        <v>N</v>
      </c>
      <c r="AJ242" s="6" t="s">
        <v>50</v>
      </c>
      <c r="AL242" s="6" t="s">
        <v>50</v>
      </c>
      <c r="AM242" s="6" t="s">
        <v>50</v>
      </c>
      <c r="AN242" s="6" t="s">
        <v>50</v>
      </c>
      <c r="AO242" s="6" t="s">
        <v>50</v>
      </c>
      <c r="AP242" s="6" t="s">
        <v>50</v>
      </c>
    </row>
    <row r="243" spans="1:42">
      <c r="A243" s="5">
        <v>242</v>
      </c>
      <c r="B243" s="5" t="s">
        <v>523</v>
      </c>
      <c r="C243" s="6" t="str">
        <f>IF(VLOOKUP(B243,'[1]Current Slope List'!$A$29:$M$1904,1,FALSE)=B243,"Y","N")</f>
        <v>Y</v>
      </c>
      <c r="D243" s="5" t="str">
        <f>VLOOKUP(B243,'[1]Current Slope List'!$A$29:$M$1904,2,FALSE)</f>
        <v>11SE-D/F19</v>
      </c>
      <c r="E243" s="5">
        <f>VLOOKUP(B243,'[1]Current Slope List'!$A$29:$M$1904,3,FALSE)</f>
        <v>0</v>
      </c>
      <c r="F243" s="6" t="str">
        <f t="shared" si="6"/>
        <v>WHOLE</v>
      </c>
      <c r="G243" s="6" t="str">
        <f>VLOOKUP(B243,'[1]Current Slope List'!$A$29:$M$1904,4,FALSE)</f>
        <v>E</v>
      </c>
      <c r="H243" s="6" t="str">
        <f>VLOOKUP(B243,'[1]Current Slope List'!$A$29:$M$1904,5,FALSE)</f>
        <v>CW</v>
      </c>
      <c r="I243" s="6" t="s">
        <v>468</v>
      </c>
      <c r="K243" s="6">
        <f>VLOOKUP(B243,'[1]Current Slope List'!$A$29:$M$1904,11,FALSE)</f>
        <v>0</v>
      </c>
      <c r="L243" s="5" t="s">
        <v>480</v>
      </c>
      <c r="M243" s="5" t="s">
        <v>481</v>
      </c>
      <c r="N243" s="5" t="str">
        <f>VLOOKUP(B243,'[1]Current Slope List'!$A$29:$M$1904,8,FALSE)</f>
        <v>FEHD</v>
      </c>
      <c r="O243" s="7" t="s">
        <v>46</v>
      </c>
      <c r="P243" s="7">
        <v>40</v>
      </c>
      <c r="Q243" s="7">
        <v>20.8</v>
      </c>
      <c r="R243" s="7">
        <v>80</v>
      </c>
      <c r="S243" s="7">
        <f t="shared" si="7"/>
        <v>1664</v>
      </c>
      <c r="T243" s="12">
        <v>0</v>
      </c>
      <c r="U243" s="12">
        <v>0.7</v>
      </c>
      <c r="V243" s="12">
        <v>0</v>
      </c>
      <c r="W243" s="12">
        <v>0</v>
      </c>
      <c r="X243" s="12">
        <v>0.3</v>
      </c>
      <c r="Y243" s="6" t="s">
        <v>61</v>
      </c>
      <c r="Z243" s="6" t="s">
        <v>72</v>
      </c>
      <c r="AA243" s="9" t="s">
        <v>116</v>
      </c>
      <c r="AB243" s="9" t="s">
        <v>116</v>
      </c>
      <c r="AC243" s="9" t="s">
        <v>116</v>
      </c>
      <c r="AD243" s="9" t="s">
        <v>116</v>
      </c>
      <c r="AE243" s="9" t="s">
        <v>49</v>
      </c>
      <c r="AF243" s="5">
        <v>1</v>
      </c>
      <c r="AG243" s="10">
        <f>VLOOKUP(B243,[1]NPRS!$A$29:$O$1904,10,FALSE)</f>
        <v>0</v>
      </c>
      <c r="AH243" s="5" t="str">
        <f>VLOOKUP(B243,'[1]Current Slope List'!$A$29:$M$1904,12,FALSE)</f>
        <v>Yes</v>
      </c>
      <c r="AI243" s="6" t="str">
        <f>IF(VLOOKUP(B243,'[1]intensive 2019'!$A$2:$E$145,1,TRUE)=B243,"Y","N")</f>
        <v>N</v>
      </c>
      <c r="AJ243" s="6" t="s">
        <v>50</v>
      </c>
      <c r="AK243" s="5">
        <v>79</v>
      </c>
      <c r="AL243" s="6" t="s">
        <v>50</v>
      </c>
      <c r="AM243" s="6" t="s">
        <v>50</v>
      </c>
      <c r="AN243" s="6" t="s">
        <v>50</v>
      </c>
      <c r="AO243" s="6" t="s">
        <v>50</v>
      </c>
      <c r="AP243" s="6" t="s">
        <v>50</v>
      </c>
    </row>
    <row r="244" spans="1:42">
      <c r="A244" s="5">
        <v>243</v>
      </c>
      <c r="B244" s="5" t="s">
        <v>524</v>
      </c>
      <c r="C244" s="6" t="str">
        <f>IF(VLOOKUP(B244,'[1]Current Slope List'!$A$29:$M$1904,1,FALSE)=B244,"Y","N")</f>
        <v>Y</v>
      </c>
      <c r="D244" s="5" t="str">
        <f>VLOOKUP(B244,'[1]Current Slope List'!$A$29:$M$1904,2,FALSE)</f>
        <v>11SE-D/F62</v>
      </c>
      <c r="E244" s="5">
        <f>VLOOKUP(B244,'[1]Current Slope List'!$A$29:$M$1904,3,FALSE)</f>
        <v>0</v>
      </c>
      <c r="F244" s="6" t="str">
        <f t="shared" si="6"/>
        <v>WHOLE</v>
      </c>
      <c r="G244" s="6" t="str">
        <f>VLOOKUP(B244,'[1]Current Slope List'!$A$29:$M$1904,4,FALSE)</f>
        <v>E</v>
      </c>
      <c r="H244" s="6" t="str">
        <f>VLOOKUP(B244,'[1]Current Slope List'!$A$29:$M$1904,5,FALSE)</f>
        <v>CW</v>
      </c>
      <c r="I244" s="6" t="s">
        <v>468</v>
      </c>
      <c r="K244" s="6">
        <f>VLOOKUP(B244,'[1]Current Slope List'!$A$29:$M$1904,11,FALSE)</f>
        <v>0</v>
      </c>
      <c r="L244" s="5" t="s">
        <v>480</v>
      </c>
      <c r="M244" s="5" t="s">
        <v>481</v>
      </c>
      <c r="N244" s="5" t="str">
        <f>VLOOKUP(B244,'[1]Current Slope List'!$A$29:$M$1904,8,FALSE)</f>
        <v>FEHD</v>
      </c>
      <c r="O244" s="7" t="s">
        <v>46</v>
      </c>
      <c r="P244" s="7">
        <v>34</v>
      </c>
      <c r="Q244" s="7">
        <v>6</v>
      </c>
      <c r="R244" s="7">
        <v>55</v>
      </c>
      <c r="S244" s="7">
        <f t="shared" si="7"/>
        <v>330</v>
      </c>
      <c r="T244" s="12">
        <v>0</v>
      </c>
      <c r="U244" s="12">
        <v>1</v>
      </c>
      <c r="V244" s="12">
        <v>0</v>
      </c>
      <c r="W244" s="12">
        <v>0</v>
      </c>
      <c r="X244" s="12">
        <v>0</v>
      </c>
      <c r="Y244" s="6" t="s">
        <v>61</v>
      </c>
      <c r="Z244" s="6" t="s">
        <v>62</v>
      </c>
      <c r="AA244" s="9" t="s">
        <v>116</v>
      </c>
      <c r="AB244" s="9" t="s">
        <v>116</v>
      </c>
      <c r="AC244" s="9" t="s">
        <v>116</v>
      </c>
      <c r="AD244" s="9" t="s">
        <v>116</v>
      </c>
      <c r="AE244" s="9" t="s">
        <v>49</v>
      </c>
      <c r="AF244" s="5">
        <v>2</v>
      </c>
      <c r="AG244" s="10">
        <f>VLOOKUP(B244,[1]NPRS!$A$29:$O$1904,10,FALSE)</f>
        <v>7.0000000000000007E-2</v>
      </c>
      <c r="AH244" s="5" t="str">
        <f>VLOOKUP(B244,'[1]Current Slope List'!$A$29:$M$1904,12,FALSE)</f>
        <v>Yes</v>
      </c>
      <c r="AI244" s="6" t="str">
        <f>IF(VLOOKUP(B244,'[1]intensive 2019'!$A$2:$E$145,1,TRUE)=B244,"Y","N")</f>
        <v>N</v>
      </c>
      <c r="AJ244" s="6" t="s">
        <v>50</v>
      </c>
      <c r="AK244" s="5">
        <v>10</v>
      </c>
      <c r="AL244" s="6" t="s">
        <v>50</v>
      </c>
      <c r="AM244" s="6" t="s">
        <v>50</v>
      </c>
      <c r="AN244" s="6" t="s">
        <v>50</v>
      </c>
      <c r="AO244" s="6" t="str">
        <f>IF(VLOOKUP(B244,[1]Roadside!$B$2:$D$186,1,FALSE)=B244,"Y","N")</f>
        <v>Y</v>
      </c>
      <c r="AP244" s="6" t="s">
        <v>50</v>
      </c>
    </row>
    <row r="245" spans="1:42">
      <c r="A245" s="5">
        <v>244</v>
      </c>
      <c r="B245" s="5" t="s">
        <v>525</v>
      </c>
      <c r="C245" s="6" t="str">
        <f>IF(VLOOKUP(B245,'[1]Current Slope List'!$A$29:$M$1904,1,FALSE)=B245,"Y","N")</f>
        <v>Y</v>
      </c>
      <c r="D245" s="5" t="str">
        <f>VLOOKUP(B245,'[1]Current Slope List'!$A$29:$M$1904,2,FALSE)</f>
        <v>11SE-D/F86</v>
      </c>
      <c r="E245" s="5">
        <f>VLOOKUP(B245,'[1]Current Slope List'!$A$29:$M$1904,3,FALSE)</f>
        <v>0</v>
      </c>
      <c r="F245" s="6" t="str">
        <f t="shared" si="6"/>
        <v>WHOLE</v>
      </c>
      <c r="G245" s="6" t="str">
        <f>VLOOKUP(B245,'[1]Current Slope List'!$A$29:$M$1904,4,FALSE)</f>
        <v>E</v>
      </c>
      <c r="H245" s="6" t="str">
        <f>VLOOKUP(B245,'[1]Current Slope List'!$A$29:$M$1904,5,FALSE)</f>
        <v>CW</v>
      </c>
      <c r="I245" s="6" t="s">
        <v>468</v>
      </c>
      <c r="K245" s="6">
        <f>VLOOKUP(B245,'[1]Current Slope List'!$A$29:$M$1904,11,FALSE)</f>
        <v>0</v>
      </c>
      <c r="L245" s="5" t="s">
        <v>480</v>
      </c>
      <c r="M245" s="5" t="s">
        <v>481</v>
      </c>
      <c r="N245" s="5" t="str">
        <f>VLOOKUP(B245,'[1]Current Slope List'!$A$29:$M$1904,8,FALSE)</f>
        <v>FEHD</v>
      </c>
      <c r="O245" s="7" t="s">
        <v>46</v>
      </c>
      <c r="P245" s="7">
        <v>35</v>
      </c>
      <c r="Q245" s="7">
        <v>5</v>
      </c>
      <c r="R245" s="7">
        <v>130</v>
      </c>
      <c r="S245" s="7">
        <f t="shared" si="7"/>
        <v>650</v>
      </c>
      <c r="T245" s="12">
        <v>0</v>
      </c>
      <c r="U245" s="12">
        <v>1</v>
      </c>
      <c r="V245" s="12">
        <v>0</v>
      </c>
      <c r="W245" s="12">
        <v>0</v>
      </c>
      <c r="X245" s="12">
        <v>0</v>
      </c>
      <c r="Y245" s="6" t="s">
        <v>61</v>
      </c>
      <c r="Z245" s="6" t="s">
        <v>62</v>
      </c>
      <c r="AA245" s="9" t="s">
        <v>116</v>
      </c>
      <c r="AB245" s="9" t="s">
        <v>116</v>
      </c>
      <c r="AC245" s="9" t="s">
        <v>116</v>
      </c>
      <c r="AD245" s="9" t="s">
        <v>116</v>
      </c>
      <c r="AE245" s="9" t="s">
        <v>49</v>
      </c>
      <c r="AF245" s="5">
        <v>2</v>
      </c>
      <c r="AG245" s="10">
        <f>VLOOKUP(B245,[1]NPRS!$A$29:$O$1904,10,FALSE)</f>
        <v>0.04</v>
      </c>
      <c r="AH245" s="5" t="str">
        <f>VLOOKUP(B245,'[1]Current Slope List'!$A$29:$M$1904,12,FALSE)</f>
        <v>Yes</v>
      </c>
      <c r="AI245" s="6" t="str">
        <f>IF(VLOOKUP(B245,'[1]intensive 2019'!$A$2:$E$145,1,TRUE)=B245,"Y","N")</f>
        <v>N</v>
      </c>
      <c r="AJ245" s="6" t="s">
        <v>50</v>
      </c>
      <c r="AK245" s="5">
        <v>90</v>
      </c>
      <c r="AL245" s="6" t="s">
        <v>50</v>
      </c>
      <c r="AM245" s="6" t="s">
        <v>50</v>
      </c>
      <c r="AN245" s="6" t="s">
        <v>50</v>
      </c>
      <c r="AO245" s="6" t="str">
        <f>IF(VLOOKUP(B245,[1]Roadside!$B$2:$D$186,1,FALSE)=B245,"Y","N")</f>
        <v>Y</v>
      </c>
      <c r="AP245" s="6" t="s">
        <v>50</v>
      </c>
    </row>
    <row r="246" spans="1:42">
      <c r="A246" s="5">
        <v>245</v>
      </c>
      <c r="B246" s="5" t="s">
        <v>526</v>
      </c>
      <c r="C246" s="6" t="str">
        <f>IF(VLOOKUP(B246,'[1]Current Slope List'!$A$29:$M$1904,1,FALSE)=B246,"Y","N")</f>
        <v>Y</v>
      </c>
      <c r="D246" s="5" t="str">
        <f>VLOOKUP(B246,'[1]Current Slope List'!$A$29:$M$1904,2,FALSE)</f>
        <v>11SE-D/R124</v>
      </c>
      <c r="E246" s="5">
        <f>VLOOKUP(B246,'[1]Current Slope List'!$A$29:$M$1904,3,FALSE)</f>
        <v>0</v>
      </c>
      <c r="F246" s="6" t="str">
        <f t="shared" si="6"/>
        <v>WHOLE</v>
      </c>
      <c r="G246" s="6" t="str">
        <f>VLOOKUP(B246,'[1]Current Slope List'!$A$29:$M$1904,4,FALSE)</f>
        <v>E</v>
      </c>
      <c r="H246" s="6" t="str">
        <f>VLOOKUP(B246,'[1]Current Slope List'!$A$29:$M$1904,5,FALSE)</f>
        <v>CW</v>
      </c>
      <c r="I246" s="6" t="s">
        <v>468</v>
      </c>
      <c r="K246" s="6">
        <f>VLOOKUP(B246,'[1]Current Slope List'!$A$29:$M$1904,11,FALSE)</f>
        <v>0</v>
      </c>
      <c r="L246" s="5" t="s">
        <v>480</v>
      </c>
      <c r="M246" s="5" t="s">
        <v>481</v>
      </c>
      <c r="N246" s="5" t="str">
        <f>VLOOKUP(B246,'[1]Current Slope List'!$A$29:$M$1904,8,FALSE)</f>
        <v>FEHD</v>
      </c>
      <c r="O246" s="7" t="s">
        <v>125</v>
      </c>
      <c r="P246" s="11" t="s">
        <v>49</v>
      </c>
      <c r="Q246" s="11" t="s">
        <v>49</v>
      </c>
      <c r="R246" s="11" t="s">
        <v>49</v>
      </c>
      <c r="S246" s="11" t="s">
        <v>49</v>
      </c>
      <c r="T246" s="11" t="s">
        <v>49</v>
      </c>
      <c r="U246" s="11" t="s">
        <v>49</v>
      </c>
      <c r="V246" s="11" t="s">
        <v>49</v>
      </c>
      <c r="W246" s="11" t="s">
        <v>49</v>
      </c>
      <c r="X246" s="11" t="s">
        <v>49</v>
      </c>
      <c r="Y246" s="11" t="s">
        <v>49</v>
      </c>
      <c r="Z246" s="6" t="s">
        <v>49</v>
      </c>
      <c r="AA246" s="9" t="s">
        <v>109</v>
      </c>
      <c r="AB246" s="9" t="s">
        <v>53</v>
      </c>
      <c r="AC246" s="9" t="s">
        <v>71</v>
      </c>
      <c r="AD246" s="9" t="s">
        <v>113</v>
      </c>
      <c r="AE246" s="9" t="s">
        <v>62</v>
      </c>
      <c r="AF246" s="5">
        <v>3</v>
      </c>
      <c r="AG246" s="10">
        <f>VLOOKUP(B246,[1]NPRS!$A$29:$O$1904,10,FALSE)</f>
        <v>0</v>
      </c>
      <c r="AH246" s="5" t="str">
        <f>VLOOKUP(B246,'[1]Current Slope List'!$A$29:$M$1904,12,FALSE)</f>
        <v>No</v>
      </c>
      <c r="AI246" s="6" t="str">
        <f>IF(VLOOKUP(B246,'[1]intensive 2019'!$A$2:$E$145,1,TRUE)=B246,"Y","N")</f>
        <v>N</v>
      </c>
      <c r="AJ246" s="6" t="s">
        <v>50</v>
      </c>
      <c r="AL246" s="6" t="s">
        <v>50</v>
      </c>
      <c r="AM246" s="6" t="s">
        <v>50</v>
      </c>
      <c r="AN246" s="6" t="s">
        <v>50</v>
      </c>
      <c r="AO246" s="6" t="s">
        <v>50</v>
      </c>
      <c r="AP246" s="6" t="s">
        <v>50</v>
      </c>
    </row>
    <row r="247" spans="1:42">
      <c r="A247" s="5">
        <v>246</v>
      </c>
      <c r="B247" s="5" t="s">
        <v>527</v>
      </c>
      <c r="C247" s="6" t="str">
        <f>IF(VLOOKUP(B247,'[1]Current Slope List'!$A$29:$M$1904,1,FALSE)=B247,"Y","N")</f>
        <v>Y</v>
      </c>
      <c r="D247" s="5" t="str">
        <f>VLOOKUP(B247,'[1]Current Slope List'!$A$29:$M$1904,2,FALSE)</f>
        <v>11SE-D/F159</v>
      </c>
      <c r="E247" s="5">
        <f>VLOOKUP(B247,'[1]Current Slope List'!$A$29:$M$1904,3,FALSE)</f>
        <v>0</v>
      </c>
      <c r="F247" s="6" t="str">
        <f t="shared" si="6"/>
        <v>WHOLE</v>
      </c>
      <c r="G247" s="6" t="str">
        <f>VLOOKUP(B247,'[1]Current Slope List'!$A$29:$M$1904,4,FALSE)</f>
        <v>E</v>
      </c>
      <c r="H247" s="6" t="str">
        <f>VLOOKUP(B247,'[1]Current Slope List'!$A$29:$M$1904,5,FALSE)</f>
        <v>CW</v>
      </c>
      <c r="I247" s="6" t="s">
        <v>468</v>
      </c>
      <c r="K247" s="6">
        <f>VLOOKUP(B247,'[1]Current Slope List'!$A$29:$M$1904,11,FALSE)</f>
        <v>0</v>
      </c>
      <c r="L247" s="5" t="s">
        <v>528</v>
      </c>
      <c r="M247" s="5" t="s">
        <v>529</v>
      </c>
      <c r="N247" s="5" t="str">
        <f>VLOOKUP(B247,'[1]Current Slope List'!$A$29:$M$1904,8,FALSE)</f>
        <v>CSD</v>
      </c>
      <c r="O247" s="7" t="s">
        <v>46</v>
      </c>
      <c r="P247" s="7">
        <v>30</v>
      </c>
      <c r="Q247" s="7">
        <v>4</v>
      </c>
      <c r="R247" s="7">
        <v>100</v>
      </c>
      <c r="S247" s="7">
        <f t="shared" si="7"/>
        <v>400</v>
      </c>
      <c r="T247" s="12">
        <v>0</v>
      </c>
      <c r="U247" s="12">
        <v>1</v>
      </c>
      <c r="V247" s="12">
        <v>0</v>
      </c>
      <c r="W247" s="12">
        <v>0</v>
      </c>
      <c r="X247" s="12">
        <v>0</v>
      </c>
      <c r="Y247" s="6" t="s">
        <v>61</v>
      </c>
      <c r="Z247" s="6" t="s">
        <v>62</v>
      </c>
      <c r="AA247" s="9" t="s">
        <v>116</v>
      </c>
      <c r="AB247" s="9" t="s">
        <v>116</v>
      </c>
      <c r="AC247" s="9" t="s">
        <v>116</v>
      </c>
      <c r="AD247" s="9" t="s">
        <v>116</v>
      </c>
      <c r="AE247" s="9" t="s">
        <v>49</v>
      </c>
      <c r="AF247" s="5">
        <v>1</v>
      </c>
      <c r="AG247" s="10">
        <f>VLOOKUP(B247,[1]NPRS!$A$29:$O$1904,10,FALSE)</f>
        <v>0.08</v>
      </c>
      <c r="AH247" s="5" t="str">
        <f>VLOOKUP(B247,'[1]Current Slope List'!$A$29:$M$1904,12,FALSE)</f>
        <v>Yes</v>
      </c>
      <c r="AI247" s="6" t="str">
        <f>IF(VLOOKUP(B247,'[1]intensive 2019'!$A$2:$E$145,1,TRUE)=B247,"Y","N")</f>
        <v>N</v>
      </c>
      <c r="AJ247" s="6" t="s">
        <v>50</v>
      </c>
      <c r="AK247" s="5">
        <v>9</v>
      </c>
      <c r="AL247" s="6" t="s">
        <v>50</v>
      </c>
      <c r="AM247" s="6" t="s">
        <v>50</v>
      </c>
      <c r="AN247" s="6" t="s">
        <v>50</v>
      </c>
      <c r="AO247" s="6" t="s">
        <v>50</v>
      </c>
      <c r="AP247" s="6" t="s">
        <v>50</v>
      </c>
    </row>
    <row r="248" spans="1:42">
      <c r="A248" s="5">
        <v>247</v>
      </c>
      <c r="B248" s="5" t="s">
        <v>530</v>
      </c>
      <c r="C248" s="6" t="str">
        <f>IF(VLOOKUP(B248,'[1]Current Slope List'!$A$29:$M$1904,1,FALSE)=B248,"Y","N")</f>
        <v>Y</v>
      </c>
      <c r="D248" s="5" t="str">
        <f>VLOOKUP(B248,'[1]Current Slope List'!$A$29:$M$1904,2,FALSE)</f>
        <v>11SE-D/C152</v>
      </c>
      <c r="E248" s="5">
        <f>VLOOKUP(B248,'[1]Current Slope List'!$A$29:$M$1904,3,FALSE)</f>
        <v>0</v>
      </c>
      <c r="F248" s="6" t="str">
        <f t="shared" si="6"/>
        <v>WHOLE</v>
      </c>
      <c r="G248" s="6" t="str">
        <f>VLOOKUP(B248,'[1]Current Slope List'!$A$29:$M$1904,4,FALSE)</f>
        <v>E</v>
      </c>
      <c r="H248" s="6" t="str">
        <f>VLOOKUP(B248,'[1]Current Slope List'!$A$29:$M$1904,5,FALSE)</f>
        <v>CW</v>
      </c>
      <c r="I248" s="6" t="s">
        <v>468</v>
      </c>
      <c r="K248" s="6">
        <f>VLOOKUP(B248,'[1]Current Slope List'!$A$29:$M$1904,11,FALSE)</f>
        <v>0</v>
      </c>
      <c r="L248" s="5" t="s">
        <v>528</v>
      </c>
      <c r="M248" s="5" t="s">
        <v>529</v>
      </c>
      <c r="N248" s="5" t="str">
        <f>VLOOKUP(B248,'[1]Current Slope List'!$A$29:$M$1904,8,FALSE)</f>
        <v>CSD</v>
      </c>
      <c r="O248" s="7" t="s">
        <v>46</v>
      </c>
      <c r="P248" s="7">
        <v>50</v>
      </c>
      <c r="Q248" s="7">
        <v>26</v>
      </c>
      <c r="R248" s="7">
        <v>65</v>
      </c>
      <c r="S248" s="7">
        <f t="shared" si="7"/>
        <v>1690</v>
      </c>
      <c r="T248" s="12">
        <v>0</v>
      </c>
      <c r="U248" s="12">
        <v>0.55000000000000004</v>
      </c>
      <c r="V248" s="12">
        <v>0</v>
      </c>
      <c r="W248" s="12">
        <v>0.15</v>
      </c>
      <c r="X248" s="12">
        <v>0.3</v>
      </c>
      <c r="Y248" s="6" t="s">
        <v>78</v>
      </c>
      <c r="Z248" s="6" t="s">
        <v>72</v>
      </c>
      <c r="AA248" s="9" t="s">
        <v>116</v>
      </c>
      <c r="AB248" s="9" t="s">
        <v>116</v>
      </c>
      <c r="AC248" s="9" t="s">
        <v>116</v>
      </c>
      <c r="AD248" s="9" t="s">
        <v>116</v>
      </c>
      <c r="AE248" s="9" t="s">
        <v>49</v>
      </c>
      <c r="AF248" s="5">
        <v>3</v>
      </c>
      <c r="AG248" s="10">
        <f>VLOOKUP(B248,[1]NPRS!$A$29:$O$1904,10,FALSE)</f>
        <v>0.04</v>
      </c>
      <c r="AH248" s="5" t="str">
        <f>VLOOKUP(B248,'[1]Current Slope List'!$A$29:$M$1904,12,FALSE)</f>
        <v>Yes</v>
      </c>
      <c r="AI248" s="6" t="str">
        <f>IF(VLOOKUP(B248,'[1]intensive 2019'!$A$2:$E$145,1,TRUE)=B248,"Y","N")</f>
        <v>N</v>
      </c>
      <c r="AJ248" s="6" t="s">
        <v>50</v>
      </c>
      <c r="AK248" s="5">
        <v>0</v>
      </c>
      <c r="AL248" s="6" t="s">
        <v>50</v>
      </c>
      <c r="AM248" s="6" t="s">
        <v>50</v>
      </c>
      <c r="AN248" s="6" t="s">
        <v>50</v>
      </c>
      <c r="AO248" s="6" t="s">
        <v>50</v>
      </c>
      <c r="AP248" s="6" t="s">
        <v>50</v>
      </c>
    </row>
    <row r="249" spans="1:42">
      <c r="A249" s="5">
        <v>248</v>
      </c>
      <c r="B249" s="5" t="s">
        <v>531</v>
      </c>
      <c r="C249" s="6" t="str">
        <f>IF(VLOOKUP(B249,'[1]Current Slope List'!$A$29:$M$1904,1,FALSE)=B249,"Y","N")</f>
        <v>Y</v>
      </c>
      <c r="D249" s="5" t="str">
        <f>VLOOKUP(B249,'[1]Current Slope List'!$A$29:$M$1904,2,FALSE)</f>
        <v>11SE-D/C158</v>
      </c>
      <c r="E249" s="5">
        <f>VLOOKUP(B249,'[1]Current Slope List'!$A$29:$M$1904,3,FALSE)</f>
        <v>0</v>
      </c>
      <c r="F249" s="6" t="str">
        <f t="shared" si="6"/>
        <v>WHOLE</v>
      </c>
      <c r="G249" s="6" t="str">
        <f>VLOOKUP(B249,'[1]Current Slope List'!$A$29:$M$1904,4,FALSE)</f>
        <v>E</v>
      </c>
      <c r="H249" s="6" t="str">
        <f>VLOOKUP(B249,'[1]Current Slope List'!$A$29:$M$1904,5,FALSE)</f>
        <v>CW</v>
      </c>
      <c r="I249" s="6" t="s">
        <v>468</v>
      </c>
      <c r="K249" s="6">
        <f>VLOOKUP(B249,'[1]Current Slope List'!$A$29:$M$1904,11,FALSE)</f>
        <v>0</v>
      </c>
      <c r="L249" s="5" t="s">
        <v>528</v>
      </c>
      <c r="M249" s="5" t="s">
        <v>529</v>
      </c>
      <c r="N249" s="5" t="str">
        <f>VLOOKUP(B249,'[1]Current Slope List'!$A$29:$M$1904,8,FALSE)</f>
        <v>CSD</v>
      </c>
      <c r="O249" s="7" t="s">
        <v>46</v>
      </c>
      <c r="P249" s="7">
        <v>45</v>
      </c>
      <c r="Q249" s="7">
        <v>11.5</v>
      </c>
      <c r="R249" s="7">
        <v>93</v>
      </c>
      <c r="S249" s="7">
        <f t="shared" si="7"/>
        <v>1069.5</v>
      </c>
      <c r="T249" s="12">
        <v>0</v>
      </c>
      <c r="U249" s="12">
        <v>0</v>
      </c>
      <c r="V249" s="12">
        <v>0</v>
      </c>
      <c r="W249" s="12">
        <v>1</v>
      </c>
      <c r="X249" s="12">
        <v>0</v>
      </c>
      <c r="Y249" s="6" t="s">
        <v>78</v>
      </c>
      <c r="Z249" s="6" t="s">
        <v>72</v>
      </c>
      <c r="AA249" s="9" t="s">
        <v>116</v>
      </c>
      <c r="AB249" s="9" t="s">
        <v>116</v>
      </c>
      <c r="AC249" s="9" t="s">
        <v>116</v>
      </c>
      <c r="AD249" s="9" t="s">
        <v>116</v>
      </c>
      <c r="AE249" s="9" t="s">
        <v>49</v>
      </c>
      <c r="AF249" s="5">
        <v>1</v>
      </c>
      <c r="AG249" s="10">
        <f>VLOOKUP(B249,[1]NPRS!$A$29:$O$1904,10,FALSE)</f>
        <v>7.83</v>
      </c>
      <c r="AH249" s="5" t="str">
        <f>VLOOKUP(B249,'[1]Current Slope List'!$A$29:$M$1904,12,FALSE)</f>
        <v>No</v>
      </c>
      <c r="AI249" s="6" t="str">
        <f>IF(VLOOKUP(B249,'[1]intensive 2019'!$A$2:$E$145,1,TRUE)=B249,"Y","N")</f>
        <v>N</v>
      </c>
      <c r="AJ249" s="6" t="s">
        <v>50</v>
      </c>
      <c r="AL249" s="6" t="s">
        <v>50</v>
      </c>
      <c r="AM249" s="6" t="s">
        <v>50</v>
      </c>
      <c r="AN249" s="6" t="s">
        <v>50</v>
      </c>
      <c r="AO249" s="6" t="s">
        <v>50</v>
      </c>
      <c r="AP249" s="6" t="s">
        <v>50</v>
      </c>
    </row>
    <row r="250" spans="1:42">
      <c r="A250" s="5">
        <v>249</v>
      </c>
      <c r="B250" s="5" t="s">
        <v>532</v>
      </c>
      <c r="C250" s="6" t="str">
        <f>IF(VLOOKUP(B250,'[1]Current Slope List'!$A$29:$M$1904,1,FALSE)=B250,"Y","N")</f>
        <v>Y</v>
      </c>
      <c r="D250" s="5" t="str">
        <f>VLOOKUP(B250,'[1]Current Slope List'!$A$29:$M$1904,2,FALSE)</f>
        <v>11SE-D/C206</v>
      </c>
      <c r="E250" s="5">
        <f>VLOOKUP(B250,'[1]Current Slope List'!$A$29:$M$1904,3,FALSE)</f>
        <v>0</v>
      </c>
      <c r="F250" s="6" t="str">
        <f t="shared" si="6"/>
        <v>WHOLE</v>
      </c>
      <c r="G250" s="6" t="str">
        <f>VLOOKUP(B250,'[1]Current Slope List'!$A$29:$M$1904,4,FALSE)</f>
        <v>E</v>
      </c>
      <c r="H250" s="6" t="str">
        <f>VLOOKUP(B250,'[1]Current Slope List'!$A$29:$M$1904,5,FALSE)</f>
        <v>CW</v>
      </c>
      <c r="I250" s="6" t="s">
        <v>468</v>
      </c>
      <c r="K250" s="6">
        <f>VLOOKUP(B250,'[1]Current Slope List'!$A$29:$M$1904,11,FALSE)</f>
        <v>0</v>
      </c>
      <c r="L250" s="5" t="s">
        <v>528</v>
      </c>
      <c r="M250" s="5" t="s">
        <v>529</v>
      </c>
      <c r="N250" s="5" t="str">
        <f>VLOOKUP(B250,'[1]Current Slope List'!$A$29:$M$1904,8,FALSE)</f>
        <v>CSD</v>
      </c>
      <c r="O250" s="7" t="s">
        <v>125</v>
      </c>
      <c r="P250" s="7">
        <v>40</v>
      </c>
      <c r="Q250" s="7">
        <v>17</v>
      </c>
      <c r="R250" s="7">
        <v>85</v>
      </c>
      <c r="S250" s="7">
        <f t="shared" si="7"/>
        <v>1445</v>
      </c>
      <c r="T250" s="12">
        <v>0</v>
      </c>
      <c r="U250" s="12">
        <v>0.95</v>
      </c>
      <c r="V250" s="12">
        <v>0</v>
      </c>
      <c r="W250" s="12">
        <v>0</v>
      </c>
      <c r="X250" s="12">
        <v>0.05</v>
      </c>
      <c r="Y250" s="6" t="s">
        <v>61</v>
      </c>
      <c r="Z250" s="6" t="s">
        <v>72</v>
      </c>
      <c r="AA250" s="9" t="s">
        <v>116</v>
      </c>
      <c r="AB250" s="9" t="s">
        <v>116</v>
      </c>
      <c r="AC250" s="9" t="s">
        <v>116</v>
      </c>
      <c r="AD250" s="9" t="s">
        <v>116</v>
      </c>
      <c r="AE250" s="9" t="s">
        <v>49</v>
      </c>
      <c r="AF250" s="5">
        <v>3</v>
      </c>
      <c r="AG250" s="10">
        <f>VLOOKUP(B250,[1]NPRS!$A$29:$O$1904,10,FALSE)</f>
        <v>0</v>
      </c>
      <c r="AH250" s="5" t="str">
        <f>VLOOKUP(B250,'[1]Current Slope List'!$A$29:$M$1904,12,FALSE)</f>
        <v>Yes</v>
      </c>
      <c r="AI250" s="6" t="str">
        <f>IF(VLOOKUP(B250,'[1]intensive 2019'!$A$2:$E$145,1,TRUE)=B250,"Y","N")</f>
        <v>N</v>
      </c>
      <c r="AJ250" s="6" t="s">
        <v>50</v>
      </c>
      <c r="AK250" s="5">
        <v>0</v>
      </c>
      <c r="AL250" s="6" t="s">
        <v>50</v>
      </c>
      <c r="AM250" s="6" t="s">
        <v>50</v>
      </c>
      <c r="AN250" s="6" t="s">
        <v>50</v>
      </c>
      <c r="AO250" s="6" t="s">
        <v>50</v>
      </c>
      <c r="AP250" s="6" t="s">
        <v>50</v>
      </c>
    </row>
    <row r="251" spans="1:42">
      <c r="A251" s="5">
        <v>250</v>
      </c>
      <c r="B251" s="5" t="s">
        <v>533</v>
      </c>
      <c r="C251" s="6" t="str">
        <f>IF(VLOOKUP(B251,'[1]Current Slope List'!$A$29:$M$1904,1,FALSE)=B251,"Y","N")</f>
        <v>Y</v>
      </c>
      <c r="D251" s="5" t="str">
        <f>VLOOKUP(B251,'[1]Current Slope List'!$A$29:$M$1904,2,FALSE)</f>
        <v>11SE-D/C209</v>
      </c>
      <c r="E251" s="5">
        <f>VLOOKUP(B251,'[1]Current Slope List'!$A$29:$M$1904,3,FALSE)</f>
        <v>0</v>
      </c>
      <c r="F251" s="6" t="str">
        <f t="shared" si="6"/>
        <v>WHOLE</v>
      </c>
      <c r="G251" s="6" t="str">
        <f>VLOOKUP(B251,'[1]Current Slope List'!$A$29:$M$1904,4,FALSE)</f>
        <v>E</v>
      </c>
      <c r="H251" s="6" t="str">
        <f>VLOOKUP(B251,'[1]Current Slope List'!$A$29:$M$1904,5,FALSE)</f>
        <v>CW</v>
      </c>
      <c r="I251" s="6" t="s">
        <v>468</v>
      </c>
      <c r="K251" s="6">
        <f>VLOOKUP(B251,'[1]Current Slope List'!$A$29:$M$1904,11,FALSE)</f>
        <v>0</v>
      </c>
      <c r="L251" s="5" t="s">
        <v>528</v>
      </c>
      <c r="M251" s="5" t="s">
        <v>529</v>
      </c>
      <c r="N251" s="5" t="str">
        <f>VLOOKUP(B251,'[1]Current Slope List'!$A$29:$M$1904,8,FALSE)</f>
        <v>CSD</v>
      </c>
      <c r="O251" s="7" t="s">
        <v>46</v>
      </c>
      <c r="P251" s="7">
        <v>45</v>
      </c>
      <c r="Q251" s="7">
        <v>10</v>
      </c>
      <c r="R251" s="7">
        <v>73</v>
      </c>
      <c r="S251" s="7">
        <f t="shared" si="7"/>
        <v>730</v>
      </c>
      <c r="T251" s="12">
        <v>0</v>
      </c>
      <c r="U251" s="12">
        <v>1</v>
      </c>
      <c r="V251" s="12">
        <v>0</v>
      </c>
      <c r="W251" s="12">
        <v>0</v>
      </c>
      <c r="X251" s="12">
        <v>0</v>
      </c>
      <c r="Y251" s="6" t="s">
        <v>61</v>
      </c>
      <c r="Z251" s="6" t="s">
        <v>62</v>
      </c>
      <c r="AA251" s="9" t="s">
        <v>116</v>
      </c>
      <c r="AB251" s="9" t="s">
        <v>116</v>
      </c>
      <c r="AC251" s="9" t="s">
        <v>116</v>
      </c>
      <c r="AD251" s="9" t="s">
        <v>116</v>
      </c>
      <c r="AE251" s="9" t="s">
        <v>49</v>
      </c>
      <c r="AF251" s="5">
        <v>3</v>
      </c>
      <c r="AG251" s="10">
        <f>VLOOKUP(B251,[1]NPRS!$A$29:$O$1904,10,FALSE)</f>
        <v>0</v>
      </c>
      <c r="AH251" s="5" t="str">
        <f>VLOOKUP(B251,'[1]Current Slope List'!$A$29:$M$1904,12,FALSE)</f>
        <v>Yes</v>
      </c>
      <c r="AI251" s="6" t="str">
        <f>IF(VLOOKUP(B251,'[1]intensive 2019'!$A$2:$E$145,1,TRUE)=B251,"Y","N")</f>
        <v>N</v>
      </c>
      <c r="AJ251" s="6" t="s">
        <v>50</v>
      </c>
      <c r="AK251" s="5">
        <v>0</v>
      </c>
      <c r="AL251" s="6" t="s">
        <v>50</v>
      </c>
      <c r="AM251" s="6" t="s">
        <v>50</v>
      </c>
      <c r="AN251" s="6" t="s">
        <v>50</v>
      </c>
      <c r="AO251" s="6" t="s">
        <v>50</v>
      </c>
      <c r="AP251" s="6" t="s">
        <v>50</v>
      </c>
    </row>
    <row r="252" spans="1:42">
      <c r="A252" s="5">
        <v>251</v>
      </c>
      <c r="B252" s="5" t="s">
        <v>534</v>
      </c>
      <c r="C252" s="6" t="str">
        <f>IF(VLOOKUP(B252,'[1]Current Slope List'!$A$29:$M$1904,1,FALSE)=B252,"Y","N")</f>
        <v>Y</v>
      </c>
      <c r="D252" s="5" t="str">
        <f>VLOOKUP(B252,'[1]Current Slope List'!$A$29:$M$1904,2,FALSE)</f>
        <v>11SE-D/C210</v>
      </c>
      <c r="E252" s="5">
        <f>VLOOKUP(B252,'[1]Current Slope List'!$A$29:$M$1904,3,FALSE)</f>
        <v>0</v>
      </c>
      <c r="F252" s="6" t="str">
        <f t="shared" si="6"/>
        <v>WHOLE</v>
      </c>
      <c r="G252" s="6" t="str">
        <f>VLOOKUP(B252,'[1]Current Slope List'!$A$29:$M$1904,4,FALSE)</f>
        <v>E</v>
      </c>
      <c r="H252" s="6" t="str">
        <f>VLOOKUP(B252,'[1]Current Slope List'!$A$29:$M$1904,5,FALSE)</f>
        <v>CW</v>
      </c>
      <c r="I252" s="6" t="s">
        <v>468</v>
      </c>
      <c r="K252" s="6">
        <f>VLOOKUP(B252,'[1]Current Slope List'!$A$29:$M$1904,11,FALSE)</f>
        <v>0</v>
      </c>
      <c r="L252" s="5" t="s">
        <v>528</v>
      </c>
      <c r="M252" s="5" t="s">
        <v>529</v>
      </c>
      <c r="N252" s="5" t="str">
        <f>VLOOKUP(B252,'[1]Current Slope List'!$A$29:$M$1904,8,FALSE)</f>
        <v>CSD</v>
      </c>
      <c r="O252" s="7" t="s">
        <v>46</v>
      </c>
      <c r="P252" s="7">
        <v>63</v>
      </c>
      <c r="Q252" s="7">
        <v>6.9</v>
      </c>
      <c r="R252" s="7">
        <v>24</v>
      </c>
      <c r="S252" s="7">
        <f t="shared" si="7"/>
        <v>165.60000000000002</v>
      </c>
      <c r="T252" s="12">
        <v>0</v>
      </c>
      <c r="U252" s="12">
        <v>0</v>
      </c>
      <c r="V252" s="12">
        <v>0</v>
      </c>
      <c r="W252" s="12">
        <v>0</v>
      </c>
      <c r="X252" s="12">
        <v>1</v>
      </c>
      <c r="Y252" s="6" t="s">
        <v>61</v>
      </c>
      <c r="Z252" s="6" t="s">
        <v>72</v>
      </c>
      <c r="AA252" s="9" t="s">
        <v>116</v>
      </c>
      <c r="AB252" s="9" t="s">
        <v>116</v>
      </c>
      <c r="AC252" s="9" t="s">
        <v>116</v>
      </c>
      <c r="AD252" s="9" t="s">
        <v>116</v>
      </c>
      <c r="AE252" s="9" t="s">
        <v>49</v>
      </c>
      <c r="AF252" s="5">
        <v>3</v>
      </c>
      <c r="AG252" s="10">
        <f>VLOOKUP(B252,[1]NPRS!$A$29:$O$1904,10,FALSE)</f>
        <v>1.04</v>
      </c>
      <c r="AH252" s="5" t="str">
        <f>VLOOKUP(B252,'[1]Current Slope List'!$A$29:$M$1904,12,FALSE)</f>
        <v>Yes</v>
      </c>
      <c r="AI252" s="6" t="str">
        <f>IF(VLOOKUP(B252,'[1]intensive 2019'!$A$2:$E$145,1,TRUE)=B252,"Y","N")</f>
        <v>N</v>
      </c>
      <c r="AJ252" s="6" t="s">
        <v>50</v>
      </c>
      <c r="AK252" s="5">
        <v>2</v>
      </c>
      <c r="AL252" s="6" t="s">
        <v>50</v>
      </c>
      <c r="AM252" s="6" t="s">
        <v>50</v>
      </c>
      <c r="AN252" s="6" t="s">
        <v>50</v>
      </c>
      <c r="AO252" s="6" t="s">
        <v>50</v>
      </c>
      <c r="AP252" s="6" t="s">
        <v>50</v>
      </c>
    </row>
    <row r="253" spans="1:42">
      <c r="A253" s="5">
        <v>252</v>
      </c>
      <c r="B253" s="5" t="s">
        <v>535</v>
      </c>
      <c r="C253" s="6" t="str">
        <f>IF(VLOOKUP(B253,'[1]Current Slope List'!$A$29:$M$1904,1,FALSE)=B253,"Y","N")</f>
        <v>Y</v>
      </c>
      <c r="D253" s="5" t="str">
        <f>VLOOKUP(B253,'[1]Current Slope List'!$A$29:$M$1904,2,FALSE)</f>
        <v>11SE-D/C288</v>
      </c>
      <c r="E253" s="5">
        <f>VLOOKUP(B253,'[1]Current Slope List'!$A$29:$M$1904,3,FALSE)</f>
        <v>0</v>
      </c>
      <c r="F253" s="6" t="str">
        <f t="shared" si="6"/>
        <v>WHOLE</v>
      </c>
      <c r="G253" s="6" t="str">
        <f>VLOOKUP(B253,'[1]Current Slope List'!$A$29:$M$1904,4,FALSE)</f>
        <v>E</v>
      </c>
      <c r="H253" s="6" t="str">
        <f>VLOOKUP(B253,'[1]Current Slope List'!$A$29:$M$1904,5,FALSE)</f>
        <v>CW</v>
      </c>
      <c r="I253" s="6" t="s">
        <v>468</v>
      </c>
      <c r="K253" s="6">
        <f>VLOOKUP(B253,'[1]Current Slope List'!$A$29:$M$1904,11,FALSE)</f>
        <v>0</v>
      </c>
      <c r="L253" s="5" t="s">
        <v>528</v>
      </c>
      <c r="M253" s="5" t="s">
        <v>529</v>
      </c>
      <c r="N253" s="5" t="str">
        <f>VLOOKUP(B253,'[1]Current Slope List'!$A$29:$M$1904,8,FALSE)</f>
        <v>CSD</v>
      </c>
      <c r="O253" s="7" t="s">
        <v>46</v>
      </c>
      <c r="P253" s="7">
        <v>70</v>
      </c>
      <c r="Q253" s="7">
        <v>3</v>
      </c>
      <c r="R253" s="7">
        <v>38</v>
      </c>
      <c r="S253" s="7">
        <f t="shared" si="7"/>
        <v>114</v>
      </c>
      <c r="T253" s="12">
        <v>0.1</v>
      </c>
      <c r="U253" s="12">
        <v>0.3</v>
      </c>
      <c r="V253" s="12">
        <v>0</v>
      </c>
      <c r="W253" s="12">
        <v>0</v>
      </c>
      <c r="X253" s="12">
        <v>0.6</v>
      </c>
      <c r="Y253" s="6" t="s">
        <v>78</v>
      </c>
      <c r="Z253" s="6" t="s">
        <v>62</v>
      </c>
      <c r="AA253" s="9" t="s">
        <v>116</v>
      </c>
      <c r="AB253" s="9" t="s">
        <v>116</v>
      </c>
      <c r="AC253" s="9" t="s">
        <v>116</v>
      </c>
      <c r="AD253" s="9" t="s">
        <v>116</v>
      </c>
      <c r="AE253" s="9" t="s">
        <v>49</v>
      </c>
      <c r="AF253" s="5">
        <v>3</v>
      </c>
      <c r="AG253" s="10">
        <f>VLOOKUP(B253,[1]NPRS!$A$29:$O$1904,10,FALSE)</f>
        <v>0</v>
      </c>
      <c r="AH253" s="5" t="str">
        <f>VLOOKUP(B253,'[1]Current Slope List'!$A$29:$M$1904,12,FALSE)</f>
        <v>Yes</v>
      </c>
      <c r="AI253" s="6" t="str">
        <f>IF(VLOOKUP(B253,'[1]intensive 2019'!$A$2:$E$145,1,TRUE)=B253,"Y","N")</f>
        <v>N</v>
      </c>
      <c r="AJ253" s="6" t="s">
        <v>50</v>
      </c>
      <c r="AK253" s="5">
        <v>2</v>
      </c>
      <c r="AL253" s="6" t="s">
        <v>50</v>
      </c>
      <c r="AM253" s="6" t="s">
        <v>50</v>
      </c>
      <c r="AN253" s="6" t="s">
        <v>50</v>
      </c>
      <c r="AO253" s="6" t="s">
        <v>50</v>
      </c>
      <c r="AP253" s="6" t="s">
        <v>50</v>
      </c>
    </row>
    <row r="254" spans="1:42">
      <c r="A254" s="5">
        <v>253</v>
      </c>
      <c r="B254" s="5" t="s">
        <v>536</v>
      </c>
      <c r="C254" s="6" t="str">
        <f>IF(VLOOKUP(B254,'[1]Current Slope List'!$A$29:$M$1904,1,FALSE)=B254,"Y","N")</f>
        <v>Y</v>
      </c>
      <c r="D254" s="5" t="str">
        <f>VLOOKUP(B254,'[1]Current Slope List'!$A$29:$M$1904,2,FALSE)</f>
        <v>11SE-D/C289</v>
      </c>
      <c r="E254" s="5">
        <f>VLOOKUP(B254,'[1]Current Slope List'!$A$29:$M$1904,3,FALSE)</f>
        <v>0</v>
      </c>
      <c r="F254" s="6" t="str">
        <f t="shared" si="6"/>
        <v>WHOLE</v>
      </c>
      <c r="G254" s="6" t="str">
        <f>VLOOKUP(B254,'[1]Current Slope List'!$A$29:$M$1904,4,FALSE)</f>
        <v>E</v>
      </c>
      <c r="H254" s="6" t="str">
        <f>VLOOKUP(B254,'[1]Current Slope List'!$A$29:$M$1904,5,FALSE)</f>
        <v>CW</v>
      </c>
      <c r="I254" s="6" t="s">
        <v>468</v>
      </c>
      <c r="K254" s="6">
        <f>VLOOKUP(B254,'[1]Current Slope List'!$A$29:$M$1904,11,FALSE)</f>
        <v>0</v>
      </c>
      <c r="L254" s="5" t="s">
        <v>528</v>
      </c>
      <c r="M254" s="5" t="s">
        <v>529</v>
      </c>
      <c r="N254" s="5" t="str">
        <f>VLOOKUP(B254,'[1]Current Slope List'!$A$29:$M$1904,8,FALSE)</f>
        <v>CSD</v>
      </c>
      <c r="O254" s="7" t="s">
        <v>46</v>
      </c>
      <c r="P254" s="7">
        <v>20</v>
      </c>
      <c r="Q254" s="7">
        <v>4</v>
      </c>
      <c r="R254" s="7">
        <v>95</v>
      </c>
      <c r="S254" s="7">
        <f t="shared" si="7"/>
        <v>380</v>
      </c>
      <c r="T254" s="12">
        <v>0</v>
      </c>
      <c r="U254" s="12">
        <v>0.4</v>
      </c>
      <c r="V254" s="12">
        <v>0.05</v>
      </c>
      <c r="W254" s="12">
        <v>0.55000000000000004</v>
      </c>
      <c r="X254" s="12">
        <v>0</v>
      </c>
      <c r="Y254" s="6" t="s">
        <v>61</v>
      </c>
      <c r="Z254" s="6" t="s">
        <v>72</v>
      </c>
      <c r="AA254" s="9" t="s">
        <v>116</v>
      </c>
      <c r="AB254" s="9" t="s">
        <v>116</v>
      </c>
      <c r="AC254" s="9" t="s">
        <v>116</v>
      </c>
      <c r="AD254" s="9" t="s">
        <v>116</v>
      </c>
      <c r="AE254" s="9" t="s">
        <v>49</v>
      </c>
      <c r="AF254" s="5">
        <v>1</v>
      </c>
      <c r="AG254" s="10">
        <f>VLOOKUP(B254,[1]NPRS!$A$29:$O$1904,10,FALSE)</f>
        <v>32.68</v>
      </c>
      <c r="AH254" s="5" t="str">
        <f>VLOOKUP(B254,'[1]Current Slope List'!$A$29:$M$1904,12,FALSE)</f>
        <v>Yes</v>
      </c>
      <c r="AI254" s="6" t="str">
        <f>IF(VLOOKUP(B254,'[1]intensive 2019'!$A$2:$E$145,1,TRUE)=B254,"Y","N")</f>
        <v>N</v>
      </c>
      <c r="AJ254" s="6" t="s">
        <v>50</v>
      </c>
      <c r="AK254" s="5">
        <v>10</v>
      </c>
      <c r="AL254" s="6" t="s">
        <v>50</v>
      </c>
      <c r="AM254" s="6" t="s">
        <v>50</v>
      </c>
      <c r="AN254" s="6" t="s">
        <v>50</v>
      </c>
      <c r="AO254" s="6" t="s">
        <v>50</v>
      </c>
      <c r="AP254" s="6" t="s">
        <v>50</v>
      </c>
    </row>
    <row r="255" spans="1:42">
      <c r="A255" s="5">
        <v>254</v>
      </c>
      <c r="B255" s="5" t="s">
        <v>537</v>
      </c>
      <c r="C255" s="6" t="str">
        <f>IF(VLOOKUP(B255,'[1]Current Slope List'!$A$29:$M$1904,1,FALSE)=B255,"Y","N")</f>
        <v>Y</v>
      </c>
      <c r="D255" s="5" t="str">
        <f>VLOOKUP(B255,'[1]Current Slope List'!$A$29:$M$1904,2,FALSE)</f>
        <v>11SE-D/C290</v>
      </c>
      <c r="E255" s="5">
        <f>VLOOKUP(B255,'[1]Current Slope List'!$A$29:$M$1904,3,FALSE)</f>
        <v>0</v>
      </c>
      <c r="F255" s="6" t="str">
        <f t="shared" si="6"/>
        <v>WHOLE</v>
      </c>
      <c r="G255" s="6" t="str">
        <f>VLOOKUP(B255,'[1]Current Slope List'!$A$29:$M$1904,4,FALSE)</f>
        <v>E</v>
      </c>
      <c r="H255" s="6" t="str">
        <f>VLOOKUP(B255,'[1]Current Slope List'!$A$29:$M$1904,5,FALSE)</f>
        <v>CW</v>
      </c>
      <c r="I255" s="6" t="s">
        <v>468</v>
      </c>
      <c r="K255" s="6">
        <f>VLOOKUP(B255,'[1]Current Slope List'!$A$29:$M$1904,11,FALSE)</f>
        <v>0</v>
      </c>
      <c r="L255" s="5" t="s">
        <v>528</v>
      </c>
      <c r="M255" s="5" t="s">
        <v>529</v>
      </c>
      <c r="N255" s="5" t="str">
        <f>VLOOKUP(B255,'[1]Current Slope List'!$A$29:$M$1904,8,FALSE)</f>
        <v>CSD</v>
      </c>
      <c r="O255" s="7" t="s">
        <v>46</v>
      </c>
      <c r="P255" s="7">
        <v>41</v>
      </c>
      <c r="Q255" s="7">
        <v>3</v>
      </c>
      <c r="R255" s="7">
        <v>40</v>
      </c>
      <c r="S255" s="7">
        <f t="shared" si="7"/>
        <v>120</v>
      </c>
      <c r="T255" s="12">
        <v>0</v>
      </c>
      <c r="U255" s="12">
        <v>1</v>
      </c>
      <c r="V255" s="12">
        <v>0</v>
      </c>
      <c r="W255" s="12">
        <v>0</v>
      </c>
      <c r="X255" s="12">
        <v>0</v>
      </c>
      <c r="Y255" s="6" t="s">
        <v>61</v>
      </c>
      <c r="Z255" s="6" t="s">
        <v>62</v>
      </c>
      <c r="AA255" s="9" t="s">
        <v>116</v>
      </c>
      <c r="AB255" s="9" t="s">
        <v>116</v>
      </c>
      <c r="AC255" s="9" t="s">
        <v>116</v>
      </c>
      <c r="AD255" s="9" t="s">
        <v>116</v>
      </c>
      <c r="AE255" s="9" t="s">
        <v>49</v>
      </c>
      <c r="AF255" s="5">
        <v>2</v>
      </c>
      <c r="AG255" s="10">
        <f>VLOOKUP(B255,[1]NPRS!$A$29:$O$1904,10,FALSE)</f>
        <v>7.0000000000000007E-2</v>
      </c>
      <c r="AH255" s="5" t="str">
        <f>VLOOKUP(B255,'[1]Current Slope List'!$A$29:$M$1904,12,FALSE)</f>
        <v>Yes</v>
      </c>
      <c r="AI255" s="6" t="str">
        <f>IF(VLOOKUP(B255,'[1]intensive 2019'!$A$2:$E$145,1,TRUE)=B255,"Y","N")</f>
        <v>N</v>
      </c>
      <c r="AJ255" s="6" t="s">
        <v>50</v>
      </c>
      <c r="AK255" s="5">
        <v>0</v>
      </c>
      <c r="AL255" s="6" t="s">
        <v>50</v>
      </c>
      <c r="AM255" s="6" t="s">
        <v>50</v>
      </c>
      <c r="AN255" s="6" t="s">
        <v>50</v>
      </c>
      <c r="AO255" s="6" t="s">
        <v>50</v>
      </c>
      <c r="AP255" s="6" t="s">
        <v>50</v>
      </c>
    </row>
    <row r="256" spans="1:42">
      <c r="A256" s="5">
        <v>255</v>
      </c>
      <c r="B256" s="5" t="s">
        <v>538</v>
      </c>
      <c r="C256" s="6" t="str">
        <f>IF(VLOOKUP(B256,'[1]Current Slope List'!$A$29:$M$1904,1,FALSE)=B256,"Y","N")</f>
        <v>Y</v>
      </c>
      <c r="D256" s="5" t="str">
        <f>VLOOKUP(B256,'[1]Current Slope List'!$A$29:$M$1904,2,FALSE)</f>
        <v>11SE-D/C291</v>
      </c>
      <c r="E256" s="5">
        <f>VLOOKUP(B256,'[1]Current Slope List'!$A$29:$M$1904,3,FALSE)</f>
        <v>0</v>
      </c>
      <c r="F256" s="6" t="str">
        <f t="shared" si="6"/>
        <v>WHOLE</v>
      </c>
      <c r="G256" s="6" t="str">
        <f>VLOOKUP(B256,'[1]Current Slope List'!$A$29:$M$1904,4,FALSE)</f>
        <v>E</v>
      </c>
      <c r="H256" s="6" t="str">
        <f>VLOOKUP(B256,'[1]Current Slope List'!$A$29:$M$1904,5,FALSE)</f>
        <v>CW</v>
      </c>
      <c r="I256" s="6" t="s">
        <v>468</v>
      </c>
      <c r="K256" s="6">
        <f>VLOOKUP(B256,'[1]Current Slope List'!$A$29:$M$1904,11,FALSE)</f>
        <v>0</v>
      </c>
      <c r="L256" s="5" t="s">
        <v>528</v>
      </c>
      <c r="M256" s="5" t="s">
        <v>529</v>
      </c>
      <c r="N256" s="5" t="str">
        <f>VLOOKUP(B256,'[1]Current Slope List'!$A$29:$M$1904,8,FALSE)</f>
        <v>CSD</v>
      </c>
      <c r="O256" s="7" t="s">
        <v>46</v>
      </c>
      <c r="P256" s="7">
        <v>80</v>
      </c>
      <c r="Q256" s="7">
        <v>3.5</v>
      </c>
      <c r="R256" s="7">
        <v>7</v>
      </c>
      <c r="S256" s="7">
        <f t="shared" si="7"/>
        <v>24.5</v>
      </c>
      <c r="T256" s="12">
        <v>0</v>
      </c>
      <c r="U256" s="12">
        <v>0</v>
      </c>
      <c r="V256" s="12">
        <v>0</v>
      </c>
      <c r="W256" s="12">
        <v>0</v>
      </c>
      <c r="X256" s="12">
        <v>1</v>
      </c>
      <c r="Y256" s="6" t="s">
        <v>78</v>
      </c>
      <c r="Z256" s="6" t="s">
        <v>62</v>
      </c>
      <c r="AA256" s="9" t="s">
        <v>116</v>
      </c>
      <c r="AB256" s="9" t="s">
        <v>116</v>
      </c>
      <c r="AC256" s="9" t="s">
        <v>116</v>
      </c>
      <c r="AD256" s="9" t="s">
        <v>116</v>
      </c>
      <c r="AE256" s="9" t="s">
        <v>49</v>
      </c>
      <c r="AF256" s="5">
        <v>3</v>
      </c>
      <c r="AG256" s="10">
        <f>VLOOKUP(B256,[1]NPRS!$A$29:$O$1904,10,FALSE)</f>
        <v>0</v>
      </c>
      <c r="AH256" s="5" t="str">
        <f>VLOOKUP(B256,'[1]Current Slope List'!$A$29:$M$1904,12,FALSE)</f>
        <v>No</v>
      </c>
      <c r="AI256" s="6" t="str">
        <f>IF(VLOOKUP(B256,'[1]intensive 2019'!$A$2:$E$145,1,TRUE)=B256,"Y","N")</f>
        <v>N</v>
      </c>
      <c r="AJ256" s="6" t="s">
        <v>50</v>
      </c>
      <c r="AL256" s="6" t="s">
        <v>50</v>
      </c>
      <c r="AM256" s="6" t="s">
        <v>50</v>
      </c>
      <c r="AN256" s="6" t="s">
        <v>50</v>
      </c>
      <c r="AO256" s="6" t="s">
        <v>50</v>
      </c>
      <c r="AP256" s="6" t="s">
        <v>50</v>
      </c>
    </row>
    <row r="257" spans="1:42">
      <c r="A257" s="5">
        <v>256</v>
      </c>
      <c r="B257" s="5" t="s">
        <v>539</v>
      </c>
      <c r="C257" s="6" t="str">
        <f>IF(VLOOKUP(B257,'[1]Current Slope List'!$A$29:$M$1904,1,FALSE)=B257,"Y","N")</f>
        <v>Y</v>
      </c>
      <c r="D257" s="5" t="str">
        <f>VLOOKUP(B257,'[1]Current Slope List'!$A$29:$M$1904,2,FALSE)</f>
        <v>11SE-D/C292</v>
      </c>
      <c r="E257" s="5">
        <f>VLOOKUP(B257,'[1]Current Slope List'!$A$29:$M$1904,3,FALSE)</f>
        <v>0</v>
      </c>
      <c r="F257" s="6" t="str">
        <f t="shared" si="6"/>
        <v>WHOLE</v>
      </c>
      <c r="G257" s="6" t="str">
        <f>VLOOKUP(B257,'[1]Current Slope List'!$A$29:$M$1904,4,FALSE)</f>
        <v>E</v>
      </c>
      <c r="H257" s="6" t="str">
        <f>VLOOKUP(B257,'[1]Current Slope List'!$A$29:$M$1904,5,FALSE)</f>
        <v>CW</v>
      </c>
      <c r="I257" s="6" t="s">
        <v>468</v>
      </c>
      <c r="K257" s="6">
        <f>VLOOKUP(B257,'[1]Current Slope List'!$A$29:$M$1904,11,FALSE)</f>
        <v>0</v>
      </c>
      <c r="L257" s="5" t="s">
        <v>528</v>
      </c>
      <c r="M257" s="5" t="s">
        <v>529</v>
      </c>
      <c r="N257" s="5" t="str">
        <f>VLOOKUP(B257,'[1]Current Slope List'!$A$29:$M$1904,8,FALSE)</f>
        <v>CSD</v>
      </c>
      <c r="O257" s="7" t="s">
        <v>46</v>
      </c>
      <c r="P257" s="7">
        <v>70</v>
      </c>
      <c r="Q257" s="7">
        <v>4</v>
      </c>
      <c r="R257" s="7">
        <v>11</v>
      </c>
      <c r="S257" s="7">
        <f t="shared" si="7"/>
        <v>44</v>
      </c>
      <c r="T257" s="12">
        <v>0</v>
      </c>
      <c r="U257" s="12">
        <v>0</v>
      </c>
      <c r="V257" s="12">
        <v>0</v>
      </c>
      <c r="W257" s="12">
        <v>1</v>
      </c>
      <c r="X257" s="12">
        <v>0</v>
      </c>
      <c r="Y257" s="6" t="s">
        <v>61</v>
      </c>
      <c r="Z257" s="6" t="s">
        <v>72</v>
      </c>
      <c r="AA257" s="9" t="s">
        <v>116</v>
      </c>
      <c r="AB257" s="9" t="s">
        <v>116</v>
      </c>
      <c r="AC257" s="9" t="s">
        <v>116</v>
      </c>
      <c r="AD257" s="9" t="s">
        <v>116</v>
      </c>
      <c r="AE257" s="9" t="s">
        <v>49</v>
      </c>
      <c r="AF257" s="5">
        <v>1</v>
      </c>
      <c r="AG257" s="10">
        <f>VLOOKUP(B257,[1]NPRS!$A$29:$O$1904,10,FALSE)</f>
        <v>1.0900000000000001</v>
      </c>
      <c r="AH257" s="5" t="str">
        <f>VLOOKUP(B257,'[1]Current Slope List'!$A$29:$M$1904,12,FALSE)</f>
        <v>No</v>
      </c>
      <c r="AI257" s="6" t="str">
        <f>IF(VLOOKUP(B257,'[1]intensive 2019'!$A$2:$E$145,1,TRUE)=B257,"Y","N")</f>
        <v>N</v>
      </c>
      <c r="AJ257" s="6" t="s">
        <v>50</v>
      </c>
      <c r="AL257" s="6" t="s">
        <v>50</v>
      </c>
      <c r="AM257" s="6" t="s">
        <v>50</v>
      </c>
      <c r="AN257" s="6" t="s">
        <v>50</v>
      </c>
      <c r="AO257" s="6" t="s">
        <v>50</v>
      </c>
      <c r="AP257" s="6" t="s">
        <v>50</v>
      </c>
    </row>
    <row r="258" spans="1:42">
      <c r="A258" s="5">
        <v>257</v>
      </c>
      <c r="B258" s="5" t="s">
        <v>540</v>
      </c>
      <c r="C258" s="6" t="str">
        <f>IF(VLOOKUP(B258,'[1]Current Slope List'!$A$29:$M$1904,1,FALSE)=B258,"Y","N")</f>
        <v>Y</v>
      </c>
      <c r="D258" s="5" t="str">
        <f>VLOOKUP(B258,'[1]Current Slope List'!$A$29:$M$1904,2,FALSE)</f>
        <v>11SE-D/C293</v>
      </c>
      <c r="E258" s="5">
        <f>VLOOKUP(B258,'[1]Current Slope List'!$A$29:$M$1904,3,FALSE)</f>
        <v>0</v>
      </c>
      <c r="F258" s="6" t="str">
        <f t="shared" si="6"/>
        <v>WHOLE</v>
      </c>
      <c r="G258" s="6" t="str">
        <f>VLOOKUP(B258,'[1]Current Slope List'!$A$29:$M$1904,4,FALSE)</f>
        <v>E</v>
      </c>
      <c r="H258" s="6" t="str">
        <f>VLOOKUP(B258,'[1]Current Slope List'!$A$29:$M$1904,5,FALSE)</f>
        <v>CW</v>
      </c>
      <c r="I258" s="6" t="s">
        <v>468</v>
      </c>
      <c r="K258" s="6">
        <f>VLOOKUP(B258,'[1]Current Slope List'!$A$29:$M$1904,11,FALSE)</f>
        <v>0</v>
      </c>
      <c r="L258" s="5" t="s">
        <v>528</v>
      </c>
      <c r="M258" s="5" t="s">
        <v>529</v>
      </c>
      <c r="N258" s="5" t="str">
        <f>VLOOKUP(B258,'[1]Current Slope List'!$A$29:$M$1904,8,FALSE)</f>
        <v>CSD</v>
      </c>
      <c r="O258" s="7" t="s">
        <v>46</v>
      </c>
      <c r="P258" s="7">
        <v>70</v>
      </c>
      <c r="Q258" s="7">
        <v>5.5</v>
      </c>
      <c r="R258" s="7">
        <v>25</v>
      </c>
      <c r="S258" s="7">
        <f t="shared" si="7"/>
        <v>137.5</v>
      </c>
      <c r="T258" s="12">
        <v>0</v>
      </c>
      <c r="U258" s="12">
        <v>0</v>
      </c>
      <c r="V258" s="12">
        <v>0</v>
      </c>
      <c r="W258" s="12">
        <v>0</v>
      </c>
      <c r="X258" s="12">
        <v>1</v>
      </c>
      <c r="Y258" s="6" t="s">
        <v>61</v>
      </c>
      <c r="Z258" s="6" t="s">
        <v>72</v>
      </c>
      <c r="AA258" s="9" t="s">
        <v>116</v>
      </c>
      <c r="AB258" s="9" t="s">
        <v>116</v>
      </c>
      <c r="AC258" s="9" t="s">
        <v>116</v>
      </c>
      <c r="AD258" s="9" t="s">
        <v>116</v>
      </c>
      <c r="AE258" s="9" t="s">
        <v>49</v>
      </c>
      <c r="AF258" s="5">
        <v>1</v>
      </c>
      <c r="AG258" s="10">
        <f>VLOOKUP(B258,[1]NPRS!$A$29:$O$1904,10,FALSE)</f>
        <v>0</v>
      </c>
      <c r="AH258" s="5" t="str">
        <f>VLOOKUP(B258,'[1]Current Slope List'!$A$29:$M$1904,12,FALSE)</f>
        <v>No</v>
      </c>
      <c r="AI258" s="6" t="str">
        <f>IF(VLOOKUP(B258,'[1]intensive 2019'!$A$2:$E$145,1,TRUE)=B258,"Y","N")</f>
        <v>N</v>
      </c>
      <c r="AJ258" s="6" t="s">
        <v>50</v>
      </c>
      <c r="AL258" s="6" t="s">
        <v>50</v>
      </c>
      <c r="AM258" s="6" t="s">
        <v>50</v>
      </c>
      <c r="AN258" s="6" t="s">
        <v>50</v>
      </c>
      <c r="AO258" s="6" t="s">
        <v>50</v>
      </c>
      <c r="AP258" s="6" t="s">
        <v>50</v>
      </c>
    </row>
    <row r="259" spans="1:42">
      <c r="A259" s="5">
        <v>258</v>
      </c>
      <c r="B259" s="5" t="s">
        <v>541</v>
      </c>
      <c r="C259" s="6" t="str">
        <f>IF(VLOOKUP(B259,'[1]Current Slope List'!$A$29:$M$1904,1,FALSE)=B259,"Y","N")</f>
        <v>Y</v>
      </c>
      <c r="D259" s="5" t="str">
        <f>VLOOKUP(B259,'[1]Current Slope List'!$A$29:$M$1904,2,FALSE)</f>
        <v>11SE-D/C670</v>
      </c>
      <c r="E259" s="5">
        <f>VLOOKUP(B259,'[1]Current Slope List'!$A$29:$M$1904,3,FALSE)</f>
        <v>0</v>
      </c>
      <c r="F259" s="6" t="str">
        <f t="shared" ref="F259:F322" si="8">IF(E259=0,"WHOLE",E259)</f>
        <v>WHOLE</v>
      </c>
      <c r="G259" s="6" t="str">
        <f>VLOOKUP(B259,'[1]Current Slope List'!$A$29:$M$1904,4,FALSE)</f>
        <v>E</v>
      </c>
      <c r="H259" s="6" t="str">
        <f>VLOOKUP(B259,'[1]Current Slope List'!$A$29:$M$1904,5,FALSE)</f>
        <v>CW</v>
      </c>
      <c r="I259" s="6" t="s">
        <v>468</v>
      </c>
      <c r="K259" s="6">
        <f>VLOOKUP(B259,'[1]Current Slope List'!$A$29:$M$1904,11,FALSE)</f>
        <v>0</v>
      </c>
      <c r="L259" s="5" t="s">
        <v>528</v>
      </c>
      <c r="M259" s="5" t="s">
        <v>529</v>
      </c>
      <c r="N259" s="5" t="str">
        <f>VLOOKUP(B259,'[1]Current Slope List'!$A$29:$M$1904,8,FALSE)</f>
        <v>CSD</v>
      </c>
      <c r="O259" s="7" t="s">
        <v>125</v>
      </c>
      <c r="P259" s="7">
        <v>26</v>
      </c>
      <c r="Q259" s="7">
        <v>10.4</v>
      </c>
      <c r="R259" s="7">
        <v>65</v>
      </c>
      <c r="S259" s="7">
        <f t="shared" ref="S259:S322" si="9">SUM(Q259*R259)</f>
        <v>676</v>
      </c>
      <c r="T259" s="12">
        <v>0</v>
      </c>
      <c r="U259" s="12">
        <v>1</v>
      </c>
      <c r="V259" s="12">
        <v>0</v>
      </c>
      <c r="W259" s="12">
        <v>0</v>
      </c>
      <c r="X259" s="12">
        <v>0</v>
      </c>
      <c r="Y259" s="6" t="s">
        <v>61</v>
      </c>
      <c r="Z259" s="6" t="s">
        <v>62</v>
      </c>
      <c r="AA259" s="9" t="s">
        <v>116</v>
      </c>
      <c r="AB259" s="9" t="s">
        <v>116</v>
      </c>
      <c r="AC259" s="9" t="s">
        <v>116</v>
      </c>
      <c r="AD259" s="9" t="s">
        <v>116</v>
      </c>
      <c r="AE259" s="9" t="s">
        <v>49</v>
      </c>
      <c r="AF259" s="5">
        <v>1</v>
      </c>
      <c r="AG259" s="10">
        <f>VLOOKUP(B259,[1]NPRS!$A$29:$O$1904,10,FALSE)</f>
        <v>0</v>
      </c>
      <c r="AH259" s="5" t="str">
        <f>VLOOKUP(B259,'[1]Current Slope List'!$A$29:$M$1904,12,FALSE)</f>
        <v>Yes</v>
      </c>
      <c r="AI259" s="6" t="str">
        <f>IF(VLOOKUP(B259,'[1]intensive 2019'!$A$2:$E$145,1,TRUE)=B259,"Y","N")</f>
        <v>N</v>
      </c>
      <c r="AJ259" s="6" t="s">
        <v>50</v>
      </c>
      <c r="AK259" s="5">
        <v>1</v>
      </c>
      <c r="AL259" s="6" t="s">
        <v>50</v>
      </c>
      <c r="AM259" s="6" t="s">
        <v>50</v>
      </c>
      <c r="AN259" s="6" t="s">
        <v>50</v>
      </c>
      <c r="AO259" s="6" t="s">
        <v>50</v>
      </c>
      <c r="AP259" s="6" t="s">
        <v>50</v>
      </c>
    </row>
    <row r="260" spans="1:42">
      <c r="A260" s="5">
        <v>259</v>
      </c>
      <c r="B260" s="5" t="s">
        <v>542</v>
      </c>
      <c r="C260" s="6" t="str">
        <f>IF(VLOOKUP(B260,'[1]Current Slope List'!$A$29:$M$1904,1,FALSE)=B260,"Y","N")</f>
        <v>Y</v>
      </c>
      <c r="D260" s="5" t="str">
        <f>VLOOKUP(B260,'[1]Current Slope List'!$A$29:$M$1904,2,FALSE)</f>
        <v>11SE-D/C684</v>
      </c>
      <c r="E260" s="5">
        <f>VLOOKUP(B260,'[1]Current Slope List'!$A$29:$M$1904,3,FALSE)</f>
        <v>0</v>
      </c>
      <c r="F260" s="6" t="str">
        <f t="shared" si="8"/>
        <v>WHOLE</v>
      </c>
      <c r="G260" s="6" t="str">
        <f>VLOOKUP(B260,'[1]Current Slope List'!$A$29:$M$1904,4,FALSE)</f>
        <v>E</v>
      </c>
      <c r="H260" s="6" t="str">
        <f>VLOOKUP(B260,'[1]Current Slope List'!$A$29:$M$1904,5,FALSE)</f>
        <v>CW</v>
      </c>
      <c r="I260" s="6" t="s">
        <v>468</v>
      </c>
      <c r="K260" s="6">
        <f>VLOOKUP(B260,'[1]Current Slope List'!$A$29:$M$1904,11,FALSE)</f>
        <v>0</v>
      </c>
      <c r="L260" s="5" t="s">
        <v>528</v>
      </c>
      <c r="M260" s="5" t="s">
        <v>529</v>
      </c>
      <c r="N260" s="5" t="str">
        <f>VLOOKUP(B260,'[1]Current Slope List'!$A$29:$M$1904,8,FALSE)</f>
        <v>CSD</v>
      </c>
      <c r="O260" s="7" t="s">
        <v>125</v>
      </c>
      <c r="P260" s="7">
        <v>50</v>
      </c>
      <c r="Q260" s="7">
        <v>7.5</v>
      </c>
      <c r="R260" s="7">
        <v>27</v>
      </c>
      <c r="S260" s="7">
        <f t="shared" si="9"/>
        <v>202.5</v>
      </c>
      <c r="T260" s="12">
        <v>0</v>
      </c>
      <c r="U260" s="12">
        <v>1</v>
      </c>
      <c r="V260" s="12">
        <v>0</v>
      </c>
      <c r="W260" s="12">
        <v>0</v>
      </c>
      <c r="X260" s="12">
        <v>0</v>
      </c>
      <c r="Y260" s="6" t="s">
        <v>113</v>
      </c>
      <c r="Z260" s="6" t="s">
        <v>62</v>
      </c>
      <c r="AA260" s="9" t="s">
        <v>116</v>
      </c>
      <c r="AB260" s="9" t="s">
        <v>116</v>
      </c>
      <c r="AC260" s="9" t="s">
        <v>116</v>
      </c>
      <c r="AD260" s="9" t="s">
        <v>116</v>
      </c>
      <c r="AE260" s="9" t="s">
        <v>49</v>
      </c>
      <c r="AF260" s="5">
        <v>3</v>
      </c>
      <c r="AG260" s="10">
        <f>VLOOKUP(B260,[1]NPRS!$A$29:$O$1904,10,FALSE)</f>
        <v>0</v>
      </c>
      <c r="AH260" s="5" t="str">
        <f>VLOOKUP(B260,'[1]Current Slope List'!$A$29:$M$1904,12,FALSE)</f>
        <v>Yes</v>
      </c>
      <c r="AI260" s="6" t="str">
        <f>IF(VLOOKUP(B260,'[1]intensive 2019'!$A$2:$E$145,1,TRUE)=B260,"Y","N")</f>
        <v>N</v>
      </c>
      <c r="AJ260" s="6" t="s">
        <v>50</v>
      </c>
      <c r="AK260" s="5">
        <v>13</v>
      </c>
      <c r="AL260" s="6" t="s">
        <v>50</v>
      </c>
      <c r="AM260" s="6" t="s">
        <v>50</v>
      </c>
      <c r="AN260" s="6" t="s">
        <v>50</v>
      </c>
      <c r="AO260" s="6" t="s">
        <v>50</v>
      </c>
      <c r="AP260" s="6" t="s">
        <v>50</v>
      </c>
    </row>
    <row r="261" spans="1:42" hidden="1">
      <c r="A261" s="5">
        <v>260</v>
      </c>
      <c r="B261" s="5" t="s">
        <v>543</v>
      </c>
      <c r="C261" s="6" t="s">
        <v>50</v>
      </c>
      <c r="D261" s="5" t="e">
        <f>VLOOKUP(B261,'[1]Current Slope List'!$A$29:$M$1904,2,FALSE)</f>
        <v>#N/A</v>
      </c>
      <c r="E261" s="5" t="e">
        <f>VLOOKUP(B261,'[1]Current Slope List'!$A$29:$M$1904,3,FALSE)</f>
        <v>#N/A</v>
      </c>
      <c r="F261" s="6" t="e">
        <f t="shared" si="8"/>
        <v>#N/A</v>
      </c>
      <c r="G261" s="6" t="e">
        <f>VLOOKUP(B261,'[1]Current Slope List'!$A$29:$M$1904,4,FALSE)</f>
        <v>#N/A</v>
      </c>
      <c r="H261" s="6" t="e">
        <f>VLOOKUP(B261,'[1]Current Slope List'!$A$29:$M$1904,5,FALSE)</f>
        <v>#N/A</v>
      </c>
      <c r="I261" s="6" t="s">
        <v>468</v>
      </c>
      <c r="K261" s="6" t="e">
        <f>VLOOKUP(B261,'[1]Current Slope List'!$A$29:$M$1904,11,FALSE)</f>
        <v>#N/A</v>
      </c>
      <c r="L261" s="5" t="s">
        <v>528</v>
      </c>
      <c r="M261" s="5" t="s">
        <v>529</v>
      </c>
      <c r="N261" s="5" t="e">
        <f>VLOOKUP(B261,'[1]Current Slope List'!$A$29:$M$1904,8,FALSE)</f>
        <v>#N/A</v>
      </c>
      <c r="O261" s="7" t="s">
        <v>49</v>
      </c>
      <c r="P261" s="6" t="s">
        <v>49</v>
      </c>
      <c r="Q261" s="6" t="s">
        <v>49</v>
      </c>
      <c r="R261" s="6" t="s">
        <v>49</v>
      </c>
      <c r="S261" s="6" t="s">
        <v>49</v>
      </c>
      <c r="T261" s="6" t="s">
        <v>49</v>
      </c>
      <c r="U261" s="6" t="s">
        <v>49</v>
      </c>
      <c r="V261" s="6" t="s">
        <v>49</v>
      </c>
      <c r="W261" s="6" t="s">
        <v>49</v>
      </c>
      <c r="X261" s="6" t="s">
        <v>49</v>
      </c>
      <c r="Y261" s="6" t="s">
        <v>49</v>
      </c>
      <c r="Z261" s="6" t="s">
        <v>49</v>
      </c>
      <c r="AA261" s="9" t="s">
        <v>116</v>
      </c>
      <c r="AB261" s="9" t="s">
        <v>116</v>
      </c>
      <c r="AC261" s="9" t="s">
        <v>116</v>
      </c>
      <c r="AD261" s="9" t="s">
        <v>116</v>
      </c>
      <c r="AE261" s="9" t="s">
        <v>49</v>
      </c>
      <c r="AF261" s="5">
        <v>1</v>
      </c>
      <c r="AG261" s="10" t="e">
        <f>VLOOKUP(B261,[1]NPRS!$A$29:$O$1904,10,FALSE)</f>
        <v>#N/A</v>
      </c>
      <c r="AH261" s="5" t="e">
        <f>VLOOKUP(B261,'[1]Current Slope List'!$A$29:$M$1904,12,FALSE)</f>
        <v>#N/A</v>
      </c>
      <c r="AI261" s="6" t="str">
        <f>IF(VLOOKUP(B261,'[1]intensive 2019'!$A$2:$E$145,1,TRUE)=B261,"Y","N")</f>
        <v>N</v>
      </c>
      <c r="AJ261" s="6" t="s">
        <v>50</v>
      </c>
      <c r="AK261" s="5">
        <v>0</v>
      </c>
      <c r="AL261" s="6" t="s">
        <v>50</v>
      </c>
      <c r="AM261" s="6" t="s">
        <v>50</v>
      </c>
      <c r="AN261" s="6" t="s">
        <v>50</v>
      </c>
      <c r="AO261" s="6" t="s">
        <v>50</v>
      </c>
      <c r="AP261" s="6" t="s">
        <v>50</v>
      </c>
    </row>
    <row r="262" spans="1:42">
      <c r="A262" s="5">
        <v>261</v>
      </c>
      <c r="B262" s="5" t="s">
        <v>544</v>
      </c>
      <c r="C262" s="6" t="str">
        <f>IF(VLOOKUP(B262,'[1]Current Slope List'!$A$29:$M$1904,1,FALSE)=B262,"Y","N")</f>
        <v>Y</v>
      </c>
      <c r="D262" s="5" t="str">
        <f>VLOOKUP(B262,'[1]Current Slope List'!$A$29:$M$1904,2,FALSE)</f>
        <v>11SE-D/F196</v>
      </c>
      <c r="E262" s="5">
        <f>VLOOKUP(B262,'[1]Current Slope List'!$A$29:$M$1904,3,FALSE)</f>
        <v>0</v>
      </c>
      <c r="F262" s="6" t="str">
        <f t="shared" si="8"/>
        <v>WHOLE</v>
      </c>
      <c r="G262" s="6" t="str">
        <f>VLOOKUP(B262,'[1]Current Slope List'!$A$29:$M$1904,4,FALSE)</f>
        <v>E</v>
      </c>
      <c r="H262" s="6" t="str">
        <f>VLOOKUP(B262,'[1]Current Slope List'!$A$29:$M$1904,5,FALSE)</f>
        <v>CW</v>
      </c>
      <c r="I262" s="6" t="s">
        <v>468</v>
      </c>
      <c r="K262" s="6">
        <f>VLOOKUP(B262,'[1]Current Slope List'!$A$29:$M$1904,11,FALSE)</f>
        <v>0</v>
      </c>
      <c r="L262" s="5" t="s">
        <v>528</v>
      </c>
      <c r="M262" s="5" t="s">
        <v>529</v>
      </c>
      <c r="N262" s="5" t="str">
        <f>VLOOKUP(B262,'[1]Current Slope List'!$A$29:$M$1904,8,FALSE)</f>
        <v>CSD</v>
      </c>
      <c r="O262" s="7" t="s">
        <v>46</v>
      </c>
      <c r="P262" s="7">
        <v>55</v>
      </c>
      <c r="Q262" s="7">
        <v>5</v>
      </c>
      <c r="R262" s="7">
        <v>39</v>
      </c>
      <c r="S262" s="7">
        <f t="shared" si="9"/>
        <v>195</v>
      </c>
      <c r="T262" s="12">
        <v>0</v>
      </c>
      <c r="U262" s="12">
        <v>0.5</v>
      </c>
      <c r="V262" s="12">
        <v>0</v>
      </c>
      <c r="W262" s="12">
        <v>0.5</v>
      </c>
      <c r="X262" s="12">
        <v>0</v>
      </c>
      <c r="Y262" s="6" t="s">
        <v>61</v>
      </c>
      <c r="Z262" s="6" t="s">
        <v>72</v>
      </c>
      <c r="AA262" s="9" t="s">
        <v>116</v>
      </c>
      <c r="AB262" s="9" t="s">
        <v>116</v>
      </c>
      <c r="AC262" s="9" t="s">
        <v>116</v>
      </c>
      <c r="AD262" s="9" t="s">
        <v>116</v>
      </c>
      <c r="AE262" s="9" t="s">
        <v>49</v>
      </c>
      <c r="AF262" s="5">
        <v>2</v>
      </c>
      <c r="AG262" s="10">
        <f>VLOOKUP(B262,[1]NPRS!$A$29:$O$1904,10,FALSE)</f>
        <v>0.02</v>
      </c>
      <c r="AH262" s="5" t="str">
        <f>VLOOKUP(B262,'[1]Current Slope List'!$A$29:$M$1904,12,FALSE)</f>
        <v>Yes</v>
      </c>
      <c r="AI262" s="6" t="str">
        <f>IF(VLOOKUP(B262,'[1]intensive 2019'!$A$2:$E$145,1,TRUE)=B262,"Y","N")</f>
        <v>N</v>
      </c>
      <c r="AJ262" s="6" t="s">
        <v>50</v>
      </c>
      <c r="AK262" s="5">
        <v>0</v>
      </c>
      <c r="AL262" s="6" t="s">
        <v>50</v>
      </c>
      <c r="AM262" s="6" t="s">
        <v>50</v>
      </c>
      <c r="AN262" s="6" t="s">
        <v>50</v>
      </c>
      <c r="AO262" s="6" t="s">
        <v>50</v>
      </c>
      <c r="AP262" s="6" t="s">
        <v>50</v>
      </c>
    </row>
    <row r="263" spans="1:42">
      <c r="A263" s="5">
        <v>262</v>
      </c>
      <c r="B263" s="5" t="s">
        <v>545</v>
      </c>
      <c r="C263" s="6" t="str">
        <f>IF(VLOOKUP(B263,'[1]Current Slope List'!$A$29:$M$1904,1,FALSE)=B263,"Y","N")</f>
        <v>Y</v>
      </c>
      <c r="D263" s="5" t="str">
        <f>VLOOKUP(B263,'[1]Current Slope List'!$A$29:$M$1904,2,FALSE)</f>
        <v>11SE-D/FR197</v>
      </c>
      <c r="E263" s="5">
        <f>VLOOKUP(B263,'[1]Current Slope List'!$A$29:$M$1904,3,FALSE)</f>
        <v>0</v>
      </c>
      <c r="F263" s="6" t="str">
        <f t="shared" si="8"/>
        <v>WHOLE</v>
      </c>
      <c r="G263" s="6" t="str">
        <f>VLOOKUP(B263,'[1]Current Slope List'!$A$29:$M$1904,4,FALSE)</f>
        <v>E</v>
      </c>
      <c r="H263" s="6" t="str">
        <f>VLOOKUP(B263,'[1]Current Slope List'!$A$29:$M$1904,5,FALSE)</f>
        <v>CW</v>
      </c>
      <c r="I263" s="6" t="s">
        <v>468</v>
      </c>
      <c r="K263" s="6">
        <f>VLOOKUP(B263,'[1]Current Slope List'!$A$29:$M$1904,11,FALSE)</f>
        <v>0</v>
      </c>
      <c r="L263" s="5" t="s">
        <v>528</v>
      </c>
      <c r="M263" s="5" t="s">
        <v>529</v>
      </c>
      <c r="N263" s="5" t="str">
        <f>VLOOKUP(B263,'[1]Current Slope List'!$A$29:$M$1904,8,FALSE)</f>
        <v>CSD</v>
      </c>
      <c r="O263" s="7" t="s">
        <v>46</v>
      </c>
      <c r="P263" s="7">
        <v>33</v>
      </c>
      <c r="Q263" s="7">
        <v>4.8</v>
      </c>
      <c r="R263" s="7">
        <v>70</v>
      </c>
      <c r="S263" s="7">
        <f t="shared" si="9"/>
        <v>336</v>
      </c>
      <c r="T263" s="12">
        <v>0</v>
      </c>
      <c r="U263" s="12">
        <v>0.98</v>
      </c>
      <c r="V263" s="12">
        <v>0</v>
      </c>
      <c r="W263" s="12">
        <v>0</v>
      </c>
      <c r="X263" s="12">
        <v>0.02</v>
      </c>
      <c r="Y263" s="6" t="s">
        <v>61</v>
      </c>
      <c r="Z263" s="6" t="s">
        <v>72</v>
      </c>
      <c r="AA263" s="9" t="s">
        <v>546</v>
      </c>
      <c r="AB263" s="9" t="s">
        <v>53</v>
      </c>
      <c r="AC263" s="9" t="s">
        <v>71</v>
      </c>
      <c r="AD263" s="9" t="s">
        <v>250</v>
      </c>
      <c r="AE263" s="9" t="s">
        <v>62</v>
      </c>
      <c r="AF263" s="5">
        <v>1</v>
      </c>
      <c r="AG263" s="10">
        <f>VLOOKUP(B263,[1]NPRS!$A$29:$O$1904,10,FALSE)</f>
        <v>2.13</v>
      </c>
      <c r="AH263" s="5" t="str">
        <f>VLOOKUP(B263,'[1]Current Slope List'!$A$29:$M$1904,12,FALSE)</f>
        <v>Yes</v>
      </c>
      <c r="AI263" s="6" t="str">
        <f>IF(VLOOKUP(B263,'[1]intensive 2019'!$A$2:$E$145,1,TRUE)=B263,"Y","N")</f>
        <v>N</v>
      </c>
      <c r="AJ263" s="6" t="s">
        <v>50</v>
      </c>
      <c r="AK263" s="5">
        <v>0</v>
      </c>
      <c r="AL263" s="6" t="s">
        <v>50</v>
      </c>
      <c r="AM263" s="6" t="s">
        <v>50</v>
      </c>
      <c r="AN263" s="6" t="s">
        <v>50</v>
      </c>
      <c r="AO263" s="6" t="s">
        <v>50</v>
      </c>
      <c r="AP263" s="6" t="s">
        <v>50</v>
      </c>
    </row>
    <row r="264" spans="1:42">
      <c r="A264" s="5">
        <v>263</v>
      </c>
      <c r="B264" s="5" t="s">
        <v>547</v>
      </c>
      <c r="C264" s="6" t="str">
        <f>IF(VLOOKUP(B264,'[1]Current Slope List'!$A$29:$M$1904,1,FALSE)=B264,"Y","N")</f>
        <v>Y</v>
      </c>
      <c r="D264" s="5" t="str">
        <f>VLOOKUP(B264,'[1]Current Slope List'!$A$29:$M$1904,2,FALSE)</f>
        <v>11SE-D/R151</v>
      </c>
      <c r="E264" s="5">
        <f>VLOOKUP(B264,'[1]Current Slope List'!$A$29:$M$1904,3,FALSE)</f>
        <v>0</v>
      </c>
      <c r="F264" s="6" t="str">
        <f t="shared" si="8"/>
        <v>WHOLE</v>
      </c>
      <c r="G264" s="6" t="str">
        <f>VLOOKUP(B264,'[1]Current Slope List'!$A$29:$M$1904,4,FALSE)</f>
        <v>E</v>
      </c>
      <c r="H264" s="6" t="str">
        <f>VLOOKUP(B264,'[1]Current Slope List'!$A$29:$M$1904,5,FALSE)</f>
        <v>CW</v>
      </c>
      <c r="I264" s="6" t="s">
        <v>468</v>
      </c>
      <c r="K264" s="6">
        <f>VLOOKUP(B264,'[1]Current Slope List'!$A$29:$M$1904,11,FALSE)</f>
        <v>0</v>
      </c>
      <c r="L264" s="5" t="s">
        <v>528</v>
      </c>
      <c r="M264" s="5" t="s">
        <v>529</v>
      </c>
      <c r="N264" s="5" t="str">
        <f>VLOOKUP(B264,'[1]Current Slope List'!$A$29:$M$1904,8,FALSE)</f>
        <v>CSD</v>
      </c>
      <c r="O264" s="7" t="s">
        <v>46</v>
      </c>
      <c r="P264" s="6" t="s">
        <v>49</v>
      </c>
      <c r="Q264" s="6" t="s">
        <v>49</v>
      </c>
      <c r="R264" s="6" t="s">
        <v>49</v>
      </c>
      <c r="S264" s="6" t="s">
        <v>49</v>
      </c>
      <c r="T264" s="6" t="s">
        <v>49</v>
      </c>
      <c r="U264" s="6" t="s">
        <v>49</v>
      </c>
      <c r="V264" s="6" t="s">
        <v>49</v>
      </c>
      <c r="W264" s="6" t="s">
        <v>49</v>
      </c>
      <c r="X264" s="6" t="s">
        <v>49</v>
      </c>
      <c r="Y264" s="6" t="s">
        <v>49</v>
      </c>
      <c r="Z264" s="6" t="s">
        <v>49</v>
      </c>
      <c r="AA264" s="9" t="s">
        <v>270</v>
      </c>
      <c r="AB264" s="9" t="s">
        <v>548</v>
      </c>
      <c r="AC264" s="9" t="s">
        <v>71</v>
      </c>
      <c r="AD264" s="9" t="s">
        <v>113</v>
      </c>
      <c r="AE264" s="9" t="s">
        <v>72</v>
      </c>
      <c r="AF264" s="5">
        <v>3</v>
      </c>
      <c r="AG264" s="10">
        <f>VLOOKUP(B264,[1]NPRS!$A$29:$O$1904,10,FALSE)</f>
        <v>0</v>
      </c>
      <c r="AH264" s="5" t="str">
        <f>VLOOKUP(B264,'[1]Current Slope List'!$A$29:$M$1904,12,FALSE)</f>
        <v>No</v>
      </c>
      <c r="AI264" s="6" t="str">
        <f>IF(VLOOKUP(B264,'[1]intensive 2019'!$A$2:$E$145,1,TRUE)=B264,"Y","N")</f>
        <v>N</v>
      </c>
      <c r="AJ264" s="6" t="s">
        <v>50</v>
      </c>
      <c r="AL264" s="6" t="s">
        <v>50</v>
      </c>
      <c r="AM264" s="6" t="s">
        <v>50</v>
      </c>
      <c r="AN264" s="6" t="s">
        <v>50</v>
      </c>
      <c r="AO264" s="6" t="s">
        <v>50</v>
      </c>
      <c r="AP264" s="6" t="s">
        <v>50</v>
      </c>
    </row>
    <row r="265" spans="1:42">
      <c r="A265" s="5">
        <v>264</v>
      </c>
      <c r="B265" s="5" t="s">
        <v>549</v>
      </c>
      <c r="C265" s="6" t="str">
        <f>IF(VLOOKUP(B265,'[1]Current Slope List'!$A$29:$M$1904,1,FALSE)=B265,"Y","N")</f>
        <v>Y</v>
      </c>
      <c r="D265" s="5" t="str">
        <f>VLOOKUP(B265,'[1]Current Slope List'!$A$29:$M$1904,2,FALSE)</f>
        <v>11SE-D/R55</v>
      </c>
      <c r="E265" s="5">
        <f>VLOOKUP(B265,'[1]Current Slope List'!$A$29:$M$1904,3,FALSE)</f>
        <v>0</v>
      </c>
      <c r="F265" s="6" t="str">
        <f t="shared" si="8"/>
        <v>WHOLE</v>
      </c>
      <c r="G265" s="6" t="str">
        <f>VLOOKUP(B265,'[1]Current Slope List'!$A$29:$M$1904,4,FALSE)</f>
        <v>E</v>
      </c>
      <c r="H265" s="6" t="str">
        <f>VLOOKUP(B265,'[1]Current Slope List'!$A$29:$M$1904,5,FALSE)</f>
        <v>CW</v>
      </c>
      <c r="I265" s="6" t="s">
        <v>468</v>
      </c>
      <c r="K265" s="6">
        <f>VLOOKUP(B265,'[1]Current Slope List'!$A$29:$M$1904,11,FALSE)</f>
        <v>0</v>
      </c>
      <c r="L265" s="5" t="s">
        <v>528</v>
      </c>
      <c r="M265" s="5" t="s">
        <v>529</v>
      </c>
      <c r="N265" s="5" t="str">
        <f>VLOOKUP(B265,'[1]Current Slope List'!$A$29:$M$1904,8,FALSE)</f>
        <v>CSD</v>
      </c>
      <c r="O265" s="7" t="s">
        <v>46</v>
      </c>
      <c r="P265" s="6" t="s">
        <v>49</v>
      </c>
      <c r="Q265" s="6" t="s">
        <v>49</v>
      </c>
      <c r="R265" s="6" t="s">
        <v>49</v>
      </c>
      <c r="S265" s="6" t="s">
        <v>49</v>
      </c>
      <c r="T265" s="6" t="s">
        <v>49</v>
      </c>
      <c r="U265" s="6" t="s">
        <v>49</v>
      </c>
      <c r="V265" s="6" t="s">
        <v>49</v>
      </c>
      <c r="W265" s="6" t="s">
        <v>49</v>
      </c>
      <c r="X265" s="6" t="s">
        <v>49</v>
      </c>
      <c r="Y265" s="13" t="s">
        <v>49</v>
      </c>
      <c r="Z265" s="6" t="s">
        <v>49</v>
      </c>
      <c r="AA265" s="9" t="s">
        <v>248</v>
      </c>
      <c r="AB265" s="9" t="s">
        <v>53</v>
      </c>
      <c r="AC265" s="9" t="s">
        <v>121</v>
      </c>
      <c r="AD265" s="9" t="s">
        <v>113</v>
      </c>
      <c r="AE265" s="9" t="s">
        <v>62</v>
      </c>
      <c r="AF265" s="5">
        <v>3</v>
      </c>
      <c r="AG265" s="10">
        <f>VLOOKUP(B265,[1]NPRS!$A$29:$O$1904,10,FALSE)</f>
        <v>0</v>
      </c>
      <c r="AH265" s="5" t="str">
        <f>VLOOKUP(B265,'[1]Current Slope List'!$A$29:$M$1904,12,FALSE)</f>
        <v>Yes</v>
      </c>
      <c r="AI265" s="6" t="str">
        <f>IF(VLOOKUP(B265,'[1]intensive 2019'!$A$2:$E$145,1,TRUE)=B265,"Y","N")</f>
        <v>N</v>
      </c>
      <c r="AJ265" s="6" t="s">
        <v>50</v>
      </c>
      <c r="AK265" s="5">
        <v>0</v>
      </c>
      <c r="AL265" s="6" t="s">
        <v>50</v>
      </c>
      <c r="AM265" s="6" t="s">
        <v>50</v>
      </c>
      <c r="AN265" s="6" t="s">
        <v>50</v>
      </c>
      <c r="AO265" s="6" t="s">
        <v>50</v>
      </c>
      <c r="AP265" s="6" t="s">
        <v>50</v>
      </c>
    </row>
    <row r="266" spans="1:42">
      <c r="A266" s="5">
        <v>265</v>
      </c>
      <c r="B266" s="5" t="s">
        <v>550</v>
      </c>
      <c r="C266" s="6" t="str">
        <f>IF(VLOOKUP(B266,'[1]Current Slope List'!$A$29:$M$1904,1,FALSE)=B266,"Y","N")</f>
        <v>Y</v>
      </c>
      <c r="D266" s="5" t="str">
        <f>VLOOKUP(B266,'[1]Current Slope List'!$A$29:$M$1904,2,FALSE)</f>
        <v>11SE-D/R56</v>
      </c>
      <c r="E266" s="5">
        <f>VLOOKUP(B266,'[1]Current Slope List'!$A$29:$M$1904,3,FALSE)</f>
        <v>0</v>
      </c>
      <c r="F266" s="6" t="str">
        <f t="shared" si="8"/>
        <v>WHOLE</v>
      </c>
      <c r="G266" s="6" t="str">
        <f>VLOOKUP(B266,'[1]Current Slope List'!$A$29:$M$1904,4,FALSE)</f>
        <v>E</v>
      </c>
      <c r="H266" s="6" t="str">
        <f>VLOOKUP(B266,'[1]Current Slope List'!$A$29:$M$1904,5,FALSE)</f>
        <v>CW</v>
      </c>
      <c r="I266" s="6" t="s">
        <v>468</v>
      </c>
      <c r="K266" s="6">
        <f>VLOOKUP(B266,'[1]Current Slope List'!$A$29:$M$1904,11,FALSE)</f>
        <v>0</v>
      </c>
      <c r="L266" s="5" t="s">
        <v>528</v>
      </c>
      <c r="M266" s="5" t="s">
        <v>529</v>
      </c>
      <c r="N266" s="5" t="str">
        <f>VLOOKUP(B266,'[1]Current Slope List'!$A$29:$M$1904,8,FALSE)</f>
        <v>CSD</v>
      </c>
      <c r="O266" s="7" t="s">
        <v>46</v>
      </c>
      <c r="P266" s="6" t="s">
        <v>49</v>
      </c>
      <c r="Q266" s="6" t="s">
        <v>49</v>
      </c>
      <c r="R266" s="6" t="s">
        <v>49</v>
      </c>
      <c r="S266" s="6" t="s">
        <v>49</v>
      </c>
      <c r="T266" s="6" t="s">
        <v>49</v>
      </c>
      <c r="U266" s="6" t="s">
        <v>49</v>
      </c>
      <c r="V266" s="6" t="s">
        <v>49</v>
      </c>
      <c r="W266" s="6" t="s">
        <v>49</v>
      </c>
      <c r="X266" s="6" t="s">
        <v>49</v>
      </c>
      <c r="Y266" s="6" t="s">
        <v>49</v>
      </c>
      <c r="Z266" s="13" t="s">
        <v>49</v>
      </c>
      <c r="AA266" s="9" t="s">
        <v>248</v>
      </c>
      <c r="AB266" s="9" t="s">
        <v>551</v>
      </c>
      <c r="AC266" s="9" t="s">
        <v>55</v>
      </c>
      <c r="AD266" s="9" t="s">
        <v>552</v>
      </c>
      <c r="AE266" s="9" t="s">
        <v>72</v>
      </c>
      <c r="AF266" s="5">
        <v>3</v>
      </c>
      <c r="AG266" s="10">
        <f>VLOOKUP(B266,[1]NPRS!$A$29:$O$1904,10,FALSE)</f>
        <v>1.95</v>
      </c>
      <c r="AH266" s="5" t="str">
        <f>VLOOKUP(B266,'[1]Current Slope List'!$A$29:$M$1904,12,FALSE)</f>
        <v>No</v>
      </c>
      <c r="AI266" s="6" t="str">
        <f>IF(VLOOKUP(B266,'[1]intensive 2019'!$A$2:$E$145,1,TRUE)=B266,"Y","N")</f>
        <v>N</v>
      </c>
      <c r="AJ266" s="6" t="s">
        <v>50</v>
      </c>
      <c r="AL266" s="6" t="s">
        <v>50</v>
      </c>
      <c r="AM266" s="6" t="s">
        <v>50</v>
      </c>
      <c r="AN266" s="6" t="s">
        <v>50</v>
      </c>
      <c r="AO266" s="6" t="s">
        <v>50</v>
      </c>
      <c r="AP266" s="6" t="s">
        <v>50</v>
      </c>
    </row>
    <row r="267" spans="1:42">
      <c r="A267" s="5">
        <v>266</v>
      </c>
      <c r="B267" s="5" t="s">
        <v>553</v>
      </c>
      <c r="C267" s="6" t="str">
        <f>IF(VLOOKUP(B267,'[1]Current Slope List'!$A$29:$M$1904,1,FALSE)=B267,"Y","N")</f>
        <v>Y</v>
      </c>
      <c r="D267" s="5" t="str">
        <f>VLOOKUP(B267,'[1]Current Slope List'!$A$29:$M$1904,2,FALSE)</f>
        <v>11SE-D/C716</v>
      </c>
      <c r="E267" s="5">
        <f>VLOOKUP(B267,'[1]Current Slope List'!$A$29:$M$1904,3,FALSE)</f>
        <v>0</v>
      </c>
      <c r="F267" s="6" t="str">
        <f t="shared" si="8"/>
        <v>WHOLE</v>
      </c>
      <c r="G267" s="6" t="str">
        <f>VLOOKUP(B267,'[1]Current Slope List'!$A$29:$M$1904,4,FALSE)</f>
        <v>E</v>
      </c>
      <c r="H267" s="6" t="str">
        <f>VLOOKUP(B267,'[1]Current Slope List'!$A$29:$M$1904,5,FALSE)</f>
        <v>CW</v>
      </c>
      <c r="I267" s="6" t="s">
        <v>468</v>
      </c>
      <c r="K267" s="6">
        <f>VLOOKUP(B267,'[1]Current Slope List'!$A$29:$M$1904,11,FALSE)</f>
        <v>0</v>
      </c>
      <c r="L267" s="5" t="s">
        <v>528</v>
      </c>
      <c r="M267" s="5" t="s">
        <v>529</v>
      </c>
      <c r="N267" s="5" t="str">
        <f>VLOOKUP(B267,'[1]Current Slope List'!$A$29:$M$1904,8,FALSE)</f>
        <v>CSD</v>
      </c>
      <c r="O267" s="7" t="s">
        <v>46</v>
      </c>
      <c r="P267" s="7">
        <v>20</v>
      </c>
      <c r="Q267" s="7">
        <v>5</v>
      </c>
      <c r="R267" s="7">
        <v>30</v>
      </c>
      <c r="S267" s="7">
        <f t="shared" si="9"/>
        <v>150</v>
      </c>
      <c r="T267" s="12">
        <v>0</v>
      </c>
      <c r="U267" s="12">
        <v>1</v>
      </c>
      <c r="V267" s="12">
        <v>0</v>
      </c>
      <c r="W267" s="12">
        <v>0</v>
      </c>
      <c r="X267" s="12">
        <v>0</v>
      </c>
      <c r="Y267" s="6" t="s">
        <v>61</v>
      </c>
      <c r="Z267" s="6" t="s">
        <v>62</v>
      </c>
      <c r="AA267" s="9" t="s">
        <v>116</v>
      </c>
      <c r="AB267" s="9" t="s">
        <v>116</v>
      </c>
      <c r="AC267" s="9" t="s">
        <v>116</v>
      </c>
      <c r="AD267" s="9" t="s">
        <v>116</v>
      </c>
      <c r="AE267" s="9" t="s">
        <v>49</v>
      </c>
      <c r="AF267" s="5">
        <v>1</v>
      </c>
      <c r="AG267" s="10">
        <f>VLOOKUP(B267,[1]NPRS!$A$29:$O$1904,10,FALSE)</f>
        <v>0.03</v>
      </c>
      <c r="AH267" s="5" t="str">
        <f>VLOOKUP(B267,'[1]Current Slope List'!$A$29:$M$1904,12,FALSE)</f>
        <v>Yes</v>
      </c>
      <c r="AI267" s="6" t="str">
        <f>IF(VLOOKUP(B267,'[1]intensive 2019'!$A$2:$E$145,1,TRUE)=B267,"Y","N")</f>
        <v>N</v>
      </c>
      <c r="AJ267" s="6" t="s">
        <v>50</v>
      </c>
      <c r="AK267" s="5">
        <v>1</v>
      </c>
      <c r="AL267" s="6" t="s">
        <v>50</v>
      </c>
      <c r="AM267" s="6" t="s">
        <v>50</v>
      </c>
      <c r="AN267" s="6" t="s">
        <v>50</v>
      </c>
      <c r="AO267" s="6" t="s">
        <v>50</v>
      </c>
      <c r="AP267" s="6" t="s">
        <v>50</v>
      </c>
    </row>
    <row r="268" spans="1:42">
      <c r="A268" s="5">
        <v>267</v>
      </c>
      <c r="B268" s="5" t="s">
        <v>554</v>
      </c>
      <c r="C268" s="6" t="str">
        <f>IF(VLOOKUP(B268,'[1]Current Slope List'!$A$29:$M$1904,1,FALSE)=B268,"Y","N")</f>
        <v>Y</v>
      </c>
      <c r="D268" s="5" t="str">
        <f>VLOOKUP(B268,'[1]Current Slope List'!$A$29:$M$1904,2,FALSE)</f>
        <v>11SE-D/C719</v>
      </c>
      <c r="E268" s="5">
        <f>VLOOKUP(B268,'[1]Current Slope List'!$A$29:$M$1904,3,FALSE)</f>
        <v>0</v>
      </c>
      <c r="F268" s="6" t="str">
        <f t="shared" si="8"/>
        <v>WHOLE</v>
      </c>
      <c r="G268" s="6" t="str">
        <f>VLOOKUP(B268,'[1]Current Slope List'!$A$29:$M$1904,4,FALSE)</f>
        <v>E</v>
      </c>
      <c r="H268" s="6" t="str">
        <f>VLOOKUP(B268,'[1]Current Slope List'!$A$29:$M$1904,5,FALSE)</f>
        <v>CW</v>
      </c>
      <c r="I268" s="6" t="s">
        <v>468</v>
      </c>
      <c r="K268" s="6">
        <f>VLOOKUP(B268,'[1]Current Slope List'!$A$29:$M$1904,11,FALSE)</f>
        <v>0</v>
      </c>
      <c r="L268" s="5" t="s">
        <v>528</v>
      </c>
      <c r="M268" s="5" t="s">
        <v>529</v>
      </c>
      <c r="N268" s="5" t="str">
        <f>VLOOKUP(B268,'[1]Current Slope List'!$A$29:$M$1904,8,FALSE)</f>
        <v>CSD</v>
      </c>
      <c r="O268" s="7" t="s">
        <v>46</v>
      </c>
      <c r="P268" s="7">
        <v>25</v>
      </c>
      <c r="Q268" s="7">
        <v>17</v>
      </c>
      <c r="R268" s="7">
        <v>100</v>
      </c>
      <c r="S268" s="7">
        <f t="shared" si="9"/>
        <v>1700</v>
      </c>
      <c r="T268" s="12">
        <v>0.2</v>
      </c>
      <c r="U268" s="12">
        <v>0.7</v>
      </c>
      <c r="V268" s="12">
        <v>0</v>
      </c>
      <c r="W268" s="12">
        <v>0.1</v>
      </c>
      <c r="X268" s="12">
        <v>0</v>
      </c>
      <c r="Y268" s="6" t="s">
        <v>61</v>
      </c>
      <c r="Z268" s="6" t="s">
        <v>72</v>
      </c>
      <c r="AA268" s="9" t="s">
        <v>116</v>
      </c>
      <c r="AB268" s="9" t="s">
        <v>116</v>
      </c>
      <c r="AC268" s="9" t="s">
        <v>116</v>
      </c>
      <c r="AD268" s="9" t="s">
        <v>116</v>
      </c>
      <c r="AE268" s="9" t="s">
        <v>49</v>
      </c>
      <c r="AF268" s="5">
        <v>1</v>
      </c>
      <c r="AG268" s="10">
        <f>VLOOKUP(B268,[1]NPRS!$A$29:$O$1904,10,FALSE)</f>
        <v>0</v>
      </c>
      <c r="AH268" s="5" t="str">
        <f>VLOOKUP(B268,'[1]Current Slope List'!$A$29:$M$1904,12,FALSE)</f>
        <v>Yes</v>
      </c>
      <c r="AI268" s="6" t="str">
        <f>IF(VLOOKUP(B268,'[1]intensive 2019'!$A$2:$E$145,1,TRUE)=B268,"Y","N")</f>
        <v>N</v>
      </c>
      <c r="AJ268" s="6" t="s">
        <v>50</v>
      </c>
      <c r="AK268" s="5">
        <v>35</v>
      </c>
      <c r="AL268" s="6" t="s">
        <v>50</v>
      </c>
      <c r="AM268" s="6" t="s">
        <v>50</v>
      </c>
      <c r="AN268" s="6" t="s">
        <v>50</v>
      </c>
      <c r="AO268" s="6" t="s">
        <v>50</v>
      </c>
      <c r="AP268" s="6" t="s">
        <v>50</v>
      </c>
    </row>
    <row r="269" spans="1:42">
      <c r="A269" s="5">
        <v>268</v>
      </c>
      <c r="B269" s="5" t="s">
        <v>555</v>
      </c>
      <c r="C269" s="6" t="str">
        <f>IF(VLOOKUP(B269,'[1]Current Slope List'!$A$29:$M$1904,1,FALSE)=B269,"Y","N")</f>
        <v>Y</v>
      </c>
      <c r="D269" s="5" t="str">
        <f>VLOOKUP(B269,'[1]Current Slope List'!$A$29:$M$1904,2,FALSE)</f>
        <v>11SE-D/F30</v>
      </c>
      <c r="E269" s="5" t="str">
        <f>VLOOKUP(B269,'[1]Current Slope List'!$A$29:$M$1904,3,FALSE)</f>
        <v>1,2</v>
      </c>
      <c r="F269" s="6" t="str">
        <f t="shared" si="8"/>
        <v>1,2</v>
      </c>
      <c r="G269" s="6" t="str">
        <f>VLOOKUP(B269,'[1]Current Slope List'!$A$29:$M$1904,4,FALSE)</f>
        <v>E</v>
      </c>
      <c r="H269" s="6" t="str">
        <f>VLOOKUP(B269,'[1]Current Slope List'!$A$29:$M$1904,5,FALSE)</f>
        <v>CW</v>
      </c>
      <c r="I269" s="6" t="s">
        <v>468</v>
      </c>
      <c r="K269" s="6">
        <f>VLOOKUP(B269,'[1]Current Slope List'!$A$29:$M$1904,11,FALSE)</f>
        <v>0</v>
      </c>
      <c r="L269" s="5" t="s">
        <v>528</v>
      </c>
      <c r="M269" s="5" t="s">
        <v>529</v>
      </c>
      <c r="N269" s="5" t="str">
        <f>VLOOKUP(B269,'[1]Current Slope List'!$A$29:$M$1904,8,FALSE)</f>
        <v>HyD,CSD</v>
      </c>
      <c r="O269" s="7" t="s">
        <v>46</v>
      </c>
      <c r="P269" s="7">
        <v>35</v>
      </c>
      <c r="Q269" s="7">
        <v>5</v>
      </c>
      <c r="R269" s="7">
        <v>95</v>
      </c>
      <c r="S269" s="7">
        <f t="shared" si="9"/>
        <v>475</v>
      </c>
      <c r="T269" s="12">
        <v>0</v>
      </c>
      <c r="U269" s="12">
        <v>1</v>
      </c>
      <c r="V269" s="12">
        <v>0</v>
      </c>
      <c r="W269" s="12">
        <v>0</v>
      </c>
      <c r="X269" s="12">
        <v>0</v>
      </c>
      <c r="Y269" s="6" t="s">
        <v>61</v>
      </c>
      <c r="Z269" s="6" t="s">
        <v>62</v>
      </c>
      <c r="AA269" s="9" t="s">
        <v>116</v>
      </c>
      <c r="AB269" s="9" t="s">
        <v>116</v>
      </c>
      <c r="AC269" s="9" t="s">
        <v>116</v>
      </c>
      <c r="AD269" s="9" t="s">
        <v>116</v>
      </c>
      <c r="AE269" s="9" t="s">
        <v>49</v>
      </c>
      <c r="AF269" s="5">
        <v>3</v>
      </c>
      <c r="AG269" s="10">
        <f>VLOOKUP(B269,[1]NPRS!$A$29:$O$1904,10,FALSE)</f>
        <v>0</v>
      </c>
      <c r="AH269" s="5" t="str">
        <f>VLOOKUP(B269,'[1]Current Slope List'!$A$29:$M$1904,12,FALSE)</f>
        <v>Yes</v>
      </c>
      <c r="AI269" s="6" t="str">
        <f>IF(VLOOKUP(B269,'[1]intensive 2019'!$A$2:$E$145,1,TRUE)=B269,"Y","N")</f>
        <v>N</v>
      </c>
      <c r="AJ269" s="6" t="s">
        <v>50</v>
      </c>
      <c r="AK269" s="5">
        <v>40</v>
      </c>
      <c r="AL269" s="6" t="s">
        <v>50</v>
      </c>
      <c r="AM269" s="6" t="s">
        <v>50</v>
      </c>
      <c r="AN269" s="6" t="s">
        <v>50</v>
      </c>
      <c r="AO269" s="6" t="s">
        <v>50</v>
      </c>
      <c r="AP269" s="6" t="s">
        <v>50</v>
      </c>
    </row>
    <row r="270" spans="1:42">
      <c r="A270" s="5">
        <v>269</v>
      </c>
      <c r="B270" s="5" t="s">
        <v>556</v>
      </c>
      <c r="C270" s="6" t="str">
        <f>IF(VLOOKUP(B270,'[1]Current Slope List'!$A$29:$M$1904,1,FALSE)=B270,"Y","N")</f>
        <v>Y</v>
      </c>
      <c r="D270" s="5" t="str">
        <f>VLOOKUP(B270,'[1]Current Slope List'!$A$29:$M$1904,2,FALSE)</f>
        <v>11SE-D/FR57</v>
      </c>
      <c r="E270" s="5">
        <f>VLOOKUP(B270,'[1]Current Slope List'!$A$29:$M$1904,3,FALSE)</f>
        <v>0</v>
      </c>
      <c r="F270" s="6" t="str">
        <f t="shared" si="8"/>
        <v>WHOLE</v>
      </c>
      <c r="G270" s="6" t="str">
        <f>VLOOKUP(B270,'[1]Current Slope List'!$A$29:$M$1904,4,FALSE)</f>
        <v>E</v>
      </c>
      <c r="H270" s="6" t="str">
        <f>VLOOKUP(B270,'[1]Current Slope List'!$A$29:$M$1904,5,FALSE)</f>
        <v>CW</v>
      </c>
      <c r="I270" s="6" t="s">
        <v>468</v>
      </c>
      <c r="K270" s="6">
        <f>VLOOKUP(B270,'[1]Current Slope List'!$A$29:$M$1904,11,FALSE)</f>
        <v>0</v>
      </c>
      <c r="L270" s="5" t="s">
        <v>528</v>
      </c>
      <c r="M270" s="5" t="s">
        <v>529</v>
      </c>
      <c r="N270" s="5" t="str">
        <f>VLOOKUP(B270,'[1]Current Slope List'!$A$29:$M$1904,8,FALSE)</f>
        <v>CSD</v>
      </c>
      <c r="O270" s="7" t="s">
        <v>46</v>
      </c>
      <c r="P270" s="7">
        <v>40</v>
      </c>
      <c r="Q270" s="7">
        <v>12</v>
      </c>
      <c r="R270" s="7">
        <v>1</v>
      </c>
      <c r="S270" s="7">
        <f t="shared" si="9"/>
        <v>12</v>
      </c>
      <c r="T270" s="12">
        <v>0</v>
      </c>
      <c r="U270" s="12">
        <v>0</v>
      </c>
      <c r="V270" s="12">
        <v>0.16</v>
      </c>
      <c r="W270" s="12">
        <v>0.84</v>
      </c>
      <c r="X270" s="12">
        <v>0</v>
      </c>
      <c r="Y270" s="6" t="s">
        <v>61</v>
      </c>
      <c r="Z270" s="6" t="s">
        <v>72</v>
      </c>
      <c r="AA270" s="9" t="s">
        <v>557</v>
      </c>
      <c r="AB270" s="9" t="s">
        <v>558</v>
      </c>
      <c r="AC270" s="9" t="s">
        <v>128</v>
      </c>
      <c r="AD270" s="9" t="s">
        <v>559</v>
      </c>
      <c r="AE270" s="9" t="s">
        <v>303</v>
      </c>
      <c r="AF270" s="5">
        <v>2</v>
      </c>
      <c r="AG270" s="10">
        <f>VLOOKUP(B270,[1]NPRS!$A$29:$O$1904,10,FALSE)</f>
        <v>9.9499999999999993</v>
      </c>
      <c r="AH270" s="5" t="str">
        <f>VLOOKUP(B270,'[1]Current Slope List'!$A$29:$M$1904,12,FALSE)</f>
        <v>Yes</v>
      </c>
      <c r="AI270" s="6" t="str">
        <f>IF(VLOOKUP(B270,'[1]intensive 2019'!$A$2:$E$145,1,TRUE)=B270,"Y","N")</f>
        <v>N</v>
      </c>
      <c r="AJ270" s="6" t="s">
        <v>50</v>
      </c>
      <c r="AK270" s="5">
        <v>1</v>
      </c>
      <c r="AL270" s="6" t="s">
        <v>50</v>
      </c>
      <c r="AM270" s="6" t="s">
        <v>50</v>
      </c>
      <c r="AN270" s="6" t="s">
        <v>50</v>
      </c>
      <c r="AO270" s="6" t="s">
        <v>50</v>
      </c>
      <c r="AP270" s="6" t="s">
        <v>50</v>
      </c>
    </row>
    <row r="271" spans="1:42">
      <c r="A271" s="5">
        <v>270</v>
      </c>
      <c r="B271" s="5" t="s">
        <v>560</v>
      </c>
      <c r="C271" s="6" t="str">
        <f>IF(VLOOKUP(B271,'[1]Current Slope List'!$A$29:$M$1904,1,FALSE)=B271,"Y","N")</f>
        <v>Y</v>
      </c>
      <c r="D271" s="5" t="str">
        <f>VLOOKUP(B271,'[1]Current Slope List'!$A$29:$M$1904,2,FALSE)</f>
        <v>11SE-D/F58</v>
      </c>
      <c r="E271" s="5">
        <f>VLOOKUP(B271,'[1]Current Slope List'!$A$29:$M$1904,3,FALSE)</f>
        <v>0</v>
      </c>
      <c r="F271" s="6" t="str">
        <f t="shared" si="8"/>
        <v>WHOLE</v>
      </c>
      <c r="G271" s="6" t="str">
        <f>VLOOKUP(B271,'[1]Current Slope List'!$A$29:$M$1904,4,FALSE)</f>
        <v>E</v>
      </c>
      <c r="H271" s="6" t="str">
        <f>VLOOKUP(B271,'[1]Current Slope List'!$A$29:$M$1904,5,FALSE)</f>
        <v>CW</v>
      </c>
      <c r="I271" s="6" t="s">
        <v>468</v>
      </c>
      <c r="K271" s="6">
        <f>VLOOKUP(B271,'[1]Current Slope List'!$A$29:$M$1904,11,FALSE)</f>
        <v>0</v>
      </c>
      <c r="L271" s="5" t="s">
        <v>528</v>
      </c>
      <c r="M271" s="5" t="s">
        <v>529</v>
      </c>
      <c r="N271" s="5" t="str">
        <f>VLOOKUP(B271,'[1]Current Slope List'!$A$29:$M$1904,8,FALSE)</f>
        <v>CSD</v>
      </c>
      <c r="O271" s="7" t="s">
        <v>46</v>
      </c>
      <c r="P271" s="7">
        <v>40</v>
      </c>
      <c r="Q271" s="7">
        <v>7</v>
      </c>
      <c r="R271" s="7">
        <v>40</v>
      </c>
      <c r="S271" s="7">
        <f t="shared" si="9"/>
        <v>280</v>
      </c>
      <c r="T271" s="12">
        <v>0</v>
      </c>
      <c r="U271" s="12">
        <v>1</v>
      </c>
      <c r="V271" s="12">
        <v>0</v>
      </c>
      <c r="W271" s="12">
        <v>0</v>
      </c>
      <c r="X271" s="12">
        <v>0</v>
      </c>
      <c r="Y271" s="6" t="s">
        <v>61</v>
      </c>
      <c r="Z271" s="6" t="s">
        <v>62</v>
      </c>
      <c r="AA271" s="9" t="s">
        <v>116</v>
      </c>
      <c r="AB271" s="9" t="s">
        <v>116</v>
      </c>
      <c r="AC271" s="9" t="s">
        <v>116</v>
      </c>
      <c r="AD271" s="9" t="s">
        <v>116</v>
      </c>
      <c r="AE271" s="9" t="s">
        <v>49</v>
      </c>
      <c r="AF271" s="5">
        <v>3</v>
      </c>
      <c r="AG271" s="10">
        <f>VLOOKUP(B271,[1]NPRS!$A$29:$O$1904,10,FALSE)</f>
        <v>0.05</v>
      </c>
      <c r="AH271" s="5" t="str">
        <f>VLOOKUP(B271,'[1]Current Slope List'!$A$29:$M$1904,12,FALSE)</f>
        <v>Yes</v>
      </c>
      <c r="AI271" s="6" t="str">
        <f>IF(VLOOKUP(B271,'[1]intensive 2019'!$A$2:$E$145,1,TRUE)=B271,"Y","N")</f>
        <v>N</v>
      </c>
      <c r="AJ271" s="6" t="s">
        <v>50</v>
      </c>
      <c r="AK271" s="5">
        <v>15</v>
      </c>
      <c r="AL271" s="6" t="s">
        <v>50</v>
      </c>
      <c r="AM271" s="6" t="s">
        <v>50</v>
      </c>
      <c r="AN271" s="6" t="s">
        <v>50</v>
      </c>
      <c r="AO271" s="6" t="s">
        <v>50</v>
      </c>
      <c r="AP271" s="6" t="s">
        <v>50</v>
      </c>
    </row>
    <row r="272" spans="1:42">
      <c r="A272" s="5">
        <v>271</v>
      </c>
      <c r="B272" s="5" t="s">
        <v>561</v>
      </c>
      <c r="C272" s="6" t="str">
        <f>IF(VLOOKUP(B272,'[1]Current Slope List'!$A$29:$M$1904,1,FALSE)=B272,"Y","N")</f>
        <v>Y</v>
      </c>
      <c r="D272" s="5" t="str">
        <f>VLOOKUP(B272,'[1]Current Slope List'!$A$29:$M$1904,2,FALSE)</f>
        <v>11SE-D/CR75</v>
      </c>
      <c r="E272" s="5">
        <f>VLOOKUP(B272,'[1]Current Slope List'!$A$29:$M$1904,3,FALSE)</f>
        <v>0</v>
      </c>
      <c r="F272" s="6" t="str">
        <f t="shared" si="8"/>
        <v>WHOLE</v>
      </c>
      <c r="G272" s="6" t="str">
        <f>VLOOKUP(B272,'[1]Current Slope List'!$A$29:$M$1904,4,FALSE)</f>
        <v>E</v>
      </c>
      <c r="H272" s="6" t="str">
        <f>VLOOKUP(B272,'[1]Current Slope List'!$A$29:$M$1904,5,FALSE)</f>
        <v>CW</v>
      </c>
      <c r="I272" s="6" t="s">
        <v>468</v>
      </c>
      <c r="K272" s="6" t="str">
        <f>VLOOKUP(B272,'[1]Current Slope List'!$A$29:$M$1904,11,FALSE)</f>
        <v>ChaiWan-West</v>
      </c>
      <c r="L272" s="5" t="s">
        <v>562</v>
      </c>
      <c r="M272" s="5" t="s">
        <v>563</v>
      </c>
      <c r="N272" s="5" t="str">
        <f>VLOOKUP(B272,'[1]Current Slope List'!$A$29:$M$1904,8,FALSE)</f>
        <v>DH</v>
      </c>
      <c r="O272" s="7" t="s">
        <v>46</v>
      </c>
      <c r="P272" s="7">
        <v>40</v>
      </c>
      <c r="Q272" s="7">
        <v>11</v>
      </c>
      <c r="R272" s="7">
        <v>130</v>
      </c>
      <c r="S272" s="7">
        <f t="shared" si="9"/>
        <v>1430</v>
      </c>
      <c r="T272" s="12">
        <v>0</v>
      </c>
      <c r="U272" s="12">
        <v>0.8</v>
      </c>
      <c r="V272" s="12">
        <v>0</v>
      </c>
      <c r="W272" s="12">
        <v>0</v>
      </c>
      <c r="X272" s="12">
        <v>0.2</v>
      </c>
      <c r="Y272" s="6" t="s">
        <v>61</v>
      </c>
      <c r="Z272" s="6" t="s">
        <v>62</v>
      </c>
      <c r="AA272" s="9" t="s">
        <v>171</v>
      </c>
      <c r="AB272" s="9">
        <v>74</v>
      </c>
      <c r="AC272" s="9">
        <v>85</v>
      </c>
      <c r="AD272" s="9" t="s">
        <v>56</v>
      </c>
      <c r="AE272" s="9" t="s">
        <v>72</v>
      </c>
      <c r="AF272" s="5">
        <v>1</v>
      </c>
      <c r="AG272" s="10">
        <f>VLOOKUP(B272,[1]NPRS!$A$29:$O$1904,10,FALSE)</f>
        <v>0</v>
      </c>
      <c r="AH272" s="5" t="str">
        <f>VLOOKUP(B272,'[1]Current Slope List'!$A$29:$M$1904,12,FALSE)</f>
        <v>Yes</v>
      </c>
      <c r="AI272" s="6" t="str">
        <f>IF(VLOOKUP(B272,'[1]intensive 2019'!$A$2:$E$145,1,TRUE)=B272,"Y","N")</f>
        <v>Y</v>
      </c>
      <c r="AJ272" s="6" t="str">
        <f>IF(VLOOKUP(B272,[1]PWI!$A$2:$B$239,1,FALSE)=B272,"Y","N")</f>
        <v>Y</v>
      </c>
      <c r="AK272" s="5">
        <v>40</v>
      </c>
      <c r="AL272" s="6" t="s">
        <v>50</v>
      </c>
      <c r="AM272" s="6" t="s">
        <v>50</v>
      </c>
      <c r="AN272" s="6" t="s">
        <v>50</v>
      </c>
      <c r="AO272" s="6" t="s">
        <v>50</v>
      </c>
      <c r="AP272" s="6" t="s">
        <v>50</v>
      </c>
    </row>
    <row r="273" spans="1:42">
      <c r="A273" s="5">
        <v>272</v>
      </c>
      <c r="B273" s="5" t="s">
        <v>564</v>
      </c>
      <c r="C273" s="6" t="str">
        <f>IF(VLOOKUP(B273,'[1]Current Slope List'!$A$29:$M$1904,1,FALSE)=B273,"Y","N")</f>
        <v>Y</v>
      </c>
      <c r="D273" s="5" t="str">
        <f>VLOOKUP(B273,'[1]Current Slope List'!$A$29:$M$1904,2,FALSE)</f>
        <v>11SE-D/F205</v>
      </c>
      <c r="E273" s="5">
        <f>VLOOKUP(B273,'[1]Current Slope List'!$A$29:$M$1904,3,FALSE)</f>
        <v>0</v>
      </c>
      <c r="F273" s="6" t="str">
        <f t="shared" si="8"/>
        <v>WHOLE</v>
      </c>
      <c r="G273" s="6" t="str">
        <f>VLOOKUP(B273,'[1]Current Slope List'!$A$29:$M$1904,4,FALSE)</f>
        <v>E</v>
      </c>
      <c r="H273" s="6" t="str">
        <f>VLOOKUP(B273,'[1]Current Slope List'!$A$29:$M$1904,5,FALSE)</f>
        <v>CW</v>
      </c>
      <c r="I273" s="6" t="s">
        <v>468</v>
      </c>
      <c r="K273" s="6" t="str">
        <f>VLOOKUP(B273,'[1]Current Slope List'!$A$29:$M$1904,11,FALSE)</f>
        <v>ChaiWan-West</v>
      </c>
      <c r="L273" s="5" t="s">
        <v>562</v>
      </c>
      <c r="M273" s="5" t="s">
        <v>563</v>
      </c>
      <c r="N273" s="5" t="str">
        <f>VLOOKUP(B273,'[1]Current Slope List'!$A$29:$M$1904,8,FALSE)</f>
        <v>DH</v>
      </c>
      <c r="O273" s="7" t="s">
        <v>46</v>
      </c>
      <c r="P273" s="7">
        <v>30</v>
      </c>
      <c r="Q273" s="7">
        <v>3</v>
      </c>
      <c r="R273" s="7">
        <v>80</v>
      </c>
      <c r="S273" s="7">
        <f t="shared" si="9"/>
        <v>240</v>
      </c>
      <c r="T273" s="12">
        <v>0</v>
      </c>
      <c r="U273" s="12">
        <v>1</v>
      </c>
      <c r="V273" s="12">
        <v>0</v>
      </c>
      <c r="W273" s="12">
        <v>0</v>
      </c>
      <c r="X273" s="12">
        <v>0</v>
      </c>
      <c r="Y273" s="6" t="s">
        <v>61</v>
      </c>
      <c r="Z273" s="6" t="s">
        <v>62</v>
      </c>
      <c r="AA273" s="9" t="s">
        <v>116</v>
      </c>
      <c r="AB273" s="9" t="s">
        <v>116</v>
      </c>
      <c r="AC273" s="9" t="s">
        <v>116</v>
      </c>
      <c r="AD273" s="9" t="s">
        <v>116</v>
      </c>
      <c r="AE273" s="9" t="s">
        <v>49</v>
      </c>
      <c r="AF273" s="5">
        <v>1</v>
      </c>
      <c r="AG273" s="10">
        <f>VLOOKUP(B273,[1]NPRS!$A$29:$O$1904,10,FALSE)</f>
        <v>0.13</v>
      </c>
      <c r="AH273" s="5" t="str">
        <f>VLOOKUP(B273,'[1]Current Slope List'!$A$29:$M$1904,12,FALSE)</f>
        <v>Yes</v>
      </c>
      <c r="AI273" s="6" t="str">
        <f>IF(VLOOKUP(B273,'[1]intensive 2019'!$A$2:$E$145,1,TRUE)=B273,"Y","N")</f>
        <v>N</v>
      </c>
      <c r="AJ273" s="6" t="s">
        <v>50</v>
      </c>
      <c r="AK273" s="5">
        <v>3</v>
      </c>
      <c r="AL273" s="6" t="s">
        <v>50</v>
      </c>
      <c r="AM273" s="6" t="s">
        <v>50</v>
      </c>
      <c r="AN273" s="6" t="s">
        <v>50</v>
      </c>
      <c r="AO273" s="6" t="s">
        <v>50</v>
      </c>
      <c r="AP273" s="6" t="s">
        <v>50</v>
      </c>
    </row>
    <row r="274" spans="1:42">
      <c r="A274" s="5">
        <v>273</v>
      </c>
      <c r="B274" s="5" t="s">
        <v>565</v>
      </c>
      <c r="C274" s="6" t="str">
        <f>IF(VLOOKUP(B274,'[1]Current Slope List'!$A$29:$M$1904,1,FALSE)=B274,"Y","N")</f>
        <v>Y</v>
      </c>
      <c r="D274" s="5" t="str">
        <f>VLOOKUP(B274,'[1]Current Slope List'!$A$29:$M$1904,2,FALSE)</f>
        <v>11SE-D/C674</v>
      </c>
      <c r="E274" s="5">
        <f>VLOOKUP(B274,'[1]Current Slope List'!$A$29:$M$1904,3,FALSE)</f>
        <v>0</v>
      </c>
      <c r="F274" s="6" t="str">
        <f t="shared" si="8"/>
        <v>WHOLE</v>
      </c>
      <c r="G274" s="6" t="str">
        <f>VLOOKUP(B274,'[1]Current Slope List'!$A$29:$M$1904,4,FALSE)</f>
        <v>E</v>
      </c>
      <c r="H274" s="6" t="str">
        <f>VLOOKUP(B274,'[1]Current Slope List'!$A$29:$M$1904,5,FALSE)</f>
        <v>CW</v>
      </c>
      <c r="I274" s="6" t="s">
        <v>468</v>
      </c>
      <c r="K274" s="6" t="str">
        <f>VLOOKUP(B274,'[1]Current Slope List'!$A$29:$M$1904,11,FALSE)</f>
        <v>ChaiWan-West</v>
      </c>
      <c r="L274" s="5" t="s">
        <v>566</v>
      </c>
      <c r="M274" s="5" t="s">
        <v>567</v>
      </c>
      <c r="N274" s="5" t="str">
        <f>VLOOKUP(B274,'[1]Current Slope List'!$A$29:$M$1904,8,FALSE)</f>
        <v>LCSD</v>
      </c>
      <c r="O274" s="7" t="s">
        <v>46</v>
      </c>
      <c r="P274" s="7">
        <v>60</v>
      </c>
      <c r="Q274" s="7">
        <v>5</v>
      </c>
      <c r="R274" s="7">
        <v>62</v>
      </c>
      <c r="S274" s="7">
        <f t="shared" si="9"/>
        <v>310</v>
      </c>
      <c r="T274" s="12">
        <v>0</v>
      </c>
      <c r="U274" s="12">
        <v>1</v>
      </c>
      <c r="V274" s="12">
        <v>0</v>
      </c>
      <c r="W274" s="12">
        <v>0</v>
      </c>
      <c r="X274" s="12">
        <v>0</v>
      </c>
      <c r="Y274" s="6" t="s">
        <v>61</v>
      </c>
      <c r="Z274" s="6" t="s">
        <v>62</v>
      </c>
      <c r="AA274" s="9" t="s">
        <v>116</v>
      </c>
      <c r="AB274" s="9" t="s">
        <v>116</v>
      </c>
      <c r="AC274" s="9" t="s">
        <v>116</v>
      </c>
      <c r="AD274" s="9" t="s">
        <v>116</v>
      </c>
      <c r="AE274" s="9" t="s">
        <v>49</v>
      </c>
      <c r="AF274" s="5">
        <v>2</v>
      </c>
      <c r="AG274" s="10">
        <f>VLOOKUP(B274,[1]NPRS!$A$29:$O$1904,10,FALSE)</f>
        <v>0.59</v>
      </c>
      <c r="AH274" s="5" t="str">
        <f>VLOOKUP(B274,'[1]Current Slope List'!$A$29:$M$1904,12,FALSE)</f>
        <v>Yes</v>
      </c>
      <c r="AI274" s="6" t="str">
        <f>IF(VLOOKUP(B274,'[1]intensive 2019'!$A$2:$E$145,1,TRUE)=B274,"Y","N")</f>
        <v>N</v>
      </c>
      <c r="AJ274" s="6" t="str">
        <f>IF(VLOOKUP(B274,[1]PWI!$A$2:$B$239,1,FALSE)=B274,"Y","N")</f>
        <v>Y</v>
      </c>
      <c r="AK274" s="5">
        <v>51</v>
      </c>
      <c r="AL274" s="6" t="str">
        <f>IF(VLOOKUP(B274,[1]OVT_SWT!$A$2:$E$100,1,FALSE)=B274,"Y","N")</f>
        <v>Y</v>
      </c>
      <c r="AM274" s="6" t="s">
        <v>50</v>
      </c>
      <c r="AN274" s="6" t="s">
        <v>50</v>
      </c>
      <c r="AO274" s="6" t="s">
        <v>50</v>
      </c>
      <c r="AP274" s="6" t="s">
        <v>50</v>
      </c>
    </row>
    <row r="275" spans="1:42">
      <c r="A275" s="5">
        <v>274</v>
      </c>
      <c r="B275" s="5" t="s">
        <v>568</v>
      </c>
      <c r="C275" s="6" t="str">
        <f>IF(VLOOKUP(B275,'[1]Current Slope List'!$A$29:$M$1904,1,FALSE)=B275,"Y","N")</f>
        <v>Y</v>
      </c>
      <c r="D275" s="5" t="str">
        <f>VLOOKUP(B275,'[1]Current Slope List'!$A$29:$M$1904,2,FALSE)</f>
        <v>11SE-D/FR209</v>
      </c>
      <c r="E275" s="5">
        <f>VLOOKUP(B275,'[1]Current Slope List'!$A$29:$M$1904,3,FALSE)</f>
        <v>0</v>
      </c>
      <c r="F275" s="6" t="str">
        <f t="shared" si="8"/>
        <v>WHOLE</v>
      </c>
      <c r="G275" s="6" t="str">
        <f>VLOOKUP(B275,'[1]Current Slope List'!$A$29:$M$1904,4,FALSE)</f>
        <v>E</v>
      </c>
      <c r="H275" s="6" t="str">
        <f>VLOOKUP(B275,'[1]Current Slope List'!$A$29:$M$1904,5,FALSE)</f>
        <v>CW</v>
      </c>
      <c r="I275" s="6" t="s">
        <v>468</v>
      </c>
      <c r="K275" s="6" t="str">
        <f>VLOOKUP(B275,'[1]Current Slope List'!$A$29:$M$1904,11,FALSE)</f>
        <v>ChaiWan-West</v>
      </c>
      <c r="L275" s="5" t="s">
        <v>566</v>
      </c>
      <c r="M275" s="5" t="s">
        <v>567</v>
      </c>
      <c r="N275" s="5" t="str">
        <f>VLOOKUP(B275,'[1]Current Slope List'!$A$29:$M$1904,8,FALSE)</f>
        <v>LCSD</v>
      </c>
      <c r="O275" s="7" t="s">
        <v>125</v>
      </c>
      <c r="P275" s="7">
        <v>20</v>
      </c>
      <c r="Q275" s="7">
        <v>4</v>
      </c>
      <c r="R275" s="7">
        <v>21</v>
      </c>
      <c r="S275" s="7">
        <f t="shared" si="9"/>
        <v>84</v>
      </c>
      <c r="T275" s="12">
        <v>0</v>
      </c>
      <c r="U275" s="12">
        <v>1</v>
      </c>
      <c r="V275" s="12">
        <v>0</v>
      </c>
      <c r="W275" s="12">
        <v>0</v>
      </c>
      <c r="X275" s="12">
        <v>0</v>
      </c>
      <c r="Y275" s="6" t="s">
        <v>61</v>
      </c>
      <c r="Z275" s="6" t="s">
        <v>62</v>
      </c>
      <c r="AA275" s="9" t="s">
        <v>270</v>
      </c>
      <c r="AB275" s="9" t="s">
        <v>75</v>
      </c>
      <c r="AC275" s="9" t="s">
        <v>121</v>
      </c>
      <c r="AD275" s="9" t="s">
        <v>56</v>
      </c>
      <c r="AE275" s="9" t="s">
        <v>62</v>
      </c>
      <c r="AF275" s="5">
        <v>2</v>
      </c>
      <c r="AG275" s="10">
        <f>VLOOKUP(B275,[1]NPRS!$A$29:$O$1904,10,FALSE)</f>
        <v>204.15</v>
      </c>
      <c r="AH275" s="5" t="str">
        <f>VLOOKUP(B275,'[1]Current Slope List'!$A$29:$M$1904,12,FALSE)</f>
        <v>Yes</v>
      </c>
      <c r="AI275" s="6" t="str">
        <f>IF(VLOOKUP(B275,'[1]intensive 2019'!$A$2:$E$145,1,TRUE)=B275,"Y","N")</f>
        <v>N</v>
      </c>
      <c r="AJ275" s="6" t="s">
        <v>50</v>
      </c>
      <c r="AK275" s="5">
        <v>13</v>
      </c>
      <c r="AL275" s="6" t="s">
        <v>50</v>
      </c>
      <c r="AM275" s="6" t="s">
        <v>50</v>
      </c>
      <c r="AN275" s="6" t="s">
        <v>50</v>
      </c>
      <c r="AO275" s="6" t="s">
        <v>50</v>
      </c>
      <c r="AP275" s="6" t="s">
        <v>50</v>
      </c>
    </row>
    <row r="276" spans="1:42">
      <c r="A276" s="5">
        <v>275</v>
      </c>
      <c r="B276" s="5" t="s">
        <v>569</v>
      </c>
      <c r="C276" s="6" t="str">
        <f>IF(VLOOKUP(B276,'[1]Current Slope List'!$A$29:$M$1904,1,FALSE)=B276,"Y","N")</f>
        <v>Y</v>
      </c>
      <c r="D276" s="5" t="str">
        <f>VLOOKUP(B276,'[1]Current Slope List'!$A$29:$M$1904,2,FALSE)</f>
        <v>11SE-D/R117</v>
      </c>
      <c r="E276" s="5">
        <f>VLOOKUP(B276,'[1]Current Slope List'!$A$29:$M$1904,3,FALSE)</f>
        <v>0</v>
      </c>
      <c r="F276" s="6" t="str">
        <f t="shared" si="8"/>
        <v>WHOLE</v>
      </c>
      <c r="G276" s="6" t="str">
        <f>VLOOKUP(B276,'[1]Current Slope List'!$A$29:$M$1904,4,FALSE)</f>
        <v>E</v>
      </c>
      <c r="H276" s="6" t="str">
        <f>VLOOKUP(B276,'[1]Current Slope List'!$A$29:$M$1904,5,FALSE)</f>
        <v>CW</v>
      </c>
      <c r="I276" s="6" t="s">
        <v>468</v>
      </c>
      <c r="K276" s="6" t="str">
        <f>VLOOKUP(B276,'[1]Current Slope List'!$A$29:$M$1904,11,FALSE)</f>
        <v>ChaiWan-West</v>
      </c>
      <c r="L276" s="5" t="s">
        <v>566</v>
      </c>
      <c r="M276" s="5" t="s">
        <v>567</v>
      </c>
      <c r="N276" s="5" t="str">
        <f>VLOOKUP(B276,'[1]Current Slope List'!$A$29:$M$1904,8,FALSE)</f>
        <v>LCSD</v>
      </c>
      <c r="O276" s="7" t="s">
        <v>125</v>
      </c>
      <c r="P276" s="6" t="s">
        <v>49</v>
      </c>
      <c r="Q276" s="6" t="s">
        <v>49</v>
      </c>
      <c r="R276" s="6" t="s">
        <v>49</v>
      </c>
      <c r="S276" s="6" t="s">
        <v>49</v>
      </c>
      <c r="T276" s="6" t="s">
        <v>49</v>
      </c>
      <c r="U276" s="6" t="s">
        <v>49</v>
      </c>
      <c r="V276" s="6" t="s">
        <v>49</v>
      </c>
      <c r="W276" s="13" t="s">
        <v>49</v>
      </c>
      <c r="X276" s="6" t="s">
        <v>49</v>
      </c>
      <c r="Y276" s="6" t="s">
        <v>49</v>
      </c>
      <c r="Z276" s="6" t="s">
        <v>49</v>
      </c>
      <c r="AA276" s="9" t="s">
        <v>570</v>
      </c>
      <c r="AB276" s="9" t="s">
        <v>571</v>
      </c>
      <c r="AC276" s="9" t="s">
        <v>121</v>
      </c>
      <c r="AD276" s="9" t="s">
        <v>79</v>
      </c>
      <c r="AE276" s="9" t="s">
        <v>72</v>
      </c>
      <c r="AF276" s="5">
        <v>2</v>
      </c>
      <c r="AG276" s="10">
        <f>VLOOKUP(B276,[1]NPRS!$A$29:$O$1904,10,FALSE)</f>
        <v>0</v>
      </c>
      <c r="AH276" s="5" t="str">
        <f>VLOOKUP(B276,'[1]Current Slope List'!$A$29:$M$1904,12,FALSE)</f>
        <v>No</v>
      </c>
      <c r="AI276" s="6" t="str">
        <f>IF(VLOOKUP(B276,'[1]intensive 2019'!$A$2:$E$145,1,TRUE)=B276,"Y","N")</f>
        <v>N</v>
      </c>
      <c r="AJ276" s="6" t="s">
        <v>50</v>
      </c>
      <c r="AL276" s="6" t="s">
        <v>50</v>
      </c>
      <c r="AM276" s="6" t="s">
        <v>50</v>
      </c>
      <c r="AN276" s="6" t="s">
        <v>50</v>
      </c>
      <c r="AO276" s="6" t="s">
        <v>50</v>
      </c>
      <c r="AP276" s="6" t="s">
        <v>50</v>
      </c>
    </row>
    <row r="277" spans="1:42">
      <c r="A277" s="5">
        <v>276</v>
      </c>
      <c r="B277" s="5" t="s">
        <v>572</v>
      </c>
      <c r="C277" s="6" t="str">
        <f>IF(VLOOKUP(B277,'[1]Current Slope List'!$A$29:$M$1904,1,FALSE)=B277,"Y","N")</f>
        <v>Y</v>
      </c>
      <c r="D277" s="5" t="str">
        <f>VLOOKUP(B277,'[1]Current Slope List'!$A$29:$M$1904,2,FALSE)</f>
        <v>11SE-D/C437</v>
      </c>
      <c r="E277" s="5">
        <f>VLOOKUP(B277,'[1]Current Slope List'!$A$29:$M$1904,3,FALSE)</f>
        <v>0</v>
      </c>
      <c r="F277" s="6" t="str">
        <f t="shared" si="8"/>
        <v>WHOLE</v>
      </c>
      <c r="G277" s="6" t="str">
        <f>VLOOKUP(B277,'[1]Current Slope List'!$A$29:$M$1904,4,FALSE)</f>
        <v>E</v>
      </c>
      <c r="H277" s="6" t="str">
        <f>VLOOKUP(B277,'[1]Current Slope List'!$A$29:$M$1904,5,FALSE)</f>
        <v>CW</v>
      </c>
      <c r="I277" s="6" t="s">
        <v>468</v>
      </c>
      <c r="K277" s="6" t="str">
        <f>VLOOKUP(B277,'[1]Current Slope List'!$A$29:$M$1904,11,FALSE)</f>
        <v>ChaiWan-West</v>
      </c>
      <c r="L277" s="5" t="s">
        <v>573</v>
      </c>
      <c r="M277" s="5" t="s">
        <v>574</v>
      </c>
      <c r="N277" s="5" t="str">
        <f>VLOOKUP(B277,'[1]Current Slope List'!$A$29:$M$1904,8,FALSE)</f>
        <v>HKPF</v>
      </c>
      <c r="O277" s="7" t="s">
        <v>46</v>
      </c>
      <c r="P277" s="7">
        <v>45</v>
      </c>
      <c r="Q277" s="7">
        <v>3</v>
      </c>
      <c r="R277" s="7">
        <v>45</v>
      </c>
      <c r="S277" s="7">
        <f t="shared" si="9"/>
        <v>135</v>
      </c>
      <c r="T277" s="12">
        <v>0</v>
      </c>
      <c r="U277" s="12">
        <v>0</v>
      </c>
      <c r="V277" s="12">
        <v>1</v>
      </c>
      <c r="W277" s="12">
        <v>0</v>
      </c>
      <c r="X277" s="12">
        <v>0</v>
      </c>
      <c r="Y277" s="6" t="s">
        <v>61</v>
      </c>
      <c r="Z277" s="6" t="s">
        <v>62</v>
      </c>
      <c r="AA277" s="9" t="s">
        <v>116</v>
      </c>
      <c r="AB277" s="9" t="s">
        <v>116</v>
      </c>
      <c r="AC277" s="9" t="s">
        <v>116</v>
      </c>
      <c r="AD277" s="9" t="s">
        <v>116</v>
      </c>
      <c r="AE277" s="9" t="s">
        <v>49</v>
      </c>
      <c r="AF277" s="5">
        <v>2</v>
      </c>
      <c r="AG277" s="10">
        <f>VLOOKUP(B277,[1]NPRS!$A$29:$O$1904,10,FALSE)</f>
        <v>1.63</v>
      </c>
      <c r="AH277" s="5" t="str">
        <f>VLOOKUP(B277,'[1]Current Slope List'!$A$29:$M$1904,12,FALSE)</f>
        <v>Yes</v>
      </c>
      <c r="AI277" s="6" t="str">
        <f>IF(VLOOKUP(B277,'[1]intensive 2019'!$A$2:$E$145,1,TRUE)=B277,"Y","N")</f>
        <v>N</v>
      </c>
      <c r="AJ277" s="6" t="s">
        <v>50</v>
      </c>
      <c r="AK277" s="5">
        <v>4</v>
      </c>
      <c r="AL277" s="6" t="s">
        <v>50</v>
      </c>
      <c r="AM277" s="6" t="s">
        <v>50</v>
      </c>
      <c r="AN277" s="6" t="s">
        <v>50</v>
      </c>
      <c r="AO277" s="6" t="str">
        <f>IF(VLOOKUP(B277,[1]Roadside!$B$2:$D$186,1,FALSE)=B277,"Y","N")</f>
        <v>Y</v>
      </c>
      <c r="AP277" s="6" t="s">
        <v>50</v>
      </c>
    </row>
    <row r="278" spans="1:42">
      <c r="A278" s="5">
        <v>277</v>
      </c>
      <c r="B278" s="5" t="s">
        <v>575</v>
      </c>
      <c r="C278" s="6" t="str">
        <f>IF(VLOOKUP(B278,'[1]Current Slope List'!$A$29:$M$1904,1,FALSE)=B278,"Y","N")</f>
        <v>Y</v>
      </c>
      <c r="D278" s="5" t="str">
        <f>VLOOKUP(B278,'[1]Current Slope List'!$A$29:$M$1904,2,FALSE)</f>
        <v>11SE-D/CR563</v>
      </c>
      <c r="E278" s="5">
        <f>VLOOKUP(B278,'[1]Current Slope List'!$A$29:$M$1904,3,FALSE)</f>
        <v>0</v>
      </c>
      <c r="F278" s="6" t="str">
        <f t="shared" si="8"/>
        <v>WHOLE</v>
      </c>
      <c r="G278" s="6" t="str">
        <f>VLOOKUP(B278,'[1]Current Slope List'!$A$29:$M$1904,4,FALSE)</f>
        <v>E</v>
      </c>
      <c r="H278" s="6" t="str">
        <f>VLOOKUP(B278,'[1]Current Slope List'!$A$29:$M$1904,5,FALSE)</f>
        <v>CW</v>
      </c>
      <c r="I278" s="6" t="s">
        <v>468</v>
      </c>
      <c r="K278" s="6" t="str">
        <f>VLOOKUP(B278,'[1]Current Slope List'!$A$29:$M$1904,11,FALSE)</f>
        <v>ChaiWan-West</v>
      </c>
      <c r="L278" s="5" t="s">
        <v>573</v>
      </c>
      <c r="M278" s="5" t="s">
        <v>574</v>
      </c>
      <c r="N278" s="5" t="str">
        <f>VLOOKUP(B278,'[1]Current Slope List'!$A$29:$M$1904,8,FALSE)</f>
        <v>HKPF</v>
      </c>
      <c r="O278" s="7" t="s">
        <v>125</v>
      </c>
      <c r="P278" s="7">
        <v>35</v>
      </c>
      <c r="Q278" s="7">
        <v>3</v>
      </c>
      <c r="R278" s="7">
        <v>45</v>
      </c>
      <c r="S278" s="7">
        <f t="shared" si="9"/>
        <v>135</v>
      </c>
      <c r="T278" s="12">
        <v>0</v>
      </c>
      <c r="U278" s="12">
        <v>0</v>
      </c>
      <c r="V278" s="12">
        <v>1</v>
      </c>
      <c r="W278" s="12">
        <v>0</v>
      </c>
      <c r="X278" s="12">
        <v>0</v>
      </c>
      <c r="Y278" s="6" t="s">
        <v>61</v>
      </c>
      <c r="Z278" s="6" t="s">
        <v>72</v>
      </c>
      <c r="AA278" s="9" t="s">
        <v>94</v>
      </c>
      <c r="AB278" s="9" t="s">
        <v>551</v>
      </c>
      <c r="AC278" s="9" t="s">
        <v>121</v>
      </c>
      <c r="AD278" s="9" t="s">
        <v>56</v>
      </c>
      <c r="AE278" s="9" t="s">
        <v>72</v>
      </c>
      <c r="AF278" s="5">
        <v>1</v>
      </c>
      <c r="AG278" s="10">
        <f>VLOOKUP(B278,[1]NPRS!$A$29:$O$1904,10,FALSE)</f>
        <v>2.56</v>
      </c>
      <c r="AH278" s="5" t="str">
        <f>VLOOKUP(B278,'[1]Current Slope List'!$A$29:$M$1904,12,FALSE)</f>
        <v>No</v>
      </c>
      <c r="AI278" s="6" t="str">
        <f>IF(VLOOKUP(B278,'[1]intensive 2019'!$A$2:$E$145,1,TRUE)=B278,"Y","N")</f>
        <v>N</v>
      </c>
      <c r="AJ278" s="6" t="s">
        <v>50</v>
      </c>
      <c r="AL278" s="6" t="s">
        <v>50</v>
      </c>
      <c r="AM278" s="6" t="s">
        <v>50</v>
      </c>
      <c r="AN278" s="6" t="s">
        <v>50</v>
      </c>
      <c r="AO278" s="6" t="s">
        <v>50</v>
      </c>
      <c r="AP278" s="6" t="s">
        <v>50</v>
      </c>
    </row>
    <row r="279" spans="1:42">
      <c r="A279" s="5">
        <v>278</v>
      </c>
      <c r="B279" s="5" t="s">
        <v>576</v>
      </c>
      <c r="C279" s="6" t="str">
        <f>IF(VLOOKUP(B279,'[1]Current Slope List'!$A$29:$M$1904,1,FALSE)=B279,"Y","N")</f>
        <v>Y</v>
      </c>
      <c r="D279" s="5" t="str">
        <f>VLOOKUP(B279,'[1]Current Slope List'!$A$29:$M$1904,2,FALSE)</f>
        <v>11SE-D/R133</v>
      </c>
      <c r="E279" s="5" t="str">
        <f>VLOOKUP(B279,'[1]Current Slope List'!$A$29:$M$1904,3,FALSE)</f>
        <v>1,2</v>
      </c>
      <c r="F279" s="6" t="str">
        <f t="shared" si="8"/>
        <v>1,2</v>
      </c>
      <c r="G279" s="6" t="str">
        <f>VLOOKUP(B279,'[1]Current Slope List'!$A$29:$M$1904,4,FALSE)</f>
        <v>E</v>
      </c>
      <c r="H279" s="6" t="str">
        <f>VLOOKUP(B279,'[1]Current Slope List'!$A$29:$M$1904,5,FALSE)</f>
        <v>CW</v>
      </c>
      <c r="I279" s="6" t="s">
        <v>468</v>
      </c>
      <c r="K279" s="6" t="str">
        <f>VLOOKUP(B279,'[1]Current Slope List'!$A$29:$M$1904,11,FALSE)</f>
        <v>ChaiWan-West</v>
      </c>
      <c r="L279" s="5" t="s">
        <v>577</v>
      </c>
      <c r="M279" s="5" t="s">
        <v>578</v>
      </c>
      <c r="N279" s="5" t="str">
        <f>VLOOKUP(B279,'[1]Current Slope List'!$A$29:$M$1904,8,FALSE)</f>
        <v>HyD,FSD</v>
      </c>
      <c r="O279" s="7" t="s">
        <v>125</v>
      </c>
      <c r="P279" s="6" t="s">
        <v>49</v>
      </c>
      <c r="Q279" s="6" t="s">
        <v>49</v>
      </c>
      <c r="R279" s="6" t="s">
        <v>49</v>
      </c>
      <c r="S279" s="6" t="s">
        <v>49</v>
      </c>
      <c r="T279" s="6" t="s">
        <v>49</v>
      </c>
      <c r="U279" s="6" t="s">
        <v>49</v>
      </c>
      <c r="V279" s="6" t="s">
        <v>49</v>
      </c>
      <c r="W279" s="13" t="s">
        <v>49</v>
      </c>
      <c r="X279" s="6" t="s">
        <v>49</v>
      </c>
      <c r="Y279" s="6" t="s">
        <v>49</v>
      </c>
      <c r="Z279" s="6" t="s">
        <v>49</v>
      </c>
      <c r="AA279" s="9">
        <v>3.6</v>
      </c>
      <c r="AB279" s="9" t="s">
        <v>55</v>
      </c>
      <c r="AC279" s="9" t="s">
        <v>121</v>
      </c>
      <c r="AD279" s="9" t="s">
        <v>56</v>
      </c>
      <c r="AE279" s="9" t="s">
        <v>72</v>
      </c>
      <c r="AF279" s="5">
        <v>2</v>
      </c>
      <c r="AG279" s="10">
        <f>VLOOKUP(B279,[1]NPRS!$A$29:$O$1904,10,FALSE)</f>
        <v>0</v>
      </c>
      <c r="AH279" s="5" t="str">
        <f>VLOOKUP(B279,'[1]Current Slope List'!$A$29:$M$1904,12,FALSE)</f>
        <v>No</v>
      </c>
      <c r="AI279" s="6" t="str">
        <f>IF(VLOOKUP(B279,'[1]intensive 2019'!$A$2:$E$145,1,TRUE)=B279,"Y","N")</f>
        <v>N</v>
      </c>
      <c r="AJ279" s="6" t="s">
        <v>50</v>
      </c>
      <c r="AL279" s="6" t="s">
        <v>50</v>
      </c>
      <c r="AM279" s="6" t="s">
        <v>50</v>
      </c>
      <c r="AN279" s="6" t="s">
        <v>50</v>
      </c>
      <c r="AO279" s="6" t="s">
        <v>50</v>
      </c>
      <c r="AP279" s="6" t="s">
        <v>50</v>
      </c>
    </row>
    <row r="280" spans="1:42">
      <c r="A280" s="5">
        <v>279</v>
      </c>
      <c r="B280" s="5" t="s">
        <v>579</v>
      </c>
      <c r="C280" s="6" t="str">
        <f>IF(VLOOKUP(B280,'[1]Current Slope List'!$A$29:$M$1904,1,FALSE)=B280,"Y","N")</f>
        <v>Y</v>
      </c>
      <c r="D280" s="5" t="str">
        <f>VLOOKUP(B280,'[1]Current Slope List'!$A$29:$M$1904,2,FALSE)</f>
        <v>11SE-D/C159</v>
      </c>
      <c r="E280" s="5">
        <f>VLOOKUP(B280,'[1]Current Slope List'!$A$29:$M$1904,3,FALSE)</f>
        <v>0</v>
      </c>
      <c r="F280" s="6" t="str">
        <f t="shared" si="8"/>
        <v>WHOLE</v>
      </c>
      <c r="G280" s="6" t="str">
        <f>VLOOKUP(B280,'[1]Current Slope List'!$A$29:$M$1904,4,FALSE)</f>
        <v>E</v>
      </c>
      <c r="H280" s="6" t="str">
        <f>VLOOKUP(B280,'[1]Current Slope List'!$A$29:$M$1904,5,FALSE)</f>
        <v>CW</v>
      </c>
      <c r="I280" s="6" t="s">
        <v>468</v>
      </c>
      <c r="K280" s="6" t="str">
        <f>VLOOKUP(B280,'[1]Current Slope List'!$A$29:$M$1904,11,FALSE)</f>
        <v>ChaiWan-West</v>
      </c>
      <c r="L280" s="5" t="s">
        <v>580</v>
      </c>
      <c r="M280" s="5" t="s">
        <v>581</v>
      </c>
      <c r="N280" s="5" t="str">
        <f>VLOOKUP(B280,'[1]Current Slope List'!$A$29:$M$1904,8,FALSE)</f>
        <v>LCSD</v>
      </c>
      <c r="O280" s="7" t="s">
        <v>125</v>
      </c>
      <c r="P280" s="7">
        <v>35</v>
      </c>
      <c r="Q280" s="7">
        <v>4.5</v>
      </c>
      <c r="R280" s="7">
        <v>27</v>
      </c>
      <c r="S280" s="7">
        <f t="shared" si="9"/>
        <v>121.5</v>
      </c>
      <c r="T280" s="12">
        <v>0</v>
      </c>
      <c r="U280" s="12">
        <v>1</v>
      </c>
      <c r="V280" s="12">
        <v>0</v>
      </c>
      <c r="W280" s="12">
        <v>0</v>
      </c>
      <c r="X280" s="12">
        <v>0</v>
      </c>
      <c r="Y280" s="6" t="s">
        <v>61</v>
      </c>
      <c r="Z280" s="6" t="s">
        <v>62</v>
      </c>
      <c r="AA280" s="9" t="s">
        <v>116</v>
      </c>
      <c r="AB280" s="9" t="s">
        <v>116</v>
      </c>
      <c r="AC280" s="9" t="s">
        <v>116</v>
      </c>
      <c r="AD280" s="9" t="s">
        <v>116</v>
      </c>
      <c r="AE280" s="9" t="s">
        <v>49</v>
      </c>
      <c r="AF280" s="5">
        <v>2</v>
      </c>
      <c r="AG280" s="10">
        <f>VLOOKUP(B280,[1]NPRS!$A$29:$O$1904,10,FALSE)</f>
        <v>0.03</v>
      </c>
      <c r="AH280" s="5" t="str">
        <f>VLOOKUP(B280,'[1]Current Slope List'!$A$29:$M$1904,12,FALSE)</f>
        <v>Yes</v>
      </c>
      <c r="AI280" s="6" t="str">
        <f>IF(VLOOKUP(B280,'[1]intensive 2019'!$A$2:$E$145,1,TRUE)=B280,"Y","N")</f>
        <v>Y</v>
      </c>
      <c r="AJ280" s="6" t="s">
        <v>50</v>
      </c>
      <c r="AK280" s="5">
        <v>3</v>
      </c>
      <c r="AL280" s="6" t="s">
        <v>50</v>
      </c>
      <c r="AM280" s="6" t="s">
        <v>50</v>
      </c>
      <c r="AN280" s="6" t="s">
        <v>50</v>
      </c>
      <c r="AO280" s="6" t="s">
        <v>50</v>
      </c>
      <c r="AP280" s="6" t="s">
        <v>50</v>
      </c>
    </row>
    <row r="281" spans="1:42">
      <c r="A281" s="5">
        <v>280</v>
      </c>
      <c r="B281" s="5" t="s">
        <v>582</v>
      </c>
      <c r="C281" s="6" t="str">
        <f>IF(VLOOKUP(B281,'[1]Current Slope List'!$A$29:$M$1904,1,FALSE)=B281,"Y","N")</f>
        <v>Y</v>
      </c>
      <c r="D281" s="5" t="str">
        <f>VLOOKUP(B281,'[1]Current Slope List'!$A$29:$M$1904,2,FALSE)</f>
        <v>11SE-D/C160</v>
      </c>
      <c r="E281" s="5">
        <f>VLOOKUP(B281,'[1]Current Slope List'!$A$29:$M$1904,3,FALSE)</f>
        <v>0</v>
      </c>
      <c r="F281" s="6" t="str">
        <f t="shared" si="8"/>
        <v>WHOLE</v>
      </c>
      <c r="G281" s="6" t="str">
        <f>VLOOKUP(B281,'[1]Current Slope List'!$A$29:$M$1904,4,FALSE)</f>
        <v>E</v>
      </c>
      <c r="H281" s="6" t="str">
        <f>VLOOKUP(B281,'[1]Current Slope List'!$A$29:$M$1904,5,FALSE)</f>
        <v>CW</v>
      </c>
      <c r="I281" s="6" t="s">
        <v>468</v>
      </c>
      <c r="K281" s="6" t="str">
        <f>VLOOKUP(B281,'[1]Current Slope List'!$A$29:$M$1904,11,FALSE)</f>
        <v>ChaiWan-West</v>
      </c>
      <c r="L281" s="5" t="s">
        <v>580</v>
      </c>
      <c r="M281" s="5" t="s">
        <v>581</v>
      </c>
      <c r="N281" s="5" t="str">
        <f>VLOOKUP(B281,'[1]Current Slope List'!$A$29:$M$1904,8,FALSE)</f>
        <v>LCSD</v>
      </c>
      <c r="O281" s="7" t="s">
        <v>125</v>
      </c>
      <c r="P281" s="7">
        <v>35</v>
      </c>
      <c r="Q281" s="7">
        <v>6</v>
      </c>
      <c r="R281" s="7">
        <v>80</v>
      </c>
      <c r="S281" s="7">
        <f t="shared" si="9"/>
        <v>480</v>
      </c>
      <c r="T281" s="12">
        <v>0</v>
      </c>
      <c r="U281" s="12">
        <v>1</v>
      </c>
      <c r="V281" s="12">
        <v>0</v>
      </c>
      <c r="W281" s="12">
        <v>0</v>
      </c>
      <c r="X281" s="12">
        <v>0</v>
      </c>
      <c r="Y281" s="6" t="s">
        <v>61</v>
      </c>
      <c r="Z281" s="6" t="s">
        <v>72</v>
      </c>
      <c r="AA281" s="9" t="s">
        <v>116</v>
      </c>
      <c r="AB281" s="9" t="s">
        <v>116</v>
      </c>
      <c r="AC281" s="9" t="s">
        <v>116</v>
      </c>
      <c r="AD281" s="9" t="s">
        <v>116</v>
      </c>
      <c r="AE281" s="9" t="s">
        <v>49</v>
      </c>
      <c r="AF281" s="5">
        <v>2</v>
      </c>
      <c r="AG281" s="10">
        <f>VLOOKUP(B281,[1]NPRS!$A$29:$O$1904,10,FALSE)</f>
        <v>44.45</v>
      </c>
      <c r="AH281" s="5" t="str">
        <f>VLOOKUP(B281,'[1]Current Slope List'!$A$29:$M$1904,12,FALSE)</f>
        <v>Yes</v>
      </c>
      <c r="AI281" s="6" t="str">
        <f>IF(VLOOKUP(B281,'[1]intensive 2019'!$A$2:$E$145,1,TRUE)=B281,"Y","N")</f>
        <v>N</v>
      </c>
      <c r="AJ281" s="6" t="s">
        <v>50</v>
      </c>
      <c r="AK281" s="5">
        <v>20</v>
      </c>
      <c r="AL281" s="6" t="s">
        <v>50</v>
      </c>
      <c r="AM281" s="6" t="s">
        <v>50</v>
      </c>
      <c r="AN281" s="6" t="s">
        <v>50</v>
      </c>
      <c r="AO281" s="6" t="s">
        <v>50</v>
      </c>
      <c r="AP281" s="6" t="s">
        <v>50</v>
      </c>
    </row>
    <row r="282" spans="1:42">
      <c r="A282" s="5">
        <v>281</v>
      </c>
      <c r="B282" s="5" t="s">
        <v>583</v>
      </c>
      <c r="C282" s="6" t="str">
        <f>IF(VLOOKUP(B282,'[1]Current Slope List'!$A$29:$M$1904,1,FALSE)=B282,"Y","N")</f>
        <v>Y</v>
      </c>
      <c r="D282" s="5" t="str">
        <f>VLOOKUP(B282,'[1]Current Slope List'!$A$29:$M$1904,2,FALSE)</f>
        <v>11SE-D/C161</v>
      </c>
      <c r="E282" s="5">
        <f>VLOOKUP(B282,'[1]Current Slope List'!$A$29:$M$1904,3,FALSE)</f>
        <v>0</v>
      </c>
      <c r="F282" s="6" t="str">
        <f t="shared" si="8"/>
        <v>WHOLE</v>
      </c>
      <c r="G282" s="6" t="str">
        <f>VLOOKUP(B282,'[1]Current Slope List'!$A$29:$M$1904,4,FALSE)</f>
        <v>E</v>
      </c>
      <c r="H282" s="6" t="str">
        <f>VLOOKUP(B282,'[1]Current Slope List'!$A$29:$M$1904,5,FALSE)</f>
        <v>CW</v>
      </c>
      <c r="I282" s="6" t="s">
        <v>468</v>
      </c>
      <c r="K282" s="6" t="str">
        <f>VLOOKUP(B282,'[1]Current Slope List'!$A$29:$M$1904,11,FALSE)</f>
        <v>ChaiWan-West</v>
      </c>
      <c r="L282" s="5" t="s">
        <v>580</v>
      </c>
      <c r="M282" s="5" t="s">
        <v>581</v>
      </c>
      <c r="N282" s="5" t="str">
        <f>VLOOKUP(B282,'[1]Current Slope List'!$A$29:$M$1904,8,FALSE)</f>
        <v>LCSD</v>
      </c>
      <c r="O282" s="7" t="s">
        <v>125</v>
      </c>
      <c r="P282" s="7">
        <v>45</v>
      </c>
      <c r="Q282" s="7">
        <v>4</v>
      </c>
      <c r="R282" s="7">
        <v>85</v>
      </c>
      <c r="S282" s="7">
        <f t="shared" si="9"/>
        <v>340</v>
      </c>
      <c r="T282" s="12">
        <v>0</v>
      </c>
      <c r="U282" s="12">
        <v>0</v>
      </c>
      <c r="V282" s="12">
        <v>1</v>
      </c>
      <c r="W282" s="12">
        <v>0</v>
      </c>
      <c r="X282" s="12">
        <v>0</v>
      </c>
      <c r="Y282" s="6" t="s">
        <v>78</v>
      </c>
      <c r="Z282" s="6" t="s">
        <v>62</v>
      </c>
      <c r="AA282" s="9" t="s">
        <v>116</v>
      </c>
      <c r="AB282" s="9" t="s">
        <v>116</v>
      </c>
      <c r="AC282" s="9" t="s">
        <v>116</v>
      </c>
      <c r="AD282" s="9" t="s">
        <v>116</v>
      </c>
      <c r="AE282" s="9" t="s">
        <v>49</v>
      </c>
      <c r="AF282" s="5">
        <v>2</v>
      </c>
      <c r="AG282" s="10">
        <f>VLOOKUP(B282,[1]NPRS!$A$29:$O$1904,10,FALSE)</f>
        <v>0.08</v>
      </c>
      <c r="AH282" s="5" t="str">
        <f>VLOOKUP(B282,'[1]Current Slope List'!$A$29:$M$1904,12,FALSE)</f>
        <v>Yes</v>
      </c>
      <c r="AI282" s="6" t="str">
        <f>IF(VLOOKUP(B282,'[1]intensive 2019'!$A$2:$E$145,1,TRUE)=B282,"Y","N")</f>
        <v>N</v>
      </c>
      <c r="AJ282" s="6" t="s">
        <v>50</v>
      </c>
      <c r="AK282" s="5">
        <v>12</v>
      </c>
      <c r="AL282" s="6" t="s">
        <v>50</v>
      </c>
      <c r="AM282" s="6" t="s">
        <v>50</v>
      </c>
      <c r="AN282" s="6" t="s">
        <v>50</v>
      </c>
      <c r="AO282" s="6" t="s">
        <v>50</v>
      </c>
      <c r="AP282" s="6" t="s">
        <v>50</v>
      </c>
    </row>
    <row r="283" spans="1:42">
      <c r="A283" s="5">
        <v>282</v>
      </c>
      <c r="B283" s="5" t="s">
        <v>584</v>
      </c>
      <c r="C283" s="6" t="str">
        <f>IF(VLOOKUP(B283,'[1]Current Slope List'!$A$29:$M$1904,1,FALSE)=B283,"Y","N")</f>
        <v>Y</v>
      </c>
      <c r="D283" s="5" t="str">
        <f>VLOOKUP(B283,'[1]Current Slope List'!$A$29:$M$1904,2,FALSE)</f>
        <v>11SE-D/CR22</v>
      </c>
      <c r="E283" s="5">
        <f>VLOOKUP(B283,'[1]Current Slope List'!$A$29:$M$1904,3,FALSE)</f>
        <v>0</v>
      </c>
      <c r="F283" s="6" t="str">
        <f t="shared" si="8"/>
        <v>WHOLE</v>
      </c>
      <c r="G283" s="6" t="str">
        <f>VLOOKUP(B283,'[1]Current Slope List'!$A$29:$M$1904,4,FALSE)</f>
        <v>E</v>
      </c>
      <c r="H283" s="6" t="str">
        <f>VLOOKUP(B283,'[1]Current Slope List'!$A$29:$M$1904,5,FALSE)</f>
        <v>CW</v>
      </c>
      <c r="I283" s="6" t="s">
        <v>468</v>
      </c>
      <c r="K283" s="6" t="str">
        <f>VLOOKUP(B283,'[1]Current Slope List'!$A$29:$M$1904,11,FALSE)</f>
        <v>ChaiWan-West</v>
      </c>
      <c r="L283" s="5" t="s">
        <v>580</v>
      </c>
      <c r="M283" s="5" t="s">
        <v>581</v>
      </c>
      <c r="N283" s="5" t="str">
        <f>VLOOKUP(B283,'[1]Current Slope List'!$A$29:$M$1904,8,FALSE)</f>
        <v>LCSD</v>
      </c>
      <c r="O283" s="7" t="s">
        <v>46</v>
      </c>
      <c r="P283" s="7">
        <v>50</v>
      </c>
      <c r="Q283" s="7">
        <v>25.5</v>
      </c>
      <c r="R283" s="7">
        <v>120</v>
      </c>
      <c r="S283" s="7">
        <f t="shared" si="9"/>
        <v>3060</v>
      </c>
      <c r="T283" s="12">
        <v>0</v>
      </c>
      <c r="U283" s="12">
        <v>0.55000000000000004</v>
      </c>
      <c r="V283" s="12">
        <v>0</v>
      </c>
      <c r="W283" s="12">
        <v>0.45</v>
      </c>
      <c r="X283" s="12">
        <v>0</v>
      </c>
      <c r="Y283" s="6" t="s">
        <v>78</v>
      </c>
      <c r="Z283" s="6" t="s">
        <v>72</v>
      </c>
      <c r="AA283" s="9" t="s">
        <v>257</v>
      </c>
      <c r="AB283" s="9" t="s">
        <v>585</v>
      </c>
      <c r="AC283" s="9" t="s">
        <v>121</v>
      </c>
      <c r="AD283" s="9" t="s">
        <v>97</v>
      </c>
      <c r="AE283" s="9" t="s">
        <v>62</v>
      </c>
      <c r="AF283" s="5">
        <v>2</v>
      </c>
      <c r="AG283" s="10">
        <f>VLOOKUP(B283,[1]NPRS!$A$29:$O$1904,10,FALSE)</f>
        <v>39.74</v>
      </c>
      <c r="AH283" s="5" t="str">
        <f>VLOOKUP(B283,'[1]Current Slope List'!$A$29:$M$1904,12,FALSE)</f>
        <v>Yes</v>
      </c>
      <c r="AI283" s="6" t="str">
        <f>IF(VLOOKUP(B283,'[1]intensive 2019'!$A$2:$E$145,1,TRUE)=B283,"Y","N")</f>
        <v>N</v>
      </c>
      <c r="AJ283" s="6" t="str">
        <f>IF(VLOOKUP(B283,[1]PWI!$A$2:$B$239,1,FALSE)=B283,"Y","N")</f>
        <v>Y</v>
      </c>
      <c r="AK283" s="5">
        <v>45</v>
      </c>
      <c r="AL283" s="6" t="str">
        <f>IF(VLOOKUP(B283,[1]OVT_SWT!$A$2:$E$100,1,FALSE)=B283,"Y","N")</f>
        <v>Y</v>
      </c>
      <c r="AM283" s="6" t="s">
        <v>50</v>
      </c>
      <c r="AN283" s="6" t="s">
        <v>50</v>
      </c>
      <c r="AO283" s="6" t="s">
        <v>50</v>
      </c>
      <c r="AP283" s="6" t="s">
        <v>50</v>
      </c>
    </row>
    <row r="284" spans="1:42">
      <c r="A284" s="5">
        <v>283</v>
      </c>
      <c r="B284" s="5" t="s">
        <v>586</v>
      </c>
      <c r="C284" s="6" t="str">
        <f>IF(VLOOKUP(B284,'[1]Current Slope List'!$A$29:$M$1904,1,FALSE)=B284,"Y","N")</f>
        <v>Y</v>
      </c>
      <c r="D284" s="5" t="str">
        <f>VLOOKUP(B284,'[1]Current Slope List'!$A$29:$M$1904,2,FALSE)</f>
        <v>11SE-D/C452</v>
      </c>
      <c r="E284" s="5">
        <f>VLOOKUP(B284,'[1]Current Slope List'!$A$29:$M$1904,3,FALSE)</f>
        <v>0</v>
      </c>
      <c r="F284" s="6" t="str">
        <f t="shared" si="8"/>
        <v>WHOLE</v>
      </c>
      <c r="G284" s="6" t="str">
        <f>VLOOKUP(B284,'[1]Current Slope List'!$A$29:$M$1904,4,FALSE)</f>
        <v>E</v>
      </c>
      <c r="H284" s="6" t="str">
        <f>VLOOKUP(B284,'[1]Current Slope List'!$A$29:$M$1904,5,FALSE)</f>
        <v>CW</v>
      </c>
      <c r="I284" s="6" t="s">
        <v>468</v>
      </c>
      <c r="K284" s="6" t="str">
        <f>VLOOKUP(B284,'[1]Current Slope List'!$A$29:$M$1904,11,FALSE)</f>
        <v>ChaiWan-West</v>
      </c>
      <c r="L284" s="5" t="s">
        <v>580</v>
      </c>
      <c r="M284" s="5" t="s">
        <v>581</v>
      </c>
      <c r="N284" s="5" t="str">
        <f>VLOOKUP(B284,'[1]Current Slope List'!$A$29:$M$1904,8,FALSE)</f>
        <v>LCSD</v>
      </c>
      <c r="O284" s="7" t="s">
        <v>125</v>
      </c>
      <c r="P284" s="7">
        <v>30</v>
      </c>
      <c r="Q284" s="7">
        <v>4.8</v>
      </c>
      <c r="R284" s="7">
        <v>80</v>
      </c>
      <c r="S284" s="7">
        <f t="shared" si="9"/>
        <v>384</v>
      </c>
      <c r="T284" s="12">
        <v>0</v>
      </c>
      <c r="U284" s="12">
        <v>1</v>
      </c>
      <c r="V284" s="12">
        <v>0</v>
      </c>
      <c r="W284" s="12">
        <v>0</v>
      </c>
      <c r="X284" s="12">
        <v>0</v>
      </c>
      <c r="Y284" s="6" t="s">
        <v>61</v>
      </c>
      <c r="Z284" s="6" t="s">
        <v>62</v>
      </c>
      <c r="AA284" s="9" t="s">
        <v>116</v>
      </c>
      <c r="AB284" s="9" t="s">
        <v>116</v>
      </c>
      <c r="AC284" s="9" t="s">
        <v>116</v>
      </c>
      <c r="AD284" s="9" t="s">
        <v>116</v>
      </c>
      <c r="AE284" s="9" t="s">
        <v>49</v>
      </c>
      <c r="AF284" s="5">
        <v>1</v>
      </c>
      <c r="AG284" s="10">
        <f>VLOOKUP(B284,[1]NPRS!$A$29:$O$1904,10,FALSE)</f>
        <v>0</v>
      </c>
      <c r="AH284" s="5" t="str">
        <f>VLOOKUP(B284,'[1]Current Slope List'!$A$29:$M$1904,12,FALSE)</f>
        <v>Yes</v>
      </c>
      <c r="AI284" s="6" t="str">
        <f>IF(VLOOKUP(B284,'[1]intensive 2019'!$A$2:$E$145,1,TRUE)=B284,"Y","N")</f>
        <v>N</v>
      </c>
      <c r="AJ284" s="6" t="s">
        <v>50</v>
      </c>
      <c r="AK284" s="5">
        <v>13</v>
      </c>
      <c r="AL284" s="6" t="s">
        <v>50</v>
      </c>
      <c r="AM284" s="6" t="s">
        <v>50</v>
      </c>
      <c r="AN284" s="6" t="s">
        <v>50</v>
      </c>
      <c r="AO284" s="6" t="s">
        <v>50</v>
      </c>
      <c r="AP284" s="6" t="s">
        <v>50</v>
      </c>
    </row>
    <row r="285" spans="1:42">
      <c r="A285" s="5">
        <v>284</v>
      </c>
      <c r="B285" s="5" t="s">
        <v>587</v>
      </c>
      <c r="C285" s="6" t="str">
        <f>IF(VLOOKUP(B285,'[1]Current Slope List'!$A$29:$M$1904,1,FALSE)=B285,"Y","N")</f>
        <v>Y</v>
      </c>
      <c r="D285" s="5" t="str">
        <f>VLOOKUP(B285,'[1]Current Slope List'!$A$29:$M$1904,2,FALSE)</f>
        <v>11SE-D/C453</v>
      </c>
      <c r="E285" s="5">
        <f>VLOOKUP(B285,'[1]Current Slope List'!$A$29:$M$1904,3,FALSE)</f>
        <v>1</v>
      </c>
      <c r="F285" s="6">
        <f t="shared" si="8"/>
        <v>1</v>
      </c>
      <c r="G285" s="6" t="str">
        <f>VLOOKUP(B285,'[1]Current Slope List'!$A$29:$M$1904,4,FALSE)</f>
        <v>E</v>
      </c>
      <c r="H285" s="6" t="str">
        <f>VLOOKUP(B285,'[1]Current Slope List'!$A$29:$M$1904,5,FALSE)</f>
        <v>CW</v>
      </c>
      <c r="I285" s="6" t="s">
        <v>468</v>
      </c>
      <c r="K285" s="6" t="str">
        <f>VLOOKUP(B285,'[1]Current Slope List'!$A$29:$M$1904,11,FALSE)</f>
        <v>ChaiWan-West</v>
      </c>
      <c r="L285" s="5" t="s">
        <v>580</v>
      </c>
      <c r="M285" s="5" t="s">
        <v>581</v>
      </c>
      <c r="N285" s="5" t="str">
        <f>VLOOKUP(B285,'[1]Current Slope List'!$A$29:$M$1904,8,FALSE)</f>
        <v>LCSD</v>
      </c>
      <c r="O285" s="7" t="s">
        <v>125</v>
      </c>
      <c r="P285" s="7">
        <v>30</v>
      </c>
      <c r="Q285" s="7">
        <v>4.5</v>
      </c>
      <c r="R285" s="7">
        <v>80</v>
      </c>
      <c r="S285" s="7">
        <f t="shared" si="9"/>
        <v>360</v>
      </c>
      <c r="T285" s="12">
        <v>0</v>
      </c>
      <c r="U285" s="12">
        <v>1</v>
      </c>
      <c r="V285" s="12">
        <v>0</v>
      </c>
      <c r="W285" s="12">
        <v>0</v>
      </c>
      <c r="X285" s="12">
        <v>0</v>
      </c>
      <c r="Y285" s="6" t="s">
        <v>183</v>
      </c>
      <c r="Z285" s="6" t="s">
        <v>62</v>
      </c>
      <c r="AA285" s="9" t="s">
        <v>116</v>
      </c>
      <c r="AB285" s="9" t="s">
        <v>116</v>
      </c>
      <c r="AC285" s="9" t="s">
        <v>116</v>
      </c>
      <c r="AD285" s="9" t="s">
        <v>116</v>
      </c>
      <c r="AE285" s="9" t="s">
        <v>49</v>
      </c>
      <c r="AF285" s="5">
        <v>2</v>
      </c>
      <c r="AG285" s="10">
        <f>VLOOKUP(B285,[1]NPRS!$A$29:$O$1904,10,FALSE)</f>
        <v>0.03</v>
      </c>
      <c r="AH285" s="5" t="str">
        <f>VLOOKUP(B285,'[1]Current Slope List'!$A$29:$M$1904,12,FALSE)</f>
        <v>Yes</v>
      </c>
      <c r="AI285" s="6" t="str">
        <f>IF(VLOOKUP(B285,'[1]intensive 2019'!$A$2:$E$145,1,TRUE)=B285,"Y","N")</f>
        <v>N</v>
      </c>
      <c r="AJ285" s="6" t="s">
        <v>50</v>
      </c>
      <c r="AK285" s="5">
        <v>12</v>
      </c>
      <c r="AL285" s="6" t="s">
        <v>50</v>
      </c>
      <c r="AM285" s="6" t="s">
        <v>50</v>
      </c>
      <c r="AN285" s="6" t="s">
        <v>50</v>
      </c>
      <c r="AO285" s="6" t="s">
        <v>50</v>
      </c>
      <c r="AP285" s="6" t="s">
        <v>50</v>
      </c>
    </row>
    <row r="286" spans="1:42">
      <c r="A286" s="5">
        <v>285</v>
      </c>
      <c r="B286" s="5" t="s">
        <v>588</v>
      </c>
      <c r="C286" s="6" t="str">
        <f>IF(VLOOKUP(B286,'[1]Current Slope List'!$A$29:$M$1904,1,FALSE)=B286,"Y","N")</f>
        <v>Y</v>
      </c>
      <c r="D286" s="5" t="str">
        <f>VLOOKUP(B286,'[1]Current Slope List'!$A$29:$M$1904,2,FALSE)</f>
        <v>11SE-D/C458</v>
      </c>
      <c r="E286" s="5">
        <f>VLOOKUP(B286,'[1]Current Slope List'!$A$29:$M$1904,3,FALSE)</f>
        <v>0</v>
      </c>
      <c r="F286" s="6" t="str">
        <f t="shared" si="8"/>
        <v>WHOLE</v>
      </c>
      <c r="G286" s="6" t="str">
        <f>VLOOKUP(B286,'[1]Current Slope List'!$A$29:$M$1904,4,FALSE)</f>
        <v>E</v>
      </c>
      <c r="H286" s="6" t="str">
        <f>VLOOKUP(B286,'[1]Current Slope List'!$A$29:$M$1904,5,FALSE)</f>
        <v>CW</v>
      </c>
      <c r="I286" s="6" t="s">
        <v>468</v>
      </c>
      <c r="K286" s="6" t="str">
        <f>VLOOKUP(B286,'[1]Current Slope List'!$A$29:$M$1904,11,FALSE)</f>
        <v>ChaiWan-West</v>
      </c>
      <c r="L286" s="5" t="s">
        <v>580</v>
      </c>
      <c r="M286" s="5" t="s">
        <v>581</v>
      </c>
      <c r="N286" s="5" t="str">
        <f>VLOOKUP(B286,'[1]Current Slope List'!$A$29:$M$1904,8,FALSE)</f>
        <v>LCSD</v>
      </c>
      <c r="O286" s="7" t="s">
        <v>46</v>
      </c>
      <c r="P286" s="7">
        <v>20</v>
      </c>
      <c r="Q286" s="7">
        <v>11</v>
      </c>
      <c r="R286" s="7">
        <v>50</v>
      </c>
      <c r="S286" s="7">
        <f t="shared" si="9"/>
        <v>550</v>
      </c>
      <c r="T286" s="12">
        <v>0</v>
      </c>
      <c r="U286" s="12">
        <v>0.6</v>
      </c>
      <c r="V286" s="12">
        <v>0.4</v>
      </c>
      <c r="W286" s="12">
        <v>0</v>
      </c>
      <c r="X286" s="12">
        <v>0</v>
      </c>
      <c r="Y286" s="6" t="s">
        <v>61</v>
      </c>
      <c r="Z286" s="6" t="s">
        <v>62</v>
      </c>
      <c r="AA286" s="9" t="s">
        <v>116</v>
      </c>
      <c r="AB286" s="9" t="s">
        <v>116</v>
      </c>
      <c r="AC286" s="9" t="s">
        <v>116</v>
      </c>
      <c r="AD286" s="9" t="s">
        <v>116</v>
      </c>
      <c r="AE286" s="9" t="s">
        <v>49</v>
      </c>
      <c r="AF286" s="5">
        <v>1</v>
      </c>
      <c r="AG286" s="10">
        <f>VLOOKUP(B286,[1]NPRS!$A$29:$O$1904,10,FALSE)</f>
        <v>0.16</v>
      </c>
      <c r="AH286" s="5" t="str">
        <f>VLOOKUP(B286,'[1]Current Slope List'!$A$29:$M$1904,12,FALSE)</f>
        <v>Yes</v>
      </c>
      <c r="AI286" s="6" t="str">
        <f>IF(VLOOKUP(B286,'[1]intensive 2019'!$A$2:$E$145,1,TRUE)=B286,"Y","N")</f>
        <v>N</v>
      </c>
      <c r="AJ286" s="6" t="s">
        <v>50</v>
      </c>
      <c r="AK286" s="5">
        <v>8</v>
      </c>
      <c r="AL286" s="6" t="s">
        <v>50</v>
      </c>
      <c r="AM286" s="6" t="s">
        <v>50</v>
      </c>
      <c r="AN286" s="6" t="s">
        <v>50</v>
      </c>
      <c r="AO286" s="6" t="s">
        <v>50</v>
      </c>
      <c r="AP286" s="6" t="s">
        <v>50</v>
      </c>
    </row>
    <row r="287" spans="1:42">
      <c r="A287" s="5">
        <v>286</v>
      </c>
      <c r="B287" s="5" t="s">
        <v>589</v>
      </c>
      <c r="C287" s="6" t="str">
        <f>IF(VLOOKUP(B287,'[1]Current Slope List'!$A$29:$M$1904,1,FALSE)=B287,"Y","N")</f>
        <v>Y</v>
      </c>
      <c r="D287" s="5" t="str">
        <f>VLOOKUP(B287,'[1]Current Slope List'!$A$29:$M$1904,2,FALSE)</f>
        <v>11SE-D/C564</v>
      </c>
      <c r="E287" s="5">
        <f>VLOOKUP(B287,'[1]Current Slope List'!$A$29:$M$1904,3,FALSE)</f>
        <v>0</v>
      </c>
      <c r="F287" s="6" t="str">
        <f t="shared" si="8"/>
        <v>WHOLE</v>
      </c>
      <c r="G287" s="6" t="str">
        <f>VLOOKUP(B287,'[1]Current Slope List'!$A$29:$M$1904,4,FALSE)</f>
        <v>E</v>
      </c>
      <c r="H287" s="6" t="str">
        <f>VLOOKUP(B287,'[1]Current Slope List'!$A$29:$M$1904,5,FALSE)</f>
        <v>CW</v>
      </c>
      <c r="I287" s="6" t="s">
        <v>468</v>
      </c>
      <c r="K287" s="6" t="str">
        <f>VLOOKUP(B287,'[1]Current Slope List'!$A$29:$M$1904,11,FALSE)</f>
        <v>ChaiWan-West</v>
      </c>
      <c r="L287" s="5" t="s">
        <v>580</v>
      </c>
      <c r="M287" s="5" t="s">
        <v>581</v>
      </c>
      <c r="N287" s="5" t="str">
        <f>VLOOKUP(B287,'[1]Current Slope List'!$A$29:$M$1904,8,FALSE)</f>
        <v>LCSD</v>
      </c>
      <c r="O287" s="7" t="s">
        <v>125</v>
      </c>
      <c r="P287" s="7">
        <v>55</v>
      </c>
      <c r="Q287" s="7">
        <v>4</v>
      </c>
      <c r="R287" s="7">
        <v>41</v>
      </c>
      <c r="S287" s="7">
        <f t="shared" si="9"/>
        <v>164</v>
      </c>
      <c r="T287" s="12">
        <v>0</v>
      </c>
      <c r="U287" s="12">
        <v>1</v>
      </c>
      <c r="V287" s="12">
        <v>0</v>
      </c>
      <c r="W287" s="12">
        <v>0</v>
      </c>
      <c r="X287" s="12">
        <v>0</v>
      </c>
      <c r="Y287" s="6" t="s">
        <v>78</v>
      </c>
      <c r="Z287" s="6" t="s">
        <v>62</v>
      </c>
      <c r="AA287" s="9" t="s">
        <v>116</v>
      </c>
      <c r="AB287" s="9" t="s">
        <v>116</v>
      </c>
      <c r="AC287" s="9" t="s">
        <v>116</v>
      </c>
      <c r="AD287" s="9" t="s">
        <v>116</v>
      </c>
      <c r="AE287" s="9" t="s">
        <v>49</v>
      </c>
      <c r="AF287" s="5">
        <v>2</v>
      </c>
      <c r="AG287" s="10">
        <f>VLOOKUP(B287,[1]NPRS!$A$29:$O$1904,10,FALSE)</f>
        <v>0.23</v>
      </c>
      <c r="AH287" s="5" t="str">
        <f>VLOOKUP(B287,'[1]Current Slope List'!$A$29:$M$1904,12,FALSE)</f>
        <v>Yes</v>
      </c>
      <c r="AI287" s="6" t="str">
        <f>IF(VLOOKUP(B287,'[1]intensive 2019'!$A$2:$E$145,1,TRUE)=B287,"Y","N")</f>
        <v>N</v>
      </c>
      <c r="AJ287" s="6" t="s">
        <v>50</v>
      </c>
      <c r="AK287" s="5">
        <v>3</v>
      </c>
      <c r="AL287" s="6" t="s">
        <v>50</v>
      </c>
      <c r="AM287" s="6" t="s">
        <v>50</v>
      </c>
      <c r="AN287" s="6" t="s">
        <v>50</v>
      </c>
      <c r="AO287" s="6" t="s">
        <v>50</v>
      </c>
      <c r="AP287" s="6" t="s">
        <v>50</v>
      </c>
    </row>
    <row r="288" spans="1:42">
      <c r="A288" s="5">
        <v>287</v>
      </c>
      <c r="B288" s="5" t="s">
        <v>590</v>
      </c>
      <c r="C288" s="6" t="str">
        <f>IF(VLOOKUP(B288,'[1]Current Slope List'!$A$29:$M$1904,1,FALSE)=B288,"Y","N")</f>
        <v>Y</v>
      </c>
      <c r="D288" s="5" t="str">
        <f>VLOOKUP(B288,'[1]Current Slope List'!$A$29:$M$1904,2,FALSE)</f>
        <v>11SE-D/C675</v>
      </c>
      <c r="E288" s="5">
        <f>VLOOKUP(B288,'[1]Current Slope List'!$A$29:$M$1904,3,FALSE)</f>
        <v>0</v>
      </c>
      <c r="F288" s="6" t="str">
        <f t="shared" si="8"/>
        <v>WHOLE</v>
      </c>
      <c r="G288" s="6" t="str">
        <f>VLOOKUP(B288,'[1]Current Slope List'!$A$29:$M$1904,4,FALSE)</f>
        <v>E</v>
      </c>
      <c r="H288" s="6" t="str">
        <f>VLOOKUP(B288,'[1]Current Slope List'!$A$29:$M$1904,5,FALSE)</f>
        <v>CW</v>
      </c>
      <c r="I288" s="6" t="s">
        <v>468</v>
      </c>
      <c r="K288" s="6" t="str">
        <f>VLOOKUP(B288,'[1]Current Slope List'!$A$29:$M$1904,11,FALSE)</f>
        <v>ChaiWan-West</v>
      </c>
      <c r="L288" s="5" t="s">
        <v>580</v>
      </c>
      <c r="M288" s="5" t="s">
        <v>581</v>
      </c>
      <c r="N288" s="5" t="str">
        <f>VLOOKUP(B288,'[1]Current Slope List'!$A$29:$M$1904,8,FALSE)</f>
        <v>LCSD</v>
      </c>
      <c r="O288" s="7" t="s">
        <v>125</v>
      </c>
      <c r="P288" s="7">
        <v>20</v>
      </c>
      <c r="Q288" s="7">
        <v>7</v>
      </c>
      <c r="R288" s="7">
        <v>58</v>
      </c>
      <c r="S288" s="7">
        <f t="shared" si="9"/>
        <v>406</v>
      </c>
      <c r="T288" s="12">
        <v>0</v>
      </c>
      <c r="U288" s="12">
        <v>0</v>
      </c>
      <c r="V288" s="12">
        <v>0</v>
      </c>
      <c r="W288" s="12">
        <v>0</v>
      </c>
      <c r="X288" s="12">
        <v>1</v>
      </c>
      <c r="Y288" s="6" t="s">
        <v>113</v>
      </c>
      <c r="Z288" s="6" t="s">
        <v>62</v>
      </c>
      <c r="AA288" s="9" t="s">
        <v>116</v>
      </c>
      <c r="AB288" s="9" t="s">
        <v>116</v>
      </c>
      <c r="AC288" s="9" t="s">
        <v>116</v>
      </c>
      <c r="AD288" s="9" t="s">
        <v>116</v>
      </c>
      <c r="AE288" s="9" t="s">
        <v>49</v>
      </c>
      <c r="AF288" s="5">
        <v>2</v>
      </c>
      <c r="AG288" s="10">
        <f>VLOOKUP(B288,[1]NPRS!$A$29:$O$1904,10,FALSE)</f>
        <v>0.22</v>
      </c>
      <c r="AH288" s="5" t="str">
        <f>VLOOKUP(B288,'[1]Current Slope List'!$A$29:$M$1904,12,FALSE)</f>
        <v>Yes</v>
      </c>
      <c r="AI288" s="6" t="str">
        <f>IF(VLOOKUP(B288,'[1]intensive 2019'!$A$2:$E$145,1,TRUE)=B288,"Y","N")</f>
        <v>N</v>
      </c>
      <c r="AJ288" s="6" t="s">
        <v>50</v>
      </c>
      <c r="AK288" s="5">
        <v>24</v>
      </c>
      <c r="AL288" s="6" t="s">
        <v>50</v>
      </c>
      <c r="AM288" s="6" t="s">
        <v>50</v>
      </c>
      <c r="AN288" s="6" t="s">
        <v>50</v>
      </c>
      <c r="AO288" s="6" t="s">
        <v>50</v>
      </c>
      <c r="AP288" s="6" t="s">
        <v>50</v>
      </c>
    </row>
    <row r="289" spans="1:42">
      <c r="A289" s="5">
        <v>288</v>
      </c>
      <c r="B289" s="5" t="s">
        <v>591</v>
      </c>
      <c r="C289" s="6" t="str">
        <f>IF(VLOOKUP(B289,'[1]Current Slope List'!$A$29:$M$1904,1,FALSE)=B289,"Y","N")</f>
        <v>Y</v>
      </c>
      <c r="D289" s="5" t="str">
        <f>VLOOKUP(B289,'[1]Current Slope List'!$A$29:$M$1904,2,FALSE)</f>
        <v>11SE-D/C681</v>
      </c>
      <c r="E289" s="5">
        <f>VLOOKUP(B289,'[1]Current Slope List'!$A$29:$M$1904,3,FALSE)</f>
        <v>0</v>
      </c>
      <c r="F289" s="6" t="str">
        <f t="shared" si="8"/>
        <v>WHOLE</v>
      </c>
      <c r="G289" s="6" t="str">
        <f>VLOOKUP(B289,'[1]Current Slope List'!$A$29:$M$1904,4,FALSE)</f>
        <v>E</v>
      </c>
      <c r="H289" s="6" t="str">
        <f>VLOOKUP(B289,'[1]Current Slope List'!$A$29:$M$1904,5,FALSE)</f>
        <v>CW</v>
      </c>
      <c r="I289" s="6" t="s">
        <v>468</v>
      </c>
      <c r="K289" s="6" t="str">
        <f>VLOOKUP(B289,'[1]Current Slope List'!$A$29:$M$1904,11,FALSE)</f>
        <v>ChaiWan-West</v>
      </c>
      <c r="L289" s="5" t="s">
        <v>580</v>
      </c>
      <c r="M289" s="5" t="s">
        <v>581</v>
      </c>
      <c r="N289" s="5" t="str">
        <f>VLOOKUP(B289,'[1]Current Slope List'!$A$29:$M$1904,8,FALSE)</f>
        <v>LCSD</v>
      </c>
      <c r="O289" s="7" t="s">
        <v>125</v>
      </c>
      <c r="P289" s="7">
        <v>20</v>
      </c>
      <c r="Q289" s="7">
        <v>7</v>
      </c>
      <c r="R289" s="7">
        <v>58</v>
      </c>
      <c r="S289" s="7">
        <f t="shared" si="9"/>
        <v>406</v>
      </c>
      <c r="T289" s="12">
        <v>0</v>
      </c>
      <c r="U289" s="12">
        <v>0</v>
      </c>
      <c r="V289" s="12">
        <v>0</v>
      </c>
      <c r="W289" s="12">
        <v>0</v>
      </c>
      <c r="X289" s="12">
        <v>1</v>
      </c>
      <c r="Y289" s="6" t="s">
        <v>113</v>
      </c>
      <c r="Z289" s="6" t="s">
        <v>62</v>
      </c>
      <c r="AA289" s="9" t="s">
        <v>116</v>
      </c>
      <c r="AB289" s="9" t="s">
        <v>116</v>
      </c>
      <c r="AC289" s="9" t="s">
        <v>116</v>
      </c>
      <c r="AD289" s="9" t="s">
        <v>116</v>
      </c>
      <c r="AE289" s="9" t="s">
        <v>49</v>
      </c>
      <c r="AF289" s="5">
        <v>2</v>
      </c>
      <c r="AG289" s="10">
        <f>VLOOKUP(B289,[1]NPRS!$A$29:$O$1904,10,FALSE)</f>
        <v>0.08</v>
      </c>
      <c r="AH289" s="5" t="str">
        <f>VLOOKUP(B289,'[1]Current Slope List'!$A$29:$M$1904,12,FALSE)</f>
        <v>No</v>
      </c>
      <c r="AI289" s="6" t="str">
        <f>IF(VLOOKUP(B289,'[1]intensive 2019'!$A$2:$E$145,1,TRUE)=B289,"Y","N")</f>
        <v>N</v>
      </c>
      <c r="AJ289" s="6" t="s">
        <v>50</v>
      </c>
      <c r="AL289" s="6" t="s">
        <v>50</v>
      </c>
      <c r="AM289" s="6" t="s">
        <v>50</v>
      </c>
      <c r="AN289" s="6" t="s">
        <v>50</v>
      </c>
      <c r="AO289" s="6" t="s">
        <v>50</v>
      </c>
      <c r="AP289" s="6" t="s">
        <v>50</v>
      </c>
    </row>
    <row r="290" spans="1:42">
      <c r="A290" s="5">
        <v>289</v>
      </c>
      <c r="B290" s="5" t="s">
        <v>592</v>
      </c>
      <c r="C290" s="6" t="str">
        <f>IF(VLOOKUP(B290,'[1]Current Slope List'!$A$29:$M$1904,1,FALSE)=B290,"Y","N")</f>
        <v>Y</v>
      </c>
      <c r="D290" s="5" t="str">
        <f>VLOOKUP(B290,'[1]Current Slope List'!$A$29:$M$1904,2,FALSE)</f>
        <v>11SE-D/R138</v>
      </c>
      <c r="E290" s="5">
        <f>VLOOKUP(B290,'[1]Current Slope List'!$A$29:$M$1904,3,FALSE)</f>
        <v>0</v>
      </c>
      <c r="F290" s="6" t="str">
        <f t="shared" si="8"/>
        <v>WHOLE</v>
      </c>
      <c r="G290" s="6" t="str">
        <f>VLOOKUP(B290,'[1]Current Slope List'!$A$29:$M$1904,4,FALSE)</f>
        <v>E</v>
      </c>
      <c r="H290" s="6" t="str">
        <f>VLOOKUP(B290,'[1]Current Slope List'!$A$29:$M$1904,5,FALSE)</f>
        <v>CW</v>
      </c>
      <c r="I290" s="6" t="s">
        <v>468</v>
      </c>
      <c r="K290" s="6" t="str">
        <f>VLOOKUP(B290,'[1]Current Slope List'!$A$29:$M$1904,11,FALSE)</f>
        <v>ChaiWan-West</v>
      </c>
      <c r="L290" s="5" t="s">
        <v>580</v>
      </c>
      <c r="M290" s="5" t="s">
        <v>581</v>
      </c>
      <c r="N290" s="5" t="str">
        <f>VLOOKUP(B290,'[1]Current Slope List'!$A$29:$M$1904,8,FALSE)</f>
        <v>LCSD</v>
      </c>
      <c r="O290" s="7" t="s">
        <v>125</v>
      </c>
      <c r="P290" s="6" t="s">
        <v>49</v>
      </c>
      <c r="Q290" s="6" t="s">
        <v>49</v>
      </c>
      <c r="R290" s="6" t="s">
        <v>49</v>
      </c>
      <c r="S290" s="6" t="s">
        <v>49</v>
      </c>
      <c r="T290" s="6" t="s">
        <v>49</v>
      </c>
      <c r="U290" s="6" t="s">
        <v>49</v>
      </c>
      <c r="V290" s="6" t="s">
        <v>49</v>
      </c>
      <c r="W290" s="6" t="s">
        <v>49</v>
      </c>
      <c r="X290" s="6" t="s">
        <v>49</v>
      </c>
      <c r="Y290" s="6" t="s">
        <v>49</v>
      </c>
      <c r="Z290" s="6" t="s">
        <v>49</v>
      </c>
      <c r="AA290" s="9" t="s">
        <v>69</v>
      </c>
      <c r="AB290" s="9" t="s">
        <v>271</v>
      </c>
      <c r="AC290" s="9" t="s">
        <v>121</v>
      </c>
      <c r="AD290" s="9" t="s">
        <v>56</v>
      </c>
      <c r="AE290" s="9" t="s">
        <v>72</v>
      </c>
      <c r="AF290" s="5">
        <v>2</v>
      </c>
      <c r="AG290" s="10">
        <f>VLOOKUP(B290,[1]NPRS!$A$29:$O$1904,10,FALSE)</f>
        <v>0.05</v>
      </c>
      <c r="AH290" s="5" t="str">
        <f>VLOOKUP(B290,'[1]Current Slope List'!$A$29:$M$1904,12,FALSE)</f>
        <v>No</v>
      </c>
      <c r="AI290" s="6" t="str">
        <f>IF(VLOOKUP(B290,'[1]intensive 2019'!$A$2:$E$145,1,TRUE)=B290,"Y","N")</f>
        <v>N</v>
      </c>
      <c r="AJ290" s="6" t="s">
        <v>50</v>
      </c>
      <c r="AL290" s="6" t="s">
        <v>50</v>
      </c>
      <c r="AM290" s="6" t="s">
        <v>50</v>
      </c>
      <c r="AN290" s="6" t="s">
        <v>50</v>
      </c>
      <c r="AO290" s="6" t="s">
        <v>50</v>
      </c>
      <c r="AP290" s="6" t="s">
        <v>50</v>
      </c>
    </row>
    <row r="291" spans="1:42">
      <c r="A291" s="5">
        <v>290</v>
      </c>
      <c r="B291" s="5" t="s">
        <v>593</v>
      </c>
      <c r="C291" s="6" t="str">
        <f>IF(VLOOKUP(B291,'[1]Current Slope List'!$A$29:$M$1904,1,FALSE)=B291,"Y","N")</f>
        <v>Y</v>
      </c>
      <c r="D291" s="5" t="str">
        <f>VLOOKUP(B291,'[1]Current Slope List'!$A$29:$M$1904,2,FALSE)</f>
        <v>11SE-D/R28</v>
      </c>
      <c r="E291" s="5">
        <f>VLOOKUP(B291,'[1]Current Slope List'!$A$29:$M$1904,3,FALSE)</f>
        <v>0</v>
      </c>
      <c r="F291" s="6" t="str">
        <f t="shared" si="8"/>
        <v>WHOLE</v>
      </c>
      <c r="G291" s="6" t="str">
        <f>VLOOKUP(B291,'[1]Current Slope List'!$A$29:$M$1904,4,FALSE)</f>
        <v>E</v>
      </c>
      <c r="H291" s="6" t="str">
        <f>VLOOKUP(B291,'[1]Current Slope List'!$A$29:$M$1904,5,FALSE)</f>
        <v>CW</v>
      </c>
      <c r="I291" s="6" t="s">
        <v>468</v>
      </c>
      <c r="K291" s="6" t="str">
        <f>VLOOKUP(B291,'[1]Current Slope List'!$A$29:$M$1904,11,FALSE)</f>
        <v>ChaiWan-West</v>
      </c>
      <c r="L291" s="5" t="s">
        <v>580</v>
      </c>
      <c r="M291" s="5" t="s">
        <v>581</v>
      </c>
      <c r="N291" s="5" t="str">
        <f>VLOOKUP(B291,'[1]Current Slope List'!$A$29:$M$1904,8,FALSE)</f>
        <v>LCSD</v>
      </c>
      <c r="O291" s="7" t="s">
        <v>46</v>
      </c>
      <c r="P291" s="6" t="s">
        <v>49</v>
      </c>
      <c r="Q291" s="6" t="s">
        <v>49</v>
      </c>
      <c r="R291" s="6" t="s">
        <v>49</v>
      </c>
      <c r="S291" s="6" t="s">
        <v>49</v>
      </c>
      <c r="T291" s="6" t="s">
        <v>49</v>
      </c>
      <c r="U291" s="6" t="s">
        <v>49</v>
      </c>
      <c r="V291" s="6" t="s">
        <v>49</v>
      </c>
      <c r="W291" s="13" t="s">
        <v>49</v>
      </c>
      <c r="X291" s="6" t="s">
        <v>49</v>
      </c>
      <c r="Y291" s="6" t="s">
        <v>49</v>
      </c>
      <c r="Z291" s="6" t="s">
        <v>49</v>
      </c>
      <c r="AA291" s="9" t="s">
        <v>119</v>
      </c>
      <c r="AB291" s="9" t="s">
        <v>238</v>
      </c>
      <c r="AC291" s="9" t="s">
        <v>121</v>
      </c>
      <c r="AD291" s="9" t="s">
        <v>56</v>
      </c>
      <c r="AE291" s="9" t="s">
        <v>72</v>
      </c>
      <c r="AF291" s="5">
        <v>2</v>
      </c>
      <c r="AG291" s="10">
        <f>VLOOKUP(B291,[1]NPRS!$A$29:$O$1904,10,FALSE)</f>
        <v>0</v>
      </c>
      <c r="AH291" s="5" t="str">
        <f>VLOOKUP(B291,'[1]Current Slope List'!$A$29:$M$1904,12,FALSE)</f>
        <v>No</v>
      </c>
      <c r="AI291" s="6" t="str">
        <f>IF(VLOOKUP(B291,'[1]intensive 2019'!$A$2:$E$145,1,TRUE)=B291,"Y","N")</f>
        <v>N</v>
      </c>
      <c r="AJ291" s="6" t="s">
        <v>50</v>
      </c>
      <c r="AL291" s="6" t="s">
        <v>50</v>
      </c>
      <c r="AM291" s="6" t="s">
        <v>50</v>
      </c>
      <c r="AN291" s="6" t="s">
        <v>50</v>
      </c>
      <c r="AO291" s="6" t="s">
        <v>50</v>
      </c>
      <c r="AP291" s="6" t="s">
        <v>50</v>
      </c>
    </row>
    <row r="292" spans="1:42">
      <c r="A292" s="5">
        <v>291</v>
      </c>
      <c r="B292" s="5" t="s">
        <v>594</v>
      </c>
      <c r="C292" s="6" t="str">
        <f>IF(VLOOKUP(B292,'[1]Current Slope List'!$A$29:$M$1904,1,FALSE)=B292,"Y","N")</f>
        <v>Y</v>
      </c>
      <c r="D292" s="5" t="str">
        <f>VLOOKUP(B292,'[1]Current Slope List'!$A$29:$M$1904,2,FALSE)</f>
        <v>11SE-D/R29</v>
      </c>
      <c r="E292" s="5">
        <f>VLOOKUP(B292,'[1]Current Slope List'!$A$29:$M$1904,3,FALSE)</f>
        <v>0</v>
      </c>
      <c r="F292" s="6" t="str">
        <f t="shared" si="8"/>
        <v>WHOLE</v>
      </c>
      <c r="G292" s="6" t="str">
        <f>VLOOKUP(B292,'[1]Current Slope List'!$A$29:$M$1904,4,FALSE)</f>
        <v>E</v>
      </c>
      <c r="H292" s="6" t="str">
        <f>VLOOKUP(B292,'[1]Current Slope List'!$A$29:$M$1904,5,FALSE)</f>
        <v>CW</v>
      </c>
      <c r="I292" s="6" t="s">
        <v>468</v>
      </c>
      <c r="K292" s="6" t="str">
        <f>VLOOKUP(B292,'[1]Current Slope List'!$A$29:$M$1904,11,FALSE)</f>
        <v>ChaiWan-West</v>
      </c>
      <c r="L292" s="5" t="s">
        <v>580</v>
      </c>
      <c r="M292" s="5" t="s">
        <v>581</v>
      </c>
      <c r="N292" s="5" t="str">
        <f>VLOOKUP(B292,'[1]Current Slope List'!$A$29:$M$1904,8,FALSE)</f>
        <v>LCSD</v>
      </c>
      <c r="O292" s="7" t="s">
        <v>125</v>
      </c>
      <c r="P292" s="6" t="s">
        <v>49</v>
      </c>
      <c r="Q292" s="6" t="s">
        <v>49</v>
      </c>
      <c r="R292" s="6" t="s">
        <v>49</v>
      </c>
      <c r="S292" s="6" t="s">
        <v>49</v>
      </c>
      <c r="T292" s="6" t="s">
        <v>49</v>
      </c>
      <c r="U292" s="6" t="s">
        <v>49</v>
      </c>
      <c r="V292" s="6" t="s">
        <v>49</v>
      </c>
      <c r="W292" s="6" t="s">
        <v>49</v>
      </c>
      <c r="X292" s="6" t="s">
        <v>49</v>
      </c>
      <c r="Y292" s="6" t="s">
        <v>49</v>
      </c>
      <c r="Z292" s="6" t="s">
        <v>49</v>
      </c>
      <c r="AA292" s="9">
        <v>4</v>
      </c>
      <c r="AB292" s="9" t="s">
        <v>551</v>
      </c>
      <c r="AC292" s="9" t="s">
        <v>121</v>
      </c>
      <c r="AD292" s="9" t="s">
        <v>113</v>
      </c>
      <c r="AE292" s="9" t="s">
        <v>72</v>
      </c>
      <c r="AF292" s="5">
        <v>2</v>
      </c>
      <c r="AG292" s="10">
        <f>VLOOKUP(B292,[1]NPRS!$A$29:$O$1904,10,FALSE)</f>
        <v>0</v>
      </c>
      <c r="AH292" s="5" t="str">
        <f>VLOOKUP(B292,'[1]Current Slope List'!$A$29:$M$1904,12,FALSE)</f>
        <v>No</v>
      </c>
      <c r="AI292" s="6" t="str">
        <f>IF(VLOOKUP(B292,'[1]intensive 2019'!$A$2:$E$145,1,TRUE)=B292,"Y","N")</f>
        <v>N</v>
      </c>
      <c r="AJ292" s="6" t="s">
        <v>50</v>
      </c>
      <c r="AL292" s="6" t="s">
        <v>50</v>
      </c>
      <c r="AM292" s="6" t="s">
        <v>50</v>
      </c>
      <c r="AN292" s="6" t="s">
        <v>50</v>
      </c>
      <c r="AO292" s="6" t="s">
        <v>50</v>
      </c>
      <c r="AP292" s="6" t="s">
        <v>50</v>
      </c>
    </row>
    <row r="293" spans="1:42">
      <c r="A293" s="5">
        <v>292</v>
      </c>
      <c r="B293" s="5" t="s">
        <v>595</v>
      </c>
      <c r="C293" s="6" t="str">
        <f>IF(VLOOKUP(B293,'[1]Current Slope List'!$A$29:$M$1904,1,FALSE)=B293,"Y","N")</f>
        <v>Y</v>
      </c>
      <c r="D293" s="5" t="str">
        <f>VLOOKUP(B293,'[1]Current Slope List'!$A$29:$M$1904,2,FALSE)</f>
        <v>11SE-D/DT35</v>
      </c>
      <c r="E293" s="5">
        <f>VLOOKUP(B293,'[1]Current Slope List'!$A$29:$M$1904,3,FALSE)</f>
        <v>0</v>
      </c>
      <c r="F293" s="6" t="str">
        <f t="shared" si="8"/>
        <v>WHOLE</v>
      </c>
      <c r="G293" s="6" t="str">
        <f>VLOOKUP(B293,'[1]Current Slope List'!$A$29:$M$1904,4,FALSE)</f>
        <v>E</v>
      </c>
      <c r="H293" s="6" t="str">
        <f>VLOOKUP(B293,'[1]Current Slope List'!$A$29:$M$1904,5,FALSE)</f>
        <v>CW</v>
      </c>
      <c r="I293" s="6" t="s">
        <v>468</v>
      </c>
      <c r="K293" s="6" t="str">
        <f>VLOOKUP(B293,'[1]Current Slope List'!$A$29:$M$1904,11,FALSE)</f>
        <v>ChaiWan-West</v>
      </c>
      <c r="L293" s="5" t="s">
        <v>580</v>
      </c>
      <c r="M293" s="5" t="s">
        <v>581</v>
      </c>
      <c r="N293" s="5" t="str">
        <f>VLOOKUP(B293,'[1]Current Slope List'!$A$29:$M$1904,8,FALSE)</f>
        <v>LCSD</v>
      </c>
      <c r="O293" s="7" t="s">
        <v>49</v>
      </c>
      <c r="P293" s="6">
        <v>24</v>
      </c>
      <c r="Q293" s="6">
        <v>14</v>
      </c>
      <c r="R293" s="6">
        <v>19</v>
      </c>
      <c r="S293" s="6">
        <f>SUM(Q293*R293)</f>
        <v>266</v>
      </c>
      <c r="T293" s="11">
        <v>0</v>
      </c>
      <c r="U293" s="11">
        <v>1</v>
      </c>
      <c r="V293" s="11">
        <v>0</v>
      </c>
      <c r="W293" s="11">
        <v>0</v>
      </c>
      <c r="X293" s="11">
        <v>0</v>
      </c>
      <c r="Y293" s="6" t="s">
        <v>49</v>
      </c>
      <c r="Z293" s="6" t="s">
        <v>49</v>
      </c>
      <c r="AA293" s="9" t="s">
        <v>49</v>
      </c>
      <c r="AB293" s="9" t="s">
        <v>49</v>
      </c>
      <c r="AC293" s="9" t="s">
        <v>49</v>
      </c>
      <c r="AD293" s="9" t="s">
        <v>49</v>
      </c>
      <c r="AE293" s="9" t="s">
        <v>49</v>
      </c>
      <c r="AF293" s="5">
        <v>2</v>
      </c>
      <c r="AG293" s="10">
        <f>VLOOKUP(B293,[1]NPRS!$A$29:$O$1904,10,FALSE)</f>
        <v>-1</v>
      </c>
      <c r="AH293" s="5" t="str">
        <f>VLOOKUP(B293,'[1]Current Slope List'!$A$29:$M$1904,12,FALSE)</f>
        <v>Yes</v>
      </c>
      <c r="AI293" s="6" t="str">
        <f>IF(VLOOKUP(B293,'[1]intensive 2019'!$A$2:$E$145,1,TRUE)=B293,"Y","N")</f>
        <v>N</v>
      </c>
      <c r="AJ293" s="6" t="s">
        <v>50</v>
      </c>
      <c r="AK293" s="5">
        <v>8</v>
      </c>
      <c r="AL293" s="6" t="s">
        <v>50</v>
      </c>
      <c r="AM293" s="6" t="s">
        <v>50</v>
      </c>
      <c r="AN293" s="6" t="s">
        <v>50</v>
      </c>
      <c r="AO293" s="6" t="s">
        <v>50</v>
      </c>
      <c r="AP293" s="6" t="s">
        <v>50</v>
      </c>
    </row>
    <row r="294" spans="1:42">
      <c r="A294" s="5">
        <v>293</v>
      </c>
      <c r="B294" s="5" t="s">
        <v>596</v>
      </c>
      <c r="C294" s="6" t="str">
        <f>IF(VLOOKUP(B294,'[1]Current Slope List'!$A$29:$M$1904,1,FALSE)=B294,"Y","N")</f>
        <v>Y</v>
      </c>
      <c r="D294" s="5" t="str">
        <f>VLOOKUP(B294,'[1]Current Slope List'!$A$29:$M$1904,2,FALSE)</f>
        <v>11SE-D/DT45</v>
      </c>
      <c r="E294" s="5">
        <f>VLOOKUP(B294,'[1]Current Slope List'!$A$29:$M$1904,3,FALSE)</f>
        <v>0</v>
      </c>
      <c r="F294" s="6" t="str">
        <f t="shared" si="8"/>
        <v>WHOLE</v>
      </c>
      <c r="G294" s="6" t="str">
        <f>VLOOKUP(B294,'[1]Current Slope List'!$A$29:$M$1904,4,FALSE)</f>
        <v>E</v>
      </c>
      <c r="H294" s="6" t="str">
        <f>VLOOKUP(B294,'[1]Current Slope List'!$A$29:$M$1904,5,FALSE)</f>
        <v>CW</v>
      </c>
      <c r="I294" s="6" t="s">
        <v>468</v>
      </c>
      <c r="K294" s="6" t="str">
        <f>VLOOKUP(B294,'[1]Current Slope List'!$A$29:$M$1904,11,FALSE)</f>
        <v>ChaiWan-West</v>
      </c>
      <c r="L294" s="5" t="s">
        <v>580</v>
      </c>
      <c r="M294" s="5" t="s">
        <v>581</v>
      </c>
      <c r="N294" s="5" t="str">
        <f>VLOOKUP(B294,'[1]Current Slope List'!$A$29:$M$1904,8,FALSE)</f>
        <v>LCSD</v>
      </c>
      <c r="O294" s="7" t="s">
        <v>49</v>
      </c>
      <c r="P294" s="6">
        <v>28</v>
      </c>
      <c r="Q294" s="6">
        <v>17</v>
      </c>
      <c r="R294" s="6">
        <v>12</v>
      </c>
      <c r="S294" s="6">
        <f>SUM(Q294*R294)</f>
        <v>204</v>
      </c>
      <c r="T294" s="11">
        <v>0</v>
      </c>
      <c r="U294" s="11">
        <v>0</v>
      </c>
      <c r="V294" s="11">
        <v>0</v>
      </c>
      <c r="W294" s="11">
        <v>1</v>
      </c>
      <c r="X294" s="11">
        <v>0</v>
      </c>
      <c r="Y294" s="6" t="s">
        <v>49</v>
      </c>
      <c r="Z294" s="6" t="s">
        <v>49</v>
      </c>
      <c r="AA294" s="9" t="s">
        <v>49</v>
      </c>
      <c r="AB294" s="9" t="s">
        <v>49</v>
      </c>
      <c r="AC294" s="15" t="s">
        <v>597</v>
      </c>
      <c r="AD294" s="9" t="s">
        <v>49</v>
      </c>
      <c r="AE294" s="9" t="s">
        <v>49</v>
      </c>
      <c r="AF294" s="5">
        <v>2</v>
      </c>
      <c r="AG294" s="10">
        <f>VLOOKUP(B294,[1]NPRS!$A$29:$O$1904,10,FALSE)</f>
        <v>-1</v>
      </c>
      <c r="AH294" s="5" t="str">
        <f>VLOOKUP(B294,'[1]Current Slope List'!$A$29:$M$1904,12,FALSE)</f>
        <v>Yes</v>
      </c>
      <c r="AI294" s="6" t="str">
        <f>IF(VLOOKUP(B294,'[1]intensive 2019'!$A$2:$E$145,1,TRUE)=B294,"Y","N")</f>
        <v>N</v>
      </c>
      <c r="AJ294" s="6" t="s">
        <v>50</v>
      </c>
      <c r="AK294" s="5">
        <v>12</v>
      </c>
      <c r="AL294" s="6" t="s">
        <v>50</v>
      </c>
      <c r="AM294" s="6" t="s">
        <v>50</v>
      </c>
      <c r="AN294" s="6" t="s">
        <v>50</v>
      </c>
      <c r="AO294" s="6" t="s">
        <v>50</v>
      </c>
      <c r="AP294" s="6" t="s">
        <v>50</v>
      </c>
    </row>
    <row r="295" spans="1:42">
      <c r="A295" s="5">
        <v>294</v>
      </c>
      <c r="B295" s="5" t="s">
        <v>598</v>
      </c>
      <c r="C295" s="6" t="str">
        <f>IF(VLOOKUP(B295,'[1]Current Slope List'!$A$29:$M$1904,1,FALSE)=B295,"Y","N")</f>
        <v>Y</v>
      </c>
      <c r="D295" s="5" t="str">
        <f>VLOOKUP(B295,'[1]Current Slope List'!$A$29:$M$1904,2,FALSE)</f>
        <v>11SE-D/C456</v>
      </c>
      <c r="E295" s="5">
        <f>VLOOKUP(B295,'[1]Current Slope List'!$A$29:$M$1904,3,FALSE)</f>
        <v>0</v>
      </c>
      <c r="F295" s="6" t="str">
        <f t="shared" si="8"/>
        <v>WHOLE</v>
      </c>
      <c r="G295" s="6" t="str">
        <f>VLOOKUP(B295,'[1]Current Slope List'!$A$29:$M$1904,4,FALSE)</f>
        <v>E</v>
      </c>
      <c r="H295" s="6" t="str">
        <f>VLOOKUP(B295,'[1]Current Slope List'!$A$29:$M$1904,5,FALSE)</f>
        <v>CW</v>
      </c>
      <c r="I295" s="6" t="s">
        <v>468</v>
      </c>
      <c r="K295" s="6" t="str">
        <f>VLOOKUP(B295,'[1]Current Slope List'!$A$29:$M$1904,11,FALSE)</f>
        <v>ChaiWan-West</v>
      </c>
      <c r="L295" s="5" t="s">
        <v>580</v>
      </c>
      <c r="M295" s="5" t="s">
        <v>581</v>
      </c>
      <c r="N295" s="5" t="str">
        <f>VLOOKUP(B295,'[1]Current Slope List'!$A$29:$M$1904,8,FALSE)</f>
        <v>LCSD</v>
      </c>
      <c r="O295" s="7" t="s">
        <v>125</v>
      </c>
      <c r="P295" s="7">
        <v>40</v>
      </c>
      <c r="Q295" s="7">
        <v>3.5</v>
      </c>
      <c r="R295" s="7">
        <v>40</v>
      </c>
      <c r="S295" s="7">
        <f t="shared" si="9"/>
        <v>140</v>
      </c>
      <c r="T295" s="12">
        <v>0</v>
      </c>
      <c r="U295" s="12">
        <v>1</v>
      </c>
      <c r="V295" s="12">
        <v>0</v>
      </c>
      <c r="W295" s="12">
        <v>0</v>
      </c>
      <c r="X295" s="12">
        <v>0</v>
      </c>
      <c r="Y295" s="6" t="s">
        <v>78</v>
      </c>
      <c r="Z295" s="6" t="s">
        <v>62</v>
      </c>
      <c r="AA295" s="9" t="s">
        <v>116</v>
      </c>
      <c r="AB295" s="9" t="s">
        <v>116</v>
      </c>
      <c r="AC295" s="9" t="s">
        <v>116</v>
      </c>
      <c r="AD295" s="9" t="s">
        <v>116</v>
      </c>
      <c r="AE295" s="9" t="s">
        <v>49</v>
      </c>
      <c r="AF295" s="5">
        <v>2</v>
      </c>
      <c r="AG295" s="10">
        <f>VLOOKUP(B295,[1]NPRS!$A$29:$O$1904,10,FALSE)</f>
        <v>0</v>
      </c>
      <c r="AH295" s="5" t="str">
        <f>VLOOKUP(B295,'[1]Current Slope List'!$A$29:$M$1904,12,FALSE)</f>
        <v>Yes</v>
      </c>
      <c r="AI295" s="6" t="str">
        <f>IF(VLOOKUP(B295,'[1]intensive 2019'!$A$2:$E$145,1,TRUE)=B295,"Y","N")</f>
        <v>N</v>
      </c>
      <c r="AJ295" s="6" t="s">
        <v>50</v>
      </c>
      <c r="AK295" s="5">
        <v>2</v>
      </c>
      <c r="AL295" s="6" t="s">
        <v>50</v>
      </c>
      <c r="AM295" s="6" t="s">
        <v>50</v>
      </c>
      <c r="AN295" s="6" t="s">
        <v>50</v>
      </c>
      <c r="AO295" s="6" t="s">
        <v>50</v>
      </c>
      <c r="AP295" s="6" t="s">
        <v>50</v>
      </c>
    </row>
    <row r="296" spans="1:42">
      <c r="A296" s="5">
        <v>295</v>
      </c>
      <c r="B296" s="5" t="s">
        <v>599</v>
      </c>
      <c r="C296" s="6" t="str">
        <f>IF(VLOOKUP(B296,[2]List_A!$A$29:$M$1904,1,FALSE)=B296,"Y","N")</f>
        <v>Y</v>
      </c>
      <c r="D296" s="5" t="str">
        <f>VLOOKUP(B296,[2]List_A!$A$29:$M$1904,2,FALSE)</f>
        <v>11SE-D/C662</v>
      </c>
      <c r="E296" s="5">
        <f>VLOOKUP(B158,[2]List_A!$A$29:$M$1904,3,FALSE)</f>
        <v>0</v>
      </c>
      <c r="F296" s="6" t="str">
        <f t="shared" si="8"/>
        <v>WHOLE</v>
      </c>
      <c r="G296" s="6" t="e">
        <f>VLOOKUP(B296,'[1]Current Slope List'!$A$29:$M$1904,4,FALSE)</f>
        <v>#N/A</v>
      </c>
      <c r="H296" s="6" t="e">
        <f>VLOOKUP(B296,'[1]Current Slope List'!$A$29:$M$1904,5,FALSE)</f>
        <v>#N/A</v>
      </c>
      <c r="I296" s="6" t="s">
        <v>468</v>
      </c>
      <c r="K296" s="6" t="e">
        <f>VLOOKUP(B296,'[1]Current Slope List'!$A$29:$M$1904,11,FALSE)</f>
        <v>#N/A</v>
      </c>
      <c r="L296" s="5" t="s">
        <v>600</v>
      </c>
      <c r="M296" s="5" t="s">
        <v>601</v>
      </c>
      <c r="N296" s="5" t="str">
        <f>VLOOKUP(B296,[2]List_A!$A$29:$M$1904,8,FALSE)</f>
        <v>LCSD</v>
      </c>
      <c r="O296" s="7" t="s">
        <v>49</v>
      </c>
      <c r="P296" s="6">
        <v>40</v>
      </c>
      <c r="Q296" s="6">
        <v>11</v>
      </c>
      <c r="R296" s="6">
        <v>50</v>
      </c>
      <c r="S296" s="6">
        <f>SUM(Q296*R296)</f>
        <v>550</v>
      </c>
      <c r="T296" s="11">
        <v>0.05</v>
      </c>
      <c r="U296" s="11">
        <v>0.95</v>
      </c>
      <c r="V296" s="12">
        <v>0</v>
      </c>
      <c r="W296" s="11">
        <v>0</v>
      </c>
      <c r="X296" s="11">
        <v>0</v>
      </c>
      <c r="Y296" s="6" t="s">
        <v>49</v>
      </c>
      <c r="Z296" s="6" t="s">
        <v>49</v>
      </c>
      <c r="AA296" s="9" t="s">
        <v>116</v>
      </c>
      <c r="AB296" s="9" t="s">
        <v>116</v>
      </c>
      <c r="AC296" s="9" t="s">
        <v>116</v>
      </c>
      <c r="AD296" s="9" t="s">
        <v>116</v>
      </c>
      <c r="AE296" s="9" t="s">
        <v>49</v>
      </c>
      <c r="AF296" s="5">
        <v>2</v>
      </c>
      <c r="AG296" s="10" t="e">
        <f>VLOOKUP(B296,[1]NPRS!$A$29:$O$1904,10,FALSE)</f>
        <v>#N/A</v>
      </c>
      <c r="AH296" s="5" t="e">
        <f>VLOOKUP(B296,'[1]Current Slope List'!$A$29:$M$1904,12,FALSE)</f>
        <v>#N/A</v>
      </c>
      <c r="AI296" s="6" t="str">
        <f>IF(VLOOKUP(B296,'[1]intensive 2019'!$A$2:$E$145,1,TRUE)=B296,"Y","N")</f>
        <v>N</v>
      </c>
      <c r="AJ296" s="6" t="str">
        <f>IF(VLOOKUP(B296,[1]PWI!$A$2:$B$239,1,FALSE)=B296,"Y","N")</f>
        <v>Y</v>
      </c>
      <c r="AK296" s="5">
        <v>19</v>
      </c>
      <c r="AL296" s="6" t="s">
        <v>50</v>
      </c>
      <c r="AM296" s="6" t="s">
        <v>50</v>
      </c>
      <c r="AN296" s="6" t="s">
        <v>50</v>
      </c>
      <c r="AO296" s="6" t="s">
        <v>50</v>
      </c>
      <c r="AP296" s="6" t="s">
        <v>50</v>
      </c>
    </row>
    <row r="297" spans="1:42">
      <c r="A297" s="5">
        <v>296</v>
      </c>
      <c r="B297" s="5" t="s">
        <v>602</v>
      </c>
      <c r="C297" s="6" t="str">
        <f>IF(VLOOKUP(B297,'[1]Current Slope List'!$A$29:$M$1904,1,FALSE)=B297,"Y","N")</f>
        <v>Y</v>
      </c>
      <c r="D297" s="5" t="str">
        <f>VLOOKUP(B297,'[1]Current Slope List'!$A$29:$M$1904,2,FALSE)</f>
        <v>11SE-D/C663</v>
      </c>
      <c r="E297" s="5">
        <f>VLOOKUP(B297,'[1]Current Slope List'!$A$29:$M$1904,3,FALSE)</f>
        <v>0</v>
      </c>
      <c r="F297" s="6" t="str">
        <f t="shared" si="8"/>
        <v>WHOLE</v>
      </c>
      <c r="G297" s="6" t="str">
        <f>VLOOKUP(B297,'[1]Current Slope List'!$A$29:$M$1904,4,FALSE)</f>
        <v>E</v>
      </c>
      <c r="H297" s="6" t="str">
        <f>VLOOKUP(B297,'[1]Current Slope List'!$A$29:$M$1904,5,FALSE)</f>
        <v>CW</v>
      </c>
      <c r="I297" s="6" t="s">
        <v>468</v>
      </c>
      <c r="K297" s="6" t="str">
        <f>VLOOKUP(B297,'[1]Current Slope List'!$A$29:$M$1904,11,FALSE)</f>
        <v>ChaiWan-West</v>
      </c>
      <c r="L297" s="5" t="s">
        <v>600</v>
      </c>
      <c r="M297" s="5" t="s">
        <v>601</v>
      </c>
      <c r="N297" s="5" t="str">
        <f>VLOOKUP(B297,'[1]Current Slope List'!$A$29:$M$1904,8,FALSE)</f>
        <v>LCSD</v>
      </c>
      <c r="O297" s="7" t="s">
        <v>125</v>
      </c>
      <c r="P297" s="7">
        <v>35</v>
      </c>
      <c r="Q297" s="7">
        <v>18</v>
      </c>
      <c r="R297" s="7">
        <v>38</v>
      </c>
      <c r="S297" s="7">
        <f t="shared" si="9"/>
        <v>684</v>
      </c>
      <c r="T297" s="12">
        <v>0</v>
      </c>
      <c r="U297" s="12">
        <v>0</v>
      </c>
      <c r="V297" s="12">
        <v>0</v>
      </c>
      <c r="W297" s="12">
        <v>1</v>
      </c>
      <c r="X297" s="12">
        <v>0</v>
      </c>
      <c r="Y297" s="6" t="s">
        <v>61</v>
      </c>
      <c r="Z297" s="6" t="s">
        <v>72</v>
      </c>
      <c r="AA297" s="9" t="s">
        <v>116</v>
      </c>
      <c r="AB297" s="9" t="s">
        <v>116</v>
      </c>
      <c r="AC297" s="9" t="s">
        <v>116</v>
      </c>
      <c r="AD297" s="9" t="s">
        <v>116</v>
      </c>
      <c r="AE297" s="9" t="s">
        <v>49</v>
      </c>
      <c r="AF297" s="5">
        <v>2</v>
      </c>
      <c r="AG297" s="10">
        <f>VLOOKUP(B297,[1]NPRS!$A$29:$O$1904,10,FALSE)</f>
        <v>85.46</v>
      </c>
      <c r="AH297" s="5" t="str">
        <f>VLOOKUP(B297,'[1]Current Slope List'!$A$29:$M$1904,12,FALSE)</f>
        <v>Yes</v>
      </c>
      <c r="AI297" s="6" t="str">
        <f>IF(VLOOKUP(B297,'[1]intensive 2019'!$A$2:$E$145,1,TRUE)=B297,"Y","N")</f>
        <v>N</v>
      </c>
      <c r="AJ297" s="6" t="s">
        <v>50</v>
      </c>
      <c r="AK297" s="5">
        <v>9</v>
      </c>
      <c r="AL297" s="6" t="s">
        <v>50</v>
      </c>
      <c r="AM297" s="6" t="s">
        <v>50</v>
      </c>
      <c r="AN297" s="6" t="s">
        <v>50</v>
      </c>
      <c r="AO297" s="6" t="s">
        <v>50</v>
      </c>
      <c r="AP297" s="6" t="s">
        <v>50</v>
      </c>
    </row>
    <row r="298" spans="1:42">
      <c r="A298" s="5">
        <v>297</v>
      </c>
      <c r="B298" s="5" t="s">
        <v>603</v>
      </c>
      <c r="C298" s="6" t="str">
        <f>IF(VLOOKUP(B298,'[1]Current Slope List'!$A$29:$M$1904,1,FALSE)=B298,"Y","N")</f>
        <v>Y</v>
      </c>
      <c r="D298" s="5" t="str">
        <f>VLOOKUP(B298,'[1]Current Slope List'!$A$29:$M$1904,2,FALSE)</f>
        <v>11SE-D/F184</v>
      </c>
      <c r="E298" s="5">
        <f>VLOOKUP(B298,'[1]Current Slope List'!$A$29:$M$1904,3,FALSE)</f>
        <v>0</v>
      </c>
      <c r="F298" s="6" t="str">
        <f t="shared" si="8"/>
        <v>WHOLE</v>
      </c>
      <c r="G298" s="6" t="str">
        <f>VLOOKUP(B298,'[1]Current Slope List'!$A$29:$M$1904,4,FALSE)</f>
        <v>E</v>
      </c>
      <c r="H298" s="6" t="str">
        <f>VLOOKUP(B298,'[1]Current Slope List'!$A$29:$M$1904,5,FALSE)</f>
        <v>CW</v>
      </c>
      <c r="I298" s="6" t="s">
        <v>468</v>
      </c>
      <c r="K298" s="6" t="str">
        <f>VLOOKUP(B298,'[1]Current Slope List'!$A$29:$M$1904,11,FALSE)</f>
        <v>ChaiWan-West</v>
      </c>
      <c r="L298" s="5" t="s">
        <v>600</v>
      </c>
      <c r="M298" s="5" t="s">
        <v>601</v>
      </c>
      <c r="N298" s="5" t="str">
        <f>VLOOKUP(B298,'[1]Current Slope List'!$A$29:$M$1904,8,FALSE)</f>
        <v>LCSD</v>
      </c>
      <c r="O298" s="7" t="s">
        <v>125</v>
      </c>
      <c r="P298" s="7">
        <v>45</v>
      </c>
      <c r="Q298" s="7">
        <v>8</v>
      </c>
      <c r="R298" s="7">
        <v>45</v>
      </c>
      <c r="S298" s="7">
        <f t="shared" si="9"/>
        <v>360</v>
      </c>
      <c r="T298" s="12">
        <v>0</v>
      </c>
      <c r="U298" s="12">
        <v>1</v>
      </c>
      <c r="V298" s="12">
        <v>0</v>
      </c>
      <c r="W298" s="12">
        <v>0</v>
      </c>
      <c r="X298" s="12">
        <v>0</v>
      </c>
      <c r="Y298" s="6" t="s">
        <v>61</v>
      </c>
      <c r="Z298" s="6" t="s">
        <v>62</v>
      </c>
      <c r="AA298" s="9" t="s">
        <v>116</v>
      </c>
      <c r="AB298" s="9" t="s">
        <v>116</v>
      </c>
      <c r="AC298" s="9" t="s">
        <v>116</v>
      </c>
      <c r="AD298" s="9" t="s">
        <v>116</v>
      </c>
      <c r="AE298" s="9" t="s">
        <v>49</v>
      </c>
      <c r="AF298" s="5">
        <v>2</v>
      </c>
      <c r="AG298" s="10">
        <f>VLOOKUP(B298,[1]NPRS!$A$29:$O$1904,10,FALSE)</f>
        <v>1.63</v>
      </c>
      <c r="AH298" s="5" t="str">
        <f>VLOOKUP(B298,'[1]Current Slope List'!$A$29:$M$1904,12,FALSE)</f>
        <v>Yes</v>
      </c>
      <c r="AI298" s="6" t="str">
        <f>IF(VLOOKUP(B298,'[1]intensive 2019'!$A$2:$E$145,1,TRUE)=B298,"Y","N")</f>
        <v>N</v>
      </c>
      <c r="AJ298" s="6" t="s">
        <v>50</v>
      </c>
      <c r="AK298" s="5">
        <v>9</v>
      </c>
      <c r="AL298" s="6" t="s">
        <v>50</v>
      </c>
      <c r="AM298" s="6" t="s">
        <v>50</v>
      </c>
      <c r="AN298" s="6" t="s">
        <v>50</v>
      </c>
      <c r="AO298" s="6" t="s">
        <v>50</v>
      </c>
      <c r="AP298" s="6" t="s">
        <v>50</v>
      </c>
    </row>
    <row r="299" spans="1:42">
      <c r="A299" s="5">
        <v>298</v>
      </c>
      <c r="B299" s="5" t="s">
        <v>604</v>
      </c>
      <c r="C299" s="6" t="str">
        <f>IF(VLOOKUP(B299,'[1]Current Slope List'!$A$29:$M$1904,1,FALSE)=B299,"Y","N")</f>
        <v>Y</v>
      </c>
      <c r="D299" s="5" t="str">
        <f>VLOOKUP(B299,'[1]Current Slope List'!$A$29:$M$1904,2,FALSE)</f>
        <v>11SE-D/F189</v>
      </c>
      <c r="E299" s="5">
        <f>VLOOKUP(B299,'[1]Current Slope List'!$A$29:$M$1904,3,FALSE)</f>
        <v>0</v>
      </c>
      <c r="F299" s="6" t="str">
        <f t="shared" si="8"/>
        <v>WHOLE</v>
      </c>
      <c r="G299" s="6" t="str">
        <f>VLOOKUP(B299,'[1]Current Slope List'!$A$29:$M$1904,4,FALSE)</f>
        <v>E</v>
      </c>
      <c r="H299" s="6" t="str">
        <f>VLOOKUP(B299,'[1]Current Slope List'!$A$29:$M$1904,5,FALSE)</f>
        <v>CW</v>
      </c>
      <c r="I299" s="6" t="s">
        <v>468</v>
      </c>
      <c r="K299" s="6" t="str">
        <f>VLOOKUP(B299,'[1]Current Slope List'!$A$29:$M$1904,11,FALSE)</f>
        <v>ChaiWan-West</v>
      </c>
      <c r="L299" s="5" t="s">
        <v>600</v>
      </c>
      <c r="M299" s="5" t="s">
        <v>601</v>
      </c>
      <c r="N299" s="5" t="str">
        <f>VLOOKUP(B299,'[1]Current Slope List'!$A$29:$M$1904,8,FALSE)</f>
        <v>LCSD</v>
      </c>
      <c r="O299" s="7" t="s">
        <v>125</v>
      </c>
      <c r="P299" s="7">
        <v>35</v>
      </c>
      <c r="Q299" s="7">
        <v>10.199999999999999</v>
      </c>
      <c r="R299" s="7">
        <v>18</v>
      </c>
      <c r="S299" s="7">
        <f t="shared" si="9"/>
        <v>183.6</v>
      </c>
      <c r="T299" s="12">
        <v>0</v>
      </c>
      <c r="U299" s="12">
        <v>1</v>
      </c>
      <c r="V299" s="12">
        <v>0</v>
      </c>
      <c r="W299" s="12">
        <v>0</v>
      </c>
      <c r="X299" s="12">
        <v>0</v>
      </c>
      <c r="Y299" s="6" t="s">
        <v>61</v>
      </c>
      <c r="Z299" s="6" t="s">
        <v>62</v>
      </c>
      <c r="AA299" s="9" t="s">
        <v>116</v>
      </c>
      <c r="AB299" s="9" t="s">
        <v>116</v>
      </c>
      <c r="AC299" s="9" t="s">
        <v>116</v>
      </c>
      <c r="AD299" s="9" t="s">
        <v>116</v>
      </c>
      <c r="AE299" s="9" t="s">
        <v>49</v>
      </c>
      <c r="AF299" s="5">
        <v>2</v>
      </c>
      <c r="AG299" s="10">
        <f>VLOOKUP(B299,[1]NPRS!$A$29:$O$1904,10,FALSE)</f>
        <v>0.14000000000000001</v>
      </c>
      <c r="AH299" s="5" t="str">
        <f>VLOOKUP(B299,'[1]Current Slope List'!$A$29:$M$1904,12,FALSE)</f>
        <v>Yes</v>
      </c>
      <c r="AI299" s="6" t="str">
        <f>IF(VLOOKUP(B299,'[1]intensive 2019'!$A$2:$E$145,1,TRUE)=B299,"Y","N")</f>
        <v>N</v>
      </c>
      <c r="AJ299" s="6" t="s">
        <v>50</v>
      </c>
      <c r="AK299" s="5">
        <v>10</v>
      </c>
      <c r="AL299" s="6" t="s">
        <v>50</v>
      </c>
      <c r="AM299" s="6" t="s">
        <v>50</v>
      </c>
      <c r="AN299" s="6" t="s">
        <v>50</v>
      </c>
      <c r="AO299" s="6" t="s">
        <v>50</v>
      </c>
      <c r="AP299" s="6" t="s">
        <v>50</v>
      </c>
    </row>
    <row r="300" spans="1:42">
      <c r="A300" s="5">
        <v>299</v>
      </c>
      <c r="B300" s="5" t="s">
        <v>605</v>
      </c>
      <c r="C300" s="6" t="str">
        <f>IF(VLOOKUP(B300,'[1]Current Slope List'!$A$29:$M$1904,1,FALSE)=B300,"Y","N")</f>
        <v>Y</v>
      </c>
      <c r="D300" s="5" t="str">
        <f>VLOOKUP(B300,'[1]Current Slope List'!$A$29:$M$1904,2,FALSE)</f>
        <v>11SE-D/C11</v>
      </c>
      <c r="E300" s="5">
        <f>VLOOKUP(B300,'[1]Current Slope List'!$A$29:$M$1904,3,FALSE)</f>
        <v>0</v>
      </c>
      <c r="F300" s="6" t="str">
        <f t="shared" si="8"/>
        <v>WHOLE</v>
      </c>
      <c r="G300" s="6" t="str">
        <f>VLOOKUP(B300,'[1]Current Slope List'!$A$29:$M$1904,4,FALSE)</f>
        <v>E</v>
      </c>
      <c r="H300" s="6" t="str">
        <f>VLOOKUP(B300,'[1]Current Slope List'!$A$29:$M$1904,5,FALSE)</f>
        <v>CW</v>
      </c>
      <c r="I300" s="6" t="s">
        <v>468</v>
      </c>
      <c r="K300" s="6" t="str">
        <f>VLOOKUP(B300,'[1]Current Slope List'!$A$29:$M$1904,11,FALSE)</f>
        <v>ChaiWan-West</v>
      </c>
      <c r="L300" s="5" t="s">
        <v>606</v>
      </c>
      <c r="M300" s="5" t="s">
        <v>607</v>
      </c>
      <c r="N300" s="5" t="str">
        <f>VLOOKUP(B300,'[1]Current Slope List'!$A$29:$M$1904,8,FALSE)</f>
        <v>HAD</v>
      </c>
      <c r="O300" s="7" t="s">
        <v>46</v>
      </c>
      <c r="P300" s="7">
        <v>60</v>
      </c>
      <c r="Q300" s="7">
        <v>6</v>
      </c>
      <c r="R300" s="7">
        <v>65</v>
      </c>
      <c r="S300" s="7">
        <f t="shared" si="9"/>
        <v>390</v>
      </c>
      <c r="T300" s="12">
        <v>0</v>
      </c>
      <c r="U300" s="12">
        <v>0</v>
      </c>
      <c r="V300" s="12">
        <v>0</v>
      </c>
      <c r="W300" s="12">
        <v>1</v>
      </c>
      <c r="X300" s="12">
        <v>0</v>
      </c>
      <c r="Y300" s="6" t="s">
        <v>61</v>
      </c>
      <c r="Z300" s="6" t="s">
        <v>72</v>
      </c>
      <c r="AA300" s="9" t="s">
        <v>116</v>
      </c>
      <c r="AB300" s="9" t="s">
        <v>116</v>
      </c>
      <c r="AC300" s="9" t="s">
        <v>116</v>
      </c>
      <c r="AD300" s="9" t="s">
        <v>116</v>
      </c>
      <c r="AE300" s="9" t="s">
        <v>49</v>
      </c>
      <c r="AF300" s="5">
        <v>1</v>
      </c>
      <c r="AG300" s="10">
        <f>VLOOKUP(B300,[1]NPRS!$A$29:$O$1904,10,FALSE)</f>
        <v>38.03</v>
      </c>
      <c r="AH300" s="5" t="str">
        <f>VLOOKUP(B300,'[1]Current Slope List'!$A$29:$M$1904,12,FALSE)</f>
        <v>No</v>
      </c>
      <c r="AI300" s="6" t="str">
        <f>IF(VLOOKUP(B300,'[1]intensive 2019'!$A$2:$E$145,1,TRUE)=B300,"Y","N")</f>
        <v>N</v>
      </c>
      <c r="AJ300" s="6" t="s">
        <v>50</v>
      </c>
      <c r="AL300" s="6" t="s">
        <v>50</v>
      </c>
      <c r="AM300" s="6" t="s">
        <v>50</v>
      </c>
      <c r="AN300" s="6" t="s">
        <v>50</v>
      </c>
      <c r="AO300" s="6" t="s">
        <v>50</v>
      </c>
      <c r="AP300" s="6" t="s">
        <v>50</v>
      </c>
    </row>
    <row r="301" spans="1:42">
      <c r="A301" s="5">
        <v>300</v>
      </c>
      <c r="B301" s="5" t="s">
        <v>608</v>
      </c>
      <c r="C301" s="6" t="str">
        <f>IF(VLOOKUP(B301,'[1]Current Slope List'!$A$29:$M$1904,1,FALSE)=B301,"Y","N")</f>
        <v>Y</v>
      </c>
      <c r="D301" s="5" t="str">
        <f>VLOOKUP(B301,'[1]Current Slope List'!$A$29:$M$1904,2,FALSE)</f>
        <v>11SE-D/C34</v>
      </c>
      <c r="E301" s="5">
        <f>VLOOKUP(B301,'[1]Current Slope List'!$A$29:$M$1904,3,FALSE)</f>
        <v>1</v>
      </c>
      <c r="F301" s="6">
        <f t="shared" si="8"/>
        <v>1</v>
      </c>
      <c r="G301" s="6" t="str">
        <f>VLOOKUP(B301,'[1]Current Slope List'!$A$29:$M$1904,4,FALSE)</f>
        <v>E</v>
      </c>
      <c r="H301" s="6" t="str">
        <f>VLOOKUP(B301,'[1]Current Slope List'!$A$29:$M$1904,5,FALSE)</f>
        <v>CW</v>
      </c>
      <c r="I301" s="6" t="s">
        <v>468</v>
      </c>
      <c r="K301" s="6" t="str">
        <f>VLOOKUP(B301,'[1]Current Slope List'!$A$29:$M$1904,11,FALSE)</f>
        <v>ChaiWan-West</v>
      </c>
      <c r="L301" s="5" t="s">
        <v>606</v>
      </c>
      <c r="M301" s="5" t="s">
        <v>607</v>
      </c>
      <c r="N301" s="5" t="str">
        <f>VLOOKUP(B301,'[1]Current Slope List'!$A$29:$M$1904,8,FALSE)</f>
        <v>HAD</v>
      </c>
      <c r="O301" s="7" t="s">
        <v>46</v>
      </c>
      <c r="P301" s="7">
        <v>40</v>
      </c>
      <c r="Q301" s="7">
        <v>25</v>
      </c>
      <c r="R301" s="7">
        <v>60</v>
      </c>
      <c r="S301" s="7">
        <f t="shared" si="9"/>
        <v>1500</v>
      </c>
      <c r="T301" s="12">
        <v>0.1</v>
      </c>
      <c r="U301" s="12">
        <v>0.6</v>
      </c>
      <c r="V301" s="12">
        <v>0</v>
      </c>
      <c r="W301" s="12">
        <v>0.3</v>
      </c>
      <c r="X301" s="12">
        <v>0</v>
      </c>
      <c r="Y301" s="6" t="s">
        <v>78</v>
      </c>
      <c r="Z301" s="6" t="s">
        <v>72</v>
      </c>
      <c r="AA301" s="9" t="s">
        <v>116</v>
      </c>
      <c r="AB301" s="9" t="s">
        <v>116</v>
      </c>
      <c r="AC301" s="9" t="s">
        <v>116</v>
      </c>
      <c r="AD301" s="9" t="s">
        <v>116</v>
      </c>
      <c r="AE301" s="9" t="s">
        <v>49</v>
      </c>
      <c r="AF301" s="5">
        <v>1</v>
      </c>
      <c r="AG301" s="10">
        <f>VLOOKUP(B301,[1]NPRS!$A$29:$O$1904,10,FALSE)</f>
        <v>3.72</v>
      </c>
      <c r="AH301" s="5" t="str">
        <f>VLOOKUP(B301,'[1]Current Slope List'!$A$29:$M$1904,12,FALSE)</f>
        <v>Yes</v>
      </c>
      <c r="AI301" s="6" t="str">
        <f>IF(VLOOKUP(B301,'[1]intensive 2019'!$A$2:$E$145,1,TRUE)=B301,"Y","N")</f>
        <v>N</v>
      </c>
      <c r="AJ301" s="6" t="s">
        <v>50</v>
      </c>
      <c r="AK301" s="5">
        <v>57</v>
      </c>
      <c r="AL301" s="6" t="s">
        <v>50</v>
      </c>
      <c r="AM301" s="6" t="s">
        <v>50</v>
      </c>
      <c r="AN301" s="6" t="s">
        <v>50</v>
      </c>
      <c r="AO301" s="6" t="s">
        <v>50</v>
      </c>
      <c r="AP301" s="6" t="s">
        <v>50</v>
      </c>
    </row>
    <row r="302" spans="1:42">
      <c r="A302" s="5">
        <v>301</v>
      </c>
      <c r="B302" s="5" t="s">
        <v>609</v>
      </c>
      <c r="C302" s="6" t="str">
        <f>IF(VLOOKUP(B302,'[1]Current Slope List'!$A$29:$M$1904,1,FALSE)=B302,"Y","N")</f>
        <v>Y</v>
      </c>
      <c r="D302" s="5" t="str">
        <f>VLOOKUP(B302,'[1]Current Slope List'!$A$29:$M$1904,2,FALSE)</f>
        <v>11SE-D/C430</v>
      </c>
      <c r="E302" s="5">
        <f>VLOOKUP(B302,'[1]Current Slope List'!$A$29:$M$1904,3,FALSE)</f>
        <v>2</v>
      </c>
      <c r="F302" s="6">
        <f t="shared" si="8"/>
        <v>2</v>
      </c>
      <c r="G302" s="6" t="str">
        <f>VLOOKUP(B302,'[1]Current Slope List'!$A$29:$M$1904,4,FALSE)</f>
        <v>E</v>
      </c>
      <c r="H302" s="6" t="str">
        <f>VLOOKUP(B302,'[1]Current Slope List'!$A$29:$M$1904,5,FALSE)</f>
        <v>CW</v>
      </c>
      <c r="I302" s="6" t="s">
        <v>468</v>
      </c>
      <c r="K302" s="6" t="str">
        <f>VLOOKUP(B302,'[1]Current Slope List'!$A$29:$M$1904,11,FALSE)</f>
        <v>ChaiWan-West</v>
      </c>
      <c r="L302" s="5" t="s">
        <v>606</v>
      </c>
      <c r="M302" s="5" t="s">
        <v>607</v>
      </c>
      <c r="N302" s="5" t="str">
        <f>VLOOKUP(B302,'[1]Current Slope List'!$A$29:$M$1904,8,FALSE)</f>
        <v>HAD</v>
      </c>
      <c r="O302" s="7" t="s">
        <v>125</v>
      </c>
      <c r="P302" s="7">
        <v>35</v>
      </c>
      <c r="Q302" s="7">
        <v>15</v>
      </c>
      <c r="R302" s="7">
        <v>45</v>
      </c>
      <c r="S302" s="7">
        <f t="shared" si="9"/>
        <v>675</v>
      </c>
      <c r="T302" s="12">
        <v>0</v>
      </c>
      <c r="U302" s="12">
        <v>0.7</v>
      </c>
      <c r="V302" s="12">
        <v>0</v>
      </c>
      <c r="W302" s="12">
        <v>0.3</v>
      </c>
      <c r="X302" s="12">
        <v>0</v>
      </c>
      <c r="Y302" s="6" t="s">
        <v>61</v>
      </c>
      <c r="Z302" s="6" t="s">
        <v>72</v>
      </c>
      <c r="AA302" s="9" t="s">
        <v>116</v>
      </c>
      <c r="AB302" s="9" t="s">
        <v>116</v>
      </c>
      <c r="AC302" s="9" t="s">
        <v>116</v>
      </c>
      <c r="AD302" s="9" t="s">
        <v>116</v>
      </c>
      <c r="AE302" s="9" t="s">
        <v>49</v>
      </c>
      <c r="AF302" s="5">
        <v>1</v>
      </c>
      <c r="AG302" s="10">
        <f>VLOOKUP(B302,[1]NPRS!$A$29:$O$1904,10,FALSE)</f>
        <v>0</v>
      </c>
      <c r="AH302" s="5" t="str">
        <f>VLOOKUP(B302,'[1]Current Slope List'!$A$29:$M$1904,12,FALSE)</f>
        <v>Yes</v>
      </c>
      <c r="AI302" s="6" t="str">
        <f>IF(VLOOKUP(B302,'[1]intensive 2019'!$A$2:$E$145,1,TRUE)=B302,"Y","N")</f>
        <v>N</v>
      </c>
      <c r="AJ302" s="6" t="s">
        <v>50</v>
      </c>
      <c r="AK302" s="5">
        <v>37</v>
      </c>
      <c r="AL302" s="6" t="s">
        <v>50</v>
      </c>
      <c r="AM302" s="6" t="s">
        <v>50</v>
      </c>
      <c r="AN302" s="6" t="s">
        <v>50</v>
      </c>
      <c r="AO302" s="6" t="s">
        <v>50</v>
      </c>
      <c r="AP302" s="6" t="s">
        <v>50</v>
      </c>
    </row>
    <row r="303" spans="1:42">
      <c r="A303" s="5">
        <v>302</v>
      </c>
      <c r="B303" s="5" t="s">
        <v>610</v>
      </c>
      <c r="C303" s="6" t="str">
        <f>IF(VLOOKUP(B303,'[1]Current Slope List'!$A$29:$M$1904,1,FALSE)=B303,"Y","N")</f>
        <v>Y</v>
      </c>
      <c r="D303" s="5" t="str">
        <f>VLOOKUP(B303,'[1]Current Slope List'!$A$29:$M$1904,2,FALSE)</f>
        <v>11SE-D/C686</v>
      </c>
      <c r="E303" s="5">
        <f>VLOOKUP(B303,'[1]Current Slope List'!$A$29:$M$1904,3,FALSE)</f>
        <v>2</v>
      </c>
      <c r="F303" s="6">
        <f t="shared" si="8"/>
        <v>2</v>
      </c>
      <c r="G303" s="6" t="str">
        <f>VLOOKUP(B303,'[1]Current Slope List'!$A$29:$M$1904,4,FALSE)</f>
        <v>E</v>
      </c>
      <c r="H303" s="6" t="str">
        <f>VLOOKUP(B303,'[1]Current Slope List'!$A$29:$M$1904,5,FALSE)</f>
        <v>CW</v>
      </c>
      <c r="I303" s="6" t="s">
        <v>468</v>
      </c>
      <c r="K303" s="6" t="str">
        <f>VLOOKUP(B303,'[1]Current Slope List'!$A$29:$M$1904,11,FALSE)</f>
        <v>ChaiWan-West</v>
      </c>
      <c r="L303" s="5" t="s">
        <v>606</v>
      </c>
      <c r="M303" s="5" t="s">
        <v>607</v>
      </c>
      <c r="N303" s="5" t="str">
        <f>VLOOKUP(B303,'[1]Current Slope List'!$A$29:$M$1904,8,FALSE)</f>
        <v>HAD</v>
      </c>
      <c r="O303" s="7" t="s">
        <v>46</v>
      </c>
      <c r="P303" s="7">
        <v>45</v>
      </c>
      <c r="Q303" s="7">
        <v>3.5</v>
      </c>
      <c r="R303" s="7">
        <v>11</v>
      </c>
      <c r="S303" s="7">
        <f t="shared" si="9"/>
        <v>38.5</v>
      </c>
      <c r="T303" s="12">
        <v>0</v>
      </c>
      <c r="U303" s="12">
        <v>0</v>
      </c>
      <c r="V303" s="12">
        <v>0</v>
      </c>
      <c r="W303" s="12">
        <v>1</v>
      </c>
      <c r="X303" s="12">
        <v>0</v>
      </c>
      <c r="Y303" s="6" t="s">
        <v>61</v>
      </c>
      <c r="Z303" s="6" t="s">
        <v>72</v>
      </c>
      <c r="AA303" s="9" t="s">
        <v>116</v>
      </c>
      <c r="AB303" s="9" t="s">
        <v>116</v>
      </c>
      <c r="AC303" s="9" t="s">
        <v>116</v>
      </c>
      <c r="AD303" s="9" t="s">
        <v>116</v>
      </c>
      <c r="AE303" s="9" t="s">
        <v>49</v>
      </c>
      <c r="AF303" s="5">
        <v>2</v>
      </c>
      <c r="AG303" s="10">
        <f>VLOOKUP(B303,[1]NPRS!$A$29:$O$1904,10,FALSE)</f>
        <v>0.41</v>
      </c>
      <c r="AH303" s="5" t="str">
        <f>VLOOKUP(B303,'[1]Current Slope List'!$A$29:$M$1904,12,FALSE)</f>
        <v>No</v>
      </c>
      <c r="AI303" s="6" t="str">
        <f>IF(VLOOKUP(B303,'[1]intensive 2019'!$A$2:$E$145,1,TRUE)=B303,"Y","N")</f>
        <v>N</v>
      </c>
      <c r="AJ303" s="6" t="s">
        <v>50</v>
      </c>
      <c r="AL303" s="6" t="s">
        <v>50</v>
      </c>
      <c r="AM303" s="6" t="s">
        <v>50</v>
      </c>
      <c r="AN303" s="6" t="s">
        <v>50</v>
      </c>
      <c r="AO303" s="6" t="s">
        <v>50</v>
      </c>
      <c r="AP303" s="6" t="s">
        <v>50</v>
      </c>
    </row>
    <row r="304" spans="1:42">
      <c r="A304" s="5">
        <v>303</v>
      </c>
      <c r="B304" s="5" t="s">
        <v>611</v>
      </c>
      <c r="C304" s="6" t="str">
        <f>IF(VLOOKUP(B304,'[1]Current Slope List'!$A$29:$M$1904,1,FALSE)=B304,"Y","N")</f>
        <v>Y</v>
      </c>
      <c r="D304" s="5" t="str">
        <f>VLOOKUP(B304,'[1]Current Slope List'!$A$29:$M$1904,2,FALSE)</f>
        <v>11SE-D/CR596</v>
      </c>
      <c r="E304" s="5">
        <f>VLOOKUP(B304,'[1]Current Slope List'!$A$29:$M$1904,3,FALSE)</f>
        <v>0</v>
      </c>
      <c r="F304" s="6" t="str">
        <f t="shared" si="8"/>
        <v>WHOLE</v>
      </c>
      <c r="G304" s="6" t="str">
        <f>VLOOKUP(B304,'[1]Current Slope List'!$A$29:$M$1904,4,FALSE)</f>
        <v>E</v>
      </c>
      <c r="H304" s="6" t="str">
        <f>VLOOKUP(B304,'[1]Current Slope List'!$A$29:$M$1904,5,FALSE)</f>
        <v>CW</v>
      </c>
      <c r="I304" s="6" t="s">
        <v>468</v>
      </c>
      <c r="K304" s="6" t="str">
        <f>VLOOKUP(B304,'[1]Current Slope List'!$A$29:$M$1904,11,FALSE)</f>
        <v>ChaiWan-West</v>
      </c>
      <c r="L304" s="5" t="s">
        <v>612</v>
      </c>
      <c r="M304" s="5" t="s">
        <v>613</v>
      </c>
      <c r="N304" s="5" t="str">
        <f>VLOOKUP(B304,'[1]Current Slope List'!$A$29:$M$1904,8,FALSE)</f>
        <v>LCSD</v>
      </c>
      <c r="O304" s="7" t="s">
        <v>125</v>
      </c>
      <c r="P304" s="7">
        <v>25</v>
      </c>
      <c r="Q304" s="7">
        <v>6.2</v>
      </c>
      <c r="R304" s="7">
        <v>55</v>
      </c>
      <c r="S304" s="7">
        <f t="shared" si="9"/>
        <v>341</v>
      </c>
      <c r="T304" s="12">
        <v>0</v>
      </c>
      <c r="U304" s="12">
        <v>1</v>
      </c>
      <c r="V304" s="12">
        <v>0</v>
      </c>
      <c r="W304" s="12">
        <v>0</v>
      </c>
      <c r="X304" s="12">
        <v>0</v>
      </c>
      <c r="Y304" s="6" t="s">
        <v>61</v>
      </c>
      <c r="Z304" s="6" t="s">
        <v>62</v>
      </c>
      <c r="AA304" s="9" t="s">
        <v>614</v>
      </c>
      <c r="AB304" s="9" t="s">
        <v>120</v>
      </c>
      <c r="AC304" s="9" t="s">
        <v>121</v>
      </c>
      <c r="AD304" s="9" t="s">
        <v>297</v>
      </c>
      <c r="AE304" s="9" t="s">
        <v>62</v>
      </c>
      <c r="AF304" s="5">
        <v>2</v>
      </c>
      <c r="AG304" s="10">
        <f>VLOOKUP(B304,[1]NPRS!$A$29:$O$1904,10,FALSE)</f>
        <v>0.18</v>
      </c>
      <c r="AH304" s="5" t="str">
        <f>VLOOKUP(B304,'[1]Current Slope List'!$A$29:$M$1904,12,FALSE)</f>
        <v>Yes</v>
      </c>
      <c r="AI304" s="6" t="str">
        <f>IF(VLOOKUP(B304,'[1]intensive 2019'!$A$2:$E$145,1,TRUE)=B304,"Y","N")</f>
        <v>Y</v>
      </c>
      <c r="AJ304" s="6" t="str">
        <f>IF(VLOOKUP(B304,[1]PWI!$A$2:$B$239,1,FALSE)=B304,"Y","N")</f>
        <v>Y</v>
      </c>
      <c r="AK304" s="5">
        <v>21</v>
      </c>
      <c r="AL304" s="6" t="s">
        <v>50</v>
      </c>
      <c r="AM304" s="6" t="str">
        <f>IF(VLOOKUP(B304,'[1]Ficus Elastica'!$A$2:$B$33,1,FALSE)=B304,"Y","N")</f>
        <v>Y</v>
      </c>
      <c r="AN304" s="6" t="s">
        <v>50</v>
      </c>
      <c r="AO304" s="6" t="s">
        <v>50</v>
      </c>
      <c r="AP304" s="6" t="s">
        <v>50</v>
      </c>
    </row>
    <row r="305" spans="1:42">
      <c r="A305" s="5">
        <v>304</v>
      </c>
      <c r="B305" s="5" t="s">
        <v>615</v>
      </c>
      <c r="C305" s="6" t="str">
        <f>IF(VLOOKUP(B305,'[1]Current Slope List'!$A$29:$M$1904,1,FALSE)=B305,"Y","N")</f>
        <v>Y</v>
      </c>
      <c r="D305" s="5" t="str">
        <f>VLOOKUP(B305,'[1]Current Slope List'!$A$29:$M$1904,2,FALSE)</f>
        <v>11SE-D/FR200</v>
      </c>
      <c r="E305" s="5">
        <f>VLOOKUP(B305,'[1]Current Slope List'!$A$29:$M$1904,3,FALSE)</f>
        <v>0</v>
      </c>
      <c r="F305" s="6" t="str">
        <f t="shared" si="8"/>
        <v>WHOLE</v>
      </c>
      <c r="G305" s="6" t="str">
        <f>VLOOKUP(B305,'[1]Current Slope List'!$A$29:$M$1904,4,FALSE)</f>
        <v>E</v>
      </c>
      <c r="H305" s="6" t="str">
        <f>VLOOKUP(B305,'[1]Current Slope List'!$A$29:$M$1904,5,FALSE)</f>
        <v>CW</v>
      </c>
      <c r="I305" s="6" t="s">
        <v>468</v>
      </c>
      <c r="K305" s="6" t="str">
        <f>VLOOKUP(B305,'[1]Current Slope List'!$A$29:$M$1904,11,FALSE)</f>
        <v>ChaiWan-West</v>
      </c>
      <c r="L305" s="5" t="s">
        <v>612</v>
      </c>
      <c r="M305" s="5" t="s">
        <v>613</v>
      </c>
      <c r="N305" s="5" t="str">
        <f>VLOOKUP(B305,'[1]Current Slope List'!$A$29:$M$1904,8,FALSE)</f>
        <v>LCSD</v>
      </c>
      <c r="O305" s="7" t="s">
        <v>46</v>
      </c>
      <c r="P305" s="7">
        <v>30</v>
      </c>
      <c r="Q305" s="7">
        <v>6.6</v>
      </c>
      <c r="R305" s="7">
        <v>80</v>
      </c>
      <c r="S305" s="7">
        <f t="shared" si="9"/>
        <v>528</v>
      </c>
      <c r="T305" s="12">
        <v>0</v>
      </c>
      <c r="U305" s="12">
        <v>1</v>
      </c>
      <c r="V305" s="12">
        <v>0</v>
      </c>
      <c r="W305" s="12">
        <v>0</v>
      </c>
      <c r="X305" s="12">
        <v>0</v>
      </c>
      <c r="Y305" s="6" t="s">
        <v>61</v>
      </c>
      <c r="Z305" s="6" t="s">
        <v>62</v>
      </c>
      <c r="AA305" s="9">
        <v>1.5</v>
      </c>
      <c r="AB305" s="9">
        <v>13</v>
      </c>
      <c r="AC305" s="9">
        <v>90</v>
      </c>
      <c r="AD305" s="9" t="s">
        <v>297</v>
      </c>
      <c r="AE305" s="9" t="s">
        <v>72</v>
      </c>
      <c r="AF305" s="5">
        <v>2</v>
      </c>
      <c r="AG305" s="10">
        <f>VLOOKUP(B305,[1]NPRS!$A$29:$O$1904,10,FALSE)</f>
        <v>1.21</v>
      </c>
      <c r="AH305" s="5" t="str">
        <f>VLOOKUP(B305,'[1]Current Slope List'!$A$29:$M$1904,12,FALSE)</f>
        <v>Yes</v>
      </c>
      <c r="AI305" s="6" t="str">
        <f>IF(VLOOKUP(B305,'[1]intensive 2019'!$A$2:$E$145,1,TRUE)=B305,"Y","N")</f>
        <v>N</v>
      </c>
      <c r="AJ305" s="6" t="str">
        <f>IF(VLOOKUP(B305,[1]PWI!$A$2:$B$239,1,FALSE)=B305,"Y","N")</f>
        <v>Y</v>
      </c>
      <c r="AK305" s="5">
        <v>9</v>
      </c>
      <c r="AL305" s="6" t="s">
        <v>50</v>
      </c>
      <c r="AM305" s="6" t="s">
        <v>50</v>
      </c>
      <c r="AN305" s="6" t="s">
        <v>50</v>
      </c>
      <c r="AO305" s="6" t="s">
        <v>50</v>
      </c>
      <c r="AP305" s="6" t="str">
        <f>IF(VLOOKUP(D305,[1]Greening!$A$4:$C$30,1,FALSE)=D305,"Y","N")</f>
        <v>Y</v>
      </c>
    </row>
    <row r="306" spans="1:42">
      <c r="A306" s="5">
        <v>305</v>
      </c>
      <c r="B306" s="5" t="s">
        <v>616</v>
      </c>
      <c r="C306" s="6" t="str">
        <f>IF(VLOOKUP(B306,'[1]Current Slope List'!$A$29:$M$1904,1,FALSE)=B306,"Y","N")</f>
        <v>Y</v>
      </c>
      <c r="D306" s="5" t="str">
        <f>VLOOKUP(B306,'[1]Current Slope List'!$A$29:$M$1904,2,FALSE)</f>
        <v>11SE-D/FR201</v>
      </c>
      <c r="E306" s="5">
        <f>VLOOKUP(B306,'[1]Current Slope List'!$A$29:$M$1904,3,FALSE)</f>
        <v>0</v>
      </c>
      <c r="F306" s="6" t="str">
        <f t="shared" si="8"/>
        <v>WHOLE</v>
      </c>
      <c r="G306" s="6" t="str">
        <f>VLOOKUP(B306,'[1]Current Slope List'!$A$29:$M$1904,4,FALSE)</f>
        <v>E</v>
      </c>
      <c r="H306" s="6" t="str">
        <f>VLOOKUP(B306,'[1]Current Slope List'!$A$29:$M$1904,5,FALSE)</f>
        <v>CW</v>
      </c>
      <c r="I306" s="6" t="s">
        <v>468</v>
      </c>
      <c r="K306" s="6" t="str">
        <f>VLOOKUP(B306,'[1]Current Slope List'!$A$29:$M$1904,11,FALSE)</f>
        <v>ChaiWan-West</v>
      </c>
      <c r="L306" s="5" t="s">
        <v>612</v>
      </c>
      <c r="M306" s="5" t="s">
        <v>613</v>
      </c>
      <c r="N306" s="5" t="str">
        <f>VLOOKUP(B306,'[1]Current Slope List'!$A$29:$M$1904,8,FALSE)</f>
        <v>LCSD</v>
      </c>
      <c r="O306" s="7" t="s">
        <v>46</v>
      </c>
      <c r="P306" s="7">
        <v>26</v>
      </c>
      <c r="Q306" s="7">
        <v>10</v>
      </c>
      <c r="R306" s="7">
        <v>38</v>
      </c>
      <c r="S306" s="7">
        <f t="shared" si="9"/>
        <v>380</v>
      </c>
      <c r="T306" s="12">
        <v>0</v>
      </c>
      <c r="U306" s="12">
        <v>1</v>
      </c>
      <c r="V306" s="12">
        <v>0</v>
      </c>
      <c r="W306" s="12">
        <v>0</v>
      </c>
      <c r="X306" s="12">
        <v>0</v>
      </c>
      <c r="Y306" s="6" t="s">
        <v>61</v>
      </c>
      <c r="Z306" s="6" t="s">
        <v>62</v>
      </c>
      <c r="AA306" s="9" t="s">
        <v>617</v>
      </c>
      <c r="AB306" s="9" t="s">
        <v>618</v>
      </c>
      <c r="AC306" s="9" t="s">
        <v>128</v>
      </c>
      <c r="AD306" s="9" t="s">
        <v>193</v>
      </c>
      <c r="AE306" s="9" t="s">
        <v>303</v>
      </c>
      <c r="AF306" s="5">
        <v>1</v>
      </c>
      <c r="AG306" s="10">
        <f>VLOOKUP(B306,[1]NPRS!$A$29:$O$1904,10,FALSE)</f>
        <v>52.97</v>
      </c>
      <c r="AH306" s="5" t="str">
        <f>VLOOKUP(B306,'[1]Current Slope List'!$A$29:$M$1904,12,FALSE)</f>
        <v>Yes</v>
      </c>
      <c r="AI306" s="6" t="str">
        <f>IF(VLOOKUP(B306,'[1]intensive 2019'!$A$2:$E$145,1,TRUE)=B306,"Y","N")</f>
        <v>Y</v>
      </c>
      <c r="AJ306" s="6" t="str">
        <f>IF(VLOOKUP(B306,[1]PWI!$A$2:$B$239,1,FALSE)=B306,"Y","N")</f>
        <v>Y</v>
      </c>
      <c r="AK306" s="5">
        <v>19</v>
      </c>
      <c r="AL306" s="6" t="s">
        <v>50</v>
      </c>
      <c r="AM306" s="6" t="s">
        <v>50</v>
      </c>
      <c r="AN306" s="6" t="s">
        <v>50</v>
      </c>
      <c r="AO306" s="6" t="s">
        <v>50</v>
      </c>
      <c r="AP306" s="6" t="str">
        <f>IF(VLOOKUP(D306,[1]Greening!$A$4:$C$30,1,FALSE)=D306,"Y","N")</f>
        <v>Y</v>
      </c>
    </row>
    <row r="307" spans="1:42">
      <c r="A307" s="5">
        <v>306</v>
      </c>
      <c r="B307" s="5" t="s">
        <v>619</v>
      </c>
      <c r="C307" s="6" t="str">
        <f>IF(VLOOKUP(B307,'[1]Current Slope List'!$A$29:$M$1904,1,FALSE)=B307,"Y","N")</f>
        <v>Y</v>
      </c>
      <c r="D307" s="5" t="str">
        <f>VLOOKUP(B307,'[1]Current Slope List'!$A$29:$M$1904,2,FALSE)</f>
        <v>11SE-D/F221</v>
      </c>
      <c r="E307" s="5">
        <f>VLOOKUP(B307,'[1]Current Slope List'!$A$29:$M$1904,3,FALSE)</f>
        <v>0</v>
      </c>
      <c r="F307" s="6" t="str">
        <f t="shared" si="8"/>
        <v>WHOLE</v>
      </c>
      <c r="G307" s="6" t="str">
        <f>VLOOKUP(B307,'[1]Current Slope List'!$A$29:$M$1904,4,FALSE)</f>
        <v>E</v>
      </c>
      <c r="H307" s="6" t="str">
        <f>VLOOKUP(B307,'[1]Current Slope List'!$A$29:$M$1904,5,FALSE)</f>
        <v>CW</v>
      </c>
      <c r="I307" s="6" t="s">
        <v>468</v>
      </c>
      <c r="K307" s="6" t="str">
        <f>VLOOKUP(B307,'[1]Current Slope List'!$A$29:$M$1904,11,FALSE)</f>
        <v>ChaiWan-West</v>
      </c>
      <c r="L307" s="5" t="s">
        <v>612</v>
      </c>
      <c r="M307" s="5" t="s">
        <v>613</v>
      </c>
      <c r="N307" s="5" t="str">
        <f>VLOOKUP(B307,'[1]Current Slope List'!$A$29:$M$1904,8,FALSE)</f>
        <v>LCSD</v>
      </c>
      <c r="O307" s="7" t="s">
        <v>125</v>
      </c>
      <c r="P307" s="7">
        <v>30</v>
      </c>
      <c r="Q307" s="7">
        <v>4.2</v>
      </c>
      <c r="R307" s="7">
        <v>45</v>
      </c>
      <c r="S307" s="7">
        <f t="shared" si="9"/>
        <v>189</v>
      </c>
      <c r="T307" s="12">
        <v>0</v>
      </c>
      <c r="U307" s="12">
        <v>1</v>
      </c>
      <c r="V307" s="12">
        <v>0</v>
      </c>
      <c r="W307" s="12">
        <v>0</v>
      </c>
      <c r="X307" s="12">
        <v>0</v>
      </c>
      <c r="Y307" s="6" t="s">
        <v>61</v>
      </c>
      <c r="Z307" s="6" t="s">
        <v>62</v>
      </c>
      <c r="AA307" s="9" t="s">
        <v>116</v>
      </c>
      <c r="AB307" s="9" t="s">
        <v>116</v>
      </c>
      <c r="AC307" s="9" t="s">
        <v>116</v>
      </c>
      <c r="AD307" s="9" t="s">
        <v>116</v>
      </c>
      <c r="AE307" s="9" t="s">
        <v>49</v>
      </c>
      <c r="AF307" s="5">
        <v>2</v>
      </c>
      <c r="AG307" s="10">
        <f>VLOOKUP(B307,[1]NPRS!$A$29:$O$1904,10,FALSE)</f>
        <v>0.61</v>
      </c>
      <c r="AH307" s="5" t="str">
        <f>VLOOKUP(B307,'[1]Current Slope List'!$A$29:$M$1904,12,FALSE)</f>
        <v>Yes</v>
      </c>
      <c r="AI307" s="6" t="str">
        <f>IF(VLOOKUP(B307,'[1]intensive 2019'!$A$2:$E$145,1,TRUE)=B307,"Y","N")</f>
        <v>Y</v>
      </c>
      <c r="AJ307" s="6" t="str">
        <f>IF(VLOOKUP(B307,[1]PWI!$A$2:$B$239,1,FALSE)=B307,"Y","N")</f>
        <v>Y</v>
      </c>
      <c r="AK307" s="5">
        <v>21</v>
      </c>
      <c r="AL307" s="6" t="str">
        <f>IF(VLOOKUP(B307,[1]OVT_SWT!$A$2:$E$100,1,FALSE)=B307,"Y","N")</f>
        <v>Y</v>
      </c>
      <c r="AM307" s="6" t="str">
        <f>IF(VLOOKUP(B307,'[1]Ficus Elastica'!$A$2:$B$33,1,FALSE)=B307,"Y","N")</f>
        <v>Y</v>
      </c>
      <c r="AN307" s="6" t="s">
        <v>50</v>
      </c>
      <c r="AO307" s="6" t="s">
        <v>50</v>
      </c>
      <c r="AP307" s="6" t="s">
        <v>50</v>
      </c>
    </row>
    <row r="308" spans="1:42">
      <c r="A308" s="5">
        <v>307</v>
      </c>
      <c r="B308" s="5" t="s">
        <v>620</v>
      </c>
      <c r="C308" s="6" t="str">
        <f>IF(VLOOKUP(B308,'[1]Current Slope List'!$A$29:$M$1904,1,FALSE)=B308,"Y","N")</f>
        <v>Y</v>
      </c>
      <c r="D308" s="5" t="str">
        <f>VLOOKUP(B308,'[1]Current Slope List'!$A$29:$M$1904,2,FALSE)</f>
        <v>11SE-D/DT16</v>
      </c>
      <c r="E308" s="5">
        <f>VLOOKUP(B308,'[1]Current Slope List'!$A$29:$M$1904,3,FALSE)</f>
        <v>0</v>
      </c>
      <c r="F308" s="6" t="str">
        <f t="shared" si="8"/>
        <v>WHOLE</v>
      </c>
      <c r="G308" s="6" t="str">
        <f>VLOOKUP(B308,'[1]Current Slope List'!$A$29:$M$1904,4,FALSE)</f>
        <v>E</v>
      </c>
      <c r="H308" s="6" t="str">
        <f>VLOOKUP(B308,'[1]Current Slope List'!$A$29:$M$1904,5,FALSE)</f>
        <v>CW</v>
      </c>
      <c r="I308" s="6" t="s">
        <v>468</v>
      </c>
      <c r="K308" s="6">
        <f>VLOOKUP(B308,'[1]Current Slope List'!$A$29:$M$1904,11,FALSE)</f>
        <v>0</v>
      </c>
      <c r="L308" s="5" t="s">
        <v>621</v>
      </c>
      <c r="M308" s="5" t="s">
        <v>622</v>
      </c>
      <c r="N308" s="5" t="str">
        <f>VLOOKUP(B308,'[1]Current Slope List'!$A$29:$M$1904,8,FALSE)</f>
        <v>HAD</v>
      </c>
      <c r="O308" s="7" t="s">
        <v>46</v>
      </c>
      <c r="P308" s="6">
        <v>20</v>
      </c>
      <c r="Q308" s="6">
        <v>7</v>
      </c>
      <c r="R308" s="6">
        <v>50</v>
      </c>
      <c r="S308" s="6">
        <f>SUM(Q308*R308)</f>
        <v>350</v>
      </c>
      <c r="T308" s="11">
        <v>0.25</v>
      </c>
      <c r="U308" s="11">
        <v>0.75</v>
      </c>
      <c r="V308" s="12">
        <v>0</v>
      </c>
      <c r="W308" s="11">
        <v>0</v>
      </c>
      <c r="X308" s="11">
        <v>0</v>
      </c>
      <c r="Y308" s="6" t="s">
        <v>49</v>
      </c>
      <c r="Z308" s="6" t="s">
        <v>49</v>
      </c>
      <c r="AA308" s="9" t="s">
        <v>116</v>
      </c>
      <c r="AB308" s="9" t="s">
        <v>116</v>
      </c>
      <c r="AC308" s="9" t="s">
        <v>116</v>
      </c>
      <c r="AD308" s="9" t="s">
        <v>116</v>
      </c>
      <c r="AE308" s="9" t="s">
        <v>49</v>
      </c>
      <c r="AF308" s="5">
        <v>3</v>
      </c>
      <c r="AG308" s="10">
        <f>VLOOKUP(B308,[1]NPRS!$A$29:$O$1904,10,FALSE)</f>
        <v>-1</v>
      </c>
      <c r="AH308" s="5" t="str">
        <f>VLOOKUP(B308,'[1]Current Slope List'!$A$29:$M$1904,12,FALSE)</f>
        <v>Yes</v>
      </c>
      <c r="AI308" s="6" t="str">
        <f>IF(VLOOKUP(B308,'[1]intensive 2019'!$A$2:$E$145,1,TRUE)=B308,"Y","N")</f>
        <v>N</v>
      </c>
      <c r="AJ308" s="6" t="s">
        <v>50</v>
      </c>
      <c r="AK308" s="5">
        <v>25</v>
      </c>
      <c r="AL308" s="6" t="s">
        <v>50</v>
      </c>
      <c r="AM308" s="6" t="s">
        <v>50</v>
      </c>
      <c r="AN308" s="6" t="s">
        <v>50</v>
      </c>
      <c r="AO308" s="6" t="str">
        <f>IF(VLOOKUP(B308,[1]Roadside!$B$2:$D$186,1,FALSE)=B308,"Y","N")</f>
        <v>Y</v>
      </c>
      <c r="AP308" s="6" t="s">
        <v>50</v>
      </c>
    </row>
    <row r="309" spans="1:42">
      <c r="A309" s="5">
        <v>308</v>
      </c>
      <c r="B309" s="5" t="s">
        <v>623</v>
      </c>
      <c r="C309" s="6" t="str">
        <f>IF(VLOOKUP(B309,'[1]Current Slope List'!$A$29:$M$1904,1,FALSE)=B309,"Y","N")</f>
        <v>Y</v>
      </c>
      <c r="D309" s="5" t="str">
        <f>VLOOKUP(B309,'[1]Current Slope List'!$A$29:$M$1904,2,FALSE)</f>
        <v>11SE-D/CR717</v>
      </c>
      <c r="E309" s="5">
        <f>VLOOKUP(B309,'[1]Current Slope List'!$A$29:$M$1904,3,FALSE)</f>
        <v>0</v>
      </c>
      <c r="F309" s="6" t="str">
        <f t="shared" si="8"/>
        <v>WHOLE</v>
      </c>
      <c r="G309" s="6" t="str">
        <f>VLOOKUP(B309,'[1]Current Slope List'!$A$29:$M$1904,4,FALSE)</f>
        <v>E</v>
      </c>
      <c r="H309" s="6" t="str">
        <f>VLOOKUP(B309,'[1]Current Slope List'!$A$29:$M$1904,5,FALSE)</f>
        <v>CW</v>
      </c>
      <c r="I309" s="6" t="s">
        <v>468</v>
      </c>
      <c r="K309" s="6" t="str">
        <f>VLOOKUP(B309,'[1]Current Slope List'!$A$29:$M$1904,11,FALSE)</f>
        <v>ChaiWan-West</v>
      </c>
      <c r="L309" s="5" t="s">
        <v>624</v>
      </c>
      <c r="M309" s="5" t="s">
        <v>625</v>
      </c>
      <c r="N309" s="5" t="str">
        <f>VLOOKUP(B309,'[1]Current Slope List'!$A$29:$M$1904,8,FALSE)</f>
        <v>EB</v>
      </c>
      <c r="O309" s="7" t="s">
        <v>125</v>
      </c>
      <c r="P309" s="7">
        <v>30</v>
      </c>
      <c r="Q309" s="7">
        <v>3</v>
      </c>
      <c r="R309" s="7">
        <v>35</v>
      </c>
      <c r="S309" s="7">
        <f t="shared" si="9"/>
        <v>105</v>
      </c>
      <c r="T309" s="12">
        <v>0</v>
      </c>
      <c r="U309" s="12">
        <v>0.9</v>
      </c>
      <c r="V309" s="12">
        <v>0</v>
      </c>
      <c r="W309" s="12">
        <v>0.1</v>
      </c>
      <c r="X309" s="12">
        <v>0</v>
      </c>
      <c r="Y309" s="6" t="s">
        <v>61</v>
      </c>
      <c r="Z309" s="6" t="s">
        <v>72</v>
      </c>
      <c r="AA309" s="9" t="s">
        <v>346</v>
      </c>
      <c r="AB309" s="9" t="s">
        <v>249</v>
      </c>
      <c r="AC309" s="9" t="s">
        <v>121</v>
      </c>
      <c r="AD309" s="9" t="s">
        <v>56</v>
      </c>
      <c r="AE309" s="9" t="s">
        <v>72</v>
      </c>
      <c r="AF309" s="5">
        <v>1</v>
      </c>
      <c r="AG309" s="10">
        <f>VLOOKUP(B309,[1]NPRS!$A$29:$O$1904,10,FALSE)</f>
        <v>0.18</v>
      </c>
      <c r="AH309" s="5" t="str">
        <f>VLOOKUP(B309,'[1]Current Slope List'!$A$29:$M$1904,12,FALSE)</f>
        <v>Yes</v>
      </c>
      <c r="AI309" s="6" t="str">
        <f>IF(VLOOKUP(B309,'[1]intensive 2019'!$A$2:$E$145,1,TRUE)=B309,"Y","N")</f>
        <v>N</v>
      </c>
      <c r="AJ309" s="6" t="s">
        <v>50</v>
      </c>
      <c r="AK309" s="5">
        <v>21</v>
      </c>
      <c r="AL309" s="6" t="s">
        <v>50</v>
      </c>
      <c r="AM309" s="6" t="s">
        <v>50</v>
      </c>
      <c r="AN309" s="6" t="s">
        <v>50</v>
      </c>
      <c r="AO309" s="6" t="s">
        <v>50</v>
      </c>
      <c r="AP309" s="6" t="s">
        <v>50</v>
      </c>
    </row>
    <row r="310" spans="1:42">
      <c r="A310" s="5">
        <v>309</v>
      </c>
      <c r="B310" s="5" t="s">
        <v>626</v>
      </c>
      <c r="C310" s="6" t="str">
        <f>IF(VLOOKUP(B310,'[1]Current Slope List'!$A$29:$M$1904,1,FALSE)=B310,"Y","N")</f>
        <v>Y</v>
      </c>
      <c r="D310" s="5" t="str">
        <f>VLOOKUP(B310,'[1]Current Slope List'!$A$29:$M$1904,2,FALSE)</f>
        <v>11SE-D/C442</v>
      </c>
      <c r="E310" s="5">
        <f>VLOOKUP(B310,'[1]Current Slope List'!$A$29:$M$1904,3,FALSE)</f>
        <v>0</v>
      </c>
      <c r="F310" s="6" t="str">
        <f t="shared" si="8"/>
        <v>WHOLE</v>
      </c>
      <c r="G310" s="6" t="str">
        <f>VLOOKUP(B310,'[1]Current Slope List'!$A$29:$M$1904,4,FALSE)</f>
        <v>E</v>
      </c>
      <c r="H310" s="6" t="str">
        <f>VLOOKUP(B310,'[1]Current Slope List'!$A$29:$M$1904,5,FALSE)</f>
        <v>CW</v>
      </c>
      <c r="I310" s="6" t="s">
        <v>468</v>
      </c>
      <c r="K310" s="6" t="str">
        <f>VLOOKUP(B310,'[1]Current Slope List'!$A$29:$M$1904,11,FALSE)</f>
        <v>ChaiWan-West</v>
      </c>
      <c r="L310" s="5" t="s">
        <v>627</v>
      </c>
      <c r="M310" s="5" t="s">
        <v>625</v>
      </c>
      <c r="N310" s="5" t="str">
        <f>VLOOKUP(B310,'[1]Current Slope List'!$A$29:$M$1904,8,FALSE)</f>
        <v>EB</v>
      </c>
      <c r="O310" s="7" t="s">
        <v>46</v>
      </c>
      <c r="P310" s="7">
        <v>30</v>
      </c>
      <c r="Q310" s="7">
        <v>3.7</v>
      </c>
      <c r="R310" s="7">
        <v>75</v>
      </c>
      <c r="S310" s="7">
        <f t="shared" si="9"/>
        <v>277.5</v>
      </c>
      <c r="T310" s="12">
        <v>0</v>
      </c>
      <c r="U310" s="12">
        <v>1</v>
      </c>
      <c r="V310" s="12">
        <v>0</v>
      </c>
      <c r="W310" s="12">
        <v>0</v>
      </c>
      <c r="X310" s="12">
        <v>0</v>
      </c>
      <c r="Y310" s="6" t="s">
        <v>61</v>
      </c>
      <c r="Z310" s="6" t="s">
        <v>72</v>
      </c>
      <c r="AA310" s="9">
        <v>3.9</v>
      </c>
      <c r="AB310" s="9">
        <v>51</v>
      </c>
      <c r="AC310" s="9">
        <v>90</v>
      </c>
      <c r="AD310" s="9" t="s">
        <v>79</v>
      </c>
      <c r="AE310" s="9" t="s">
        <v>72</v>
      </c>
      <c r="AF310" s="5">
        <v>1</v>
      </c>
      <c r="AG310" s="10">
        <f>VLOOKUP(B310,[1]NPRS!$A$29:$O$1904,10,FALSE)</f>
        <v>0.05</v>
      </c>
      <c r="AH310" s="5" t="str">
        <f>VLOOKUP(B310,'[1]Current Slope List'!$A$29:$M$1904,12,FALSE)</f>
        <v>Yes</v>
      </c>
      <c r="AI310" s="6" t="str">
        <f>IF(VLOOKUP(B310,'[1]intensive 2019'!$A$2:$E$145,1,TRUE)=B310,"Y","N")</f>
        <v>N</v>
      </c>
      <c r="AJ310" s="6" t="s">
        <v>50</v>
      </c>
      <c r="AK310" s="5">
        <v>6</v>
      </c>
      <c r="AL310" s="6" t="s">
        <v>50</v>
      </c>
      <c r="AM310" s="6" t="s">
        <v>50</v>
      </c>
      <c r="AN310" s="6" t="s">
        <v>50</v>
      </c>
      <c r="AO310" s="6" t="s">
        <v>50</v>
      </c>
      <c r="AP310" s="6" t="s">
        <v>50</v>
      </c>
    </row>
    <row r="311" spans="1:42">
      <c r="A311" s="5">
        <v>310</v>
      </c>
      <c r="B311" s="5" t="s">
        <v>628</v>
      </c>
      <c r="C311" s="6" t="str">
        <f>IF(VLOOKUP(B311,'[1]Current Slope List'!$A$29:$M$1904,1,FALSE)=B311,"Y","N")</f>
        <v>Y</v>
      </c>
      <c r="D311" s="5" t="str">
        <f>VLOOKUP(B311,'[1]Current Slope List'!$A$29:$M$1904,2,FALSE)</f>
        <v>11SE-D/C381</v>
      </c>
      <c r="E311" s="5">
        <f>VLOOKUP(B311,'[1]Current Slope List'!$A$29:$M$1904,3,FALSE)</f>
        <v>0</v>
      </c>
      <c r="F311" s="6" t="str">
        <f t="shared" si="8"/>
        <v>WHOLE</v>
      </c>
      <c r="G311" s="6" t="str">
        <f>VLOOKUP(B311,'[1]Current Slope List'!$A$29:$M$1904,4,FALSE)</f>
        <v>E</v>
      </c>
      <c r="H311" s="6" t="str">
        <f>VLOOKUP(B311,'[1]Current Slope List'!$A$29:$M$1904,5,FALSE)</f>
        <v>CW</v>
      </c>
      <c r="I311" s="6" t="s">
        <v>468</v>
      </c>
      <c r="K311" s="6" t="str">
        <f>VLOOKUP(B311,'[1]Current Slope List'!$A$29:$M$1904,11,FALSE)</f>
        <v>ChaiWan-West</v>
      </c>
      <c r="L311" s="5" t="s">
        <v>629</v>
      </c>
      <c r="M311" s="5" t="s">
        <v>630</v>
      </c>
      <c r="N311" s="5" t="str">
        <f>VLOOKUP(B311,'[1]Current Slope List'!$A$29:$M$1904,8,FALSE)</f>
        <v>GPA</v>
      </c>
      <c r="O311" s="7" t="s">
        <v>125</v>
      </c>
      <c r="P311" s="7">
        <v>35</v>
      </c>
      <c r="Q311" s="7">
        <v>32</v>
      </c>
      <c r="R311" s="7">
        <v>170</v>
      </c>
      <c r="S311" s="7">
        <f t="shared" si="9"/>
        <v>5440</v>
      </c>
      <c r="T311" s="12">
        <v>0.2</v>
      </c>
      <c r="U311" s="12">
        <v>0.8</v>
      </c>
      <c r="V311" s="12">
        <v>0</v>
      </c>
      <c r="W311" s="12">
        <v>0</v>
      </c>
      <c r="X311" s="12">
        <v>0</v>
      </c>
      <c r="Y311" s="11" t="s">
        <v>61</v>
      </c>
      <c r="Z311" s="6" t="s">
        <v>62</v>
      </c>
      <c r="AA311" s="9" t="s">
        <v>116</v>
      </c>
      <c r="AB311" s="9" t="s">
        <v>116</v>
      </c>
      <c r="AC311" s="9" t="s">
        <v>116</v>
      </c>
      <c r="AD311" s="9" t="s">
        <v>116</v>
      </c>
      <c r="AE311" s="9" t="s">
        <v>49</v>
      </c>
      <c r="AF311" s="5">
        <v>1</v>
      </c>
      <c r="AG311" s="10">
        <f>VLOOKUP(B311,[1]NPRS!$A$29:$O$1904,10,FALSE)</f>
        <v>87.32</v>
      </c>
      <c r="AH311" s="5" t="str">
        <f>VLOOKUP(B311,'[1]Current Slope List'!$A$29:$M$1904,12,FALSE)</f>
        <v>Yes</v>
      </c>
      <c r="AI311" s="6" t="str">
        <f>IF(VLOOKUP(B311,'[1]intensive 2019'!$A$2:$E$145,1,TRUE)=B311,"Y","N")</f>
        <v>N</v>
      </c>
      <c r="AJ311" s="6" t="s">
        <v>50</v>
      </c>
      <c r="AK311" s="5">
        <v>161</v>
      </c>
      <c r="AL311" s="6" t="s">
        <v>50</v>
      </c>
      <c r="AM311" s="6" t="s">
        <v>50</v>
      </c>
      <c r="AN311" s="6" t="s">
        <v>50</v>
      </c>
      <c r="AO311" s="6" t="s">
        <v>50</v>
      </c>
      <c r="AP311" s="6" t="s">
        <v>50</v>
      </c>
    </row>
    <row r="312" spans="1:42">
      <c r="A312" s="5">
        <v>311</v>
      </c>
      <c r="B312" s="5" t="s">
        <v>631</v>
      </c>
      <c r="C312" s="6" t="str">
        <f>IF(VLOOKUP(B312,'[1]Current Slope List'!$A$29:$M$1904,1,FALSE)=B312,"Y","N")</f>
        <v>Y</v>
      </c>
      <c r="D312" s="5" t="str">
        <f>VLOOKUP(B312,'[1]Current Slope List'!$A$29:$M$1904,2,FALSE)</f>
        <v>11SE-D/C382</v>
      </c>
      <c r="E312" s="5">
        <f>VLOOKUP(B312,'[1]Current Slope List'!$A$29:$M$1904,3,FALSE)</f>
        <v>1</v>
      </c>
      <c r="F312" s="6">
        <f t="shared" si="8"/>
        <v>1</v>
      </c>
      <c r="G312" s="6" t="str">
        <f>VLOOKUP(B312,'[1]Current Slope List'!$A$29:$M$1904,4,FALSE)</f>
        <v>E</v>
      </c>
      <c r="H312" s="6" t="str">
        <f>VLOOKUP(B312,'[1]Current Slope List'!$A$29:$M$1904,5,FALSE)</f>
        <v>CW</v>
      </c>
      <c r="I312" s="6" t="s">
        <v>468</v>
      </c>
      <c r="K312" s="6" t="str">
        <f>VLOOKUP(B312,'[1]Current Slope List'!$A$29:$M$1904,11,FALSE)</f>
        <v>ChaiWan-West</v>
      </c>
      <c r="L312" s="5" t="s">
        <v>629</v>
      </c>
      <c r="M312" s="5" t="s">
        <v>632</v>
      </c>
      <c r="N312" s="5" t="str">
        <f>VLOOKUP(B312,'[1]Current Slope List'!$A$29:$M$1904,8,FALSE)</f>
        <v>GPA</v>
      </c>
      <c r="O312" s="7" t="s">
        <v>125</v>
      </c>
      <c r="P312" s="7">
        <v>40</v>
      </c>
      <c r="Q312" s="7">
        <v>65</v>
      </c>
      <c r="R312" s="7">
        <v>380</v>
      </c>
      <c r="S312" s="7">
        <f t="shared" si="9"/>
        <v>24700</v>
      </c>
      <c r="T312" s="12">
        <v>0.1</v>
      </c>
      <c r="U312" s="12">
        <v>0.9</v>
      </c>
      <c r="V312" s="12">
        <v>0</v>
      </c>
      <c r="W312" s="12">
        <v>0</v>
      </c>
      <c r="X312" s="12">
        <v>0</v>
      </c>
      <c r="Y312" s="6" t="s">
        <v>78</v>
      </c>
      <c r="Z312" s="6" t="s">
        <v>62</v>
      </c>
      <c r="AA312" s="9" t="s">
        <v>116</v>
      </c>
      <c r="AB312" s="9" t="s">
        <v>116</v>
      </c>
      <c r="AC312" s="9" t="s">
        <v>116</v>
      </c>
      <c r="AD312" s="9" t="s">
        <v>116</v>
      </c>
      <c r="AE312" s="9" t="s">
        <v>49</v>
      </c>
      <c r="AF312" s="5">
        <v>1</v>
      </c>
      <c r="AG312" s="10">
        <f>VLOOKUP(B312,[1]NPRS!$A$29:$O$1904,10,FALSE)</f>
        <v>102799.7</v>
      </c>
      <c r="AH312" s="5" t="str">
        <f>VLOOKUP(B312,'[1]Current Slope List'!$A$29:$M$1904,12,FALSE)</f>
        <v>Yes</v>
      </c>
      <c r="AI312" s="6" t="str">
        <f>IF(VLOOKUP(B312,'[1]intensive 2019'!$A$2:$E$145,1,TRUE)=B312,"Y","N")</f>
        <v>N</v>
      </c>
      <c r="AJ312" s="6" t="s">
        <v>50</v>
      </c>
      <c r="AL312" s="6" t="s">
        <v>50</v>
      </c>
      <c r="AM312" s="6" t="s">
        <v>50</v>
      </c>
      <c r="AN312" s="6" t="s">
        <v>50</v>
      </c>
      <c r="AO312" s="6" t="s">
        <v>50</v>
      </c>
      <c r="AP312" s="6" t="s">
        <v>50</v>
      </c>
    </row>
    <row r="313" spans="1:42">
      <c r="A313" s="5">
        <v>312</v>
      </c>
      <c r="B313" s="5" t="s">
        <v>633</v>
      </c>
      <c r="C313" s="6" t="str">
        <f>IF(VLOOKUP(B313,'[1]Current Slope List'!$A$29:$M$1904,1,FALSE)=B313,"Y","N")</f>
        <v>Y</v>
      </c>
      <c r="D313" s="5" t="str">
        <f>VLOOKUP(B313,'[1]Current Slope List'!$A$29:$M$1904,2,FALSE)</f>
        <v>11SE-D/C704</v>
      </c>
      <c r="E313" s="5">
        <f>VLOOKUP(B313,'[1]Current Slope List'!$A$29:$M$1904,3,FALSE)</f>
        <v>0</v>
      </c>
      <c r="F313" s="6" t="str">
        <f t="shared" si="8"/>
        <v>WHOLE</v>
      </c>
      <c r="G313" s="6" t="str">
        <f>VLOOKUP(B313,'[1]Current Slope List'!$A$29:$M$1904,4,FALSE)</f>
        <v>E</v>
      </c>
      <c r="H313" s="6" t="str">
        <f>VLOOKUP(B313,'[1]Current Slope List'!$A$29:$M$1904,5,FALSE)</f>
        <v>CW</v>
      </c>
      <c r="I313" s="6" t="s">
        <v>468</v>
      </c>
      <c r="K313" s="6" t="str">
        <f>VLOOKUP(B313,'[1]Current Slope List'!$A$29:$M$1904,11,FALSE)</f>
        <v>ChaiWan-West</v>
      </c>
      <c r="L313" s="5" t="s">
        <v>629</v>
      </c>
      <c r="M313" s="5" t="s">
        <v>632</v>
      </c>
      <c r="N313" s="5" t="str">
        <f>VLOOKUP(B313,'[1]Current Slope List'!$A$29:$M$1904,8,FALSE)</f>
        <v>GPA</v>
      </c>
      <c r="O313" s="7" t="s">
        <v>125</v>
      </c>
      <c r="P313" s="7">
        <v>45</v>
      </c>
      <c r="Q313" s="7">
        <v>5.5</v>
      </c>
      <c r="R313" s="7">
        <v>20</v>
      </c>
      <c r="S313" s="7">
        <f t="shared" si="9"/>
        <v>110</v>
      </c>
      <c r="T313" s="12">
        <v>0</v>
      </c>
      <c r="U313" s="12">
        <v>0.2</v>
      </c>
      <c r="V313" s="12">
        <v>0.8</v>
      </c>
      <c r="W313" s="12">
        <v>0</v>
      </c>
      <c r="X313" s="12">
        <v>0</v>
      </c>
      <c r="Y313" s="6" t="s">
        <v>61</v>
      </c>
      <c r="Z313" s="6" t="s">
        <v>62</v>
      </c>
      <c r="AA313" s="9" t="s">
        <v>116</v>
      </c>
      <c r="AB313" s="9" t="s">
        <v>116</v>
      </c>
      <c r="AC313" s="9" t="s">
        <v>116</v>
      </c>
      <c r="AD313" s="9" t="s">
        <v>116</v>
      </c>
      <c r="AE313" s="9" t="s">
        <v>49</v>
      </c>
      <c r="AF313" s="5">
        <v>2</v>
      </c>
      <c r="AG313" s="10">
        <f>VLOOKUP(B313,[1]NPRS!$A$29:$O$1904,10,FALSE)</f>
        <v>0.35</v>
      </c>
      <c r="AH313" s="5" t="str">
        <f>VLOOKUP(B313,'[1]Current Slope List'!$A$29:$M$1904,12,FALSE)</f>
        <v>Yes</v>
      </c>
      <c r="AI313" s="6" t="str">
        <f>IF(VLOOKUP(B313,'[1]intensive 2019'!$A$2:$E$145,1,TRUE)=B313,"Y","N")</f>
        <v>N</v>
      </c>
      <c r="AJ313" s="6" t="s">
        <v>50</v>
      </c>
      <c r="AK313" s="5">
        <v>0</v>
      </c>
      <c r="AL313" s="6" t="s">
        <v>50</v>
      </c>
      <c r="AM313" s="6" t="s">
        <v>50</v>
      </c>
      <c r="AN313" s="6" t="s">
        <v>50</v>
      </c>
      <c r="AO313" s="6" t="s">
        <v>50</v>
      </c>
      <c r="AP313" s="6" t="s">
        <v>50</v>
      </c>
    </row>
    <row r="314" spans="1:42">
      <c r="A314" s="5">
        <v>313</v>
      </c>
      <c r="B314" s="5" t="s">
        <v>634</v>
      </c>
      <c r="C314" s="6" t="str">
        <f>IF(VLOOKUP(B314,'[1]Current Slope List'!$A$29:$M$1904,1,FALSE)=B314,"Y","N")</f>
        <v>Y</v>
      </c>
      <c r="D314" s="5" t="str">
        <f>VLOOKUP(B314,'[1]Current Slope List'!$A$29:$M$1904,2,FALSE)</f>
        <v>11SE-D/FR87</v>
      </c>
      <c r="E314" s="5">
        <f>VLOOKUP(B314,'[1]Current Slope List'!$A$29:$M$1904,3,FALSE)</f>
        <v>0</v>
      </c>
      <c r="F314" s="6" t="str">
        <f t="shared" si="8"/>
        <v>WHOLE</v>
      </c>
      <c r="G314" s="6" t="str">
        <f>VLOOKUP(B314,'[1]Current Slope List'!$A$29:$M$1904,4,FALSE)</f>
        <v>E</v>
      </c>
      <c r="H314" s="6" t="str">
        <f>VLOOKUP(B314,'[1]Current Slope List'!$A$29:$M$1904,5,FALSE)</f>
        <v>CW</v>
      </c>
      <c r="I314" s="6" t="s">
        <v>468</v>
      </c>
      <c r="K314" s="6">
        <f>VLOOKUP(B314,'[1]Current Slope List'!$A$29:$M$1904,11,FALSE)</f>
        <v>0</v>
      </c>
      <c r="L314" s="5" t="s">
        <v>635</v>
      </c>
      <c r="M314" s="5" t="s">
        <v>636</v>
      </c>
      <c r="N314" s="5" t="str">
        <f>VLOOKUP(B314,'[1]Current Slope List'!$A$29:$M$1904,8,FALSE)</f>
        <v>LCSD</v>
      </c>
      <c r="O314" s="7" t="s">
        <v>46</v>
      </c>
      <c r="P314" s="7">
        <v>40</v>
      </c>
      <c r="Q314" s="7">
        <v>2</v>
      </c>
      <c r="R314" s="7">
        <v>30</v>
      </c>
      <c r="S314" s="7">
        <f t="shared" si="9"/>
        <v>60</v>
      </c>
      <c r="T314" s="12">
        <v>0</v>
      </c>
      <c r="U314" s="12">
        <v>0</v>
      </c>
      <c r="V314" s="12">
        <v>0</v>
      </c>
      <c r="W314" s="12">
        <v>1</v>
      </c>
      <c r="X314" s="12">
        <v>0</v>
      </c>
      <c r="Y314" s="6" t="s">
        <v>61</v>
      </c>
      <c r="Z314" s="6" t="s">
        <v>62</v>
      </c>
      <c r="AA314" s="9" t="s">
        <v>94</v>
      </c>
      <c r="AB314" s="9" t="s">
        <v>54</v>
      </c>
      <c r="AC314" s="9" t="s">
        <v>121</v>
      </c>
      <c r="AD314" s="9" t="s">
        <v>352</v>
      </c>
      <c r="AE314" s="9" t="s">
        <v>62</v>
      </c>
      <c r="AF314" s="5">
        <v>2</v>
      </c>
      <c r="AG314" s="10">
        <f>VLOOKUP(B314,[1]NPRS!$A$29:$O$1904,10,FALSE)</f>
        <v>0</v>
      </c>
      <c r="AH314" s="5" t="str">
        <f>VLOOKUP(B314,'[1]Current Slope List'!$A$29:$M$1904,12,FALSE)</f>
        <v>Yes</v>
      </c>
      <c r="AI314" s="6" t="str">
        <f>IF(VLOOKUP(B314,'[1]intensive 2019'!$A$2:$E$145,1,TRUE)=B314,"Y","N")</f>
        <v>N</v>
      </c>
      <c r="AJ314" s="6" t="s">
        <v>50</v>
      </c>
      <c r="AK314" s="5">
        <v>1</v>
      </c>
      <c r="AL314" s="6" t="s">
        <v>50</v>
      </c>
      <c r="AM314" s="6" t="s">
        <v>50</v>
      </c>
      <c r="AN314" s="6" t="s">
        <v>50</v>
      </c>
      <c r="AO314" s="6" t="s">
        <v>50</v>
      </c>
      <c r="AP314" s="6" t="s">
        <v>50</v>
      </c>
    </row>
    <row r="315" spans="1:42">
      <c r="A315" s="5">
        <v>314</v>
      </c>
      <c r="B315" s="5" t="s">
        <v>637</v>
      </c>
      <c r="C315" s="6" t="str">
        <f>IF(VLOOKUP(B315,'[1]Current Slope List'!$A$29:$M$1904,1,FALSE)=B315,"Y","N")</f>
        <v>Y</v>
      </c>
      <c r="D315" s="5" t="str">
        <f>VLOOKUP(B315,'[1]Current Slope List'!$A$29:$M$1904,2,FALSE)</f>
        <v>11SE-A/R132</v>
      </c>
      <c r="E315" s="5" t="str">
        <f>VLOOKUP(B315,'[1]Current Slope List'!$A$29:$M$1904,3,FALSE)</f>
        <v>1,2</v>
      </c>
      <c r="F315" s="6" t="str">
        <f t="shared" si="8"/>
        <v>1,2</v>
      </c>
      <c r="G315" s="6" t="str">
        <f>VLOOKUP(B315,'[1]Current Slope List'!$A$29:$M$1904,4,FALSE)</f>
        <v>CP,ML&amp;Wch</v>
      </c>
      <c r="H315" s="6" t="str">
        <f>VLOOKUP(B315,'[1]Current Slope List'!$A$29:$M$1904,5,FALSE)</f>
        <v>Wch-S</v>
      </c>
      <c r="I315" s="6" t="s">
        <v>638</v>
      </c>
      <c r="K315" s="6">
        <f>VLOOKUP(B315,'[1]Current Slope List'!$A$29:$M$1904,11,FALSE)</f>
        <v>0</v>
      </c>
      <c r="L315" s="5" t="s">
        <v>639</v>
      </c>
      <c r="M315" s="5" t="s">
        <v>640</v>
      </c>
      <c r="N315" s="5" t="str">
        <f>VLOOKUP(B315,'[1]Current Slope List'!$A$29:$M$1904,8,FALSE)</f>
        <v>HyD,FEHD</v>
      </c>
      <c r="O315" s="7" t="s">
        <v>46</v>
      </c>
      <c r="P315" s="6" t="s">
        <v>49</v>
      </c>
      <c r="Q315" s="6" t="s">
        <v>49</v>
      </c>
      <c r="R315" s="6" t="s">
        <v>49</v>
      </c>
      <c r="S315" s="6" t="s">
        <v>49</v>
      </c>
      <c r="T315" s="6" t="s">
        <v>49</v>
      </c>
      <c r="U315" s="6" t="s">
        <v>49</v>
      </c>
      <c r="V315" s="6" t="s">
        <v>49</v>
      </c>
      <c r="W315" s="13" t="s">
        <v>49</v>
      </c>
      <c r="X315" s="6" t="s">
        <v>49</v>
      </c>
      <c r="Y315" s="6" t="s">
        <v>49</v>
      </c>
      <c r="Z315" s="6" t="s">
        <v>49</v>
      </c>
      <c r="AA315" s="9" t="s">
        <v>185</v>
      </c>
      <c r="AB315" s="9" t="s">
        <v>641</v>
      </c>
      <c r="AC315" s="9" t="s">
        <v>55</v>
      </c>
      <c r="AD315" s="9" t="s">
        <v>352</v>
      </c>
      <c r="AE315" s="9" t="s">
        <v>72</v>
      </c>
      <c r="AF315" s="5">
        <v>1</v>
      </c>
      <c r="AG315" s="10">
        <f>VLOOKUP(B315,[1]NPRS!$A$29:$O$1904,10,FALSE)</f>
        <v>14806</v>
      </c>
      <c r="AH315" s="5" t="str">
        <f>VLOOKUP(B315,'[1]Current Slope List'!$A$29:$M$1904,12,FALSE)</f>
        <v>Yes</v>
      </c>
      <c r="AI315" s="6" t="str">
        <f>IF(VLOOKUP(B315,'[1]intensive 2019'!$A$2:$E$145,1,TRUE)=B315,"Y","N")</f>
        <v>N</v>
      </c>
      <c r="AJ315" s="6" t="str">
        <f>IF(VLOOKUP(B315,[1]PWI!$A$2:$B$239,1,FALSE)=B315,"Y","N")</f>
        <v>Y</v>
      </c>
      <c r="AK315" s="5">
        <v>2</v>
      </c>
      <c r="AL315" s="6" t="str">
        <f>IF(VLOOKUP(B315,[1]OVT_SWT!$A$2:$E$100,1,FALSE)=B315,"Y","N")</f>
        <v>Y</v>
      </c>
      <c r="AM315" s="6" t="s">
        <v>50</v>
      </c>
      <c r="AN315" s="6" t="s">
        <v>50</v>
      </c>
      <c r="AO315" s="6" t="s">
        <v>50</v>
      </c>
      <c r="AP315" s="6" t="s">
        <v>50</v>
      </c>
    </row>
    <row r="316" spans="1:42">
      <c r="A316" s="5">
        <v>315</v>
      </c>
      <c r="B316" s="5" t="s">
        <v>642</v>
      </c>
      <c r="C316" s="6" t="str">
        <f>IF(VLOOKUP(B316,'[1]Current Slope List'!$A$29:$M$1904,1,FALSE)=B316,"Y","N")</f>
        <v>Y</v>
      </c>
      <c r="D316" s="5" t="str">
        <f>VLOOKUP(B316,'[1]Current Slope List'!$A$29:$M$1904,2,FALSE)</f>
        <v>11SW-B/FR32</v>
      </c>
      <c r="E316" s="5">
        <f>VLOOKUP(B316,'[1]Current Slope List'!$A$29:$M$1904,3,FALSE)</f>
        <v>0</v>
      </c>
      <c r="F316" s="6" t="str">
        <f t="shared" si="8"/>
        <v>WHOLE</v>
      </c>
      <c r="G316" s="6" t="str">
        <f>VLOOKUP(B316,'[1]Current Slope List'!$A$29:$M$1904,4,FALSE)</f>
        <v>CP,ML&amp;Wch</v>
      </c>
      <c r="H316" s="6" t="str">
        <f>VLOOKUP(B316,'[1]Current Slope List'!$A$29:$M$1904,5,FALSE)</f>
        <v>Wch-S</v>
      </c>
      <c r="I316" s="6" t="s">
        <v>638</v>
      </c>
      <c r="K316" s="6" t="str">
        <f>VLOOKUP(B316,'[1]Current Slope List'!$A$29:$M$1904,11,FALSE)</f>
        <v>HappyValley</v>
      </c>
      <c r="L316" s="5" t="s">
        <v>643</v>
      </c>
      <c r="M316" s="5" t="s">
        <v>644</v>
      </c>
      <c r="N316" s="5" t="str">
        <f>VLOOKUP(B316,'[1]Current Slope List'!$A$29:$M$1904,8,FALSE)</f>
        <v>E&amp;MSD</v>
      </c>
      <c r="O316" s="7" t="s">
        <v>46</v>
      </c>
      <c r="P316" s="7">
        <v>35</v>
      </c>
      <c r="Q316" s="7">
        <v>5</v>
      </c>
      <c r="R316" s="7">
        <v>85</v>
      </c>
      <c r="S316" s="7">
        <f t="shared" si="9"/>
        <v>425</v>
      </c>
      <c r="T316" s="12">
        <v>0</v>
      </c>
      <c r="U316" s="12">
        <v>1</v>
      </c>
      <c r="V316" s="12">
        <v>0</v>
      </c>
      <c r="W316" s="12">
        <v>0</v>
      </c>
      <c r="X316" s="12">
        <v>0</v>
      </c>
      <c r="Y316" s="6" t="s">
        <v>61</v>
      </c>
      <c r="Z316" s="6" t="s">
        <v>62</v>
      </c>
      <c r="AA316" s="9" t="s">
        <v>248</v>
      </c>
      <c r="AB316" s="9" t="s">
        <v>71</v>
      </c>
      <c r="AC316" s="9" t="s">
        <v>71</v>
      </c>
      <c r="AD316" s="9" t="s">
        <v>352</v>
      </c>
      <c r="AE316" s="9" t="s">
        <v>62</v>
      </c>
      <c r="AF316" s="5">
        <v>1</v>
      </c>
      <c r="AG316" s="10">
        <f>VLOOKUP(B316,[1]NPRS!$A$29:$O$1904,10,FALSE)</f>
        <v>0.76</v>
      </c>
      <c r="AH316" s="5" t="str">
        <f>VLOOKUP(B316,'[1]Current Slope List'!$A$29:$M$1904,12,FALSE)</f>
        <v>Yes</v>
      </c>
      <c r="AI316" s="6" t="str">
        <f>IF(VLOOKUP(B316,'[1]intensive 2019'!$A$2:$E$145,1,TRUE)=B316,"Y","N")</f>
        <v>Y</v>
      </c>
      <c r="AJ316" s="6" t="str">
        <f>IF(VLOOKUP(B316,[1]PWI!$A$2:$B$239,1,FALSE)=B316,"Y","N")</f>
        <v>Y</v>
      </c>
      <c r="AK316" s="5">
        <v>14</v>
      </c>
      <c r="AL316" s="6" t="s">
        <v>50</v>
      </c>
      <c r="AM316" s="6" t="s">
        <v>50</v>
      </c>
      <c r="AN316" s="6" t="s">
        <v>50</v>
      </c>
      <c r="AO316" s="6" t="s">
        <v>50</v>
      </c>
      <c r="AP316" s="6" t="s">
        <v>50</v>
      </c>
    </row>
    <row r="317" spans="1:42">
      <c r="A317" s="5">
        <v>316</v>
      </c>
      <c r="B317" s="5" t="s">
        <v>645</v>
      </c>
      <c r="C317" s="6" t="str">
        <f>IF(VLOOKUP(B317,'[1]Current Slope List'!$A$29:$M$1904,1,FALSE)=B317,"Y","N")</f>
        <v>Y</v>
      </c>
      <c r="D317" s="5" t="str">
        <f>VLOOKUP(B317,'[1]Current Slope List'!$A$29:$M$1904,2,FALSE)</f>
        <v>11SW-B/FR190</v>
      </c>
      <c r="E317" s="5">
        <f>VLOOKUP(B317,'[1]Current Slope List'!$A$29:$M$1904,3,FALSE)</f>
        <v>0</v>
      </c>
      <c r="F317" s="6" t="str">
        <f t="shared" si="8"/>
        <v>WHOLE</v>
      </c>
      <c r="G317" s="6" t="str">
        <f>VLOOKUP(B317,'[1]Current Slope List'!$A$29:$M$1904,4,FALSE)</f>
        <v>CP,ML&amp;Wch</v>
      </c>
      <c r="H317" s="6" t="str">
        <f>VLOOKUP(B317,'[1]Current Slope List'!$A$29:$M$1904,5,FALSE)</f>
        <v>Wch-S</v>
      </c>
      <c r="I317" s="6" t="s">
        <v>638</v>
      </c>
      <c r="K317" s="6" t="str">
        <f>VLOOKUP(B317,'[1]Current Slope List'!$A$29:$M$1904,11,FALSE)</f>
        <v>HappyValley</v>
      </c>
      <c r="L317" s="5" t="s">
        <v>646</v>
      </c>
      <c r="M317" s="5" t="s">
        <v>647</v>
      </c>
      <c r="N317" s="5" t="str">
        <f>VLOOKUP(B317,'[1]Current Slope List'!$A$29:$M$1904,8,FALSE)</f>
        <v>PO</v>
      </c>
      <c r="O317" s="7" t="s">
        <v>46</v>
      </c>
      <c r="P317" s="7">
        <v>20</v>
      </c>
      <c r="Q317" s="7">
        <v>1</v>
      </c>
      <c r="R317" s="7">
        <v>40</v>
      </c>
      <c r="S317" s="7">
        <f t="shared" si="9"/>
        <v>40</v>
      </c>
      <c r="T317" s="12">
        <v>0</v>
      </c>
      <c r="U317" s="12">
        <v>1</v>
      </c>
      <c r="V317" s="12">
        <v>0</v>
      </c>
      <c r="W317" s="12">
        <v>0</v>
      </c>
      <c r="X317" s="12">
        <v>0</v>
      </c>
      <c r="Y317" s="6" t="s">
        <v>61</v>
      </c>
      <c r="Z317" s="6" t="s">
        <v>62</v>
      </c>
      <c r="AA317" s="9" t="s">
        <v>270</v>
      </c>
      <c r="AB317" s="9" t="s">
        <v>288</v>
      </c>
      <c r="AC317" s="9" t="s">
        <v>71</v>
      </c>
      <c r="AD317" s="9" t="s">
        <v>352</v>
      </c>
      <c r="AE317" s="9" t="s">
        <v>62</v>
      </c>
      <c r="AF317" s="5">
        <v>1</v>
      </c>
      <c r="AG317" s="10">
        <f>VLOOKUP(B317,[1]NPRS!$A$29:$O$1904,10,FALSE)</f>
        <v>18.420000000000002</v>
      </c>
      <c r="AH317" s="5" t="str">
        <f>VLOOKUP(B317,'[1]Current Slope List'!$A$29:$M$1904,12,FALSE)</f>
        <v>Yes</v>
      </c>
      <c r="AI317" s="6" t="str">
        <f>IF(VLOOKUP(B317,'[1]intensive 2019'!$A$2:$E$145,1,TRUE)=B317,"Y","N")</f>
        <v>Y</v>
      </c>
      <c r="AJ317" s="6" t="s">
        <v>50</v>
      </c>
      <c r="AK317" s="5">
        <v>13</v>
      </c>
      <c r="AL317" s="6" t="s">
        <v>50</v>
      </c>
      <c r="AM317" s="6" t="s">
        <v>50</v>
      </c>
      <c r="AN317" s="6" t="s">
        <v>50</v>
      </c>
      <c r="AO317" s="6" t="s">
        <v>50</v>
      </c>
      <c r="AP317" s="6" t="s">
        <v>50</v>
      </c>
    </row>
    <row r="318" spans="1:42">
      <c r="A318" s="5">
        <v>317</v>
      </c>
      <c r="B318" s="5" t="s">
        <v>648</v>
      </c>
      <c r="C318" s="6" t="str">
        <f>IF(VLOOKUP(B318,'[1]Current Slope List'!$A$29:$M$1904,1,FALSE)=B318,"Y","N")</f>
        <v>Y</v>
      </c>
      <c r="D318" s="5" t="str">
        <f>VLOOKUP(B318,'[1]Current Slope List'!$A$29:$M$1904,2,FALSE)</f>
        <v>11SW-B/FR193</v>
      </c>
      <c r="E318" s="5">
        <f>VLOOKUP(B318,'[1]Current Slope List'!$A$29:$M$1904,3,FALSE)</f>
        <v>0</v>
      </c>
      <c r="F318" s="6" t="str">
        <f t="shared" si="8"/>
        <v>WHOLE</v>
      </c>
      <c r="G318" s="6" t="str">
        <f>VLOOKUP(B318,'[1]Current Slope List'!$A$29:$M$1904,4,FALSE)</f>
        <v>CP,ML&amp;Wch</v>
      </c>
      <c r="H318" s="6" t="str">
        <f>VLOOKUP(B318,'[1]Current Slope List'!$A$29:$M$1904,5,FALSE)</f>
        <v>Wch-S</v>
      </c>
      <c r="I318" s="6" t="s">
        <v>638</v>
      </c>
      <c r="K318" s="6" t="str">
        <f>VLOOKUP(B318,'[1]Current Slope List'!$A$29:$M$1904,11,FALSE)</f>
        <v>HappyValley</v>
      </c>
      <c r="L318" s="5" t="s">
        <v>646</v>
      </c>
      <c r="M318" s="5" t="s">
        <v>647</v>
      </c>
      <c r="N318" s="5" t="str">
        <f>VLOOKUP(B318,'[1]Current Slope List'!$A$29:$M$1904,8,FALSE)</f>
        <v>PO</v>
      </c>
      <c r="O318" s="7" t="s">
        <v>46</v>
      </c>
      <c r="P318" s="7">
        <v>30</v>
      </c>
      <c r="Q318" s="7">
        <v>1</v>
      </c>
      <c r="R318" s="7">
        <v>50</v>
      </c>
      <c r="S318" s="7">
        <f t="shared" si="9"/>
        <v>50</v>
      </c>
      <c r="T318" s="12">
        <v>0</v>
      </c>
      <c r="U318" s="12">
        <v>1</v>
      </c>
      <c r="V318" s="12">
        <v>0</v>
      </c>
      <c r="W318" s="12">
        <v>0</v>
      </c>
      <c r="X318" s="12">
        <v>0</v>
      </c>
      <c r="Y318" s="6" t="s">
        <v>61</v>
      </c>
      <c r="Z318" s="6" t="s">
        <v>62</v>
      </c>
      <c r="AA318" s="9" t="s">
        <v>196</v>
      </c>
      <c r="AB318" s="9" t="s">
        <v>228</v>
      </c>
      <c r="AC318" s="9" t="s">
        <v>71</v>
      </c>
      <c r="AD318" s="9" t="s">
        <v>97</v>
      </c>
      <c r="AE318" s="9" t="s">
        <v>72</v>
      </c>
      <c r="AF318" s="5">
        <v>2</v>
      </c>
      <c r="AG318" s="10">
        <f>VLOOKUP(B318,[1]NPRS!$A$29:$O$1904,10,FALSE)</f>
        <v>4.0999999999999996</v>
      </c>
      <c r="AH318" s="5" t="str">
        <f>VLOOKUP(B318,'[1]Current Slope List'!$A$29:$M$1904,12,FALSE)</f>
        <v>Yes</v>
      </c>
      <c r="AI318" s="6" t="str">
        <f>IF(VLOOKUP(B318,'[1]intensive 2019'!$A$2:$E$145,1,TRUE)=B318,"Y","N")</f>
        <v>N</v>
      </c>
      <c r="AJ318" s="6" t="s">
        <v>50</v>
      </c>
      <c r="AK318" s="5">
        <v>11</v>
      </c>
      <c r="AL318" s="6" t="s">
        <v>50</v>
      </c>
      <c r="AM318" s="6" t="s">
        <v>50</v>
      </c>
      <c r="AN318" s="6" t="s">
        <v>50</v>
      </c>
      <c r="AO318" s="6" t="s">
        <v>50</v>
      </c>
      <c r="AP318" s="6" t="s">
        <v>50</v>
      </c>
    </row>
    <row r="319" spans="1:42">
      <c r="A319" s="5">
        <v>318</v>
      </c>
      <c r="B319" s="5" t="s">
        <v>649</v>
      </c>
      <c r="C319" s="6" t="str">
        <f>IF(VLOOKUP(B319,'[1]Current Slope List'!$A$29:$M$1904,1,FALSE)=B319,"Y","N")</f>
        <v>Y</v>
      </c>
      <c r="D319" s="5" t="str">
        <f>VLOOKUP(B319,'[1]Current Slope List'!$A$29:$M$1904,2,FALSE)</f>
        <v>11SE-A/C868</v>
      </c>
      <c r="E319" s="5">
        <f>VLOOKUP(B319,'[1]Current Slope List'!$A$29:$M$1904,3,FALSE)</f>
        <v>0</v>
      </c>
      <c r="F319" s="6" t="str">
        <f t="shared" si="8"/>
        <v>WHOLE</v>
      </c>
      <c r="G319" s="6" t="str">
        <f>VLOOKUP(B319,'[1]Current Slope List'!$A$29:$M$1904,4,FALSE)</f>
        <v>CP,ML&amp;Wch</v>
      </c>
      <c r="H319" s="6" t="str">
        <f>VLOOKUP(B319,'[1]Current Slope List'!$A$29:$M$1904,5,FALSE)</f>
        <v>Wch-S</v>
      </c>
      <c r="I319" s="6" t="s">
        <v>638</v>
      </c>
      <c r="K319" s="6">
        <f>VLOOKUP(B319,'[1]Current Slope List'!$A$29:$M$1904,11,FALSE)</f>
        <v>0</v>
      </c>
      <c r="L319" s="5" t="s">
        <v>650</v>
      </c>
      <c r="M319" s="5" t="s">
        <v>651</v>
      </c>
      <c r="N319" s="5" t="str">
        <f>VLOOKUP(B319,'[1]Current Slope List'!$A$29:$M$1904,8,FALSE)</f>
        <v>LCSD</v>
      </c>
      <c r="O319" s="7" t="s">
        <v>125</v>
      </c>
      <c r="P319" s="7">
        <v>40</v>
      </c>
      <c r="Q319" s="7">
        <v>4</v>
      </c>
      <c r="R319" s="7">
        <v>28</v>
      </c>
      <c r="S319" s="7">
        <f t="shared" si="9"/>
        <v>112</v>
      </c>
      <c r="T319" s="12">
        <v>0</v>
      </c>
      <c r="U319" s="12">
        <v>1</v>
      </c>
      <c r="V319" s="12">
        <v>0</v>
      </c>
      <c r="W319" s="12">
        <v>0</v>
      </c>
      <c r="X319" s="12">
        <v>0</v>
      </c>
      <c r="Y319" s="6" t="s">
        <v>61</v>
      </c>
      <c r="Z319" s="6" t="s">
        <v>62</v>
      </c>
      <c r="AA319" s="9" t="s">
        <v>116</v>
      </c>
      <c r="AB319" s="9" t="s">
        <v>116</v>
      </c>
      <c r="AC319" s="9" t="s">
        <v>116</v>
      </c>
      <c r="AD319" s="9" t="s">
        <v>116</v>
      </c>
      <c r="AE319" s="9" t="s">
        <v>49</v>
      </c>
      <c r="AF319" s="5">
        <v>2</v>
      </c>
      <c r="AG319" s="10">
        <f>VLOOKUP(B319,[1]NPRS!$A$29:$O$1904,10,FALSE)</f>
        <v>0.04</v>
      </c>
      <c r="AH319" s="5" t="str">
        <f>VLOOKUP(B319,'[1]Current Slope List'!$A$29:$M$1904,12,FALSE)</f>
        <v>Yes</v>
      </c>
      <c r="AI319" s="6" t="str">
        <f>IF(VLOOKUP(B319,'[1]intensive 2019'!$A$2:$E$145,1,TRUE)=B319,"Y","N")</f>
        <v>N</v>
      </c>
      <c r="AJ319" s="6" t="s">
        <v>50</v>
      </c>
      <c r="AK319" s="5">
        <v>11</v>
      </c>
      <c r="AL319" s="6" t="s">
        <v>50</v>
      </c>
      <c r="AM319" s="6" t="s">
        <v>50</v>
      </c>
      <c r="AN319" s="6" t="s">
        <v>50</v>
      </c>
      <c r="AO319" s="6" t="s">
        <v>50</v>
      </c>
      <c r="AP319" s="6" t="s">
        <v>50</v>
      </c>
    </row>
    <row r="320" spans="1:42">
      <c r="A320" s="5">
        <v>319</v>
      </c>
      <c r="B320" s="5" t="s">
        <v>652</v>
      </c>
      <c r="C320" s="6" t="str">
        <f>IF(VLOOKUP(B320,'[1]Current Slope List'!$A$29:$M$1904,1,FALSE)=B320,"Y","N")</f>
        <v>Y</v>
      </c>
      <c r="D320" s="5" t="str">
        <f>VLOOKUP(B320,'[1]Current Slope List'!$A$29:$M$1904,2,FALSE)</f>
        <v>11SE-A/DT14</v>
      </c>
      <c r="E320" s="5" t="str">
        <f>VLOOKUP(B320,'[1]Current Slope List'!$A$29:$M$1904,3,FALSE)</f>
        <v>1,3</v>
      </c>
      <c r="F320" s="6" t="str">
        <f t="shared" si="8"/>
        <v>1,3</v>
      </c>
      <c r="G320" s="6" t="str">
        <f>VLOOKUP(B320,'[1]Current Slope List'!$A$29:$M$1904,4,FALSE)</f>
        <v>CP,ML&amp;Wch</v>
      </c>
      <c r="H320" s="6" t="str">
        <f>VLOOKUP(B320,'[1]Current Slope List'!$A$29:$M$1904,5,FALSE)</f>
        <v>Wch-S</v>
      </c>
      <c r="I320" s="6" t="s">
        <v>638</v>
      </c>
      <c r="K320" s="6">
        <f>VLOOKUP(B320,'[1]Current Slope List'!$A$29:$M$1904,11,FALSE)</f>
        <v>0</v>
      </c>
      <c r="L320" s="5" t="s">
        <v>650</v>
      </c>
      <c r="M320" s="5" t="s">
        <v>651</v>
      </c>
      <c r="N320" s="5" t="str">
        <f>VLOOKUP(B320,'[1]Current Slope List'!$A$29:$M$1904,8,FALSE)</f>
        <v>LCSD,HAD</v>
      </c>
      <c r="O320" s="7" t="s">
        <v>46</v>
      </c>
      <c r="P320" s="6">
        <v>34</v>
      </c>
      <c r="Q320" s="6">
        <v>33</v>
      </c>
      <c r="R320" s="6">
        <v>73</v>
      </c>
      <c r="S320" s="6">
        <f>SUM(Q320*R320)</f>
        <v>2409</v>
      </c>
      <c r="T320" s="11">
        <v>0.5</v>
      </c>
      <c r="U320" s="11">
        <v>0.5</v>
      </c>
      <c r="V320" s="12">
        <v>0</v>
      </c>
      <c r="W320" s="11">
        <v>0</v>
      </c>
      <c r="X320" s="11">
        <v>0</v>
      </c>
      <c r="Y320" s="6" t="s">
        <v>49</v>
      </c>
      <c r="Z320" s="6" t="s">
        <v>49</v>
      </c>
      <c r="AA320" s="9" t="s">
        <v>49</v>
      </c>
      <c r="AB320" s="9" t="s">
        <v>116</v>
      </c>
      <c r="AC320" s="9" t="s">
        <v>116</v>
      </c>
      <c r="AD320" s="9" t="s">
        <v>116</v>
      </c>
      <c r="AE320" s="9" t="s">
        <v>49</v>
      </c>
      <c r="AF320" s="5">
        <v>2</v>
      </c>
      <c r="AG320" s="10">
        <f>VLOOKUP(B320,[1]NPRS!$A$29:$O$1904,10,FALSE)</f>
        <v>-1</v>
      </c>
      <c r="AH320" s="5" t="str">
        <f>VLOOKUP(B320,'[1]Current Slope List'!$A$29:$M$1904,12,FALSE)</f>
        <v>Yes</v>
      </c>
      <c r="AI320" s="6" t="str">
        <f>IF(VLOOKUP(B320,'[1]intensive 2019'!$A$2:$E$145,1,TRUE)=B320,"Y","N")</f>
        <v>N</v>
      </c>
      <c r="AJ320" s="6" t="s">
        <v>50</v>
      </c>
      <c r="AK320" s="5">
        <v>27</v>
      </c>
      <c r="AL320" s="6" t="s">
        <v>50</v>
      </c>
      <c r="AM320" s="6" t="s">
        <v>50</v>
      </c>
      <c r="AN320" s="6" t="s">
        <v>50</v>
      </c>
      <c r="AO320" s="6" t="s">
        <v>50</v>
      </c>
      <c r="AP320" s="6" t="s">
        <v>50</v>
      </c>
    </row>
    <row r="321" spans="1:42">
      <c r="A321" s="5">
        <v>320</v>
      </c>
      <c r="B321" s="5" t="s">
        <v>653</v>
      </c>
      <c r="C321" s="6" t="str">
        <f>IF(VLOOKUP(B321,'[1]Current Slope List'!$A$29:$M$1904,1,FALSE)=B321,"Y","N")</f>
        <v>Y</v>
      </c>
      <c r="D321" s="5" t="str">
        <f>VLOOKUP(B321,'[1]Current Slope List'!$A$29:$M$1904,2,FALSE)</f>
        <v>11SW-A/C1152</v>
      </c>
      <c r="E321" s="5">
        <f>VLOOKUP(B321,'[1]Current Slope List'!$A$29:$M$1904,3,FALSE)</f>
        <v>0</v>
      </c>
      <c r="F321" s="6" t="str">
        <f t="shared" si="8"/>
        <v>WHOLE</v>
      </c>
      <c r="G321" s="6" t="str">
        <f>VLOOKUP(B321,'[1]Current Slope List'!$A$29:$M$1904,4,FALSE)</f>
        <v>CP,ML&amp;Wch</v>
      </c>
      <c r="H321" s="6" t="str">
        <f>VLOOKUP(B321,'[1]Current Slope List'!$A$29:$M$1904,5,FALSE)</f>
        <v>PML</v>
      </c>
      <c r="I321" s="6" t="s">
        <v>638</v>
      </c>
      <c r="K321" s="6">
        <f>VLOOKUP(B321,'[1]Current Slope List'!$A$29:$M$1904,11,FALSE)</f>
        <v>0</v>
      </c>
      <c r="L321" s="5" t="s">
        <v>654</v>
      </c>
      <c r="M321" s="5" t="s">
        <v>655</v>
      </c>
      <c r="N321" s="5" t="str">
        <f>VLOOKUP(B321,'[1]Current Slope List'!$A$29:$M$1904,8,FALSE)</f>
        <v>AFCD</v>
      </c>
      <c r="O321" s="7" t="s">
        <v>46</v>
      </c>
      <c r="P321" s="7">
        <v>60</v>
      </c>
      <c r="Q321" s="7">
        <v>3</v>
      </c>
      <c r="R321" s="7">
        <v>25</v>
      </c>
      <c r="S321" s="7">
        <f t="shared" si="9"/>
        <v>75</v>
      </c>
      <c r="T321" s="12">
        <v>0.3</v>
      </c>
      <c r="U321" s="12">
        <v>0.6</v>
      </c>
      <c r="V321" s="12">
        <v>0.1</v>
      </c>
      <c r="W321" s="12">
        <v>0</v>
      </c>
      <c r="X321" s="12">
        <v>0</v>
      </c>
      <c r="Y321" s="6" t="s">
        <v>61</v>
      </c>
      <c r="Z321" s="6" t="s">
        <v>62</v>
      </c>
      <c r="AA321" s="9" t="s">
        <v>116</v>
      </c>
      <c r="AB321" s="9" t="s">
        <v>116</v>
      </c>
      <c r="AC321" s="9" t="s">
        <v>116</v>
      </c>
      <c r="AD321" s="9" t="s">
        <v>116</v>
      </c>
      <c r="AE321" s="9" t="s">
        <v>49</v>
      </c>
      <c r="AF321" s="5">
        <v>3</v>
      </c>
      <c r="AG321" s="10">
        <f>VLOOKUP(B321,[1]NPRS!$A$29:$O$1904,10,FALSE)</f>
        <v>2.7200000000000002E-3</v>
      </c>
      <c r="AH321" s="5" t="str">
        <f>VLOOKUP(B321,'[1]Current Slope List'!$A$29:$M$1904,12,FALSE)</f>
        <v>Yes</v>
      </c>
      <c r="AI321" s="6" t="str">
        <f>IF(VLOOKUP(B321,'[1]intensive 2019'!$A$2:$E$145,1,TRUE)=B321,"Y","N")</f>
        <v>N</v>
      </c>
      <c r="AJ321" s="6" t="s">
        <v>50</v>
      </c>
      <c r="AK321" s="5">
        <v>9</v>
      </c>
      <c r="AL321" s="6" t="s">
        <v>50</v>
      </c>
      <c r="AM321" s="6" t="s">
        <v>50</v>
      </c>
      <c r="AN321" s="6" t="s">
        <v>50</v>
      </c>
      <c r="AO321" s="6" t="s">
        <v>50</v>
      </c>
      <c r="AP321" s="6" t="s">
        <v>50</v>
      </c>
    </row>
    <row r="322" spans="1:42">
      <c r="A322" s="5">
        <v>321</v>
      </c>
      <c r="B322" s="5" t="s">
        <v>656</v>
      </c>
      <c r="C322" s="6" t="str">
        <f>IF(VLOOKUP(B322,'[1]Current Slope List'!$A$29:$M$1904,1,FALSE)=B322,"Y","N")</f>
        <v>Y</v>
      </c>
      <c r="D322" s="5" t="str">
        <f>VLOOKUP(B322,'[1]Current Slope List'!$A$29:$M$1904,2,FALSE)</f>
        <v>11SE-A/F40</v>
      </c>
      <c r="E322" s="5">
        <f>VLOOKUP(B322,'[1]Current Slope List'!$A$29:$M$1904,3,FALSE)</f>
        <v>0</v>
      </c>
      <c r="F322" s="6" t="str">
        <f t="shared" si="8"/>
        <v>WHOLE</v>
      </c>
      <c r="G322" s="6" t="str">
        <f>VLOOKUP(B322,'[1]Current Slope List'!$A$29:$M$1904,4,FALSE)</f>
        <v>E</v>
      </c>
      <c r="H322" s="6" t="str">
        <f>VLOOKUP(B322,'[1]Current Slope List'!$A$29:$M$1904,5,FALSE)</f>
        <v>NP&amp;CB</v>
      </c>
      <c r="I322" s="6" t="s">
        <v>638</v>
      </c>
      <c r="K322" s="6" t="str">
        <f>VLOOKUP(B322,'[1]Current Slope List'!$A$29:$M$1904,11,FALSE)</f>
        <v>TinHau</v>
      </c>
      <c r="L322" s="5" t="s">
        <v>657</v>
      </c>
      <c r="M322" s="5" t="s">
        <v>658</v>
      </c>
      <c r="N322" s="5" t="str">
        <f>VLOOKUP(B322,'[1]Current Slope List'!$A$29:$M$1904,8,FALSE)</f>
        <v>LCSD</v>
      </c>
      <c r="O322" s="7" t="s">
        <v>46</v>
      </c>
      <c r="P322" s="7">
        <v>30</v>
      </c>
      <c r="Q322" s="7">
        <v>5</v>
      </c>
      <c r="R322" s="7">
        <v>95</v>
      </c>
      <c r="S322" s="7">
        <f t="shared" si="9"/>
        <v>475</v>
      </c>
      <c r="T322" s="12">
        <v>0</v>
      </c>
      <c r="U322" s="12">
        <v>1</v>
      </c>
      <c r="V322" s="12">
        <v>0</v>
      </c>
      <c r="W322" s="12">
        <v>0</v>
      </c>
      <c r="X322" s="12">
        <v>0</v>
      </c>
      <c r="Y322" s="6" t="s">
        <v>61</v>
      </c>
      <c r="Z322" s="6" t="s">
        <v>62</v>
      </c>
      <c r="AA322" s="9" t="s">
        <v>116</v>
      </c>
      <c r="AB322" s="9" t="s">
        <v>116</v>
      </c>
      <c r="AC322" s="9" t="s">
        <v>116</v>
      </c>
      <c r="AD322" s="9" t="s">
        <v>116</v>
      </c>
      <c r="AE322" s="9" t="s">
        <v>49</v>
      </c>
      <c r="AF322" s="5">
        <v>2</v>
      </c>
      <c r="AG322" s="10">
        <f>VLOOKUP(B322,[1]NPRS!$A$29:$O$1904,10,FALSE)</f>
        <v>4.4900000000000001E-3</v>
      </c>
      <c r="AH322" s="5" t="str">
        <f>VLOOKUP(B322,'[1]Current Slope List'!$A$29:$M$1904,12,FALSE)</f>
        <v>Yes</v>
      </c>
      <c r="AI322" s="6" t="str">
        <f>IF(VLOOKUP(B322,'[1]intensive 2019'!$A$2:$E$145,1,TRUE)=B322,"Y","N")</f>
        <v>N</v>
      </c>
      <c r="AJ322" s="6" t="str">
        <f>IF(VLOOKUP(B322,[1]PWI!$A$2:$B$239,1,FALSE)=B322,"Y","N")</f>
        <v>Y</v>
      </c>
      <c r="AK322" s="5">
        <v>8</v>
      </c>
      <c r="AL322" s="6" t="s">
        <v>50</v>
      </c>
      <c r="AM322" s="6" t="s">
        <v>50</v>
      </c>
      <c r="AN322" s="6" t="s">
        <v>50</v>
      </c>
      <c r="AO322" s="6" t="s">
        <v>50</v>
      </c>
      <c r="AP322" s="6" t="s">
        <v>50</v>
      </c>
    </row>
    <row r="323" spans="1:42" hidden="1">
      <c r="A323" s="5">
        <v>322</v>
      </c>
      <c r="B323" s="5" t="s">
        <v>659</v>
      </c>
      <c r="C323" s="6" t="s">
        <v>50</v>
      </c>
      <c r="D323" s="5" t="e">
        <f>VLOOKUP(B323,'[1]Current Slope List'!$A$29:$M$1904,2,FALSE)</f>
        <v>#N/A</v>
      </c>
      <c r="E323" s="5" t="e">
        <f>VLOOKUP(B323,'[1]Current Slope List'!$A$29:$M$1904,3,FALSE)</f>
        <v>#N/A</v>
      </c>
      <c r="F323" s="6" t="e">
        <f t="shared" ref="F323:F386" si="10">IF(E323=0,"WHOLE",E323)</f>
        <v>#N/A</v>
      </c>
      <c r="G323" s="6" t="e">
        <f>VLOOKUP(B323,'[1]Current Slope List'!$A$29:$M$1904,4,FALSE)</f>
        <v>#N/A</v>
      </c>
      <c r="H323" s="6" t="e">
        <f>VLOOKUP(B323,'[1]Current Slope List'!$A$29:$M$1904,5,FALSE)</f>
        <v>#N/A</v>
      </c>
      <c r="I323" s="6" t="s">
        <v>638</v>
      </c>
      <c r="K323" s="6" t="e">
        <f>VLOOKUP(B323,'[1]Current Slope List'!$A$29:$M$1904,11,FALSE)</f>
        <v>#N/A</v>
      </c>
      <c r="L323" s="5" t="s">
        <v>657</v>
      </c>
      <c r="M323" s="5" t="s">
        <v>658</v>
      </c>
      <c r="N323" s="5" t="e">
        <f>VLOOKUP(B323,'[1]Current Slope List'!$A$29:$M$1904,8,FALSE)</f>
        <v>#N/A</v>
      </c>
      <c r="O323" s="7" t="s">
        <v>46</v>
      </c>
      <c r="P323" s="6" t="s">
        <v>49</v>
      </c>
      <c r="Q323" s="6" t="s">
        <v>49</v>
      </c>
      <c r="R323" s="6" t="s">
        <v>49</v>
      </c>
      <c r="S323" s="6" t="s">
        <v>49</v>
      </c>
      <c r="T323" s="6" t="s">
        <v>49</v>
      </c>
      <c r="U323" s="6" t="s">
        <v>49</v>
      </c>
      <c r="V323" s="6" t="s">
        <v>49</v>
      </c>
      <c r="W323" s="6" t="s">
        <v>49</v>
      </c>
      <c r="X323" s="6" t="s">
        <v>49</v>
      </c>
      <c r="Y323" s="6" t="s">
        <v>49</v>
      </c>
      <c r="Z323" s="6" t="s">
        <v>49</v>
      </c>
      <c r="AA323" s="9" t="s">
        <v>660</v>
      </c>
      <c r="AB323" s="9" t="s">
        <v>55</v>
      </c>
      <c r="AC323" s="9" t="s">
        <v>121</v>
      </c>
      <c r="AD323" s="9" t="s">
        <v>352</v>
      </c>
      <c r="AE323" s="9" t="s">
        <v>49</v>
      </c>
      <c r="AF323" s="5">
        <v>1</v>
      </c>
      <c r="AG323" s="10" t="e">
        <f>VLOOKUP(B323,[1]NPRS!$A$29:$O$1904,10,FALSE)</f>
        <v>#N/A</v>
      </c>
      <c r="AH323" s="5" t="e">
        <f>VLOOKUP(B323,'[1]Current Slope List'!$A$29:$M$1904,12,FALSE)</f>
        <v>#N/A</v>
      </c>
      <c r="AI323" s="6" t="str">
        <f>IF(VLOOKUP(B323,'[1]intensive 2019'!$A$2:$E$145,1,TRUE)=B323,"Y","N")</f>
        <v>N</v>
      </c>
      <c r="AJ323" s="6" t="s">
        <v>50</v>
      </c>
      <c r="AK323" s="5">
        <v>15</v>
      </c>
      <c r="AL323" s="6" t="s">
        <v>50</v>
      </c>
      <c r="AM323" s="6" t="s">
        <v>50</v>
      </c>
      <c r="AN323" s="6" t="s">
        <v>50</v>
      </c>
      <c r="AO323" s="6" t="s">
        <v>50</v>
      </c>
      <c r="AP323" s="6" t="s">
        <v>50</v>
      </c>
    </row>
    <row r="324" spans="1:42">
      <c r="A324" s="5">
        <v>323</v>
      </c>
      <c r="B324" s="5" t="s">
        <v>661</v>
      </c>
      <c r="C324" s="6" t="str">
        <f>IF(VLOOKUP(B324,'[1]Current Slope List'!$A$29:$M$1904,1,FALSE)=B324,"Y","N")</f>
        <v>Y</v>
      </c>
      <c r="D324" s="5" t="str">
        <f>VLOOKUP(B324,'[1]Current Slope List'!$A$29:$M$1904,2,FALSE)</f>
        <v>11SW-B/FR198</v>
      </c>
      <c r="E324" s="5">
        <f>VLOOKUP(B324,'[1]Current Slope List'!$A$29:$M$1904,3,FALSE)</f>
        <v>0</v>
      </c>
      <c r="F324" s="6" t="str">
        <f t="shared" si="10"/>
        <v>WHOLE</v>
      </c>
      <c r="G324" s="6" t="str">
        <f>VLOOKUP(B324,'[1]Current Slope List'!$A$29:$M$1904,4,FALSE)</f>
        <v>E</v>
      </c>
      <c r="H324" s="6" t="str">
        <f>VLOOKUP(B324,'[1]Current Slope List'!$A$29:$M$1904,5,FALSE)</f>
        <v>NP&amp;CB</v>
      </c>
      <c r="I324" s="6" t="s">
        <v>638</v>
      </c>
      <c r="K324" s="6" t="str">
        <f>VLOOKUP(B324,'[1]Current Slope List'!$A$29:$M$1904,11,FALSE)</f>
        <v>TinHau</v>
      </c>
      <c r="L324" s="5" t="s">
        <v>657</v>
      </c>
      <c r="M324" s="5" t="s">
        <v>658</v>
      </c>
      <c r="N324" s="5" t="str">
        <f>VLOOKUP(B324,'[1]Current Slope List'!$A$29:$M$1904,8,FALSE)</f>
        <v>LCSD</v>
      </c>
      <c r="O324" s="7" t="s">
        <v>125</v>
      </c>
      <c r="P324" s="7">
        <v>46</v>
      </c>
      <c r="Q324" s="7">
        <v>4.9000000000000004</v>
      </c>
      <c r="R324" s="7">
        <v>35</v>
      </c>
      <c r="S324" s="7">
        <f t="shared" ref="S324:S387" si="11">SUM(Q324*R324)</f>
        <v>171.5</v>
      </c>
      <c r="T324" s="12">
        <v>0</v>
      </c>
      <c r="U324" s="12">
        <v>1</v>
      </c>
      <c r="V324" s="12">
        <v>0</v>
      </c>
      <c r="W324" s="12">
        <v>0</v>
      </c>
      <c r="X324" s="12">
        <v>0</v>
      </c>
      <c r="Y324" s="6" t="s">
        <v>61</v>
      </c>
      <c r="Z324" s="6" t="s">
        <v>62</v>
      </c>
      <c r="AA324" s="9" t="s">
        <v>662</v>
      </c>
      <c r="AB324" s="9">
        <v>4</v>
      </c>
      <c r="AC324" s="9" t="s">
        <v>121</v>
      </c>
      <c r="AD324" s="9" t="s">
        <v>97</v>
      </c>
      <c r="AE324" s="9" t="s">
        <v>62</v>
      </c>
      <c r="AF324" s="5">
        <v>2</v>
      </c>
      <c r="AG324" s="10">
        <f>VLOOKUP(B324,[1]NPRS!$A$29:$O$1904,10,FALSE)</f>
        <v>0.14000000000000001</v>
      </c>
      <c r="AH324" s="5" t="str">
        <f>VLOOKUP(B324,'[1]Current Slope List'!$A$29:$M$1904,12,FALSE)</f>
        <v>Yes</v>
      </c>
      <c r="AI324" s="6" t="str">
        <f>IF(VLOOKUP(B324,'[1]intensive 2019'!$A$2:$E$145,1,TRUE)=B324,"Y","N")</f>
        <v>N</v>
      </c>
      <c r="AJ324" s="6" t="str">
        <f>IF(VLOOKUP(B324,[1]PWI!$A$2:$B$239,1,FALSE)=B324,"Y","N")</f>
        <v>Y</v>
      </c>
      <c r="AK324" s="5">
        <v>12</v>
      </c>
      <c r="AL324" s="6" t="s">
        <v>50</v>
      </c>
      <c r="AM324" s="6" t="s">
        <v>50</v>
      </c>
      <c r="AN324" s="6" t="s">
        <v>50</v>
      </c>
      <c r="AO324" s="6" t="s">
        <v>50</v>
      </c>
      <c r="AP324" s="6" t="s">
        <v>50</v>
      </c>
    </row>
    <row r="325" spans="1:42">
      <c r="A325" s="5">
        <v>324</v>
      </c>
      <c r="B325" s="5" t="s">
        <v>663</v>
      </c>
      <c r="C325" s="6" t="str">
        <f>IF(VLOOKUP(B325,'[1]Current Slope List'!$A$29:$M$1904,1,FALSE)=B325,"Y","N")</f>
        <v>Y</v>
      </c>
      <c r="D325" s="5" t="str">
        <f>VLOOKUP(B325,'[1]Current Slope List'!$A$29:$M$1904,2,FALSE)</f>
        <v>11SW-B/F199</v>
      </c>
      <c r="E325" s="5">
        <f>VLOOKUP(B325,'[1]Current Slope List'!$A$29:$M$1904,3,FALSE)</f>
        <v>0</v>
      </c>
      <c r="F325" s="6" t="str">
        <f t="shared" si="10"/>
        <v>WHOLE</v>
      </c>
      <c r="G325" s="6" t="str">
        <f>VLOOKUP(B325,'[1]Current Slope List'!$A$29:$M$1904,4,FALSE)</f>
        <v>E</v>
      </c>
      <c r="H325" s="6" t="str">
        <f>VLOOKUP(B325,'[1]Current Slope List'!$A$29:$M$1904,5,FALSE)</f>
        <v>NP&amp;CB</v>
      </c>
      <c r="I325" s="6" t="s">
        <v>638</v>
      </c>
      <c r="K325" s="6" t="str">
        <f>VLOOKUP(B325,'[1]Current Slope List'!$A$29:$M$1904,11,FALSE)</f>
        <v>TinHau</v>
      </c>
      <c r="L325" s="5" t="s">
        <v>657</v>
      </c>
      <c r="M325" s="5" t="s">
        <v>658</v>
      </c>
      <c r="N325" s="5" t="str">
        <f>VLOOKUP(B325,'[1]Current Slope List'!$A$29:$M$1904,8,FALSE)</f>
        <v>LCSD</v>
      </c>
      <c r="O325" s="7" t="s">
        <v>46</v>
      </c>
      <c r="P325" s="7">
        <v>15</v>
      </c>
      <c r="Q325" s="7">
        <v>5</v>
      </c>
      <c r="R325" s="7">
        <v>60</v>
      </c>
      <c r="S325" s="7">
        <f t="shared" si="11"/>
        <v>300</v>
      </c>
      <c r="T325" s="12">
        <v>0</v>
      </c>
      <c r="U325" s="12">
        <v>1</v>
      </c>
      <c r="V325" s="12">
        <v>0</v>
      </c>
      <c r="W325" s="12">
        <v>0</v>
      </c>
      <c r="X325" s="12">
        <v>0</v>
      </c>
      <c r="Y325" s="6" t="s">
        <v>61</v>
      </c>
      <c r="Z325" s="6" t="s">
        <v>62</v>
      </c>
      <c r="AA325" s="9" t="s">
        <v>116</v>
      </c>
      <c r="AB325" s="9" t="s">
        <v>116</v>
      </c>
      <c r="AC325" s="9" t="s">
        <v>116</v>
      </c>
      <c r="AD325" s="9" t="s">
        <v>116</v>
      </c>
      <c r="AE325" s="9" t="s">
        <v>49</v>
      </c>
      <c r="AF325" s="5">
        <v>2</v>
      </c>
      <c r="AG325" s="10">
        <f>VLOOKUP(B325,[1]NPRS!$A$29:$O$1904,10,FALSE)</f>
        <v>0.57999999999999996</v>
      </c>
      <c r="AH325" s="5" t="str">
        <f>VLOOKUP(B325,'[1]Current Slope List'!$A$29:$M$1904,12,FALSE)</f>
        <v>Yes</v>
      </c>
      <c r="AI325" s="6" t="str">
        <f>IF(VLOOKUP(B325,'[1]intensive 2019'!$A$2:$E$145,1,TRUE)=B325,"Y","N")</f>
        <v>Y</v>
      </c>
      <c r="AJ325" s="6" t="str">
        <f>IF(VLOOKUP(B325,[1]PWI!$A$2:$B$239,1,FALSE)=B325,"Y","N")</f>
        <v>Y</v>
      </c>
      <c r="AK325" s="5">
        <v>53</v>
      </c>
      <c r="AL325" s="6" t="s">
        <v>50</v>
      </c>
      <c r="AM325" s="6" t="s">
        <v>50</v>
      </c>
      <c r="AN325" s="6" t="s">
        <v>50</v>
      </c>
      <c r="AO325" s="6" t="s">
        <v>50</v>
      </c>
      <c r="AP325" s="6" t="s">
        <v>50</v>
      </c>
    </row>
    <row r="326" spans="1:42">
      <c r="A326" s="5">
        <v>325</v>
      </c>
      <c r="B326" s="5" t="s">
        <v>664</v>
      </c>
      <c r="C326" s="6" t="str">
        <f>IF(VLOOKUP(B326,'[1]Current Slope List'!$A$29:$M$1904,1,FALSE)=B326,"Y","N")</f>
        <v>Y</v>
      </c>
      <c r="D326" s="5" t="str">
        <f>VLOOKUP(B326,'[1]Current Slope List'!$A$29:$M$1904,2,FALSE)</f>
        <v>11SE-A/FR38</v>
      </c>
      <c r="E326" s="5">
        <f>VLOOKUP(B326,'[1]Current Slope List'!$A$29:$M$1904,3,FALSE)</f>
        <v>0</v>
      </c>
      <c r="F326" s="6" t="str">
        <f t="shared" si="10"/>
        <v>WHOLE</v>
      </c>
      <c r="G326" s="6" t="str">
        <f>VLOOKUP(B326,'[1]Current Slope List'!$A$29:$M$1904,4,FALSE)</f>
        <v>E</v>
      </c>
      <c r="H326" s="6" t="str">
        <f>VLOOKUP(B326,'[1]Current Slope List'!$A$29:$M$1904,5,FALSE)</f>
        <v>NP&amp;CB</v>
      </c>
      <c r="I326" s="6" t="s">
        <v>665</v>
      </c>
      <c r="K326" s="6" t="str">
        <f>VLOOKUP(B326,'[1]Current Slope List'!$A$29:$M$1904,11,FALSE)</f>
        <v>TinHau</v>
      </c>
      <c r="L326" s="5" t="s">
        <v>666</v>
      </c>
      <c r="M326" s="5" t="s">
        <v>667</v>
      </c>
      <c r="N326" s="5" t="str">
        <f>VLOOKUP(B326,'[1]Current Slope List'!$A$29:$M$1904,8,FALSE)</f>
        <v>EB</v>
      </c>
      <c r="O326" s="7" t="s">
        <v>46</v>
      </c>
      <c r="P326" s="7">
        <v>45</v>
      </c>
      <c r="Q326" s="7">
        <v>15.3</v>
      </c>
      <c r="R326" s="7">
        <v>35</v>
      </c>
      <c r="S326" s="7">
        <f t="shared" si="11"/>
        <v>535.5</v>
      </c>
      <c r="T326" s="12">
        <v>0</v>
      </c>
      <c r="U326" s="12">
        <v>0.2</v>
      </c>
      <c r="V326" s="12">
        <v>0</v>
      </c>
      <c r="W326" s="12">
        <v>0.8</v>
      </c>
      <c r="X326" s="12">
        <v>0</v>
      </c>
      <c r="Y326" s="6" t="s">
        <v>61</v>
      </c>
      <c r="Z326" s="6" t="s">
        <v>72</v>
      </c>
      <c r="AA326" s="9">
        <v>1.3</v>
      </c>
      <c r="AB326" s="9" t="s">
        <v>329</v>
      </c>
      <c r="AC326" s="9" t="s">
        <v>121</v>
      </c>
      <c r="AD326" s="9" t="s">
        <v>352</v>
      </c>
      <c r="AE326" s="9" t="s">
        <v>72</v>
      </c>
      <c r="AF326" s="5">
        <v>1</v>
      </c>
      <c r="AG326" s="10">
        <f>VLOOKUP(B326,[1]NPRS!$A$29:$O$1904,10,FALSE)</f>
        <v>0</v>
      </c>
      <c r="AH326" s="5" t="str">
        <f>VLOOKUP(B326,'[1]Current Slope List'!$A$29:$M$1904,12,FALSE)</f>
        <v>Yes</v>
      </c>
      <c r="AI326" s="6" t="str">
        <f>IF(VLOOKUP(B326,'[1]intensive 2019'!$A$2:$E$145,1,TRUE)=B326,"Y","N")</f>
        <v>N</v>
      </c>
      <c r="AJ326" s="6" t="s">
        <v>50</v>
      </c>
      <c r="AK326" s="5">
        <v>21</v>
      </c>
      <c r="AL326" s="6" t="s">
        <v>50</v>
      </c>
      <c r="AM326" s="6" t="s">
        <v>50</v>
      </c>
      <c r="AN326" s="6" t="s">
        <v>50</v>
      </c>
      <c r="AO326" s="6" t="s">
        <v>50</v>
      </c>
      <c r="AP326" s="6" t="s">
        <v>50</v>
      </c>
    </row>
    <row r="327" spans="1:42">
      <c r="A327" s="5">
        <v>326</v>
      </c>
      <c r="B327" s="5" t="s">
        <v>668</v>
      </c>
      <c r="C327" s="6" t="str">
        <f>IF(VLOOKUP(B327,'[1]Current Slope List'!$A$29:$M$1904,1,FALSE)=B327,"Y","N")</f>
        <v>Y</v>
      </c>
      <c r="D327" s="5" t="str">
        <f>VLOOKUP(B327,'[1]Current Slope List'!$A$29:$M$1904,2,FALSE)</f>
        <v>11SE-A/R272</v>
      </c>
      <c r="E327" s="5">
        <f>VLOOKUP(B327,'[1]Current Slope List'!$A$29:$M$1904,3,FALSE)</f>
        <v>0</v>
      </c>
      <c r="F327" s="6" t="str">
        <f t="shared" si="10"/>
        <v>WHOLE</v>
      </c>
      <c r="G327" s="6" t="str">
        <f>VLOOKUP(B327,'[1]Current Slope List'!$A$29:$M$1904,4,FALSE)</f>
        <v>E</v>
      </c>
      <c r="H327" s="6" t="str">
        <f>VLOOKUP(B327,'[1]Current Slope List'!$A$29:$M$1904,5,FALSE)</f>
        <v>NP&amp;CB</v>
      </c>
      <c r="I327" s="6" t="s">
        <v>665</v>
      </c>
      <c r="K327" s="6" t="str">
        <f>VLOOKUP(B327,'[1]Current Slope List'!$A$29:$M$1904,11,FALSE)</f>
        <v>TinHau</v>
      </c>
      <c r="L327" s="5" t="s">
        <v>666</v>
      </c>
      <c r="M327" s="5" t="s">
        <v>667</v>
      </c>
      <c r="N327" s="5" t="str">
        <f>VLOOKUP(B327,'[1]Current Slope List'!$A$29:$M$1904,8,FALSE)</f>
        <v>EB</v>
      </c>
      <c r="O327" s="7" t="s">
        <v>46</v>
      </c>
      <c r="P327" s="6" t="s">
        <v>49</v>
      </c>
      <c r="Q327" s="6" t="s">
        <v>49</v>
      </c>
      <c r="R327" s="6" t="s">
        <v>49</v>
      </c>
      <c r="S327" s="6" t="s">
        <v>49</v>
      </c>
      <c r="T327" s="6" t="s">
        <v>49</v>
      </c>
      <c r="U327" s="6" t="s">
        <v>49</v>
      </c>
      <c r="V327" s="6" t="s">
        <v>49</v>
      </c>
      <c r="W327" s="6" t="s">
        <v>49</v>
      </c>
      <c r="X327" s="6" t="s">
        <v>49</v>
      </c>
      <c r="Y327" s="6" t="s">
        <v>49</v>
      </c>
      <c r="Z327" s="6" t="s">
        <v>49</v>
      </c>
      <c r="AA327" s="9" t="s">
        <v>570</v>
      </c>
      <c r="AB327" s="9" t="s">
        <v>669</v>
      </c>
      <c r="AC327" s="9" t="s">
        <v>670</v>
      </c>
      <c r="AD327" s="9" t="s">
        <v>297</v>
      </c>
      <c r="AE327" s="9" t="s">
        <v>62</v>
      </c>
      <c r="AF327" s="5">
        <v>1</v>
      </c>
      <c r="AG327" s="10">
        <f>VLOOKUP(B327,[1]NPRS!$A$29:$O$1904,10,FALSE)</f>
        <v>54.63</v>
      </c>
      <c r="AH327" s="5" t="str">
        <f>VLOOKUP(B327,'[1]Current Slope List'!$A$29:$M$1904,12,FALSE)</f>
        <v>Yes</v>
      </c>
      <c r="AI327" s="6" t="str">
        <f>IF(VLOOKUP(B327,'[1]intensive 2019'!$A$2:$E$145,1,TRUE)=B327,"Y","N")</f>
        <v>Y</v>
      </c>
      <c r="AJ327" s="6" t="str">
        <f>IF(VLOOKUP(B327,[1]PWI!$A$2:$B$239,1,FALSE)=B327,"Y","N")</f>
        <v>Y</v>
      </c>
      <c r="AK327" s="5">
        <v>1</v>
      </c>
      <c r="AL327" s="6" t="str">
        <f>IF(VLOOKUP(B327,[1]OVT_SWT!$A$2:$E$100,1,FALSE)=B327,"Y","N")</f>
        <v>Y</v>
      </c>
      <c r="AM327" s="6" t="s">
        <v>50</v>
      </c>
      <c r="AN327" s="6" t="s">
        <v>50</v>
      </c>
      <c r="AO327" s="6" t="s">
        <v>50</v>
      </c>
      <c r="AP327" s="6" t="s">
        <v>50</v>
      </c>
    </row>
    <row r="328" spans="1:42">
      <c r="A328" s="5">
        <v>327</v>
      </c>
      <c r="B328" s="5" t="s">
        <v>671</v>
      </c>
      <c r="C328" s="6" t="str">
        <f>IF(VLOOKUP(B328,'[1]Current Slope List'!$A$29:$M$1904,1,FALSE)=B328,"Y","N")</f>
        <v>Y</v>
      </c>
      <c r="D328" s="5" t="str">
        <f>VLOOKUP(B328,'[1]Current Slope List'!$A$29:$M$1904,2,FALSE)</f>
        <v>11SE-A/F453</v>
      </c>
      <c r="E328" s="5">
        <f>VLOOKUP(B328,'[1]Current Slope List'!$A$29:$M$1904,3,FALSE)</f>
        <v>0</v>
      </c>
      <c r="F328" s="6" t="str">
        <f t="shared" si="10"/>
        <v>WHOLE</v>
      </c>
      <c r="G328" s="6" t="str">
        <f>VLOOKUP(B328,'[1]Current Slope List'!$A$29:$M$1904,4,FALSE)</f>
        <v>E</v>
      </c>
      <c r="H328" s="6" t="str">
        <f>VLOOKUP(B328,'[1]Current Slope List'!$A$29:$M$1904,5,FALSE)</f>
        <v>NP&amp;CB</v>
      </c>
      <c r="I328" s="6" t="s">
        <v>665</v>
      </c>
      <c r="K328" s="6" t="str">
        <f>VLOOKUP(B328,'[1]Current Slope List'!$A$29:$M$1904,11,FALSE)</f>
        <v>TinHau</v>
      </c>
      <c r="L328" s="5" t="s">
        <v>666</v>
      </c>
      <c r="M328" s="5" t="s">
        <v>667</v>
      </c>
      <c r="N328" s="5" t="str">
        <f>VLOOKUP(B328,'[1]Current Slope List'!$A$29:$M$1904,8,FALSE)</f>
        <v>EB</v>
      </c>
      <c r="O328" s="7" t="s">
        <v>125</v>
      </c>
      <c r="P328" s="7">
        <v>40</v>
      </c>
      <c r="Q328" s="7">
        <v>8.5</v>
      </c>
      <c r="R328" s="7">
        <v>32</v>
      </c>
      <c r="S328" s="7">
        <f t="shared" si="11"/>
        <v>272</v>
      </c>
      <c r="T328" s="12">
        <v>0</v>
      </c>
      <c r="U328" s="12">
        <v>0</v>
      </c>
      <c r="V328" s="12">
        <v>0</v>
      </c>
      <c r="W328" s="12">
        <v>1</v>
      </c>
      <c r="X328" s="12">
        <v>0</v>
      </c>
      <c r="Y328" s="6" t="s">
        <v>61</v>
      </c>
      <c r="Z328" s="6" t="s">
        <v>72</v>
      </c>
      <c r="AA328" s="9" t="s">
        <v>116</v>
      </c>
      <c r="AB328" s="9" t="s">
        <v>116</v>
      </c>
      <c r="AC328" s="9" t="s">
        <v>116</v>
      </c>
      <c r="AD328" s="9" t="s">
        <v>116</v>
      </c>
      <c r="AE328" s="9" t="s">
        <v>49</v>
      </c>
      <c r="AF328" s="5">
        <v>1</v>
      </c>
      <c r="AG328" s="10">
        <f>VLOOKUP(B328,[1]NPRS!$A$29:$O$1904,10,FALSE)</f>
        <v>0</v>
      </c>
      <c r="AH328" s="5" t="str">
        <f>VLOOKUP(B328,'[1]Current Slope List'!$A$29:$M$1904,12,FALSE)</f>
        <v>No</v>
      </c>
      <c r="AI328" s="6" t="str">
        <f>IF(VLOOKUP(B328,'[1]intensive 2019'!$A$2:$E$145,1,TRUE)=B328,"Y","N")</f>
        <v>N</v>
      </c>
      <c r="AJ328" s="6" t="s">
        <v>50</v>
      </c>
      <c r="AL328" s="6" t="s">
        <v>50</v>
      </c>
      <c r="AM328" s="6" t="s">
        <v>50</v>
      </c>
      <c r="AN328" s="6" t="s">
        <v>50</v>
      </c>
      <c r="AO328" s="6" t="s">
        <v>50</v>
      </c>
      <c r="AP328" s="6" t="s">
        <v>50</v>
      </c>
    </row>
    <row r="329" spans="1:42">
      <c r="A329" s="5">
        <v>328</v>
      </c>
      <c r="B329" s="5" t="s">
        <v>672</v>
      </c>
      <c r="C329" s="6" t="str">
        <f>IF(VLOOKUP(B329,'[1]Current Slope List'!$A$29:$M$1904,1,FALSE)=B329,"Y","N")</f>
        <v>Y</v>
      </c>
      <c r="D329" s="5" t="str">
        <f>VLOOKUP(B329,'[1]Current Slope List'!$A$29:$M$1904,2,FALSE)</f>
        <v>11SE-A/C218</v>
      </c>
      <c r="E329" s="5">
        <f>VLOOKUP(B329,'[1]Current Slope List'!$A$29:$M$1904,3,FALSE)</f>
        <v>2</v>
      </c>
      <c r="F329" s="6">
        <f t="shared" si="10"/>
        <v>2</v>
      </c>
      <c r="G329" s="6" t="str">
        <f>VLOOKUP(B329,'[1]Current Slope List'!$A$29:$M$1904,4,FALSE)</f>
        <v>E</v>
      </c>
      <c r="H329" s="6" t="str">
        <f>VLOOKUP(B329,'[1]Current Slope List'!$A$29:$M$1904,5,FALSE)</f>
        <v>NP&amp;CB</v>
      </c>
      <c r="I329" s="6" t="s">
        <v>665</v>
      </c>
      <c r="K329" s="6" t="str">
        <f>VLOOKUP(B329,'[1]Current Slope List'!$A$29:$M$1904,11,FALSE)</f>
        <v>TinHau</v>
      </c>
      <c r="L329" s="5" t="s">
        <v>673</v>
      </c>
      <c r="M329" s="5" t="s">
        <v>674</v>
      </c>
      <c r="N329" s="5" t="str">
        <f>VLOOKUP(B329,'[1]Current Slope List'!$A$29:$M$1904,8,FALSE)</f>
        <v>EB</v>
      </c>
      <c r="O329" s="7" t="s">
        <v>46</v>
      </c>
      <c r="P329" s="7">
        <v>60</v>
      </c>
      <c r="Q329" s="7">
        <v>8</v>
      </c>
      <c r="R329" s="7">
        <v>20</v>
      </c>
      <c r="S329" s="7">
        <f t="shared" si="11"/>
        <v>160</v>
      </c>
      <c r="T329" s="12">
        <v>0</v>
      </c>
      <c r="U329" s="12">
        <v>0</v>
      </c>
      <c r="V329" s="12">
        <v>0</v>
      </c>
      <c r="W329" s="12">
        <v>1</v>
      </c>
      <c r="X329" s="12">
        <v>0</v>
      </c>
      <c r="Y329" s="6" t="s">
        <v>61</v>
      </c>
      <c r="Z329" s="6" t="s">
        <v>72</v>
      </c>
      <c r="AA329" s="9" t="s">
        <v>116</v>
      </c>
      <c r="AB329" s="9" t="s">
        <v>116</v>
      </c>
      <c r="AC329" s="9" t="s">
        <v>116</v>
      </c>
      <c r="AD329" s="9" t="s">
        <v>116</v>
      </c>
      <c r="AE329" s="9" t="s">
        <v>49</v>
      </c>
      <c r="AF329" s="5">
        <v>1</v>
      </c>
      <c r="AG329" s="10">
        <f>VLOOKUP(B329,[1]NPRS!$A$29:$O$1904,10,FALSE)</f>
        <v>3.63</v>
      </c>
      <c r="AH329" s="5" t="str">
        <f>VLOOKUP(B329,'[1]Current Slope List'!$A$29:$M$1904,12,FALSE)</f>
        <v>Yes</v>
      </c>
      <c r="AI329" s="6" t="str">
        <f>IF(VLOOKUP(B329,'[1]intensive 2019'!$A$2:$E$145,1,TRUE)=B329,"Y","N")</f>
        <v>N</v>
      </c>
      <c r="AJ329" s="6" t="s">
        <v>50</v>
      </c>
      <c r="AL329" s="6" t="s">
        <v>50</v>
      </c>
      <c r="AM329" s="6" t="s">
        <v>50</v>
      </c>
      <c r="AN329" s="6" t="s">
        <v>50</v>
      </c>
      <c r="AO329" s="6" t="s">
        <v>50</v>
      </c>
      <c r="AP329" s="6" t="s">
        <v>50</v>
      </c>
    </row>
    <row r="330" spans="1:42">
      <c r="A330" s="5">
        <v>329</v>
      </c>
      <c r="B330" s="5" t="s">
        <v>675</v>
      </c>
      <c r="C330" s="6" t="str">
        <f>IF(VLOOKUP(B330,'[1]Current Slope List'!$A$29:$M$1904,1,FALSE)=B330,"Y","N")</f>
        <v>Y</v>
      </c>
      <c r="D330" s="5" t="str">
        <f>VLOOKUP(B330,'[1]Current Slope List'!$A$29:$M$1904,2,FALSE)</f>
        <v>11SE-A/R276</v>
      </c>
      <c r="E330" s="5">
        <f>VLOOKUP(B330,'[1]Current Slope List'!$A$29:$M$1904,3,FALSE)</f>
        <v>0</v>
      </c>
      <c r="F330" s="6" t="str">
        <f t="shared" si="10"/>
        <v>WHOLE</v>
      </c>
      <c r="G330" s="6" t="str">
        <f>VLOOKUP(B330,'[1]Current Slope List'!$A$29:$M$1904,4,FALSE)</f>
        <v>E</v>
      </c>
      <c r="H330" s="6" t="str">
        <f>VLOOKUP(B330,'[1]Current Slope List'!$A$29:$M$1904,5,FALSE)</f>
        <v>NP&amp;CB</v>
      </c>
      <c r="I330" s="6" t="s">
        <v>665</v>
      </c>
      <c r="K330" s="6" t="str">
        <f>VLOOKUP(B330,'[1]Current Slope List'!$A$29:$M$1904,11,FALSE)</f>
        <v>TinHau</v>
      </c>
      <c r="L330" s="5" t="s">
        <v>673</v>
      </c>
      <c r="M330" s="5" t="s">
        <v>674</v>
      </c>
      <c r="N330" s="5" t="str">
        <f>VLOOKUP(B330,'[1]Current Slope List'!$A$29:$M$1904,8,FALSE)</f>
        <v>EB</v>
      </c>
      <c r="O330" s="7" t="s">
        <v>125</v>
      </c>
      <c r="P330" s="6" t="s">
        <v>49</v>
      </c>
      <c r="Q330" s="6" t="s">
        <v>49</v>
      </c>
      <c r="R330" s="6" t="s">
        <v>49</v>
      </c>
      <c r="S330" s="6" t="s">
        <v>49</v>
      </c>
      <c r="T330" s="6" t="s">
        <v>49</v>
      </c>
      <c r="U330" s="6" t="s">
        <v>49</v>
      </c>
      <c r="V330" s="6" t="s">
        <v>49</v>
      </c>
      <c r="W330" s="6" t="s">
        <v>49</v>
      </c>
      <c r="X330" s="6" t="s">
        <v>49</v>
      </c>
      <c r="Y330" s="6" t="s">
        <v>49</v>
      </c>
      <c r="Z330" s="6" t="s">
        <v>49</v>
      </c>
      <c r="AA330" s="9" t="s">
        <v>95</v>
      </c>
      <c r="AB330" s="9" t="s">
        <v>676</v>
      </c>
      <c r="AC330" s="9" t="s">
        <v>121</v>
      </c>
      <c r="AD330" s="9" t="s">
        <v>56</v>
      </c>
      <c r="AE330" s="9" t="s">
        <v>72</v>
      </c>
      <c r="AF330" s="5">
        <v>1</v>
      </c>
      <c r="AG330" s="10">
        <f>VLOOKUP(B330,[1]NPRS!$A$29:$O$1904,10,FALSE)</f>
        <v>0</v>
      </c>
      <c r="AH330" s="5" t="str">
        <f>VLOOKUP(B330,'[1]Current Slope List'!$A$29:$M$1904,12,FALSE)</f>
        <v>No</v>
      </c>
      <c r="AI330" s="6" t="str">
        <f>IF(VLOOKUP(B330,'[1]intensive 2019'!$A$2:$E$145,1,TRUE)=B330,"Y","N")</f>
        <v>N</v>
      </c>
      <c r="AJ330" s="6" t="s">
        <v>50</v>
      </c>
      <c r="AL330" s="6" t="s">
        <v>50</v>
      </c>
      <c r="AM330" s="6" t="s">
        <v>50</v>
      </c>
      <c r="AN330" s="6" t="s">
        <v>50</v>
      </c>
      <c r="AO330" s="6" t="s">
        <v>50</v>
      </c>
      <c r="AP330" s="6" t="s">
        <v>50</v>
      </c>
    </row>
    <row r="331" spans="1:42">
      <c r="A331" s="5">
        <v>330</v>
      </c>
      <c r="B331" s="5" t="s">
        <v>677</v>
      </c>
      <c r="C331" s="6" t="str">
        <f>IF(VLOOKUP(B331,'[1]Current Slope List'!$A$29:$M$1904,1,FALSE)=B331,"Y","N")</f>
        <v>Y</v>
      </c>
      <c r="D331" s="5" t="str">
        <f>VLOOKUP(B331,'[1]Current Slope List'!$A$29:$M$1904,2,FALSE)</f>
        <v>11SE-A/C556</v>
      </c>
      <c r="E331" s="5">
        <f>VLOOKUP(B331,'[1]Current Slope List'!$A$29:$M$1904,3,FALSE)</f>
        <v>0</v>
      </c>
      <c r="F331" s="6" t="str">
        <f t="shared" si="10"/>
        <v>WHOLE</v>
      </c>
      <c r="G331" s="6" t="str">
        <f>VLOOKUP(B331,'[1]Current Slope List'!$A$29:$M$1904,4,FALSE)</f>
        <v>E</v>
      </c>
      <c r="H331" s="6" t="str">
        <f>VLOOKUP(B331,'[1]Current Slope List'!$A$29:$M$1904,5,FALSE)</f>
        <v>NP&amp;CB</v>
      </c>
      <c r="I331" s="6" t="s">
        <v>665</v>
      </c>
      <c r="K331" s="6" t="str">
        <f>VLOOKUP(B331,'[1]Current Slope List'!$A$29:$M$1904,11,FALSE)</f>
        <v>TinHau</v>
      </c>
      <c r="L331" s="5" t="s">
        <v>678</v>
      </c>
      <c r="M331" s="5" t="s">
        <v>679</v>
      </c>
      <c r="N331" s="5" t="str">
        <f>VLOOKUP(B331,'[1]Current Slope List'!$A$29:$M$1904,8,FALSE)</f>
        <v>LCSD</v>
      </c>
      <c r="O331" s="7" t="s">
        <v>46</v>
      </c>
      <c r="P331" s="7">
        <v>65</v>
      </c>
      <c r="Q331" s="7">
        <v>3</v>
      </c>
      <c r="R331" s="7">
        <v>20</v>
      </c>
      <c r="S331" s="7">
        <f t="shared" si="11"/>
        <v>60</v>
      </c>
      <c r="T331" s="12">
        <v>0</v>
      </c>
      <c r="U331" s="12">
        <v>0</v>
      </c>
      <c r="V331" s="12">
        <v>1</v>
      </c>
      <c r="W331" s="12">
        <v>0</v>
      </c>
      <c r="X331" s="12">
        <v>0</v>
      </c>
      <c r="Y331" s="6" t="s">
        <v>78</v>
      </c>
      <c r="Z331" s="6" t="s">
        <v>72</v>
      </c>
      <c r="AA331" s="9" t="s">
        <v>116</v>
      </c>
      <c r="AB331" s="9" t="s">
        <v>116</v>
      </c>
      <c r="AC331" s="9" t="s">
        <v>116</v>
      </c>
      <c r="AD331" s="9" t="s">
        <v>116</v>
      </c>
      <c r="AE331" s="9" t="s">
        <v>49</v>
      </c>
      <c r="AF331" s="5">
        <v>1</v>
      </c>
      <c r="AG331" s="10">
        <f>VLOOKUP(B331,[1]NPRS!$A$29:$O$1904,10,FALSE)</f>
        <v>0.54</v>
      </c>
      <c r="AH331" s="5" t="str">
        <f>VLOOKUP(B331,'[1]Current Slope List'!$A$29:$M$1904,12,FALSE)</f>
        <v>Yes</v>
      </c>
      <c r="AI331" s="6" t="str">
        <f>IF(VLOOKUP(B331,'[1]intensive 2019'!$A$2:$E$145,1,TRUE)=B331,"Y","N")</f>
        <v>N</v>
      </c>
      <c r="AJ331" s="6" t="s">
        <v>50</v>
      </c>
      <c r="AK331" s="5">
        <v>1</v>
      </c>
      <c r="AL331" s="6" t="s">
        <v>50</v>
      </c>
      <c r="AM331" s="6" t="s">
        <v>50</v>
      </c>
      <c r="AN331" s="6" t="s">
        <v>50</v>
      </c>
      <c r="AO331" s="6" t="s">
        <v>50</v>
      </c>
      <c r="AP331" s="6" t="s">
        <v>50</v>
      </c>
    </row>
    <row r="332" spans="1:42">
      <c r="A332" s="5">
        <v>331</v>
      </c>
      <c r="B332" s="5" t="s">
        <v>680</v>
      </c>
      <c r="C332" s="6" t="str">
        <f>IF(VLOOKUP(B332,'[1]Current Slope List'!$A$29:$M$1904,1,FALSE)=B332,"Y","N")</f>
        <v>Y</v>
      </c>
      <c r="D332" s="5" t="str">
        <f>VLOOKUP(B332,'[1]Current Slope List'!$A$29:$M$1904,2,FALSE)</f>
        <v>11SE-A/C220</v>
      </c>
      <c r="E332" s="5">
        <f>VLOOKUP(B332,'[1]Current Slope List'!$A$29:$M$1904,3,FALSE)</f>
        <v>1</v>
      </c>
      <c r="F332" s="6">
        <f t="shared" si="10"/>
        <v>1</v>
      </c>
      <c r="G332" s="6" t="str">
        <f>VLOOKUP(B332,'[1]Current Slope List'!$A$29:$M$1904,4,FALSE)</f>
        <v>E</v>
      </c>
      <c r="H332" s="6" t="str">
        <f>VLOOKUP(B332,'[1]Current Slope List'!$A$29:$M$1904,5,FALSE)</f>
        <v>NP&amp;CB</v>
      </c>
      <c r="I332" s="6" t="s">
        <v>665</v>
      </c>
      <c r="K332" s="6" t="str">
        <f>VLOOKUP(B332,'[1]Current Slope List'!$A$29:$M$1904,11,FALSE)</f>
        <v>NorthPoint</v>
      </c>
      <c r="L332" s="5" t="s">
        <v>681</v>
      </c>
      <c r="M332" s="5" t="s">
        <v>682</v>
      </c>
      <c r="N332" s="5" t="str">
        <f>VLOOKUP(B332,'[1]Current Slope List'!$A$29:$M$1904,8,FALSE)</f>
        <v>LCSD</v>
      </c>
      <c r="O332" s="7" t="s">
        <v>46</v>
      </c>
      <c r="P332" s="7">
        <v>40</v>
      </c>
      <c r="Q332" s="7">
        <v>17</v>
      </c>
      <c r="R332" s="7">
        <v>62</v>
      </c>
      <c r="S332" s="7">
        <f t="shared" si="11"/>
        <v>1054</v>
      </c>
      <c r="T332" s="12">
        <v>0</v>
      </c>
      <c r="U332" s="12">
        <v>0.5</v>
      </c>
      <c r="V332" s="12">
        <v>0</v>
      </c>
      <c r="W332" s="12">
        <v>0.5</v>
      </c>
      <c r="X332" s="12">
        <v>0</v>
      </c>
      <c r="Y332" s="6" t="s">
        <v>61</v>
      </c>
      <c r="Z332" s="6" t="s">
        <v>72</v>
      </c>
      <c r="AA332" s="9" t="s">
        <v>116</v>
      </c>
      <c r="AB332" s="9" t="s">
        <v>116</v>
      </c>
      <c r="AC332" s="9" t="s">
        <v>116</v>
      </c>
      <c r="AD332" s="9" t="s">
        <v>116</v>
      </c>
      <c r="AE332" s="9" t="s">
        <v>49</v>
      </c>
      <c r="AF332" s="5">
        <v>1</v>
      </c>
      <c r="AG332" s="10">
        <f>VLOOKUP(B332,[1]NPRS!$A$29:$O$1904,10,FALSE)</f>
        <v>0</v>
      </c>
      <c r="AH332" s="5" t="str">
        <f>VLOOKUP(B332,'[1]Current Slope List'!$A$29:$M$1904,12,FALSE)</f>
        <v>Yes</v>
      </c>
      <c r="AI332" s="6" t="str">
        <f>IF(VLOOKUP(B332,'[1]intensive 2019'!$A$2:$E$145,1,TRUE)=B332,"Y","N")</f>
        <v>Y</v>
      </c>
      <c r="AJ332" s="6" t="str">
        <f>IF(VLOOKUP(B332,[1]PWI!$A$2:$B$239,1,FALSE)=B332,"Y","N")</f>
        <v>Y</v>
      </c>
      <c r="AK332" s="5">
        <v>32</v>
      </c>
      <c r="AL332" s="6" t="str">
        <f>IF(VLOOKUP(B332,[1]OVT_SWT!$A$2:$E$100,1,FALSE)=B332,"Y","N")</f>
        <v>Y</v>
      </c>
      <c r="AM332" s="6" t="s">
        <v>50</v>
      </c>
      <c r="AN332" s="6" t="s">
        <v>50</v>
      </c>
      <c r="AO332" s="6" t="s">
        <v>50</v>
      </c>
      <c r="AP332" s="6" t="s">
        <v>50</v>
      </c>
    </row>
    <row r="333" spans="1:42">
      <c r="A333" s="5">
        <v>332</v>
      </c>
      <c r="B333" s="5" t="s">
        <v>683</v>
      </c>
      <c r="C333" s="6" t="str">
        <f>IF(VLOOKUP(B333,'[1]Current Slope List'!$A$29:$M$1904,1,FALSE)=B333,"Y","N")</f>
        <v>Y</v>
      </c>
      <c r="D333" s="5" t="str">
        <f>VLOOKUP(B333,'[1]Current Slope List'!$A$29:$M$1904,2,FALSE)</f>
        <v>11SE-A/CR279</v>
      </c>
      <c r="E333" s="5">
        <f>VLOOKUP(B333,'[1]Current Slope List'!$A$29:$M$1904,3,FALSE)</f>
        <v>2</v>
      </c>
      <c r="F333" s="6">
        <f t="shared" si="10"/>
        <v>2</v>
      </c>
      <c r="G333" s="6" t="str">
        <f>VLOOKUP(B333,'[1]Current Slope List'!$A$29:$M$1904,4,FALSE)</f>
        <v>E</v>
      </c>
      <c r="H333" s="6" t="str">
        <f>VLOOKUP(B333,'[1]Current Slope List'!$A$29:$M$1904,5,FALSE)</f>
        <v>NP&amp;CB</v>
      </c>
      <c r="I333" s="6" t="s">
        <v>665</v>
      </c>
      <c r="K333" s="6" t="str">
        <f>VLOOKUP(B333,'[1]Current Slope List'!$A$29:$M$1904,11,FALSE)</f>
        <v>NorthPoint</v>
      </c>
      <c r="L333" s="5" t="s">
        <v>681</v>
      </c>
      <c r="M333" s="5" t="s">
        <v>682</v>
      </c>
      <c r="N333" s="5" t="str">
        <f>VLOOKUP(B333,'[1]Current Slope List'!$A$29:$M$1904,8,FALSE)</f>
        <v>LCSD</v>
      </c>
      <c r="O333" s="7" t="s">
        <v>46</v>
      </c>
      <c r="P333" s="7">
        <v>60</v>
      </c>
      <c r="Q333" s="7">
        <v>12</v>
      </c>
      <c r="R333" s="7">
        <v>62.5</v>
      </c>
      <c r="S333" s="7">
        <f t="shared" si="11"/>
        <v>750</v>
      </c>
      <c r="T333" s="12">
        <v>0</v>
      </c>
      <c r="U333" s="12">
        <v>0.6</v>
      </c>
      <c r="V333" s="12">
        <v>0.4</v>
      </c>
      <c r="W333" s="12">
        <v>0</v>
      </c>
      <c r="X333" s="12">
        <v>0</v>
      </c>
      <c r="Y333" s="6" t="s">
        <v>61</v>
      </c>
      <c r="Z333" s="6" t="s">
        <v>72</v>
      </c>
      <c r="AA333" s="9" t="s">
        <v>429</v>
      </c>
      <c r="AB333" s="9" t="s">
        <v>684</v>
      </c>
      <c r="AC333" s="9" t="s">
        <v>121</v>
      </c>
      <c r="AD333" s="9" t="s">
        <v>352</v>
      </c>
      <c r="AE333" s="9" t="s">
        <v>72</v>
      </c>
      <c r="AF333" s="5">
        <v>1</v>
      </c>
      <c r="AG333" s="10">
        <f>VLOOKUP(B333,[1]NPRS!$A$29:$O$1904,10,FALSE)</f>
        <v>0</v>
      </c>
      <c r="AH333" s="5" t="str">
        <f>VLOOKUP(B333,'[1]Current Slope List'!$A$29:$M$1904,12,FALSE)</f>
        <v>Yes</v>
      </c>
      <c r="AI333" s="6" t="str">
        <f>IF(VLOOKUP(B333,'[1]intensive 2019'!$A$2:$E$145,1,TRUE)=B333,"Y","N")</f>
        <v>N</v>
      </c>
      <c r="AJ333" s="6" t="s">
        <v>50</v>
      </c>
      <c r="AK333" s="5">
        <v>17</v>
      </c>
      <c r="AL333" s="6" t="s">
        <v>50</v>
      </c>
      <c r="AM333" s="6" t="s">
        <v>50</v>
      </c>
      <c r="AN333" s="6" t="s">
        <v>50</v>
      </c>
      <c r="AO333" s="6" t="s">
        <v>50</v>
      </c>
      <c r="AP333" s="6" t="s">
        <v>50</v>
      </c>
    </row>
    <row r="334" spans="1:42">
      <c r="A334" s="5">
        <v>333</v>
      </c>
      <c r="B334" s="5" t="s">
        <v>685</v>
      </c>
      <c r="C334" s="6" t="str">
        <f>IF(VLOOKUP(B334,'[1]Current Slope List'!$A$29:$M$1904,1,FALSE)=B334,"Y","N")</f>
        <v>Y</v>
      </c>
      <c r="D334" s="5" t="str">
        <f>VLOOKUP(B334,'[1]Current Slope List'!$A$29:$M$1904,2,FALSE)</f>
        <v>11SE-A/F216</v>
      </c>
      <c r="E334" s="5">
        <f>VLOOKUP(B334,'[1]Current Slope List'!$A$29:$M$1904,3,FALSE)</f>
        <v>0</v>
      </c>
      <c r="F334" s="6" t="str">
        <f t="shared" si="10"/>
        <v>WHOLE</v>
      </c>
      <c r="G334" s="6" t="str">
        <f>VLOOKUP(B334,'[1]Current Slope List'!$A$29:$M$1904,4,FALSE)</f>
        <v>E</v>
      </c>
      <c r="H334" s="6" t="str">
        <f>VLOOKUP(B334,'[1]Current Slope List'!$A$29:$M$1904,5,FALSE)</f>
        <v>NP&amp;CB</v>
      </c>
      <c r="I334" s="6" t="s">
        <v>665</v>
      </c>
      <c r="K334" s="6" t="str">
        <f>VLOOKUP(B334,'[1]Current Slope List'!$A$29:$M$1904,11,FALSE)</f>
        <v>NorthPoint</v>
      </c>
      <c r="L334" s="5" t="s">
        <v>681</v>
      </c>
      <c r="M334" s="5" t="s">
        <v>682</v>
      </c>
      <c r="N334" s="5" t="str">
        <f>VLOOKUP(B334,'[1]Current Slope List'!$A$29:$M$1904,8,FALSE)</f>
        <v>LCSD</v>
      </c>
      <c r="O334" s="7" t="s">
        <v>125</v>
      </c>
      <c r="P334" s="7">
        <v>35</v>
      </c>
      <c r="Q334" s="7">
        <v>15</v>
      </c>
      <c r="R334" s="7">
        <v>55</v>
      </c>
      <c r="S334" s="7">
        <f t="shared" si="11"/>
        <v>825</v>
      </c>
      <c r="T334" s="12">
        <v>0</v>
      </c>
      <c r="U334" s="12">
        <v>0.95</v>
      </c>
      <c r="V334" s="12">
        <v>0</v>
      </c>
      <c r="W334" s="12">
        <v>0</v>
      </c>
      <c r="X334" s="12">
        <v>0.05</v>
      </c>
      <c r="Y334" s="6" t="s">
        <v>61</v>
      </c>
      <c r="Z334" s="6" t="s">
        <v>72</v>
      </c>
      <c r="AA334" s="9" t="s">
        <v>116</v>
      </c>
      <c r="AB334" s="9" t="s">
        <v>116</v>
      </c>
      <c r="AC334" s="9" t="s">
        <v>116</v>
      </c>
      <c r="AD334" s="9" t="s">
        <v>116</v>
      </c>
      <c r="AE334" s="9" t="s">
        <v>49</v>
      </c>
      <c r="AF334" s="5">
        <v>1</v>
      </c>
      <c r="AG334" s="10">
        <f>VLOOKUP(B334,[1]NPRS!$A$29:$O$1904,10,FALSE)</f>
        <v>13.8</v>
      </c>
      <c r="AH334" s="5" t="str">
        <f>VLOOKUP(B334,'[1]Current Slope List'!$A$29:$M$1904,12,FALSE)</f>
        <v>Yes</v>
      </c>
      <c r="AI334" s="6" t="str">
        <f>IF(VLOOKUP(B334,'[1]intensive 2019'!$A$2:$E$145,1,TRUE)=B334,"Y","N")</f>
        <v>N</v>
      </c>
      <c r="AJ334" s="6" t="s">
        <v>50</v>
      </c>
      <c r="AK334" s="5">
        <v>43</v>
      </c>
      <c r="AL334" s="6" t="s">
        <v>50</v>
      </c>
      <c r="AM334" s="6" t="s">
        <v>50</v>
      </c>
      <c r="AN334" s="6" t="s">
        <v>50</v>
      </c>
      <c r="AO334" s="6" t="s">
        <v>50</v>
      </c>
      <c r="AP334" s="6" t="s">
        <v>50</v>
      </c>
    </row>
    <row r="335" spans="1:42">
      <c r="A335" s="5">
        <v>334</v>
      </c>
      <c r="B335" s="5" t="s">
        <v>686</v>
      </c>
      <c r="C335" s="6" t="str">
        <f>IF(VLOOKUP(B335,'[1]Current Slope List'!$A$29:$M$1904,1,FALSE)=B335,"Y","N")</f>
        <v>Y</v>
      </c>
      <c r="D335" s="5" t="str">
        <f>VLOOKUP(B335,'[1]Current Slope List'!$A$29:$M$1904,2,FALSE)</f>
        <v>11SE-A/FR36</v>
      </c>
      <c r="E335" s="5">
        <f>VLOOKUP(B335,'[1]Current Slope List'!$A$29:$M$1904,3,FALSE)</f>
        <v>0</v>
      </c>
      <c r="F335" s="6" t="str">
        <f t="shared" si="10"/>
        <v>WHOLE</v>
      </c>
      <c r="G335" s="6" t="str">
        <f>VLOOKUP(B335,'[1]Current Slope List'!$A$29:$M$1904,4,FALSE)</f>
        <v>E</v>
      </c>
      <c r="H335" s="6" t="str">
        <f>VLOOKUP(B335,'[1]Current Slope List'!$A$29:$M$1904,5,FALSE)</f>
        <v>NP&amp;CB</v>
      </c>
      <c r="I335" s="6" t="s">
        <v>665</v>
      </c>
      <c r="K335" s="6" t="str">
        <f>VLOOKUP(B335,'[1]Current Slope List'!$A$29:$M$1904,11,FALSE)</f>
        <v>TinHau</v>
      </c>
      <c r="L335" s="5" t="s">
        <v>687</v>
      </c>
      <c r="M335" s="5" t="s">
        <v>688</v>
      </c>
      <c r="N335" s="5" t="str">
        <f>VLOOKUP(B335,'[1]Current Slope List'!$A$29:$M$1904,8,FALSE)</f>
        <v>LCSD</v>
      </c>
      <c r="O335" s="7" t="s">
        <v>125</v>
      </c>
      <c r="P335" s="7">
        <v>45</v>
      </c>
      <c r="Q335" s="7">
        <v>5</v>
      </c>
      <c r="R335" s="7">
        <v>19</v>
      </c>
      <c r="S335" s="7">
        <f t="shared" si="11"/>
        <v>95</v>
      </c>
      <c r="T335" s="12">
        <v>0</v>
      </c>
      <c r="U335" s="12">
        <v>1</v>
      </c>
      <c r="V335" s="12">
        <v>0</v>
      </c>
      <c r="W335" s="12">
        <v>0</v>
      </c>
      <c r="X335" s="12">
        <v>0</v>
      </c>
      <c r="Y335" s="6" t="s">
        <v>61</v>
      </c>
      <c r="Z335" s="6" t="s">
        <v>62</v>
      </c>
      <c r="AA335" s="9" t="s">
        <v>689</v>
      </c>
      <c r="AB335" s="9" t="s">
        <v>690</v>
      </c>
      <c r="AC335" s="9" t="s">
        <v>121</v>
      </c>
      <c r="AD335" s="9" t="s">
        <v>56</v>
      </c>
      <c r="AE335" s="9" t="s">
        <v>72</v>
      </c>
      <c r="AF335" s="5">
        <v>2</v>
      </c>
      <c r="AG335" s="10">
        <f>VLOOKUP(B335,[1]NPRS!$A$29:$O$1904,10,FALSE)</f>
        <v>0.39</v>
      </c>
      <c r="AH335" s="5" t="str">
        <f>VLOOKUP(B335,'[1]Current Slope List'!$A$29:$M$1904,12,FALSE)</f>
        <v>Yes</v>
      </c>
      <c r="AI335" s="6" t="str">
        <f>IF(VLOOKUP(B335,'[1]intensive 2019'!$A$2:$E$145,1,TRUE)=B335,"Y","N")</f>
        <v>N</v>
      </c>
      <c r="AJ335" s="6" t="s">
        <v>50</v>
      </c>
      <c r="AK335" s="5">
        <v>10</v>
      </c>
      <c r="AL335" s="6" t="s">
        <v>50</v>
      </c>
      <c r="AM335" s="6" t="s">
        <v>50</v>
      </c>
      <c r="AN335" s="6" t="s">
        <v>50</v>
      </c>
      <c r="AO335" s="6" t="s">
        <v>50</v>
      </c>
      <c r="AP335" s="6" t="s">
        <v>50</v>
      </c>
    </row>
    <row r="336" spans="1:42">
      <c r="A336" s="5">
        <v>335</v>
      </c>
      <c r="B336" s="5" t="s">
        <v>691</v>
      </c>
      <c r="C336" s="6" t="str">
        <f>IF(VLOOKUP(B336,'[1]Current Slope List'!$A$29:$M$1904,1,FALSE)=B336,"Y","N")</f>
        <v>Y</v>
      </c>
      <c r="D336" s="5" t="str">
        <f>VLOOKUP(B336,'[1]Current Slope List'!$A$29:$M$1904,2,FALSE)</f>
        <v>11SE-A/R446</v>
      </c>
      <c r="E336" s="5">
        <f>VLOOKUP(B336,'[1]Current Slope List'!$A$29:$M$1904,3,FALSE)</f>
        <v>0</v>
      </c>
      <c r="F336" s="6" t="str">
        <f t="shared" si="10"/>
        <v>WHOLE</v>
      </c>
      <c r="G336" s="6" t="str">
        <f>VLOOKUP(B336,'[1]Current Slope List'!$A$29:$M$1904,4,FALSE)</f>
        <v>E</v>
      </c>
      <c r="H336" s="6" t="str">
        <f>VLOOKUP(B336,'[1]Current Slope List'!$A$29:$M$1904,5,FALSE)</f>
        <v>NP&amp;CB</v>
      </c>
      <c r="I336" s="6" t="s">
        <v>665</v>
      </c>
      <c r="K336" s="6" t="str">
        <f>VLOOKUP(B336,'[1]Current Slope List'!$A$29:$M$1904,11,FALSE)</f>
        <v>TinHau</v>
      </c>
      <c r="L336" s="5" t="s">
        <v>687</v>
      </c>
      <c r="M336" s="5" t="s">
        <v>688</v>
      </c>
      <c r="N336" s="5" t="str">
        <f>VLOOKUP(B336,'[1]Current Slope List'!$A$29:$M$1904,8,FALSE)</f>
        <v>LCSD</v>
      </c>
      <c r="O336" s="7" t="s">
        <v>125</v>
      </c>
      <c r="P336" s="6" t="s">
        <v>49</v>
      </c>
      <c r="Q336" s="6" t="s">
        <v>49</v>
      </c>
      <c r="R336" s="6" t="s">
        <v>49</v>
      </c>
      <c r="S336" s="6" t="s">
        <v>49</v>
      </c>
      <c r="T336" s="6" t="s">
        <v>49</v>
      </c>
      <c r="U336" s="6" t="s">
        <v>49</v>
      </c>
      <c r="V336" s="6" t="s">
        <v>49</v>
      </c>
      <c r="W336" s="6" t="s">
        <v>49</v>
      </c>
      <c r="X336" s="6" t="s">
        <v>49</v>
      </c>
      <c r="Y336" s="6" t="s">
        <v>49</v>
      </c>
      <c r="Z336" s="6" t="s">
        <v>49</v>
      </c>
      <c r="AA336" s="9">
        <v>3.3</v>
      </c>
      <c r="AB336" s="9" t="s">
        <v>296</v>
      </c>
      <c r="AC336" s="9" t="s">
        <v>121</v>
      </c>
      <c r="AD336" s="9" t="s">
        <v>56</v>
      </c>
      <c r="AE336" s="9" t="s">
        <v>72</v>
      </c>
      <c r="AF336" s="5">
        <v>2</v>
      </c>
      <c r="AG336" s="10">
        <f>VLOOKUP(B336,[1]NPRS!$A$29:$O$1904,10,FALSE)</f>
        <v>1</v>
      </c>
      <c r="AH336" s="5" t="str">
        <f>VLOOKUP(B336,'[1]Current Slope List'!$A$29:$M$1904,12,FALSE)</f>
        <v>No</v>
      </c>
      <c r="AI336" s="6" t="str">
        <f>IF(VLOOKUP(B336,'[1]intensive 2019'!$A$2:$E$145,1,TRUE)=B336,"Y","N")</f>
        <v>N</v>
      </c>
      <c r="AJ336" s="6" t="s">
        <v>50</v>
      </c>
      <c r="AL336" s="6" t="s">
        <v>50</v>
      </c>
      <c r="AM336" s="6" t="s">
        <v>50</v>
      </c>
      <c r="AN336" s="6" t="s">
        <v>50</v>
      </c>
      <c r="AO336" s="6" t="s">
        <v>50</v>
      </c>
      <c r="AP336" s="6" t="s">
        <v>50</v>
      </c>
    </row>
    <row r="337" spans="1:42">
      <c r="A337" s="5">
        <v>336</v>
      </c>
      <c r="B337" s="5" t="s">
        <v>692</v>
      </c>
      <c r="C337" s="6" t="str">
        <f>IF(VLOOKUP(B337,'[1]Current Slope List'!$A$29:$M$1904,1,FALSE)=B337,"Y","N")</f>
        <v>Y</v>
      </c>
      <c r="D337" s="5" t="str">
        <f>VLOOKUP(B337,'[1]Current Slope List'!$A$29:$M$1904,2,FALSE)</f>
        <v>11SE-A/R73</v>
      </c>
      <c r="E337" s="5">
        <f>VLOOKUP(B337,'[1]Current Slope List'!$A$29:$M$1904,3,FALSE)</f>
        <v>0</v>
      </c>
      <c r="F337" s="6" t="str">
        <f t="shared" si="10"/>
        <v>WHOLE</v>
      </c>
      <c r="G337" s="6" t="str">
        <f>VLOOKUP(B337,'[1]Current Slope List'!$A$29:$M$1904,4,FALSE)</f>
        <v>E</v>
      </c>
      <c r="H337" s="6" t="str">
        <f>VLOOKUP(B337,'[1]Current Slope List'!$A$29:$M$1904,5,FALSE)</f>
        <v>NP&amp;CB</v>
      </c>
      <c r="I337" s="6" t="s">
        <v>665</v>
      </c>
      <c r="K337" s="6" t="str">
        <f>VLOOKUP(B337,'[1]Current Slope List'!$A$29:$M$1904,11,FALSE)</f>
        <v>TinHau</v>
      </c>
      <c r="L337" s="5" t="s">
        <v>687</v>
      </c>
      <c r="M337" s="5" t="s">
        <v>688</v>
      </c>
      <c r="N337" s="5" t="str">
        <f>VLOOKUP(B337,'[1]Current Slope List'!$A$29:$M$1904,8,FALSE)</f>
        <v>LCSD</v>
      </c>
      <c r="O337" s="7" t="s">
        <v>46</v>
      </c>
      <c r="P337" s="6" t="s">
        <v>49</v>
      </c>
      <c r="Q337" s="6" t="s">
        <v>49</v>
      </c>
      <c r="R337" s="6" t="s">
        <v>49</v>
      </c>
      <c r="S337" s="6" t="s">
        <v>49</v>
      </c>
      <c r="T337" s="6" t="s">
        <v>49</v>
      </c>
      <c r="U337" s="6" t="s">
        <v>49</v>
      </c>
      <c r="V337" s="6" t="s">
        <v>49</v>
      </c>
      <c r="W337" s="6" t="s">
        <v>49</v>
      </c>
      <c r="X337" s="6" t="s">
        <v>49</v>
      </c>
      <c r="Y337" s="6" t="s">
        <v>49</v>
      </c>
      <c r="Z337" s="6" t="s">
        <v>49</v>
      </c>
      <c r="AA337" s="9" t="s">
        <v>570</v>
      </c>
      <c r="AB337" s="9">
        <v>54</v>
      </c>
      <c r="AC337" s="9" t="s">
        <v>121</v>
      </c>
      <c r="AD337" s="9" t="s">
        <v>56</v>
      </c>
      <c r="AE337" s="9" t="s">
        <v>72</v>
      </c>
      <c r="AF337" s="5">
        <v>2</v>
      </c>
      <c r="AG337" s="10">
        <f>VLOOKUP(B337,[1]NPRS!$A$29:$O$1904,10,FALSE)</f>
        <v>0.21</v>
      </c>
      <c r="AH337" s="5" t="str">
        <f>VLOOKUP(B337,'[1]Current Slope List'!$A$29:$M$1904,12,FALSE)</f>
        <v>No</v>
      </c>
      <c r="AI337" s="6" t="str">
        <f>IF(VLOOKUP(B337,'[1]intensive 2019'!$A$2:$E$145,1,TRUE)=B337,"Y","N")</f>
        <v>N</v>
      </c>
      <c r="AJ337" s="6" t="s">
        <v>50</v>
      </c>
      <c r="AL337" s="6" t="s">
        <v>50</v>
      </c>
      <c r="AM337" s="6" t="s">
        <v>50</v>
      </c>
      <c r="AN337" s="6" t="s">
        <v>50</v>
      </c>
      <c r="AO337" s="6" t="s">
        <v>50</v>
      </c>
      <c r="AP337" s="6" t="s">
        <v>50</v>
      </c>
    </row>
    <row r="338" spans="1:42" hidden="1">
      <c r="A338" s="5">
        <v>337</v>
      </c>
      <c r="B338" s="5" t="s">
        <v>693</v>
      </c>
      <c r="C338" s="6" t="s">
        <v>50</v>
      </c>
      <c r="D338" s="5" t="e">
        <f>VLOOKUP(B338,'[1]Current Slope List'!$A$29:$M$1904,2,FALSE)</f>
        <v>#N/A</v>
      </c>
      <c r="E338" s="5" t="e">
        <f>VLOOKUP(B338,'[1]Current Slope List'!$A$29:$M$1904,3,FALSE)</f>
        <v>#N/A</v>
      </c>
      <c r="F338" s="6" t="e">
        <f t="shared" si="10"/>
        <v>#N/A</v>
      </c>
      <c r="G338" s="6" t="e">
        <f>VLOOKUP(B338,'[1]Current Slope List'!$A$29:$M$1904,4,FALSE)</f>
        <v>#N/A</v>
      </c>
      <c r="H338" s="6" t="e">
        <f>VLOOKUP(B338,'[1]Current Slope List'!$A$29:$M$1904,5,FALSE)</f>
        <v>#N/A</v>
      </c>
      <c r="I338" s="6" t="s">
        <v>694</v>
      </c>
      <c r="K338" s="6" t="e">
        <f>VLOOKUP(B338,'[1]Current Slope List'!$A$29:$M$1904,11,FALSE)</f>
        <v>#N/A</v>
      </c>
      <c r="L338" s="5" t="s">
        <v>695</v>
      </c>
      <c r="M338" s="5" t="s">
        <v>696</v>
      </c>
      <c r="N338" s="5" t="e">
        <f>VLOOKUP(B338,'[1]Current Slope List'!$A$29:$M$1904,8,FALSE)</f>
        <v>#N/A</v>
      </c>
      <c r="O338" s="7" t="s">
        <v>49</v>
      </c>
      <c r="P338" s="6" t="s">
        <v>49</v>
      </c>
      <c r="Q338" s="6" t="s">
        <v>49</v>
      </c>
      <c r="R338" s="6" t="s">
        <v>49</v>
      </c>
      <c r="S338" s="6" t="s">
        <v>49</v>
      </c>
      <c r="T338" s="6" t="s">
        <v>49</v>
      </c>
      <c r="U338" s="6" t="s">
        <v>49</v>
      </c>
      <c r="V338" s="6" t="s">
        <v>49</v>
      </c>
      <c r="W338" s="6" t="s">
        <v>49</v>
      </c>
      <c r="X338" s="6" t="s">
        <v>49</v>
      </c>
      <c r="Y338" s="6" t="s">
        <v>49</v>
      </c>
      <c r="Z338" s="6" t="s">
        <v>49</v>
      </c>
      <c r="AA338" s="9" t="s">
        <v>116</v>
      </c>
      <c r="AB338" s="9" t="s">
        <v>116</v>
      </c>
      <c r="AC338" s="9" t="s">
        <v>116</v>
      </c>
      <c r="AD338" s="9" t="s">
        <v>116</v>
      </c>
      <c r="AE338" s="9" t="s">
        <v>49</v>
      </c>
      <c r="AG338" s="10" t="e">
        <f>VLOOKUP(B338,[1]NPRS!$A$29:$O$1904,10,FALSE)</f>
        <v>#N/A</v>
      </c>
      <c r="AH338" s="5" t="e">
        <f>VLOOKUP(B338,'[1]Current Slope List'!$A$29:$M$1904,12,FALSE)</f>
        <v>#N/A</v>
      </c>
      <c r="AI338" s="6" t="str">
        <f>IF(VLOOKUP(B338,'[1]intensive 2019'!$A$2:$E$145,1,TRUE)=B338,"Y","N")</f>
        <v>N</v>
      </c>
      <c r="AJ338" s="6" t="s">
        <v>50</v>
      </c>
      <c r="AL338" s="6" t="s">
        <v>50</v>
      </c>
      <c r="AM338" s="6" t="s">
        <v>50</v>
      </c>
      <c r="AN338" s="6" t="s">
        <v>50</v>
      </c>
      <c r="AO338" s="6" t="s">
        <v>50</v>
      </c>
      <c r="AP338" s="6" t="s">
        <v>50</v>
      </c>
    </row>
    <row r="339" spans="1:42">
      <c r="A339" s="5">
        <v>338</v>
      </c>
      <c r="B339" s="5" t="s">
        <v>697</v>
      </c>
      <c r="C339" s="6" t="str">
        <f>IF(VLOOKUP(B339,'[1]Current Slope List'!$A$29:$M$1904,1,FALSE)=B339,"Y","N")</f>
        <v>Y</v>
      </c>
      <c r="D339" s="5" t="str">
        <f>VLOOKUP(B339,'[1]Current Slope List'!$A$29:$M$1904,2,FALSE)</f>
        <v>11SE-C/CR192</v>
      </c>
      <c r="E339" s="5">
        <f>VLOOKUP(B339,'[1]Current Slope List'!$A$29:$M$1904,3,FALSE)</f>
        <v>0</v>
      </c>
      <c r="F339" s="6" t="str">
        <f t="shared" si="10"/>
        <v>WHOLE</v>
      </c>
      <c r="G339" s="6" t="str">
        <f>VLOOKUP(B339,'[1]Current Slope List'!$A$29:$M$1904,4,FALSE)</f>
        <v>CP,ML&amp;Wch</v>
      </c>
      <c r="H339" s="6" t="str">
        <f>VLOOKUP(B339,'[1]Current Slope List'!$A$29:$M$1904,5,FALSE)</f>
        <v>Wch-S</v>
      </c>
      <c r="I339" s="6" t="s">
        <v>694</v>
      </c>
      <c r="K339" s="6">
        <f>VLOOKUP(B339,'[1]Current Slope List'!$A$29:$M$1904,11,FALSE)</f>
        <v>0</v>
      </c>
      <c r="L339" s="5" t="s">
        <v>698</v>
      </c>
      <c r="M339" s="5" t="s">
        <v>699</v>
      </c>
      <c r="N339" s="5" t="str">
        <f>VLOOKUP(B339,'[1]Current Slope List'!$A$29:$M$1904,8,FALSE)</f>
        <v>GPA</v>
      </c>
      <c r="O339" s="7" t="s">
        <v>46</v>
      </c>
      <c r="P339" s="7">
        <v>30</v>
      </c>
      <c r="Q339" s="7">
        <v>34</v>
      </c>
      <c r="R339" s="7">
        <v>110</v>
      </c>
      <c r="S339" s="7">
        <f t="shared" si="11"/>
        <v>3740</v>
      </c>
      <c r="T339" s="12">
        <v>0</v>
      </c>
      <c r="U339" s="12">
        <v>1</v>
      </c>
      <c r="V339" s="12">
        <v>0</v>
      </c>
      <c r="W339" s="12">
        <v>0</v>
      </c>
      <c r="X339" s="12">
        <v>0</v>
      </c>
      <c r="Y339" s="6" t="s">
        <v>61</v>
      </c>
      <c r="Z339" s="6" t="s">
        <v>62</v>
      </c>
      <c r="AA339" s="9" t="s">
        <v>185</v>
      </c>
      <c r="AB339" s="9" t="s">
        <v>700</v>
      </c>
      <c r="AC339" s="9" t="s">
        <v>121</v>
      </c>
      <c r="AD339" s="9" t="s">
        <v>56</v>
      </c>
      <c r="AE339" s="9" t="s">
        <v>72</v>
      </c>
      <c r="AF339" s="5">
        <v>1</v>
      </c>
      <c r="AG339" s="10">
        <f>VLOOKUP(B339,[1]NPRS!$A$29:$O$1904,10,FALSE)</f>
        <v>0</v>
      </c>
      <c r="AH339" s="5" t="str">
        <f>VLOOKUP(B339,'[1]Current Slope List'!$A$29:$M$1904,12,FALSE)</f>
        <v>Yes</v>
      </c>
      <c r="AI339" s="6" t="str">
        <f>IF(VLOOKUP(B339,'[1]intensive 2019'!$A$2:$E$145,1,TRUE)=B339,"Y","N")</f>
        <v>N</v>
      </c>
      <c r="AJ339" s="6" t="str">
        <f>IF(VLOOKUP(B339,[1]PWI!$A$2:$B$239,1,FALSE)=B339,"Y","N")</f>
        <v>Y</v>
      </c>
      <c r="AK339" s="5">
        <v>0</v>
      </c>
      <c r="AL339" s="6" t="s">
        <v>50</v>
      </c>
      <c r="AM339" s="6" t="s">
        <v>50</v>
      </c>
      <c r="AN339" s="6" t="s">
        <v>50</v>
      </c>
      <c r="AO339" s="6" t="s">
        <v>50</v>
      </c>
      <c r="AP339" s="6" t="s">
        <v>50</v>
      </c>
    </row>
    <row r="340" spans="1:42">
      <c r="A340" s="5">
        <v>339</v>
      </c>
      <c r="B340" s="5" t="s">
        <v>701</v>
      </c>
      <c r="C340" s="6" t="str">
        <f>IF(VLOOKUP(B340,'[1]Current Slope List'!$A$29:$M$1904,1,FALSE)=B340,"Y","N")</f>
        <v>Y</v>
      </c>
      <c r="D340" s="5" t="str">
        <f>VLOOKUP(B340,'[1]Current Slope List'!$A$29:$M$1904,2,FALSE)</f>
        <v>11SE-C/C446</v>
      </c>
      <c r="E340" s="5">
        <f>VLOOKUP(B340,'[1]Current Slope List'!$A$29:$M$1904,3,FALSE)</f>
        <v>0</v>
      </c>
      <c r="F340" s="6" t="str">
        <f t="shared" si="10"/>
        <v>WHOLE</v>
      </c>
      <c r="G340" s="6" t="str">
        <f>VLOOKUP(B340,'[1]Current Slope List'!$A$29:$M$1904,4,FALSE)</f>
        <v>CP,ML&amp;Wch</v>
      </c>
      <c r="H340" s="6" t="str">
        <f>VLOOKUP(B340,'[1]Current Slope List'!$A$29:$M$1904,5,FALSE)</f>
        <v>Wch-S</v>
      </c>
      <c r="I340" s="6" t="s">
        <v>694</v>
      </c>
      <c r="K340" s="6">
        <f>VLOOKUP(B340,'[1]Current Slope List'!$A$29:$M$1904,11,FALSE)</f>
        <v>0</v>
      </c>
      <c r="L340" s="5" t="s">
        <v>698</v>
      </c>
      <c r="M340" s="5" t="s">
        <v>699</v>
      </c>
      <c r="N340" s="5" t="str">
        <f>VLOOKUP(B340,'[1]Current Slope List'!$A$29:$M$1904,8,FALSE)</f>
        <v>GPA</v>
      </c>
      <c r="O340" s="7" t="s">
        <v>46</v>
      </c>
      <c r="P340" s="7">
        <v>35</v>
      </c>
      <c r="Q340" s="7">
        <v>10</v>
      </c>
      <c r="R340" s="7">
        <v>20</v>
      </c>
      <c r="S340" s="7">
        <f t="shared" si="11"/>
        <v>200</v>
      </c>
      <c r="T340" s="12">
        <v>0</v>
      </c>
      <c r="U340" s="12">
        <v>0.6</v>
      </c>
      <c r="V340" s="12">
        <v>0</v>
      </c>
      <c r="W340" s="12">
        <v>0</v>
      </c>
      <c r="X340" s="12">
        <v>0.4</v>
      </c>
      <c r="Y340" s="6" t="s">
        <v>61</v>
      </c>
      <c r="Z340" s="6" t="s">
        <v>62</v>
      </c>
      <c r="AA340" s="9" t="s">
        <v>116</v>
      </c>
      <c r="AB340" s="9" t="s">
        <v>116</v>
      </c>
      <c r="AC340" s="9" t="s">
        <v>116</v>
      </c>
      <c r="AD340" s="9" t="s">
        <v>116</v>
      </c>
      <c r="AE340" s="9" t="s">
        <v>49</v>
      </c>
      <c r="AF340" s="5">
        <v>1</v>
      </c>
      <c r="AG340" s="10">
        <f>VLOOKUP(B340,[1]NPRS!$A$29:$O$1904,10,FALSE)</f>
        <v>0</v>
      </c>
      <c r="AH340" s="5" t="str">
        <f>VLOOKUP(B340,'[1]Current Slope List'!$A$29:$M$1904,12,FALSE)</f>
        <v>Yes</v>
      </c>
      <c r="AI340" s="6" t="str">
        <f>IF(VLOOKUP(B340,'[1]intensive 2019'!$A$2:$E$145,1,TRUE)=B340,"Y","N")</f>
        <v>N</v>
      </c>
      <c r="AJ340" s="6" t="s">
        <v>50</v>
      </c>
      <c r="AK340" s="5">
        <v>9</v>
      </c>
      <c r="AL340" s="6" t="s">
        <v>50</v>
      </c>
      <c r="AM340" s="6" t="s">
        <v>50</v>
      </c>
      <c r="AN340" s="6" t="s">
        <v>50</v>
      </c>
      <c r="AO340" s="6" t="s">
        <v>50</v>
      </c>
      <c r="AP340" s="6" t="s">
        <v>50</v>
      </c>
    </row>
    <row r="341" spans="1:42">
      <c r="A341" s="5">
        <v>340</v>
      </c>
      <c r="B341" s="5" t="s">
        <v>702</v>
      </c>
      <c r="C341" s="6" t="str">
        <f>IF(VLOOKUP(B341,'[1]Current Slope List'!$A$29:$M$1904,1,FALSE)=B341,"Y","N")</f>
        <v>Y</v>
      </c>
      <c r="D341" s="5" t="str">
        <f>VLOOKUP(B341,'[1]Current Slope List'!$A$29:$M$1904,2,FALSE)</f>
        <v>11SE-C/F99</v>
      </c>
      <c r="E341" s="5">
        <f>VLOOKUP(B341,'[1]Current Slope List'!$A$29:$M$1904,3,FALSE)</f>
        <v>0</v>
      </c>
      <c r="F341" s="6" t="str">
        <f t="shared" si="10"/>
        <v>WHOLE</v>
      </c>
      <c r="G341" s="6" t="str">
        <f>VLOOKUP(B341,'[1]Current Slope List'!$A$29:$M$1904,4,FALSE)</f>
        <v>CP,ML&amp;Wch</v>
      </c>
      <c r="H341" s="6" t="str">
        <f>VLOOKUP(B341,'[1]Current Slope List'!$A$29:$M$1904,5,FALSE)</f>
        <v>Wch-S</v>
      </c>
      <c r="I341" s="6" t="s">
        <v>694</v>
      </c>
      <c r="K341" s="6">
        <f>VLOOKUP(B341,'[1]Current Slope List'!$A$29:$M$1904,11,FALSE)</f>
        <v>0</v>
      </c>
      <c r="L341" s="5" t="s">
        <v>698</v>
      </c>
      <c r="M341" s="5" t="s">
        <v>699</v>
      </c>
      <c r="N341" s="5" t="str">
        <f>VLOOKUP(B341,'[1]Current Slope List'!$A$29:$M$1904,8,FALSE)</f>
        <v>GPA</v>
      </c>
      <c r="O341" s="7" t="s">
        <v>125</v>
      </c>
      <c r="P341" s="7">
        <v>15</v>
      </c>
      <c r="Q341" s="7">
        <v>7</v>
      </c>
      <c r="R341" s="7">
        <v>30</v>
      </c>
      <c r="S341" s="7">
        <f t="shared" si="11"/>
        <v>210</v>
      </c>
      <c r="T341" s="12">
        <v>0</v>
      </c>
      <c r="U341" s="12">
        <v>1</v>
      </c>
      <c r="V341" s="12">
        <v>0</v>
      </c>
      <c r="W341" s="12">
        <v>0</v>
      </c>
      <c r="X341" s="12">
        <v>0</v>
      </c>
      <c r="Y341" s="6" t="s">
        <v>61</v>
      </c>
      <c r="Z341" s="6" t="s">
        <v>62</v>
      </c>
      <c r="AA341" s="9" t="s">
        <v>116</v>
      </c>
      <c r="AB341" s="9" t="s">
        <v>116</v>
      </c>
      <c r="AC341" s="9" t="s">
        <v>116</v>
      </c>
      <c r="AD341" s="9" t="s">
        <v>116</v>
      </c>
      <c r="AE341" s="9" t="s">
        <v>49</v>
      </c>
      <c r="AF341" s="5">
        <v>3</v>
      </c>
      <c r="AG341" s="10">
        <f>VLOOKUP(B341,[1]NPRS!$A$29:$O$1904,10,FALSE)</f>
        <v>0</v>
      </c>
      <c r="AH341" s="5" t="str">
        <f>VLOOKUP(B341,'[1]Current Slope List'!$A$29:$M$1904,12,FALSE)</f>
        <v>Yes</v>
      </c>
      <c r="AI341" s="6" t="str">
        <f>IF(VLOOKUP(B341,'[1]intensive 2019'!$A$2:$E$145,1,TRUE)=B341,"Y","N")</f>
        <v>N</v>
      </c>
      <c r="AJ341" s="6" t="s">
        <v>50</v>
      </c>
      <c r="AK341" s="5">
        <v>7</v>
      </c>
      <c r="AL341" s="6" t="s">
        <v>50</v>
      </c>
      <c r="AM341" s="6" t="s">
        <v>50</v>
      </c>
      <c r="AN341" s="6" t="s">
        <v>50</v>
      </c>
      <c r="AO341" s="6" t="str">
        <f>IF(VLOOKUP(B341,[1]Roadside!$B$2:$D$186,1,FALSE)=B341,"Y","N")</f>
        <v>Y</v>
      </c>
      <c r="AP341" s="6" t="s">
        <v>50</v>
      </c>
    </row>
    <row r="342" spans="1:42">
      <c r="A342" s="5">
        <v>341</v>
      </c>
      <c r="B342" s="5" t="s">
        <v>703</v>
      </c>
      <c r="C342" s="6" t="str">
        <f>IF(VLOOKUP(B342,'[1]Current Slope List'!$A$29:$M$1904,1,FALSE)=B342,"Y","N")</f>
        <v>Y</v>
      </c>
      <c r="D342" s="5" t="str">
        <f>VLOOKUP(B342,'[1]Current Slope List'!$A$29:$M$1904,2,FALSE)</f>
        <v>11SE-C/R256</v>
      </c>
      <c r="E342" s="5">
        <f>VLOOKUP(B342,'[1]Current Slope List'!$A$29:$M$1904,3,FALSE)</f>
        <v>0</v>
      </c>
      <c r="F342" s="6" t="str">
        <f t="shared" si="10"/>
        <v>WHOLE</v>
      </c>
      <c r="G342" s="6" t="str">
        <f>VLOOKUP(B342,'[1]Current Slope List'!$A$29:$M$1904,4,FALSE)</f>
        <v>CP,ML&amp;Wch</v>
      </c>
      <c r="H342" s="6" t="str">
        <f>VLOOKUP(B342,'[1]Current Slope List'!$A$29:$M$1904,5,FALSE)</f>
        <v>Wch-S</v>
      </c>
      <c r="I342" s="6" t="s">
        <v>694</v>
      </c>
      <c r="K342" s="6">
        <f>VLOOKUP(B342,'[1]Current Slope List'!$A$29:$M$1904,11,FALSE)</f>
        <v>0</v>
      </c>
      <c r="L342" s="5" t="s">
        <v>698</v>
      </c>
      <c r="M342" s="5" t="s">
        <v>699</v>
      </c>
      <c r="N342" s="5" t="str">
        <f>VLOOKUP(B342,'[1]Current Slope List'!$A$29:$M$1904,8,FALSE)</f>
        <v>GPA</v>
      </c>
      <c r="O342" s="7" t="s">
        <v>125</v>
      </c>
      <c r="P342" s="6" t="s">
        <v>49</v>
      </c>
      <c r="Q342" s="6" t="s">
        <v>49</v>
      </c>
      <c r="R342" s="6" t="s">
        <v>49</v>
      </c>
      <c r="S342" s="6" t="s">
        <v>49</v>
      </c>
      <c r="T342" s="6" t="s">
        <v>49</v>
      </c>
      <c r="U342" s="6" t="s">
        <v>49</v>
      </c>
      <c r="V342" s="6" t="s">
        <v>49</v>
      </c>
      <c r="W342" s="6" t="s">
        <v>49</v>
      </c>
      <c r="X342" s="6" t="s">
        <v>49</v>
      </c>
      <c r="Y342" s="6" t="s">
        <v>49</v>
      </c>
      <c r="Z342" s="6" t="s">
        <v>49</v>
      </c>
      <c r="AA342" s="9" t="s">
        <v>704</v>
      </c>
      <c r="AB342" s="9">
        <v>60</v>
      </c>
      <c r="AC342" s="9" t="s">
        <v>121</v>
      </c>
      <c r="AD342" s="9" t="s">
        <v>56</v>
      </c>
      <c r="AE342" s="9" t="s">
        <v>49</v>
      </c>
      <c r="AF342" s="5">
        <v>1</v>
      </c>
      <c r="AG342" s="10">
        <f>VLOOKUP(B342,[1]NPRS!$A$29:$O$1904,10,FALSE)</f>
        <v>0</v>
      </c>
      <c r="AH342" s="5" t="str">
        <f>VLOOKUP(B342,'[1]Current Slope List'!$A$29:$M$1904,12,FALSE)</f>
        <v>Yes</v>
      </c>
      <c r="AI342" s="6" t="str">
        <f>IF(VLOOKUP(B342,'[1]intensive 2019'!$A$2:$E$145,1,TRUE)=B342,"Y","N")</f>
        <v>N</v>
      </c>
      <c r="AJ342" s="6" t="s">
        <v>50</v>
      </c>
      <c r="AK342" s="5">
        <v>0</v>
      </c>
      <c r="AL342" s="6" t="s">
        <v>50</v>
      </c>
      <c r="AM342" s="6" t="s">
        <v>50</v>
      </c>
      <c r="AN342" s="6" t="s">
        <v>50</v>
      </c>
      <c r="AO342" s="6" t="s">
        <v>50</v>
      </c>
      <c r="AP342" s="6" t="s">
        <v>50</v>
      </c>
    </row>
    <row r="343" spans="1:42">
      <c r="A343" s="5">
        <v>342</v>
      </c>
      <c r="B343" s="5" t="s">
        <v>705</v>
      </c>
      <c r="C343" s="6" t="str">
        <f>IF(VLOOKUP(B343,'[1]Current Slope List'!$A$29:$M$1904,1,FALSE)=B343,"Y","N")</f>
        <v>Y</v>
      </c>
      <c r="D343" s="5" t="str">
        <f>VLOOKUP(B343,'[1]Current Slope List'!$A$29:$M$1904,2,FALSE)</f>
        <v>11SE-C/C453</v>
      </c>
      <c r="E343" s="5" t="str">
        <f>VLOOKUP(B343,'[1]Current Slope List'!$A$29:$M$1904,3,FALSE)</f>
        <v>1,2</v>
      </c>
      <c r="F343" s="6" t="str">
        <f t="shared" si="10"/>
        <v>1,2</v>
      </c>
      <c r="G343" s="6" t="str">
        <f>VLOOKUP(B343,'[1]Current Slope List'!$A$29:$M$1904,4,FALSE)</f>
        <v>CP,ML&amp;Wch</v>
      </c>
      <c r="H343" s="6" t="str">
        <f>VLOOKUP(B343,'[1]Current Slope List'!$A$29:$M$1904,5,FALSE)</f>
        <v>Wch-S</v>
      </c>
      <c r="I343" s="6" t="s">
        <v>694</v>
      </c>
      <c r="K343" s="6">
        <f>VLOOKUP(B343,'[1]Current Slope List'!$A$29:$M$1904,11,FALSE)</f>
        <v>0</v>
      </c>
      <c r="L343" s="5" t="s">
        <v>706</v>
      </c>
      <c r="M343" s="5" t="s">
        <v>699</v>
      </c>
      <c r="N343" s="5" t="str">
        <f>VLOOKUP(B343,'[1]Current Slope List'!$A$29:$M$1904,8,FALSE)</f>
        <v>GPA,HyD</v>
      </c>
      <c r="O343" s="7" t="s">
        <v>125</v>
      </c>
      <c r="P343" s="7">
        <v>30</v>
      </c>
      <c r="Q343" s="7">
        <v>8</v>
      </c>
      <c r="R343" s="7">
        <v>115</v>
      </c>
      <c r="S343" s="7">
        <f t="shared" si="11"/>
        <v>920</v>
      </c>
      <c r="T343" s="12">
        <v>0</v>
      </c>
      <c r="U343" s="12">
        <v>1</v>
      </c>
      <c r="V343" s="12">
        <v>0</v>
      </c>
      <c r="W343" s="12">
        <v>0</v>
      </c>
      <c r="X343" s="12">
        <v>0</v>
      </c>
      <c r="Y343" s="6" t="s">
        <v>61</v>
      </c>
      <c r="Z343" s="6" t="s">
        <v>62</v>
      </c>
      <c r="AA343" s="9" t="s">
        <v>116</v>
      </c>
      <c r="AB343" s="9" t="s">
        <v>116</v>
      </c>
      <c r="AC343" s="9" t="s">
        <v>116</v>
      </c>
      <c r="AD343" s="9" t="s">
        <v>116</v>
      </c>
      <c r="AE343" s="9" t="s">
        <v>49</v>
      </c>
      <c r="AF343" s="5">
        <v>1</v>
      </c>
      <c r="AG343" s="10">
        <f>VLOOKUP(B343,[1]NPRS!$A$29:$O$1904,10,FALSE)</f>
        <v>48.25</v>
      </c>
      <c r="AH343" s="5" t="str">
        <f>VLOOKUP(B343,'[1]Current Slope List'!$A$29:$M$1904,12,FALSE)</f>
        <v>Yes</v>
      </c>
      <c r="AI343" s="6" t="str">
        <f>IF(VLOOKUP(B343,'[1]intensive 2019'!$A$2:$E$145,1,TRUE)=B343,"Y","N")</f>
        <v>N</v>
      </c>
      <c r="AJ343" s="6" t="s">
        <v>50</v>
      </c>
      <c r="AK343" s="5">
        <v>28</v>
      </c>
      <c r="AL343" s="6" t="s">
        <v>50</v>
      </c>
      <c r="AM343" s="6" t="s">
        <v>50</v>
      </c>
      <c r="AN343" s="6" t="s">
        <v>50</v>
      </c>
      <c r="AO343" s="6" t="str">
        <f>IF(VLOOKUP(B343,[1]Roadside!$B$2:$D$186,1,FALSE)=B343,"Y","N")</f>
        <v>Y</v>
      </c>
      <c r="AP343" s="6" t="s">
        <v>50</v>
      </c>
    </row>
    <row r="344" spans="1:42">
      <c r="A344" s="5">
        <v>343</v>
      </c>
      <c r="B344" s="5" t="s">
        <v>707</v>
      </c>
      <c r="C344" s="6" t="str">
        <f>IF(VLOOKUP(B344,'[1]Current Slope List'!$A$29:$M$1904,1,FALSE)=B344,"Y","N")</f>
        <v>Y</v>
      </c>
      <c r="D344" s="5" t="str">
        <f>VLOOKUP(B344,'[1]Current Slope List'!$A$29:$M$1904,2,FALSE)</f>
        <v>11SE-C/C494</v>
      </c>
      <c r="E344" s="5">
        <f>VLOOKUP(B344,'[1]Current Slope List'!$A$29:$M$1904,3,FALSE)</f>
        <v>0</v>
      </c>
      <c r="F344" s="6" t="str">
        <f t="shared" si="10"/>
        <v>WHOLE</v>
      </c>
      <c r="G344" s="6" t="str">
        <f>VLOOKUP(B344,'[1]Current Slope List'!$A$29:$M$1904,4,FALSE)</f>
        <v>CP,ML&amp;Wch</v>
      </c>
      <c r="H344" s="6" t="str">
        <f>VLOOKUP(B344,'[1]Current Slope List'!$A$29:$M$1904,5,FALSE)</f>
        <v>Wch-S</v>
      </c>
      <c r="I344" s="6" t="s">
        <v>694</v>
      </c>
      <c r="K344" s="6">
        <f>VLOOKUP(B344,'[1]Current Slope List'!$A$29:$M$1904,11,FALSE)</f>
        <v>0</v>
      </c>
      <c r="L344" s="5" t="s">
        <v>706</v>
      </c>
      <c r="M344" s="5" t="s">
        <v>699</v>
      </c>
      <c r="N344" s="5" t="str">
        <f>VLOOKUP(B344,'[1]Current Slope List'!$A$29:$M$1904,8,FALSE)</f>
        <v>GPA</v>
      </c>
      <c r="O344" s="7" t="s">
        <v>125</v>
      </c>
      <c r="P344" s="7">
        <v>35</v>
      </c>
      <c r="Q344" s="7">
        <v>24</v>
      </c>
      <c r="R344" s="7">
        <v>65</v>
      </c>
      <c r="S344" s="7">
        <f t="shared" si="11"/>
        <v>1560</v>
      </c>
      <c r="T344" s="12">
        <v>0</v>
      </c>
      <c r="U344" s="12">
        <v>0.8</v>
      </c>
      <c r="V344" s="12">
        <v>0.2</v>
      </c>
      <c r="W344" s="12">
        <v>0</v>
      </c>
      <c r="X344" s="12">
        <v>0</v>
      </c>
      <c r="Y344" s="6" t="s">
        <v>61</v>
      </c>
      <c r="Z344" s="6" t="s">
        <v>62</v>
      </c>
      <c r="AA344" s="9" t="s">
        <v>116</v>
      </c>
      <c r="AB344" s="9" t="s">
        <v>116</v>
      </c>
      <c r="AC344" s="9" t="s">
        <v>116</v>
      </c>
      <c r="AD344" s="9" t="s">
        <v>116</v>
      </c>
      <c r="AE344" s="9" t="s">
        <v>49</v>
      </c>
      <c r="AF344" s="5">
        <v>1</v>
      </c>
      <c r="AG344" s="10">
        <f>VLOOKUP(B344,[1]NPRS!$A$29:$O$1904,10,FALSE)</f>
        <v>0</v>
      </c>
      <c r="AH344" s="5" t="str">
        <f>VLOOKUP(B344,'[1]Current Slope List'!$A$29:$M$1904,12,FALSE)</f>
        <v>Yes</v>
      </c>
      <c r="AI344" s="6" t="str">
        <f>IF(VLOOKUP(B344,'[1]intensive 2019'!$A$2:$E$145,1,TRUE)=B344,"Y","N")</f>
        <v>N</v>
      </c>
      <c r="AJ344" s="6" t="s">
        <v>50</v>
      </c>
      <c r="AK344" s="5">
        <v>99</v>
      </c>
      <c r="AL344" s="6" t="s">
        <v>50</v>
      </c>
      <c r="AM344" s="6" t="s">
        <v>50</v>
      </c>
      <c r="AN344" s="6" t="s">
        <v>50</v>
      </c>
      <c r="AO344" s="6" t="s">
        <v>50</v>
      </c>
      <c r="AP344" s="6" t="s">
        <v>50</v>
      </c>
    </row>
    <row r="345" spans="1:42">
      <c r="A345" s="5">
        <v>344</v>
      </c>
      <c r="B345" s="5" t="s">
        <v>708</v>
      </c>
      <c r="C345" s="6" t="str">
        <f>IF(VLOOKUP(B345,'[1]Current Slope List'!$A$29:$M$1904,1,FALSE)=B345,"Y","N")</f>
        <v>Y</v>
      </c>
      <c r="D345" s="5" t="str">
        <f>VLOOKUP(B345,'[1]Current Slope List'!$A$29:$M$1904,2,FALSE)</f>
        <v>11SE-C/R152</v>
      </c>
      <c r="E345" s="5">
        <f>VLOOKUP(B345,'[1]Current Slope List'!$A$29:$M$1904,3,FALSE)</f>
        <v>0</v>
      </c>
      <c r="F345" s="6" t="str">
        <f t="shared" si="10"/>
        <v>WHOLE</v>
      </c>
      <c r="G345" s="6" t="str">
        <f>VLOOKUP(B345,'[1]Current Slope List'!$A$29:$M$1904,4,FALSE)</f>
        <v>CP,ML&amp;Wch</v>
      </c>
      <c r="H345" s="6" t="str">
        <f>VLOOKUP(B345,'[1]Current Slope List'!$A$29:$M$1904,5,FALSE)</f>
        <v>Wch-S</v>
      </c>
      <c r="I345" s="6" t="s">
        <v>694</v>
      </c>
      <c r="K345" s="6">
        <f>VLOOKUP(B345,'[1]Current Slope List'!$A$29:$M$1904,11,FALSE)</f>
        <v>0</v>
      </c>
      <c r="L345" s="5" t="s">
        <v>706</v>
      </c>
      <c r="M345" s="5" t="s">
        <v>699</v>
      </c>
      <c r="N345" s="5" t="str">
        <f>VLOOKUP(B345,'[1]Current Slope List'!$A$29:$M$1904,8,FALSE)</f>
        <v>GPA</v>
      </c>
      <c r="O345" s="7" t="s">
        <v>125</v>
      </c>
      <c r="P345" s="6" t="s">
        <v>49</v>
      </c>
      <c r="Q345" s="6" t="s">
        <v>49</v>
      </c>
      <c r="R345" s="6" t="s">
        <v>49</v>
      </c>
      <c r="S345" s="6" t="s">
        <v>49</v>
      </c>
      <c r="T345" s="6" t="s">
        <v>49</v>
      </c>
      <c r="U345" s="6" t="s">
        <v>49</v>
      </c>
      <c r="V345" s="6" t="s">
        <v>49</v>
      </c>
      <c r="W345" s="6" t="s">
        <v>49</v>
      </c>
      <c r="X345" s="6" t="s">
        <v>49</v>
      </c>
      <c r="Y345" s="6" t="s">
        <v>49</v>
      </c>
      <c r="Z345" s="6" t="s">
        <v>49</v>
      </c>
      <c r="AA345" s="9" t="s">
        <v>466</v>
      </c>
      <c r="AB345" s="9" t="s">
        <v>709</v>
      </c>
      <c r="AC345" s="9" t="s">
        <v>71</v>
      </c>
      <c r="AD345" s="9" t="s">
        <v>56</v>
      </c>
      <c r="AE345" s="9" t="s">
        <v>72</v>
      </c>
      <c r="AF345" s="5">
        <v>2</v>
      </c>
      <c r="AG345" s="10">
        <f>VLOOKUP(B345,[1]NPRS!$A$29:$O$1904,10,FALSE)</f>
        <v>0</v>
      </c>
      <c r="AH345" s="5" t="str">
        <f>VLOOKUP(B345,'[1]Current Slope List'!$A$29:$M$1904,12,FALSE)</f>
        <v>No</v>
      </c>
      <c r="AI345" s="6" t="str">
        <f>IF(VLOOKUP(B345,'[1]intensive 2019'!$A$2:$E$145,1,TRUE)=B345,"Y","N")</f>
        <v>N</v>
      </c>
      <c r="AJ345" s="6" t="s">
        <v>50</v>
      </c>
      <c r="AL345" s="6" t="s">
        <v>50</v>
      </c>
      <c r="AM345" s="6" t="s">
        <v>50</v>
      </c>
      <c r="AN345" s="6" t="s">
        <v>50</v>
      </c>
      <c r="AO345" s="6" t="s">
        <v>50</v>
      </c>
      <c r="AP345" s="6" t="s">
        <v>50</v>
      </c>
    </row>
    <row r="346" spans="1:42">
      <c r="A346" s="5">
        <v>345</v>
      </c>
      <c r="B346" s="5" t="s">
        <v>710</v>
      </c>
      <c r="C346" s="6" t="str">
        <f>IF(VLOOKUP(B346,'[1]Current Slope List'!$A$29:$M$1904,1,FALSE)=B346,"Y","N")</f>
        <v>Y</v>
      </c>
      <c r="D346" s="5" t="str">
        <f>VLOOKUP(B346,'[1]Current Slope List'!$A$29:$M$1904,2,FALSE)</f>
        <v>11SE-C/CR398</v>
      </c>
      <c r="E346" s="5">
        <f>VLOOKUP(B346,'[1]Current Slope List'!$A$29:$M$1904,3,FALSE)</f>
        <v>0</v>
      </c>
      <c r="F346" s="6" t="str">
        <f t="shared" si="10"/>
        <v>WHOLE</v>
      </c>
      <c r="G346" s="6" t="str">
        <f>VLOOKUP(B346,'[1]Current Slope List'!$A$29:$M$1904,4,FALSE)</f>
        <v>CP,ML&amp;Wch</v>
      </c>
      <c r="H346" s="6" t="str">
        <f>VLOOKUP(B346,'[1]Current Slope List'!$A$29:$M$1904,5,FALSE)</f>
        <v>Wch-S</v>
      </c>
      <c r="I346" s="6" t="s">
        <v>694</v>
      </c>
      <c r="K346" s="6" t="str">
        <f>VLOOKUP(B346,'[1]Current Slope List'!$A$29:$M$1904,11,FALSE)</f>
        <v>HappyValley</v>
      </c>
      <c r="L346" s="5" t="s">
        <v>711</v>
      </c>
      <c r="M346" s="5" t="s">
        <v>712</v>
      </c>
      <c r="N346" s="5" t="str">
        <f>VLOOKUP(B346,'[1]Current Slope List'!$A$29:$M$1904,8,FALSE)</f>
        <v>LCSD</v>
      </c>
      <c r="O346" s="7" t="s">
        <v>46</v>
      </c>
      <c r="P346" s="7">
        <v>60</v>
      </c>
      <c r="Q346" s="7">
        <v>7</v>
      </c>
      <c r="R346" s="7">
        <v>50</v>
      </c>
      <c r="S346" s="7">
        <f t="shared" si="11"/>
        <v>350</v>
      </c>
      <c r="T346" s="12">
        <v>0</v>
      </c>
      <c r="U346" s="12">
        <v>0</v>
      </c>
      <c r="V346" s="12">
        <v>0</v>
      </c>
      <c r="W346" s="12">
        <v>1</v>
      </c>
      <c r="X346" s="12">
        <v>0</v>
      </c>
      <c r="Y346" s="6" t="s">
        <v>61</v>
      </c>
      <c r="Z346" s="6" t="s">
        <v>72</v>
      </c>
      <c r="AA346" s="9" t="s">
        <v>270</v>
      </c>
      <c r="AB346" s="9" t="s">
        <v>249</v>
      </c>
      <c r="AC346" s="9" t="s">
        <v>71</v>
      </c>
      <c r="AD346" s="9" t="s">
        <v>113</v>
      </c>
      <c r="AE346" s="9" t="s">
        <v>72</v>
      </c>
      <c r="AF346" s="5">
        <v>2</v>
      </c>
      <c r="AG346" s="10">
        <f>VLOOKUP(B346,[1]NPRS!$A$29:$O$1904,10,FALSE)</f>
        <v>0.84</v>
      </c>
      <c r="AH346" s="5" t="str">
        <f>VLOOKUP(B346,'[1]Current Slope List'!$A$29:$M$1904,12,FALSE)</f>
        <v>Yes</v>
      </c>
      <c r="AI346" s="6" t="str">
        <f>IF(VLOOKUP(B346,'[1]intensive 2019'!$A$2:$E$145,1,TRUE)=B346,"Y","N")</f>
        <v>N</v>
      </c>
      <c r="AJ346" s="6" t="s">
        <v>50</v>
      </c>
      <c r="AK346" s="5">
        <v>4</v>
      </c>
      <c r="AL346" s="6" t="s">
        <v>50</v>
      </c>
      <c r="AM346" s="6" t="s">
        <v>50</v>
      </c>
      <c r="AN346" s="6" t="s">
        <v>50</v>
      </c>
      <c r="AO346" s="6" t="s">
        <v>50</v>
      </c>
      <c r="AP346" s="6" t="s">
        <v>50</v>
      </c>
    </row>
    <row r="347" spans="1:42">
      <c r="A347" s="5">
        <v>346</v>
      </c>
      <c r="B347" s="5" t="s">
        <v>713</v>
      </c>
      <c r="C347" s="6" t="str">
        <f>IF(VLOOKUP(B347,'[1]Current Slope List'!$A$29:$M$1904,1,FALSE)=B347,"Y","N")</f>
        <v>Y</v>
      </c>
      <c r="D347" s="5" t="str">
        <f>VLOOKUP(B347,'[1]Current Slope List'!$A$29:$M$1904,2,FALSE)</f>
        <v>11SE-C/C400</v>
      </c>
      <c r="E347" s="5">
        <f>VLOOKUP(B347,'[1]Current Slope List'!$A$29:$M$1904,3,FALSE)</f>
        <v>0</v>
      </c>
      <c r="F347" s="6" t="str">
        <f t="shared" si="10"/>
        <v>WHOLE</v>
      </c>
      <c r="G347" s="6" t="str">
        <f>VLOOKUP(B347,'[1]Current Slope List'!$A$29:$M$1904,4,FALSE)</f>
        <v>CP,ML&amp;Wch</v>
      </c>
      <c r="H347" s="6" t="str">
        <f>VLOOKUP(B347,'[1]Current Slope List'!$A$29:$M$1904,5,FALSE)</f>
        <v>Wch-S</v>
      </c>
      <c r="I347" s="6" t="s">
        <v>694</v>
      </c>
      <c r="K347" s="6" t="str">
        <f>VLOOKUP(B347,'[1]Current Slope List'!$A$29:$M$1904,11,FALSE)</f>
        <v>HappyValley</v>
      </c>
      <c r="L347" s="5" t="s">
        <v>711</v>
      </c>
      <c r="M347" s="5" t="s">
        <v>712</v>
      </c>
      <c r="N347" s="5" t="str">
        <f>VLOOKUP(B347,'[1]Current Slope List'!$A$29:$M$1904,8,FALSE)</f>
        <v>LCSD</v>
      </c>
      <c r="O347" s="7" t="s">
        <v>46</v>
      </c>
      <c r="P347" s="7">
        <v>55</v>
      </c>
      <c r="Q347" s="7">
        <v>6</v>
      </c>
      <c r="R347" s="7">
        <v>15</v>
      </c>
      <c r="S347" s="7">
        <f t="shared" si="11"/>
        <v>90</v>
      </c>
      <c r="T347" s="12">
        <v>0</v>
      </c>
      <c r="U347" s="12">
        <v>0</v>
      </c>
      <c r="V347" s="12">
        <v>0</v>
      </c>
      <c r="W347" s="12">
        <v>1</v>
      </c>
      <c r="X347" s="12">
        <v>0</v>
      </c>
      <c r="Y347" s="6" t="s">
        <v>61</v>
      </c>
      <c r="Z347" s="6" t="s">
        <v>72</v>
      </c>
      <c r="AA347" s="9" t="s">
        <v>116</v>
      </c>
      <c r="AB347" s="9" t="s">
        <v>116</v>
      </c>
      <c r="AC347" s="9" t="s">
        <v>116</v>
      </c>
      <c r="AD347" s="9" t="s">
        <v>116</v>
      </c>
      <c r="AE347" s="9" t="s">
        <v>49</v>
      </c>
      <c r="AF347" s="5">
        <v>2</v>
      </c>
      <c r="AG347" s="10">
        <f>VLOOKUP(B347,[1]NPRS!$A$29:$O$1904,10,FALSE)</f>
        <v>0.05</v>
      </c>
      <c r="AH347" s="5" t="str">
        <f>VLOOKUP(B347,'[1]Current Slope List'!$A$29:$M$1904,12,FALSE)</f>
        <v>Yes</v>
      </c>
      <c r="AI347" s="6" t="str">
        <f>IF(VLOOKUP(B347,'[1]intensive 2019'!$A$2:$E$145,1,TRUE)=B347,"Y","N")</f>
        <v>N</v>
      </c>
      <c r="AJ347" s="6" t="s">
        <v>50</v>
      </c>
      <c r="AK347" s="5">
        <v>1</v>
      </c>
      <c r="AL347" s="6" t="s">
        <v>50</v>
      </c>
      <c r="AM347" s="6" t="s">
        <v>50</v>
      </c>
      <c r="AN347" s="6" t="s">
        <v>50</v>
      </c>
      <c r="AO347" s="6" t="s">
        <v>50</v>
      </c>
      <c r="AP347" s="6" t="s">
        <v>50</v>
      </c>
    </row>
    <row r="348" spans="1:42">
      <c r="A348" s="5">
        <v>347</v>
      </c>
      <c r="B348" s="5" t="s">
        <v>714</v>
      </c>
      <c r="C348" s="6" t="str">
        <f>IF(VLOOKUP(B348,'[1]Current Slope List'!$A$29:$M$1904,1,FALSE)=B348,"Y","N")</f>
        <v>Y</v>
      </c>
      <c r="D348" s="5" t="str">
        <f>VLOOKUP(B348,'[1]Current Slope List'!$A$29:$M$1904,2,FALSE)</f>
        <v>11SW-D/CR995</v>
      </c>
      <c r="E348" s="5">
        <f>VLOOKUP(B348,'[1]Current Slope List'!$A$29:$M$1904,3,FALSE)</f>
        <v>0</v>
      </c>
      <c r="F348" s="6" t="str">
        <f t="shared" si="10"/>
        <v>WHOLE</v>
      </c>
      <c r="G348" s="6" t="str">
        <f>VLOOKUP(B348,'[1]Current Slope List'!$A$29:$M$1904,4,FALSE)</f>
        <v>CP,ML&amp;Wch</v>
      </c>
      <c r="H348" s="6" t="str">
        <f>VLOOKUP(B348,'[1]Current Slope List'!$A$29:$M$1904,5,FALSE)</f>
        <v>Wch-S</v>
      </c>
      <c r="I348" s="6" t="s">
        <v>694</v>
      </c>
      <c r="K348" s="6" t="str">
        <f>VLOOKUP(B348,'[1]Current Slope List'!$A$29:$M$1904,11,FALSE)</f>
        <v>HappyValley</v>
      </c>
      <c r="L348" s="5" t="s">
        <v>715</v>
      </c>
      <c r="M348" s="5" t="s">
        <v>716</v>
      </c>
      <c r="N348" s="5" t="str">
        <f>VLOOKUP(B348,'[1]Current Slope List'!$A$29:$M$1904,8,FALSE)</f>
        <v>LCSD</v>
      </c>
      <c r="O348" s="7" t="s">
        <v>125</v>
      </c>
      <c r="P348" s="7">
        <v>40</v>
      </c>
      <c r="Q348" s="7">
        <v>4.8</v>
      </c>
      <c r="R348" s="7">
        <v>35</v>
      </c>
      <c r="S348" s="7">
        <f t="shared" si="11"/>
        <v>168</v>
      </c>
      <c r="T348" s="12">
        <v>0</v>
      </c>
      <c r="U348" s="12">
        <v>1</v>
      </c>
      <c r="V348" s="12">
        <v>0</v>
      </c>
      <c r="W348" s="12">
        <v>0</v>
      </c>
      <c r="X348" s="12">
        <v>0</v>
      </c>
      <c r="Y348" s="6" t="s">
        <v>61</v>
      </c>
      <c r="Z348" s="6" t="s">
        <v>62</v>
      </c>
      <c r="AA348" s="9">
        <v>1.2</v>
      </c>
      <c r="AB348" s="9">
        <v>18</v>
      </c>
      <c r="AC348" s="9">
        <v>90</v>
      </c>
      <c r="AD348" s="9" t="s">
        <v>79</v>
      </c>
      <c r="AE348" s="9" t="s">
        <v>62</v>
      </c>
      <c r="AF348" s="5">
        <v>2</v>
      </c>
      <c r="AG348" s="10">
        <f>VLOOKUP(B348,[1]NPRS!$A$29:$O$1904,10,FALSE)</f>
        <v>0.04</v>
      </c>
      <c r="AH348" s="5" t="str">
        <f>VLOOKUP(B348,'[1]Current Slope List'!$A$29:$M$1904,12,FALSE)</f>
        <v>Yes</v>
      </c>
      <c r="AI348" s="6" t="str">
        <f>IF(VLOOKUP(B348,'[1]intensive 2019'!$A$2:$E$145,1,TRUE)=B348,"Y","N")</f>
        <v>N</v>
      </c>
      <c r="AJ348" s="6" t="s">
        <v>50</v>
      </c>
      <c r="AK348" s="5">
        <v>3</v>
      </c>
      <c r="AL348" s="6" t="s">
        <v>50</v>
      </c>
      <c r="AM348" s="6" t="s">
        <v>50</v>
      </c>
      <c r="AN348" s="6" t="s">
        <v>50</v>
      </c>
      <c r="AO348" s="6" t="s">
        <v>50</v>
      </c>
      <c r="AP348" s="6" t="s">
        <v>50</v>
      </c>
    </row>
    <row r="349" spans="1:42">
      <c r="A349" s="5">
        <v>348</v>
      </c>
      <c r="B349" s="5" t="s">
        <v>717</v>
      </c>
      <c r="C349" s="6" t="str">
        <f>IF(VLOOKUP(B349,'[1]Current Slope List'!$A$29:$M$1904,1,FALSE)=B349,"Y","N")</f>
        <v>Y</v>
      </c>
      <c r="D349" s="5" t="str">
        <f>VLOOKUP(B349,'[1]Current Slope List'!$A$29:$M$1904,2,FALSE)</f>
        <v>11SW-D/C226</v>
      </c>
      <c r="E349" s="5">
        <f>VLOOKUP(B349,'[1]Current Slope List'!$A$29:$M$1904,3,FALSE)</f>
        <v>2</v>
      </c>
      <c r="F349" s="6">
        <f t="shared" si="10"/>
        <v>2</v>
      </c>
      <c r="G349" s="6" t="str">
        <f>VLOOKUP(B349,'[1]Current Slope List'!$A$29:$M$1904,4,FALSE)</f>
        <v>CP,ML&amp;Wch</v>
      </c>
      <c r="H349" s="6" t="str">
        <f>VLOOKUP(B349,'[1]Current Slope List'!$A$29:$M$1904,5,FALSE)</f>
        <v>Wch-S</v>
      </c>
      <c r="I349" s="6" t="s">
        <v>694</v>
      </c>
      <c r="K349" s="6" t="str">
        <f>VLOOKUP(B349,'[1]Current Slope List'!$A$29:$M$1904,11,FALSE)</f>
        <v>HappyValley</v>
      </c>
      <c r="L349" s="5" t="s">
        <v>715</v>
      </c>
      <c r="M349" s="5" t="s">
        <v>716</v>
      </c>
      <c r="N349" s="5" t="str">
        <f>VLOOKUP(B349,'[1]Current Slope List'!$A$29:$M$1904,8,FALSE)</f>
        <v>LCSD</v>
      </c>
      <c r="O349" s="7" t="s">
        <v>125</v>
      </c>
      <c r="P349" s="7">
        <v>57</v>
      </c>
      <c r="Q349" s="7">
        <v>9.5</v>
      </c>
      <c r="R349" s="7">
        <v>65</v>
      </c>
      <c r="S349" s="7">
        <f t="shared" si="11"/>
        <v>617.5</v>
      </c>
      <c r="T349" s="12">
        <v>0.6</v>
      </c>
      <c r="U349" s="12">
        <v>0</v>
      </c>
      <c r="V349" s="12">
        <v>0.4</v>
      </c>
      <c r="W349" s="12">
        <v>0</v>
      </c>
      <c r="X349" s="12">
        <v>0</v>
      </c>
      <c r="Y349" s="6" t="s">
        <v>78</v>
      </c>
      <c r="Z349" s="6" t="s">
        <v>72</v>
      </c>
      <c r="AA349" s="9" t="s">
        <v>116</v>
      </c>
      <c r="AB349" s="9" t="s">
        <v>116</v>
      </c>
      <c r="AC349" s="9" t="s">
        <v>116</v>
      </c>
      <c r="AD349" s="9" t="s">
        <v>116</v>
      </c>
      <c r="AE349" s="9" t="s">
        <v>49</v>
      </c>
      <c r="AG349" s="10">
        <f>VLOOKUP(B349,[1]NPRS!$A$29:$O$1904,10,FALSE)</f>
        <v>0.79</v>
      </c>
      <c r="AH349" s="5" t="str">
        <f>VLOOKUP(B349,'[1]Current Slope List'!$A$29:$M$1904,12,FALSE)</f>
        <v>Yes</v>
      </c>
      <c r="AI349" s="6" t="str">
        <f>IF(VLOOKUP(B349,'[1]intensive 2019'!$A$2:$E$145,1,TRUE)=B349,"Y","N")</f>
        <v>N</v>
      </c>
      <c r="AJ349" s="6" t="s">
        <v>50</v>
      </c>
      <c r="AL349" s="6" t="s">
        <v>50</v>
      </c>
      <c r="AM349" s="6" t="s">
        <v>50</v>
      </c>
      <c r="AN349" s="6" t="s">
        <v>50</v>
      </c>
      <c r="AO349" s="6" t="s">
        <v>50</v>
      </c>
      <c r="AP349" s="6" t="s">
        <v>50</v>
      </c>
    </row>
    <row r="350" spans="1:42">
      <c r="A350" s="5">
        <v>349</v>
      </c>
      <c r="B350" s="5" t="s">
        <v>718</v>
      </c>
      <c r="C350" s="6" t="str">
        <f>IF(VLOOKUP(B350,'[1]Current Slope List'!$A$29:$M$1904,1,FALSE)=B350,"Y","N")</f>
        <v>Y</v>
      </c>
      <c r="D350" s="5" t="str">
        <f>VLOOKUP(B350,'[1]Current Slope List'!$A$29:$M$1904,2,FALSE)</f>
        <v>11SW-D/C1003</v>
      </c>
      <c r="E350" s="5">
        <f>VLOOKUP(B350,'[1]Current Slope List'!$A$29:$M$1904,3,FALSE)</f>
        <v>0</v>
      </c>
      <c r="F350" s="6" t="str">
        <f t="shared" si="10"/>
        <v>WHOLE</v>
      </c>
      <c r="G350" s="6" t="str">
        <f>VLOOKUP(B350,'[1]Current Slope List'!$A$29:$M$1904,4,FALSE)</f>
        <v>CP,ML&amp;Wch</v>
      </c>
      <c r="H350" s="6" t="str">
        <f>VLOOKUP(B350,'[1]Current Slope List'!$A$29:$M$1904,5,FALSE)</f>
        <v>Wch-S</v>
      </c>
      <c r="I350" s="6" t="s">
        <v>694</v>
      </c>
      <c r="K350" s="6">
        <f>VLOOKUP(B350,'[1]Current Slope List'!$A$29:$M$1904,11,FALSE)</f>
        <v>0</v>
      </c>
      <c r="L350" s="5" t="s">
        <v>719</v>
      </c>
      <c r="M350" s="5" t="s">
        <v>720</v>
      </c>
      <c r="N350" s="5" t="str">
        <f>VLOOKUP(B350,'[1]Current Slope List'!$A$29:$M$1904,8,FALSE)</f>
        <v>FEHD</v>
      </c>
      <c r="O350" s="7" t="s">
        <v>46</v>
      </c>
      <c r="P350" s="7">
        <v>40</v>
      </c>
      <c r="Q350" s="7">
        <v>9</v>
      </c>
      <c r="R350" s="7">
        <v>50</v>
      </c>
      <c r="S350" s="7">
        <f t="shared" si="11"/>
        <v>450</v>
      </c>
      <c r="T350" s="12">
        <v>0</v>
      </c>
      <c r="U350" s="12">
        <v>1</v>
      </c>
      <c r="V350" s="12">
        <v>0</v>
      </c>
      <c r="W350" s="12">
        <v>0</v>
      </c>
      <c r="X350" s="12">
        <v>0</v>
      </c>
      <c r="Y350" s="6" t="s">
        <v>61</v>
      </c>
      <c r="Z350" s="6" t="s">
        <v>62</v>
      </c>
      <c r="AA350" s="9" t="s">
        <v>116</v>
      </c>
      <c r="AB350" s="9" t="s">
        <v>116</v>
      </c>
      <c r="AC350" s="9" t="s">
        <v>116</v>
      </c>
      <c r="AD350" s="9" t="s">
        <v>116</v>
      </c>
      <c r="AE350" s="9" t="s">
        <v>49</v>
      </c>
      <c r="AF350" s="5">
        <v>3</v>
      </c>
      <c r="AG350" s="10">
        <f>VLOOKUP(B350,[1]NPRS!$A$29:$O$1904,10,FALSE)</f>
        <v>0.02</v>
      </c>
      <c r="AH350" s="5" t="str">
        <f>VLOOKUP(B350,'[1]Current Slope List'!$A$29:$M$1904,12,FALSE)</f>
        <v>Yes</v>
      </c>
      <c r="AI350" s="6" t="str">
        <f>IF(VLOOKUP(B350,'[1]intensive 2019'!$A$2:$E$145,1,TRUE)=B350,"Y","N")</f>
        <v>N</v>
      </c>
      <c r="AJ350" s="6" t="s">
        <v>50</v>
      </c>
      <c r="AK350" s="5">
        <v>31</v>
      </c>
      <c r="AL350" s="6" t="s">
        <v>50</v>
      </c>
      <c r="AM350" s="6" t="s">
        <v>50</v>
      </c>
      <c r="AN350" s="6" t="s">
        <v>50</v>
      </c>
      <c r="AO350" s="6" t="s">
        <v>50</v>
      </c>
      <c r="AP350" s="6" t="s">
        <v>50</v>
      </c>
    </row>
    <row r="351" spans="1:42">
      <c r="A351" s="5">
        <v>350</v>
      </c>
      <c r="B351" s="5" t="s">
        <v>721</v>
      </c>
      <c r="C351" s="6" t="str">
        <f>IF(VLOOKUP(B351,'[1]Current Slope List'!$A$29:$M$1904,1,FALSE)=B351,"Y","N")</f>
        <v>Y</v>
      </c>
      <c r="D351" s="5" t="str">
        <f>VLOOKUP(B351,'[1]Current Slope List'!$A$29:$M$1904,2,FALSE)</f>
        <v>11SW-D/CR978</v>
      </c>
      <c r="E351" s="5">
        <f>VLOOKUP(B351,'[1]Current Slope List'!$A$29:$M$1904,3,FALSE)</f>
        <v>0</v>
      </c>
      <c r="F351" s="6" t="str">
        <f t="shared" si="10"/>
        <v>WHOLE</v>
      </c>
      <c r="G351" s="6" t="str">
        <f>VLOOKUP(B351,'[1]Current Slope List'!$A$29:$M$1904,4,FALSE)</f>
        <v>CP,ML&amp;Wch</v>
      </c>
      <c r="H351" s="6" t="str">
        <f>VLOOKUP(B351,'[1]Current Slope List'!$A$29:$M$1904,5,FALSE)</f>
        <v>Wch-S</v>
      </c>
      <c r="I351" s="6" t="s">
        <v>694</v>
      </c>
      <c r="K351" s="6">
        <f>VLOOKUP(B351,'[1]Current Slope List'!$A$29:$M$1904,11,FALSE)</f>
        <v>0</v>
      </c>
      <c r="L351" s="5" t="s">
        <v>719</v>
      </c>
      <c r="M351" s="5" t="s">
        <v>720</v>
      </c>
      <c r="N351" s="5" t="str">
        <f>VLOOKUP(B351,'[1]Current Slope List'!$A$29:$M$1904,8,FALSE)</f>
        <v>FEHD</v>
      </c>
      <c r="O351" s="7" t="s">
        <v>46</v>
      </c>
      <c r="P351" s="7">
        <v>35</v>
      </c>
      <c r="Q351" s="7">
        <v>1</v>
      </c>
      <c r="R351" s="7">
        <v>18</v>
      </c>
      <c r="S351" s="7">
        <f t="shared" si="11"/>
        <v>18</v>
      </c>
      <c r="T351" s="12">
        <v>0</v>
      </c>
      <c r="U351" s="12">
        <v>1</v>
      </c>
      <c r="V351" s="12">
        <v>0</v>
      </c>
      <c r="W351" s="12">
        <v>0</v>
      </c>
      <c r="X351" s="12">
        <v>0</v>
      </c>
      <c r="Y351" s="6" t="s">
        <v>61</v>
      </c>
      <c r="Z351" s="6" t="s">
        <v>62</v>
      </c>
      <c r="AA351" s="9" t="s">
        <v>94</v>
      </c>
      <c r="AB351" s="9" t="s">
        <v>436</v>
      </c>
      <c r="AC351" s="9" t="s">
        <v>55</v>
      </c>
      <c r="AD351" s="9" t="s">
        <v>97</v>
      </c>
      <c r="AE351" s="9" t="s">
        <v>72</v>
      </c>
      <c r="AF351" s="5">
        <v>3</v>
      </c>
      <c r="AG351" s="10">
        <f>VLOOKUP(B351,[1]NPRS!$A$29:$O$1904,10,FALSE)</f>
        <v>0.03</v>
      </c>
      <c r="AH351" s="5" t="str">
        <f>VLOOKUP(B351,'[1]Current Slope List'!$A$29:$M$1904,12,FALSE)</f>
        <v>Yes</v>
      </c>
      <c r="AI351" s="6" t="str">
        <f>IF(VLOOKUP(B351,'[1]intensive 2019'!$A$2:$E$145,1,TRUE)=B351,"Y","N")</f>
        <v>N</v>
      </c>
      <c r="AJ351" s="6" t="s">
        <v>50</v>
      </c>
      <c r="AK351" s="5">
        <v>7</v>
      </c>
      <c r="AL351" s="6" t="s">
        <v>50</v>
      </c>
      <c r="AM351" s="6" t="s">
        <v>50</v>
      </c>
      <c r="AN351" s="6" t="s">
        <v>50</v>
      </c>
      <c r="AO351" s="6" t="s">
        <v>50</v>
      </c>
      <c r="AP351" s="6" t="s">
        <v>50</v>
      </c>
    </row>
    <row r="352" spans="1:42" hidden="1">
      <c r="A352" s="5">
        <v>351</v>
      </c>
      <c r="B352" s="5" t="s">
        <v>722</v>
      </c>
      <c r="C352" s="6" t="s">
        <v>50</v>
      </c>
      <c r="D352" s="5" t="e">
        <f>VLOOKUP(B352,'[1]Current Slope List'!$A$29:$M$1904,2,FALSE)</f>
        <v>#N/A</v>
      </c>
      <c r="E352" s="5" t="e">
        <f>VLOOKUP(B352,'[1]Current Slope List'!$A$29:$M$1904,3,FALSE)</f>
        <v>#N/A</v>
      </c>
      <c r="F352" s="6" t="e">
        <f t="shared" si="10"/>
        <v>#N/A</v>
      </c>
      <c r="G352" s="6" t="e">
        <f>VLOOKUP(B352,'[1]Current Slope List'!$A$29:$M$1904,4,FALSE)</f>
        <v>#N/A</v>
      </c>
      <c r="H352" s="6" t="e">
        <f>VLOOKUP(B352,'[1]Current Slope List'!$A$29:$M$1904,5,FALSE)</f>
        <v>#N/A</v>
      </c>
      <c r="I352" s="6" t="s">
        <v>694</v>
      </c>
      <c r="K352" s="6" t="e">
        <f>VLOOKUP(B352,'[1]Current Slope List'!$A$29:$M$1904,11,FALSE)</f>
        <v>#N/A</v>
      </c>
      <c r="L352" s="5" t="s">
        <v>719</v>
      </c>
      <c r="M352" s="5" t="s">
        <v>720</v>
      </c>
      <c r="N352" s="5" t="e">
        <f>VLOOKUP(B352,'[1]Current Slope List'!$A$29:$M$1904,8,FALSE)</f>
        <v>#N/A</v>
      </c>
      <c r="O352" s="7" t="s">
        <v>46</v>
      </c>
      <c r="P352" s="6" t="s">
        <v>49</v>
      </c>
      <c r="Q352" s="6" t="s">
        <v>49</v>
      </c>
      <c r="R352" s="6" t="s">
        <v>49</v>
      </c>
      <c r="S352" s="6" t="s">
        <v>49</v>
      </c>
      <c r="T352" s="6" t="s">
        <v>49</v>
      </c>
      <c r="U352" s="6" t="s">
        <v>49</v>
      </c>
      <c r="V352" s="6" t="s">
        <v>49</v>
      </c>
      <c r="W352" s="6" t="s">
        <v>49</v>
      </c>
      <c r="X352" s="6" t="s">
        <v>49</v>
      </c>
      <c r="Y352" s="6" t="s">
        <v>49</v>
      </c>
      <c r="Z352" s="6" t="s">
        <v>49</v>
      </c>
      <c r="AA352" s="9" t="s">
        <v>116</v>
      </c>
      <c r="AB352" s="9" t="s">
        <v>116</v>
      </c>
      <c r="AC352" s="9" t="s">
        <v>116</v>
      </c>
      <c r="AD352" s="9" t="s">
        <v>116</v>
      </c>
      <c r="AE352" s="9" t="s">
        <v>49</v>
      </c>
      <c r="AF352" s="5">
        <v>2</v>
      </c>
      <c r="AG352" s="10" t="e">
        <f>VLOOKUP(B352,[1]NPRS!$A$29:$O$1904,10,FALSE)</f>
        <v>#N/A</v>
      </c>
      <c r="AH352" s="5" t="e">
        <f>VLOOKUP(B352,'[1]Current Slope List'!$A$29:$M$1904,12,FALSE)</f>
        <v>#N/A</v>
      </c>
      <c r="AI352" s="6" t="str">
        <f>IF(VLOOKUP(B352,'[1]intensive 2019'!$A$2:$E$145,1,TRUE)=B352,"Y","N")</f>
        <v>N</v>
      </c>
      <c r="AJ352" s="6" t="s">
        <v>50</v>
      </c>
      <c r="AK352" s="5">
        <v>77</v>
      </c>
      <c r="AL352" s="6" t="s">
        <v>50</v>
      </c>
      <c r="AM352" s="6" t="s">
        <v>50</v>
      </c>
      <c r="AN352" s="6" t="s">
        <v>50</v>
      </c>
      <c r="AO352" s="6" t="s">
        <v>50</v>
      </c>
      <c r="AP352" s="6" t="s">
        <v>50</v>
      </c>
    </row>
    <row r="353" spans="1:42">
      <c r="A353" s="5">
        <v>352</v>
      </c>
      <c r="B353" s="5" t="s">
        <v>723</v>
      </c>
      <c r="C353" s="6" t="str">
        <f>IF(VLOOKUP(B353,'[1]Current Slope List'!$A$29:$M$1904,1,FALSE)=B353,"Y","N")</f>
        <v>Y</v>
      </c>
      <c r="D353" s="5" t="str">
        <f>VLOOKUP(B353,'[1]Current Slope List'!$A$29:$M$1904,2,FALSE)</f>
        <v>11SE-C/C463</v>
      </c>
      <c r="E353" s="5">
        <f>VLOOKUP(B353,'[1]Current Slope List'!$A$29:$M$1904,3,FALSE)</f>
        <v>0</v>
      </c>
      <c r="F353" s="6" t="str">
        <f t="shared" si="10"/>
        <v>WHOLE</v>
      </c>
      <c r="G353" s="6" t="str">
        <f>VLOOKUP(B353,'[1]Current Slope List'!$A$29:$M$1904,4,FALSE)</f>
        <v>CP,ML&amp;Wch</v>
      </c>
      <c r="H353" s="6" t="str">
        <f>VLOOKUP(B353,'[1]Current Slope List'!$A$29:$M$1904,5,FALSE)</f>
        <v>Wch-S</v>
      </c>
      <c r="I353" s="6" t="s">
        <v>694</v>
      </c>
      <c r="K353" s="6">
        <f>VLOOKUP(B353,'[1]Current Slope List'!$A$29:$M$1904,11,FALSE)</f>
        <v>0</v>
      </c>
      <c r="L353" s="5" t="s">
        <v>719</v>
      </c>
      <c r="M353" s="5" t="s">
        <v>720</v>
      </c>
      <c r="N353" s="5" t="str">
        <f>VLOOKUP(B353,'[1]Current Slope List'!$A$29:$M$1904,8,FALSE)</f>
        <v>FEHD</v>
      </c>
      <c r="O353" s="7" t="s">
        <v>46</v>
      </c>
      <c r="P353" s="7">
        <v>20</v>
      </c>
      <c r="Q353" s="7">
        <v>55</v>
      </c>
      <c r="R353" s="7">
        <v>21</v>
      </c>
      <c r="S353" s="7">
        <f t="shared" si="11"/>
        <v>1155</v>
      </c>
      <c r="T353" s="12">
        <v>0</v>
      </c>
      <c r="U353" s="12">
        <v>1</v>
      </c>
      <c r="V353" s="12">
        <v>0</v>
      </c>
      <c r="W353" s="12">
        <v>0</v>
      </c>
      <c r="X353" s="12">
        <v>0</v>
      </c>
      <c r="Y353" s="6" t="s">
        <v>78</v>
      </c>
      <c r="Z353" s="6" t="s">
        <v>62</v>
      </c>
      <c r="AA353" s="9" t="s">
        <v>116</v>
      </c>
      <c r="AB353" s="9" t="s">
        <v>116</v>
      </c>
      <c r="AC353" s="9" t="s">
        <v>116</v>
      </c>
      <c r="AD353" s="9" t="s">
        <v>116</v>
      </c>
      <c r="AE353" s="9" t="s">
        <v>49</v>
      </c>
      <c r="AF353" s="5">
        <v>3</v>
      </c>
      <c r="AG353" s="10">
        <f>VLOOKUP(B353,[1]NPRS!$A$29:$O$1904,10,FALSE)</f>
        <v>0.27</v>
      </c>
      <c r="AH353" s="5" t="str">
        <f>VLOOKUP(B353,'[1]Current Slope List'!$A$29:$M$1904,12,FALSE)</f>
        <v>Yes</v>
      </c>
      <c r="AI353" s="6" t="str">
        <f>IF(VLOOKUP(B353,'[1]intensive 2019'!$A$2:$E$145,1,TRUE)=B353,"Y","N")</f>
        <v>N</v>
      </c>
      <c r="AJ353" s="6" t="s">
        <v>50</v>
      </c>
      <c r="AK353" s="5">
        <v>121</v>
      </c>
      <c r="AL353" s="6" t="s">
        <v>50</v>
      </c>
      <c r="AM353" s="6" t="s">
        <v>50</v>
      </c>
      <c r="AN353" s="6" t="s">
        <v>50</v>
      </c>
      <c r="AO353" s="6" t="s">
        <v>50</v>
      </c>
      <c r="AP353" s="6" t="s">
        <v>50</v>
      </c>
    </row>
    <row r="354" spans="1:42">
      <c r="A354" s="5">
        <v>353</v>
      </c>
      <c r="B354" s="5" t="s">
        <v>724</v>
      </c>
      <c r="C354" s="6" t="str">
        <f>IF(VLOOKUP(B354,'[1]Current Slope List'!$A$29:$M$1904,1,FALSE)=B354,"Y","N")</f>
        <v>Y</v>
      </c>
      <c r="D354" s="5" t="str">
        <f>VLOOKUP(B354,'[1]Current Slope List'!$A$29:$M$1904,2,FALSE)</f>
        <v>11SW-B/R817</v>
      </c>
      <c r="E354" s="5">
        <f>VLOOKUP(B354,'[1]Current Slope List'!$A$29:$M$1904,3,FALSE)</f>
        <v>0</v>
      </c>
      <c r="F354" s="6" t="str">
        <f t="shared" si="10"/>
        <v>WHOLE</v>
      </c>
      <c r="G354" s="6" t="str">
        <f>VLOOKUP(B354,'[1]Current Slope List'!$A$29:$M$1904,4,FALSE)</f>
        <v>CP,ML&amp;Wch</v>
      </c>
      <c r="H354" s="6" t="str">
        <f>VLOOKUP(B354,'[1]Current Slope List'!$A$29:$M$1904,5,FALSE)</f>
        <v>Wch-S</v>
      </c>
      <c r="I354" s="6" t="s">
        <v>694</v>
      </c>
      <c r="K354" s="6" t="str">
        <f>VLOOKUP(B354,'[1]Current Slope List'!$A$29:$M$1904,11,FALSE)</f>
        <v>HappyValley</v>
      </c>
      <c r="L354" s="5" t="s">
        <v>725</v>
      </c>
      <c r="M354" s="5" t="s">
        <v>726</v>
      </c>
      <c r="N354" s="5" t="str">
        <f>VLOOKUP(B354,'[1]Current Slope List'!$A$29:$M$1904,8,FALSE)</f>
        <v>CAS</v>
      </c>
      <c r="O354" s="7" t="s">
        <v>46</v>
      </c>
      <c r="P354" s="6" t="s">
        <v>49</v>
      </c>
      <c r="Q354" s="6" t="s">
        <v>49</v>
      </c>
      <c r="R354" s="6" t="s">
        <v>49</v>
      </c>
      <c r="S354" s="6" t="s">
        <v>49</v>
      </c>
      <c r="T354" s="6" t="s">
        <v>49</v>
      </c>
      <c r="U354" s="6" t="s">
        <v>49</v>
      </c>
      <c r="V354" s="6" t="s">
        <v>49</v>
      </c>
      <c r="W354" s="6" t="s">
        <v>49</v>
      </c>
      <c r="X354" s="6" t="s">
        <v>49</v>
      </c>
      <c r="Y354" s="6" t="s">
        <v>49</v>
      </c>
      <c r="Z354" s="6" t="s">
        <v>49</v>
      </c>
      <c r="AA354" s="9" t="s">
        <v>270</v>
      </c>
      <c r="AB354" s="9" t="s">
        <v>356</v>
      </c>
      <c r="AC354" s="9" t="s">
        <v>121</v>
      </c>
      <c r="AD354" s="9" t="s">
        <v>56</v>
      </c>
      <c r="AE354" s="9" t="s">
        <v>62</v>
      </c>
      <c r="AF354" s="5">
        <v>1</v>
      </c>
      <c r="AG354" s="10">
        <f>VLOOKUP(B354,[1]NPRS!$A$29:$O$1904,10,FALSE)</f>
        <v>116.66</v>
      </c>
      <c r="AH354" s="5" t="str">
        <f>VLOOKUP(B354,'[1]Current Slope List'!$A$29:$M$1904,12,FALSE)</f>
        <v>No</v>
      </c>
      <c r="AI354" s="6" t="str">
        <f>IF(VLOOKUP(B354,'[1]intensive 2019'!$A$2:$E$145,1,TRUE)=B354,"Y","N")</f>
        <v>N</v>
      </c>
      <c r="AJ354" s="6" t="s">
        <v>50</v>
      </c>
      <c r="AL354" s="6" t="s">
        <v>50</v>
      </c>
      <c r="AM354" s="6" t="s">
        <v>50</v>
      </c>
      <c r="AN354" s="6" t="s">
        <v>50</v>
      </c>
      <c r="AO354" s="6" t="s">
        <v>50</v>
      </c>
      <c r="AP354" s="6" t="s">
        <v>50</v>
      </c>
    </row>
    <row r="355" spans="1:42">
      <c r="A355" s="5">
        <v>354</v>
      </c>
      <c r="B355" s="5" t="s">
        <v>727</v>
      </c>
      <c r="C355" s="6" t="str">
        <f>IF(VLOOKUP(B355,'[1]Current Slope List'!$A$29:$M$1904,1,FALSE)=B355,"Y","N")</f>
        <v>Y</v>
      </c>
      <c r="D355" s="5" t="str">
        <f>VLOOKUP(B355,'[1]Current Slope List'!$A$29:$M$1904,2,FALSE)</f>
        <v>11SE-C/C805</v>
      </c>
      <c r="E355" s="5">
        <f>VLOOKUP(B355,'[1]Current Slope List'!$A$29:$M$1904,3,FALSE)</f>
        <v>0</v>
      </c>
      <c r="F355" s="6" t="str">
        <f t="shared" si="10"/>
        <v>WHOLE</v>
      </c>
      <c r="G355" s="6" t="str">
        <f>VLOOKUP(B355,'[1]Current Slope List'!$A$29:$M$1904,4,FALSE)</f>
        <v>CP,ML&amp;Wch</v>
      </c>
      <c r="H355" s="6" t="str">
        <f>VLOOKUP(B355,'[1]Current Slope List'!$A$29:$M$1904,5,FALSE)</f>
        <v>Wch-S</v>
      </c>
      <c r="I355" s="6" t="s">
        <v>694</v>
      </c>
      <c r="K355" s="6">
        <f>VLOOKUP(B355,'[1]Current Slope List'!$A$29:$M$1904,11,FALSE)</f>
        <v>0</v>
      </c>
      <c r="L355" s="5" t="s">
        <v>728</v>
      </c>
      <c r="M355" s="5" t="s">
        <v>729</v>
      </c>
      <c r="N355" s="5" t="str">
        <f>VLOOKUP(B355,'[1]Current Slope List'!$A$29:$M$1904,8,FALSE)</f>
        <v>LCSD</v>
      </c>
      <c r="O355" s="7" t="s">
        <v>46</v>
      </c>
      <c r="P355" s="7">
        <v>35</v>
      </c>
      <c r="Q355" s="7">
        <v>3</v>
      </c>
      <c r="R355" s="7">
        <v>45</v>
      </c>
      <c r="S355" s="7">
        <f t="shared" si="11"/>
        <v>135</v>
      </c>
      <c r="T355" s="12">
        <v>0</v>
      </c>
      <c r="U355" s="12">
        <v>0</v>
      </c>
      <c r="V355" s="12">
        <v>0</v>
      </c>
      <c r="W355" s="12">
        <v>0</v>
      </c>
      <c r="X355" s="12">
        <v>1</v>
      </c>
      <c r="Y355" s="6" t="s">
        <v>78</v>
      </c>
      <c r="Z355" s="6" t="s">
        <v>72</v>
      </c>
      <c r="AA355" s="9" t="s">
        <v>116</v>
      </c>
      <c r="AB355" s="9" t="s">
        <v>116</v>
      </c>
      <c r="AC355" s="9" t="s">
        <v>116</v>
      </c>
      <c r="AD355" s="9" t="s">
        <v>116</v>
      </c>
      <c r="AE355" s="9" t="s">
        <v>49</v>
      </c>
      <c r="AF355" s="5">
        <v>3</v>
      </c>
      <c r="AG355" s="10">
        <f>VLOOKUP(B355,[1]NPRS!$A$29:$O$1904,10,FALSE)</f>
        <v>0</v>
      </c>
      <c r="AH355" s="5" t="str">
        <f>VLOOKUP(B355,'[1]Current Slope List'!$A$29:$M$1904,12,FALSE)</f>
        <v>No</v>
      </c>
      <c r="AI355" s="6" t="str">
        <f>IF(VLOOKUP(B355,'[1]intensive 2019'!$A$2:$E$145,1,TRUE)=B355,"Y","N")</f>
        <v>N</v>
      </c>
      <c r="AJ355" s="6" t="s">
        <v>50</v>
      </c>
      <c r="AL355" s="6" t="s">
        <v>50</v>
      </c>
      <c r="AM355" s="6" t="s">
        <v>50</v>
      </c>
      <c r="AN355" s="6" t="s">
        <v>50</v>
      </c>
      <c r="AO355" s="6" t="s">
        <v>50</v>
      </c>
      <c r="AP355" s="6" t="s">
        <v>50</v>
      </c>
    </row>
    <row r="356" spans="1:42">
      <c r="A356" s="5">
        <v>355</v>
      </c>
      <c r="B356" s="5" t="s">
        <v>730</v>
      </c>
      <c r="C356" s="6" t="str">
        <f>IF(VLOOKUP(B356,'[1]Current Slope List'!$A$29:$M$1904,1,FALSE)=B356,"Y","N")</f>
        <v>Y</v>
      </c>
      <c r="D356" s="5" t="str">
        <f>VLOOKUP(B356,'[1]Current Slope List'!$A$29:$M$1904,2,FALSE)</f>
        <v>11SE-C/C806</v>
      </c>
      <c r="E356" s="5">
        <f>VLOOKUP(B356,'[1]Current Slope List'!$A$29:$M$1904,3,FALSE)</f>
        <v>2</v>
      </c>
      <c r="F356" s="6">
        <f t="shared" si="10"/>
        <v>2</v>
      </c>
      <c r="G356" s="6" t="str">
        <f>VLOOKUP(B356,'[1]Current Slope List'!$A$29:$M$1904,4,FALSE)</f>
        <v>CP,ML&amp;Wch</v>
      </c>
      <c r="H356" s="6" t="str">
        <f>VLOOKUP(B356,'[1]Current Slope List'!$A$29:$M$1904,5,FALSE)</f>
        <v>Wch-S</v>
      </c>
      <c r="I356" s="6" t="s">
        <v>694</v>
      </c>
      <c r="K356" s="6">
        <f>VLOOKUP(B356,'[1]Current Slope List'!$A$29:$M$1904,11,FALSE)</f>
        <v>0</v>
      </c>
      <c r="L356" s="5" t="s">
        <v>728</v>
      </c>
      <c r="M356" s="5" t="s">
        <v>729</v>
      </c>
      <c r="N356" s="5" t="str">
        <f>VLOOKUP(B356,'[1]Current Slope List'!$A$29:$M$1904,8,FALSE)</f>
        <v>LCSD</v>
      </c>
      <c r="O356" s="7" t="s">
        <v>46</v>
      </c>
      <c r="P356" s="7">
        <v>35</v>
      </c>
      <c r="Q356" s="7">
        <v>3</v>
      </c>
      <c r="R356" s="7">
        <v>37</v>
      </c>
      <c r="S356" s="7">
        <f t="shared" si="11"/>
        <v>111</v>
      </c>
      <c r="T356" s="5">
        <v>0</v>
      </c>
      <c r="U356" s="5">
        <v>0</v>
      </c>
      <c r="V356" s="5">
        <v>0</v>
      </c>
      <c r="W356" s="5">
        <v>0</v>
      </c>
      <c r="X356" s="5">
        <v>100</v>
      </c>
      <c r="Y356" s="6" t="s">
        <v>61</v>
      </c>
      <c r="Z356" s="6" t="s">
        <v>72</v>
      </c>
      <c r="AA356" s="9" t="s">
        <v>116</v>
      </c>
      <c r="AB356" s="9" t="s">
        <v>116</v>
      </c>
      <c r="AC356" s="9" t="s">
        <v>116</v>
      </c>
      <c r="AD356" s="9" t="s">
        <v>116</v>
      </c>
      <c r="AE356" s="9" t="s">
        <v>49</v>
      </c>
      <c r="AF356" s="5">
        <v>1</v>
      </c>
      <c r="AG356" s="10">
        <f>VLOOKUP(B356,[1]NPRS!$A$29:$O$1904,10,FALSE)</f>
        <v>0.02</v>
      </c>
      <c r="AH356" s="5" t="str">
        <f>VLOOKUP(B356,'[1]Current Slope List'!$A$29:$M$1904,12,FALSE)</f>
        <v>No</v>
      </c>
      <c r="AI356" s="6" t="str">
        <f>IF(VLOOKUP(B356,'[1]intensive 2019'!$A$2:$E$145,1,TRUE)=B356,"Y","N")</f>
        <v>N</v>
      </c>
      <c r="AJ356" s="6" t="s">
        <v>50</v>
      </c>
      <c r="AL356" s="6" t="s">
        <v>50</v>
      </c>
      <c r="AM356" s="6" t="s">
        <v>50</v>
      </c>
      <c r="AN356" s="6" t="s">
        <v>50</v>
      </c>
      <c r="AO356" s="6" t="s">
        <v>50</v>
      </c>
      <c r="AP356" s="6" t="s">
        <v>50</v>
      </c>
    </row>
    <row r="357" spans="1:42">
      <c r="A357" s="5">
        <v>356</v>
      </c>
      <c r="B357" s="5" t="s">
        <v>731</v>
      </c>
      <c r="C357" s="6" t="str">
        <f>IF(VLOOKUP(B357,'[1]Current Slope List'!$A$29:$M$1904,1,FALSE)=B357,"Y","N")</f>
        <v>Y</v>
      </c>
      <c r="D357" s="5" t="str">
        <f>VLOOKUP(B357,'[1]Current Slope List'!$A$29:$M$1904,2,FALSE)</f>
        <v>11SE-C/R263</v>
      </c>
      <c r="E357" s="5">
        <f>VLOOKUP(B357,'[1]Current Slope List'!$A$29:$M$1904,3,FALSE)</f>
        <v>0</v>
      </c>
      <c r="F357" s="6" t="str">
        <f t="shared" si="10"/>
        <v>WHOLE</v>
      </c>
      <c r="G357" s="6" t="str">
        <f>VLOOKUP(B357,'[1]Current Slope List'!$A$29:$M$1904,4,FALSE)</f>
        <v>CP,ML&amp;Wch</v>
      </c>
      <c r="H357" s="6" t="str">
        <f>VLOOKUP(B357,'[1]Current Slope List'!$A$29:$M$1904,5,FALSE)</f>
        <v>Wch-S</v>
      </c>
      <c r="I357" s="6" t="s">
        <v>694</v>
      </c>
      <c r="K357" s="6">
        <f>VLOOKUP(B357,'[1]Current Slope List'!$A$29:$M$1904,11,FALSE)</f>
        <v>0</v>
      </c>
      <c r="L357" s="5" t="s">
        <v>728</v>
      </c>
      <c r="M357" s="5" t="s">
        <v>729</v>
      </c>
      <c r="N357" s="5" t="str">
        <f>VLOOKUP(B357,'[1]Current Slope List'!$A$29:$M$1904,8,FALSE)</f>
        <v>LCSD</v>
      </c>
      <c r="O357" s="7" t="s">
        <v>125</v>
      </c>
      <c r="P357" s="6" t="s">
        <v>49</v>
      </c>
      <c r="Q357" s="6" t="s">
        <v>49</v>
      </c>
      <c r="R357" s="6" t="s">
        <v>49</v>
      </c>
      <c r="S357" s="6" t="s">
        <v>49</v>
      </c>
      <c r="T357" s="6" t="s">
        <v>49</v>
      </c>
      <c r="U357" s="6" t="s">
        <v>49</v>
      </c>
      <c r="V357" s="6" t="s">
        <v>49</v>
      </c>
      <c r="W357" s="6" t="s">
        <v>49</v>
      </c>
      <c r="X357" s="6" t="s">
        <v>49</v>
      </c>
      <c r="Y357" s="6" t="s">
        <v>49</v>
      </c>
      <c r="Z357" s="6" t="s">
        <v>49</v>
      </c>
      <c r="AA357" s="9" t="s">
        <v>95</v>
      </c>
      <c r="AB357" s="9" t="s">
        <v>329</v>
      </c>
      <c r="AC357" s="9" t="s">
        <v>121</v>
      </c>
      <c r="AD357" s="9" t="s">
        <v>113</v>
      </c>
      <c r="AE357" s="9" t="s">
        <v>72</v>
      </c>
      <c r="AF357" s="5">
        <v>2</v>
      </c>
      <c r="AG357" s="10">
        <f>VLOOKUP(B357,[1]NPRS!$A$29:$O$1904,10,FALSE)</f>
        <v>2.19</v>
      </c>
      <c r="AH357" s="5" t="str">
        <f>VLOOKUP(B357,'[1]Current Slope List'!$A$29:$M$1904,12,FALSE)</f>
        <v>No</v>
      </c>
      <c r="AI357" s="6" t="str">
        <f>IF(VLOOKUP(B357,'[1]intensive 2019'!$A$2:$E$145,1,TRUE)=B357,"Y","N")</f>
        <v>N</v>
      </c>
      <c r="AJ357" s="6" t="s">
        <v>50</v>
      </c>
      <c r="AL357" s="6" t="s">
        <v>50</v>
      </c>
      <c r="AM357" s="6" t="s">
        <v>50</v>
      </c>
      <c r="AN357" s="6" t="s">
        <v>50</v>
      </c>
      <c r="AO357" s="6" t="s">
        <v>50</v>
      </c>
      <c r="AP357" s="6" t="s">
        <v>50</v>
      </c>
    </row>
    <row r="358" spans="1:42">
      <c r="A358" s="5">
        <v>357</v>
      </c>
      <c r="B358" s="5" t="s">
        <v>732</v>
      </c>
      <c r="C358" s="6" t="str">
        <f>IF(VLOOKUP(B358,'[1]Current Slope List'!$A$29:$M$1904,1,FALSE)=B358,"Y","N")</f>
        <v>Y</v>
      </c>
      <c r="D358" s="5" t="str">
        <f>VLOOKUP(B358,'[1]Current Slope List'!$A$29:$M$1904,2,FALSE)</f>
        <v>11SE-A/FR437</v>
      </c>
      <c r="E358" s="5" t="str">
        <f>VLOOKUP(B358,'[1]Current Slope List'!$A$29:$M$1904,3,FALSE)</f>
        <v>1,2</v>
      </c>
      <c r="F358" s="6" t="str">
        <f t="shared" si="10"/>
        <v>1,2</v>
      </c>
      <c r="G358" s="6" t="str">
        <f>VLOOKUP(B358,'[1]Current Slope List'!$A$29:$M$1904,4,FALSE)</f>
        <v>CP,ML&amp;Wch</v>
      </c>
      <c r="H358" s="6" t="str">
        <f>VLOOKUP(B358,'[1]Current Slope List'!$A$29:$M$1904,5,FALSE)</f>
        <v>Wch-S</v>
      </c>
      <c r="I358" s="6" t="s">
        <v>694</v>
      </c>
      <c r="K358" s="6" t="str">
        <f>VLOOKUP(B358,'[1]Current Slope List'!$A$29:$M$1904,11,FALSE)</f>
        <v>HappyValley</v>
      </c>
      <c r="L358" s="5" t="s">
        <v>733</v>
      </c>
      <c r="M358" s="5" t="s">
        <v>734</v>
      </c>
      <c r="N358" s="5" t="str">
        <f>VLOOKUP(B358,'[1]Current Slope List'!$A$29:$M$1904,8,FALSE)</f>
        <v>LCSD,HyD</v>
      </c>
      <c r="O358" s="7" t="s">
        <v>46</v>
      </c>
      <c r="P358" s="7">
        <v>45</v>
      </c>
      <c r="Q358" s="7">
        <v>3.2</v>
      </c>
      <c r="R358" s="7">
        <v>240</v>
      </c>
      <c r="S358" s="7">
        <f t="shared" si="11"/>
        <v>768</v>
      </c>
      <c r="T358" s="12">
        <v>0</v>
      </c>
      <c r="U358" s="12">
        <v>1</v>
      </c>
      <c r="V358" s="12">
        <v>0</v>
      </c>
      <c r="W358" s="12">
        <v>0</v>
      </c>
      <c r="X358" s="12">
        <v>0</v>
      </c>
      <c r="Y358" s="6" t="s">
        <v>61</v>
      </c>
      <c r="Z358" s="6" t="s">
        <v>62</v>
      </c>
      <c r="AA358" s="9" t="s">
        <v>179</v>
      </c>
      <c r="AB358" s="9" t="s">
        <v>585</v>
      </c>
      <c r="AC358" s="9" t="s">
        <v>121</v>
      </c>
      <c r="AD358" s="9" t="s">
        <v>56</v>
      </c>
      <c r="AE358" s="9" t="s">
        <v>62</v>
      </c>
      <c r="AF358" s="5">
        <v>2</v>
      </c>
      <c r="AG358" s="10">
        <f>VLOOKUP(B358,[1]NPRS!$A$29:$O$1904,10,FALSE)</f>
        <v>0.36</v>
      </c>
      <c r="AH358" s="5" t="str">
        <f>VLOOKUP(B358,'[1]Current Slope List'!$A$29:$M$1904,12,FALSE)</f>
        <v>Yes</v>
      </c>
      <c r="AI358" s="6" t="str">
        <f>IF(VLOOKUP(B358,'[1]intensive 2019'!$A$2:$E$145,1,TRUE)=B358,"Y","N")</f>
        <v>Y</v>
      </c>
      <c r="AJ358" s="6" t="str">
        <f>IF(VLOOKUP(B358,[1]PWI!$A$2:$B$239,1,FALSE)=B358,"Y","N")</f>
        <v>Y</v>
      </c>
      <c r="AK358" s="5">
        <v>60</v>
      </c>
      <c r="AL358" s="6" t="s">
        <v>50</v>
      </c>
      <c r="AM358" s="6" t="str">
        <f>IF(VLOOKUP(B358,'[1]Ficus Elastica'!$A$2:$B$33,1,FALSE)=B358,"Y","N")</f>
        <v>Y</v>
      </c>
      <c r="AN358" s="6" t="s">
        <v>50</v>
      </c>
      <c r="AO358" s="6" t="s">
        <v>50</v>
      </c>
      <c r="AP358" s="6" t="s">
        <v>50</v>
      </c>
    </row>
    <row r="359" spans="1:42">
      <c r="A359" s="5">
        <v>358</v>
      </c>
      <c r="B359" s="5" t="s">
        <v>735</v>
      </c>
      <c r="C359" s="6" t="str">
        <f>IF(VLOOKUP(B359,'[1]Current Slope List'!$A$29:$M$1904,1,FALSE)=B359,"Y","N")</f>
        <v>Y</v>
      </c>
      <c r="D359" s="5" t="str">
        <f>VLOOKUP(B359,'[1]Current Slope List'!$A$29:$M$1904,2,FALSE)</f>
        <v>11SW-B/FR34</v>
      </c>
      <c r="E359" s="5">
        <f>VLOOKUP(B359,'[1]Current Slope List'!$A$29:$M$1904,3,FALSE)</f>
        <v>0</v>
      </c>
      <c r="F359" s="6" t="str">
        <f t="shared" si="10"/>
        <v>WHOLE</v>
      </c>
      <c r="G359" s="6" t="str">
        <f>VLOOKUP(B359,'[1]Current Slope List'!$A$29:$M$1904,4,FALSE)</f>
        <v>CP,ML&amp;Wch</v>
      </c>
      <c r="H359" s="6" t="str">
        <f>VLOOKUP(B359,'[1]Current Slope List'!$A$29:$M$1904,5,FALSE)</f>
        <v>Wch-S</v>
      </c>
      <c r="I359" s="6" t="s">
        <v>694</v>
      </c>
      <c r="K359" s="6" t="str">
        <f>VLOOKUP(B359,'[1]Current Slope List'!$A$29:$M$1904,11,FALSE)</f>
        <v>HappyValley</v>
      </c>
      <c r="L359" s="5" t="s">
        <v>733</v>
      </c>
      <c r="M359" s="5" t="s">
        <v>736</v>
      </c>
      <c r="N359" s="5" t="str">
        <f>VLOOKUP(B359,'[1]Current Slope List'!$A$29:$M$1904,8,FALSE)</f>
        <v>LCSD</v>
      </c>
      <c r="O359" s="7" t="s">
        <v>46</v>
      </c>
      <c r="P359" s="7">
        <v>30</v>
      </c>
      <c r="Q359" s="7">
        <v>5</v>
      </c>
      <c r="R359" s="7">
        <v>55</v>
      </c>
      <c r="S359" s="7">
        <f t="shared" si="11"/>
        <v>275</v>
      </c>
      <c r="T359" s="12">
        <v>0</v>
      </c>
      <c r="U359" s="12">
        <v>1</v>
      </c>
      <c r="V359" s="12">
        <v>0</v>
      </c>
      <c r="W359" s="12">
        <v>0</v>
      </c>
      <c r="X359" s="12">
        <v>0</v>
      </c>
      <c r="Y359" s="6" t="s">
        <v>61</v>
      </c>
      <c r="Z359" s="6" t="s">
        <v>62</v>
      </c>
      <c r="AA359" s="9" t="s">
        <v>737</v>
      </c>
      <c r="AB359" s="9" t="s">
        <v>738</v>
      </c>
      <c r="AC359" s="9" t="s">
        <v>128</v>
      </c>
      <c r="AD359" s="9" t="s">
        <v>398</v>
      </c>
      <c r="AE359" s="9" t="s">
        <v>319</v>
      </c>
      <c r="AF359" s="5">
        <v>1</v>
      </c>
      <c r="AG359" s="10">
        <f>VLOOKUP(B359,[1]NPRS!$A$29:$O$1904,10,FALSE)</f>
        <v>3.64</v>
      </c>
      <c r="AH359" s="5" t="str">
        <f>VLOOKUP(B359,'[1]Current Slope List'!$A$29:$M$1904,12,FALSE)</f>
        <v>Yes</v>
      </c>
      <c r="AI359" s="6" t="str">
        <f>IF(VLOOKUP(B359,'[1]intensive 2019'!$A$2:$E$145,1,TRUE)=B359,"Y","N")</f>
        <v>N</v>
      </c>
      <c r="AJ359" s="6" t="str">
        <f>IF(VLOOKUP(B359,[1]PWI!$A$2:$B$239,1,FALSE)=B359,"Y","N")</f>
        <v>Y</v>
      </c>
      <c r="AK359" s="5">
        <v>8</v>
      </c>
      <c r="AL359" s="6" t="s">
        <v>50</v>
      </c>
      <c r="AM359" s="6" t="s">
        <v>50</v>
      </c>
      <c r="AN359" s="6" t="str">
        <f>IF(VLOOKUP(D359,[1]BRR!$A$2:$B$40,1,FALSE)=D359,"Y","N")</f>
        <v>Y</v>
      </c>
      <c r="AO359" s="6" t="s">
        <v>50</v>
      </c>
      <c r="AP359" s="6" t="s">
        <v>50</v>
      </c>
    </row>
    <row r="360" spans="1:42">
      <c r="A360" s="5">
        <v>359</v>
      </c>
      <c r="B360" s="5" t="s">
        <v>739</v>
      </c>
      <c r="C360" s="6" t="str">
        <f>IF(VLOOKUP(B360,'[1]Current Slope List'!$A$29:$M$1904,1,FALSE)=B360,"Y","N")</f>
        <v>Y</v>
      </c>
      <c r="D360" s="5" t="str">
        <f>VLOOKUP(B360,'[1]Current Slope List'!$A$29:$M$1904,2,FALSE)</f>
        <v>11SW-D/C204</v>
      </c>
      <c r="E360" s="5">
        <f>VLOOKUP(B360,'[1]Current Slope List'!$A$29:$M$1904,3,FALSE)</f>
        <v>0</v>
      </c>
      <c r="F360" s="6" t="str">
        <f t="shared" si="10"/>
        <v>WHOLE</v>
      </c>
      <c r="G360" s="6" t="str">
        <f>VLOOKUP(B360,'[1]Current Slope List'!$A$29:$M$1904,4,FALSE)</f>
        <v>CP,ML&amp;Wch</v>
      </c>
      <c r="H360" s="6" t="str">
        <f>VLOOKUP(B360,'[1]Current Slope List'!$A$29:$M$1904,5,FALSE)</f>
        <v>Wch-S</v>
      </c>
      <c r="I360" s="6" t="s">
        <v>694</v>
      </c>
      <c r="K360" s="6" t="str">
        <f>VLOOKUP(B360,'[1]Current Slope List'!$A$29:$M$1904,11,FALSE)</f>
        <v>HappyValley</v>
      </c>
      <c r="L360" s="5" t="s">
        <v>740</v>
      </c>
      <c r="M360" s="5" t="s">
        <v>741</v>
      </c>
      <c r="N360" s="5" t="str">
        <f>VLOOKUP(B360,'[1]Current Slope List'!$A$29:$M$1904,8,FALSE)</f>
        <v>HKPF</v>
      </c>
      <c r="O360" s="7" t="s">
        <v>46</v>
      </c>
      <c r="P360" s="7">
        <v>55</v>
      </c>
      <c r="Q360" s="7">
        <v>12</v>
      </c>
      <c r="R360" s="7">
        <v>40</v>
      </c>
      <c r="S360" s="7">
        <f t="shared" si="11"/>
        <v>480</v>
      </c>
      <c r="T360" s="12">
        <v>0</v>
      </c>
      <c r="U360" s="12">
        <v>0</v>
      </c>
      <c r="V360" s="12">
        <v>0</v>
      </c>
      <c r="W360" s="12">
        <v>1</v>
      </c>
      <c r="X360" s="12">
        <v>0</v>
      </c>
      <c r="Y360" s="6" t="s">
        <v>61</v>
      </c>
      <c r="Z360" s="6" t="s">
        <v>72</v>
      </c>
      <c r="AA360" s="9" t="s">
        <v>116</v>
      </c>
      <c r="AB360" s="9" t="s">
        <v>116</v>
      </c>
      <c r="AC360" s="9" t="s">
        <v>116</v>
      </c>
      <c r="AD360" s="9" t="s">
        <v>116</v>
      </c>
      <c r="AE360" s="9" t="s">
        <v>49</v>
      </c>
      <c r="AF360" s="5">
        <v>2</v>
      </c>
      <c r="AG360" s="10">
        <f>VLOOKUP(B360,[1]NPRS!$A$29:$O$1904,10,FALSE)</f>
        <v>0.24</v>
      </c>
      <c r="AH360" s="5" t="str">
        <f>VLOOKUP(B360,'[1]Current Slope List'!$A$29:$M$1904,12,FALSE)</f>
        <v>Yes</v>
      </c>
      <c r="AI360" s="6" t="str">
        <f>IF(VLOOKUP(B360,'[1]intensive 2019'!$A$2:$E$145,1,TRUE)=B360,"Y","N")</f>
        <v>N</v>
      </c>
      <c r="AJ360" s="6" t="s">
        <v>50</v>
      </c>
      <c r="AK360" s="5">
        <v>10</v>
      </c>
      <c r="AL360" s="6" t="s">
        <v>50</v>
      </c>
      <c r="AM360" s="6" t="s">
        <v>50</v>
      </c>
      <c r="AN360" s="6" t="s">
        <v>50</v>
      </c>
      <c r="AO360" s="6" t="s">
        <v>50</v>
      </c>
      <c r="AP360" s="6" t="s">
        <v>50</v>
      </c>
    </row>
    <row r="361" spans="1:42">
      <c r="A361" s="5">
        <v>360</v>
      </c>
      <c r="B361" s="5" t="s">
        <v>742</v>
      </c>
      <c r="C361" s="6" t="str">
        <f>IF(VLOOKUP(B361,'[1]Current Slope List'!$A$29:$M$1904,1,FALSE)=B361,"Y","N")</f>
        <v>Y</v>
      </c>
      <c r="D361" s="5" t="str">
        <f>VLOOKUP(B361,'[1]Current Slope List'!$A$29:$M$1904,2,FALSE)</f>
        <v>11SW-D/R49</v>
      </c>
      <c r="E361" s="5">
        <f>VLOOKUP(B361,'[1]Current Slope List'!$A$29:$M$1904,3,FALSE)</f>
        <v>0</v>
      </c>
      <c r="F361" s="6" t="str">
        <f t="shared" si="10"/>
        <v>WHOLE</v>
      </c>
      <c r="G361" s="6" t="str">
        <f>VLOOKUP(B361,'[1]Current Slope List'!$A$29:$M$1904,4,FALSE)</f>
        <v>CP,ML&amp;Wch</v>
      </c>
      <c r="H361" s="6" t="str">
        <f>VLOOKUP(B361,'[1]Current Slope List'!$A$29:$M$1904,5,FALSE)</f>
        <v>Wch-S</v>
      </c>
      <c r="I361" s="6" t="s">
        <v>694</v>
      </c>
      <c r="K361" s="6" t="str">
        <f>VLOOKUP(B361,'[1]Current Slope List'!$A$29:$M$1904,11,FALSE)</f>
        <v>HappyValley</v>
      </c>
      <c r="L361" s="5" t="s">
        <v>740</v>
      </c>
      <c r="M361" s="5" t="s">
        <v>741</v>
      </c>
      <c r="N361" s="5" t="str">
        <f>VLOOKUP(B361,'[1]Current Slope List'!$A$29:$M$1904,8,FALSE)</f>
        <v>HKPF</v>
      </c>
      <c r="O361" s="7" t="s">
        <v>46</v>
      </c>
      <c r="P361" s="6" t="s">
        <v>49</v>
      </c>
      <c r="Q361" s="6" t="s">
        <v>49</v>
      </c>
      <c r="R361" s="6" t="s">
        <v>49</v>
      </c>
      <c r="S361" s="6" t="s">
        <v>49</v>
      </c>
      <c r="T361" s="6" t="s">
        <v>49</v>
      </c>
      <c r="U361" s="6" t="s">
        <v>49</v>
      </c>
      <c r="V361" s="6" t="s">
        <v>49</v>
      </c>
      <c r="W361" s="6" t="s">
        <v>49</v>
      </c>
      <c r="X361" s="6" t="s">
        <v>49</v>
      </c>
      <c r="Y361" s="6" t="s">
        <v>49</v>
      </c>
      <c r="Z361" s="6" t="s">
        <v>49</v>
      </c>
      <c r="AA361" s="9">
        <v>7.3</v>
      </c>
      <c r="AB361" s="9">
        <v>69</v>
      </c>
      <c r="AC361" s="9" t="s">
        <v>71</v>
      </c>
      <c r="AD361" s="9" t="s">
        <v>352</v>
      </c>
      <c r="AE361" s="9" t="s">
        <v>72</v>
      </c>
      <c r="AF361" s="5">
        <v>1</v>
      </c>
      <c r="AG361" s="10">
        <f>VLOOKUP(B361,[1]NPRS!$A$29:$O$1904,10,FALSE)</f>
        <v>0</v>
      </c>
      <c r="AH361" s="5" t="str">
        <f>VLOOKUP(B361,'[1]Current Slope List'!$A$29:$M$1904,12,FALSE)</f>
        <v>No</v>
      </c>
      <c r="AI361" s="6" t="str">
        <f>IF(VLOOKUP(B361,'[1]intensive 2019'!$A$2:$E$145,1,TRUE)=B361,"Y","N")</f>
        <v>N</v>
      </c>
      <c r="AJ361" s="6" t="s">
        <v>50</v>
      </c>
      <c r="AL361" s="6" t="s">
        <v>50</v>
      </c>
      <c r="AM361" s="6" t="s">
        <v>50</v>
      </c>
      <c r="AN361" s="6" t="s">
        <v>50</v>
      </c>
      <c r="AO361" s="6" t="s">
        <v>50</v>
      </c>
      <c r="AP361" s="6" t="s">
        <v>50</v>
      </c>
    </row>
    <row r="362" spans="1:42">
      <c r="A362" s="5">
        <v>361</v>
      </c>
      <c r="B362" s="5" t="s">
        <v>743</v>
      </c>
      <c r="C362" s="6" t="str">
        <f>IF(VLOOKUP(B362,'[1]Current Slope List'!$A$29:$M$1904,1,FALSE)=B362,"Y","N")</f>
        <v>Y</v>
      </c>
      <c r="D362" s="5" t="str">
        <f>VLOOKUP(B362,'[1]Current Slope List'!$A$29:$M$1904,2,FALSE)</f>
        <v>11SW-D/R579</v>
      </c>
      <c r="E362" s="5">
        <f>VLOOKUP(B362,'[1]Current Slope List'!$A$29:$M$1904,3,FALSE)</f>
        <v>1</v>
      </c>
      <c r="F362" s="6">
        <f t="shared" si="10"/>
        <v>1</v>
      </c>
      <c r="G362" s="6" t="str">
        <f>VLOOKUP(B362,'[1]Current Slope List'!$A$29:$M$1904,4,FALSE)</f>
        <v>CP,ML&amp;Wch</v>
      </c>
      <c r="H362" s="6" t="str">
        <f>VLOOKUP(B362,'[1]Current Slope List'!$A$29:$M$1904,5,FALSE)</f>
        <v>Wch-S</v>
      </c>
      <c r="I362" s="6" t="s">
        <v>694</v>
      </c>
      <c r="K362" s="6" t="str">
        <f>VLOOKUP(B362,'[1]Current Slope List'!$A$29:$M$1904,11,FALSE)</f>
        <v>HappyValley</v>
      </c>
      <c r="L362" s="5" t="s">
        <v>740</v>
      </c>
      <c r="M362" s="5" t="s">
        <v>741</v>
      </c>
      <c r="N362" s="5" t="str">
        <f>VLOOKUP(B362,'[1]Current Slope List'!$A$29:$M$1904,8,FALSE)</f>
        <v>HKPF</v>
      </c>
      <c r="O362" s="7" t="s">
        <v>46</v>
      </c>
      <c r="P362" s="6" t="s">
        <v>49</v>
      </c>
      <c r="Q362" s="6" t="s">
        <v>49</v>
      </c>
      <c r="R362" s="6" t="s">
        <v>49</v>
      </c>
      <c r="S362" s="6" t="s">
        <v>49</v>
      </c>
      <c r="T362" s="6" t="s">
        <v>49</v>
      </c>
      <c r="U362" s="6" t="s">
        <v>49</v>
      </c>
      <c r="V362" s="6" t="s">
        <v>49</v>
      </c>
      <c r="W362" s="6" t="s">
        <v>49</v>
      </c>
      <c r="X362" s="6" t="s">
        <v>49</v>
      </c>
      <c r="Y362" s="6" t="s">
        <v>49</v>
      </c>
      <c r="Z362" s="6" t="s">
        <v>49</v>
      </c>
      <c r="AA362" s="9" t="s">
        <v>744</v>
      </c>
      <c r="AB362" s="9" t="s">
        <v>745</v>
      </c>
      <c r="AC362" s="9" t="s">
        <v>128</v>
      </c>
      <c r="AD362" s="9" t="s">
        <v>193</v>
      </c>
      <c r="AE362" s="9" t="s">
        <v>319</v>
      </c>
      <c r="AF362" s="5">
        <v>2</v>
      </c>
      <c r="AG362" s="10">
        <f>VLOOKUP(B362,[1]NPRS!$A$29:$O$1904,10,FALSE)</f>
        <v>0.3</v>
      </c>
      <c r="AH362" s="5" t="str">
        <f>VLOOKUP(B362,'[1]Current Slope List'!$A$29:$M$1904,12,FALSE)</f>
        <v>No</v>
      </c>
      <c r="AI362" s="6" t="str">
        <f>IF(VLOOKUP(B362,'[1]intensive 2019'!$A$2:$E$145,1,TRUE)=B362,"Y","N")</f>
        <v>N</v>
      </c>
      <c r="AJ362" s="6" t="s">
        <v>50</v>
      </c>
      <c r="AL362" s="6" t="s">
        <v>50</v>
      </c>
      <c r="AM362" s="6" t="s">
        <v>50</v>
      </c>
      <c r="AN362" s="6" t="s">
        <v>50</v>
      </c>
      <c r="AO362" s="6" t="s">
        <v>50</v>
      </c>
      <c r="AP362" s="6" t="s">
        <v>50</v>
      </c>
    </row>
    <row r="363" spans="1:42">
      <c r="A363" s="5">
        <v>362</v>
      </c>
      <c r="B363" s="5" t="s">
        <v>746</v>
      </c>
      <c r="C363" s="6" t="str">
        <f>IF(VLOOKUP(B363,'[1]Current Slope List'!$A$29:$M$1904,1,FALSE)=B363,"Y","N")</f>
        <v>Y</v>
      </c>
      <c r="D363" s="5" t="str">
        <f>VLOOKUP(B363,'[1]Current Slope List'!$A$29:$M$1904,2,FALSE)</f>
        <v>11SW-D/C207</v>
      </c>
      <c r="E363" s="5">
        <f>VLOOKUP(B363,'[1]Current Slope List'!$A$29:$M$1904,3,FALSE)</f>
        <v>0</v>
      </c>
      <c r="F363" s="6" t="str">
        <f t="shared" si="10"/>
        <v>WHOLE</v>
      </c>
      <c r="G363" s="6" t="str">
        <f>VLOOKUP(B363,'[1]Current Slope List'!$A$29:$M$1904,4,FALSE)</f>
        <v>CP,ML&amp;Wch</v>
      </c>
      <c r="H363" s="6" t="str">
        <f>VLOOKUP(B363,'[1]Current Slope List'!$A$29:$M$1904,5,FALSE)</f>
        <v>Wch-S</v>
      </c>
      <c r="I363" s="6" t="s">
        <v>694</v>
      </c>
      <c r="K363" s="6" t="str">
        <f>VLOOKUP(B363,'[1]Current Slope List'!$A$29:$M$1904,11,FALSE)</f>
        <v>HappyValley</v>
      </c>
      <c r="L363" s="5" t="s">
        <v>747</v>
      </c>
      <c r="M363" s="5" t="s">
        <v>748</v>
      </c>
      <c r="N363" s="5" t="str">
        <f>VLOOKUP(B363,'[1]Current Slope List'!$A$29:$M$1904,8,FALSE)</f>
        <v>TD</v>
      </c>
      <c r="O363" s="7" t="s">
        <v>46</v>
      </c>
      <c r="P363" s="7">
        <v>45</v>
      </c>
      <c r="Q363" s="7">
        <v>16.8</v>
      </c>
      <c r="R363" s="7">
        <v>40</v>
      </c>
      <c r="S363" s="7">
        <f t="shared" si="11"/>
        <v>672</v>
      </c>
      <c r="T363" s="12">
        <v>0</v>
      </c>
      <c r="U363" s="12">
        <v>0.8</v>
      </c>
      <c r="V363" s="12">
        <v>0</v>
      </c>
      <c r="W363" s="12">
        <v>0.2</v>
      </c>
      <c r="X363" s="12">
        <v>0</v>
      </c>
      <c r="Y363" s="6" t="s">
        <v>61</v>
      </c>
      <c r="Z363" s="6" t="s">
        <v>72</v>
      </c>
      <c r="AA363" s="9" t="s">
        <v>116</v>
      </c>
      <c r="AB363" s="9" t="s">
        <v>116</v>
      </c>
      <c r="AC363" s="9" t="s">
        <v>116</v>
      </c>
      <c r="AD363" s="9" t="s">
        <v>116</v>
      </c>
      <c r="AE363" s="9" t="s">
        <v>49</v>
      </c>
      <c r="AF363" s="5">
        <v>1</v>
      </c>
      <c r="AG363" s="10">
        <f>VLOOKUP(B363,[1]NPRS!$A$29:$O$1904,10,FALSE)</f>
        <v>0</v>
      </c>
      <c r="AH363" s="5" t="str">
        <f>VLOOKUP(B363,'[1]Current Slope List'!$A$29:$M$1904,12,FALSE)</f>
        <v>Yes</v>
      </c>
      <c r="AI363" s="6" t="str">
        <f>IF(VLOOKUP(B363,'[1]intensive 2019'!$A$2:$E$145,1,TRUE)=B363,"Y","N")</f>
        <v>N</v>
      </c>
      <c r="AJ363" s="6" t="s">
        <v>50</v>
      </c>
      <c r="AK363" s="5">
        <v>18</v>
      </c>
      <c r="AL363" s="6" t="str">
        <f>IF(VLOOKUP(B363,[1]OVT_SWT!$A$2:$E$100,1,FALSE)=B363,"Y","N")</f>
        <v>Y</v>
      </c>
      <c r="AM363" s="6" t="s">
        <v>50</v>
      </c>
      <c r="AN363" s="6" t="s">
        <v>50</v>
      </c>
      <c r="AO363" s="6" t="s">
        <v>50</v>
      </c>
      <c r="AP363" s="6" t="s">
        <v>50</v>
      </c>
    </row>
    <row r="364" spans="1:42">
      <c r="A364" s="5">
        <v>363</v>
      </c>
      <c r="B364" s="5" t="s">
        <v>749</v>
      </c>
      <c r="C364" s="6" t="str">
        <f>IF(VLOOKUP(B364,'[1]Current Slope List'!$A$29:$M$1904,1,FALSE)=B364,"Y","N")</f>
        <v>Y</v>
      </c>
      <c r="D364" s="5" t="str">
        <f>VLOOKUP(B364,'[1]Current Slope List'!$A$29:$M$1904,2,FALSE)</f>
        <v>11SW-D/CR742</v>
      </c>
      <c r="E364" s="5">
        <f>VLOOKUP(B364,'[1]Current Slope List'!$A$29:$M$1904,3,FALSE)</f>
        <v>2</v>
      </c>
      <c r="F364" s="6">
        <f t="shared" si="10"/>
        <v>2</v>
      </c>
      <c r="G364" s="6" t="str">
        <f>VLOOKUP(B364,'[1]Current Slope List'!$A$29:$M$1904,4,FALSE)</f>
        <v>CP,ML&amp;Wch</v>
      </c>
      <c r="H364" s="6" t="str">
        <f>VLOOKUP(B364,'[1]Current Slope List'!$A$29:$M$1904,5,FALSE)</f>
        <v>Wch-S</v>
      </c>
      <c r="I364" s="6" t="s">
        <v>694</v>
      </c>
      <c r="K364" s="6" t="str">
        <f>VLOOKUP(B364,'[1]Current Slope List'!$A$29:$M$1904,11,FALSE)</f>
        <v>HappyValley</v>
      </c>
      <c r="L364" s="5" t="s">
        <v>747</v>
      </c>
      <c r="M364" s="5" t="s">
        <v>748</v>
      </c>
      <c r="N364" s="5" t="str">
        <f>VLOOKUP(B364,'[1]Current Slope List'!$A$29:$M$1904,8,FALSE)</f>
        <v>TD</v>
      </c>
      <c r="O364" s="7" t="s">
        <v>46</v>
      </c>
      <c r="P364" s="7">
        <v>55</v>
      </c>
      <c r="Q364" s="7">
        <v>7.6</v>
      </c>
      <c r="R364" s="7">
        <v>23</v>
      </c>
      <c r="S364" s="7">
        <f t="shared" si="11"/>
        <v>174.79999999999998</v>
      </c>
      <c r="T364" s="12">
        <v>0</v>
      </c>
      <c r="U364" s="12">
        <v>0</v>
      </c>
      <c r="V364" s="12">
        <v>0</v>
      </c>
      <c r="W364" s="12">
        <v>1</v>
      </c>
      <c r="X364" s="12">
        <v>0</v>
      </c>
      <c r="Y364" s="6" t="s">
        <v>61</v>
      </c>
      <c r="Z364" s="6" t="s">
        <v>72</v>
      </c>
      <c r="AA364" s="9">
        <v>0.8</v>
      </c>
      <c r="AB364" s="9">
        <v>2</v>
      </c>
      <c r="AC364" s="9">
        <v>90</v>
      </c>
      <c r="AD364" s="9" t="s">
        <v>79</v>
      </c>
      <c r="AE364" s="9" t="s">
        <v>62</v>
      </c>
      <c r="AF364" s="5">
        <v>1</v>
      </c>
      <c r="AG364" s="10">
        <f>VLOOKUP(B364,[1]NPRS!$A$29:$O$1904,10,FALSE)</f>
        <v>2695.88</v>
      </c>
      <c r="AH364" s="5" t="str">
        <f>VLOOKUP(B364,'[1]Current Slope List'!$A$29:$M$1904,12,FALSE)</f>
        <v>Yes</v>
      </c>
      <c r="AI364" s="6" t="str">
        <f>IF(VLOOKUP(B364,'[1]intensive 2019'!$A$2:$E$145,1,TRUE)=B364,"Y","N")</f>
        <v>N</v>
      </c>
      <c r="AJ364" s="6" t="s">
        <v>50</v>
      </c>
      <c r="AK364" s="5">
        <v>0</v>
      </c>
      <c r="AL364" s="6" t="s">
        <v>50</v>
      </c>
      <c r="AM364" s="6" t="s">
        <v>50</v>
      </c>
      <c r="AN364" s="6" t="s">
        <v>50</v>
      </c>
      <c r="AO364" s="6" t="s">
        <v>50</v>
      </c>
      <c r="AP364" s="6" t="s">
        <v>50</v>
      </c>
    </row>
    <row r="365" spans="1:42">
      <c r="A365" s="5">
        <v>364</v>
      </c>
      <c r="B365" s="5" t="s">
        <v>750</v>
      </c>
      <c r="C365" s="6" t="str">
        <f>IF(VLOOKUP(B365,'[1]Current Slope List'!$A$29:$M$1904,1,FALSE)=B365,"Y","N")</f>
        <v>Y</v>
      </c>
      <c r="D365" s="5" t="str">
        <f>VLOOKUP(B365,'[1]Current Slope List'!$A$29:$M$1904,2,FALSE)</f>
        <v>11SW-D/FR558</v>
      </c>
      <c r="E365" s="5">
        <f>VLOOKUP(B365,'[1]Current Slope List'!$A$29:$M$1904,3,FALSE)</f>
        <v>0</v>
      </c>
      <c r="F365" s="6" t="str">
        <f t="shared" si="10"/>
        <v>WHOLE</v>
      </c>
      <c r="G365" s="6" t="str">
        <f>VLOOKUP(B365,'[1]Current Slope List'!$A$29:$M$1904,4,FALSE)</f>
        <v>CP,ML&amp;Wch</v>
      </c>
      <c r="H365" s="6" t="str">
        <f>VLOOKUP(B365,'[1]Current Slope List'!$A$29:$M$1904,5,FALSE)</f>
        <v>Wch-S</v>
      </c>
      <c r="I365" s="6" t="s">
        <v>694</v>
      </c>
      <c r="K365" s="6" t="str">
        <f>VLOOKUP(B365,'[1]Current Slope List'!$A$29:$M$1904,11,FALSE)</f>
        <v>HappyValley</v>
      </c>
      <c r="L365" s="5" t="s">
        <v>751</v>
      </c>
      <c r="M365" s="5" t="s">
        <v>752</v>
      </c>
      <c r="N365" s="5" t="str">
        <f>VLOOKUP(B365,'[1]Current Slope List'!$A$29:$M$1904,8,FALSE)</f>
        <v>HKPF</v>
      </c>
      <c r="O365" s="7" t="s">
        <v>46</v>
      </c>
      <c r="P365" s="7">
        <v>45</v>
      </c>
      <c r="Q365" s="7">
        <v>3.1</v>
      </c>
      <c r="R365" s="7">
        <v>14</v>
      </c>
      <c r="S365" s="7">
        <f t="shared" si="11"/>
        <v>43.4</v>
      </c>
      <c r="T365" s="12">
        <v>0</v>
      </c>
      <c r="U365" s="12">
        <v>0</v>
      </c>
      <c r="V365" s="12">
        <v>0</v>
      </c>
      <c r="W365" s="12">
        <v>1</v>
      </c>
      <c r="X365" s="12">
        <v>0</v>
      </c>
      <c r="Y365" s="6" t="s">
        <v>61</v>
      </c>
      <c r="Z365" s="6" t="s">
        <v>62</v>
      </c>
      <c r="AA365" s="9" t="s">
        <v>109</v>
      </c>
      <c r="AB365" s="9" t="s">
        <v>230</v>
      </c>
      <c r="AC365" s="9" t="s">
        <v>121</v>
      </c>
      <c r="AD365" s="9" t="s">
        <v>56</v>
      </c>
      <c r="AE365" s="9" t="s">
        <v>62</v>
      </c>
      <c r="AF365" s="5">
        <v>1</v>
      </c>
      <c r="AG365" s="10">
        <f>VLOOKUP(B365,[1]NPRS!$A$29:$O$1904,10,FALSE)</f>
        <v>0.14000000000000001</v>
      </c>
      <c r="AH365" s="5" t="str">
        <f>VLOOKUP(B365,'[1]Current Slope List'!$A$29:$M$1904,12,FALSE)</f>
        <v>No</v>
      </c>
      <c r="AI365" s="6" t="str">
        <f>IF(VLOOKUP(B365,'[1]intensive 2019'!$A$2:$E$145,1,TRUE)=B365,"Y","N")</f>
        <v>N</v>
      </c>
      <c r="AJ365" s="6" t="s">
        <v>50</v>
      </c>
      <c r="AL365" s="6" t="s">
        <v>50</v>
      </c>
      <c r="AM365" s="6" t="s">
        <v>50</v>
      </c>
      <c r="AN365" s="6" t="s">
        <v>50</v>
      </c>
      <c r="AO365" s="6" t="s">
        <v>50</v>
      </c>
      <c r="AP365" s="6" t="s">
        <v>50</v>
      </c>
    </row>
    <row r="366" spans="1:42">
      <c r="A366" s="5">
        <v>365</v>
      </c>
      <c r="B366" s="5" t="s">
        <v>753</v>
      </c>
      <c r="C366" s="6" t="str">
        <f>IF(VLOOKUP(B366,'[1]Current Slope List'!$A$29:$M$1904,1,FALSE)=B366,"Y","N")</f>
        <v>Y</v>
      </c>
      <c r="D366" s="5" t="str">
        <f>VLOOKUP(B366,'[1]Current Slope List'!$A$29:$M$1904,2,FALSE)</f>
        <v>11SW-D/FR572</v>
      </c>
      <c r="E366" s="5">
        <f>VLOOKUP(B366,'[1]Current Slope List'!$A$29:$M$1904,3,FALSE)</f>
        <v>0</v>
      </c>
      <c r="F366" s="6" t="str">
        <f t="shared" si="10"/>
        <v>WHOLE</v>
      </c>
      <c r="G366" s="6" t="str">
        <f>VLOOKUP(B366,'[1]Current Slope List'!$A$29:$M$1904,4,FALSE)</f>
        <v>CP,ML&amp;Wch</v>
      </c>
      <c r="H366" s="6" t="str">
        <f>VLOOKUP(B366,'[1]Current Slope List'!$A$29:$M$1904,5,FALSE)</f>
        <v>Wch-S</v>
      </c>
      <c r="I366" s="6" t="s">
        <v>694</v>
      </c>
      <c r="K366" s="6" t="str">
        <f>VLOOKUP(B366,'[1]Current Slope List'!$A$29:$M$1904,11,FALSE)</f>
        <v>HappyValley</v>
      </c>
      <c r="L366" s="5" t="s">
        <v>751</v>
      </c>
      <c r="M366" s="5" t="s">
        <v>752</v>
      </c>
      <c r="N366" s="5" t="str">
        <f>VLOOKUP(B366,'[1]Current Slope List'!$A$29:$M$1904,8,FALSE)</f>
        <v>HKPF</v>
      </c>
      <c r="O366" s="7" t="s">
        <v>125</v>
      </c>
      <c r="P366" s="7">
        <v>30</v>
      </c>
      <c r="Q366" s="7">
        <v>3</v>
      </c>
      <c r="R366" s="7">
        <v>28</v>
      </c>
      <c r="S366" s="7">
        <f t="shared" si="11"/>
        <v>84</v>
      </c>
      <c r="T366" s="12">
        <v>0</v>
      </c>
      <c r="U366" s="12">
        <v>0</v>
      </c>
      <c r="V366" s="12">
        <v>0</v>
      </c>
      <c r="W366" s="12">
        <v>1</v>
      </c>
      <c r="X366" s="12">
        <v>0</v>
      </c>
      <c r="Y366" s="6" t="s">
        <v>61</v>
      </c>
      <c r="Z366" s="6" t="s">
        <v>72</v>
      </c>
      <c r="AA366" s="9" t="s">
        <v>270</v>
      </c>
      <c r="AB366" s="9" t="s">
        <v>548</v>
      </c>
      <c r="AC366" s="9" t="s">
        <v>121</v>
      </c>
      <c r="AD366" s="9" t="s">
        <v>113</v>
      </c>
      <c r="AE366" s="9" t="s">
        <v>72</v>
      </c>
      <c r="AF366" s="5">
        <v>1</v>
      </c>
      <c r="AG366" s="10">
        <f>VLOOKUP(B366,[1]NPRS!$A$29:$O$1904,10,FALSE)</f>
        <v>0</v>
      </c>
      <c r="AH366" s="5" t="str">
        <f>VLOOKUP(B366,'[1]Current Slope List'!$A$29:$M$1904,12,FALSE)</f>
        <v>Yes</v>
      </c>
      <c r="AI366" s="6" t="str">
        <f>IF(VLOOKUP(B366,'[1]intensive 2019'!$A$2:$E$145,1,TRUE)=B366,"Y","N")</f>
        <v>N</v>
      </c>
      <c r="AJ366" s="6" t="s">
        <v>50</v>
      </c>
      <c r="AK366" s="5">
        <v>0</v>
      </c>
      <c r="AL366" s="6" t="s">
        <v>50</v>
      </c>
      <c r="AM366" s="6" t="s">
        <v>50</v>
      </c>
      <c r="AN366" s="6" t="s">
        <v>50</v>
      </c>
      <c r="AO366" s="6" t="s">
        <v>50</v>
      </c>
      <c r="AP366" s="6" t="s">
        <v>50</v>
      </c>
    </row>
    <row r="367" spans="1:42">
      <c r="A367" s="5">
        <v>366</v>
      </c>
      <c r="B367" s="5" t="s">
        <v>754</v>
      </c>
      <c r="C367" s="6" t="str">
        <f>IF(VLOOKUP(B367,'[1]Current Slope List'!$A$29:$M$1904,1,FALSE)=B367,"Y","N")</f>
        <v>Y</v>
      </c>
      <c r="D367" s="5" t="str">
        <f>VLOOKUP(B367,'[1]Current Slope List'!$A$29:$M$1904,2,FALSE)</f>
        <v>11SW-D/C1467</v>
      </c>
      <c r="E367" s="5">
        <f>VLOOKUP(B367,'[1]Current Slope List'!$A$29:$M$1904,3,FALSE)</f>
        <v>0</v>
      </c>
      <c r="F367" s="6" t="str">
        <f t="shared" si="10"/>
        <v>WHOLE</v>
      </c>
      <c r="G367" s="6" t="str">
        <f>VLOOKUP(B367,'[1]Current Slope List'!$A$29:$M$1904,4,FALSE)</f>
        <v>CP,ML&amp;Wch</v>
      </c>
      <c r="H367" s="6" t="str">
        <f>VLOOKUP(B367,'[1]Current Slope List'!$A$29:$M$1904,5,FALSE)</f>
        <v>Wch-S</v>
      </c>
      <c r="I367" s="6" t="s">
        <v>694</v>
      </c>
      <c r="K367" s="6">
        <f>VLOOKUP(B367,'[1]Current Slope List'!$A$29:$M$1904,11,FALSE)</f>
        <v>0</v>
      </c>
      <c r="L367" s="5" t="s">
        <v>755</v>
      </c>
      <c r="M367" s="5" t="s">
        <v>756</v>
      </c>
      <c r="N367" s="5" t="str">
        <f>VLOOKUP(B367,'[1]Current Slope List'!$A$29:$M$1904,8,FALSE)</f>
        <v>FEHD</v>
      </c>
      <c r="O367" s="7" t="s">
        <v>46</v>
      </c>
      <c r="P367" s="7">
        <v>65</v>
      </c>
      <c r="Q367" s="7">
        <v>6.5</v>
      </c>
      <c r="R367" s="7">
        <v>40</v>
      </c>
      <c r="S367" s="7">
        <f t="shared" si="11"/>
        <v>260</v>
      </c>
      <c r="T367" s="12">
        <v>0</v>
      </c>
      <c r="U367" s="12">
        <v>0</v>
      </c>
      <c r="V367" s="12">
        <v>0</v>
      </c>
      <c r="W367" s="12">
        <v>1</v>
      </c>
      <c r="X367" s="12">
        <v>0</v>
      </c>
      <c r="Y367" s="6" t="s">
        <v>61</v>
      </c>
      <c r="Z367" s="6" t="s">
        <v>72</v>
      </c>
      <c r="AA367" s="9" t="s">
        <v>116</v>
      </c>
      <c r="AB367" s="9" t="s">
        <v>116</v>
      </c>
      <c r="AC367" s="9" t="s">
        <v>116</v>
      </c>
      <c r="AD367" s="9" t="s">
        <v>116</v>
      </c>
      <c r="AE367" s="9" t="s">
        <v>49</v>
      </c>
      <c r="AF367" s="5">
        <v>3</v>
      </c>
      <c r="AG367" s="10">
        <f>VLOOKUP(B367,[1]NPRS!$A$29:$O$1904,10,FALSE)</f>
        <v>0.02</v>
      </c>
      <c r="AH367" s="5" t="str">
        <f>VLOOKUP(B367,'[1]Current Slope List'!$A$29:$M$1904,12,FALSE)</f>
        <v>Yes</v>
      </c>
      <c r="AI367" s="6" t="str">
        <f>IF(VLOOKUP(B367,'[1]intensive 2019'!$A$2:$E$145,1,TRUE)=B367,"Y","N")</f>
        <v>N</v>
      </c>
      <c r="AJ367" s="6" t="s">
        <v>50</v>
      </c>
      <c r="AK367" s="5">
        <v>19</v>
      </c>
      <c r="AL367" s="6" t="s">
        <v>50</v>
      </c>
      <c r="AM367" s="6" t="s">
        <v>50</v>
      </c>
      <c r="AN367" s="6" t="s">
        <v>50</v>
      </c>
      <c r="AO367" s="6" t="s">
        <v>50</v>
      </c>
      <c r="AP367" s="6" t="s">
        <v>50</v>
      </c>
    </row>
    <row r="368" spans="1:42">
      <c r="A368" s="5">
        <v>367</v>
      </c>
      <c r="B368" s="5" t="s">
        <v>757</v>
      </c>
      <c r="C368" s="6" t="str">
        <f>IF(VLOOKUP(B368,'[1]Current Slope List'!$A$29:$M$1904,1,FALSE)=B368,"Y","N")</f>
        <v>Y</v>
      </c>
      <c r="D368" s="5" t="str">
        <f>VLOOKUP(B368,'[1]Current Slope List'!$A$29:$M$1904,2,FALSE)</f>
        <v>11SW-D/CR1468</v>
      </c>
      <c r="E368" s="5">
        <f>VLOOKUP(B368,'[1]Current Slope List'!$A$29:$M$1904,3,FALSE)</f>
        <v>2</v>
      </c>
      <c r="F368" s="6">
        <f t="shared" si="10"/>
        <v>2</v>
      </c>
      <c r="G368" s="6" t="str">
        <f>VLOOKUP(B368,'[1]Current Slope List'!$A$29:$M$1904,4,FALSE)</f>
        <v>CP,ML&amp;Wch</v>
      </c>
      <c r="H368" s="6" t="str">
        <f>VLOOKUP(B368,'[1]Current Slope List'!$A$29:$M$1904,5,FALSE)</f>
        <v>Wch-S</v>
      </c>
      <c r="I368" s="6" t="s">
        <v>694</v>
      </c>
      <c r="K368" s="6">
        <f>VLOOKUP(B368,'[1]Current Slope List'!$A$29:$M$1904,11,FALSE)</f>
        <v>0</v>
      </c>
      <c r="L368" s="5" t="s">
        <v>755</v>
      </c>
      <c r="M368" s="5" t="s">
        <v>756</v>
      </c>
      <c r="N368" s="5" t="str">
        <f>VLOOKUP(B368,'[1]Current Slope List'!$A$29:$M$1904,8,FALSE)</f>
        <v>FEHD</v>
      </c>
      <c r="O368" s="7" t="s">
        <v>46</v>
      </c>
      <c r="P368" s="7">
        <v>40</v>
      </c>
      <c r="Q368" s="7">
        <v>6</v>
      </c>
      <c r="R368" s="7">
        <v>88</v>
      </c>
      <c r="S368" s="7">
        <f t="shared" si="11"/>
        <v>528</v>
      </c>
      <c r="T368" s="12">
        <v>0</v>
      </c>
      <c r="U368" s="12">
        <v>1</v>
      </c>
      <c r="V368" s="12">
        <v>0</v>
      </c>
      <c r="W368" s="12">
        <v>0</v>
      </c>
      <c r="X368" s="12">
        <v>0</v>
      </c>
      <c r="Y368" s="6" t="s">
        <v>61</v>
      </c>
      <c r="Z368" s="6" t="s">
        <v>62</v>
      </c>
      <c r="AA368" s="9" t="s">
        <v>758</v>
      </c>
      <c r="AB368" s="9">
        <v>88</v>
      </c>
      <c r="AC368" s="9" t="s">
        <v>71</v>
      </c>
      <c r="AD368" s="9" t="s">
        <v>97</v>
      </c>
      <c r="AE368" s="9" t="s">
        <v>72</v>
      </c>
      <c r="AF368" s="5">
        <v>1</v>
      </c>
      <c r="AG368" s="10">
        <f>VLOOKUP(B368,[1]NPRS!$A$29:$O$1904,10,FALSE)</f>
        <v>13.78</v>
      </c>
      <c r="AH368" s="5" t="str">
        <f>VLOOKUP(B368,'[1]Current Slope List'!$A$29:$M$1904,12,FALSE)</f>
        <v>Yes</v>
      </c>
      <c r="AI368" s="6" t="str">
        <f>IF(VLOOKUP(B368,'[1]intensive 2019'!$A$2:$E$145,1,TRUE)=B368,"Y","N")</f>
        <v>N</v>
      </c>
      <c r="AJ368" s="6" t="s">
        <v>50</v>
      </c>
      <c r="AK368" s="5">
        <v>11</v>
      </c>
      <c r="AL368" s="6" t="s">
        <v>50</v>
      </c>
      <c r="AM368" s="6" t="s">
        <v>50</v>
      </c>
      <c r="AN368" s="6" t="s">
        <v>50</v>
      </c>
      <c r="AO368" s="6" t="s">
        <v>50</v>
      </c>
      <c r="AP368" s="6" t="s">
        <v>50</v>
      </c>
    </row>
    <row r="369" spans="1:42">
      <c r="A369" s="5">
        <v>368</v>
      </c>
      <c r="B369" s="5" t="s">
        <v>759</v>
      </c>
      <c r="C369" s="6" t="str">
        <f>IF(VLOOKUP(B369,'[1]Current Slope List'!$A$29:$M$1904,1,FALSE)=B369,"Y","N")</f>
        <v>Y</v>
      </c>
      <c r="D369" s="5" t="str">
        <f>VLOOKUP(B369,'[1]Current Slope List'!$A$29:$M$1904,2,FALSE)</f>
        <v>11SW-D/C1469</v>
      </c>
      <c r="E369" s="5">
        <f>VLOOKUP(B369,'[1]Current Slope List'!$A$29:$M$1904,3,FALSE)</f>
        <v>0</v>
      </c>
      <c r="F369" s="6" t="str">
        <f t="shared" si="10"/>
        <v>WHOLE</v>
      </c>
      <c r="G369" s="6" t="str">
        <f>VLOOKUP(B369,'[1]Current Slope List'!$A$29:$M$1904,4,FALSE)</f>
        <v>CP,ML&amp;Wch</v>
      </c>
      <c r="H369" s="6" t="str">
        <f>VLOOKUP(B369,'[1]Current Slope List'!$A$29:$M$1904,5,FALSE)</f>
        <v>Wch-S</v>
      </c>
      <c r="I369" s="6" t="s">
        <v>694</v>
      </c>
      <c r="K369" s="6">
        <f>VLOOKUP(B369,'[1]Current Slope List'!$A$29:$M$1904,11,FALSE)</f>
        <v>0</v>
      </c>
      <c r="L369" s="5" t="s">
        <v>755</v>
      </c>
      <c r="M369" s="5" t="s">
        <v>756</v>
      </c>
      <c r="N369" s="5" t="str">
        <f>VLOOKUP(B369,'[1]Current Slope List'!$A$29:$M$1904,8,FALSE)</f>
        <v>FEHD</v>
      </c>
      <c r="O369" s="7" t="s">
        <v>46</v>
      </c>
      <c r="P369" s="7">
        <v>60</v>
      </c>
      <c r="Q369" s="7">
        <v>5</v>
      </c>
      <c r="R369" s="7">
        <v>80</v>
      </c>
      <c r="S369" s="7">
        <f t="shared" si="11"/>
        <v>400</v>
      </c>
      <c r="T369" s="12">
        <v>0</v>
      </c>
      <c r="U369" s="12">
        <v>0</v>
      </c>
      <c r="V369" s="12">
        <v>0</v>
      </c>
      <c r="W369" s="12">
        <v>1</v>
      </c>
      <c r="X369" s="12">
        <v>0</v>
      </c>
      <c r="Y369" s="6" t="s">
        <v>61</v>
      </c>
      <c r="Z369" s="6" t="s">
        <v>72</v>
      </c>
      <c r="AA369" s="9" t="s">
        <v>116</v>
      </c>
      <c r="AB369" s="9" t="s">
        <v>116</v>
      </c>
      <c r="AC369" s="9" t="s">
        <v>116</v>
      </c>
      <c r="AD369" s="9" t="s">
        <v>116</v>
      </c>
      <c r="AE369" s="9" t="s">
        <v>49</v>
      </c>
      <c r="AF369" s="5">
        <v>3</v>
      </c>
      <c r="AG369" s="10">
        <f>VLOOKUP(B369,[1]NPRS!$A$29:$O$1904,10,FALSE)</f>
        <v>0.02</v>
      </c>
      <c r="AH369" s="5" t="str">
        <f>VLOOKUP(B369,'[1]Current Slope List'!$A$29:$M$1904,12,FALSE)</f>
        <v>Yes</v>
      </c>
      <c r="AI369" s="6" t="str">
        <f>IF(VLOOKUP(B369,'[1]intensive 2019'!$A$2:$E$145,1,TRUE)=B369,"Y","N")</f>
        <v>N</v>
      </c>
      <c r="AJ369" s="6" t="s">
        <v>50</v>
      </c>
      <c r="AK369" s="5">
        <v>7</v>
      </c>
      <c r="AL369" s="6" t="s">
        <v>50</v>
      </c>
      <c r="AM369" s="6" t="s">
        <v>50</v>
      </c>
      <c r="AN369" s="6" t="s">
        <v>50</v>
      </c>
      <c r="AO369" s="6" t="s">
        <v>50</v>
      </c>
      <c r="AP369" s="6" t="s">
        <v>50</v>
      </c>
    </row>
    <row r="370" spans="1:42">
      <c r="A370" s="5">
        <v>369</v>
      </c>
      <c r="B370" s="5" t="s">
        <v>760</v>
      </c>
      <c r="C370" s="6" t="str">
        <f>IF(VLOOKUP(B370,'[1]Current Slope List'!$A$29:$M$1904,1,FALSE)=B370,"Y","N")</f>
        <v>Y</v>
      </c>
      <c r="D370" s="5" t="str">
        <f>VLOOKUP(B370,'[1]Current Slope List'!$A$29:$M$1904,2,FALSE)</f>
        <v>11SW-D/C1470</v>
      </c>
      <c r="E370" s="5">
        <f>VLOOKUP(B370,'[1]Current Slope List'!$A$29:$M$1904,3,FALSE)</f>
        <v>0</v>
      </c>
      <c r="F370" s="6" t="str">
        <f t="shared" si="10"/>
        <v>WHOLE</v>
      </c>
      <c r="G370" s="6" t="str">
        <f>VLOOKUP(B370,'[1]Current Slope List'!$A$29:$M$1904,4,FALSE)</f>
        <v>CP,ML&amp;Wch</v>
      </c>
      <c r="H370" s="6" t="str">
        <f>VLOOKUP(B370,'[1]Current Slope List'!$A$29:$M$1904,5,FALSE)</f>
        <v>Wch-S</v>
      </c>
      <c r="I370" s="6" t="s">
        <v>694</v>
      </c>
      <c r="K370" s="6">
        <f>VLOOKUP(B370,'[1]Current Slope List'!$A$29:$M$1904,11,FALSE)</f>
        <v>0</v>
      </c>
      <c r="L370" s="5" t="s">
        <v>755</v>
      </c>
      <c r="M370" s="5" t="s">
        <v>756</v>
      </c>
      <c r="N370" s="5" t="str">
        <f>VLOOKUP(B370,'[1]Current Slope List'!$A$29:$M$1904,8,FALSE)</f>
        <v>FEHD</v>
      </c>
      <c r="O370" s="7" t="s">
        <v>46</v>
      </c>
      <c r="P370" s="7">
        <v>60</v>
      </c>
      <c r="Q370" s="7">
        <v>4</v>
      </c>
      <c r="R370" s="7">
        <v>30</v>
      </c>
      <c r="S370" s="7">
        <f t="shared" si="11"/>
        <v>120</v>
      </c>
      <c r="T370" s="12">
        <v>0</v>
      </c>
      <c r="U370" s="12">
        <v>0.8</v>
      </c>
      <c r="V370" s="12">
        <v>0.12</v>
      </c>
      <c r="W370" s="12">
        <v>0.08</v>
      </c>
      <c r="X370" s="12">
        <v>0</v>
      </c>
      <c r="Y370" s="6" t="s">
        <v>78</v>
      </c>
      <c r="Z370" s="6" t="s">
        <v>72</v>
      </c>
      <c r="AA370" s="9" t="s">
        <v>116</v>
      </c>
      <c r="AB370" s="9" t="s">
        <v>116</v>
      </c>
      <c r="AC370" s="9" t="s">
        <v>116</v>
      </c>
      <c r="AD370" s="9" t="s">
        <v>116</v>
      </c>
      <c r="AE370" s="9" t="s">
        <v>49</v>
      </c>
      <c r="AF370" s="5">
        <v>3</v>
      </c>
      <c r="AG370" s="10">
        <f>VLOOKUP(B370,[1]NPRS!$A$29:$O$1904,10,FALSE)</f>
        <v>0</v>
      </c>
      <c r="AH370" s="5" t="str">
        <f>VLOOKUP(B370,'[1]Current Slope List'!$A$29:$M$1904,12,FALSE)</f>
        <v>Yes</v>
      </c>
      <c r="AI370" s="6" t="str">
        <f>IF(VLOOKUP(B370,'[1]intensive 2019'!$A$2:$E$145,1,TRUE)=B370,"Y","N")</f>
        <v>N</v>
      </c>
      <c r="AJ370" s="6" t="str">
        <f>IF(VLOOKUP(B370,[1]PWI!$A$2:$B$239,1,FALSE)=B370,"Y","N")</f>
        <v>Y</v>
      </c>
      <c r="AK370" s="5">
        <v>21</v>
      </c>
      <c r="AL370" s="6" t="s">
        <v>50</v>
      </c>
      <c r="AM370" s="6" t="s">
        <v>50</v>
      </c>
      <c r="AN370" s="6" t="s">
        <v>50</v>
      </c>
      <c r="AO370" s="6" t="s">
        <v>50</v>
      </c>
      <c r="AP370" s="6" t="s">
        <v>50</v>
      </c>
    </row>
    <row r="371" spans="1:42">
      <c r="A371" s="5">
        <v>370</v>
      </c>
      <c r="B371" s="5" t="s">
        <v>761</v>
      </c>
      <c r="C371" s="6" t="str">
        <f>IF(VLOOKUP(B371,'[1]Current Slope List'!$A$29:$M$1904,1,FALSE)=B371,"Y","N")</f>
        <v>Y</v>
      </c>
      <c r="D371" s="5" t="str">
        <f>VLOOKUP(B371,'[1]Current Slope List'!$A$29:$M$1904,2,FALSE)</f>
        <v>11SW-D/C1471</v>
      </c>
      <c r="E371" s="5">
        <f>VLOOKUP(B371,'[1]Current Slope List'!$A$29:$M$1904,3,FALSE)</f>
        <v>0</v>
      </c>
      <c r="F371" s="6" t="str">
        <f t="shared" si="10"/>
        <v>WHOLE</v>
      </c>
      <c r="G371" s="6" t="str">
        <f>VLOOKUP(B371,'[1]Current Slope List'!$A$29:$M$1904,4,FALSE)</f>
        <v>CP,ML&amp;Wch</v>
      </c>
      <c r="H371" s="6" t="str">
        <f>VLOOKUP(B371,'[1]Current Slope List'!$A$29:$M$1904,5,FALSE)</f>
        <v>Wch-S</v>
      </c>
      <c r="I371" s="6" t="s">
        <v>694</v>
      </c>
      <c r="K371" s="6">
        <f>VLOOKUP(B371,'[1]Current Slope List'!$A$29:$M$1904,11,FALSE)</f>
        <v>0</v>
      </c>
      <c r="L371" s="5" t="s">
        <v>755</v>
      </c>
      <c r="M371" s="5" t="s">
        <v>756</v>
      </c>
      <c r="N371" s="5" t="str">
        <f>VLOOKUP(B371,'[1]Current Slope List'!$A$29:$M$1904,8,FALSE)</f>
        <v>FEHD</v>
      </c>
      <c r="O371" s="7" t="s">
        <v>46</v>
      </c>
      <c r="P371" s="7">
        <v>55</v>
      </c>
      <c r="Q371" s="7">
        <v>4</v>
      </c>
      <c r="R371" s="7">
        <v>35</v>
      </c>
      <c r="S371" s="7">
        <f t="shared" si="11"/>
        <v>140</v>
      </c>
      <c r="T371" s="12">
        <v>0</v>
      </c>
      <c r="U371" s="12">
        <v>1</v>
      </c>
      <c r="V371" s="12">
        <v>0</v>
      </c>
      <c r="W371" s="12">
        <v>0</v>
      </c>
      <c r="X371" s="12">
        <v>0</v>
      </c>
      <c r="Y371" s="6" t="s">
        <v>61</v>
      </c>
      <c r="Z371" s="6" t="s">
        <v>62</v>
      </c>
      <c r="AA371" s="9" t="s">
        <v>116</v>
      </c>
      <c r="AB371" s="9" t="s">
        <v>116</v>
      </c>
      <c r="AC371" s="9" t="s">
        <v>116</v>
      </c>
      <c r="AD371" s="9" t="s">
        <v>116</v>
      </c>
      <c r="AE371" s="9" t="s">
        <v>49</v>
      </c>
      <c r="AF371" s="5">
        <v>3</v>
      </c>
      <c r="AG371" s="10">
        <f>VLOOKUP(B371,[1]NPRS!$A$29:$O$1904,10,FALSE)</f>
        <v>0.03</v>
      </c>
      <c r="AH371" s="5" t="str">
        <f>VLOOKUP(B371,'[1]Current Slope List'!$A$29:$M$1904,12,FALSE)</f>
        <v>Yes</v>
      </c>
      <c r="AI371" s="6" t="str">
        <f>IF(VLOOKUP(B371,'[1]intensive 2019'!$A$2:$E$145,1,TRUE)=B371,"Y","N")</f>
        <v>N</v>
      </c>
      <c r="AJ371" s="6" t="s">
        <v>50</v>
      </c>
      <c r="AK371" s="5">
        <v>17</v>
      </c>
      <c r="AL371" s="6" t="s">
        <v>50</v>
      </c>
      <c r="AM371" s="6" t="s">
        <v>50</v>
      </c>
      <c r="AN371" s="6" t="s">
        <v>50</v>
      </c>
      <c r="AO371" s="6" t="s">
        <v>50</v>
      </c>
      <c r="AP371" s="6" t="s">
        <v>50</v>
      </c>
    </row>
    <row r="372" spans="1:42">
      <c r="A372" s="5">
        <v>371</v>
      </c>
      <c r="B372" s="5" t="s">
        <v>762</v>
      </c>
      <c r="C372" s="6" t="str">
        <f>IF(VLOOKUP(B372,'[1]Current Slope List'!$A$29:$M$1904,1,FALSE)=B372,"Y","N")</f>
        <v>Y</v>
      </c>
      <c r="D372" s="5" t="str">
        <f>VLOOKUP(B372,'[1]Current Slope List'!$A$29:$M$1904,2,FALSE)</f>
        <v>11SW-D/CR1472</v>
      </c>
      <c r="E372" s="5" t="str">
        <f>VLOOKUP(B372,'[1]Current Slope List'!$A$29:$M$1904,3,FALSE)</f>
        <v>1,2</v>
      </c>
      <c r="F372" s="6" t="str">
        <f t="shared" si="10"/>
        <v>1,2</v>
      </c>
      <c r="G372" s="6" t="str">
        <f>VLOOKUP(B372,'[1]Current Slope List'!$A$29:$M$1904,4,FALSE)</f>
        <v>CP,ML&amp;Wch</v>
      </c>
      <c r="H372" s="6" t="str">
        <f>VLOOKUP(B372,'[1]Current Slope List'!$A$29:$M$1904,5,FALSE)</f>
        <v>Wch-S</v>
      </c>
      <c r="I372" s="6" t="s">
        <v>694</v>
      </c>
      <c r="K372" s="6">
        <f>VLOOKUP(B372,'[1]Current Slope List'!$A$29:$M$1904,11,FALSE)</f>
        <v>0</v>
      </c>
      <c r="L372" s="5" t="s">
        <v>755</v>
      </c>
      <c r="M372" s="5" t="s">
        <v>756</v>
      </c>
      <c r="N372" s="5" t="str">
        <f>VLOOKUP(B372,'[1]Current Slope List'!$A$29:$M$1904,8,FALSE)</f>
        <v>HyD,FEHD</v>
      </c>
      <c r="O372" s="7" t="s">
        <v>46</v>
      </c>
      <c r="P372" s="7">
        <v>70</v>
      </c>
      <c r="Q372" s="7">
        <v>7</v>
      </c>
      <c r="R372" s="7">
        <v>40</v>
      </c>
      <c r="S372" s="7">
        <f t="shared" si="11"/>
        <v>280</v>
      </c>
      <c r="T372" s="12">
        <v>0</v>
      </c>
      <c r="U372" s="12">
        <v>0.5</v>
      </c>
      <c r="V372" s="12">
        <v>0.35</v>
      </c>
      <c r="W372" s="12">
        <v>0.15</v>
      </c>
      <c r="X372" s="12">
        <v>0</v>
      </c>
      <c r="Y372" s="6" t="s">
        <v>61</v>
      </c>
      <c r="Z372" s="6" t="s">
        <v>72</v>
      </c>
      <c r="AA372" s="9" t="s">
        <v>248</v>
      </c>
      <c r="AB372" s="9" t="s">
        <v>356</v>
      </c>
      <c r="AC372" s="9" t="s">
        <v>71</v>
      </c>
      <c r="AD372" s="9" t="s">
        <v>56</v>
      </c>
      <c r="AE372" s="9" t="s">
        <v>72</v>
      </c>
      <c r="AF372" s="5">
        <v>2</v>
      </c>
      <c r="AG372" s="10">
        <f>VLOOKUP(B372,[1]NPRS!$A$29:$O$1904,10,FALSE)</f>
        <v>7.96</v>
      </c>
      <c r="AH372" s="5" t="str">
        <f>VLOOKUP(B372,'[1]Current Slope List'!$A$29:$M$1904,12,FALSE)</f>
        <v>Yes</v>
      </c>
      <c r="AI372" s="6" t="str">
        <f>IF(VLOOKUP(B372,'[1]intensive 2019'!$A$2:$E$145,1,TRUE)=B372,"Y","N")</f>
        <v>N</v>
      </c>
      <c r="AJ372" s="6" t="s">
        <v>50</v>
      </c>
      <c r="AK372" s="5">
        <v>25</v>
      </c>
      <c r="AL372" s="6" t="s">
        <v>50</v>
      </c>
      <c r="AM372" s="6" t="s">
        <v>50</v>
      </c>
      <c r="AN372" s="6" t="s">
        <v>50</v>
      </c>
      <c r="AO372" s="6" t="s">
        <v>50</v>
      </c>
      <c r="AP372" s="6" t="s">
        <v>50</v>
      </c>
    </row>
    <row r="373" spans="1:42">
      <c r="A373" s="5">
        <v>372</v>
      </c>
      <c r="B373" s="5" t="s">
        <v>763</v>
      </c>
      <c r="C373" s="6" t="str">
        <f>IF(VLOOKUP(B373,'[1]Current Slope List'!$A$29:$M$1904,1,FALSE)=B373,"Y","N")</f>
        <v>Y</v>
      </c>
      <c r="D373" s="5" t="str">
        <f>VLOOKUP(B373,'[1]Current Slope List'!$A$29:$M$1904,2,FALSE)</f>
        <v>11SW-D/C1476</v>
      </c>
      <c r="E373" s="5">
        <f>VLOOKUP(B373,'[1]Current Slope List'!$A$29:$M$1904,3,FALSE)</f>
        <v>0</v>
      </c>
      <c r="F373" s="6" t="str">
        <f t="shared" si="10"/>
        <v>WHOLE</v>
      </c>
      <c r="G373" s="6" t="str">
        <f>VLOOKUP(B373,'[1]Current Slope List'!$A$29:$M$1904,4,FALSE)</f>
        <v>CP,ML&amp;Wch</v>
      </c>
      <c r="H373" s="6" t="str">
        <f>VLOOKUP(B373,'[1]Current Slope List'!$A$29:$M$1904,5,FALSE)</f>
        <v>Wch-S</v>
      </c>
      <c r="I373" s="6" t="s">
        <v>694</v>
      </c>
      <c r="K373" s="6">
        <f>VLOOKUP(B373,'[1]Current Slope List'!$A$29:$M$1904,11,FALSE)</f>
        <v>0</v>
      </c>
      <c r="L373" s="5" t="s">
        <v>755</v>
      </c>
      <c r="M373" s="5" t="s">
        <v>756</v>
      </c>
      <c r="N373" s="5" t="str">
        <f>VLOOKUP(B373,'[1]Current Slope List'!$A$29:$M$1904,8,FALSE)</f>
        <v>FEHD</v>
      </c>
      <c r="O373" s="7" t="s">
        <v>46</v>
      </c>
      <c r="P373" s="7">
        <v>70</v>
      </c>
      <c r="Q373" s="7">
        <v>8.1</v>
      </c>
      <c r="R373" s="7">
        <v>110</v>
      </c>
      <c r="S373" s="7">
        <f t="shared" si="11"/>
        <v>891</v>
      </c>
      <c r="T373" s="12">
        <v>0</v>
      </c>
      <c r="U373" s="12">
        <v>0</v>
      </c>
      <c r="V373" s="12">
        <v>0</v>
      </c>
      <c r="W373" s="12">
        <v>1</v>
      </c>
      <c r="X373" s="12">
        <v>0</v>
      </c>
      <c r="Y373" s="6" t="s">
        <v>78</v>
      </c>
      <c r="Z373" s="6" t="s">
        <v>72</v>
      </c>
      <c r="AA373" s="9" t="s">
        <v>116</v>
      </c>
      <c r="AB373" s="9" t="s">
        <v>116</v>
      </c>
      <c r="AC373" s="9" t="s">
        <v>116</v>
      </c>
      <c r="AD373" s="9" t="s">
        <v>116</v>
      </c>
      <c r="AE373" s="9" t="s">
        <v>49</v>
      </c>
      <c r="AF373" s="5">
        <v>3</v>
      </c>
      <c r="AG373" s="10">
        <f>VLOOKUP(B373,[1]NPRS!$A$29:$O$1904,10,FALSE)</f>
        <v>0.11</v>
      </c>
      <c r="AH373" s="5" t="str">
        <f>VLOOKUP(B373,'[1]Current Slope List'!$A$29:$M$1904,12,FALSE)</f>
        <v>Yes</v>
      </c>
      <c r="AI373" s="6" t="str">
        <f>IF(VLOOKUP(B373,'[1]intensive 2019'!$A$2:$E$145,1,TRUE)=B373,"Y","N")</f>
        <v>N</v>
      </c>
      <c r="AJ373" s="6" t="s">
        <v>50</v>
      </c>
      <c r="AK373" s="5">
        <v>53</v>
      </c>
      <c r="AL373" s="6" t="s">
        <v>50</v>
      </c>
      <c r="AM373" s="6" t="s">
        <v>50</v>
      </c>
      <c r="AN373" s="6" t="s">
        <v>50</v>
      </c>
      <c r="AO373" s="6" t="s">
        <v>50</v>
      </c>
      <c r="AP373" s="6" t="s">
        <v>50</v>
      </c>
    </row>
    <row r="374" spans="1:42">
      <c r="A374" s="5">
        <v>373</v>
      </c>
      <c r="B374" s="5" t="s">
        <v>764</v>
      </c>
      <c r="C374" s="6" t="str">
        <f>IF(VLOOKUP(B374,'[1]Current Slope List'!$A$29:$M$1904,1,FALSE)=B374,"Y","N")</f>
        <v>Y</v>
      </c>
      <c r="D374" s="5" t="str">
        <f>VLOOKUP(B374,'[1]Current Slope List'!$A$29:$M$1904,2,FALSE)</f>
        <v>11SW-D/CR1477</v>
      </c>
      <c r="E374" s="5">
        <f>VLOOKUP(B374,'[1]Current Slope List'!$A$29:$M$1904,3,FALSE)</f>
        <v>0</v>
      </c>
      <c r="F374" s="6" t="str">
        <f t="shared" si="10"/>
        <v>WHOLE</v>
      </c>
      <c r="G374" s="6" t="str">
        <f>VLOOKUP(B374,'[1]Current Slope List'!$A$29:$M$1904,4,FALSE)</f>
        <v>CP,ML&amp;Wch</v>
      </c>
      <c r="H374" s="6" t="str">
        <f>VLOOKUP(B374,'[1]Current Slope List'!$A$29:$M$1904,5,FALSE)</f>
        <v>Wch-S</v>
      </c>
      <c r="I374" s="6" t="s">
        <v>694</v>
      </c>
      <c r="K374" s="6">
        <f>VLOOKUP(B374,'[1]Current Slope List'!$A$29:$M$1904,11,FALSE)</f>
        <v>0</v>
      </c>
      <c r="L374" s="5" t="s">
        <v>755</v>
      </c>
      <c r="M374" s="5" t="s">
        <v>756</v>
      </c>
      <c r="N374" s="5" t="str">
        <f>VLOOKUP(B374,'[1]Current Slope List'!$A$29:$M$1904,8,FALSE)</f>
        <v>FEHD</v>
      </c>
      <c r="O374" s="7" t="s">
        <v>46</v>
      </c>
      <c r="P374" s="7">
        <v>40</v>
      </c>
      <c r="Q374" s="7">
        <v>3</v>
      </c>
      <c r="R374" s="7">
        <v>60</v>
      </c>
      <c r="S374" s="7">
        <f t="shared" si="11"/>
        <v>180</v>
      </c>
      <c r="T374" s="12">
        <v>0</v>
      </c>
      <c r="U374" s="12">
        <v>1</v>
      </c>
      <c r="V374" s="12">
        <v>0</v>
      </c>
      <c r="W374" s="12">
        <v>0</v>
      </c>
      <c r="X374" s="12">
        <v>0</v>
      </c>
      <c r="Y374" s="6" t="s">
        <v>61</v>
      </c>
      <c r="Z374" s="6" t="s">
        <v>62</v>
      </c>
      <c r="AA374" s="9" t="s">
        <v>765</v>
      </c>
      <c r="AB374" s="9" t="s">
        <v>551</v>
      </c>
      <c r="AC374" s="9" t="s">
        <v>71</v>
      </c>
      <c r="AD374" s="9" t="s">
        <v>352</v>
      </c>
      <c r="AE374" s="9" t="s">
        <v>72</v>
      </c>
      <c r="AF374" s="5">
        <v>3</v>
      </c>
      <c r="AG374" s="10">
        <f>VLOOKUP(B374,[1]NPRS!$A$29:$O$1904,10,FALSE)</f>
        <v>0</v>
      </c>
      <c r="AH374" s="5" t="str">
        <f>VLOOKUP(B374,'[1]Current Slope List'!$A$29:$M$1904,12,FALSE)</f>
        <v>Yes</v>
      </c>
      <c r="AI374" s="6" t="str">
        <f>IF(VLOOKUP(B374,'[1]intensive 2019'!$A$2:$E$145,1,TRUE)=B374,"Y","N")</f>
        <v>N</v>
      </c>
      <c r="AJ374" s="6" t="s">
        <v>50</v>
      </c>
      <c r="AK374" s="5">
        <v>36</v>
      </c>
      <c r="AL374" s="6" t="s">
        <v>50</v>
      </c>
      <c r="AM374" s="6" t="s">
        <v>50</v>
      </c>
      <c r="AN374" s="6" t="s">
        <v>50</v>
      </c>
      <c r="AO374" s="6" t="s">
        <v>50</v>
      </c>
      <c r="AP374" s="6" t="s">
        <v>50</v>
      </c>
    </row>
    <row r="375" spans="1:42">
      <c r="A375" s="5">
        <v>374</v>
      </c>
      <c r="B375" s="5" t="s">
        <v>766</v>
      </c>
      <c r="C375" s="6" t="str">
        <f>IF(VLOOKUP(B375,'[1]Current Slope List'!$A$29:$M$1904,1,FALSE)=B375,"Y","N")</f>
        <v>Y</v>
      </c>
      <c r="D375" s="5" t="str">
        <f>VLOOKUP(B375,'[1]Current Slope List'!$A$29:$M$1904,2,FALSE)</f>
        <v>11SW-D/CR1478</v>
      </c>
      <c r="E375" s="5">
        <f>VLOOKUP(B375,'[1]Current Slope List'!$A$29:$M$1904,3,FALSE)</f>
        <v>0</v>
      </c>
      <c r="F375" s="6" t="str">
        <f t="shared" si="10"/>
        <v>WHOLE</v>
      </c>
      <c r="G375" s="6" t="str">
        <f>VLOOKUP(B375,'[1]Current Slope List'!$A$29:$M$1904,4,FALSE)</f>
        <v>CP,ML&amp;Wch</v>
      </c>
      <c r="H375" s="6" t="str">
        <f>VLOOKUP(B375,'[1]Current Slope List'!$A$29:$M$1904,5,FALSE)</f>
        <v>Wch-S</v>
      </c>
      <c r="I375" s="6" t="s">
        <v>694</v>
      </c>
      <c r="K375" s="6">
        <f>VLOOKUP(B375,'[1]Current Slope List'!$A$29:$M$1904,11,FALSE)</f>
        <v>0</v>
      </c>
      <c r="L375" s="5" t="s">
        <v>755</v>
      </c>
      <c r="M375" s="5" t="s">
        <v>756</v>
      </c>
      <c r="N375" s="5" t="str">
        <f>VLOOKUP(B375,'[1]Current Slope List'!$A$29:$M$1904,8,FALSE)</f>
        <v>FEHD</v>
      </c>
      <c r="O375" s="7" t="s">
        <v>46</v>
      </c>
      <c r="P375" s="7">
        <v>40</v>
      </c>
      <c r="Q375" s="7">
        <v>3.2</v>
      </c>
      <c r="R375" s="7">
        <v>30</v>
      </c>
      <c r="S375" s="7">
        <f t="shared" si="11"/>
        <v>96</v>
      </c>
      <c r="T375" s="12">
        <v>0</v>
      </c>
      <c r="U375" s="12">
        <v>1</v>
      </c>
      <c r="V375" s="12">
        <v>0</v>
      </c>
      <c r="W375" s="12">
        <v>0</v>
      </c>
      <c r="X375" s="12">
        <v>0</v>
      </c>
      <c r="Y375" s="6" t="s">
        <v>61</v>
      </c>
      <c r="Z375" s="6" t="s">
        <v>62</v>
      </c>
      <c r="AA375" s="9" t="s">
        <v>767</v>
      </c>
      <c r="AB375" s="9" t="s">
        <v>54</v>
      </c>
      <c r="AC375" s="9" t="s">
        <v>71</v>
      </c>
      <c r="AD375" s="9" t="s">
        <v>352</v>
      </c>
      <c r="AE375" s="9" t="s">
        <v>72</v>
      </c>
      <c r="AF375" s="5">
        <v>3</v>
      </c>
      <c r="AG375" s="10">
        <f>VLOOKUP(B375,[1]NPRS!$A$29:$O$1904,10,FALSE)</f>
        <v>0.01</v>
      </c>
      <c r="AH375" s="5" t="str">
        <f>VLOOKUP(B375,'[1]Current Slope List'!$A$29:$M$1904,12,FALSE)</f>
        <v>Yes</v>
      </c>
      <c r="AI375" s="6" t="str">
        <f>IF(VLOOKUP(B375,'[1]intensive 2019'!$A$2:$E$145,1,TRUE)=B375,"Y","N")</f>
        <v>N</v>
      </c>
      <c r="AJ375" s="6" t="s">
        <v>50</v>
      </c>
      <c r="AK375" s="5">
        <v>23</v>
      </c>
      <c r="AL375" s="6" t="s">
        <v>50</v>
      </c>
      <c r="AM375" s="6" t="s">
        <v>50</v>
      </c>
      <c r="AN375" s="6" t="s">
        <v>50</v>
      </c>
      <c r="AO375" s="6" t="s">
        <v>50</v>
      </c>
      <c r="AP375" s="6" t="s">
        <v>50</v>
      </c>
    </row>
    <row r="376" spans="1:42">
      <c r="A376" s="5">
        <v>375</v>
      </c>
      <c r="B376" s="5" t="s">
        <v>768</v>
      </c>
      <c r="C376" s="6" t="str">
        <f>IF(VLOOKUP(B376,'[1]Current Slope List'!$A$29:$M$1904,1,FALSE)=B376,"Y","N")</f>
        <v>Y</v>
      </c>
      <c r="D376" s="5" t="str">
        <f>VLOOKUP(B376,'[1]Current Slope List'!$A$29:$M$1904,2,FALSE)</f>
        <v>11SW-D/CR1479</v>
      </c>
      <c r="E376" s="5">
        <f>VLOOKUP(B376,'[1]Current Slope List'!$A$29:$M$1904,3,FALSE)</f>
        <v>0</v>
      </c>
      <c r="F376" s="6" t="str">
        <f t="shared" si="10"/>
        <v>WHOLE</v>
      </c>
      <c r="G376" s="6" t="str">
        <f>VLOOKUP(B376,'[1]Current Slope List'!$A$29:$M$1904,4,FALSE)</f>
        <v>CP,ML&amp;Wch</v>
      </c>
      <c r="H376" s="6" t="str">
        <f>VLOOKUP(B376,'[1]Current Slope List'!$A$29:$M$1904,5,FALSE)</f>
        <v>Wch-S</v>
      </c>
      <c r="I376" s="6" t="s">
        <v>694</v>
      </c>
      <c r="K376" s="6">
        <f>VLOOKUP(B376,'[1]Current Slope List'!$A$29:$M$1904,11,FALSE)</f>
        <v>0</v>
      </c>
      <c r="L376" s="5" t="s">
        <v>755</v>
      </c>
      <c r="M376" s="5" t="s">
        <v>756</v>
      </c>
      <c r="N376" s="5" t="str">
        <f>VLOOKUP(B376,'[1]Current Slope List'!$A$29:$M$1904,8,FALSE)</f>
        <v>FEHD</v>
      </c>
      <c r="O376" s="7" t="s">
        <v>46</v>
      </c>
      <c r="P376" s="7">
        <v>50</v>
      </c>
      <c r="Q376" s="7">
        <v>2.7</v>
      </c>
      <c r="R376" s="7">
        <v>72</v>
      </c>
      <c r="S376" s="7">
        <f t="shared" si="11"/>
        <v>194.4</v>
      </c>
      <c r="T376" s="12">
        <v>0</v>
      </c>
      <c r="U376" s="12">
        <v>1</v>
      </c>
      <c r="V376" s="12">
        <v>0</v>
      </c>
      <c r="W376" s="12">
        <v>0</v>
      </c>
      <c r="X376" s="12">
        <v>0</v>
      </c>
      <c r="Y376" s="6" t="s">
        <v>78</v>
      </c>
      <c r="Z376" s="6" t="s">
        <v>62</v>
      </c>
      <c r="AA376" s="9" t="s">
        <v>769</v>
      </c>
      <c r="AB376" s="9" t="s">
        <v>770</v>
      </c>
      <c r="AC376" s="9" t="s">
        <v>55</v>
      </c>
      <c r="AD376" s="9" t="s">
        <v>297</v>
      </c>
      <c r="AE376" s="9" t="s">
        <v>72</v>
      </c>
      <c r="AF376" s="5">
        <v>3</v>
      </c>
      <c r="AG376" s="10">
        <f>VLOOKUP(B376,[1]NPRS!$A$29:$O$1904,10,FALSE)</f>
        <v>0.04</v>
      </c>
      <c r="AH376" s="5" t="str">
        <f>VLOOKUP(B376,'[1]Current Slope List'!$A$29:$M$1904,12,FALSE)</f>
        <v>Yes</v>
      </c>
      <c r="AI376" s="6" t="str">
        <f>IF(VLOOKUP(B376,'[1]intensive 2019'!$A$2:$E$145,1,TRUE)=B376,"Y","N")</f>
        <v>N</v>
      </c>
      <c r="AJ376" s="6" t="str">
        <f>IF(VLOOKUP(B376,[1]PWI!$A$2:$B$239,1,FALSE)=B376,"Y","N")</f>
        <v>Y</v>
      </c>
      <c r="AK376" s="5">
        <v>21</v>
      </c>
      <c r="AL376" s="6" t="s">
        <v>50</v>
      </c>
      <c r="AM376" s="6" t="s">
        <v>50</v>
      </c>
      <c r="AN376" s="6" t="s">
        <v>50</v>
      </c>
      <c r="AO376" s="6" t="s">
        <v>50</v>
      </c>
      <c r="AP376" s="6" t="s">
        <v>50</v>
      </c>
    </row>
    <row r="377" spans="1:42">
      <c r="A377" s="5">
        <v>376</v>
      </c>
      <c r="B377" s="5" t="s">
        <v>771</v>
      </c>
      <c r="C377" s="6" t="str">
        <f>IF(VLOOKUP(B377,'[1]Current Slope List'!$A$29:$M$1904,1,FALSE)=B377,"Y","N")</f>
        <v>Y</v>
      </c>
      <c r="D377" s="5" t="str">
        <f>VLOOKUP(B377,'[1]Current Slope List'!$A$29:$M$1904,2,FALSE)</f>
        <v>11SW-D/C1480</v>
      </c>
      <c r="E377" s="5">
        <f>VLOOKUP(B377,'[1]Current Slope List'!$A$29:$M$1904,3,FALSE)</f>
        <v>0</v>
      </c>
      <c r="F377" s="6" t="str">
        <f t="shared" si="10"/>
        <v>WHOLE</v>
      </c>
      <c r="G377" s="6" t="str">
        <f>VLOOKUP(B377,'[1]Current Slope List'!$A$29:$M$1904,4,FALSE)</f>
        <v>CP,ML&amp;Wch</v>
      </c>
      <c r="H377" s="6" t="str">
        <f>VLOOKUP(B377,'[1]Current Slope List'!$A$29:$M$1904,5,FALSE)</f>
        <v>Wch-S</v>
      </c>
      <c r="I377" s="6" t="s">
        <v>694</v>
      </c>
      <c r="K377" s="6">
        <f>VLOOKUP(B377,'[1]Current Slope List'!$A$29:$M$1904,11,FALSE)</f>
        <v>0</v>
      </c>
      <c r="L377" s="5" t="s">
        <v>755</v>
      </c>
      <c r="M377" s="5" t="s">
        <v>756</v>
      </c>
      <c r="N377" s="5" t="str">
        <f>VLOOKUP(B377,'[1]Current Slope List'!$A$29:$M$1904,8,FALSE)</f>
        <v>FEHD</v>
      </c>
      <c r="O377" s="7" t="s">
        <v>46</v>
      </c>
      <c r="P377" s="7">
        <v>50</v>
      </c>
      <c r="Q377" s="7">
        <v>3.5</v>
      </c>
      <c r="R377" s="7">
        <v>50</v>
      </c>
      <c r="S377" s="7">
        <f t="shared" si="11"/>
        <v>175</v>
      </c>
      <c r="T377" s="12">
        <v>0</v>
      </c>
      <c r="U377" s="12">
        <v>1</v>
      </c>
      <c r="V377" s="12">
        <v>0</v>
      </c>
      <c r="W377" s="12">
        <v>0</v>
      </c>
      <c r="X377" s="12">
        <v>0</v>
      </c>
      <c r="Y377" s="6" t="s">
        <v>61</v>
      </c>
      <c r="Z377" s="6" t="s">
        <v>62</v>
      </c>
      <c r="AA377" s="9" t="s">
        <v>116</v>
      </c>
      <c r="AB377" s="9" t="s">
        <v>116</v>
      </c>
      <c r="AC377" s="9" t="s">
        <v>116</v>
      </c>
      <c r="AD377" s="9" t="s">
        <v>116</v>
      </c>
      <c r="AE377" s="9" t="s">
        <v>49</v>
      </c>
      <c r="AF377" s="5">
        <v>3</v>
      </c>
      <c r="AG377" s="10">
        <f>VLOOKUP(B377,[1]NPRS!$A$29:$O$1904,10,FALSE)</f>
        <v>0.19</v>
      </c>
      <c r="AH377" s="5" t="str">
        <f>VLOOKUP(B377,'[1]Current Slope List'!$A$29:$M$1904,12,FALSE)</f>
        <v>Yes</v>
      </c>
      <c r="AI377" s="6" t="str">
        <f>IF(VLOOKUP(B377,'[1]intensive 2019'!$A$2:$E$145,1,TRUE)=B377,"Y","N")</f>
        <v>N</v>
      </c>
      <c r="AJ377" s="6" t="s">
        <v>50</v>
      </c>
      <c r="AK377" s="5">
        <v>11</v>
      </c>
      <c r="AL377" s="6" t="s">
        <v>50</v>
      </c>
      <c r="AM377" s="6" t="s">
        <v>50</v>
      </c>
      <c r="AN377" s="6" t="s">
        <v>50</v>
      </c>
      <c r="AO377" s="6" t="s">
        <v>50</v>
      </c>
      <c r="AP377" s="6" t="s">
        <v>50</v>
      </c>
    </row>
    <row r="378" spans="1:42">
      <c r="A378" s="5">
        <v>377</v>
      </c>
      <c r="B378" s="5" t="s">
        <v>772</v>
      </c>
      <c r="C378" s="6" t="str">
        <f>IF(VLOOKUP(B378,'[1]Current Slope List'!$A$29:$M$1904,1,FALSE)=B378,"Y","N")</f>
        <v>Y</v>
      </c>
      <c r="D378" s="5" t="str">
        <f>VLOOKUP(B378,'[1]Current Slope List'!$A$29:$M$1904,2,FALSE)</f>
        <v>11SW-D/C1483</v>
      </c>
      <c r="E378" s="5">
        <f>VLOOKUP(B378,'[1]Current Slope List'!$A$29:$M$1904,3,FALSE)</f>
        <v>0</v>
      </c>
      <c r="F378" s="6" t="str">
        <f t="shared" si="10"/>
        <v>WHOLE</v>
      </c>
      <c r="G378" s="6" t="str">
        <f>VLOOKUP(B378,'[1]Current Slope List'!$A$29:$M$1904,4,FALSE)</f>
        <v>CP,ML&amp;Wch</v>
      </c>
      <c r="H378" s="6" t="str">
        <f>VLOOKUP(B378,'[1]Current Slope List'!$A$29:$M$1904,5,FALSE)</f>
        <v>Wch-S</v>
      </c>
      <c r="I378" s="6" t="s">
        <v>694</v>
      </c>
      <c r="K378" s="6">
        <f>VLOOKUP(B378,'[1]Current Slope List'!$A$29:$M$1904,11,FALSE)</f>
        <v>0</v>
      </c>
      <c r="L378" s="5" t="s">
        <v>755</v>
      </c>
      <c r="M378" s="5" t="s">
        <v>756</v>
      </c>
      <c r="N378" s="5" t="str">
        <f>VLOOKUP(B378,'[1]Current Slope List'!$A$29:$M$1904,8,FALSE)</f>
        <v>FEHD</v>
      </c>
      <c r="O378" s="7" t="s">
        <v>46</v>
      </c>
      <c r="P378" s="7">
        <v>45</v>
      </c>
      <c r="Q378" s="7">
        <v>4.4000000000000004</v>
      </c>
      <c r="R378" s="7">
        <v>45</v>
      </c>
      <c r="S378" s="7">
        <f t="shared" si="11"/>
        <v>198.00000000000003</v>
      </c>
      <c r="T378" s="12">
        <v>0</v>
      </c>
      <c r="U378" s="12">
        <v>1</v>
      </c>
      <c r="V378" s="12">
        <v>0</v>
      </c>
      <c r="W378" s="12">
        <v>0</v>
      </c>
      <c r="X378" s="12">
        <v>0</v>
      </c>
      <c r="Y378" s="6" t="s">
        <v>61</v>
      </c>
      <c r="Z378" s="6" t="s">
        <v>62</v>
      </c>
      <c r="AA378" s="9" t="s">
        <v>116</v>
      </c>
      <c r="AB378" s="9" t="s">
        <v>116</v>
      </c>
      <c r="AC378" s="9" t="s">
        <v>116</v>
      </c>
      <c r="AD378" s="9" t="s">
        <v>116</v>
      </c>
      <c r="AE378" s="9" t="s">
        <v>49</v>
      </c>
      <c r="AF378" s="5">
        <v>3</v>
      </c>
      <c r="AG378" s="10">
        <f>VLOOKUP(B378,[1]NPRS!$A$29:$O$1904,10,FALSE)</f>
        <v>0</v>
      </c>
      <c r="AH378" s="5" t="str">
        <f>VLOOKUP(B378,'[1]Current Slope List'!$A$29:$M$1904,12,FALSE)</f>
        <v>Yes</v>
      </c>
      <c r="AI378" s="6" t="str">
        <f>IF(VLOOKUP(B378,'[1]intensive 2019'!$A$2:$E$145,1,TRUE)=B378,"Y","N")</f>
        <v>N</v>
      </c>
      <c r="AJ378" s="6" t="s">
        <v>50</v>
      </c>
      <c r="AK378" s="5">
        <v>9</v>
      </c>
      <c r="AL378" s="6" t="s">
        <v>50</v>
      </c>
      <c r="AM378" s="6" t="s">
        <v>50</v>
      </c>
      <c r="AN378" s="6" t="s">
        <v>50</v>
      </c>
      <c r="AO378" s="6" t="s">
        <v>50</v>
      </c>
      <c r="AP378" s="6" t="s">
        <v>50</v>
      </c>
    </row>
    <row r="379" spans="1:42">
      <c r="A379" s="5">
        <v>378</v>
      </c>
      <c r="B379" s="5" t="s">
        <v>773</v>
      </c>
      <c r="C379" s="6" t="str">
        <f>IF(VLOOKUP(B379,'[1]Current Slope List'!$A$29:$M$1904,1,FALSE)=B379,"Y","N")</f>
        <v>Y</v>
      </c>
      <c r="D379" s="5" t="str">
        <f>VLOOKUP(B379,'[1]Current Slope List'!$A$29:$M$1904,2,FALSE)</f>
        <v>11SW-D/C1484</v>
      </c>
      <c r="E379" s="5">
        <f>VLOOKUP(B379,'[1]Current Slope List'!$A$29:$M$1904,3,FALSE)</f>
        <v>0</v>
      </c>
      <c r="F379" s="6" t="str">
        <f t="shared" si="10"/>
        <v>WHOLE</v>
      </c>
      <c r="G379" s="6" t="str">
        <f>VLOOKUP(B379,'[1]Current Slope List'!$A$29:$M$1904,4,FALSE)</f>
        <v>CP,ML&amp;Wch</v>
      </c>
      <c r="H379" s="6" t="str">
        <f>VLOOKUP(B379,'[1]Current Slope List'!$A$29:$M$1904,5,FALSE)</f>
        <v>Wch-S</v>
      </c>
      <c r="I379" s="6" t="s">
        <v>694</v>
      </c>
      <c r="K379" s="6">
        <f>VLOOKUP(B379,'[1]Current Slope List'!$A$29:$M$1904,11,FALSE)</f>
        <v>0</v>
      </c>
      <c r="L379" s="5" t="s">
        <v>755</v>
      </c>
      <c r="M379" s="5" t="s">
        <v>756</v>
      </c>
      <c r="N379" s="5" t="str">
        <f>VLOOKUP(B379,'[1]Current Slope List'!$A$29:$M$1904,8,FALSE)</f>
        <v>FEHD</v>
      </c>
      <c r="O379" s="7" t="s">
        <v>46</v>
      </c>
      <c r="P379" s="7">
        <v>40</v>
      </c>
      <c r="Q379" s="7">
        <v>3</v>
      </c>
      <c r="R379" s="7">
        <v>65</v>
      </c>
      <c r="S379" s="7">
        <f t="shared" si="11"/>
        <v>195</v>
      </c>
      <c r="T379" s="12">
        <v>0</v>
      </c>
      <c r="U379" s="12">
        <v>1</v>
      </c>
      <c r="V379" s="12">
        <v>0</v>
      </c>
      <c r="W379" s="12">
        <v>0</v>
      </c>
      <c r="X379" s="12">
        <v>0</v>
      </c>
      <c r="Y379" s="6" t="s">
        <v>61</v>
      </c>
      <c r="Z379" s="6" t="s">
        <v>62</v>
      </c>
      <c r="AA379" s="9" t="s">
        <v>116</v>
      </c>
      <c r="AB379" s="9" t="s">
        <v>116</v>
      </c>
      <c r="AC379" s="9" t="s">
        <v>116</v>
      </c>
      <c r="AD379" s="9" t="s">
        <v>116</v>
      </c>
      <c r="AE379" s="9" t="s">
        <v>49</v>
      </c>
      <c r="AF379" s="5">
        <v>3</v>
      </c>
      <c r="AG379" s="10">
        <f>VLOOKUP(B379,[1]NPRS!$A$29:$O$1904,10,FALSE)</f>
        <v>0</v>
      </c>
      <c r="AH379" s="5" t="str">
        <f>VLOOKUP(B379,'[1]Current Slope List'!$A$29:$M$1904,12,FALSE)</f>
        <v>Yes</v>
      </c>
      <c r="AI379" s="6" t="str">
        <f>IF(VLOOKUP(B379,'[1]intensive 2019'!$A$2:$E$145,1,TRUE)=B379,"Y","N")</f>
        <v>N</v>
      </c>
      <c r="AJ379" s="6" t="s">
        <v>50</v>
      </c>
      <c r="AK379" s="5">
        <v>22</v>
      </c>
      <c r="AL379" s="6" t="s">
        <v>50</v>
      </c>
      <c r="AM379" s="6" t="s">
        <v>50</v>
      </c>
      <c r="AN379" s="6" t="s">
        <v>50</v>
      </c>
      <c r="AO379" s="6" t="s">
        <v>50</v>
      </c>
      <c r="AP379" s="6" t="s">
        <v>50</v>
      </c>
    </row>
    <row r="380" spans="1:42">
      <c r="A380" s="5">
        <v>379</v>
      </c>
      <c r="B380" s="5" t="s">
        <v>774</v>
      </c>
      <c r="C380" s="6" t="str">
        <f>IF(VLOOKUP(B380,'[1]Current Slope List'!$A$29:$M$1904,1,FALSE)=B380,"Y","N")</f>
        <v>Y</v>
      </c>
      <c r="D380" s="5" t="str">
        <f>VLOOKUP(B380,'[1]Current Slope List'!$A$29:$M$1904,2,FALSE)</f>
        <v>11SW-D/C1485</v>
      </c>
      <c r="E380" s="5">
        <f>VLOOKUP(B380,'[1]Current Slope List'!$A$29:$M$1904,3,FALSE)</f>
        <v>0</v>
      </c>
      <c r="F380" s="6" t="str">
        <f t="shared" si="10"/>
        <v>WHOLE</v>
      </c>
      <c r="G380" s="6" t="str">
        <f>VLOOKUP(B380,'[1]Current Slope List'!$A$29:$M$1904,4,FALSE)</f>
        <v>CP,ML&amp;Wch</v>
      </c>
      <c r="H380" s="6" t="str">
        <f>VLOOKUP(B380,'[1]Current Slope List'!$A$29:$M$1904,5,FALSE)</f>
        <v>Wch-S</v>
      </c>
      <c r="I380" s="6" t="s">
        <v>694</v>
      </c>
      <c r="K380" s="6">
        <f>VLOOKUP(B380,'[1]Current Slope List'!$A$29:$M$1904,11,FALSE)</f>
        <v>0</v>
      </c>
      <c r="L380" s="5" t="s">
        <v>755</v>
      </c>
      <c r="M380" s="5" t="s">
        <v>756</v>
      </c>
      <c r="N380" s="5" t="str">
        <f>VLOOKUP(B380,'[1]Current Slope List'!$A$29:$M$1904,8,FALSE)</f>
        <v>FEHD</v>
      </c>
      <c r="O380" s="7" t="s">
        <v>46</v>
      </c>
      <c r="P380" s="7">
        <v>45</v>
      </c>
      <c r="Q380" s="7">
        <v>3.5</v>
      </c>
      <c r="R380" s="7">
        <v>28</v>
      </c>
      <c r="S380" s="7">
        <f t="shared" si="11"/>
        <v>98</v>
      </c>
      <c r="T380" s="12">
        <v>0</v>
      </c>
      <c r="U380" s="12">
        <v>1</v>
      </c>
      <c r="V380" s="12">
        <v>0</v>
      </c>
      <c r="W380" s="12">
        <v>0</v>
      </c>
      <c r="X380" s="12">
        <v>0</v>
      </c>
      <c r="Y380" s="6" t="s">
        <v>61</v>
      </c>
      <c r="Z380" s="6" t="s">
        <v>62</v>
      </c>
      <c r="AA380" s="9" t="s">
        <v>116</v>
      </c>
      <c r="AB380" s="9" t="s">
        <v>116</v>
      </c>
      <c r="AC380" s="9" t="s">
        <v>116</v>
      </c>
      <c r="AD380" s="9" t="s">
        <v>116</v>
      </c>
      <c r="AE380" s="9" t="s">
        <v>49</v>
      </c>
      <c r="AF380" s="5">
        <v>3</v>
      </c>
      <c r="AG380" s="10">
        <f>VLOOKUP(B380,[1]NPRS!$A$29:$O$1904,10,FALSE)</f>
        <v>0</v>
      </c>
      <c r="AH380" s="5" t="str">
        <f>VLOOKUP(B380,'[1]Current Slope List'!$A$29:$M$1904,12,FALSE)</f>
        <v>Yes</v>
      </c>
      <c r="AI380" s="6" t="str">
        <f>IF(VLOOKUP(B380,'[1]intensive 2019'!$A$2:$E$145,1,TRUE)=B380,"Y","N")</f>
        <v>N</v>
      </c>
      <c r="AJ380" s="6" t="s">
        <v>50</v>
      </c>
      <c r="AK380" s="5">
        <v>7</v>
      </c>
      <c r="AL380" s="6" t="s">
        <v>50</v>
      </c>
      <c r="AM380" s="6" t="s">
        <v>50</v>
      </c>
      <c r="AN380" s="6" t="s">
        <v>50</v>
      </c>
      <c r="AO380" s="6" t="s">
        <v>50</v>
      </c>
      <c r="AP380" s="6" t="s">
        <v>50</v>
      </c>
    </row>
    <row r="381" spans="1:42">
      <c r="A381" s="5">
        <v>380</v>
      </c>
      <c r="B381" s="5" t="s">
        <v>775</v>
      </c>
      <c r="C381" s="6" t="str">
        <f>IF(VLOOKUP(B381,'[1]Current Slope List'!$A$29:$M$1904,1,FALSE)=B381,"Y","N")</f>
        <v>Y</v>
      </c>
      <c r="D381" s="5" t="str">
        <f>VLOOKUP(B381,'[1]Current Slope List'!$A$29:$M$1904,2,FALSE)</f>
        <v>11SW-D/C1486</v>
      </c>
      <c r="E381" s="5">
        <f>VLOOKUP(B381,'[1]Current Slope List'!$A$29:$M$1904,3,FALSE)</f>
        <v>0</v>
      </c>
      <c r="F381" s="6" t="str">
        <f t="shared" si="10"/>
        <v>WHOLE</v>
      </c>
      <c r="G381" s="6" t="str">
        <f>VLOOKUP(B381,'[1]Current Slope List'!$A$29:$M$1904,4,FALSE)</f>
        <v>CP,ML&amp;Wch</v>
      </c>
      <c r="H381" s="6" t="str">
        <f>VLOOKUP(B381,'[1]Current Slope List'!$A$29:$M$1904,5,FALSE)</f>
        <v>Wch-S</v>
      </c>
      <c r="I381" s="6" t="s">
        <v>694</v>
      </c>
      <c r="K381" s="6">
        <f>VLOOKUP(B381,'[1]Current Slope List'!$A$29:$M$1904,11,FALSE)</f>
        <v>0</v>
      </c>
      <c r="L381" s="5" t="s">
        <v>755</v>
      </c>
      <c r="M381" s="5" t="s">
        <v>756</v>
      </c>
      <c r="N381" s="5" t="str">
        <f>VLOOKUP(B381,'[1]Current Slope List'!$A$29:$M$1904,8,FALSE)</f>
        <v>FEHD</v>
      </c>
      <c r="O381" s="7" t="s">
        <v>46</v>
      </c>
      <c r="P381" s="7">
        <v>45</v>
      </c>
      <c r="Q381" s="7">
        <v>4</v>
      </c>
      <c r="R381" s="7">
        <v>38</v>
      </c>
      <c r="S381" s="7">
        <f t="shared" si="11"/>
        <v>152</v>
      </c>
      <c r="T381" s="12">
        <v>0</v>
      </c>
      <c r="U381" s="12">
        <v>1</v>
      </c>
      <c r="V381" s="12">
        <v>0</v>
      </c>
      <c r="W381" s="12">
        <v>0</v>
      </c>
      <c r="X381" s="12">
        <v>0</v>
      </c>
      <c r="Y381" s="6" t="s">
        <v>61</v>
      </c>
      <c r="Z381" s="6" t="s">
        <v>62</v>
      </c>
      <c r="AA381" s="9" t="s">
        <v>116</v>
      </c>
      <c r="AB381" s="9" t="s">
        <v>116</v>
      </c>
      <c r="AC381" s="9" t="s">
        <v>116</v>
      </c>
      <c r="AD381" s="9" t="s">
        <v>116</v>
      </c>
      <c r="AE381" s="9" t="s">
        <v>49</v>
      </c>
      <c r="AF381" s="5">
        <v>3</v>
      </c>
      <c r="AG381" s="10">
        <f>VLOOKUP(B381,[1]NPRS!$A$29:$O$1904,10,FALSE)</f>
        <v>0</v>
      </c>
      <c r="AH381" s="5" t="str">
        <f>VLOOKUP(B381,'[1]Current Slope List'!$A$29:$M$1904,12,FALSE)</f>
        <v>Yes</v>
      </c>
      <c r="AI381" s="6" t="str">
        <f>IF(VLOOKUP(B381,'[1]intensive 2019'!$A$2:$E$145,1,TRUE)=B381,"Y","N")</f>
        <v>N</v>
      </c>
      <c r="AJ381" s="6" t="s">
        <v>50</v>
      </c>
      <c r="AK381" s="5">
        <v>14</v>
      </c>
      <c r="AL381" s="6" t="s">
        <v>50</v>
      </c>
      <c r="AM381" s="6" t="s">
        <v>50</v>
      </c>
      <c r="AN381" s="6" t="s">
        <v>50</v>
      </c>
      <c r="AO381" s="6" t="s">
        <v>50</v>
      </c>
      <c r="AP381" s="6" t="s">
        <v>50</v>
      </c>
    </row>
    <row r="382" spans="1:42">
      <c r="A382" s="5">
        <v>381</v>
      </c>
      <c r="B382" s="5" t="s">
        <v>776</v>
      </c>
      <c r="C382" s="6" t="str">
        <f>IF(VLOOKUP(B382,'[1]Current Slope List'!$A$29:$M$1904,1,FALSE)=B382,"Y","N")</f>
        <v>Y</v>
      </c>
      <c r="D382" s="5" t="str">
        <f>VLOOKUP(B382,'[1]Current Slope List'!$A$29:$M$1904,2,FALSE)</f>
        <v>11SW-D/C1487</v>
      </c>
      <c r="E382" s="5">
        <f>VLOOKUP(B382,'[1]Current Slope List'!$A$29:$M$1904,3,FALSE)</f>
        <v>0</v>
      </c>
      <c r="F382" s="6" t="str">
        <f t="shared" si="10"/>
        <v>WHOLE</v>
      </c>
      <c r="G382" s="6" t="str">
        <f>VLOOKUP(B382,'[1]Current Slope List'!$A$29:$M$1904,4,FALSE)</f>
        <v>CP,ML&amp;Wch</v>
      </c>
      <c r="H382" s="6" t="str">
        <f>VLOOKUP(B382,'[1]Current Slope List'!$A$29:$M$1904,5,FALSE)</f>
        <v>Wch-S</v>
      </c>
      <c r="I382" s="6" t="s">
        <v>694</v>
      </c>
      <c r="K382" s="6">
        <f>VLOOKUP(B382,'[1]Current Slope List'!$A$29:$M$1904,11,FALSE)</f>
        <v>0</v>
      </c>
      <c r="L382" s="5" t="s">
        <v>755</v>
      </c>
      <c r="M382" s="5" t="s">
        <v>756</v>
      </c>
      <c r="N382" s="5" t="str">
        <f>VLOOKUP(B382,'[1]Current Slope List'!$A$29:$M$1904,8,FALSE)</f>
        <v>FEHD</v>
      </c>
      <c r="O382" s="7" t="s">
        <v>46</v>
      </c>
      <c r="P382" s="7">
        <v>40</v>
      </c>
      <c r="Q382" s="7">
        <v>9</v>
      </c>
      <c r="R382" s="7">
        <v>80</v>
      </c>
      <c r="S382" s="7">
        <f t="shared" si="11"/>
        <v>720</v>
      </c>
      <c r="T382" s="12">
        <v>0</v>
      </c>
      <c r="U382" s="12">
        <v>0.9</v>
      </c>
      <c r="V382" s="12">
        <v>0</v>
      </c>
      <c r="W382" s="12">
        <v>0</v>
      </c>
      <c r="X382" s="12">
        <v>0.1</v>
      </c>
      <c r="Y382" s="6" t="s">
        <v>61</v>
      </c>
      <c r="Z382" s="6" t="s">
        <v>72</v>
      </c>
      <c r="AA382" s="9" t="s">
        <v>116</v>
      </c>
      <c r="AB382" s="9" t="s">
        <v>116</v>
      </c>
      <c r="AC382" s="9" t="s">
        <v>116</v>
      </c>
      <c r="AD382" s="9" t="s">
        <v>116</v>
      </c>
      <c r="AE382" s="9" t="s">
        <v>49</v>
      </c>
      <c r="AF382" s="5">
        <v>3</v>
      </c>
      <c r="AG382" s="10">
        <f>VLOOKUP(B382,[1]NPRS!$A$29:$O$1904,10,FALSE)</f>
        <v>0</v>
      </c>
      <c r="AH382" s="5" t="str">
        <f>VLOOKUP(B382,'[1]Current Slope List'!$A$29:$M$1904,12,FALSE)</f>
        <v>Yes</v>
      </c>
      <c r="AI382" s="6" t="str">
        <f>IF(VLOOKUP(B382,'[1]intensive 2019'!$A$2:$E$145,1,TRUE)=B382,"Y","N")</f>
        <v>N</v>
      </c>
      <c r="AJ382" s="6" t="s">
        <v>50</v>
      </c>
      <c r="AK382" s="5">
        <v>48</v>
      </c>
      <c r="AL382" s="6" t="s">
        <v>50</v>
      </c>
      <c r="AM382" s="6" t="s">
        <v>50</v>
      </c>
      <c r="AN382" s="6" t="s">
        <v>50</v>
      </c>
      <c r="AO382" s="6" t="s">
        <v>50</v>
      </c>
      <c r="AP382" s="6" t="s">
        <v>50</v>
      </c>
    </row>
    <row r="383" spans="1:42">
      <c r="A383" s="5">
        <v>382</v>
      </c>
      <c r="B383" s="5" t="s">
        <v>777</v>
      </c>
      <c r="C383" s="6" t="str">
        <f>IF(VLOOKUP(B383,'[1]Current Slope List'!$A$29:$M$1904,1,FALSE)=B383,"Y","N")</f>
        <v>Y</v>
      </c>
      <c r="D383" s="5" t="str">
        <f>VLOOKUP(B383,'[1]Current Slope List'!$A$29:$M$1904,2,FALSE)</f>
        <v>11SW-D/C1488</v>
      </c>
      <c r="E383" s="5">
        <f>VLOOKUP(B383,'[1]Current Slope List'!$A$29:$M$1904,3,FALSE)</f>
        <v>0</v>
      </c>
      <c r="F383" s="6" t="str">
        <f t="shared" si="10"/>
        <v>WHOLE</v>
      </c>
      <c r="G383" s="6" t="str">
        <f>VLOOKUP(B383,'[1]Current Slope List'!$A$29:$M$1904,4,FALSE)</f>
        <v>CP,ML&amp;Wch</v>
      </c>
      <c r="H383" s="6" t="str">
        <f>VLOOKUP(B383,'[1]Current Slope List'!$A$29:$M$1904,5,FALSE)</f>
        <v>Wch-S</v>
      </c>
      <c r="I383" s="6" t="s">
        <v>694</v>
      </c>
      <c r="K383" s="6">
        <f>VLOOKUP(B383,'[1]Current Slope List'!$A$29:$M$1904,11,FALSE)</f>
        <v>0</v>
      </c>
      <c r="L383" s="5" t="s">
        <v>755</v>
      </c>
      <c r="M383" s="5" t="s">
        <v>756</v>
      </c>
      <c r="N383" s="5" t="str">
        <f>VLOOKUP(B383,'[1]Current Slope List'!$A$29:$M$1904,8,FALSE)</f>
        <v>FEHD</v>
      </c>
      <c r="O383" s="7" t="s">
        <v>46</v>
      </c>
      <c r="P383" s="7">
        <v>65</v>
      </c>
      <c r="Q383" s="7">
        <v>4.5</v>
      </c>
      <c r="R383" s="7">
        <v>40</v>
      </c>
      <c r="S383" s="7">
        <f t="shared" si="11"/>
        <v>180</v>
      </c>
      <c r="T383" s="12">
        <v>0</v>
      </c>
      <c r="U383" s="12">
        <v>0</v>
      </c>
      <c r="V383" s="12">
        <v>0</v>
      </c>
      <c r="W383" s="12">
        <v>1</v>
      </c>
      <c r="X383" s="12">
        <v>0</v>
      </c>
      <c r="Y383" s="6" t="s">
        <v>78</v>
      </c>
      <c r="Z383" s="6" t="s">
        <v>72</v>
      </c>
      <c r="AA383" s="9" t="s">
        <v>116</v>
      </c>
      <c r="AB383" s="9" t="s">
        <v>116</v>
      </c>
      <c r="AC383" s="9" t="s">
        <v>116</v>
      </c>
      <c r="AD383" s="9" t="s">
        <v>116</v>
      </c>
      <c r="AE383" s="9" t="s">
        <v>49</v>
      </c>
      <c r="AF383" s="5">
        <v>3</v>
      </c>
      <c r="AG383" s="10">
        <f>VLOOKUP(B383,[1]NPRS!$A$29:$O$1904,10,FALSE)</f>
        <v>0</v>
      </c>
      <c r="AH383" s="5" t="str">
        <f>VLOOKUP(B383,'[1]Current Slope List'!$A$29:$M$1904,12,FALSE)</f>
        <v>Yes</v>
      </c>
      <c r="AI383" s="6" t="str">
        <f>IF(VLOOKUP(B383,'[1]intensive 2019'!$A$2:$E$145,1,TRUE)=B383,"Y","N")</f>
        <v>N</v>
      </c>
      <c r="AJ383" s="6" t="s">
        <v>50</v>
      </c>
      <c r="AK383" s="5">
        <v>28</v>
      </c>
      <c r="AL383" s="6" t="s">
        <v>50</v>
      </c>
      <c r="AM383" s="6" t="s">
        <v>50</v>
      </c>
      <c r="AN383" s="6" t="s">
        <v>50</v>
      </c>
      <c r="AO383" s="6" t="s">
        <v>50</v>
      </c>
      <c r="AP383" s="6" t="s">
        <v>50</v>
      </c>
    </row>
    <row r="384" spans="1:42">
      <c r="A384" s="5">
        <v>383</v>
      </c>
      <c r="B384" s="5" t="s">
        <v>778</v>
      </c>
      <c r="C384" s="6" t="str">
        <f>IF(VLOOKUP(B384,'[1]Current Slope List'!$A$29:$M$1904,1,FALSE)=B384,"Y","N")</f>
        <v>Y</v>
      </c>
      <c r="D384" s="5" t="str">
        <f>VLOOKUP(B384,'[1]Current Slope List'!$A$29:$M$1904,2,FALSE)</f>
        <v>11SW-D/C1489</v>
      </c>
      <c r="E384" s="5">
        <f>VLOOKUP(B384,'[1]Current Slope List'!$A$29:$M$1904,3,FALSE)</f>
        <v>0</v>
      </c>
      <c r="F384" s="6" t="str">
        <f t="shared" si="10"/>
        <v>WHOLE</v>
      </c>
      <c r="G384" s="6" t="str">
        <f>VLOOKUP(B384,'[1]Current Slope List'!$A$29:$M$1904,4,FALSE)</f>
        <v>CP,ML&amp;Wch</v>
      </c>
      <c r="H384" s="6" t="str">
        <f>VLOOKUP(B384,'[1]Current Slope List'!$A$29:$M$1904,5,FALSE)</f>
        <v>Wch-S</v>
      </c>
      <c r="I384" s="6" t="s">
        <v>694</v>
      </c>
      <c r="K384" s="6">
        <f>VLOOKUP(B384,'[1]Current Slope List'!$A$29:$M$1904,11,FALSE)</f>
        <v>0</v>
      </c>
      <c r="L384" s="5" t="s">
        <v>755</v>
      </c>
      <c r="M384" s="5" t="s">
        <v>756</v>
      </c>
      <c r="N384" s="5" t="str">
        <f>VLOOKUP(B384,'[1]Current Slope List'!$A$29:$M$1904,8,FALSE)</f>
        <v>FEHD</v>
      </c>
      <c r="O384" s="7" t="s">
        <v>46</v>
      </c>
      <c r="P384" s="7">
        <v>35</v>
      </c>
      <c r="Q384" s="7">
        <v>3.5</v>
      </c>
      <c r="R384" s="7">
        <v>58</v>
      </c>
      <c r="S384" s="7">
        <f t="shared" si="11"/>
        <v>203</v>
      </c>
      <c r="T384" s="12">
        <v>0</v>
      </c>
      <c r="U384" s="12">
        <v>1</v>
      </c>
      <c r="V384" s="12">
        <v>0</v>
      </c>
      <c r="W384" s="12">
        <v>0</v>
      </c>
      <c r="X384" s="12">
        <v>0</v>
      </c>
      <c r="Y384" s="6" t="s">
        <v>61</v>
      </c>
      <c r="Z384" s="6" t="s">
        <v>72</v>
      </c>
      <c r="AA384" s="9" t="s">
        <v>116</v>
      </c>
      <c r="AB384" s="9" t="s">
        <v>116</v>
      </c>
      <c r="AC384" s="9" t="s">
        <v>116</v>
      </c>
      <c r="AD384" s="9" t="s">
        <v>116</v>
      </c>
      <c r="AE384" s="9" t="s">
        <v>49</v>
      </c>
      <c r="AF384" s="5">
        <v>3</v>
      </c>
      <c r="AG384" s="10">
        <f>VLOOKUP(B384,[1]NPRS!$A$29:$O$1904,10,FALSE)</f>
        <v>0.14000000000000001</v>
      </c>
      <c r="AH384" s="5" t="str">
        <f>VLOOKUP(B384,'[1]Current Slope List'!$A$29:$M$1904,12,FALSE)</f>
        <v>Yes</v>
      </c>
      <c r="AI384" s="6" t="str">
        <f>IF(VLOOKUP(B384,'[1]intensive 2019'!$A$2:$E$145,1,TRUE)=B384,"Y","N")</f>
        <v>N</v>
      </c>
      <c r="AJ384" s="6" t="s">
        <v>50</v>
      </c>
      <c r="AK384" s="5">
        <v>64</v>
      </c>
      <c r="AL384" s="6" t="s">
        <v>50</v>
      </c>
      <c r="AM384" s="6" t="s">
        <v>50</v>
      </c>
      <c r="AN384" s="6" t="s">
        <v>50</v>
      </c>
      <c r="AO384" s="6" t="s">
        <v>50</v>
      </c>
      <c r="AP384" s="6" t="s">
        <v>50</v>
      </c>
    </row>
    <row r="385" spans="1:42">
      <c r="A385" s="5">
        <v>384</v>
      </c>
      <c r="B385" s="5" t="s">
        <v>779</v>
      </c>
      <c r="C385" s="6" t="str">
        <f>IF(VLOOKUP(B385,'[1]Current Slope List'!$A$29:$M$1904,1,FALSE)=B385,"Y","N")</f>
        <v>Y</v>
      </c>
      <c r="D385" s="5" t="str">
        <f>VLOOKUP(B385,'[1]Current Slope List'!$A$29:$M$1904,2,FALSE)</f>
        <v>11SW-D/C1490</v>
      </c>
      <c r="E385" s="5">
        <f>VLOOKUP(B385,'[1]Current Slope List'!$A$29:$M$1904,3,FALSE)</f>
        <v>0</v>
      </c>
      <c r="F385" s="6" t="str">
        <f t="shared" si="10"/>
        <v>WHOLE</v>
      </c>
      <c r="G385" s="6" t="str">
        <f>VLOOKUP(B385,'[1]Current Slope List'!$A$29:$M$1904,4,FALSE)</f>
        <v>CP,ML&amp;Wch</v>
      </c>
      <c r="H385" s="6" t="str">
        <f>VLOOKUP(B385,'[1]Current Slope List'!$A$29:$M$1904,5,FALSE)</f>
        <v>Wch-S</v>
      </c>
      <c r="I385" s="6" t="s">
        <v>694</v>
      </c>
      <c r="K385" s="6">
        <f>VLOOKUP(B385,'[1]Current Slope List'!$A$29:$M$1904,11,FALSE)</f>
        <v>0</v>
      </c>
      <c r="L385" s="5" t="s">
        <v>755</v>
      </c>
      <c r="M385" s="5" t="s">
        <v>756</v>
      </c>
      <c r="N385" s="5" t="str">
        <f>VLOOKUP(B385,'[1]Current Slope List'!$A$29:$M$1904,8,FALSE)</f>
        <v>FEHD</v>
      </c>
      <c r="O385" s="7" t="s">
        <v>46</v>
      </c>
      <c r="P385" s="7">
        <v>40</v>
      </c>
      <c r="Q385" s="7">
        <v>4.0999999999999996</v>
      </c>
      <c r="R385" s="7">
        <v>33</v>
      </c>
      <c r="S385" s="7">
        <f t="shared" si="11"/>
        <v>135.29999999999998</v>
      </c>
      <c r="T385" s="12">
        <v>0</v>
      </c>
      <c r="U385" s="12">
        <v>1</v>
      </c>
      <c r="V385" s="12">
        <v>0</v>
      </c>
      <c r="W385" s="12">
        <v>0</v>
      </c>
      <c r="X385" s="12">
        <v>0</v>
      </c>
      <c r="Y385" s="6" t="s">
        <v>61</v>
      </c>
      <c r="Z385" s="6" t="s">
        <v>62</v>
      </c>
      <c r="AA385" s="9" t="s">
        <v>116</v>
      </c>
      <c r="AB385" s="9" t="s">
        <v>116</v>
      </c>
      <c r="AC385" s="9" t="s">
        <v>116</v>
      </c>
      <c r="AD385" s="9" t="s">
        <v>116</v>
      </c>
      <c r="AE385" s="9" t="s">
        <v>49</v>
      </c>
      <c r="AF385" s="5">
        <v>3</v>
      </c>
      <c r="AG385" s="10">
        <f>VLOOKUP(B385,[1]NPRS!$A$29:$O$1904,10,FALSE)</f>
        <v>0</v>
      </c>
      <c r="AH385" s="5" t="str">
        <f>VLOOKUP(B385,'[1]Current Slope List'!$A$29:$M$1904,12,FALSE)</f>
        <v>Yes</v>
      </c>
      <c r="AI385" s="6" t="str">
        <f>IF(VLOOKUP(B385,'[1]intensive 2019'!$A$2:$E$145,1,TRUE)=B385,"Y","N")</f>
        <v>N</v>
      </c>
      <c r="AJ385" s="6" t="s">
        <v>50</v>
      </c>
      <c r="AK385" s="5">
        <v>14</v>
      </c>
      <c r="AL385" s="6" t="s">
        <v>50</v>
      </c>
      <c r="AM385" s="6" t="s">
        <v>50</v>
      </c>
      <c r="AN385" s="6" t="s">
        <v>50</v>
      </c>
      <c r="AO385" s="6" t="s">
        <v>50</v>
      </c>
      <c r="AP385" s="6" t="s">
        <v>50</v>
      </c>
    </row>
    <row r="386" spans="1:42">
      <c r="A386" s="5">
        <v>385</v>
      </c>
      <c r="B386" s="5" t="s">
        <v>780</v>
      </c>
      <c r="C386" s="6" t="str">
        <f>IF(VLOOKUP(B386,'[1]Current Slope List'!$A$29:$M$1904,1,FALSE)=B386,"Y","N")</f>
        <v>Y</v>
      </c>
      <c r="D386" s="5" t="str">
        <f>VLOOKUP(B386,'[1]Current Slope List'!$A$29:$M$1904,2,FALSE)</f>
        <v>11SW-D/C1491</v>
      </c>
      <c r="E386" s="5">
        <f>VLOOKUP(B386,'[1]Current Slope List'!$A$29:$M$1904,3,FALSE)</f>
        <v>0</v>
      </c>
      <c r="F386" s="6" t="str">
        <f t="shared" si="10"/>
        <v>WHOLE</v>
      </c>
      <c r="G386" s="6" t="str">
        <f>VLOOKUP(B386,'[1]Current Slope List'!$A$29:$M$1904,4,FALSE)</f>
        <v>CP,ML&amp;Wch</v>
      </c>
      <c r="H386" s="6" t="str">
        <f>VLOOKUP(B386,'[1]Current Slope List'!$A$29:$M$1904,5,FALSE)</f>
        <v>Wch-S</v>
      </c>
      <c r="I386" s="6" t="s">
        <v>694</v>
      </c>
      <c r="K386" s="6">
        <f>VLOOKUP(B386,'[1]Current Slope List'!$A$29:$M$1904,11,FALSE)</f>
        <v>0</v>
      </c>
      <c r="L386" s="5" t="s">
        <v>755</v>
      </c>
      <c r="M386" s="5" t="s">
        <v>756</v>
      </c>
      <c r="N386" s="5" t="str">
        <f>VLOOKUP(B386,'[1]Current Slope List'!$A$29:$M$1904,8,FALSE)</f>
        <v>FEHD</v>
      </c>
      <c r="O386" s="7" t="s">
        <v>46</v>
      </c>
      <c r="P386" s="7">
        <v>70</v>
      </c>
      <c r="Q386" s="7">
        <v>3.8</v>
      </c>
      <c r="R386" s="7">
        <v>85</v>
      </c>
      <c r="S386" s="7">
        <f t="shared" si="11"/>
        <v>323</v>
      </c>
      <c r="T386" s="12">
        <v>0</v>
      </c>
      <c r="U386" s="12">
        <v>0</v>
      </c>
      <c r="V386" s="12">
        <v>0</v>
      </c>
      <c r="W386" s="12">
        <v>1</v>
      </c>
      <c r="X386" s="12">
        <v>0</v>
      </c>
      <c r="Y386" s="6" t="s">
        <v>78</v>
      </c>
      <c r="Z386" s="6" t="s">
        <v>72</v>
      </c>
      <c r="AA386" s="9" t="s">
        <v>116</v>
      </c>
      <c r="AB386" s="9" t="s">
        <v>116</v>
      </c>
      <c r="AC386" s="9" t="s">
        <v>116</v>
      </c>
      <c r="AD386" s="9" t="s">
        <v>116</v>
      </c>
      <c r="AE386" s="9" t="s">
        <v>49</v>
      </c>
      <c r="AF386" s="5">
        <v>3</v>
      </c>
      <c r="AG386" s="10">
        <f>VLOOKUP(B386,[1]NPRS!$A$29:$O$1904,10,FALSE)</f>
        <v>0</v>
      </c>
      <c r="AH386" s="5" t="str">
        <f>VLOOKUP(B386,'[1]Current Slope List'!$A$29:$M$1904,12,FALSE)</f>
        <v>Yes</v>
      </c>
      <c r="AI386" s="6" t="str">
        <f>IF(VLOOKUP(B386,'[1]intensive 2019'!$A$2:$E$145,1,TRUE)=B386,"Y","N")</f>
        <v>N</v>
      </c>
      <c r="AJ386" s="6" t="s">
        <v>50</v>
      </c>
      <c r="AK386" s="5">
        <v>32</v>
      </c>
      <c r="AL386" s="6" t="s">
        <v>50</v>
      </c>
      <c r="AM386" s="6" t="s">
        <v>50</v>
      </c>
      <c r="AN386" s="6" t="s">
        <v>50</v>
      </c>
      <c r="AO386" s="6" t="s">
        <v>50</v>
      </c>
      <c r="AP386" s="6" t="str">
        <f>IF(VLOOKUP(D386,[1]Greening!$A$4:$C$30,1,FALSE)=D386,"Y","N")</f>
        <v>Y</v>
      </c>
    </row>
    <row r="387" spans="1:42">
      <c r="A387" s="5">
        <v>386</v>
      </c>
      <c r="B387" s="5" t="s">
        <v>781</v>
      </c>
      <c r="C387" s="6" t="str">
        <f>IF(VLOOKUP(B387,'[1]Current Slope List'!$A$29:$M$1904,1,FALSE)=B387,"Y","N")</f>
        <v>Y</v>
      </c>
      <c r="D387" s="5" t="str">
        <f>VLOOKUP(B387,'[1]Current Slope List'!$A$29:$M$1904,2,FALSE)</f>
        <v>11SW-D/C1495</v>
      </c>
      <c r="E387" s="5">
        <f>VLOOKUP(B387,'[1]Current Slope List'!$A$29:$M$1904,3,FALSE)</f>
        <v>0</v>
      </c>
      <c r="F387" s="6" t="str">
        <f t="shared" ref="F387:F450" si="12">IF(E387=0,"WHOLE",E387)</f>
        <v>WHOLE</v>
      </c>
      <c r="G387" s="6" t="str">
        <f>VLOOKUP(B387,'[1]Current Slope List'!$A$29:$M$1904,4,FALSE)</f>
        <v>CP,ML&amp;Wch</v>
      </c>
      <c r="H387" s="6" t="str">
        <f>VLOOKUP(B387,'[1]Current Slope List'!$A$29:$M$1904,5,FALSE)</f>
        <v>Wch-S</v>
      </c>
      <c r="I387" s="6" t="s">
        <v>694</v>
      </c>
      <c r="K387" s="6">
        <f>VLOOKUP(B387,'[1]Current Slope List'!$A$29:$M$1904,11,FALSE)</f>
        <v>0</v>
      </c>
      <c r="L387" s="5" t="s">
        <v>755</v>
      </c>
      <c r="M387" s="5" t="s">
        <v>756</v>
      </c>
      <c r="N387" s="5" t="str">
        <f>VLOOKUP(B387,'[1]Current Slope List'!$A$29:$M$1904,8,FALSE)</f>
        <v>FEHD</v>
      </c>
      <c r="O387" s="7" t="s">
        <v>46</v>
      </c>
      <c r="P387" s="7">
        <v>60</v>
      </c>
      <c r="Q387" s="7">
        <v>3.5</v>
      </c>
      <c r="R387" s="7">
        <v>36</v>
      </c>
      <c r="S387" s="7">
        <f t="shared" si="11"/>
        <v>126</v>
      </c>
      <c r="T387" s="12">
        <v>0</v>
      </c>
      <c r="U387" s="12">
        <v>1</v>
      </c>
      <c r="V387" s="12">
        <v>0</v>
      </c>
      <c r="W387" s="12">
        <v>0</v>
      </c>
      <c r="X387" s="12">
        <v>0</v>
      </c>
      <c r="Y387" s="6" t="s">
        <v>78</v>
      </c>
      <c r="Z387" s="6" t="s">
        <v>62</v>
      </c>
      <c r="AA387" s="9" t="s">
        <v>116</v>
      </c>
      <c r="AB387" s="9" t="s">
        <v>116</v>
      </c>
      <c r="AC387" s="9" t="s">
        <v>116</v>
      </c>
      <c r="AD387" s="9" t="s">
        <v>116</v>
      </c>
      <c r="AE387" s="9" t="s">
        <v>49</v>
      </c>
      <c r="AF387" s="5">
        <v>3</v>
      </c>
      <c r="AG387" s="10">
        <f>VLOOKUP(B387,[1]NPRS!$A$29:$O$1904,10,FALSE)</f>
        <v>0</v>
      </c>
      <c r="AH387" s="5" t="str">
        <f>VLOOKUP(B387,'[1]Current Slope List'!$A$29:$M$1904,12,FALSE)</f>
        <v>Yes</v>
      </c>
      <c r="AI387" s="6" t="str">
        <f>IF(VLOOKUP(B387,'[1]intensive 2019'!$A$2:$E$145,1,TRUE)=B387,"Y","N")</f>
        <v>N</v>
      </c>
      <c r="AJ387" s="6" t="s">
        <v>50</v>
      </c>
      <c r="AK387" s="5">
        <v>11</v>
      </c>
      <c r="AL387" s="6" t="s">
        <v>50</v>
      </c>
      <c r="AM387" s="6" t="s">
        <v>50</v>
      </c>
      <c r="AN387" s="6" t="s">
        <v>50</v>
      </c>
      <c r="AO387" s="6" t="s">
        <v>50</v>
      </c>
      <c r="AP387" s="6" t="s">
        <v>50</v>
      </c>
    </row>
    <row r="388" spans="1:42">
      <c r="A388" s="5">
        <v>387</v>
      </c>
      <c r="B388" s="5" t="s">
        <v>782</v>
      </c>
      <c r="C388" s="6" t="str">
        <f>IF(VLOOKUP(B388,'[1]Current Slope List'!$A$29:$M$1904,1,FALSE)=B388,"Y","N")</f>
        <v>Y</v>
      </c>
      <c r="D388" s="5" t="str">
        <f>VLOOKUP(B388,'[1]Current Slope List'!$A$29:$M$1904,2,FALSE)</f>
        <v>11SW-D/C1496</v>
      </c>
      <c r="E388" s="5">
        <f>VLOOKUP(B388,'[1]Current Slope List'!$A$29:$M$1904,3,FALSE)</f>
        <v>0</v>
      </c>
      <c r="F388" s="6" t="str">
        <f t="shared" si="12"/>
        <v>WHOLE</v>
      </c>
      <c r="G388" s="6" t="str">
        <f>VLOOKUP(B388,'[1]Current Slope List'!$A$29:$M$1904,4,FALSE)</f>
        <v>CP,ML&amp;Wch</v>
      </c>
      <c r="H388" s="6" t="str">
        <f>VLOOKUP(B388,'[1]Current Slope List'!$A$29:$M$1904,5,FALSE)</f>
        <v>Wch-S</v>
      </c>
      <c r="I388" s="6" t="s">
        <v>694</v>
      </c>
      <c r="K388" s="6">
        <f>VLOOKUP(B388,'[1]Current Slope List'!$A$29:$M$1904,11,FALSE)</f>
        <v>0</v>
      </c>
      <c r="L388" s="5" t="s">
        <v>755</v>
      </c>
      <c r="M388" s="5" t="s">
        <v>756</v>
      </c>
      <c r="N388" s="5" t="str">
        <f>VLOOKUP(B388,'[1]Current Slope List'!$A$29:$M$1904,8,FALSE)</f>
        <v>FEHD</v>
      </c>
      <c r="O388" s="7" t="s">
        <v>46</v>
      </c>
      <c r="P388" s="7">
        <v>60</v>
      </c>
      <c r="Q388" s="7">
        <v>4.5</v>
      </c>
      <c r="R388" s="7">
        <v>80</v>
      </c>
      <c r="S388" s="7">
        <f t="shared" ref="S388:S451" si="13">SUM(Q388*R388)</f>
        <v>360</v>
      </c>
      <c r="T388" s="12">
        <v>0</v>
      </c>
      <c r="U388" s="12">
        <v>0</v>
      </c>
      <c r="V388" s="12">
        <v>0.9</v>
      </c>
      <c r="W388" s="12">
        <v>0.1</v>
      </c>
      <c r="X388" s="12">
        <v>0</v>
      </c>
      <c r="Y388" s="6" t="s">
        <v>78</v>
      </c>
      <c r="Z388" s="6" t="s">
        <v>72</v>
      </c>
      <c r="AA388" s="9" t="s">
        <v>116</v>
      </c>
      <c r="AB388" s="9" t="s">
        <v>116</v>
      </c>
      <c r="AC388" s="9" t="s">
        <v>116</v>
      </c>
      <c r="AD388" s="9" t="s">
        <v>116</v>
      </c>
      <c r="AE388" s="9" t="s">
        <v>49</v>
      </c>
      <c r="AF388" s="5">
        <v>3</v>
      </c>
      <c r="AG388" s="10">
        <f>VLOOKUP(B388,[1]NPRS!$A$29:$O$1904,10,FALSE)</f>
        <v>0</v>
      </c>
      <c r="AH388" s="5" t="str">
        <f>VLOOKUP(B388,'[1]Current Slope List'!$A$29:$M$1904,12,FALSE)</f>
        <v>Yes</v>
      </c>
      <c r="AI388" s="6" t="str">
        <f>IF(VLOOKUP(B388,'[1]intensive 2019'!$A$2:$E$145,1,TRUE)=B388,"Y","N")</f>
        <v>N</v>
      </c>
      <c r="AJ388" s="6" t="s">
        <v>50</v>
      </c>
      <c r="AK388" s="5">
        <v>8</v>
      </c>
      <c r="AL388" s="6" t="s">
        <v>50</v>
      </c>
      <c r="AM388" s="6" t="s">
        <v>50</v>
      </c>
      <c r="AN388" s="6" t="s">
        <v>50</v>
      </c>
      <c r="AO388" s="6" t="s">
        <v>50</v>
      </c>
      <c r="AP388" s="6" t="s">
        <v>50</v>
      </c>
    </row>
    <row r="389" spans="1:42">
      <c r="A389" s="5">
        <v>388</v>
      </c>
      <c r="B389" s="5" t="s">
        <v>783</v>
      </c>
      <c r="C389" s="6" t="str">
        <f>IF(VLOOKUP(B389,'[1]Current Slope List'!$A$29:$M$1904,1,FALSE)=B389,"Y","N")</f>
        <v>Y</v>
      </c>
      <c r="D389" s="5" t="str">
        <f>VLOOKUP(B389,'[1]Current Slope List'!$A$29:$M$1904,2,FALSE)</f>
        <v>11SW-D/C1497</v>
      </c>
      <c r="E389" s="5">
        <f>VLOOKUP(B389,'[1]Current Slope List'!$A$29:$M$1904,3,FALSE)</f>
        <v>0</v>
      </c>
      <c r="F389" s="6" t="str">
        <f t="shared" si="12"/>
        <v>WHOLE</v>
      </c>
      <c r="G389" s="6" t="str">
        <f>VLOOKUP(B389,'[1]Current Slope List'!$A$29:$M$1904,4,FALSE)</f>
        <v>CP,ML&amp;Wch</v>
      </c>
      <c r="H389" s="6" t="str">
        <f>VLOOKUP(B389,'[1]Current Slope List'!$A$29:$M$1904,5,FALSE)</f>
        <v>Wch-S</v>
      </c>
      <c r="I389" s="6" t="s">
        <v>694</v>
      </c>
      <c r="K389" s="6">
        <f>VLOOKUP(B389,'[1]Current Slope List'!$A$29:$M$1904,11,FALSE)</f>
        <v>0</v>
      </c>
      <c r="L389" s="5" t="s">
        <v>755</v>
      </c>
      <c r="M389" s="5" t="s">
        <v>756</v>
      </c>
      <c r="N389" s="5" t="str">
        <f>VLOOKUP(B389,'[1]Current Slope List'!$A$29:$M$1904,8,FALSE)</f>
        <v>FEHD</v>
      </c>
      <c r="O389" s="7" t="s">
        <v>46</v>
      </c>
      <c r="P389" s="7">
        <v>50</v>
      </c>
      <c r="Q389" s="7">
        <v>7</v>
      </c>
      <c r="R389" s="7">
        <v>37</v>
      </c>
      <c r="S389" s="7">
        <f t="shared" si="13"/>
        <v>259</v>
      </c>
      <c r="T389" s="12">
        <v>0</v>
      </c>
      <c r="U389" s="12">
        <v>0.85</v>
      </c>
      <c r="V389" s="12">
        <v>0</v>
      </c>
      <c r="W389" s="12">
        <v>0.15</v>
      </c>
      <c r="X389" s="12">
        <v>0</v>
      </c>
      <c r="Y389" s="6" t="s">
        <v>78</v>
      </c>
      <c r="Z389" s="6" t="s">
        <v>72</v>
      </c>
      <c r="AA389" s="9" t="s">
        <v>116</v>
      </c>
      <c r="AB389" s="9" t="s">
        <v>116</v>
      </c>
      <c r="AC389" s="9" t="s">
        <v>116</v>
      </c>
      <c r="AD389" s="9" t="s">
        <v>116</v>
      </c>
      <c r="AE389" s="9" t="s">
        <v>49</v>
      </c>
      <c r="AF389" s="5">
        <v>3</v>
      </c>
      <c r="AG389" s="10">
        <f>VLOOKUP(B389,[1]NPRS!$A$29:$O$1904,10,FALSE)</f>
        <v>0.03</v>
      </c>
      <c r="AH389" s="5" t="str">
        <f>VLOOKUP(B389,'[1]Current Slope List'!$A$29:$M$1904,12,FALSE)</f>
        <v>Yes</v>
      </c>
      <c r="AI389" s="6" t="str">
        <f>IF(VLOOKUP(B389,'[1]intensive 2019'!$A$2:$E$145,1,TRUE)=B389,"Y","N")</f>
        <v>N</v>
      </c>
      <c r="AJ389" s="6" t="s">
        <v>50</v>
      </c>
      <c r="AK389" s="5">
        <v>7</v>
      </c>
      <c r="AL389" s="6" t="s">
        <v>50</v>
      </c>
      <c r="AM389" s="6" t="s">
        <v>50</v>
      </c>
      <c r="AN389" s="6" t="s">
        <v>50</v>
      </c>
      <c r="AO389" s="6" t="s">
        <v>50</v>
      </c>
      <c r="AP389" s="6" t="s">
        <v>50</v>
      </c>
    </row>
    <row r="390" spans="1:42">
      <c r="A390" s="5">
        <v>389</v>
      </c>
      <c r="B390" s="5" t="s">
        <v>784</v>
      </c>
      <c r="C390" s="6" t="str">
        <f>IF(VLOOKUP(B390,'[1]Current Slope List'!$A$29:$M$1904,1,FALSE)=B390,"Y","N")</f>
        <v>Y</v>
      </c>
      <c r="D390" s="5" t="str">
        <f>VLOOKUP(B390,'[1]Current Slope List'!$A$29:$M$1904,2,FALSE)</f>
        <v>11SW-D/C1498</v>
      </c>
      <c r="E390" s="5">
        <f>VLOOKUP(B390,'[1]Current Slope List'!$A$29:$M$1904,3,FALSE)</f>
        <v>0</v>
      </c>
      <c r="F390" s="6" t="str">
        <f t="shared" si="12"/>
        <v>WHOLE</v>
      </c>
      <c r="G390" s="6" t="str">
        <f>VLOOKUP(B390,'[1]Current Slope List'!$A$29:$M$1904,4,FALSE)</f>
        <v>CP,ML&amp;Wch</v>
      </c>
      <c r="H390" s="6" t="str">
        <f>VLOOKUP(B390,'[1]Current Slope List'!$A$29:$M$1904,5,FALSE)</f>
        <v>Wch-S</v>
      </c>
      <c r="I390" s="6" t="s">
        <v>694</v>
      </c>
      <c r="K390" s="6">
        <f>VLOOKUP(B390,'[1]Current Slope List'!$A$29:$M$1904,11,FALSE)</f>
        <v>0</v>
      </c>
      <c r="L390" s="5" t="s">
        <v>755</v>
      </c>
      <c r="M390" s="5" t="s">
        <v>756</v>
      </c>
      <c r="N390" s="5" t="str">
        <f>VLOOKUP(B390,'[1]Current Slope List'!$A$29:$M$1904,8,FALSE)</f>
        <v>LCSD</v>
      </c>
      <c r="O390" s="7" t="s">
        <v>46</v>
      </c>
      <c r="P390" s="7">
        <v>45</v>
      </c>
      <c r="Q390" s="7">
        <v>6</v>
      </c>
      <c r="R390" s="7">
        <v>29</v>
      </c>
      <c r="S390" s="7">
        <f t="shared" si="13"/>
        <v>174</v>
      </c>
      <c r="T390" s="12">
        <v>0</v>
      </c>
      <c r="U390" s="12">
        <v>1</v>
      </c>
      <c r="V390" s="12">
        <v>0</v>
      </c>
      <c r="W390" s="12">
        <v>0</v>
      </c>
      <c r="X390" s="12">
        <v>0</v>
      </c>
      <c r="Y390" s="6" t="s">
        <v>183</v>
      </c>
      <c r="Z390" s="6" t="s">
        <v>62</v>
      </c>
      <c r="AA390" s="9" t="s">
        <v>116</v>
      </c>
      <c r="AB390" s="9" t="s">
        <v>116</v>
      </c>
      <c r="AC390" s="9" t="s">
        <v>116</v>
      </c>
      <c r="AD390" s="9" t="s">
        <v>116</v>
      </c>
      <c r="AE390" s="9" t="s">
        <v>49</v>
      </c>
      <c r="AF390" s="5">
        <v>3</v>
      </c>
      <c r="AG390" s="10">
        <f>VLOOKUP(B390,[1]NPRS!$A$29:$O$1904,10,FALSE)</f>
        <v>0</v>
      </c>
      <c r="AH390" s="5" t="str">
        <f>VLOOKUP(B390,'[1]Current Slope List'!$A$29:$M$1904,12,FALSE)</f>
        <v>Yes</v>
      </c>
      <c r="AI390" s="6" t="str">
        <f>IF(VLOOKUP(B390,'[1]intensive 2019'!$A$2:$E$145,1,TRUE)=B390,"Y","N")</f>
        <v>N</v>
      </c>
      <c r="AJ390" s="6" t="s">
        <v>50</v>
      </c>
      <c r="AK390" s="5">
        <v>1</v>
      </c>
      <c r="AL390" s="6" t="s">
        <v>50</v>
      </c>
      <c r="AM390" s="6" t="s">
        <v>50</v>
      </c>
      <c r="AN390" s="6" t="s">
        <v>50</v>
      </c>
      <c r="AO390" s="6" t="s">
        <v>50</v>
      </c>
      <c r="AP390" s="6" t="s">
        <v>50</v>
      </c>
    </row>
    <row r="391" spans="1:42">
      <c r="A391" s="5">
        <v>390</v>
      </c>
      <c r="B391" s="5" t="s">
        <v>785</v>
      </c>
      <c r="C391" s="6" t="str">
        <f>IF(VLOOKUP(B391,'[1]Current Slope List'!$A$29:$M$1904,1,FALSE)=B391,"Y","N")</f>
        <v>Y</v>
      </c>
      <c r="D391" s="5" t="str">
        <f>VLOOKUP(B391,'[1]Current Slope List'!$A$29:$M$1904,2,FALSE)</f>
        <v>11SW-D/C1874</v>
      </c>
      <c r="E391" s="5">
        <f>VLOOKUP(B391,'[1]Current Slope List'!$A$29:$M$1904,3,FALSE)</f>
        <v>0</v>
      </c>
      <c r="F391" s="6" t="str">
        <f t="shared" si="12"/>
        <v>WHOLE</v>
      </c>
      <c r="G391" s="6" t="str">
        <f>VLOOKUP(B391,'[1]Current Slope List'!$A$29:$M$1904,4,FALSE)</f>
        <v>CP,ML&amp;Wch</v>
      </c>
      <c r="H391" s="6" t="str">
        <f>VLOOKUP(B391,'[1]Current Slope List'!$A$29:$M$1904,5,FALSE)</f>
        <v>Wch-S</v>
      </c>
      <c r="I391" s="6" t="s">
        <v>694</v>
      </c>
      <c r="K391" s="6">
        <f>VLOOKUP(B391,'[1]Current Slope List'!$A$29:$M$1904,11,FALSE)</f>
        <v>0</v>
      </c>
      <c r="L391" s="5" t="s">
        <v>755</v>
      </c>
      <c r="M391" s="5" t="s">
        <v>756</v>
      </c>
      <c r="N391" s="5" t="str">
        <f>VLOOKUP(B391,'[1]Current Slope List'!$A$29:$M$1904,8,FALSE)</f>
        <v>FEHD</v>
      </c>
      <c r="O391" s="7" t="s">
        <v>46</v>
      </c>
      <c r="P391" s="7">
        <v>70</v>
      </c>
      <c r="Q391" s="7">
        <v>4.5</v>
      </c>
      <c r="R391" s="7">
        <v>9</v>
      </c>
      <c r="S391" s="7">
        <f t="shared" si="13"/>
        <v>40.5</v>
      </c>
      <c r="T391" s="12">
        <v>0</v>
      </c>
      <c r="U391" s="12">
        <v>0</v>
      </c>
      <c r="V391" s="12">
        <v>0</v>
      </c>
      <c r="W391" s="12">
        <v>1</v>
      </c>
      <c r="X391" s="12">
        <v>0</v>
      </c>
      <c r="Y391" s="6" t="s">
        <v>61</v>
      </c>
      <c r="Z391" s="6" t="s">
        <v>72</v>
      </c>
      <c r="AA391" s="9" t="s">
        <v>116</v>
      </c>
      <c r="AB391" s="9" t="s">
        <v>116</v>
      </c>
      <c r="AC391" s="9" t="s">
        <v>116</v>
      </c>
      <c r="AD391" s="9" t="s">
        <v>116</v>
      </c>
      <c r="AE391" s="9" t="s">
        <v>49</v>
      </c>
      <c r="AF391" s="5">
        <v>3</v>
      </c>
      <c r="AG391" s="10">
        <f>VLOOKUP(B391,[1]NPRS!$A$29:$O$1904,10,FALSE)</f>
        <v>0</v>
      </c>
      <c r="AH391" s="5" t="str">
        <f>VLOOKUP(B391,'[1]Current Slope List'!$A$29:$M$1904,12,FALSE)</f>
        <v>Yes</v>
      </c>
      <c r="AI391" s="6" t="str">
        <f>IF(VLOOKUP(B391,'[1]intensive 2019'!$A$2:$E$145,1,TRUE)=B391,"Y","N")</f>
        <v>N</v>
      </c>
      <c r="AJ391" s="6" t="s">
        <v>50</v>
      </c>
      <c r="AK391" s="5">
        <v>2</v>
      </c>
      <c r="AL391" s="6" t="s">
        <v>50</v>
      </c>
      <c r="AM391" s="6" t="s">
        <v>50</v>
      </c>
      <c r="AN391" s="6" t="s">
        <v>50</v>
      </c>
      <c r="AO391" s="6" t="s">
        <v>50</v>
      </c>
      <c r="AP391" s="6" t="s">
        <v>50</v>
      </c>
    </row>
    <row r="392" spans="1:42">
      <c r="A392" s="5">
        <v>391</v>
      </c>
      <c r="B392" s="5" t="s">
        <v>786</v>
      </c>
      <c r="C392" s="6" t="str">
        <f>IF(VLOOKUP(B392,'[1]Current Slope List'!$A$29:$M$1904,1,FALSE)=B392,"Y","N")</f>
        <v>Y</v>
      </c>
      <c r="D392" s="5" t="str">
        <f>VLOOKUP(B392,'[1]Current Slope List'!$A$29:$M$1904,2,FALSE)</f>
        <v>11SW-D/CR1877</v>
      </c>
      <c r="E392" s="5">
        <f>VLOOKUP(B392,'[1]Current Slope List'!$A$29:$M$1904,3,FALSE)</f>
        <v>0</v>
      </c>
      <c r="F392" s="6" t="str">
        <f t="shared" si="12"/>
        <v>WHOLE</v>
      </c>
      <c r="G392" s="6" t="str">
        <f>VLOOKUP(B392,'[1]Current Slope List'!$A$29:$M$1904,4,FALSE)</f>
        <v>CP,ML&amp;Wch</v>
      </c>
      <c r="H392" s="6" t="str">
        <f>VLOOKUP(B392,'[1]Current Slope List'!$A$29:$M$1904,5,FALSE)</f>
        <v>Wch-S</v>
      </c>
      <c r="I392" s="6" t="s">
        <v>694</v>
      </c>
      <c r="K392" s="6">
        <f>VLOOKUP(B392,'[1]Current Slope List'!$A$29:$M$1904,11,FALSE)</f>
        <v>0</v>
      </c>
      <c r="L392" s="5" t="s">
        <v>755</v>
      </c>
      <c r="M392" s="5" t="s">
        <v>756</v>
      </c>
      <c r="N392" s="5" t="str">
        <f>VLOOKUP(B392,'[1]Current Slope List'!$A$29:$M$1904,8,FALSE)</f>
        <v>FEHD</v>
      </c>
      <c r="O392" s="7" t="s">
        <v>46</v>
      </c>
      <c r="P392" s="7">
        <v>25</v>
      </c>
      <c r="Q392" s="7">
        <v>2.5</v>
      </c>
      <c r="R392" s="7">
        <v>22</v>
      </c>
      <c r="S392" s="7">
        <f t="shared" si="13"/>
        <v>55</v>
      </c>
      <c r="T392" s="12">
        <v>0</v>
      </c>
      <c r="U392" s="12">
        <v>1</v>
      </c>
      <c r="V392" s="12">
        <v>0</v>
      </c>
      <c r="W392" s="12">
        <v>0</v>
      </c>
      <c r="X392" s="12">
        <v>0</v>
      </c>
      <c r="Y392" s="6" t="s">
        <v>61</v>
      </c>
      <c r="Z392" s="6" t="s">
        <v>62</v>
      </c>
      <c r="AA392" s="9" t="s">
        <v>225</v>
      </c>
      <c r="AB392" s="9" t="s">
        <v>120</v>
      </c>
      <c r="AC392" s="9" t="s">
        <v>351</v>
      </c>
      <c r="AD392" s="9" t="s">
        <v>187</v>
      </c>
      <c r="AE392" s="9" t="s">
        <v>72</v>
      </c>
      <c r="AF392" s="5">
        <v>3</v>
      </c>
      <c r="AG392" s="10">
        <f>VLOOKUP(B392,[1]NPRS!$A$29:$O$1904,10,FALSE)</f>
        <v>0</v>
      </c>
      <c r="AH392" s="5" t="str">
        <f>VLOOKUP(B392,'[1]Current Slope List'!$A$29:$M$1904,12,FALSE)</f>
        <v>Yes</v>
      </c>
      <c r="AI392" s="6" t="str">
        <f>IF(VLOOKUP(B392,'[1]intensive 2019'!$A$2:$E$145,1,TRUE)=B392,"Y","N")</f>
        <v>N</v>
      </c>
      <c r="AJ392" s="6" t="str">
        <f>IF(VLOOKUP(B392,[1]PWI!$A$2:$B$239,1,FALSE)=B392,"Y","N")</f>
        <v>Y</v>
      </c>
      <c r="AK392" s="5">
        <v>28</v>
      </c>
      <c r="AL392" s="6" t="s">
        <v>50</v>
      </c>
      <c r="AM392" s="6" t="s">
        <v>50</v>
      </c>
      <c r="AN392" s="6" t="s">
        <v>50</v>
      </c>
      <c r="AO392" s="6" t="s">
        <v>50</v>
      </c>
      <c r="AP392" s="6" t="s">
        <v>50</v>
      </c>
    </row>
    <row r="393" spans="1:42">
      <c r="A393" s="5">
        <v>392</v>
      </c>
      <c r="B393" s="5" t="s">
        <v>787</v>
      </c>
      <c r="C393" s="6" t="str">
        <f>IF(VLOOKUP(B393,'[1]Current Slope List'!$A$29:$M$1904,1,FALSE)=B393,"Y","N")</f>
        <v>Y</v>
      </c>
      <c r="D393" s="5" t="str">
        <f>VLOOKUP(B393,'[1]Current Slope List'!$A$29:$M$1904,2,FALSE)</f>
        <v>11SW-D/C1879</v>
      </c>
      <c r="E393" s="5">
        <f>VLOOKUP(B393,'[1]Current Slope List'!$A$29:$M$1904,3,FALSE)</f>
        <v>0</v>
      </c>
      <c r="F393" s="6" t="str">
        <f t="shared" si="12"/>
        <v>WHOLE</v>
      </c>
      <c r="G393" s="6" t="str">
        <f>VLOOKUP(B393,'[1]Current Slope List'!$A$29:$M$1904,4,FALSE)</f>
        <v>CP,ML&amp;Wch</v>
      </c>
      <c r="H393" s="6" t="str">
        <f>VLOOKUP(B393,'[1]Current Slope List'!$A$29:$M$1904,5,FALSE)</f>
        <v>Wch-S</v>
      </c>
      <c r="I393" s="6" t="s">
        <v>694</v>
      </c>
      <c r="K393" s="6">
        <f>VLOOKUP(B393,'[1]Current Slope List'!$A$29:$M$1904,11,FALSE)</f>
        <v>0</v>
      </c>
      <c r="L393" s="5" t="s">
        <v>755</v>
      </c>
      <c r="M393" s="5" t="s">
        <v>756</v>
      </c>
      <c r="N393" s="5" t="str">
        <f>VLOOKUP(B393,'[1]Current Slope List'!$A$29:$M$1904,8,FALSE)</f>
        <v>FEHD</v>
      </c>
      <c r="O393" s="7" t="s">
        <v>46</v>
      </c>
      <c r="P393" s="7">
        <v>35</v>
      </c>
      <c r="Q393" s="7">
        <v>4</v>
      </c>
      <c r="R393" s="7">
        <v>25</v>
      </c>
      <c r="S393" s="7">
        <f t="shared" si="13"/>
        <v>100</v>
      </c>
      <c r="T393" s="12">
        <v>0.05</v>
      </c>
      <c r="U393" s="12">
        <v>0.95</v>
      </c>
      <c r="V393" s="12">
        <v>0</v>
      </c>
      <c r="W393" s="12">
        <v>0</v>
      </c>
      <c r="X393" s="12">
        <v>0</v>
      </c>
      <c r="Y393" s="6" t="s">
        <v>61</v>
      </c>
      <c r="Z393" s="6" t="s">
        <v>62</v>
      </c>
      <c r="AA393" s="9" t="s">
        <v>116</v>
      </c>
      <c r="AB393" s="9" t="s">
        <v>116</v>
      </c>
      <c r="AC393" s="9" t="s">
        <v>116</v>
      </c>
      <c r="AD393" s="9" t="s">
        <v>116</v>
      </c>
      <c r="AE393" s="9" t="s">
        <v>49</v>
      </c>
      <c r="AF393" s="5">
        <v>3</v>
      </c>
      <c r="AG393" s="10">
        <f>VLOOKUP(B393,[1]NPRS!$A$29:$O$1904,10,FALSE)</f>
        <v>0</v>
      </c>
      <c r="AH393" s="5" t="str">
        <f>VLOOKUP(B393,'[1]Current Slope List'!$A$29:$M$1904,12,FALSE)</f>
        <v>Yes</v>
      </c>
      <c r="AI393" s="6" t="str">
        <f>IF(VLOOKUP(B393,'[1]intensive 2019'!$A$2:$E$145,1,TRUE)=B393,"Y","N")</f>
        <v>N</v>
      </c>
      <c r="AJ393" s="6" t="s">
        <v>50</v>
      </c>
      <c r="AK393" s="5">
        <v>8</v>
      </c>
      <c r="AL393" s="6" t="s">
        <v>50</v>
      </c>
      <c r="AM393" s="6" t="s">
        <v>50</v>
      </c>
      <c r="AN393" s="6" t="s">
        <v>50</v>
      </c>
      <c r="AO393" s="6" t="s">
        <v>50</v>
      </c>
      <c r="AP393" s="6" t="s">
        <v>50</v>
      </c>
    </row>
    <row r="394" spans="1:42">
      <c r="A394" s="5">
        <v>393</v>
      </c>
      <c r="B394" s="5" t="s">
        <v>788</v>
      </c>
      <c r="C394" s="6" t="str">
        <f>IF(VLOOKUP(B394,'[1]Current Slope List'!$A$29:$M$1904,1,FALSE)=B394,"Y","N")</f>
        <v>Y</v>
      </c>
      <c r="D394" s="5" t="str">
        <f>VLOOKUP(B394,'[1]Current Slope List'!$A$29:$M$1904,2,FALSE)</f>
        <v>11SW-D/C19</v>
      </c>
      <c r="E394" s="5">
        <f>VLOOKUP(B394,'[1]Current Slope List'!$A$29:$M$1904,3,FALSE)</f>
        <v>0</v>
      </c>
      <c r="F394" s="6" t="str">
        <f t="shared" si="12"/>
        <v>WHOLE</v>
      </c>
      <c r="G394" s="6" t="str">
        <f>VLOOKUP(B394,'[1]Current Slope List'!$A$29:$M$1904,4,FALSE)</f>
        <v>CP,ML&amp;Wch</v>
      </c>
      <c r="H394" s="6" t="str">
        <f>VLOOKUP(B394,'[1]Current Slope List'!$A$29:$M$1904,5,FALSE)</f>
        <v>Wch-S</v>
      </c>
      <c r="I394" s="6" t="s">
        <v>694</v>
      </c>
      <c r="K394" s="6">
        <f>VLOOKUP(B394,'[1]Current Slope List'!$A$29:$M$1904,11,FALSE)</f>
        <v>0</v>
      </c>
      <c r="L394" s="5" t="s">
        <v>755</v>
      </c>
      <c r="M394" s="5" t="s">
        <v>756</v>
      </c>
      <c r="N394" s="5" t="str">
        <f>VLOOKUP(B394,'[1]Current Slope List'!$A$29:$M$1904,8,FALSE)</f>
        <v>FEHD</v>
      </c>
      <c r="O394" s="7" t="s">
        <v>46</v>
      </c>
      <c r="P394" s="7">
        <v>60</v>
      </c>
      <c r="Q394" s="7">
        <v>12</v>
      </c>
      <c r="R394" s="7">
        <v>120</v>
      </c>
      <c r="S394" s="7">
        <f t="shared" si="13"/>
        <v>1440</v>
      </c>
      <c r="T394" s="12">
        <v>0</v>
      </c>
      <c r="U394" s="12">
        <v>0</v>
      </c>
      <c r="V394" s="12">
        <v>0</v>
      </c>
      <c r="W394" s="12">
        <v>1</v>
      </c>
      <c r="X394" s="12">
        <v>0</v>
      </c>
      <c r="Y394" s="6" t="s">
        <v>61</v>
      </c>
      <c r="Z394" s="6" t="s">
        <v>72</v>
      </c>
      <c r="AA394" s="9" t="s">
        <v>116</v>
      </c>
      <c r="AB394" s="9" t="s">
        <v>116</v>
      </c>
      <c r="AC394" s="9" t="s">
        <v>116</v>
      </c>
      <c r="AD394" s="9" t="s">
        <v>116</v>
      </c>
      <c r="AE394" s="9" t="s">
        <v>49</v>
      </c>
      <c r="AF394" s="5">
        <v>3</v>
      </c>
      <c r="AG394" s="10">
        <f>VLOOKUP(B394,[1]NPRS!$A$29:$O$1904,10,FALSE)</f>
        <v>1.07</v>
      </c>
      <c r="AH394" s="5" t="str">
        <f>VLOOKUP(B394,'[1]Current Slope List'!$A$29:$M$1904,12,FALSE)</f>
        <v>Yes</v>
      </c>
      <c r="AI394" s="6" t="str">
        <f>IF(VLOOKUP(B394,'[1]intensive 2019'!$A$2:$E$145,1,TRUE)=B394,"Y","N")</f>
        <v>N</v>
      </c>
      <c r="AJ394" s="6" t="s">
        <v>50</v>
      </c>
      <c r="AK394" s="5">
        <v>50</v>
      </c>
      <c r="AL394" s="6" t="s">
        <v>50</v>
      </c>
      <c r="AM394" s="6" t="s">
        <v>50</v>
      </c>
      <c r="AN394" s="6" t="s">
        <v>50</v>
      </c>
      <c r="AO394" s="6" t="s">
        <v>50</v>
      </c>
      <c r="AP394" s="6" t="s">
        <v>50</v>
      </c>
    </row>
    <row r="395" spans="1:42">
      <c r="A395" s="5">
        <v>394</v>
      </c>
      <c r="B395" s="5" t="s">
        <v>789</v>
      </c>
      <c r="C395" s="6" t="str">
        <f>IF(VLOOKUP(B395,'[1]Current Slope List'!$A$29:$M$1904,1,FALSE)=B395,"Y","N")</f>
        <v>Y</v>
      </c>
      <c r="D395" s="5" t="str">
        <f>VLOOKUP(B395,'[1]Current Slope List'!$A$29:$M$1904,2,FALSE)</f>
        <v>11SW-D/CR1980</v>
      </c>
      <c r="E395" s="5">
        <f>VLOOKUP(B395,'[1]Current Slope List'!$A$29:$M$1904,3,FALSE)</f>
        <v>0</v>
      </c>
      <c r="F395" s="6" t="str">
        <f t="shared" si="12"/>
        <v>WHOLE</v>
      </c>
      <c r="G395" s="6" t="str">
        <f>VLOOKUP(B395,'[1]Current Slope List'!$A$29:$M$1904,4,FALSE)</f>
        <v>CP,ML&amp;Wch</v>
      </c>
      <c r="H395" s="6" t="str">
        <f>VLOOKUP(B395,'[1]Current Slope List'!$A$29:$M$1904,5,FALSE)</f>
        <v>Wch-S</v>
      </c>
      <c r="I395" s="6" t="s">
        <v>694</v>
      </c>
      <c r="K395" s="6">
        <f>VLOOKUP(B395,'[1]Current Slope List'!$A$29:$M$1904,11,FALSE)</f>
        <v>0</v>
      </c>
      <c r="L395" s="5" t="s">
        <v>755</v>
      </c>
      <c r="M395" s="5" t="s">
        <v>756</v>
      </c>
      <c r="N395" s="5" t="str">
        <f>VLOOKUP(B395,'[1]Current Slope List'!$A$29:$M$1904,8,FALSE)</f>
        <v>FEHD</v>
      </c>
      <c r="O395" s="7" t="s">
        <v>46</v>
      </c>
      <c r="P395" s="7">
        <v>40</v>
      </c>
      <c r="Q395" s="7">
        <v>1.2</v>
      </c>
      <c r="R395" s="7">
        <v>24</v>
      </c>
      <c r="S395" s="7">
        <f t="shared" si="13"/>
        <v>28.799999999999997</v>
      </c>
      <c r="T395" s="12">
        <v>0</v>
      </c>
      <c r="U395" s="12">
        <v>1</v>
      </c>
      <c r="V395" s="12">
        <v>0</v>
      </c>
      <c r="W395" s="12">
        <v>0</v>
      </c>
      <c r="X395" s="12">
        <v>0</v>
      </c>
      <c r="Y395" s="6" t="s">
        <v>61</v>
      </c>
      <c r="Z395" s="6" t="s">
        <v>62</v>
      </c>
      <c r="AA395" s="9" t="s">
        <v>391</v>
      </c>
      <c r="AB395" s="9" t="s">
        <v>790</v>
      </c>
      <c r="AC395" s="9" t="s">
        <v>791</v>
      </c>
      <c r="AD395" s="9" t="s">
        <v>97</v>
      </c>
      <c r="AE395" s="9" t="s">
        <v>72</v>
      </c>
      <c r="AF395" s="5">
        <v>3</v>
      </c>
      <c r="AG395" s="10">
        <f>VLOOKUP(B395,[1]NPRS!$A$29:$O$1904,10,FALSE)</f>
        <v>0</v>
      </c>
      <c r="AH395" s="5" t="str">
        <f>VLOOKUP(B395,'[1]Current Slope List'!$A$29:$M$1904,12,FALSE)</f>
        <v>Yes</v>
      </c>
      <c r="AI395" s="6" t="str">
        <f>IF(VLOOKUP(B395,'[1]intensive 2019'!$A$2:$E$145,1,TRUE)=B395,"Y","N")</f>
        <v>N</v>
      </c>
      <c r="AJ395" s="6" t="s">
        <v>50</v>
      </c>
      <c r="AK395" s="5">
        <v>6</v>
      </c>
      <c r="AL395" s="6" t="s">
        <v>50</v>
      </c>
      <c r="AM395" s="6" t="s">
        <v>50</v>
      </c>
      <c r="AN395" s="6" t="s">
        <v>50</v>
      </c>
      <c r="AO395" s="6" t="s">
        <v>50</v>
      </c>
      <c r="AP395" s="6" t="s">
        <v>50</v>
      </c>
    </row>
    <row r="396" spans="1:42">
      <c r="A396" s="5">
        <v>395</v>
      </c>
      <c r="B396" s="5" t="s">
        <v>792</v>
      </c>
      <c r="C396" s="6" t="str">
        <f>IF(VLOOKUP(B396,'[1]Current Slope List'!$A$29:$M$1904,1,FALSE)=B396,"Y","N")</f>
        <v>Y</v>
      </c>
      <c r="D396" s="5" t="str">
        <f>VLOOKUP(B396,'[1]Current Slope List'!$A$29:$M$1904,2,FALSE)</f>
        <v>11SW-D/CR1995</v>
      </c>
      <c r="E396" s="5">
        <f>VLOOKUP(B396,'[1]Current Slope List'!$A$29:$M$1904,3,FALSE)</f>
        <v>0</v>
      </c>
      <c r="F396" s="6" t="str">
        <f t="shared" si="12"/>
        <v>WHOLE</v>
      </c>
      <c r="G396" s="6" t="str">
        <f>VLOOKUP(B396,'[1]Current Slope List'!$A$29:$M$1904,4,FALSE)</f>
        <v>CP,ML&amp;Wch</v>
      </c>
      <c r="H396" s="6" t="str">
        <f>VLOOKUP(B396,'[1]Current Slope List'!$A$29:$M$1904,5,FALSE)</f>
        <v>Wch-S</v>
      </c>
      <c r="I396" s="6" t="s">
        <v>694</v>
      </c>
      <c r="K396" s="6">
        <f>VLOOKUP(B396,'[1]Current Slope List'!$A$29:$M$1904,11,FALSE)</f>
        <v>0</v>
      </c>
      <c r="L396" s="5" t="s">
        <v>755</v>
      </c>
      <c r="M396" s="5" t="s">
        <v>756</v>
      </c>
      <c r="N396" s="5" t="str">
        <f>VLOOKUP(B396,'[1]Current Slope List'!$A$29:$M$1904,8,FALSE)</f>
        <v>FEHD</v>
      </c>
      <c r="O396" s="7" t="s">
        <v>46</v>
      </c>
      <c r="P396" s="7">
        <v>30</v>
      </c>
      <c r="Q396" s="7">
        <v>2.5</v>
      </c>
      <c r="R396" s="7">
        <v>21</v>
      </c>
      <c r="S396" s="7">
        <f t="shared" si="13"/>
        <v>52.5</v>
      </c>
      <c r="T396" s="12">
        <v>0</v>
      </c>
      <c r="U396" s="12">
        <v>1</v>
      </c>
      <c r="V396" s="12">
        <v>0</v>
      </c>
      <c r="W396" s="12">
        <v>0</v>
      </c>
      <c r="X396" s="12">
        <v>0</v>
      </c>
      <c r="Y396" s="6" t="s">
        <v>61</v>
      </c>
      <c r="Z396" s="6" t="s">
        <v>62</v>
      </c>
      <c r="AA396" s="9" t="s">
        <v>793</v>
      </c>
      <c r="AB396" s="9" t="s">
        <v>794</v>
      </c>
      <c r="AC396" s="9" t="s">
        <v>71</v>
      </c>
      <c r="AD396" s="9" t="s">
        <v>187</v>
      </c>
      <c r="AE396" s="9" t="s">
        <v>72</v>
      </c>
      <c r="AF396" s="5">
        <v>3</v>
      </c>
      <c r="AG396" s="10">
        <f>VLOOKUP(B396,[1]NPRS!$A$29:$O$1904,10,FALSE)</f>
        <v>0.03</v>
      </c>
      <c r="AH396" s="5" t="str">
        <f>VLOOKUP(B396,'[1]Current Slope List'!$A$29:$M$1904,12,FALSE)</f>
        <v>Yes</v>
      </c>
      <c r="AI396" s="6" t="str">
        <f>IF(VLOOKUP(B396,'[1]intensive 2019'!$A$2:$E$145,1,TRUE)=B396,"Y","N")</f>
        <v>N</v>
      </c>
      <c r="AJ396" s="6" t="s">
        <v>50</v>
      </c>
      <c r="AK396" s="5">
        <v>13</v>
      </c>
      <c r="AL396" s="6" t="s">
        <v>50</v>
      </c>
      <c r="AM396" s="6" t="s">
        <v>50</v>
      </c>
      <c r="AN396" s="6" t="s">
        <v>50</v>
      </c>
      <c r="AO396" s="6" t="s">
        <v>50</v>
      </c>
      <c r="AP396" s="6" t="s">
        <v>50</v>
      </c>
    </row>
    <row r="397" spans="1:42">
      <c r="A397" s="5">
        <v>396</v>
      </c>
      <c r="B397" s="5" t="s">
        <v>795</v>
      </c>
      <c r="C397" s="6" t="str">
        <f>IF(VLOOKUP(B397,'[1]Current Slope List'!$A$29:$M$1904,1,FALSE)=B397,"Y","N")</f>
        <v>Y</v>
      </c>
      <c r="D397" s="5" t="str">
        <f>VLOOKUP(B397,'[1]Current Slope List'!$A$29:$M$1904,2,FALSE)</f>
        <v>11SW-D/C2127</v>
      </c>
      <c r="E397" s="5">
        <f>VLOOKUP(B397,'[1]Current Slope List'!$A$29:$M$1904,3,FALSE)</f>
        <v>0</v>
      </c>
      <c r="F397" s="6" t="str">
        <f t="shared" si="12"/>
        <v>WHOLE</v>
      </c>
      <c r="G397" s="6" t="str">
        <f>VLOOKUP(B397,'[1]Current Slope List'!$A$29:$M$1904,4,FALSE)</f>
        <v>CP,ML&amp;Wch</v>
      </c>
      <c r="H397" s="6" t="str">
        <f>VLOOKUP(B397,'[1]Current Slope List'!$A$29:$M$1904,5,FALSE)</f>
        <v>Wch-S</v>
      </c>
      <c r="I397" s="6" t="s">
        <v>694</v>
      </c>
      <c r="K397" s="6">
        <f>VLOOKUP(B397,'[1]Current Slope List'!$A$29:$M$1904,11,FALSE)</f>
        <v>0</v>
      </c>
      <c r="L397" s="5" t="s">
        <v>755</v>
      </c>
      <c r="M397" s="5" t="s">
        <v>756</v>
      </c>
      <c r="N397" s="5" t="str">
        <f>VLOOKUP(B397,'[1]Current Slope List'!$A$29:$M$1904,8,FALSE)</f>
        <v>FEHD</v>
      </c>
      <c r="O397" s="7" t="s">
        <v>46</v>
      </c>
      <c r="P397" s="7">
        <v>50</v>
      </c>
      <c r="Q397" s="7">
        <v>3.5</v>
      </c>
      <c r="R397" s="7">
        <v>20</v>
      </c>
      <c r="S397" s="7">
        <f t="shared" si="13"/>
        <v>70</v>
      </c>
      <c r="T397" s="12">
        <v>0.1</v>
      </c>
      <c r="U397" s="12">
        <v>0.9</v>
      </c>
      <c r="V397" s="12">
        <v>0</v>
      </c>
      <c r="W397" s="12">
        <v>0</v>
      </c>
      <c r="X397" s="12">
        <v>0</v>
      </c>
      <c r="Y397" s="6" t="s">
        <v>61</v>
      </c>
      <c r="Z397" s="6" t="s">
        <v>62</v>
      </c>
      <c r="AA397" s="9" t="s">
        <v>116</v>
      </c>
      <c r="AB397" s="9" t="s">
        <v>116</v>
      </c>
      <c r="AC397" s="9" t="s">
        <v>116</v>
      </c>
      <c r="AD397" s="9" t="s">
        <v>116</v>
      </c>
      <c r="AE397" s="9" t="s">
        <v>49</v>
      </c>
      <c r="AF397" s="5">
        <v>3</v>
      </c>
      <c r="AG397" s="10">
        <f>VLOOKUP(B397,[1]NPRS!$A$29:$O$1904,10,FALSE)</f>
        <v>7.94E-4</v>
      </c>
      <c r="AH397" s="5" t="str">
        <f>VLOOKUP(B397,'[1]Current Slope List'!$A$29:$M$1904,12,FALSE)</f>
        <v>Yes</v>
      </c>
      <c r="AI397" s="6" t="str">
        <f>IF(VLOOKUP(B397,'[1]intensive 2019'!$A$2:$E$145,1,TRUE)=B397,"Y","N")</f>
        <v>N</v>
      </c>
      <c r="AJ397" s="6" t="s">
        <v>50</v>
      </c>
      <c r="AK397" s="5">
        <v>21</v>
      </c>
      <c r="AL397" s="6" t="s">
        <v>50</v>
      </c>
      <c r="AM397" s="6" t="s">
        <v>50</v>
      </c>
      <c r="AN397" s="6" t="s">
        <v>50</v>
      </c>
      <c r="AO397" s="6" t="s">
        <v>50</v>
      </c>
      <c r="AP397" s="6" t="s">
        <v>50</v>
      </c>
    </row>
    <row r="398" spans="1:42" ht="17.100000000000001">
      <c r="A398" s="5">
        <v>397</v>
      </c>
      <c r="B398" s="5" t="s">
        <v>796</v>
      </c>
      <c r="C398" s="6" t="str">
        <f>IF(VLOOKUP(B398,'[1]Current Slope List'!$A$29:$M$1904,1,FALSE)=B398,"Y","N")</f>
        <v>Y</v>
      </c>
      <c r="D398" s="5" t="str">
        <f>VLOOKUP(B398,'[1]Current Slope List'!$A$29:$M$1904,2,FALSE)</f>
        <v>11SW-D/CR2128</v>
      </c>
      <c r="E398" s="5">
        <f>VLOOKUP(B398,'[1]Current Slope List'!$A$29:$M$1904,3,FALSE)</f>
        <v>0</v>
      </c>
      <c r="F398" s="6" t="str">
        <f t="shared" si="12"/>
        <v>WHOLE</v>
      </c>
      <c r="G398" s="6" t="str">
        <f>VLOOKUP(B398,'[1]Current Slope List'!$A$29:$M$1904,4,FALSE)</f>
        <v>CP,ML&amp;Wch</v>
      </c>
      <c r="H398" s="6" t="str">
        <f>VLOOKUP(B398,'[1]Current Slope List'!$A$29:$M$1904,5,FALSE)</f>
        <v>Wch-S</v>
      </c>
      <c r="I398" s="6" t="s">
        <v>694</v>
      </c>
      <c r="K398" s="6">
        <f>VLOOKUP(B398,'[1]Current Slope List'!$A$29:$M$1904,11,FALSE)</f>
        <v>0</v>
      </c>
      <c r="L398" s="5" t="s">
        <v>755</v>
      </c>
      <c r="M398" s="5" t="s">
        <v>756</v>
      </c>
      <c r="N398" s="5" t="str">
        <f>VLOOKUP(B398,'[1]Current Slope List'!$A$29:$M$1904,8,FALSE)</f>
        <v>FEHD</v>
      </c>
      <c r="O398" s="7" t="s">
        <v>46</v>
      </c>
      <c r="P398" s="7">
        <v>40</v>
      </c>
      <c r="Q398" s="7">
        <v>3</v>
      </c>
      <c r="R398" s="16">
        <v>15</v>
      </c>
      <c r="S398" s="7">
        <f t="shared" si="13"/>
        <v>45</v>
      </c>
      <c r="T398" s="12">
        <v>0.1</v>
      </c>
      <c r="U398" s="12">
        <v>0.9</v>
      </c>
      <c r="V398" s="12">
        <v>0</v>
      </c>
      <c r="W398" s="12">
        <v>0</v>
      </c>
      <c r="X398" s="12">
        <v>0</v>
      </c>
      <c r="Y398" s="6" t="s">
        <v>61</v>
      </c>
      <c r="Z398" s="6" t="s">
        <v>62</v>
      </c>
      <c r="AA398" s="9" t="s">
        <v>797</v>
      </c>
      <c r="AB398" s="9" t="s">
        <v>329</v>
      </c>
      <c r="AC398" s="9" t="s">
        <v>121</v>
      </c>
      <c r="AD398" s="9" t="s">
        <v>56</v>
      </c>
      <c r="AE398" s="9" t="s">
        <v>72</v>
      </c>
      <c r="AF398" s="5">
        <v>3</v>
      </c>
      <c r="AG398" s="10">
        <f>VLOOKUP(B398,[1]NPRS!$A$29:$O$1904,10,FALSE)</f>
        <v>4.8599999999999997E-3</v>
      </c>
      <c r="AH398" s="5" t="str">
        <f>VLOOKUP(B398,'[1]Current Slope List'!$A$29:$M$1904,12,FALSE)</f>
        <v>Yes</v>
      </c>
      <c r="AI398" s="6" t="str">
        <f>IF(VLOOKUP(B398,'[1]intensive 2019'!$A$2:$E$145,1,TRUE)=B398,"Y","N")</f>
        <v>N</v>
      </c>
      <c r="AJ398" s="6" t="s">
        <v>50</v>
      </c>
      <c r="AK398" s="5">
        <v>5</v>
      </c>
      <c r="AL398" s="6" t="s">
        <v>50</v>
      </c>
      <c r="AM398" s="6" t="s">
        <v>50</v>
      </c>
      <c r="AN398" s="6" t="s">
        <v>50</v>
      </c>
      <c r="AO398" s="6" t="s">
        <v>50</v>
      </c>
      <c r="AP398" s="6" t="s">
        <v>50</v>
      </c>
    </row>
    <row r="399" spans="1:42">
      <c r="A399" s="5">
        <v>398</v>
      </c>
      <c r="B399" s="5" t="s">
        <v>798</v>
      </c>
      <c r="C399" s="6" t="str">
        <f>IF(VLOOKUP(B399,'[1]Current Slope List'!$A$29:$M$1904,1,FALSE)=B399,"Y","N")</f>
        <v>Y</v>
      </c>
      <c r="D399" s="5" t="str">
        <f>VLOOKUP(B399,'[1]Current Slope List'!$A$29:$M$1904,2,FALSE)</f>
        <v>11SW-D/C2129</v>
      </c>
      <c r="E399" s="5">
        <f>VLOOKUP(B399,'[1]Current Slope List'!$A$29:$M$1904,3,FALSE)</f>
        <v>0</v>
      </c>
      <c r="F399" s="6" t="str">
        <f t="shared" si="12"/>
        <v>WHOLE</v>
      </c>
      <c r="G399" s="6" t="str">
        <f>VLOOKUP(B399,'[1]Current Slope List'!$A$29:$M$1904,4,FALSE)</f>
        <v>CP,ML&amp;Wch</v>
      </c>
      <c r="H399" s="6" t="str">
        <f>VLOOKUP(B399,'[1]Current Slope List'!$A$29:$M$1904,5,FALSE)</f>
        <v>Wch-S</v>
      </c>
      <c r="I399" s="6" t="s">
        <v>694</v>
      </c>
      <c r="K399" s="6">
        <f>VLOOKUP(B399,'[1]Current Slope List'!$A$29:$M$1904,11,FALSE)</f>
        <v>0</v>
      </c>
      <c r="L399" s="5" t="s">
        <v>755</v>
      </c>
      <c r="M399" s="5" t="s">
        <v>756</v>
      </c>
      <c r="N399" s="5" t="str">
        <f>VLOOKUP(B399,'[1]Current Slope List'!$A$29:$M$1904,8,FALSE)</f>
        <v>FEHD</v>
      </c>
      <c r="O399" s="7" t="s">
        <v>46</v>
      </c>
      <c r="P399" s="7">
        <v>30</v>
      </c>
      <c r="Q399" s="7">
        <v>3.3</v>
      </c>
      <c r="R399" s="7">
        <v>25</v>
      </c>
      <c r="S399" s="7">
        <f t="shared" si="13"/>
        <v>82.5</v>
      </c>
      <c r="T399" s="12">
        <v>0</v>
      </c>
      <c r="U399" s="12">
        <v>0.05</v>
      </c>
      <c r="V399" s="12">
        <v>0.95</v>
      </c>
      <c r="W399" s="12">
        <v>0</v>
      </c>
      <c r="X399" s="12">
        <v>0</v>
      </c>
      <c r="Y399" s="6" t="s">
        <v>61</v>
      </c>
      <c r="Z399" s="6" t="s">
        <v>72</v>
      </c>
      <c r="AA399" s="9" t="s">
        <v>116</v>
      </c>
      <c r="AB399" s="9" t="s">
        <v>116</v>
      </c>
      <c r="AC399" s="9" t="s">
        <v>116</v>
      </c>
      <c r="AD399" s="9" t="s">
        <v>116</v>
      </c>
      <c r="AE399" s="9" t="s">
        <v>49</v>
      </c>
      <c r="AF399" s="5">
        <v>2</v>
      </c>
      <c r="AG399" s="10">
        <f>VLOOKUP(B399,[1]NPRS!$A$29:$O$1904,10,FALSE)</f>
        <v>0</v>
      </c>
      <c r="AH399" s="5" t="str">
        <f>VLOOKUP(B399,'[1]Current Slope List'!$A$29:$M$1904,12,FALSE)</f>
        <v>Yes</v>
      </c>
      <c r="AI399" s="6" t="str">
        <f>IF(VLOOKUP(B399,'[1]intensive 2019'!$A$2:$E$145,1,TRUE)=B399,"Y","N")</f>
        <v>N</v>
      </c>
      <c r="AJ399" s="6" t="s">
        <v>50</v>
      </c>
      <c r="AK399" s="5">
        <v>3</v>
      </c>
      <c r="AL399" s="6" t="s">
        <v>50</v>
      </c>
      <c r="AM399" s="6" t="s">
        <v>50</v>
      </c>
      <c r="AN399" s="6" t="s">
        <v>50</v>
      </c>
      <c r="AO399" s="6" t="s">
        <v>50</v>
      </c>
      <c r="AP399" s="6" t="s">
        <v>50</v>
      </c>
    </row>
    <row r="400" spans="1:42">
      <c r="A400" s="5">
        <v>399</v>
      </c>
      <c r="B400" s="5" t="s">
        <v>799</v>
      </c>
      <c r="C400" s="6" t="str">
        <f>IF(VLOOKUP(B400,'[1]Current Slope List'!$A$29:$M$1904,1,FALSE)=B400,"Y","N")</f>
        <v>Y</v>
      </c>
      <c r="D400" s="5" t="str">
        <f>VLOOKUP(B400,'[1]Current Slope List'!$A$29:$M$1904,2,FALSE)</f>
        <v>11SW-D/C2132</v>
      </c>
      <c r="E400" s="5">
        <f>VLOOKUP(B400,'[1]Current Slope List'!$A$29:$M$1904,3,FALSE)</f>
        <v>0</v>
      </c>
      <c r="F400" s="6" t="str">
        <f t="shared" si="12"/>
        <v>WHOLE</v>
      </c>
      <c r="G400" s="6" t="str">
        <f>VLOOKUP(B400,'[1]Current Slope List'!$A$29:$M$1904,4,FALSE)</f>
        <v>CP,ML&amp;Wch</v>
      </c>
      <c r="H400" s="6" t="str">
        <f>VLOOKUP(B400,'[1]Current Slope List'!$A$29:$M$1904,5,FALSE)</f>
        <v>Wch-S</v>
      </c>
      <c r="I400" s="6" t="s">
        <v>694</v>
      </c>
      <c r="K400" s="6">
        <f>VLOOKUP(B400,'[1]Current Slope List'!$A$29:$M$1904,11,FALSE)</f>
        <v>0</v>
      </c>
      <c r="L400" s="5" t="s">
        <v>755</v>
      </c>
      <c r="M400" s="5" t="s">
        <v>756</v>
      </c>
      <c r="N400" s="5" t="str">
        <f>VLOOKUP(B400,'[1]Current Slope List'!$A$29:$M$1904,8,FALSE)</f>
        <v>FEHD</v>
      </c>
      <c r="O400" s="7" t="s">
        <v>46</v>
      </c>
      <c r="P400" s="7">
        <v>55</v>
      </c>
      <c r="Q400" s="7">
        <v>8.1999999999999993</v>
      </c>
      <c r="R400" s="7">
        <v>5.3</v>
      </c>
      <c r="S400" s="7">
        <f t="shared" si="13"/>
        <v>43.459999999999994</v>
      </c>
      <c r="T400" s="12">
        <v>0.1</v>
      </c>
      <c r="U400" s="12">
        <v>0.1</v>
      </c>
      <c r="V400" s="12">
        <v>0</v>
      </c>
      <c r="W400" s="12">
        <v>0.8</v>
      </c>
      <c r="X400" s="12">
        <v>0</v>
      </c>
      <c r="Y400" s="6" t="s">
        <v>61</v>
      </c>
      <c r="Z400" s="6" t="s">
        <v>72</v>
      </c>
      <c r="AA400" s="9" t="s">
        <v>116</v>
      </c>
      <c r="AB400" s="9" t="s">
        <v>116</v>
      </c>
      <c r="AC400" s="9" t="s">
        <v>116</v>
      </c>
      <c r="AD400" s="9" t="s">
        <v>116</v>
      </c>
      <c r="AE400" s="9" t="s">
        <v>49</v>
      </c>
      <c r="AF400" s="5">
        <v>3</v>
      </c>
      <c r="AG400" s="10">
        <f>VLOOKUP(B400,[1]NPRS!$A$29:$O$1904,10,FALSE)</f>
        <v>0.02</v>
      </c>
      <c r="AH400" s="5" t="str">
        <f>VLOOKUP(B400,'[1]Current Slope List'!$A$29:$M$1904,12,FALSE)</f>
        <v>Yes</v>
      </c>
      <c r="AI400" s="6" t="str">
        <f>IF(VLOOKUP(B400,'[1]intensive 2019'!$A$2:$E$145,1,TRUE)=B400,"Y","N")</f>
        <v>N</v>
      </c>
      <c r="AJ400" s="6" t="s">
        <v>50</v>
      </c>
      <c r="AK400" s="5">
        <v>0</v>
      </c>
      <c r="AL400" s="6" t="s">
        <v>50</v>
      </c>
      <c r="AM400" s="6" t="s">
        <v>50</v>
      </c>
      <c r="AN400" s="6" t="s">
        <v>50</v>
      </c>
      <c r="AO400" s="6" t="s">
        <v>50</v>
      </c>
      <c r="AP400" s="6" t="s">
        <v>50</v>
      </c>
    </row>
    <row r="401" spans="1:42">
      <c r="A401" s="5">
        <v>400</v>
      </c>
      <c r="B401" s="5" t="s">
        <v>800</v>
      </c>
      <c r="C401" s="6" t="str">
        <f>IF(VLOOKUP(B401,'[1]Current Slope List'!$A$29:$M$1904,1,FALSE)=B401,"Y","N")</f>
        <v>Y</v>
      </c>
      <c r="D401" s="5" t="str">
        <f>VLOOKUP(B401,'[1]Current Slope List'!$A$29:$M$1904,2,FALSE)</f>
        <v>11SW-D/C2137</v>
      </c>
      <c r="E401" s="5">
        <f>VLOOKUP(B401,'[1]Current Slope List'!$A$29:$M$1904,3,FALSE)</f>
        <v>1</v>
      </c>
      <c r="F401" s="6">
        <f t="shared" si="12"/>
        <v>1</v>
      </c>
      <c r="G401" s="6" t="str">
        <f>VLOOKUP(B401,'[1]Current Slope List'!$A$29:$M$1904,4,FALSE)</f>
        <v>CP,ML&amp;Wch</v>
      </c>
      <c r="H401" s="6" t="str">
        <f>VLOOKUP(B401,'[1]Current Slope List'!$A$29:$M$1904,5,FALSE)</f>
        <v>Wch-S</v>
      </c>
      <c r="I401" s="6" t="s">
        <v>694</v>
      </c>
      <c r="K401" s="6">
        <f>VLOOKUP(B401,'[1]Current Slope List'!$A$29:$M$1904,11,FALSE)</f>
        <v>0</v>
      </c>
      <c r="L401" s="5" t="s">
        <v>755</v>
      </c>
      <c r="M401" s="5" t="s">
        <v>756</v>
      </c>
      <c r="N401" s="5" t="str">
        <f>VLOOKUP(B401,'[1]Current Slope List'!$A$29:$M$1904,8,FALSE)</f>
        <v>FEHD</v>
      </c>
      <c r="O401" s="7" t="s">
        <v>46</v>
      </c>
      <c r="P401" s="7">
        <v>65</v>
      </c>
      <c r="Q401" s="7">
        <v>3</v>
      </c>
      <c r="R401" s="7">
        <v>40</v>
      </c>
      <c r="S401" s="7">
        <f t="shared" si="13"/>
        <v>120</v>
      </c>
      <c r="T401" s="12">
        <v>0.2</v>
      </c>
      <c r="U401" s="12">
        <v>0.8</v>
      </c>
      <c r="V401" s="12">
        <v>0</v>
      </c>
      <c r="W401" s="12">
        <v>0</v>
      </c>
      <c r="X401" s="12">
        <v>0</v>
      </c>
      <c r="Y401" s="6" t="s">
        <v>61</v>
      </c>
      <c r="Z401" s="6" t="s">
        <v>62</v>
      </c>
      <c r="AA401" s="9" t="s">
        <v>116</v>
      </c>
      <c r="AB401" s="9" t="s">
        <v>116</v>
      </c>
      <c r="AC401" s="9" t="s">
        <v>116</v>
      </c>
      <c r="AD401" s="9" t="s">
        <v>116</v>
      </c>
      <c r="AE401" s="9" t="s">
        <v>49</v>
      </c>
      <c r="AF401" s="5">
        <v>3</v>
      </c>
      <c r="AG401" s="10">
        <f>VLOOKUP(B401,[1]NPRS!$A$29:$O$1904,10,FALSE)</f>
        <v>1.3600000000000001E-3</v>
      </c>
      <c r="AH401" s="5" t="str">
        <f>VLOOKUP(B401,'[1]Current Slope List'!$A$29:$M$1904,12,FALSE)</f>
        <v>Yes</v>
      </c>
      <c r="AI401" s="6" t="str">
        <f>IF(VLOOKUP(B401,'[1]intensive 2019'!$A$2:$E$145,1,TRUE)=B401,"Y","N")</f>
        <v>N</v>
      </c>
      <c r="AJ401" s="6" t="s">
        <v>50</v>
      </c>
      <c r="AK401" s="5">
        <v>35</v>
      </c>
      <c r="AL401" s="6" t="s">
        <v>50</v>
      </c>
      <c r="AM401" s="6" t="s">
        <v>50</v>
      </c>
      <c r="AN401" s="6" t="s">
        <v>50</v>
      </c>
      <c r="AO401" s="6" t="s">
        <v>50</v>
      </c>
      <c r="AP401" s="6" t="s">
        <v>50</v>
      </c>
    </row>
    <row r="402" spans="1:42">
      <c r="A402" s="5">
        <v>401</v>
      </c>
      <c r="B402" s="5" t="s">
        <v>801</v>
      </c>
      <c r="C402" s="6" t="str">
        <f>IF(VLOOKUP(B402,'[1]Current Slope List'!$A$29:$M$1904,1,FALSE)=B402,"Y","N")</f>
        <v>Y</v>
      </c>
      <c r="D402" s="5" t="str">
        <f>VLOOKUP(B402,'[1]Current Slope List'!$A$29:$M$1904,2,FALSE)</f>
        <v>11SW-D/CR2139</v>
      </c>
      <c r="E402" s="5">
        <f>VLOOKUP(B402,'[1]Current Slope List'!$A$29:$M$1904,3,FALSE)</f>
        <v>0</v>
      </c>
      <c r="F402" s="6" t="str">
        <f t="shared" si="12"/>
        <v>WHOLE</v>
      </c>
      <c r="G402" s="6" t="str">
        <f>VLOOKUP(B402,'[1]Current Slope List'!$A$29:$M$1904,4,FALSE)</f>
        <v>CP,ML&amp;Wch</v>
      </c>
      <c r="H402" s="6" t="str">
        <f>VLOOKUP(B402,'[1]Current Slope List'!$A$29:$M$1904,5,FALSE)</f>
        <v>Wch-S</v>
      </c>
      <c r="I402" s="6" t="s">
        <v>694</v>
      </c>
      <c r="K402" s="6">
        <f>VLOOKUP(B402,'[1]Current Slope List'!$A$29:$M$1904,11,FALSE)</f>
        <v>0</v>
      </c>
      <c r="L402" s="5" t="s">
        <v>755</v>
      </c>
      <c r="M402" s="5" t="s">
        <v>756</v>
      </c>
      <c r="N402" s="5" t="str">
        <f>VLOOKUP(B402,'[1]Current Slope List'!$A$29:$M$1904,8,FALSE)</f>
        <v>FEHD</v>
      </c>
      <c r="O402" s="7" t="s">
        <v>46</v>
      </c>
      <c r="P402" s="7">
        <v>40</v>
      </c>
      <c r="Q402" s="7">
        <v>1.8</v>
      </c>
      <c r="R402" s="7">
        <v>30</v>
      </c>
      <c r="S402" s="7">
        <f t="shared" si="13"/>
        <v>54</v>
      </c>
      <c r="T402" s="12">
        <v>0.2</v>
      </c>
      <c r="U402" s="12">
        <v>0.8</v>
      </c>
      <c r="V402" s="12">
        <v>0</v>
      </c>
      <c r="W402" s="12">
        <v>0</v>
      </c>
      <c r="X402" s="12">
        <v>0</v>
      </c>
      <c r="Y402" s="6" t="s">
        <v>61</v>
      </c>
      <c r="Z402" s="6" t="s">
        <v>62</v>
      </c>
      <c r="AA402" s="9" t="s">
        <v>478</v>
      </c>
      <c r="AB402" s="9" t="s">
        <v>54</v>
      </c>
      <c r="AC402" s="9" t="s">
        <v>55</v>
      </c>
      <c r="AD402" s="9" t="s">
        <v>297</v>
      </c>
      <c r="AE402" s="9" t="s">
        <v>62</v>
      </c>
      <c r="AF402" s="5">
        <v>3</v>
      </c>
      <c r="AG402" s="10">
        <f>VLOOKUP(B402,[1]NPRS!$A$29:$O$1904,10,FALSE)</f>
        <v>1.16E-3</v>
      </c>
      <c r="AH402" s="5" t="str">
        <f>VLOOKUP(B402,'[1]Current Slope List'!$A$29:$M$1904,12,FALSE)</f>
        <v>Yes</v>
      </c>
      <c r="AI402" s="6" t="str">
        <f>IF(VLOOKUP(B402,'[1]intensive 2019'!$A$2:$E$145,1,TRUE)=B402,"Y","N")</f>
        <v>N</v>
      </c>
      <c r="AJ402" s="6" t="s">
        <v>50</v>
      </c>
      <c r="AK402" s="5">
        <v>10</v>
      </c>
      <c r="AL402" s="6" t="s">
        <v>50</v>
      </c>
      <c r="AM402" s="6" t="s">
        <v>50</v>
      </c>
      <c r="AN402" s="6" t="s">
        <v>50</v>
      </c>
      <c r="AO402" s="6" t="s">
        <v>50</v>
      </c>
      <c r="AP402" s="6" t="s">
        <v>50</v>
      </c>
    </row>
    <row r="403" spans="1:42">
      <c r="A403" s="5">
        <v>402</v>
      </c>
      <c r="B403" s="5" t="s">
        <v>802</v>
      </c>
      <c r="C403" s="6" t="str">
        <f>IF(VLOOKUP(B403,'[1]Current Slope List'!$A$29:$M$1904,1,FALSE)=B403,"Y","N")</f>
        <v>Y</v>
      </c>
      <c r="D403" s="5" t="str">
        <f>VLOOKUP(B403,'[1]Current Slope List'!$A$29:$M$1904,2,FALSE)</f>
        <v>11SW-D/C2146</v>
      </c>
      <c r="E403" s="5">
        <f>VLOOKUP(B403,'[1]Current Slope List'!$A$29:$M$1904,3,FALSE)</f>
        <v>0</v>
      </c>
      <c r="F403" s="6" t="str">
        <f t="shared" si="12"/>
        <v>WHOLE</v>
      </c>
      <c r="G403" s="6" t="str">
        <f>VLOOKUP(B403,'[1]Current Slope List'!$A$29:$M$1904,4,FALSE)</f>
        <v>CP,ML&amp;Wch</v>
      </c>
      <c r="H403" s="6" t="str">
        <f>VLOOKUP(B403,'[1]Current Slope List'!$A$29:$M$1904,5,FALSE)</f>
        <v>Wch-S</v>
      </c>
      <c r="I403" s="6" t="s">
        <v>694</v>
      </c>
      <c r="K403" s="6">
        <f>VLOOKUP(B403,'[1]Current Slope List'!$A$29:$M$1904,11,FALSE)</f>
        <v>0</v>
      </c>
      <c r="L403" s="5" t="s">
        <v>755</v>
      </c>
      <c r="M403" s="5" t="s">
        <v>756</v>
      </c>
      <c r="N403" s="5" t="str">
        <f>VLOOKUP(B403,'[1]Current Slope List'!$A$29:$M$1904,8,FALSE)</f>
        <v>FEHD</v>
      </c>
      <c r="O403" s="7" t="s">
        <v>46</v>
      </c>
      <c r="P403" s="7">
        <v>65</v>
      </c>
      <c r="Q403" s="7">
        <v>3.5</v>
      </c>
      <c r="R403" s="7">
        <v>12</v>
      </c>
      <c r="S403" s="7">
        <f t="shared" si="13"/>
        <v>42</v>
      </c>
      <c r="T403" s="12">
        <v>0</v>
      </c>
      <c r="U403" s="12">
        <v>0.4</v>
      </c>
      <c r="V403" s="12">
        <v>0.6</v>
      </c>
      <c r="W403" s="12">
        <v>0</v>
      </c>
      <c r="X403" s="12">
        <v>0</v>
      </c>
      <c r="Y403" s="6" t="s">
        <v>61</v>
      </c>
      <c r="Z403" s="6" t="s">
        <v>72</v>
      </c>
      <c r="AA403" s="9" t="s">
        <v>116</v>
      </c>
      <c r="AB403" s="9" t="s">
        <v>116</v>
      </c>
      <c r="AC403" s="9" t="s">
        <v>116</v>
      </c>
      <c r="AD403" s="9" t="s">
        <v>116</v>
      </c>
      <c r="AE403" s="9" t="s">
        <v>49</v>
      </c>
      <c r="AF403" s="5">
        <v>3</v>
      </c>
      <c r="AG403" s="10">
        <f>VLOOKUP(B403,[1]NPRS!$A$29:$O$1904,10,FALSE)</f>
        <v>3.1800000000000001E-3</v>
      </c>
      <c r="AH403" s="5" t="str">
        <f>VLOOKUP(B403,'[1]Current Slope List'!$A$29:$M$1904,12,FALSE)</f>
        <v>Yes</v>
      </c>
      <c r="AI403" s="6" t="str">
        <f>IF(VLOOKUP(B403,'[1]intensive 2019'!$A$2:$E$145,1,TRUE)=B403,"Y","N")</f>
        <v>N</v>
      </c>
      <c r="AJ403" s="6" t="s">
        <v>50</v>
      </c>
      <c r="AK403" s="5">
        <v>2</v>
      </c>
      <c r="AL403" s="6" t="s">
        <v>50</v>
      </c>
      <c r="AM403" s="6" t="s">
        <v>50</v>
      </c>
      <c r="AN403" s="6" t="s">
        <v>50</v>
      </c>
      <c r="AO403" s="6" t="s">
        <v>50</v>
      </c>
      <c r="AP403" s="6" t="s">
        <v>50</v>
      </c>
    </row>
    <row r="404" spans="1:42">
      <c r="A404" s="5">
        <v>403</v>
      </c>
      <c r="B404" s="5" t="s">
        <v>803</v>
      </c>
      <c r="C404" s="6" t="str">
        <f>IF(VLOOKUP(B404,'[1]Current Slope List'!$A$29:$M$1904,1,FALSE)=B404,"Y","N")</f>
        <v>Y</v>
      </c>
      <c r="D404" s="5" t="str">
        <f>VLOOKUP(B404,'[1]Current Slope List'!$A$29:$M$1904,2,FALSE)</f>
        <v>11SW-D/C2148</v>
      </c>
      <c r="E404" s="5">
        <f>VLOOKUP(B404,'[1]Current Slope List'!$A$29:$M$1904,3,FALSE)</f>
        <v>0</v>
      </c>
      <c r="F404" s="6" t="str">
        <f t="shared" si="12"/>
        <v>WHOLE</v>
      </c>
      <c r="G404" s="6" t="str">
        <f>VLOOKUP(B404,'[1]Current Slope List'!$A$29:$M$1904,4,FALSE)</f>
        <v>CP,ML&amp;Wch</v>
      </c>
      <c r="H404" s="6" t="str">
        <f>VLOOKUP(B404,'[1]Current Slope List'!$A$29:$M$1904,5,FALSE)</f>
        <v>Wch-S</v>
      </c>
      <c r="I404" s="6" t="s">
        <v>694</v>
      </c>
      <c r="K404" s="6">
        <f>VLOOKUP(B404,'[1]Current Slope List'!$A$29:$M$1904,11,FALSE)</f>
        <v>0</v>
      </c>
      <c r="L404" s="5" t="s">
        <v>755</v>
      </c>
      <c r="M404" s="5" t="s">
        <v>756</v>
      </c>
      <c r="N404" s="5" t="str">
        <f>VLOOKUP(B404,'[1]Current Slope List'!$A$29:$M$1904,8,FALSE)</f>
        <v>FEHD</v>
      </c>
      <c r="O404" s="7" t="s">
        <v>46</v>
      </c>
      <c r="P404" s="7">
        <v>75</v>
      </c>
      <c r="Q404" s="7">
        <v>3.6</v>
      </c>
      <c r="R404" s="7">
        <v>15</v>
      </c>
      <c r="S404" s="7">
        <f t="shared" si="13"/>
        <v>54</v>
      </c>
      <c r="T404" s="12">
        <v>0.1</v>
      </c>
      <c r="U404" s="12">
        <v>0.8</v>
      </c>
      <c r="V404" s="12">
        <v>0</v>
      </c>
      <c r="W404" s="12">
        <v>0.1</v>
      </c>
      <c r="X404" s="12">
        <v>0</v>
      </c>
      <c r="Y404" s="6" t="s">
        <v>61</v>
      </c>
      <c r="Z404" s="6" t="s">
        <v>62</v>
      </c>
      <c r="AA404" s="9" t="s">
        <v>116</v>
      </c>
      <c r="AB404" s="9" t="s">
        <v>116</v>
      </c>
      <c r="AC404" s="9" t="s">
        <v>116</v>
      </c>
      <c r="AD404" s="9" t="s">
        <v>116</v>
      </c>
      <c r="AE404" s="9" t="s">
        <v>49</v>
      </c>
      <c r="AF404" s="5">
        <v>3</v>
      </c>
      <c r="AG404" s="10">
        <f>VLOOKUP(B404,[1]NPRS!$A$29:$O$1904,10,FALSE)</f>
        <v>2.4499999999999999E-3</v>
      </c>
      <c r="AH404" s="5" t="str">
        <f>VLOOKUP(B404,'[1]Current Slope List'!$A$29:$M$1904,12,FALSE)</f>
        <v>Yes</v>
      </c>
      <c r="AI404" s="6" t="str">
        <f>IF(VLOOKUP(B404,'[1]intensive 2019'!$A$2:$E$145,1,TRUE)=B404,"Y","N")</f>
        <v>N</v>
      </c>
      <c r="AJ404" s="6" t="s">
        <v>50</v>
      </c>
      <c r="AK404" s="5">
        <v>17</v>
      </c>
      <c r="AL404" s="6" t="s">
        <v>50</v>
      </c>
      <c r="AM404" s="6" t="s">
        <v>50</v>
      </c>
      <c r="AN404" s="6" t="s">
        <v>50</v>
      </c>
      <c r="AO404" s="6" t="s">
        <v>50</v>
      </c>
      <c r="AP404" s="6" t="s">
        <v>50</v>
      </c>
    </row>
    <row r="405" spans="1:42">
      <c r="A405" s="5">
        <v>404</v>
      </c>
      <c r="B405" s="5" t="s">
        <v>804</v>
      </c>
      <c r="C405" s="6" t="str">
        <f>IF(VLOOKUP(B405,'[1]Current Slope List'!$A$29:$M$1904,1,FALSE)=B405,"Y","N")</f>
        <v>Y</v>
      </c>
      <c r="D405" s="5" t="str">
        <f>VLOOKUP(B405,'[1]Current Slope List'!$A$29:$M$1904,2,FALSE)</f>
        <v>11SW-D/C2149</v>
      </c>
      <c r="E405" s="5">
        <f>VLOOKUP(B405,'[1]Current Slope List'!$A$29:$M$1904,3,FALSE)</f>
        <v>0</v>
      </c>
      <c r="F405" s="6" t="str">
        <f t="shared" si="12"/>
        <v>WHOLE</v>
      </c>
      <c r="G405" s="6" t="str">
        <f>VLOOKUP(B405,'[1]Current Slope List'!$A$29:$M$1904,4,FALSE)</f>
        <v>CP,ML&amp;Wch</v>
      </c>
      <c r="H405" s="6" t="str">
        <f>VLOOKUP(B405,'[1]Current Slope List'!$A$29:$M$1904,5,FALSE)</f>
        <v>Wch-S</v>
      </c>
      <c r="I405" s="6" t="s">
        <v>694</v>
      </c>
      <c r="K405" s="6">
        <f>VLOOKUP(B405,'[1]Current Slope List'!$A$29:$M$1904,11,FALSE)</f>
        <v>0</v>
      </c>
      <c r="L405" s="5" t="s">
        <v>755</v>
      </c>
      <c r="M405" s="5" t="s">
        <v>756</v>
      </c>
      <c r="N405" s="5" t="str">
        <f>VLOOKUP(B405,'[1]Current Slope List'!$A$29:$M$1904,8,FALSE)</f>
        <v>FEHD</v>
      </c>
      <c r="O405" s="7" t="s">
        <v>46</v>
      </c>
      <c r="P405" s="7">
        <v>70</v>
      </c>
      <c r="Q405" s="7">
        <v>3.5</v>
      </c>
      <c r="R405" s="7">
        <v>20</v>
      </c>
      <c r="S405" s="7">
        <f t="shared" si="13"/>
        <v>70</v>
      </c>
      <c r="T405" s="12">
        <v>0.1</v>
      </c>
      <c r="U405" s="12">
        <v>0.7</v>
      </c>
      <c r="V405" s="12">
        <v>0</v>
      </c>
      <c r="W405" s="12">
        <v>0.2</v>
      </c>
      <c r="X405" s="12">
        <v>0</v>
      </c>
      <c r="Y405" s="6" t="s">
        <v>61</v>
      </c>
      <c r="Z405" s="6" t="s">
        <v>72</v>
      </c>
      <c r="AA405" s="9" t="s">
        <v>116</v>
      </c>
      <c r="AB405" s="9" t="s">
        <v>116</v>
      </c>
      <c r="AC405" s="9" t="s">
        <v>116</v>
      </c>
      <c r="AD405" s="9" t="s">
        <v>116</v>
      </c>
      <c r="AE405" s="9" t="s">
        <v>49</v>
      </c>
      <c r="AF405" s="5">
        <v>3</v>
      </c>
      <c r="AG405" s="10">
        <f>VLOOKUP(B405,[1]NPRS!$A$29:$O$1904,10,FALSE)</f>
        <v>2.3800000000000002E-3</v>
      </c>
      <c r="AH405" s="5" t="str">
        <f>VLOOKUP(B405,'[1]Current Slope List'!$A$29:$M$1904,12,FALSE)</f>
        <v>Yes</v>
      </c>
      <c r="AI405" s="6" t="str">
        <f>IF(VLOOKUP(B405,'[1]intensive 2019'!$A$2:$E$145,1,TRUE)=B405,"Y","N")</f>
        <v>N</v>
      </c>
      <c r="AJ405" s="6" t="s">
        <v>50</v>
      </c>
      <c r="AK405" s="5">
        <v>10</v>
      </c>
      <c r="AL405" s="6" t="s">
        <v>50</v>
      </c>
      <c r="AM405" s="6" t="s">
        <v>50</v>
      </c>
      <c r="AN405" s="6" t="s">
        <v>50</v>
      </c>
      <c r="AO405" s="6" t="s">
        <v>50</v>
      </c>
      <c r="AP405" s="6" t="s">
        <v>50</v>
      </c>
    </row>
    <row r="406" spans="1:42">
      <c r="A406" s="5">
        <v>405</v>
      </c>
      <c r="B406" s="5" t="s">
        <v>805</v>
      </c>
      <c r="C406" s="6" t="str">
        <f>IF(VLOOKUP(B406,'[1]Current Slope List'!$A$29:$M$1904,1,FALSE)=B406,"Y","N")</f>
        <v>Y</v>
      </c>
      <c r="D406" s="5" t="str">
        <f>VLOOKUP(B406,'[1]Current Slope List'!$A$29:$M$1904,2,FALSE)</f>
        <v>11SW-D/CR2227</v>
      </c>
      <c r="E406" s="5">
        <f>VLOOKUP(B406,'[1]Current Slope List'!$A$29:$M$1904,3,FALSE)</f>
        <v>0</v>
      </c>
      <c r="F406" s="6" t="str">
        <f t="shared" si="12"/>
        <v>WHOLE</v>
      </c>
      <c r="G406" s="6" t="str">
        <f>VLOOKUP(B406,'[1]Current Slope List'!$A$29:$M$1904,4,FALSE)</f>
        <v>CP,ML&amp;Wch</v>
      </c>
      <c r="H406" s="6" t="str">
        <f>VLOOKUP(B406,'[1]Current Slope List'!$A$29:$M$1904,5,FALSE)</f>
        <v>Wch-S</v>
      </c>
      <c r="I406" s="6" t="s">
        <v>694</v>
      </c>
      <c r="K406" s="6">
        <f>VLOOKUP(B406,'[1]Current Slope List'!$A$29:$M$1904,11,FALSE)</f>
        <v>0</v>
      </c>
      <c r="L406" s="5" t="s">
        <v>755</v>
      </c>
      <c r="M406" s="5" t="s">
        <v>756</v>
      </c>
      <c r="N406" s="5" t="str">
        <f>VLOOKUP(B406,'[1]Current Slope List'!$A$29:$M$1904,8,FALSE)</f>
        <v>FEHD</v>
      </c>
      <c r="O406" s="7" t="s">
        <v>46</v>
      </c>
      <c r="P406" s="7">
        <v>50</v>
      </c>
      <c r="Q406" s="7">
        <v>12</v>
      </c>
      <c r="R406" s="7">
        <v>45</v>
      </c>
      <c r="S406" s="7">
        <f t="shared" si="13"/>
        <v>540</v>
      </c>
      <c r="T406" s="12">
        <v>0</v>
      </c>
      <c r="U406" s="12">
        <v>1</v>
      </c>
      <c r="V406" s="12">
        <v>0</v>
      </c>
      <c r="W406" s="12">
        <v>0</v>
      </c>
      <c r="X406" s="12">
        <v>0</v>
      </c>
      <c r="Y406" s="6" t="s">
        <v>78</v>
      </c>
      <c r="Z406" s="6" t="s">
        <v>62</v>
      </c>
      <c r="AA406" s="9">
        <v>2</v>
      </c>
      <c r="AB406" s="9">
        <v>17</v>
      </c>
      <c r="AC406" s="9">
        <v>90</v>
      </c>
      <c r="AD406" s="9" t="s">
        <v>79</v>
      </c>
      <c r="AE406" s="9" t="s">
        <v>72</v>
      </c>
      <c r="AF406" s="5">
        <v>3</v>
      </c>
      <c r="AG406" s="10">
        <f>VLOOKUP(B406,[1]NPRS!$A$29:$O$1904,10,FALSE)</f>
        <v>0</v>
      </c>
      <c r="AH406" s="5" t="str">
        <f>VLOOKUP(B406,'[1]Current Slope List'!$A$29:$M$1904,12,FALSE)</f>
        <v>Yes</v>
      </c>
      <c r="AI406" s="6" t="str">
        <f>IF(VLOOKUP(B406,'[1]intensive 2019'!$A$2:$E$145,1,TRUE)=B406,"Y","N")</f>
        <v>N</v>
      </c>
      <c r="AJ406" s="6" t="s">
        <v>50</v>
      </c>
      <c r="AK406" s="5">
        <v>24</v>
      </c>
      <c r="AL406" s="6" t="s">
        <v>50</v>
      </c>
      <c r="AM406" s="6" t="s">
        <v>50</v>
      </c>
      <c r="AN406" s="6" t="s">
        <v>50</v>
      </c>
      <c r="AO406" s="6" t="s">
        <v>50</v>
      </c>
      <c r="AP406" s="6" t="s">
        <v>50</v>
      </c>
    </row>
    <row r="407" spans="1:42">
      <c r="A407" s="5">
        <v>406</v>
      </c>
      <c r="B407" s="5" t="s">
        <v>806</v>
      </c>
      <c r="C407" s="6" t="str">
        <f>IF(VLOOKUP(B407,'[1]Current Slope List'!$A$29:$M$1904,1,FALSE)=B407,"Y","N")</f>
        <v>Y</v>
      </c>
      <c r="D407" s="5" t="str">
        <f>VLOOKUP(B407,'[1]Current Slope List'!$A$29:$M$1904,2,FALSE)</f>
        <v>11SW-D/C35</v>
      </c>
      <c r="E407" s="5">
        <f>VLOOKUP(B407,'[1]Current Slope List'!$A$29:$M$1904,3,FALSE)</f>
        <v>1</v>
      </c>
      <c r="F407" s="6">
        <f t="shared" si="12"/>
        <v>1</v>
      </c>
      <c r="G407" s="6" t="str">
        <f>VLOOKUP(B407,'[1]Current Slope List'!$A$29:$M$1904,4,FALSE)</f>
        <v>CP,ML&amp;Wch</v>
      </c>
      <c r="H407" s="6" t="str">
        <f>VLOOKUP(B407,'[1]Current Slope List'!$A$29:$M$1904,5,FALSE)</f>
        <v>Wch-S</v>
      </c>
      <c r="I407" s="6" t="s">
        <v>694</v>
      </c>
      <c r="K407" s="6">
        <f>VLOOKUP(B407,'[1]Current Slope List'!$A$29:$M$1904,11,FALSE)</f>
        <v>0</v>
      </c>
      <c r="L407" s="5" t="s">
        <v>755</v>
      </c>
      <c r="M407" s="5" t="s">
        <v>756</v>
      </c>
      <c r="N407" s="5" t="str">
        <f>VLOOKUP(B407,'[1]Current Slope List'!$A$29:$M$1904,8,FALSE)</f>
        <v>FEHD</v>
      </c>
      <c r="O407" s="7" t="s">
        <v>46</v>
      </c>
      <c r="P407" s="7">
        <v>65</v>
      </c>
      <c r="Q407" s="7">
        <v>14.8</v>
      </c>
      <c r="R407" s="7">
        <v>80</v>
      </c>
      <c r="S407" s="7">
        <f t="shared" si="13"/>
        <v>1184</v>
      </c>
      <c r="T407" s="12">
        <v>0</v>
      </c>
      <c r="U407" s="12">
        <v>0</v>
      </c>
      <c r="V407" s="12">
        <v>0</v>
      </c>
      <c r="W407" s="12">
        <v>1</v>
      </c>
      <c r="X407" s="12">
        <v>0</v>
      </c>
      <c r="Y407" s="6" t="s">
        <v>61</v>
      </c>
      <c r="Z407" s="6" t="s">
        <v>72</v>
      </c>
      <c r="AA407" s="9" t="s">
        <v>116</v>
      </c>
      <c r="AB407" s="9" t="s">
        <v>116</v>
      </c>
      <c r="AC407" s="9" t="s">
        <v>116</v>
      </c>
      <c r="AD407" s="9" t="s">
        <v>116</v>
      </c>
      <c r="AE407" s="9" t="s">
        <v>49</v>
      </c>
      <c r="AF407" s="5">
        <v>3</v>
      </c>
      <c r="AG407" s="10">
        <f>VLOOKUP(B407,[1]NPRS!$A$29:$O$1904,10,FALSE)</f>
        <v>72.59</v>
      </c>
      <c r="AH407" s="5" t="str">
        <f>VLOOKUP(B407,'[1]Current Slope List'!$A$29:$M$1904,12,FALSE)</f>
        <v>Yes</v>
      </c>
      <c r="AI407" s="6" t="str">
        <f>IF(VLOOKUP(B407,'[1]intensive 2019'!$A$2:$E$145,1,TRUE)=B407,"Y","N")</f>
        <v>N</v>
      </c>
      <c r="AJ407" s="6" t="s">
        <v>50</v>
      </c>
      <c r="AK407" s="5">
        <v>11</v>
      </c>
      <c r="AL407" s="6" t="s">
        <v>50</v>
      </c>
      <c r="AM407" s="6" t="s">
        <v>50</v>
      </c>
      <c r="AN407" s="6" t="s">
        <v>50</v>
      </c>
      <c r="AO407" s="6" t="s">
        <v>50</v>
      </c>
      <c r="AP407" s="6" t="s">
        <v>50</v>
      </c>
    </row>
    <row r="408" spans="1:42">
      <c r="A408" s="5">
        <v>407</v>
      </c>
      <c r="B408" s="5" t="s">
        <v>807</v>
      </c>
      <c r="C408" s="6" t="str">
        <f>IF(VLOOKUP(B408,'[1]Current Slope List'!$A$29:$M$1904,1,FALSE)=B408,"Y","N")</f>
        <v>Y</v>
      </c>
      <c r="D408" s="5" t="str">
        <f>VLOOKUP(B408,'[1]Current Slope List'!$A$29:$M$1904,2,FALSE)</f>
        <v>11SW-D/C675</v>
      </c>
      <c r="E408" s="5">
        <f>VLOOKUP(B408,'[1]Current Slope List'!$A$29:$M$1904,3,FALSE)</f>
        <v>0</v>
      </c>
      <c r="F408" s="6" t="str">
        <f t="shared" si="12"/>
        <v>WHOLE</v>
      </c>
      <c r="G408" s="6" t="str">
        <f>VLOOKUP(B408,'[1]Current Slope List'!$A$29:$M$1904,4,FALSE)</f>
        <v>CP,ML&amp;Wch</v>
      </c>
      <c r="H408" s="6" t="str">
        <f>VLOOKUP(B408,'[1]Current Slope List'!$A$29:$M$1904,5,FALSE)</f>
        <v>Wch-S</v>
      </c>
      <c r="I408" s="6" t="s">
        <v>694</v>
      </c>
      <c r="K408" s="6">
        <f>VLOOKUP(B408,'[1]Current Slope List'!$A$29:$M$1904,11,FALSE)</f>
        <v>0</v>
      </c>
      <c r="L408" s="5" t="s">
        <v>755</v>
      </c>
      <c r="M408" s="5" t="s">
        <v>756</v>
      </c>
      <c r="N408" s="5" t="str">
        <f>VLOOKUP(B408,'[1]Current Slope List'!$A$29:$M$1904,8,FALSE)</f>
        <v>FEHD</v>
      </c>
      <c r="O408" s="7" t="s">
        <v>46</v>
      </c>
      <c r="P408" s="7">
        <v>65</v>
      </c>
      <c r="Q408" s="7">
        <v>13</v>
      </c>
      <c r="R408" s="7">
        <v>95</v>
      </c>
      <c r="S408" s="7">
        <f t="shared" si="13"/>
        <v>1235</v>
      </c>
      <c r="T408" s="12">
        <v>0</v>
      </c>
      <c r="U408" s="12">
        <v>0</v>
      </c>
      <c r="V408" s="12">
        <v>0</v>
      </c>
      <c r="W408" s="12">
        <v>1</v>
      </c>
      <c r="X408" s="12">
        <v>0</v>
      </c>
      <c r="Y408" s="6" t="s">
        <v>78</v>
      </c>
      <c r="Z408" s="6" t="s">
        <v>72</v>
      </c>
      <c r="AA408" s="9" t="s">
        <v>116</v>
      </c>
      <c r="AB408" s="9" t="s">
        <v>116</v>
      </c>
      <c r="AC408" s="9" t="s">
        <v>116</v>
      </c>
      <c r="AD408" s="9" t="s">
        <v>116</v>
      </c>
      <c r="AE408" s="9" t="s">
        <v>49</v>
      </c>
      <c r="AF408" s="5">
        <v>3</v>
      </c>
      <c r="AG408" s="10">
        <f>VLOOKUP(B408,[1]NPRS!$A$29:$O$1904,10,FALSE)</f>
        <v>3.77</v>
      </c>
      <c r="AH408" s="5" t="str">
        <f>VLOOKUP(B408,'[1]Current Slope List'!$A$29:$M$1904,12,FALSE)</f>
        <v>Yes</v>
      </c>
      <c r="AI408" s="6" t="str">
        <f>IF(VLOOKUP(B408,'[1]intensive 2019'!$A$2:$E$145,1,TRUE)=B408,"Y","N")</f>
        <v>N</v>
      </c>
      <c r="AJ408" s="6" t="s">
        <v>50</v>
      </c>
      <c r="AK408" s="5">
        <v>17</v>
      </c>
      <c r="AL408" s="6" t="s">
        <v>50</v>
      </c>
      <c r="AM408" s="6" t="s">
        <v>50</v>
      </c>
      <c r="AN408" s="6" t="s">
        <v>50</v>
      </c>
      <c r="AO408" s="6" t="s">
        <v>50</v>
      </c>
      <c r="AP408" s="6" t="s">
        <v>50</v>
      </c>
    </row>
    <row r="409" spans="1:42">
      <c r="A409" s="5">
        <v>408</v>
      </c>
      <c r="B409" s="5" t="s">
        <v>808</v>
      </c>
      <c r="C409" s="6" t="str">
        <f>IF(VLOOKUP(B409,'[1]Current Slope List'!$A$29:$M$1904,1,FALSE)=B409,"Y","N")</f>
        <v>Y</v>
      </c>
      <c r="D409" s="5" t="str">
        <f>VLOOKUP(B409,'[1]Current Slope List'!$A$29:$M$1904,2,FALSE)</f>
        <v>11SW-D/FR2</v>
      </c>
      <c r="E409" s="5" t="str">
        <f>VLOOKUP(B409,'[1]Current Slope List'!$A$29:$M$1904,3,FALSE)</f>
        <v>1,2</v>
      </c>
      <c r="F409" s="6" t="str">
        <f t="shared" si="12"/>
        <v>1,2</v>
      </c>
      <c r="G409" s="6" t="str">
        <f>VLOOKUP(B409,'[1]Current Slope List'!$A$29:$M$1904,4,FALSE)</f>
        <v>CP,ML&amp;Wch</v>
      </c>
      <c r="H409" s="6" t="str">
        <f>VLOOKUP(B409,'[1]Current Slope List'!$A$29:$M$1904,5,FALSE)</f>
        <v>Wch-S</v>
      </c>
      <c r="I409" s="6" t="s">
        <v>694</v>
      </c>
      <c r="K409" s="6">
        <f>VLOOKUP(B409,'[1]Current Slope List'!$A$29:$M$1904,11,FALSE)</f>
        <v>0</v>
      </c>
      <c r="L409" s="5" t="s">
        <v>755</v>
      </c>
      <c r="M409" s="5" t="s">
        <v>756</v>
      </c>
      <c r="N409" s="5" t="str">
        <f>VLOOKUP(B409,'[1]Current Slope List'!$A$29:$M$1904,8,FALSE)</f>
        <v>FEHD,HyD</v>
      </c>
      <c r="O409" s="7" t="s">
        <v>46</v>
      </c>
      <c r="P409" s="7">
        <v>30</v>
      </c>
      <c r="Q409" s="7">
        <v>24</v>
      </c>
      <c r="R409" s="7">
        <v>155</v>
      </c>
      <c r="S409" s="7">
        <f t="shared" si="13"/>
        <v>3720</v>
      </c>
      <c r="T409" s="12">
        <v>0</v>
      </c>
      <c r="U409" s="12">
        <v>0.6</v>
      </c>
      <c r="V409" s="12">
        <v>0</v>
      </c>
      <c r="W409" s="12">
        <v>0.4</v>
      </c>
      <c r="X409" s="12">
        <v>0</v>
      </c>
      <c r="Y409" s="6" t="s">
        <v>61</v>
      </c>
      <c r="Z409" s="6" t="s">
        <v>72</v>
      </c>
      <c r="AA409" s="9">
        <v>9</v>
      </c>
      <c r="AB409" s="9">
        <v>54</v>
      </c>
      <c r="AC409" s="9">
        <v>83</v>
      </c>
      <c r="AD409" s="9" t="s">
        <v>79</v>
      </c>
      <c r="AE409" s="9" t="s">
        <v>72</v>
      </c>
      <c r="AF409" s="5">
        <v>2</v>
      </c>
      <c r="AG409" s="10">
        <f>VLOOKUP(B409,[1]NPRS!$A$29:$O$1904,10,FALSE)</f>
        <v>0</v>
      </c>
      <c r="AH409" s="5" t="str">
        <f>VLOOKUP(B409,'[1]Current Slope List'!$A$29:$M$1904,12,FALSE)</f>
        <v>Yes</v>
      </c>
      <c r="AI409" s="6" t="str">
        <f>IF(VLOOKUP(B409,'[1]intensive 2019'!$A$2:$E$145,1,TRUE)=B409,"Y","N")</f>
        <v>N</v>
      </c>
      <c r="AJ409" s="6" t="s">
        <v>50</v>
      </c>
      <c r="AK409" s="5">
        <v>173</v>
      </c>
      <c r="AL409" s="6" t="s">
        <v>50</v>
      </c>
      <c r="AM409" s="6" t="s">
        <v>50</v>
      </c>
      <c r="AN409" s="6" t="s">
        <v>50</v>
      </c>
      <c r="AO409" s="6" t="s">
        <v>50</v>
      </c>
      <c r="AP409" s="6" t="s">
        <v>50</v>
      </c>
    </row>
    <row r="410" spans="1:42">
      <c r="A410" s="5">
        <v>409</v>
      </c>
      <c r="B410" s="5" t="s">
        <v>809</v>
      </c>
      <c r="C410" s="6" t="str">
        <f>IF(VLOOKUP(B410,'[1]Current Slope List'!$A$29:$M$1904,1,FALSE)=B410,"Y","N")</f>
        <v>Y</v>
      </c>
      <c r="D410" s="5" t="str">
        <f>VLOOKUP(B410,'[1]Current Slope List'!$A$29:$M$1904,2,FALSE)</f>
        <v>11SW-D/F3</v>
      </c>
      <c r="E410" s="5">
        <f>VLOOKUP(B410,'[1]Current Slope List'!$A$29:$M$1904,3,FALSE)</f>
        <v>0</v>
      </c>
      <c r="F410" s="6" t="str">
        <f t="shared" si="12"/>
        <v>WHOLE</v>
      </c>
      <c r="G410" s="6" t="str">
        <f>VLOOKUP(B410,'[1]Current Slope List'!$A$29:$M$1904,4,FALSE)</f>
        <v>CP,ML&amp;Wch</v>
      </c>
      <c r="H410" s="6" t="str">
        <f>VLOOKUP(B410,'[1]Current Slope List'!$A$29:$M$1904,5,FALSE)</f>
        <v>Wch-S</v>
      </c>
      <c r="I410" s="6" t="s">
        <v>694</v>
      </c>
      <c r="K410" s="6">
        <f>VLOOKUP(B410,'[1]Current Slope List'!$A$29:$M$1904,11,FALSE)</f>
        <v>0</v>
      </c>
      <c r="L410" s="5" t="s">
        <v>755</v>
      </c>
      <c r="M410" s="5" t="s">
        <v>756</v>
      </c>
      <c r="N410" s="5" t="str">
        <f>VLOOKUP(B410,'[1]Current Slope List'!$A$29:$M$1904,8,FALSE)</f>
        <v>FEHD</v>
      </c>
      <c r="O410" s="7" t="s">
        <v>46</v>
      </c>
      <c r="P410" s="7">
        <v>40</v>
      </c>
      <c r="Q410" s="7">
        <v>12</v>
      </c>
      <c r="R410" s="7">
        <v>40</v>
      </c>
      <c r="S410" s="7">
        <f t="shared" si="13"/>
        <v>480</v>
      </c>
      <c r="T410" s="12">
        <v>0</v>
      </c>
      <c r="U410" s="12">
        <v>1</v>
      </c>
      <c r="V410" s="12">
        <v>0</v>
      </c>
      <c r="W410" s="12">
        <v>0</v>
      </c>
      <c r="X410" s="12">
        <v>0</v>
      </c>
      <c r="Y410" s="6" t="s">
        <v>61</v>
      </c>
      <c r="Z410" s="6" t="s">
        <v>62</v>
      </c>
      <c r="AA410" s="9" t="s">
        <v>116</v>
      </c>
      <c r="AB410" s="9" t="s">
        <v>116</v>
      </c>
      <c r="AC410" s="9" t="s">
        <v>116</v>
      </c>
      <c r="AD410" s="9" t="s">
        <v>116</v>
      </c>
      <c r="AE410" s="9" t="s">
        <v>49</v>
      </c>
      <c r="AF410" s="5">
        <v>3</v>
      </c>
      <c r="AG410" s="10">
        <f>VLOOKUP(B410,[1]NPRS!$A$29:$O$1904,10,FALSE)</f>
        <v>0</v>
      </c>
      <c r="AH410" s="5" t="str">
        <f>VLOOKUP(B410,'[1]Current Slope List'!$A$29:$M$1904,12,FALSE)</f>
        <v>Yes</v>
      </c>
      <c r="AI410" s="6" t="str">
        <f>IF(VLOOKUP(B410,'[1]intensive 2019'!$A$2:$E$145,1,TRUE)=B410,"Y","N")</f>
        <v>N</v>
      </c>
      <c r="AJ410" s="6" t="s">
        <v>50</v>
      </c>
      <c r="AK410" s="5">
        <v>4</v>
      </c>
      <c r="AL410" s="6" t="s">
        <v>50</v>
      </c>
      <c r="AM410" s="6" t="s">
        <v>50</v>
      </c>
      <c r="AN410" s="6" t="s">
        <v>50</v>
      </c>
      <c r="AO410" s="6" t="s">
        <v>50</v>
      </c>
      <c r="AP410" s="6" t="s">
        <v>50</v>
      </c>
    </row>
    <row r="411" spans="1:42">
      <c r="A411" s="5">
        <v>410</v>
      </c>
      <c r="B411" s="5" t="s">
        <v>810</v>
      </c>
      <c r="C411" s="6" t="str">
        <f>IF(VLOOKUP(B411,'[1]Current Slope List'!$A$29:$M$1904,1,FALSE)=B411,"Y","N")</f>
        <v>Y</v>
      </c>
      <c r="D411" s="5" t="str">
        <f>VLOOKUP(B411,'[1]Current Slope List'!$A$29:$M$1904,2,FALSE)</f>
        <v>11SW-D/FR399</v>
      </c>
      <c r="E411" s="5">
        <f>VLOOKUP(B411,'[1]Current Slope List'!$A$29:$M$1904,3,FALSE)</f>
        <v>0</v>
      </c>
      <c r="F411" s="6" t="str">
        <f t="shared" si="12"/>
        <v>WHOLE</v>
      </c>
      <c r="G411" s="6" t="str">
        <f>VLOOKUP(B411,'[1]Current Slope List'!$A$29:$M$1904,4,FALSE)</f>
        <v>CP,ML&amp;Wch</v>
      </c>
      <c r="H411" s="6" t="str">
        <f>VLOOKUP(B411,'[1]Current Slope List'!$A$29:$M$1904,5,FALSE)</f>
        <v>Wch-S</v>
      </c>
      <c r="I411" s="6" t="s">
        <v>694</v>
      </c>
      <c r="K411" s="6">
        <f>VLOOKUP(B411,'[1]Current Slope List'!$A$29:$M$1904,11,FALSE)</f>
        <v>0</v>
      </c>
      <c r="L411" s="5" t="s">
        <v>755</v>
      </c>
      <c r="M411" s="5" t="s">
        <v>756</v>
      </c>
      <c r="N411" s="5" t="str">
        <f>VLOOKUP(B411,'[1]Current Slope List'!$A$29:$M$1904,8,FALSE)</f>
        <v>FEHD</v>
      </c>
      <c r="O411" s="7" t="s">
        <v>46</v>
      </c>
      <c r="P411" s="7">
        <v>30</v>
      </c>
      <c r="Q411" s="7">
        <v>3.4</v>
      </c>
      <c r="R411" s="7">
        <v>25</v>
      </c>
      <c r="S411" s="7">
        <f t="shared" si="13"/>
        <v>85</v>
      </c>
      <c r="T411" s="12">
        <v>0</v>
      </c>
      <c r="U411" s="12">
        <v>1</v>
      </c>
      <c r="V411" s="12">
        <v>0</v>
      </c>
      <c r="W411" s="12">
        <v>0</v>
      </c>
      <c r="X411" s="12">
        <v>0</v>
      </c>
      <c r="Y411" s="6" t="s">
        <v>61</v>
      </c>
      <c r="Z411" s="6" t="s">
        <v>62</v>
      </c>
      <c r="AA411" s="9" t="s">
        <v>811</v>
      </c>
      <c r="AB411" s="9" t="s">
        <v>812</v>
      </c>
      <c r="AC411" s="9" t="s">
        <v>128</v>
      </c>
      <c r="AD411" s="9" t="s">
        <v>389</v>
      </c>
      <c r="AE411" s="9" t="s">
        <v>303</v>
      </c>
      <c r="AF411" s="5">
        <v>1</v>
      </c>
      <c r="AG411" s="10">
        <f>VLOOKUP(B411,[1]NPRS!$A$29:$O$1904,10,FALSE)</f>
        <v>246.06</v>
      </c>
      <c r="AH411" s="5" t="str">
        <f>VLOOKUP(B411,'[1]Current Slope List'!$A$29:$M$1904,12,FALSE)</f>
        <v>Yes</v>
      </c>
      <c r="AI411" s="6" t="str">
        <f>IF(VLOOKUP(B411,'[1]intensive 2019'!$A$2:$E$145,1,TRUE)=B411,"Y","N")</f>
        <v>N</v>
      </c>
      <c r="AJ411" s="6" t="s">
        <v>50</v>
      </c>
      <c r="AK411" s="5">
        <v>8</v>
      </c>
      <c r="AL411" s="6" t="s">
        <v>50</v>
      </c>
      <c r="AM411" s="6" t="s">
        <v>50</v>
      </c>
      <c r="AN411" s="6" t="s">
        <v>50</v>
      </c>
      <c r="AO411" s="6" t="s">
        <v>50</v>
      </c>
      <c r="AP411" s="6" t="s">
        <v>50</v>
      </c>
    </row>
    <row r="412" spans="1:42">
      <c r="A412" s="5">
        <v>411</v>
      </c>
      <c r="B412" s="5" t="s">
        <v>813</v>
      </c>
      <c r="C412" s="6" t="str">
        <f>IF(VLOOKUP(B412,'[1]Current Slope List'!$A$29:$M$1904,1,FALSE)=B412,"Y","N")</f>
        <v>Y</v>
      </c>
      <c r="D412" s="5" t="str">
        <f>VLOOKUP(B412,'[1]Current Slope List'!$A$29:$M$1904,2,FALSE)</f>
        <v>11SW-D/FR400</v>
      </c>
      <c r="E412" s="5" t="str">
        <f>VLOOKUP(B412,'[1]Current Slope List'!$A$29:$M$1904,3,FALSE)</f>
        <v>1,2</v>
      </c>
      <c r="F412" s="6" t="str">
        <f t="shared" si="12"/>
        <v>1,2</v>
      </c>
      <c r="G412" s="6" t="str">
        <f>VLOOKUP(B412,'[1]Current Slope List'!$A$29:$M$1904,4,FALSE)</f>
        <v>CP,ML&amp;Wch</v>
      </c>
      <c r="H412" s="6" t="str">
        <f>VLOOKUP(B412,'[1]Current Slope List'!$A$29:$M$1904,5,FALSE)</f>
        <v>Wch-S</v>
      </c>
      <c r="I412" s="6" t="s">
        <v>694</v>
      </c>
      <c r="K412" s="6">
        <f>VLOOKUP(B412,'[1]Current Slope List'!$A$29:$M$1904,11,FALSE)</f>
        <v>0</v>
      </c>
      <c r="L412" s="5" t="s">
        <v>755</v>
      </c>
      <c r="M412" s="5" t="s">
        <v>756</v>
      </c>
      <c r="N412" s="5" t="str">
        <f>VLOOKUP(B412,'[1]Current Slope List'!$A$29:$M$1904,8,FALSE)</f>
        <v>HyD,FEHD</v>
      </c>
      <c r="O412" s="7" t="s">
        <v>46</v>
      </c>
      <c r="P412" s="7">
        <v>30</v>
      </c>
      <c r="Q412" s="7">
        <v>8</v>
      </c>
      <c r="R412" s="7">
        <v>30</v>
      </c>
      <c r="S412" s="7">
        <f t="shared" si="13"/>
        <v>240</v>
      </c>
      <c r="T412" s="12">
        <v>0</v>
      </c>
      <c r="U412" s="12">
        <v>0.85</v>
      </c>
      <c r="V412" s="12">
        <v>0</v>
      </c>
      <c r="W412" s="12">
        <v>0</v>
      </c>
      <c r="X412" s="12">
        <v>0.15</v>
      </c>
      <c r="Y412" s="6" t="s">
        <v>61</v>
      </c>
      <c r="Z412" s="6" t="s">
        <v>62</v>
      </c>
      <c r="AA412" s="9" t="s">
        <v>270</v>
      </c>
      <c r="AB412" s="9">
        <v>26</v>
      </c>
      <c r="AC412" s="9">
        <v>90</v>
      </c>
      <c r="AD412" s="9" t="s">
        <v>79</v>
      </c>
      <c r="AE412" s="9" t="s">
        <v>72</v>
      </c>
      <c r="AF412" s="5">
        <v>2</v>
      </c>
      <c r="AG412" s="10">
        <f>VLOOKUP(B412,[1]NPRS!$A$29:$O$1904,10,FALSE)</f>
        <v>0</v>
      </c>
      <c r="AH412" s="5" t="str">
        <f>VLOOKUP(B412,'[1]Current Slope List'!$A$29:$M$1904,12,FALSE)</f>
        <v>Yes</v>
      </c>
      <c r="AI412" s="6" t="str">
        <f>IF(VLOOKUP(B412,'[1]intensive 2019'!$A$2:$E$145,1,TRUE)=B412,"Y","N")</f>
        <v>N</v>
      </c>
      <c r="AJ412" s="6" t="s">
        <v>50</v>
      </c>
      <c r="AK412" s="5">
        <v>9</v>
      </c>
      <c r="AL412" s="6" t="s">
        <v>50</v>
      </c>
      <c r="AM412" s="6" t="s">
        <v>50</v>
      </c>
      <c r="AN412" s="6" t="s">
        <v>50</v>
      </c>
      <c r="AO412" s="6" t="s">
        <v>50</v>
      </c>
      <c r="AP412" s="6" t="s">
        <v>50</v>
      </c>
    </row>
    <row r="413" spans="1:42">
      <c r="A413" s="5">
        <v>412</v>
      </c>
      <c r="B413" s="5" t="s">
        <v>814</v>
      </c>
      <c r="C413" s="6" t="str">
        <f>IF(VLOOKUP(B413,'[1]Current Slope List'!$A$29:$M$1904,1,FALSE)=B413,"Y","N")</f>
        <v>Y</v>
      </c>
      <c r="D413" s="5" t="str">
        <f>VLOOKUP(B413,'[1]Current Slope List'!$A$29:$M$1904,2,FALSE)</f>
        <v>11SW-D/F402</v>
      </c>
      <c r="E413" s="5" t="str">
        <f>VLOOKUP(B413,'[1]Current Slope List'!$A$29:$M$1904,3,FALSE)</f>
        <v>1,2</v>
      </c>
      <c r="F413" s="6" t="str">
        <f t="shared" si="12"/>
        <v>1,2</v>
      </c>
      <c r="G413" s="6" t="str">
        <f>VLOOKUP(B413,'[1]Current Slope List'!$A$29:$M$1904,4,FALSE)</f>
        <v>CP,ML&amp;Wch</v>
      </c>
      <c r="H413" s="6" t="str">
        <f>VLOOKUP(B413,'[1]Current Slope List'!$A$29:$M$1904,5,FALSE)</f>
        <v>Wch-S</v>
      </c>
      <c r="I413" s="6" t="s">
        <v>694</v>
      </c>
      <c r="K413" s="6">
        <f>VLOOKUP(B413,'[1]Current Slope List'!$A$29:$M$1904,11,FALSE)</f>
        <v>0</v>
      </c>
      <c r="L413" s="5" t="s">
        <v>755</v>
      </c>
      <c r="M413" s="5" t="s">
        <v>756</v>
      </c>
      <c r="N413" s="5" t="str">
        <f>VLOOKUP(B413,'[1]Current Slope List'!$A$29:$M$1904,8,FALSE)</f>
        <v>HyD,FEHD</v>
      </c>
      <c r="O413" s="7" t="s">
        <v>46</v>
      </c>
      <c r="P413" s="7">
        <v>33</v>
      </c>
      <c r="Q413" s="7">
        <v>18</v>
      </c>
      <c r="R413" s="7">
        <v>73</v>
      </c>
      <c r="S413" s="7">
        <f t="shared" si="13"/>
        <v>1314</v>
      </c>
      <c r="T413" s="12">
        <v>0</v>
      </c>
      <c r="U413" s="12">
        <v>0.35</v>
      </c>
      <c r="V413" s="12">
        <v>0</v>
      </c>
      <c r="W413" s="12">
        <v>0.65</v>
      </c>
      <c r="X413" s="12">
        <v>0</v>
      </c>
      <c r="Y413" s="6" t="s">
        <v>61</v>
      </c>
      <c r="Z413" s="6" t="s">
        <v>62</v>
      </c>
      <c r="AA413" s="9" t="s">
        <v>116</v>
      </c>
      <c r="AB413" s="9" t="s">
        <v>116</v>
      </c>
      <c r="AC413" s="9" t="s">
        <v>116</v>
      </c>
      <c r="AD413" s="9" t="s">
        <v>116</v>
      </c>
      <c r="AE413" s="9" t="s">
        <v>49</v>
      </c>
      <c r="AF413" s="5">
        <v>2</v>
      </c>
      <c r="AG413" s="10">
        <f>VLOOKUP(B413,[1]NPRS!$A$29:$O$1904,10,FALSE)</f>
        <v>0</v>
      </c>
      <c r="AH413" s="5" t="str">
        <f>VLOOKUP(B413,'[1]Current Slope List'!$A$29:$M$1904,12,FALSE)</f>
        <v>Yes</v>
      </c>
      <c r="AI413" s="6" t="str">
        <f>IF(VLOOKUP(B413,'[1]intensive 2019'!$A$2:$E$145,1,TRUE)=B413,"Y","N")</f>
        <v>N</v>
      </c>
      <c r="AJ413" s="6" t="s">
        <v>50</v>
      </c>
      <c r="AK413" s="5">
        <v>27</v>
      </c>
      <c r="AL413" s="6" t="s">
        <v>50</v>
      </c>
      <c r="AM413" s="6" t="s">
        <v>50</v>
      </c>
      <c r="AN413" s="6" t="s">
        <v>50</v>
      </c>
      <c r="AO413" s="6" t="s">
        <v>50</v>
      </c>
      <c r="AP413" s="6" t="s">
        <v>50</v>
      </c>
    </row>
    <row r="414" spans="1:42">
      <c r="A414" s="5">
        <v>413</v>
      </c>
      <c r="B414" s="5" t="s">
        <v>815</v>
      </c>
      <c r="C414" s="6" t="str">
        <f>IF(VLOOKUP(B414,'[1]Current Slope List'!$A$29:$M$1904,1,FALSE)=B414,"Y","N")</f>
        <v>Y</v>
      </c>
      <c r="D414" s="5" t="str">
        <f>VLOOKUP(B414,'[1]Current Slope List'!$A$29:$M$1904,2,FALSE)</f>
        <v>11SW-D/F511</v>
      </c>
      <c r="E414" s="5">
        <f>VLOOKUP(B414,'[1]Current Slope List'!$A$29:$M$1904,3,FALSE)</f>
        <v>0</v>
      </c>
      <c r="F414" s="6" t="str">
        <f t="shared" si="12"/>
        <v>WHOLE</v>
      </c>
      <c r="G414" s="6" t="str">
        <f>VLOOKUP(B414,'[1]Current Slope List'!$A$29:$M$1904,4,FALSE)</f>
        <v>CP,ML&amp;Wch</v>
      </c>
      <c r="H414" s="6" t="str">
        <f>VLOOKUP(B414,'[1]Current Slope List'!$A$29:$M$1904,5,FALSE)</f>
        <v>Wch-S</v>
      </c>
      <c r="I414" s="6" t="s">
        <v>694</v>
      </c>
      <c r="K414" s="6">
        <f>VLOOKUP(B414,'[1]Current Slope List'!$A$29:$M$1904,11,FALSE)</f>
        <v>0</v>
      </c>
      <c r="L414" s="5" t="s">
        <v>755</v>
      </c>
      <c r="M414" s="5" t="s">
        <v>756</v>
      </c>
      <c r="N414" s="5" t="str">
        <f>VLOOKUP(B414,'[1]Current Slope List'!$A$29:$M$1904,8,FALSE)</f>
        <v>FEHD</v>
      </c>
      <c r="O414" s="7" t="s">
        <v>125</v>
      </c>
      <c r="P414" s="7">
        <v>35</v>
      </c>
      <c r="Q414" s="7">
        <v>9</v>
      </c>
      <c r="R414" s="7">
        <v>13</v>
      </c>
      <c r="S414" s="7">
        <f t="shared" si="13"/>
        <v>117</v>
      </c>
      <c r="T414" s="12">
        <v>0</v>
      </c>
      <c r="U414" s="12">
        <v>0</v>
      </c>
      <c r="V414" s="12">
        <v>0</v>
      </c>
      <c r="W414" s="12">
        <v>0</v>
      </c>
      <c r="X414" s="12">
        <v>1</v>
      </c>
      <c r="Y414" s="6" t="s">
        <v>113</v>
      </c>
      <c r="Z414" s="6" t="s">
        <v>62</v>
      </c>
      <c r="AA414" s="9" t="s">
        <v>116</v>
      </c>
      <c r="AB414" s="9" t="s">
        <v>116</v>
      </c>
      <c r="AC414" s="9" t="s">
        <v>116</v>
      </c>
      <c r="AD414" s="9" t="s">
        <v>116</v>
      </c>
      <c r="AE414" s="9" t="s">
        <v>49</v>
      </c>
      <c r="AF414" s="5">
        <v>2</v>
      </c>
      <c r="AG414" s="10">
        <f>VLOOKUP(B414,[1]NPRS!$A$29:$O$1904,10,FALSE)</f>
        <v>0.11</v>
      </c>
      <c r="AH414" s="5" t="str">
        <f>VLOOKUP(B414,'[1]Current Slope List'!$A$29:$M$1904,12,FALSE)</f>
        <v>Yes</v>
      </c>
      <c r="AI414" s="6" t="str">
        <f>IF(VLOOKUP(B414,'[1]intensive 2019'!$A$2:$E$145,1,TRUE)=B414,"Y","N")</f>
        <v>N</v>
      </c>
      <c r="AJ414" s="6" t="s">
        <v>50</v>
      </c>
      <c r="AK414" s="5">
        <v>5</v>
      </c>
      <c r="AL414" s="6" t="s">
        <v>50</v>
      </c>
      <c r="AM414" s="6" t="s">
        <v>50</v>
      </c>
      <c r="AN414" s="6" t="s">
        <v>50</v>
      </c>
      <c r="AO414" s="6" t="s">
        <v>50</v>
      </c>
      <c r="AP414" s="6" t="s">
        <v>50</v>
      </c>
    </row>
    <row r="415" spans="1:42">
      <c r="A415" s="5">
        <v>414</v>
      </c>
      <c r="B415" s="5" t="s">
        <v>816</v>
      </c>
      <c r="C415" s="6" t="str">
        <f>IF(VLOOKUP(B415,'[1]Current Slope List'!$A$29:$M$1904,1,FALSE)=B415,"Y","N")</f>
        <v>Y</v>
      </c>
      <c r="D415" s="5" t="str">
        <f>VLOOKUP(B415,'[1]Current Slope List'!$A$29:$M$1904,2,FALSE)</f>
        <v>11SW-D/R797</v>
      </c>
      <c r="E415" s="5">
        <f>VLOOKUP(B415,'[1]Current Slope List'!$A$29:$M$1904,3,FALSE)</f>
        <v>0</v>
      </c>
      <c r="F415" s="6" t="str">
        <f t="shared" si="12"/>
        <v>WHOLE</v>
      </c>
      <c r="G415" s="6" t="str">
        <f>VLOOKUP(B415,'[1]Current Slope List'!$A$29:$M$1904,4,FALSE)</f>
        <v>CP,ML&amp;Wch</v>
      </c>
      <c r="H415" s="6" t="str">
        <f>VLOOKUP(B415,'[1]Current Slope List'!$A$29:$M$1904,5,FALSE)</f>
        <v>Wch-S</v>
      </c>
      <c r="I415" s="6" t="s">
        <v>694</v>
      </c>
      <c r="K415" s="6">
        <f>VLOOKUP(B415,'[1]Current Slope List'!$A$29:$M$1904,11,FALSE)</f>
        <v>0</v>
      </c>
      <c r="L415" s="5" t="s">
        <v>755</v>
      </c>
      <c r="M415" s="5" t="s">
        <v>756</v>
      </c>
      <c r="N415" s="5" t="str">
        <f>VLOOKUP(B415,'[1]Current Slope List'!$A$29:$M$1904,8,FALSE)</f>
        <v>FEHD</v>
      </c>
      <c r="O415" s="7" t="s">
        <v>46</v>
      </c>
      <c r="P415" s="6" t="s">
        <v>49</v>
      </c>
      <c r="Q415" s="6" t="s">
        <v>49</v>
      </c>
      <c r="R415" s="6" t="s">
        <v>49</v>
      </c>
      <c r="S415" s="6" t="s">
        <v>49</v>
      </c>
      <c r="T415" s="6" t="s">
        <v>49</v>
      </c>
      <c r="U415" s="6" t="s">
        <v>49</v>
      </c>
      <c r="V415" s="6" t="s">
        <v>49</v>
      </c>
      <c r="W415" s="6" t="s">
        <v>49</v>
      </c>
      <c r="X415" s="6" t="s">
        <v>49</v>
      </c>
      <c r="Y415" s="6" t="s">
        <v>49</v>
      </c>
      <c r="Z415" s="6" t="s">
        <v>49</v>
      </c>
      <c r="AA415" s="9" t="s">
        <v>95</v>
      </c>
      <c r="AB415" s="9" t="s">
        <v>296</v>
      </c>
      <c r="AC415" s="9" t="s">
        <v>71</v>
      </c>
      <c r="AD415" s="9" t="s">
        <v>297</v>
      </c>
      <c r="AE415" s="9" t="s">
        <v>72</v>
      </c>
      <c r="AF415" s="5">
        <v>3</v>
      </c>
      <c r="AG415" s="10">
        <f>VLOOKUP(B415,[1]NPRS!$A$29:$O$1904,10,FALSE)</f>
        <v>0.19</v>
      </c>
      <c r="AH415" s="5" t="str">
        <f>VLOOKUP(B415,'[1]Current Slope List'!$A$29:$M$1904,12,FALSE)</f>
        <v>No</v>
      </c>
      <c r="AI415" s="6" t="str">
        <f>IF(VLOOKUP(B415,'[1]intensive 2019'!$A$2:$E$145,1,TRUE)=B415,"Y","N")</f>
        <v>N</v>
      </c>
      <c r="AJ415" s="6" t="s">
        <v>50</v>
      </c>
      <c r="AL415" s="6" t="s">
        <v>50</v>
      </c>
      <c r="AM415" s="6" t="s">
        <v>50</v>
      </c>
      <c r="AN415" s="6" t="s">
        <v>50</v>
      </c>
      <c r="AO415" s="6" t="s">
        <v>50</v>
      </c>
      <c r="AP415" s="6" t="s">
        <v>50</v>
      </c>
    </row>
    <row r="416" spans="1:42">
      <c r="A416" s="5">
        <v>415</v>
      </c>
      <c r="B416" s="5" t="s">
        <v>817</v>
      </c>
      <c r="C416" s="6" t="str">
        <f>IF(VLOOKUP(B416,'[1]Current Slope List'!$A$29:$M$1904,1,FALSE)=B416,"Y","N")</f>
        <v>Y</v>
      </c>
      <c r="D416" s="5" t="str">
        <f>VLOOKUP(B416,'[1]Current Slope List'!$A$29:$M$1904,2,FALSE)</f>
        <v>11SW-D/R800</v>
      </c>
      <c r="E416" s="5">
        <f>VLOOKUP(B416,'[1]Current Slope List'!$A$29:$M$1904,3,FALSE)</f>
        <v>0</v>
      </c>
      <c r="F416" s="6" t="str">
        <f t="shared" si="12"/>
        <v>WHOLE</v>
      </c>
      <c r="G416" s="6" t="str">
        <f>VLOOKUP(B416,'[1]Current Slope List'!$A$29:$M$1904,4,FALSE)</f>
        <v>CP,ML&amp;Wch</v>
      </c>
      <c r="H416" s="6" t="str">
        <f>VLOOKUP(B416,'[1]Current Slope List'!$A$29:$M$1904,5,FALSE)</f>
        <v>Wch-S</v>
      </c>
      <c r="I416" s="6" t="s">
        <v>694</v>
      </c>
      <c r="K416" s="6">
        <f>VLOOKUP(B416,'[1]Current Slope List'!$A$29:$M$1904,11,FALSE)</f>
        <v>0</v>
      </c>
      <c r="L416" s="5" t="s">
        <v>755</v>
      </c>
      <c r="M416" s="5" t="s">
        <v>756</v>
      </c>
      <c r="N416" s="5" t="str">
        <f>VLOOKUP(B416,'[1]Current Slope List'!$A$29:$M$1904,8,FALSE)</f>
        <v>FEHD</v>
      </c>
      <c r="O416" s="7" t="s">
        <v>46</v>
      </c>
      <c r="P416" s="6" t="s">
        <v>49</v>
      </c>
      <c r="Q416" s="6" t="s">
        <v>49</v>
      </c>
      <c r="R416" s="6" t="s">
        <v>49</v>
      </c>
      <c r="S416" s="6" t="s">
        <v>49</v>
      </c>
      <c r="T416" s="6" t="s">
        <v>49</v>
      </c>
      <c r="U416" s="6" t="s">
        <v>49</v>
      </c>
      <c r="V416" s="6" t="s">
        <v>49</v>
      </c>
      <c r="W416" s="6" t="s">
        <v>49</v>
      </c>
      <c r="X416" s="6" t="s">
        <v>49</v>
      </c>
      <c r="Y416" s="6" t="s">
        <v>49</v>
      </c>
      <c r="Z416" s="6" t="s">
        <v>49</v>
      </c>
      <c r="AA416" s="9" t="s">
        <v>119</v>
      </c>
      <c r="AB416" s="9" t="s">
        <v>120</v>
      </c>
      <c r="AC416" s="9" t="s">
        <v>71</v>
      </c>
      <c r="AD416" s="9" t="s">
        <v>113</v>
      </c>
      <c r="AE416" s="9" t="s">
        <v>72</v>
      </c>
      <c r="AF416" s="5">
        <v>3</v>
      </c>
      <c r="AG416" s="10">
        <f>VLOOKUP(B416,[1]NPRS!$A$29:$O$1904,10,FALSE)</f>
        <v>0</v>
      </c>
      <c r="AH416" s="5" t="str">
        <f>VLOOKUP(B416,'[1]Current Slope List'!$A$29:$M$1904,12,FALSE)</f>
        <v>No</v>
      </c>
      <c r="AI416" s="6" t="str">
        <f>IF(VLOOKUP(B416,'[1]intensive 2019'!$A$2:$E$145,1,TRUE)=B416,"Y","N")</f>
        <v>N</v>
      </c>
      <c r="AJ416" s="6" t="s">
        <v>50</v>
      </c>
      <c r="AL416" s="6" t="s">
        <v>50</v>
      </c>
      <c r="AM416" s="6" t="s">
        <v>50</v>
      </c>
      <c r="AN416" s="6" t="s">
        <v>50</v>
      </c>
      <c r="AO416" s="6" t="s">
        <v>50</v>
      </c>
      <c r="AP416" s="6" t="s">
        <v>50</v>
      </c>
    </row>
    <row r="417" spans="1:42">
      <c r="A417" s="5">
        <v>416</v>
      </c>
      <c r="B417" s="5" t="s">
        <v>818</v>
      </c>
      <c r="C417" s="6" t="str">
        <f>IF(VLOOKUP(B417,'[1]Current Slope List'!$A$29:$M$1904,1,FALSE)=B417,"Y","N")</f>
        <v>Y</v>
      </c>
      <c r="D417" s="5" t="str">
        <f>VLOOKUP(B417,'[1]Current Slope List'!$A$29:$M$1904,2,FALSE)</f>
        <v>11SW-D/R801</v>
      </c>
      <c r="E417" s="5">
        <f>VLOOKUP(B417,'[1]Current Slope List'!$A$29:$M$1904,3,FALSE)</f>
        <v>0</v>
      </c>
      <c r="F417" s="6" t="str">
        <f t="shared" si="12"/>
        <v>WHOLE</v>
      </c>
      <c r="G417" s="6" t="str">
        <f>VLOOKUP(B417,'[1]Current Slope List'!$A$29:$M$1904,4,FALSE)</f>
        <v>CP,ML&amp;Wch</v>
      </c>
      <c r="H417" s="6" t="str">
        <f>VLOOKUP(B417,'[1]Current Slope List'!$A$29:$M$1904,5,FALSE)</f>
        <v>Wch-S</v>
      </c>
      <c r="I417" s="6" t="s">
        <v>694</v>
      </c>
      <c r="K417" s="6">
        <f>VLOOKUP(B417,'[1]Current Slope List'!$A$29:$M$1904,11,FALSE)</f>
        <v>0</v>
      </c>
      <c r="L417" s="5" t="s">
        <v>755</v>
      </c>
      <c r="M417" s="5" t="s">
        <v>756</v>
      </c>
      <c r="N417" s="5" t="str">
        <f>VLOOKUP(B417,'[1]Current Slope List'!$A$29:$M$1904,8,FALSE)</f>
        <v>FEHD</v>
      </c>
      <c r="O417" s="7" t="s">
        <v>46</v>
      </c>
      <c r="P417" s="6" t="s">
        <v>49</v>
      </c>
      <c r="Q417" s="6" t="s">
        <v>49</v>
      </c>
      <c r="R417" s="6" t="s">
        <v>49</v>
      </c>
      <c r="S417" s="6" t="s">
        <v>49</v>
      </c>
      <c r="T417" s="6" t="s">
        <v>49</v>
      </c>
      <c r="U417" s="6" t="s">
        <v>49</v>
      </c>
      <c r="V417" s="6" t="s">
        <v>49</v>
      </c>
      <c r="W417" s="6" t="s">
        <v>49</v>
      </c>
      <c r="X417" s="6" t="s">
        <v>49</v>
      </c>
      <c r="Y417" s="6" t="s">
        <v>49</v>
      </c>
      <c r="Z417" s="6" t="s">
        <v>49</v>
      </c>
      <c r="AA417" s="9">
        <v>3.3</v>
      </c>
      <c r="AB417" s="9" t="s">
        <v>791</v>
      </c>
      <c r="AC417" s="9" t="s">
        <v>55</v>
      </c>
      <c r="AD417" s="9" t="s">
        <v>113</v>
      </c>
      <c r="AE417" s="9" t="s">
        <v>72</v>
      </c>
      <c r="AF417" s="5">
        <v>3</v>
      </c>
      <c r="AG417" s="10">
        <f>VLOOKUP(B417,[1]NPRS!$A$29:$O$1904,10,FALSE)</f>
        <v>0</v>
      </c>
      <c r="AH417" s="5" t="str">
        <f>VLOOKUP(B417,'[1]Current Slope List'!$A$29:$M$1904,12,FALSE)</f>
        <v>Yes</v>
      </c>
      <c r="AI417" s="6" t="str">
        <f>IF(VLOOKUP(B417,'[1]intensive 2019'!$A$2:$E$145,1,TRUE)=B417,"Y","N")</f>
        <v>N</v>
      </c>
      <c r="AJ417" s="6" t="s">
        <v>50</v>
      </c>
      <c r="AK417" s="5">
        <v>4</v>
      </c>
      <c r="AL417" s="6" t="s">
        <v>50</v>
      </c>
      <c r="AM417" s="6" t="s">
        <v>50</v>
      </c>
      <c r="AN417" s="6" t="s">
        <v>50</v>
      </c>
      <c r="AO417" s="6" t="s">
        <v>50</v>
      </c>
      <c r="AP417" s="6" t="s">
        <v>50</v>
      </c>
    </row>
    <row r="418" spans="1:42">
      <c r="A418" s="5">
        <v>417</v>
      </c>
      <c r="B418" s="5" t="s">
        <v>819</v>
      </c>
      <c r="C418" s="6" t="str">
        <f>IF(VLOOKUP(B418,'[1]Current Slope List'!$A$29:$M$1904,1,FALSE)=B418,"Y","N")</f>
        <v>Y</v>
      </c>
      <c r="D418" s="5" t="str">
        <f>VLOOKUP(B418,'[1]Current Slope List'!$A$29:$M$1904,2,FALSE)</f>
        <v>11SW-D/R804</v>
      </c>
      <c r="E418" s="5">
        <f>VLOOKUP(B418,'[1]Current Slope List'!$A$29:$M$1904,3,FALSE)</f>
        <v>0</v>
      </c>
      <c r="F418" s="6" t="str">
        <f t="shared" si="12"/>
        <v>WHOLE</v>
      </c>
      <c r="G418" s="6" t="str">
        <f>VLOOKUP(B418,'[1]Current Slope List'!$A$29:$M$1904,4,FALSE)</f>
        <v>CP,ML&amp;Wch</v>
      </c>
      <c r="H418" s="6" t="str">
        <f>VLOOKUP(B418,'[1]Current Slope List'!$A$29:$M$1904,5,FALSE)</f>
        <v>Wch-S</v>
      </c>
      <c r="I418" s="6" t="s">
        <v>694</v>
      </c>
      <c r="K418" s="6">
        <f>VLOOKUP(B418,'[1]Current Slope List'!$A$29:$M$1904,11,FALSE)</f>
        <v>0</v>
      </c>
      <c r="L418" s="5" t="s">
        <v>755</v>
      </c>
      <c r="M418" s="5" t="s">
        <v>756</v>
      </c>
      <c r="N418" s="5" t="str">
        <f>VLOOKUP(B418,'[1]Current Slope List'!$A$29:$M$1904,8,FALSE)</f>
        <v>FEHD</v>
      </c>
      <c r="O418" s="7" t="s">
        <v>46</v>
      </c>
      <c r="P418" s="6" t="s">
        <v>49</v>
      </c>
      <c r="Q418" s="6" t="s">
        <v>49</v>
      </c>
      <c r="R418" s="6" t="s">
        <v>49</v>
      </c>
      <c r="S418" s="6" t="s">
        <v>49</v>
      </c>
      <c r="T418" s="6" t="s">
        <v>49</v>
      </c>
      <c r="U418" s="6" t="s">
        <v>49</v>
      </c>
      <c r="V418" s="6" t="s">
        <v>49</v>
      </c>
      <c r="W418" s="6" t="s">
        <v>49</v>
      </c>
      <c r="X418" s="6" t="s">
        <v>49</v>
      </c>
      <c r="Y418" s="6" t="s">
        <v>49</v>
      </c>
      <c r="Z418" s="6" t="s">
        <v>49</v>
      </c>
      <c r="AA418" s="9" t="s">
        <v>119</v>
      </c>
      <c r="AB418" s="9" t="s">
        <v>329</v>
      </c>
      <c r="AC418" s="9" t="s">
        <v>55</v>
      </c>
      <c r="AD418" s="9" t="s">
        <v>552</v>
      </c>
      <c r="AE418" s="9" t="s">
        <v>62</v>
      </c>
      <c r="AF418" s="5">
        <v>3</v>
      </c>
      <c r="AG418" s="10">
        <f>VLOOKUP(B418,[1]NPRS!$A$29:$O$1904,10,FALSE)</f>
        <v>4.25</v>
      </c>
      <c r="AH418" s="5" t="str">
        <f>VLOOKUP(B418,'[1]Current Slope List'!$A$29:$M$1904,12,FALSE)</f>
        <v>Yes</v>
      </c>
      <c r="AI418" s="6" t="str">
        <f>IF(VLOOKUP(B418,'[1]intensive 2019'!$A$2:$E$145,1,TRUE)=B418,"Y","N")</f>
        <v>Y</v>
      </c>
      <c r="AJ418" s="6" t="str">
        <f>IF(VLOOKUP(B418,[1]PWI!$A$2:$B$239,1,FALSE)=B418,"Y","N")</f>
        <v>Y</v>
      </c>
      <c r="AK418" s="5">
        <v>3</v>
      </c>
      <c r="AL418" s="6" t="str">
        <f>IF(VLOOKUP(B418,[1]OVT_SWT!$A$2:$E$100,1,FALSE)=B418,"Y","N")</f>
        <v>Y</v>
      </c>
      <c r="AM418" s="6" t="s">
        <v>50</v>
      </c>
      <c r="AN418" s="6" t="s">
        <v>50</v>
      </c>
      <c r="AO418" s="6" t="s">
        <v>50</v>
      </c>
      <c r="AP418" s="6" t="s">
        <v>50</v>
      </c>
    </row>
    <row r="419" spans="1:42">
      <c r="A419" s="5">
        <v>418</v>
      </c>
      <c r="B419" s="5" t="s">
        <v>820</v>
      </c>
      <c r="C419" s="6" t="str">
        <f>IF(VLOOKUP(B419,'[1]Current Slope List'!$A$29:$M$1904,1,FALSE)=B419,"Y","N")</f>
        <v>Y</v>
      </c>
      <c r="D419" s="5" t="str">
        <f>VLOOKUP(B419,'[1]Current Slope List'!$A$29:$M$1904,2,FALSE)</f>
        <v>11SW-D/R805</v>
      </c>
      <c r="E419" s="5">
        <f>VLOOKUP(B419,'[1]Current Slope List'!$A$29:$M$1904,3,FALSE)</f>
        <v>0</v>
      </c>
      <c r="F419" s="6" t="str">
        <f t="shared" si="12"/>
        <v>WHOLE</v>
      </c>
      <c r="G419" s="6" t="str">
        <f>VLOOKUP(B419,'[1]Current Slope List'!$A$29:$M$1904,4,FALSE)</f>
        <v>CP,ML&amp;Wch</v>
      </c>
      <c r="H419" s="6" t="str">
        <f>VLOOKUP(B419,'[1]Current Slope List'!$A$29:$M$1904,5,FALSE)</f>
        <v>Wch-S</v>
      </c>
      <c r="I419" s="6" t="s">
        <v>694</v>
      </c>
      <c r="K419" s="6">
        <f>VLOOKUP(B419,'[1]Current Slope List'!$A$29:$M$1904,11,FALSE)</f>
        <v>0</v>
      </c>
      <c r="L419" s="5" t="s">
        <v>755</v>
      </c>
      <c r="M419" s="5" t="s">
        <v>756</v>
      </c>
      <c r="N419" s="5" t="str">
        <f>VLOOKUP(B419,'[1]Current Slope List'!$A$29:$M$1904,8,FALSE)</f>
        <v>FEHD</v>
      </c>
      <c r="O419" s="7" t="s">
        <v>46</v>
      </c>
      <c r="P419" s="6" t="s">
        <v>49</v>
      </c>
      <c r="Q419" s="6" t="s">
        <v>49</v>
      </c>
      <c r="R419" s="6" t="s">
        <v>49</v>
      </c>
      <c r="S419" s="6" t="s">
        <v>49</v>
      </c>
      <c r="T419" s="6" t="s">
        <v>49</v>
      </c>
      <c r="U419" s="6" t="s">
        <v>49</v>
      </c>
      <c r="V419" s="6" t="s">
        <v>49</v>
      </c>
      <c r="W419" s="6" t="s">
        <v>49</v>
      </c>
      <c r="X419" s="6" t="s">
        <v>49</v>
      </c>
      <c r="Y419" s="6" t="s">
        <v>49</v>
      </c>
      <c r="Z419" s="6" t="s">
        <v>49</v>
      </c>
      <c r="AA419" s="9" t="s">
        <v>305</v>
      </c>
      <c r="AB419" s="9" t="s">
        <v>791</v>
      </c>
      <c r="AC419" s="9" t="s">
        <v>55</v>
      </c>
      <c r="AD419" s="9" t="s">
        <v>113</v>
      </c>
      <c r="AE419" s="9" t="s">
        <v>72</v>
      </c>
      <c r="AF419" s="5">
        <v>3</v>
      </c>
      <c r="AG419" s="10">
        <f>VLOOKUP(B419,[1]NPRS!$A$29:$O$1904,10,FALSE)</f>
        <v>0</v>
      </c>
      <c r="AH419" s="5" t="str">
        <f>VLOOKUP(B419,'[1]Current Slope List'!$A$29:$M$1904,12,FALSE)</f>
        <v>Yes</v>
      </c>
      <c r="AI419" s="6" t="str">
        <f>IF(VLOOKUP(B419,'[1]intensive 2019'!$A$2:$E$145,1,TRUE)=B419,"Y","N")</f>
        <v>N</v>
      </c>
      <c r="AJ419" s="6" t="s">
        <v>50</v>
      </c>
      <c r="AK419" s="5">
        <v>11</v>
      </c>
      <c r="AL419" s="6" t="s">
        <v>50</v>
      </c>
      <c r="AM419" s="6" t="s">
        <v>50</v>
      </c>
      <c r="AN419" s="6" t="s">
        <v>50</v>
      </c>
      <c r="AO419" s="6" t="s">
        <v>50</v>
      </c>
      <c r="AP419" s="6" t="s">
        <v>50</v>
      </c>
    </row>
    <row r="420" spans="1:42">
      <c r="A420" s="5">
        <v>419</v>
      </c>
      <c r="B420" s="5" t="s">
        <v>821</v>
      </c>
      <c r="C420" s="6" t="str">
        <f>IF(VLOOKUP(B420,'[1]Current Slope List'!$A$29:$M$1904,1,FALSE)=B420,"Y","N")</f>
        <v>Y</v>
      </c>
      <c r="D420" s="5" t="str">
        <f>VLOOKUP(B420,'[1]Current Slope List'!$A$29:$M$1904,2,FALSE)</f>
        <v>11SW-D/R811</v>
      </c>
      <c r="E420" s="5">
        <f>VLOOKUP(B420,'[1]Current Slope List'!$A$29:$M$1904,3,FALSE)</f>
        <v>0</v>
      </c>
      <c r="F420" s="6" t="str">
        <f t="shared" si="12"/>
        <v>WHOLE</v>
      </c>
      <c r="G420" s="6" t="str">
        <f>VLOOKUP(B420,'[1]Current Slope List'!$A$29:$M$1904,4,FALSE)</f>
        <v>CP,ML&amp;Wch</v>
      </c>
      <c r="H420" s="6" t="str">
        <f>VLOOKUP(B420,'[1]Current Slope List'!$A$29:$M$1904,5,FALSE)</f>
        <v>Wch-S</v>
      </c>
      <c r="I420" s="6" t="s">
        <v>694</v>
      </c>
      <c r="K420" s="6">
        <f>VLOOKUP(B420,'[1]Current Slope List'!$A$29:$M$1904,11,FALSE)</f>
        <v>0</v>
      </c>
      <c r="L420" s="5" t="s">
        <v>755</v>
      </c>
      <c r="M420" s="5" t="s">
        <v>756</v>
      </c>
      <c r="N420" s="5" t="str">
        <f>VLOOKUP(B420,'[1]Current Slope List'!$A$29:$M$1904,8,FALSE)</f>
        <v>FEHD</v>
      </c>
      <c r="O420" s="7" t="s">
        <v>46</v>
      </c>
      <c r="P420" s="6" t="s">
        <v>49</v>
      </c>
      <c r="Q420" s="6" t="s">
        <v>49</v>
      </c>
      <c r="R420" s="6" t="s">
        <v>49</v>
      </c>
      <c r="S420" s="6" t="s">
        <v>49</v>
      </c>
      <c r="T420" s="6" t="s">
        <v>49</v>
      </c>
      <c r="U420" s="6" t="s">
        <v>49</v>
      </c>
      <c r="V420" s="6" t="s">
        <v>49</v>
      </c>
      <c r="W420" s="6" t="s">
        <v>49</v>
      </c>
      <c r="X420" s="6" t="s">
        <v>49</v>
      </c>
      <c r="Y420" s="6" t="s">
        <v>49</v>
      </c>
      <c r="Z420" s="6" t="s">
        <v>49</v>
      </c>
      <c r="AA420" s="9" t="s">
        <v>793</v>
      </c>
      <c r="AB420" s="9" t="s">
        <v>436</v>
      </c>
      <c r="AC420" s="9" t="s">
        <v>71</v>
      </c>
      <c r="AD420" s="9" t="s">
        <v>352</v>
      </c>
      <c r="AE420" s="9" t="s">
        <v>72</v>
      </c>
      <c r="AF420" s="5">
        <v>3</v>
      </c>
      <c r="AG420" s="10">
        <f>VLOOKUP(B420,[1]NPRS!$A$29:$O$1904,10,FALSE)</f>
        <v>0.02</v>
      </c>
      <c r="AH420" s="5" t="str">
        <f>VLOOKUP(B420,'[1]Current Slope List'!$A$29:$M$1904,12,FALSE)</f>
        <v>Yes</v>
      </c>
      <c r="AI420" s="6" t="str">
        <f>IF(VLOOKUP(B420,'[1]intensive 2019'!$A$2:$E$145,1,TRUE)=B420,"Y","N")</f>
        <v>Y</v>
      </c>
      <c r="AJ420" s="6" t="str">
        <f>IF(VLOOKUP(B420,[1]PWI!$A$2:$B$239,1,FALSE)=B420,"Y","N")</f>
        <v>Y</v>
      </c>
      <c r="AK420" s="5">
        <v>2</v>
      </c>
      <c r="AL420" s="6" t="str">
        <f>IF(VLOOKUP(B420,[1]OVT_SWT!$A$2:$E$100,1,FALSE)=B420,"Y","N")</f>
        <v>Y</v>
      </c>
      <c r="AM420" s="6" t="s">
        <v>50</v>
      </c>
      <c r="AN420" s="6" t="s">
        <v>50</v>
      </c>
      <c r="AO420" s="6" t="s">
        <v>50</v>
      </c>
      <c r="AP420" s="6" t="s">
        <v>50</v>
      </c>
    </row>
    <row r="421" spans="1:42">
      <c r="A421" s="5">
        <v>420</v>
      </c>
      <c r="B421" s="5" t="s">
        <v>822</v>
      </c>
      <c r="C421" s="6" t="str">
        <f>IF(VLOOKUP(B421,'[1]Current Slope List'!$A$29:$M$1904,1,FALSE)=B421,"Y","N")</f>
        <v>Y</v>
      </c>
      <c r="D421" s="5" t="str">
        <f>VLOOKUP(B421,'[1]Current Slope List'!$A$29:$M$1904,2,FALSE)</f>
        <v>11SW-D/FR71</v>
      </c>
      <c r="E421" s="5">
        <f>VLOOKUP(B421,'[1]Current Slope List'!$A$29:$M$1904,3,FALSE)</f>
        <v>2</v>
      </c>
      <c r="F421" s="6">
        <f t="shared" si="12"/>
        <v>2</v>
      </c>
      <c r="G421" s="6" t="str">
        <f>VLOOKUP(B421,'[1]Current Slope List'!$A$29:$M$1904,4,FALSE)</f>
        <v>CP,ML&amp;Wch</v>
      </c>
      <c r="H421" s="6" t="str">
        <f>VLOOKUP(B421,'[1]Current Slope List'!$A$29:$M$1904,5,FALSE)</f>
        <v>Wch-S</v>
      </c>
      <c r="I421" s="6" t="s">
        <v>694</v>
      </c>
      <c r="K421" s="6">
        <f>VLOOKUP(B421,'[1]Current Slope List'!$A$29:$M$1904,11,FALSE)</f>
        <v>0</v>
      </c>
      <c r="L421" s="5" t="s">
        <v>755</v>
      </c>
      <c r="M421" s="5" t="s">
        <v>756</v>
      </c>
      <c r="N421" s="5" t="str">
        <f>VLOOKUP(B421,'[1]Current Slope List'!$A$29:$M$1904,8,FALSE)</f>
        <v>FEHD</v>
      </c>
      <c r="O421" s="7" t="s">
        <v>46</v>
      </c>
      <c r="P421" s="7">
        <v>30</v>
      </c>
      <c r="Q421" s="7">
        <v>6.5</v>
      </c>
      <c r="R421" s="7">
        <v>39</v>
      </c>
      <c r="S421" s="7">
        <f t="shared" si="13"/>
        <v>253.5</v>
      </c>
      <c r="T421" s="12">
        <v>0</v>
      </c>
      <c r="U421" s="12">
        <v>0.8</v>
      </c>
      <c r="V421" s="12">
        <v>0</v>
      </c>
      <c r="W421" s="12">
        <v>0</v>
      </c>
      <c r="X421" s="12">
        <v>0.2</v>
      </c>
      <c r="Y421" s="6" t="s">
        <v>61</v>
      </c>
      <c r="Z421" s="6" t="s">
        <v>62</v>
      </c>
      <c r="AA421" s="9">
        <v>6</v>
      </c>
      <c r="AB421" s="9">
        <v>33</v>
      </c>
      <c r="AC421" s="9" t="s">
        <v>71</v>
      </c>
      <c r="AD421" s="9" t="s">
        <v>56</v>
      </c>
      <c r="AE421" s="9" t="s">
        <v>72</v>
      </c>
      <c r="AF421" s="5">
        <v>2</v>
      </c>
      <c r="AG421" s="10">
        <f>VLOOKUP(B421,[1]NPRS!$A$29:$O$1904,10,FALSE)</f>
        <v>0</v>
      </c>
      <c r="AH421" s="5" t="str">
        <f>VLOOKUP(B421,'[1]Current Slope List'!$A$29:$M$1904,12,FALSE)</f>
        <v>Yes</v>
      </c>
      <c r="AI421" s="6" t="str">
        <f>IF(VLOOKUP(B421,'[1]intensive 2019'!$A$2:$E$145,1,TRUE)=B421,"Y","N")</f>
        <v>N</v>
      </c>
      <c r="AJ421" s="6" t="s">
        <v>50</v>
      </c>
      <c r="AK421" s="5">
        <v>2</v>
      </c>
      <c r="AL421" s="6" t="s">
        <v>50</v>
      </c>
      <c r="AM421" s="6" t="s">
        <v>50</v>
      </c>
      <c r="AN421" s="6" t="s">
        <v>50</v>
      </c>
      <c r="AO421" s="6" t="s">
        <v>50</v>
      </c>
      <c r="AP421" s="6" t="s">
        <v>50</v>
      </c>
    </row>
    <row r="422" spans="1:42">
      <c r="A422" s="5">
        <v>421</v>
      </c>
      <c r="B422" s="5" t="s">
        <v>823</v>
      </c>
      <c r="C422" s="6" t="str">
        <f>IF(VLOOKUP(B422,'[1]Current Slope List'!$A$29:$M$1904,1,FALSE)=B422,"Y","N")</f>
        <v>Y</v>
      </c>
      <c r="D422" s="5" t="str">
        <f>VLOOKUP(B422,'[1]Current Slope List'!$A$29:$M$1904,2,FALSE)</f>
        <v>11SW-D/FR584</v>
      </c>
      <c r="E422" s="5">
        <f>VLOOKUP(B422,'[1]Current Slope List'!$A$29:$M$1904,3,FALSE)</f>
        <v>0</v>
      </c>
      <c r="F422" s="6" t="str">
        <f t="shared" si="12"/>
        <v>WHOLE</v>
      </c>
      <c r="G422" s="6" t="str">
        <f>VLOOKUP(B422,'[1]Current Slope List'!$A$29:$M$1904,4,FALSE)</f>
        <v>CP,ML&amp;Wch</v>
      </c>
      <c r="H422" s="6" t="str">
        <f>VLOOKUP(B422,'[1]Current Slope List'!$A$29:$M$1904,5,FALSE)</f>
        <v>Wch-S</v>
      </c>
      <c r="I422" s="6" t="s">
        <v>694</v>
      </c>
      <c r="K422" s="6">
        <f>VLOOKUP(B422,'[1]Current Slope List'!$A$29:$M$1904,11,FALSE)</f>
        <v>0</v>
      </c>
      <c r="L422" s="5" t="s">
        <v>755</v>
      </c>
      <c r="M422" s="5" t="s">
        <v>756</v>
      </c>
      <c r="N422" s="5" t="str">
        <f>VLOOKUP(B422,'[1]Current Slope List'!$A$29:$M$1904,8,FALSE)</f>
        <v>FEHD</v>
      </c>
      <c r="O422" s="7" t="s">
        <v>125</v>
      </c>
      <c r="P422" s="7">
        <v>30</v>
      </c>
      <c r="Q422" s="7">
        <v>1.7</v>
      </c>
      <c r="R422" s="7">
        <v>5</v>
      </c>
      <c r="S422" s="7">
        <f t="shared" si="13"/>
        <v>8.5</v>
      </c>
      <c r="T422" s="12">
        <v>0</v>
      </c>
      <c r="U422" s="12">
        <v>1</v>
      </c>
      <c r="V422" s="12">
        <v>0</v>
      </c>
      <c r="W422" s="12">
        <v>0</v>
      </c>
      <c r="X422" s="12">
        <v>0</v>
      </c>
      <c r="Y422" s="6" t="s">
        <v>61</v>
      </c>
      <c r="Z422" s="6" t="s">
        <v>62</v>
      </c>
      <c r="AA422" s="9" t="s">
        <v>429</v>
      </c>
      <c r="AB422" s="9" t="s">
        <v>185</v>
      </c>
      <c r="AC422" s="9" t="s">
        <v>121</v>
      </c>
      <c r="AD422" s="9" t="s">
        <v>56</v>
      </c>
      <c r="AE422" s="9" t="s">
        <v>72</v>
      </c>
      <c r="AF422" s="5">
        <v>2</v>
      </c>
      <c r="AG422" s="10">
        <f>VLOOKUP(B422,[1]NPRS!$A$29:$O$1904,10,FALSE)</f>
        <v>0.03</v>
      </c>
      <c r="AH422" s="5" t="str">
        <f>VLOOKUP(B422,'[1]Current Slope List'!$A$29:$M$1904,12,FALSE)</f>
        <v>Yes</v>
      </c>
      <c r="AI422" s="6" t="str">
        <f>IF(VLOOKUP(B422,'[1]intensive 2019'!$A$2:$E$145,1,TRUE)=B422,"Y","N")</f>
        <v>N</v>
      </c>
      <c r="AJ422" s="6" t="s">
        <v>50</v>
      </c>
      <c r="AK422" s="5">
        <v>0</v>
      </c>
      <c r="AL422" s="6" t="s">
        <v>50</v>
      </c>
      <c r="AM422" s="6" t="s">
        <v>50</v>
      </c>
      <c r="AN422" s="6" t="s">
        <v>50</v>
      </c>
      <c r="AO422" s="6" t="s">
        <v>50</v>
      </c>
      <c r="AP422" s="6" t="s">
        <v>50</v>
      </c>
    </row>
    <row r="423" spans="1:42" hidden="1">
      <c r="A423" s="5">
        <v>422</v>
      </c>
      <c r="B423" s="5" t="s">
        <v>824</v>
      </c>
      <c r="C423" s="6" t="s">
        <v>50</v>
      </c>
      <c r="D423" s="5" t="e">
        <f>VLOOKUP(B423,'[1]Current Slope List'!$A$29:$M$1904,2,FALSE)</f>
        <v>#N/A</v>
      </c>
      <c r="E423" s="5" t="e">
        <f>VLOOKUP(B423,'[1]Current Slope List'!$A$29:$M$1904,3,FALSE)</f>
        <v>#N/A</v>
      </c>
      <c r="F423" s="6" t="e">
        <f t="shared" si="12"/>
        <v>#N/A</v>
      </c>
      <c r="G423" s="6" t="e">
        <f>VLOOKUP(B423,'[1]Current Slope List'!$A$29:$M$1904,4,FALSE)</f>
        <v>#N/A</v>
      </c>
      <c r="H423" s="6" t="e">
        <f>VLOOKUP(B423,'[1]Current Slope List'!$A$29:$M$1904,5,FALSE)</f>
        <v>#N/A</v>
      </c>
      <c r="I423" s="6" t="s">
        <v>694</v>
      </c>
      <c r="K423" s="6" t="e">
        <f>VLOOKUP(B423,'[1]Current Slope List'!$A$29:$M$1904,11,FALSE)</f>
        <v>#N/A</v>
      </c>
      <c r="L423" s="5" t="s">
        <v>755</v>
      </c>
      <c r="M423" s="5" t="s">
        <v>756</v>
      </c>
      <c r="N423" s="5" t="e">
        <f>VLOOKUP(B423,'[1]Current Slope List'!$A$29:$M$1904,8,FALSE)</f>
        <v>#N/A</v>
      </c>
      <c r="O423" s="7" t="s">
        <v>49</v>
      </c>
      <c r="P423" s="6" t="s">
        <v>49</v>
      </c>
      <c r="Q423" s="6" t="s">
        <v>49</v>
      </c>
      <c r="R423" s="6" t="s">
        <v>49</v>
      </c>
      <c r="S423" s="6" t="s">
        <v>49</v>
      </c>
      <c r="T423" s="6" t="s">
        <v>49</v>
      </c>
      <c r="U423" s="6" t="s">
        <v>49</v>
      </c>
      <c r="V423" s="6" t="s">
        <v>49</v>
      </c>
      <c r="W423" s="6" t="s">
        <v>49</v>
      </c>
      <c r="X423" s="6" t="s">
        <v>49</v>
      </c>
      <c r="Y423" s="6" t="s">
        <v>49</v>
      </c>
      <c r="Z423" s="6" t="s">
        <v>49</v>
      </c>
      <c r="AA423" s="9" t="s">
        <v>116</v>
      </c>
      <c r="AB423" s="9" t="s">
        <v>116</v>
      </c>
      <c r="AC423" s="9" t="s">
        <v>116</v>
      </c>
      <c r="AD423" s="9" t="s">
        <v>116</v>
      </c>
      <c r="AE423" s="9" t="s">
        <v>49</v>
      </c>
      <c r="AG423" s="10" t="e">
        <f>VLOOKUP(B423,[1]NPRS!$A$29:$O$1904,10,FALSE)</f>
        <v>#N/A</v>
      </c>
      <c r="AH423" s="5" t="e">
        <f>VLOOKUP(B423,'[1]Current Slope List'!$A$29:$M$1904,12,FALSE)</f>
        <v>#N/A</v>
      </c>
      <c r="AI423" s="6" t="str">
        <f>IF(VLOOKUP(B423,'[1]intensive 2019'!$A$2:$E$145,1,TRUE)=B423,"Y","N")</f>
        <v>N</v>
      </c>
      <c r="AJ423" s="6" t="s">
        <v>50</v>
      </c>
      <c r="AL423" s="6" t="s">
        <v>50</v>
      </c>
      <c r="AM423" s="6" t="s">
        <v>50</v>
      </c>
      <c r="AN423" s="6" t="s">
        <v>50</v>
      </c>
      <c r="AO423" s="6" t="s">
        <v>50</v>
      </c>
      <c r="AP423" s="6" t="s">
        <v>50</v>
      </c>
    </row>
    <row r="424" spans="1:42" hidden="1">
      <c r="A424" s="5">
        <v>423</v>
      </c>
      <c r="B424" s="5" t="s">
        <v>825</v>
      </c>
      <c r="C424" s="6" t="s">
        <v>50</v>
      </c>
      <c r="D424" s="5" t="e">
        <f>VLOOKUP(B424,'[1]Current Slope List'!$A$29:$M$1904,2,FALSE)</f>
        <v>#N/A</v>
      </c>
      <c r="E424" s="5" t="e">
        <f>VLOOKUP(B424,'[1]Current Slope List'!$A$29:$M$1904,3,FALSE)</f>
        <v>#N/A</v>
      </c>
      <c r="F424" s="6" t="e">
        <f t="shared" si="12"/>
        <v>#N/A</v>
      </c>
      <c r="G424" s="6" t="e">
        <f>VLOOKUP(B424,'[1]Current Slope List'!$A$29:$M$1904,4,FALSE)</f>
        <v>#N/A</v>
      </c>
      <c r="H424" s="6" t="e">
        <f>VLOOKUP(B424,'[1]Current Slope List'!$A$29:$M$1904,5,FALSE)</f>
        <v>#N/A</v>
      </c>
      <c r="I424" s="6" t="s">
        <v>694</v>
      </c>
      <c r="K424" s="6" t="e">
        <f>VLOOKUP(B424,'[1]Current Slope List'!$A$29:$M$1904,11,FALSE)</f>
        <v>#N/A</v>
      </c>
      <c r="L424" s="5" t="s">
        <v>755</v>
      </c>
      <c r="M424" s="5" t="s">
        <v>756</v>
      </c>
      <c r="N424" s="5" t="e">
        <f>VLOOKUP(B424,'[1]Current Slope List'!$A$29:$M$1904,8,FALSE)</f>
        <v>#N/A</v>
      </c>
      <c r="O424" s="7" t="s">
        <v>49</v>
      </c>
      <c r="P424" s="6" t="s">
        <v>49</v>
      </c>
      <c r="Q424" s="6" t="s">
        <v>49</v>
      </c>
      <c r="R424" s="6" t="s">
        <v>49</v>
      </c>
      <c r="S424" s="6" t="s">
        <v>49</v>
      </c>
      <c r="T424" s="6" t="s">
        <v>49</v>
      </c>
      <c r="U424" s="6" t="s">
        <v>49</v>
      </c>
      <c r="V424" s="6" t="s">
        <v>49</v>
      </c>
      <c r="W424" s="6" t="s">
        <v>49</v>
      </c>
      <c r="X424" s="6" t="s">
        <v>49</v>
      </c>
      <c r="Y424" s="6" t="s">
        <v>49</v>
      </c>
      <c r="Z424" s="6" t="s">
        <v>49</v>
      </c>
      <c r="AA424" s="9" t="s">
        <v>116</v>
      </c>
      <c r="AB424" s="9" t="s">
        <v>116</v>
      </c>
      <c r="AC424" s="9" t="s">
        <v>116</v>
      </c>
      <c r="AD424" s="9" t="s">
        <v>116</v>
      </c>
      <c r="AE424" s="9" t="s">
        <v>49</v>
      </c>
      <c r="AG424" s="10" t="e">
        <f>VLOOKUP(B424,[1]NPRS!$A$29:$O$1904,10,FALSE)</f>
        <v>#N/A</v>
      </c>
      <c r="AH424" s="5" t="e">
        <f>VLOOKUP(B424,'[1]Current Slope List'!$A$29:$M$1904,12,FALSE)</f>
        <v>#N/A</v>
      </c>
      <c r="AI424" s="6" t="str">
        <f>IF(VLOOKUP(B424,'[1]intensive 2019'!$A$2:$E$145,1,TRUE)=B424,"Y","N")</f>
        <v>N</v>
      </c>
      <c r="AJ424" s="6" t="s">
        <v>50</v>
      </c>
      <c r="AL424" s="6" t="s">
        <v>50</v>
      </c>
      <c r="AM424" s="6" t="s">
        <v>50</v>
      </c>
      <c r="AN424" s="6" t="s">
        <v>50</v>
      </c>
      <c r="AO424" s="6" t="s">
        <v>50</v>
      </c>
      <c r="AP424" s="6" t="s">
        <v>50</v>
      </c>
    </row>
    <row r="425" spans="1:42">
      <c r="A425" s="5">
        <v>424</v>
      </c>
      <c r="B425" s="5" t="s">
        <v>826</v>
      </c>
      <c r="C425" s="6" t="str">
        <f>IF(VLOOKUP(B425,'[1]Current Slope List'!$A$29:$M$1904,1,FALSE)=B425,"Y","N")</f>
        <v>Y</v>
      </c>
      <c r="D425" s="5" t="str">
        <f>VLOOKUP(B425,'[1]Current Slope List'!$A$29:$M$1904,2,FALSE)</f>
        <v>11SW-D/CR235</v>
      </c>
      <c r="E425" s="5">
        <f>VLOOKUP(B425,'[1]Current Slope List'!$A$29:$M$1904,3,FALSE)</f>
        <v>0</v>
      </c>
      <c r="F425" s="6" t="str">
        <f t="shared" si="12"/>
        <v>WHOLE</v>
      </c>
      <c r="G425" s="6" t="str">
        <f>VLOOKUP(B425,'[1]Current Slope List'!$A$29:$M$1904,4,FALSE)</f>
        <v>CP,ML&amp;Wch</v>
      </c>
      <c r="H425" s="6" t="str">
        <f>VLOOKUP(B425,'[1]Current Slope List'!$A$29:$M$1904,5,FALSE)</f>
        <v>Wch-S</v>
      </c>
      <c r="I425" s="6" t="s">
        <v>694</v>
      </c>
      <c r="K425" s="6">
        <f>VLOOKUP(B425,'[1]Current Slope List'!$A$29:$M$1904,11,FALSE)</f>
        <v>0</v>
      </c>
      <c r="L425" s="5" t="s">
        <v>755</v>
      </c>
      <c r="M425" s="5" t="s">
        <v>756</v>
      </c>
      <c r="N425" s="5" t="str">
        <f>VLOOKUP(B425,'[1]Current Slope List'!$A$29:$M$1904,8,FALSE)</f>
        <v>FEHD</v>
      </c>
      <c r="O425" s="7" t="s">
        <v>125</v>
      </c>
      <c r="P425" s="7">
        <v>55</v>
      </c>
      <c r="Q425" s="7">
        <v>8.3000000000000007</v>
      </c>
      <c r="R425" s="7">
        <v>50</v>
      </c>
      <c r="S425" s="7">
        <f t="shared" si="13"/>
        <v>415.00000000000006</v>
      </c>
      <c r="T425" s="12">
        <v>0</v>
      </c>
      <c r="U425" s="12">
        <v>1</v>
      </c>
      <c r="V425" s="12">
        <v>0</v>
      </c>
      <c r="W425" s="12">
        <v>0</v>
      </c>
      <c r="X425" s="12">
        <v>0</v>
      </c>
      <c r="Y425" s="6" t="s">
        <v>61</v>
      </c>
      <c r="Z425" s="6" t="s">
        <v>62</v>
      </c>
      <c r="AA425" s="9">
        <v>3.5</v>
      </c>
      <c r="AB425" s="9">
        <v>50</v>
      </c>
      <c r="AC425" s="9" t="s">
        <v>121</v>
      </c>
      <c r="AD425" s="9" t="s">
        <v>56</v>
      </c>
      <c r="AE425" s="9" t="s">
        <v>72</v>
      </c>
      <c r="AF425" s="5">
        <v>2</v>
      </c>
      <c r="AG425" s="10">
        <f>VLOOKUP(B425,[1]NPRS!$A$29:$O$1904,10,FALSE)</f>
        <v>0</v>
      </c>
      <c r="AH425" s="5" t="str">
        <f>VLOOKUP(B425,'[1]Current Slope List'!$A$29:$M$1904,12,FALSE)</f>
        <v>Yes</v>
      </c>
      <c r="AI425" s="6" t="str">
        <f>IF(VLOOKUP(B425,'[1]intensive 2019'!$A$2:$E$145,1,TRUE)=B425,"Y","N")</f>
        <v>Y</v>
      </c>
      <c r="AJ425" s="6" t="s">
        <v>50</v>
      </c>
      <c r="AL425" s="6" t="s">
        <v>50</v>
      </c>
      <c r="AM425" s="6" t="s">
        <v>50</v>
      </c>
      <c r="AN425" s="6" t="s">
        <v>50</v>
      </c>
      <c r="AO425" s="6" t="s">
        <v>50</v>
      </c>
      <c r="AP425" s="6" t="s">
        <v>50</v>
      </c>
    </row>
    <row r="426" spans="1:42">
      <c r="A426" s="5">
        <v>425</v>
      </c>
      <c r="B426" s="5" t="s">
        <v>827</v>
      </c>
      <c r="C426" s="6" t="str">
        <f>IF(VLOOKUP(B426,'[1]Current Slope List'!$A$29:$M$1904,1,FALSE)=B426,"Y","N")</f>
        <v>Y</v>
      </c>
      <c r="D426" s="5" t="str">
        <f>VLOOKUP(B426,'[1]Current Slope List'!$A$29:$M$1904,2,FALSE)</f>
        <v>11SW-D/C2287</v>
      </c>
      <c r="E426" s="5">
        <f>VLOOKUP(B426,'[1]Current Slope List'!$A$29:$M$1904,3,FALSE)</f>
        <v>0</v>
      </c>
      <c r="F426" s="6" t="str">
        <f t="shared" si="12"/>
        <v>WHOLE</v>
      </c>
      <c r="G426" s="6" t="str">
        <f>VLOOKUP(B426,'[1]Current Slope List'!$A$29:$M$1904,4,FALSE)</f>
        <v>CP,ML&amp;Wch</v>
      </c>
      <c r="H426" s="6" t="str">
        <f>VLOOKUP(B426,'[1]Current Slope List'!$A$29:$M$1904,5,FALSE)</f>
        <v>Wch-S</v>
      </c>
      <c r="I426" s="6" t="s">
        <v>694</v>
      </c>
      <c r="K426" s="6">
        <f>VLOOKUP(B426,'[1]Current Slope List'!$A$29:$M$1904,11,FALSE)</f>
        <v>0</v>
      </c>
      <c r="L426" s="5" t="s">
        <v>755</v>
      </c>
      <c r="M426" s="5" t="s">
        <v>756</v>
      </c>
      <c r="N426" s="5" t="str">
        <f>VLOOKUP(B426,'[1]Current Slope List'!$A$29:$M$1904,8,FALSE)</f>
        <v>FEHD</v>
      </c>
      <c r="O426" s="7" t="s">
        <v>46</v>
      </c>
      <c r="P426" s="7">
        <v>60</v>
      </c>
      <c r="Q426" s="7">
        <v>3.2</v>
      </c>
      <c r="R426" s="7">
        <v>54</v>
      </c>
      <c r="S426" s="7">
        <f t="shared" si="13"/>
        <v>172.8</v>
      </c>
      <c r="T426" s="12">
        <v>0</v>
      </c>
      <c r="U426" s="12">
        <v>1</v>
      </c>
      <c r="V426" s="12">
        <v>0</v>
      </c>
      <c r="W426" s="12">
        <v>0</v>
      </c>
      <c r="X426" s="12">
        <v>0</v>
      </c>
      <c r="Y426" s="6" t="s">
        <v>61</v>
      </c>
      <c r="Z426" s="6" t="s">
        <v>62</v>
      </c>
      <c r="AA426" s="9" t="s">
        <v>49</v>
      </c>
      <c r="AB426" s="9" t="s">
        <v>49</v>
      </c>
      <c r="AC426" s="9" t="s">
        <v>49</v>
      </c>
      <c r="AD426" s="9" t="s">
        <v>49</v>
      </c>
      <c r="AE426" s="9" t="s">
        <v>49</v>
      </c>
      <c r="AF426" s="5">
        <v>3</v>
      </c>
      <c r="AG426" s="10">
        <f>VLOOKUP(B426,[1]NPRS!$A$29:$O$1904,10,FALSE)</f>
        <v>0</v>
      </c>
      <c r="AH426" s="5" t="str">
        <f>VLOOKUP(B426,'[1]Current Slope List'!$A$29:$M$1904,12,FALSE)</f>
        <v>Yes</v>
      </c>
      <c r="AI426" s="6" t="str">
        <f>IF(VLOOKUP(B426,'[1]intensive 2019'!$A$2:$E$145,1,TRUE)=B426,"Y","N")</f>
        <v>N</v>
      </c>
      <c r="AJ426" s="6" t="s">
        <v>50</v>
      </c>
      <c r="AK426" s="5">
        <v>26</v>
      </c>
      <c r="AL426" s="6" t="s">
        <v>50</v>
      </c>
      <c r="AM426" s="6" t="s">
        <v>50</v>
      </c>
      <c r="AN426" s="6" t="s">
        <v>50</v>
      </c>
      <c r="AO426" s="6" t="s">
        <v>50</v>
      </c>
      <c r="AP426" s="6" t="s">
        <v>50</v>
      </c>
    </row>
    <row r="427" spans="1:42">
      <c r="A427" s="5">
        <v>426</v>
      </c>
      <c r="B427" s="5" t="s">
        <v>828</v>
      </c>
      <c r="C427" s="6" t="str">
        <f>IF(VLOOKUP(B427,'[1]Current Slope List'!$A$29:$M$1904,1,FALSE)=B427,"Y","N")</f>
        <v>Y</v>
      </c>
      <c r="D427" s="5" t="str">
        <f>VLOOKUP(B427,'[1]Current Slope List'!$A$29:$M$1904,2,FALSE)</f>
        <v>11SE-A/CR146</v>
      </c>
      <c r="E427" s="5">
        <f>VLOOKUP(B427,'[1]Current Slope List'!$A$29:$M$1904,3,FALSE)</f>
        <v>0</v>
      </c>
      <c r="F427" s="6" t="str">
        <f t="shared" si="12"/>
        <v>WHOLE</v>
      </c>
      <c r="G427" s="6" t="str">
        <f>VLOOKUP(B427,'[1]Current Slope List'!$A$29:$M$1904,4,FALSE)</f>
        <v>CP,ML&amp;Wch</v>
      </c>
      <c r="H427" s="6" t="str">
        <f>VLOOKUP(B427,'[1]Current Slope List'!$A$29:$M$1904,5,FALSE)</f>
        <v>Wch-S</v>
      </c>
      <c r="I427" s="6" t="s">
        <v>694</v>
      </c>
      <c r="K427" s="6" t="str">
        <f>VLOOKUP(B427,'[1]Current Slope List'!$A$29:$M$1904,11,FALSE)</f>
        <v>HappyValley</v>
      </c>
      <c r="L427" s="5" t="s">
        <v>829</v>
      </c>
      <c r="M427" s="5" t="s">
        <v>830</v>
      </c>
      <c r="N427" s="5" t="str">
        <f>VLOOKUP(B427,'[1]Current Slope List'!$A$29:$M$1904,8,FALSE)</f>
        <v>LCSD</v>
      </c>
      <c r="O427" s="7" t="s">
        <v>46</v>
      </c>
      <c r="P427" s="7">
        <v>35</v>
      </c>
      <c r="Q427" s="7">
        <v>8.5</v>
      </c>
      <c r="R427" s="7">
        <v>80</v>
      </c>
      <c r="S427" s="7">
        <f t="shared" si="13"/>
        <v>680</v>
      </c>
      <c r="T427" s="12">
        <v>0</v>
      </c>
      <c r="U427" s="12">
        <v>0.95</v>
      </c>
      <c r="V427" s="12">
        <v>0</v>
      </c>
      <c r="W427" s="12">
        <v>0.05</v>
      </c>
      <c r="X427" s="12">
        <v>0</v>
      </c>
      <c r="Y427" s="6" t="s">
        <v>61</v>
      </c>
      <c r="Z427" s="6" t="s">
        <v>62</v>
      </c>
      <c r="AA427" s="9" t="s">
        <v>831</v>
      </c>
      <c r="AB427" s="9" t="s">
        <v>832</v>
      </c>
      <c r="AC427" s="9" t="s">
        <v>128</v>
      </c>
      <c r="AD427" s="9" t="s">
        <v>193</v>
      </c>
      <c r="AE427" s="9" t="s">
        <v>303</v>
      </c>
      <c r="AF427" s="5">
        <v>1</v>
      </c>
      <c r="AG427" s="10">
        <f>VLOOKUP(B427,[1]NPRS!$A$29:$O$1904,10,FALSE)</f>
        <v>0</v>
      </c>
      <c r="AH427" s="5" t="str">
        <f>VLOOKUP(B427,'[1]Current Slope List'!$A$29:$M$1904,12,FALSE)</f>
        <v>Yes</v>
      </c>
      <c r="AI427" s="6" t="str">
        <f>IF(VLOOKUP(B3,'[1]intensive 2019'!$A$2:$E$145,1,TRUE)=B3,"Y","N")</f>
        <v>N</v>
      </c>
      <c r="AJ427" s="6" t="str">
        <f>IF(VLOOKUP(B427,[1]PWI!$A$2:$B$239,1,FALSE)=B427,"Y","N")</f>
        <v>Y</v>
      </c>
      <c r="AK427" s="5">
        <v>35</v>
      </c>
      <c r="AL427" s="6" t="s">
        <v>50</v>
      </c>
      <c r="AM427" s="6" t="s">
        <v>50</v>
      </c>
      <c r="AN427" s="6" t="s">
        <v>50</v>
      </c>
      <c r="AO427" s="6" t="s">
        <v>50</v>
      </c>
      <c r="AP427" s="6" t="s">
        <v>50</v>
      </c>
    </row>
    <row r="428" spans="1:42">
      <c r="A428" s="5">
        <v>427</v>
      </c>
      <c r="B428" s="5" t="s">
        <v>833</v>
      </c>
      <c r="C428" s="6" t="str">
        <f>IF(VLOOKUP(B428,'[1]Current Slope List'!$A$29:$M$1904,1,FALSE)=B428,"Y","N")</f>
        <v>Y</v>
      </c>
      <c r="D428" s="5" t="str">
        <f>VLOOKUP(B428,'[1]Current Slope List'!$A$29:$M$1904,2,FALSE)</f>
        <v>11SE-A/CR820</v>
      </c>
      <c r="E428" s="5">
        <f>VLOOKUP(B428,'[1]Current Slope List'!$A$29:$M$1904,3,FALSE)</f>
        <v>0</v>
      </c>
      <c r="F428" s="6" t="str">
        <f t="shared" si="12"/>
        <v>WHOLE</v>
      </c>
      <c r="G428" s="6" t="str">
        <f>VLOOKUP(B428,'[1]Current Slope List'!$A$29:$M$1904,4,FALSE)</f>
        <v>CP,ML&amp;Wch</v>
      </c>
      <c r="H428" s="6" t="str">
        <f>VLOOKUP(B428,'[1]Current Slope List'!$A$29:$M$1904,5,FALSE)</f>
        <v>Wch-S</v>
      </c>
      <c r="I428" s="6" t="s">
        <v>694</v>
      </c>
      <c r="K428" s="6" t="str">
        <f>VLOOKUP(B428,'[1]Current Slope List'!$A$29:$M$1904,11,FALSE)</f>
        <v>HappyValley</v>
      </c>
      <c r="L428" s="5" t="s">
        <v>829</v>
      </c>
      <c r="M428" s="5" t="s">
        <v>830</v>
      </c>
      <c r="N428" s="5" t="str">
        <f>VLOOKUP(B428,'[1]Current Slope List'!$A$29:$M$1904,8,FALSE)</f>
        <v>LCSD</v>
      </c>
      <c r="O428" s="7" t="s">
        <v>46</v>
      </c>
      <c r="P428" s="7">
        <v>55</v>
      </c>
      <c r="Q428" s="7">
        <v>7.5</v>
      </c>
      <c r="R428" s="7">
        <v>19.5</v>
      </c>
      <c r="S428" s="7">
        <f t="shared" si="13"/>
        <v>146.25</v>
      </c>
      <c r="T428" s="12">
        <v>0</v>
      </c>
      <c r="U428" s="12">
        <v>0</v>
      </c>
      <c r="V428" s="12">
        <v>0</v>
      </c>
      <c r="W428" s="12">
        <v>1</v>
      </c>
      <c r="X428" s="12">
        <v>0</v>
      </c>
      <c r="Y428" s="6" t="s">
        <v>61</v>
      </c>
      <c r="Z428" s="6" t="s">
        <v>72</v>
      </c>
      <c r="AA428" s="9">
        <v>1</v>
      </c>
      <c r="AB428" s="9">
        <v>19.5</v>
      </c>
      <c r="AC428" s="9">
        <v>90</v>
      </c>
      <c r="AD428" s="9" t="s">
        <v>79</v>
      </c>
      <c r="AE428" s="9" t="s">
        <v>62</v>
      </c>
      <c r="AF428" s="5">
        <v>1</v>
      </c>
      <c r="AG428" s="10">
        <f>VLOOKUP(B428,[1]NPRS!$A$29:$O$1904,10,FALSE)</f>
        <v>2082.1799999999998</v>
      </c>
      <c r="AH428" s="5" t="str">
        <f>VLOOKUP(B428,'[1]Current Slope List'!$A$29:$M$1904,12,FALSE)</f>
        <v>Yes</v>
      </c>
      <c r="AI428" s="6" t="str">
        <f>IF(VLOOKUP(B428,'[1]intensive 2019'!$A$2:$E$145,1,TRUE)=B428,"Y","N")</f>
        <v>N</v>
      </c>
      <c r="AJ428" s="6" t="s">
        <v>50</v>
      </c>
      <c r="AK428" s="5">
        <v>5</v>
      </c>
      <c r="AL428" s="6" t="s">
        <v>50</v>
      </c>
      <c r="AM428" s="6" t="s">
        <v>50</v>
      </c>
      <c r="AN428" s="6" t="s">
        <v>50</v>
      </c>
      <c r="AO428" s="6" t="s">
        <v>50</v>
      </c>
      <c r="AP428" s="6" t="s">
        <v>50</v>
      </c>
    </row>
    <row r="429" spans="1:42">
      <c r="A429" s="5">
        <v>428</v>
      </c>
      <c r="B429" s="5" t="s">
        <v>834</v>
      </c>
      <c r="C429" s="6" t="str">
        <f>IF(VLOOKUP(B429,'[1]Current Slope List'!$A$29:$M$1904,1,FALSE)=B429,"Y","N")</f>
        <v>Y</v>
      </c>
      <c r="D429" s="5" t="str">
        <f>VLOOKUP(B429,'[1]Current Slope List'!$A$29:$M$1904,2,FALSE)</f>
        <v>11SE-A/R423</v>
      </c>
      <c r="E429" s="5">
        <f>VLOOKUP(B429,'[1]Current Slope List'!$A$29:$M$1904,3,FALSE)</f>
        <v>0</v>
      </c>
      <c r="F429" s="6" t="str">
        <f t="shared" si="12"/>
        <v>WHOLE</v>
      </c>
      <c r="G429" s="6" t="str">
        <f>VLOOKUP(B429,'[1]Current Slope List'!$A$29:$M$1904,4,FALSE)</f>
        <v>CP,ML&amp;Wch</v>
      </c>
      <c r="H429" s="6" t="str">
        <f>VLOOKUP(B429,'[1]Current Slope List'!$A$29:$M$1904,5,FALSE)</f>
        <v>Wch-S</v>
      </c>
      <c r="I429" s="6" t="s">
        <v>694</v>
      </c>
      <c r="K429" s="6" t="str">
        <f>VLOOKUP(B429,'[1]Current Slope List'!$A$29:$M$1904,11,FALSE)</f>
        <v>HappyValley</v>
      </c>
      <c r="L429" s="5" t="s">
        <v>829</v>
      </c>
      <c r="M429" s="5" t="s">
        <v>830</v>
      </c>
      <c r="N429" s="5" t="str">
        <f>VLOOKUP(B429,'[1]Current Slope List'!$A$29:$M$1904,8,FALSE)</f>
        <v>LCSD</v>
      </c>
      <c r="O429" s="7" t="s">
        <v>125</v>
      </c>
      <c r="P429" s="6" t="s">
        <v>49</v>
      </c>
      <c r="Q429" s="6" t="s">
        <v>49</v>
      </c>
      <c r="R429" s="6" t="s">
        <v>49</v>
      </c>
      <c r="S429" s="6" t="s">
        <v>49</v>
      </c>
      <c r="T429" s="6" t="s">
        <v>49</v>
      </c>
      <c r="U429" s="6" t="s">
        <v>49</v>
      </c>
      <c r="V429" s="6" t="s">
        <v>49</v>
      </c>
      <c r="W429" s="6" t="s">
        <v>49</v>
      </c>
      <c r="X429" s="6" t="s">
        <v>49</v>
      </c>
      <c r="Y429" s="6" t="s">
        <v>49</v>
      </c>
      <c r="Z429" s="6" t="s">
        <v>49</v>
      </c>
      <c r="AA429" s="9" t="s">
        <v>835</v>
      </c>
      <c r="AB429" s="9" t="s">
        <v>186</v>
      </c>
      <c r="AC429" s="9" t="s">
        <v>121</v>
      </c>
      <c r="AD429" s="9" t="s">
        <v>113</v>
      </c>
      <c r="AE429" s="9" t="s">
        <v>62</v>
      </c>
      <c r="AF429" s="5">
        <v>3</v>
      </c>
      <c r="AG429" s="10">
        <f>VLOOKUP(B429,[1]NPRS!$A$29:$O$1904,10,FALSE)</f>
        <v>0</v>
      </c>
      <c r="AH429" s="5" t="str">
        <f>VLOOKUP(B429,'[1]Current Slope List'!$A$29:$M$1904,12,FALSE)</f>
        <v>No</v>
      </c>
      <c r="AI429" s="6" t="str">
        <f>IF(VLOOKUP(B429,'[1]intensive 2019'!$A$2:$E$145,1,TRUE)=B429,"Y","N")</f>
        <v>N</v>
      </c>
      <c r="AJ429" s="6" t="s">
        <v>50</v>
      </c>
      <c r="AL429" s="6" t="s">
        <v>50</v>
      </c>
      <c r="AM429" s="6" t="s">
        <v>50</v>
      </c>
      <c r="AN429" s="6" t="s">
        <v>50</v>
      </c>
      <c r="AO429" s="6" t="s">
        <v>50</v>
      </c>
      <c r="AP429" s="6" t="s">
        <v>50</v>
      </c>
    </row>
    <row r="430" spans="1:42">
      <c r="A430" s="5">
        <v>429</v>
      </c>
      <c r="B430" s="5" t="s">
        <v>836</v>
      </c>
      <c r="C430" s="6" t="str">
        <f>IF(VLOOKUP(B430,'[1]Current Slope List'!$A$29:$M$1904,1,FALSE)=B430,"Y","N")</f>
        <v>Y</v>
      </c>
      <c r="D430" s="5" t="str">
        <f>VLOOKUP(B430,'[1]Current Slope List'!$A$29:$M$1904,2,FALSE)</f>
        <v>11SE-A/R424</v>
      </c>
      <c r="E430" s="5">
        <f>VLOOKUP(B430,'[1]Current Slope List'!$A$29:$M$1904,3,FALSE)</f>
        <v>0</v>
      </c>
      <c r="F430" s="6" t="str">
        <f t="shared" si="12"/>
        <v>WHOLE</v>
      </c>
      <c r="G430" s="6" t="str">
        <f>VLOOKUP(B430,'[1]Current Slope List'!$A$29:$M$1904,4,FALSE)</f>
        <v>CP,ML&amp;Wch</v>
      </c>
      <c r="H430" s="6" t="str">
        <f>VLOOKUP(B430,'[1]Current Slope List'!$A$29:$M$1904,5,FALSE)</f>
        <v>Wch-S</v>
      </c>
      <c r="I430" s="6" t="s">
        <v>694</v>
      </c>
      <c r="K430" s="6" t="str">
        <f>VLOOKUP(B430,'[1]Current Slope List'!$A$29:$M$1904,11,FALSE)</f>
        <v>HappyValley</v>
      </c>
      <c r="L430" s="5" t="s">
        <v>829</v>
      </c>
      <c r="M430" s="5" t="s">
        <v>830</v>
      </c>
      <c r="N430" s="5" t="str">
        <f>VLOOKUP(B430,'[1]Current Slope List'!$A$29:$M$1904,8,FALSE)</f>
        <v>LCSD</v>
      </c>
      <c r="O430" s="7" t="s">
        <v>125</v>
      </c>
      <c r="P430" s="6" t="s">
        <v>49</v>
      </c>
      <c r="Q430" s="6" t="s">
        <v>49</v>
      </c>
      <c r="R430" s="6" t="s">
        <v>49</v>
      </c>
      <c r="S430" s="6" t="s">
        <v>49</v>
      </c>
      <c r="T430" s="6" t="s">
        <v>49</v>
      </c>
      <c r="U430" s="6" t="s">
        <v>49</v>
      </c>
      <c r="V430" s="6" t="s">
        <v>49</v>
      </c>
      <c r="W430" s="6" t="s">
        <v>49</v>
      </c>
      <c r="X430" s="6" t="s">
        <v>49</v>
      </c>
      <c r="Y430" s="6" t="s">
        <v>49</v>
      </c>
      <c r="Z430" s="6" t="s">
        <v>49</v>
      </c>
      <c r="AA430" s="9" t="s">
        <v>837</v>
      </c>
      <c r="AB430" s="9" t="s">
        <v>271</v>
      </c>
      <c r="AC430" s="9" t="s">
        <v>121</v>
      </c>
      <c r="AD430" s="9" t="s">
        <v>79</v>
      </c>
      <c r="AE430" s="9" t="s">
        <v>62</v>
      </c>
      <c r="AF430" s="5">
        <v>3</v>
      </c>
      <c r="AG430" s="10">
        <f>VLOOKUP(B430,[1]NPRS!$A$29:$O$1904,10,FALSE)</f>
        <v>0</v>
      </c>
      <c r="AH430" s="5" t="str">
        <f>VLOOKUP(B430,'[1]Current Slope List'!$A$29:$M$1904,12,FALSE)</f>
        <v>No</v>
      </c>
      <c r="AI430" s="6" t="str">
        <f>IF(VLOOKUP(B430,'[1]intensive 2019'!$A$2:$E$145,1,TRUE)=B430,"Y","N")</f>
        <v>N</v>
      </c>
      <c r="AJ430" s="6" t="s">
        <v>50</v>
      </c>
      <c r="AL430" s="6" t="s">
        <v>50</v>
      </c>
      <c r="AM430" s="6" t="s">
        <v>50</v>
      </c>
      <c r="AN430" s="6" t="s">
        <v>50</v>
      </c>
      <c r="AO430" s="6" t="s">
        <v>50</v>
      </c>
      <c r="AP430" s="6" t="s">
        <v>50</v>
      </c>
    </row>
    <row r="431" spans="1:42">
      <c r="A431" s="5">
        <v>430</v>
      </c>
      <c r="B431" s="5" t="s">
        <v>838</v>
      </c>
      <c r="C431" s="6" t="str">
        <f>IF(VLOOKUP(B431,'[1]Current Slope List'!$A$29:$M$1904,1,FALSE)=B431,"Y","N")</f>
        <v>Y</v>
      </c>
      <c r="D431" s="5" t="str">
        <f>VLOOKUP(B431,'[1]Current Slope List'!$A$29:$M$1904,2,FALSE)</f>
        <v>11SE-C/CR28</v>
      </c>
      <c r="E431" s="5">
        <f>VLOOKUP(B431,'[1]Current Slope List'!$A$29:$M$1904,3,FALSE)</f>
        <v>0</v>
      </c>
      <c r="F431" s="6" t="str">
        <f t="shared" si="12"/>
        <v>WHOLE</v>
      </c>
      <c r="G431" s="6" t="str">
        <f>VLOOKUP(B431,'[1]Current Slope List'!$A$29:$M$1904,4,FALSE)</f>
        <v>CP,ML&amp;Wch</v>
      </c>
      <c r="H431" s="6" t="str">
        <f>VLOOKUP(B431,'[1]Current Slope List'!$A$29:$M$1904,5,FALSE)</f>
        <v>Wch-S</v>
      </c>
      <c r="I431" s="6" t="s">
        <v>694</v>
      </c>
      <c r="K431" s="6" t="str">
        <f>VLOOKUP(B431,'[1]Current Slope List'!$A$29:$M$1904,11,FALSE)</f>
        <v>HappyValley</v>
      </c>
      <c r="L431" s="5" t="s">
        <v>829</v>
      </c>
      <c r="M431" s="5" t="s">
        <v>830</v>
      </c>
      <c r="N431" s="5" t="str">
        <f>VLOOKUP(B431,'[1]Current Slope List'!$A$29:$M$1904,8,FALSE)</f>
        <v>LCSD</v>
      </c>
      <c r="O431" s="7" t="s">
        <v>125</v>
      </c>
      <c r="P431" s="7">
        <v>50</v>
      </c>
      <c r="Q431" s="7">
        <v>17.5</v>
      </c>
      <c r="R431" s="7">
        <v>40</v>
      </c>
      <c r="S431" s="7">
        <f t="shared" si="13"/>
        <v>700</v>
      </c>
      <c r="T431" s="12">
        <v>0</v>
      </c>
      <c r="U431" s="12">
        <v>0</v>
      </c>
      <c r="V431" s="12">
        <v>0</v>
      </c>
      <c r="W431" s="12">
        <v>1</v>
      </c>
      <c r="X431" s="12">
        <v>0</v>
      </c>
      <c r="Y431" s="6" t="s">
        <v>61</v>
      </c>
      <c r="Z431" s="6" t="s">
        <v>72</v>
      </c>
      <c r="AA431" s="9" t="s">
        <v>196</v>
      </c>
      <c r="AB431" s="9" t="s">
        <v>288</v>
      </c>
      <c r="AC431" s="9" t="s">
        <v>71</v>
      </c>
      <c r="AD431" s="9" t="s">
        <v>352</v>
      </c>
      <c r="AE431" s="9" t="s">
        <v>72</v>
      </c>
      <c r="AF431" s="5">
        <v>2</v>
      </c>
      <c r="AG431" s="10">
        <f>VLOOKUP(B431,[1]NPRS!$A$29:$O$1904,10,FALSE)</f>
        <v>140.05000000000001</v>
      </c>
      <c r="AH431" s="5" t="str">
        <f>VLOOKUP(B431,'[1]Current Slope List'!$A$29:$M$1904,12,FALSE)</f>
        <v>Yes</v>
      </c>
      <c r="AI431" s="6" t="str">
        <f>IF(VLOOKUP(B431,'[1]intensive 2019'!$A$2:$E$145,1,TRUE)=B431,"Y","N")</f>
        <v>N</v>
      </c>
      <c r="AJ431" s="6" t="s">
        <v>50</v>
      </c>
      <c r="AK431" s="5">
        <v>21</v>
      </c>
      <c r="AL431" s="6" t="s">
        <v>50</v>
      </c>
      <c r="AM431" s="6" t="s">
        <v>50</v>
      </c>
      <c r="AN431" s="6" t="s">
        <v>50</v>
      </c>
      <c r="AO431" s="6" t="s">
        <v>50</v>
      </c>
      <c r="AP431" s="6" t="s">
        <v>50</v>
      </c>
    </row>
    <row r="432" spans="1:42">
      <c r="A432" s="5">
        <v>431</v>
      </c>
      <c r="B432" s="5" t="s">
        <v>839</v>
      </c>
      <c r="C432" s="6" t="str">
        <f>IF(VLOOKUP(B432,'[1]Current Slope List'!$A$29:$M$1904,1,FALSE)=B432,"Y","N")</f>
        <v>Y</v>
      </c>
      <c r="D432" s="5" t="str">
        <f>VLOOKUP(B432,'[1]Current Slope List'!$A$29:$M$1904,2,FALSE)</f>
        <v>11SE-C/CR29</v>
      </c>
      <c r="E432" s="5">
        <f>VLOOKUP(B432,'[1]Current Slope List'!$A$29:$M$1904,3,FALSE)</f>
        <v>0</v>
      </c>
      <c r="F432" s="6" t="str">
        <f t="shared" si="12"/>
        <v>WHOLE</v>
      </c>
      <c r="G432" s="6" t="str">
        <f>VLOOKUP(B432,'[1]Current Slope List'!$A$29:$M$1904,4,FALSE)</f>
        <v>CP,ML&amp;Wch</v>
      </c>
      <c r="H432" s="6" t="str">
        <f>VLOOKUP(B432,'[1]Current Slope List'!$A$29:$M$1904,5,FALSE)</f>
        <v>Wch-S</v>
      </c>
      <c r="I432" s="6" t="s">
        <v>694</v>
      </c>
      <c r="K432" s="6" t="str">
        <f>VLOOKUP(B432,'[1]Current Slope List'!$A$29:$M$1904,11,FALSE)</f>
        <v>HappyValley</v>
      </c>
      <c r="L432" s="5" t="s">
        <v>829</v>
      </c>
      <c r="M432" s="5" t="s">
        <v>830</v>
      </c>
      <c r="N432" s="5" t="str">
        <f>VLOOKUP(B432,'[1]Current Slope List'!$A$29:$M$1904,8,FALSE)</f>
        <v>LCSD</v>
      </c>
      <c r="O432" s="7" t="s">
        <v>46</v>
      </c>
      <c r="P432" s="7">
        <v>50</v>
      </c>
      <c r="Q432" s="7">
        <v>40</v>
      </c>
      <c r="R432" s="7">
        <v>110</v>
      </c>
      <c r="S432" s="7">
        <f t="shared" si="13"/>
        <v>4400</v>
      </c>
      <c r="T432" s="12">
        <v>0</v>
      </c>
      <c r="U432" s="12">
        <v>0.1</v>
      </c>
      <c r="V432" s="12">
        <v>0</v>
      </c>
      <c r="W432" s="12">
        <v>0.9</v>
      </c>
      <c r="X432" s="12">
        <v>0</v>
      </c>
      <c r="Y432" s="6" t="s">
        <v>61</v>
      </c>
      <c r="Z432" s="6" t="s">
        <v>62</v>
      </c>
      <c r="AA432" s="9" t="s">
        <v>196</v>
      </c>
      <c r="AB432" s="9" t="s">
        <v>54</v>
      </c>
      <c r="AC432" s="9" t="s">
        <v>71</v>
      </c>
      <c r="AD432" s="9" t="s">
        <v>187</v>
      </c>
      <c r="AE432" s="9" t="s">
        <v>62</v>
      </c>
      <c r="AF432" s="5">
        <v>1</v>
      </c>
      <c r="AG432" s="10">
        <f>VLOOKUP(B432,[1]NPRS!$A$29:$O$1904,10,FALSE)</f>
        <v>312.08</v>
      </c>
      <c r="AH432" s="5" t="str">
        <f>VLOOKUP(B432,'[1]Current Slope List'!$A$29:$M$1904,12,FALSE)</f>
        <v>Yes</v>
      </c>
      <c r="AI432" s="6" t="str">
        <f>IF(VLOOKUP(B432,'[1]intensive 2019'!$A$2:$E$145,1,TRUE)=B432,"Y","N")</f>
        <v>N</v>
      </c>
      <c r="AJ432" s="6" t="s">
        <v>50</v>
      </c>
      <c r="AK432" s="5">
        <v>16</v>
      </c>
      <c r="AL432" s="6" t="s">
        <v>50</v>
      </c>
      <c r="AM432" s="6" t="s">
        <v>50</v>
      </c>
      <c r="AN432" s="6" t="s">
        <v>50</v>
      </c>
      <c r="AO432" s="6" t="s">
        <v>50</v>
      </c>
      <c r="AP432" s="6" t="s">
        <v>50</v>
      </c>
    </row>
    <row r="433" spans="1:42">
      <c r="A433" s="5">
        <v>432</v>
      </c>
      <c r="B433" s="5" t="s">
        <v>840</v>
      </c>
      <c r="C433" s="6" t="str">
        <f>IF(VLOOKUP(B433,'[1]Current Slope List'!$A$29:$M$1904,1,FALSE)=B433,"Y","N")</f>
        <v>Y</v>
      </c>
      <c r="D433" s="5" t="str">
        <f>VLOOKUP(B433,'[1]Current Slope List'!$A$29:$M$1904,2,FALSE)</f>
        <v>11SE-C/CR30</v>
      </c>
      <c r="E433" s="5">
        <f>VLOOKUP(B433,'[1]Current Slope List'!$A$29:$M$1904,3,FALSE)</f>
        <v>0</v>
      </c>
      <c r="F433" s="6" t="str">
        <f t="shared" si="12"/>
        <v>WHOLE</v>
      </c>
      <c r="G433" s="6" t="str">
        <f>VLOOKUP(B433,'[1]Current Slope List'!$A$29:$M$1904,4,FALSE)</f>
        <v>CP,ML&amp;Wch</v>
      </c>
      <c r="H433" s="6" t="str">
        <f>VLOOKUP(B433,'[1]Current Slope List'!$A$29:$M$1904,5,FALSE)</f>
        <v>Wch-S</v>
      </c>
      <c r="I433" s="6" t="s">
        <v>694</v>
      </c>
      <c r="K433" s="6" t="str">
        <f>VLOOKUP(B433,'[1]Current Slope List'!$A$29:$M$1904,11,FALSE)</f>
        <v>HappyValley</v>
      </c>
      <c r="L433" s="5" t="s">
        <v>829</v>
      </c>
      <c r="M433" s="5" t="s">
        <v>830</v>
      </c>
      <c r="N433" s="5" t="str">
        <f>VLOOKUP(B433,'[1]Current Slope List'!$A$29:$M$1904,8,FALSE)</f>
        <v>LCSD</v>
      </c>
      <c r="O433" s="7" t="s">
        <v>46</v>
      </c>
      <c r="P433" s="7" t="s">
        <v>841</v>
      </c>
      <c r="Q433" s="7" t="s">
        <v>842</v>
      </c>
      <c r="R433" s="7" t="s">
        <v>843</v>
      </c>
      <c r="S433" s="7" t="s">
        <v>844</v>
      </c>
      <c r="T433" s="7" t="s">
        <v>845</v>
      </c>
      <c r="U433" s="7" t="s">
        <v>846</v>
      </c>
      <c r="V433" s="7" t="s">
        <v>847</v>
      </c>
      <c r="W433" s="7" t="s">
        <v>847</v>
      </c>
      <c r="X433" s="7" t="s">
        <v>847</v>
      </c>
      <c r="Y433" s="6" t="s">
        <v>848</v>
      </c>
      <c r="Z433" s="6" t="s">
        <v>319</v>
      </c>
      <c r="AA433" s="9" t="s">
        <v>196</v>
      </c>
      <c r="AB433" s="9" t="s">
        <v>54</v>
      </c>
      <c r="AC433" s="9" t="s">
        <v>71</v>
      </c>
      <c r="AD433" s="9" t="s">
        <v>352</v>
      </c>
      <c r="AE433" s="9" t="s">
        <v>72</v>
      </c>
      <c r="AF433" s="5">
        <v>1</v>
      </c>
      <c r="AG433" s="10">
        <f>VLOOKUP(B433,[1]NPRS!$A$29:$O$1904,10,FALSE)</f>
        <v>480.97</v>
      </c>
      <c r="AH433" s="5" t="str">
        <f>VLOOKUP(B433,'[1]Current Slope List'!$A$29:$M$1904,12,FALSE)</f>
        <v>Yes</v>
      </c>
      <c r="AI433" s="6" t="str">
        <f>IF(VLOOKUP(B433,'[1]intensive 2019'!$A$2:$E$145,1,TRUE)=B433,"Y","N")</f>
        <v>N</v>
      </c>
      <c r="AJ433" s="6" t="s">
        <v>50</v>
      </c>
      <c r="AK433" s="5">
        <v>17</v>
      </c>
      <c r="AL433" s="6" t="s">
        <v>50</v>
      </c>
      <c r="AM433" s="6" t="s">
        <v>50</v>
      </c>
      <c r="AN433" s="6" t="s">
        <v>50</v>
      </c>
      <c r="AO433" s="6" t="s">
        <v>50</v>
      </c>
      <c r="AP433" s="6" t="s">
        <v>50</v>
      </c>
    </row>
    <row r="434" spans="1:42">
      <c r="A434" s="5">
        <v>433</v>
      </c>
      <c r="B434" s="5" t="s">
        <v>849</v>
      </c>
      <c r="C434" s="6" t="str">
        <f>IF(VLOOKUP(B434,'[1]Current Slope List'!$A$29:$M$1904,1,FALSE)=B434,"Y","N")</f>
        <v>Y</v>
      </c>
      <c r="D434" s="5" t="str">
        <f>VLOOKUP(B434,'[1]Current Slope List'!$A$29:$M$1904,2,FALSE)</f>
        <v>11SE-C/CR473</v>
      </c>
      <c r="E434" s="5">
        <f>VLOOKUP(B434,'[1]Current Slope List'!$A$29:$M$1904,3,FALSE)</f>
        <v>0</v>
      </c>
      <c r="F434" s="6" t="str">
        <f t="shared" si="12"/>
        <v>WHOLE</v>
      </c>
      <c r="G434" s="6" t="str">
        <f>VLOOKUP(B434,'[1]Current Slope List'!$A$29:$M$1904,4,FALSE)</f>
        <v>CP,ML&amp;Wch</v>
      </c>
      <c r="H434" s="6" t="str">
        <f>VLOOKUP(B434,'[1]Current Slope List'!$A$29:$M$1904,5,FALSE)</f>
        <v>Wch-S</v>
      </c>
      <c r="I434" s="6" t="s">
        <v>694</v>
      </c>
      <c r="K434" s="6" t="str">
        <f>VLOOKUP(B434,'[1]Current Slope List'!$A$29:$M$1904,11,FALSE)</f>
        <v>HappyValley</v>
      </c>
      <c r="L434" s="5" t="s">
        <v>829</v>
      </c>
      <c r="M434" s="5" t="s">
        <v>830</v>
      </c>
      <c r="N434" s="5" t="str">
        <f>VLOOKUP(B434,'[1]Current Slope List'!$A$29:$M$1904,8,FALSE)</f>
        <v>LCSD</v>
      </c>
      <c r="O434" s="7" t="s">
        <v>46</v>
      </c>
      <c r="P434" s="7">
        <v>30</v>
      </c>
      <c r="Q434" s="7">
        <v>5.3</v>
      </c>
      <c r="R434" s="7">
        <v>23</v>
      </c>
      <c r="S434" s="7">
        <f t="shared" si="13"/>
        <v>121.89999999999999</v>
      </c>
      <c r="T434" s="12">
        <v>0</v>
      </c>
      <c r="U434" s="12">
        <v>0</v>
      </c>
      <c r="V434" s="12">
        <v>0</v>
      </c>
      <c r="W434" s="12">
        <v>0</v>
      </c>
      <c r="X434" s="12">
        <v>1</v>
      </c>
      <c r="Y434" s="6" t="s">
        <v>61</v>
      </c>
      <c r="Z434" s="6" t="s">
        <v>62</v>
      </c>
      <c r="AA434" s="9" t="s">
        <v>391</v>
      </c>
      <c r="AB434" s="9" t="s">
        <v>271</v>
      </c>
      <c r="AC434" s="9" t="s">
        <v>71</v>
      </c>
      <c r="AD434" s="9" t="s">
        <v>352</v>
      </c>
      <c r="AE434" s="9" t="s">
        <v>62</v>
      </c>
      <c r="AF434" s="5">
        <v>3</v>
      </c>
      <c r="AG434" s="10">
        <f>VLOOKUP(B434,[1]NPRS!$A$29:$O$1904,10,FALSE)</f>
        <v>0.04</v>
      </c>
      <c r="AH434" s="5" t="str">
        <f>VLOOKUP(B434,'[1]Current Slope List'!$A$29:$M$1904,12,FALSE)</f>
        <v>Yes</v>
      </c>
      <c r="AI434" s="6" t="str">
        <f>IF(VLOOKUP(B434,'[1]intensive 2019'!$A$2:$E$145,1,TRUE)=B434,"Y","N")</f>
        <v>N</v>
      </c>
      <c r="AJ434" s="6" t="s">
        <v>50</v>
      </c>
      <c r="AK434" s="5">
        <v>38</v>
      </c>
      <c r="AL434" s="6" t="s">
        <v>50</v>
      </c>
      <c r="AM434" s="6" t="s">
        <v>50</v>
      </c>
      <c r="AN434" s="6" t="s">
        <v>50</v>
      </c>
      <c r="AO434" s="6" t="s">
        <v>50</v>
      </c>
      <c r="AP434" s="6" t="s">
        <v>50</v>
      </c>
    </row>
    <row r="435" spans="1:42">
      <c r="A435" s="5">
        <v>434</v>
      </c>
      <c r="B435" s="5" t="s">
        <v>850</v>
      </c>
      <c r="C435" s="6" t="str">
        <f>IF(VLOOKUP(B435,'[1]Current Slope List'!$A$29:$M$1904,1,FALSE)=B435,"Y","N")</f>
        <v>Y</v>
      </c>
      <c r="D435" s="5" t="str">
        <f>VLOOKUP(B435,'[1]Current Slope List'!$A$29:$M$1904,2,FALSE)</f>
        <v>11SW-D/C1007</v>
      </c>
      <c r="E435" s="5">
        <f>VLOOKUP(B435,'[1]Current Slope List'!$A$29:$M$1904,3,FALSE)</f>
        <v>0</v>
      </c>
      <c r="F435" s="6" t="str">
        <f t="shared" si="12"/>
        <v>WHOLE</v>
      </c>
      <c r="G435" s="6" t="str">
        <f>VLOOKUP(B435,'[1]Current Slope List'!$A$29:$M$1904,4,FALSE)</f>
        <v>CP,ML&amp;Wch</v>
      </c>
      <c r="H435" s="6" t="str">
        <f>VLOOKUP(B435,'[1]Current Slope List'!$A$29:$M$1904,5,FALSE)</f>
        <v>Wch-S</v>
      </c>
      <c r="I435" s="6" t="s">
        <v>694</v>
      </c>
      <c r="K435" s="6" t="str">
        <f>VLOOKUP(B435,'[1]Current Slope List'!$A$29:$M$1904,11,FALSE)</f>
        <v>HappyValley</v>
      </c>
      <c r="L435" s="5" t="s">
        <v>829</v>
      </c>
      <c r="M435" s="5" t="s">
        <v>830</v>
      </c>
      <c r="N435" s="5" t="str">
        <f>VLOOKUP(B435,'[1]Current Slope List'!$A$29:$M$1904,8,FALSE)</f>
        <v>LCSD</v>
      </c>
      <c r="O435" s="7" t="s">
        <v>46</v>
      </c>
      <c r="P435" s="7">
        <v>55</v>
      </c>
      <c r="Q435" s="7">
        <v>20</v>
      </c>
      <c r="R435" s="7">
        <v>180</v>
      </c>
      <c r="S435" s="7">
        <f t="shared" si="13"/>
        <v>3600</v>
      </c>
      <c r="T435" s="12">
        <v>0.1</v>
      </c>
      <c r="U435" s="12">
        <v>0</v>
      </c>
      <c r="V435" s="12">
        <v>0</v>
      </c>
      <c r="W435" s="12">
        <v>0.9</v>
      </c>
      <c r="X435" s="12">
        <v>0</v>
      </c>
      <c r="Y435" s="6" t="s">
        <v>78</v>
      </c>
      <c r="Z435" s="6" t="s">
        <v>72</v>
      </c>
      <c r="AA435" s="9" t="s">
        <v>116</v>
      </c>
      <c r="AB435" s="9" t="s">
        <v>116</v>
      </c>
      <c r="AC435" s="9" t="s">
        <v>116</v>
      </c>
      <c r="AD435" s="9" t="s">
        <v>116</v>
      </c>
      <c r="AE435" s="9" t="s">
        <v>49</v>
      </c>
      <c r="AF435" s="5">
        <v>1</v>
      </c>
      <c r="AG435" s="10">
        <f>VLOOKUP(B435,[1]NPRS!$A$29:$O$1904,10,FALSE)</f>
        <v>0</v>
      </c>
      <c r="AH435" s="5" t="str">
        <f>VLOOKUP(B435,'[1]Current Slope List'!$A$29:$M$1904,12,FALSE)</f>
        <v>Yes</v>
      </c>
      <c r="AI435" s="6" t="str">
        <f>IF(VLOOKUP(B435,'[1]intensive 2019'!$A$2:$E$145,1,TRUE)=B435,"Y","N")</f>
        <v>N</v>
      </c>
      <c r="AJ435" s="6" t="s">
        <v>50</v>
      </c>
      <c r="AK435" s="5">
        <v>14</v>
      </c>
      <c r="AL435" s="6" t="s">
        <v>50</v>
      </c>
      <c r="AM435" s="6" t="s">
        <v>50</v>
      </c>
      <c r="AN435" s="6" t="s">
        <v>50</v>
      </c>
      <c r="AO435" s="6" t="s">
        <v>50</v>
      </c>
      <c r="AP435" s="6" t="s">
        <v>50</v>
      </c>
    </row>
    <row r="436" spans="1:42">
      <c r="A436" s="5">
        <v>435</v>
      </c>
      <c r="B436" s="5" t="s">
        <v>851</v>
      </c>
      <c r="C436" s="6" t="str">
        <f>IF(VLOOKUP(B436,'[1]Current Slope List'!$A$29:$M$1904,1,FALSE)=B436,"Y","N")</f>
        <v>Y</v>
      </c>
      <c r="D436" s="5" t="str">
        <f>VLOOKUP(B436,'[1]Current Slope List'!$A$29:$M$1904,2,FALSE)</f>
        <v>11SW-D/C2089</v>
      </c>
      <c r="E436" s="5">
        <f>VLOOKUP(B436,'[1]Current Slope List'!$A$29:$M$1904,3,FALSE)</f>
        <v>0</v>
      </c>
      <c r="F436" s="6" t="str">
        <f t="shared" si="12"/>
        <v>WHOLE</v>
      </c>
      <c r="G436" s="6" t="str">
        <f>VLOOKUP(B436,'[1]Current Slope List'!$A$29:$M$1904,4,FALSE)</f>
        <v>CP,ML&amp;Wch</v>
      </c>
      <c r="H436" s="6" t="str">
        <f>VLOOKUP(B436,'[1]Current Slope List'!$A$29:$M$1904,5,FALSE)</f>
        <v>Wch-S</v>
      </c>
      <c r="I436" s="6" t="s">
        <v>694</v>
      </c>
      <c r="K436" s="6" t="str">
        <f>VLOOKUP(B436,'[1]Current Slope List'!$A$29:$M$1904,11,FALSE)</f>
        <v>HappyValley</v>
      </c>
      <c r="L436" s="5" t="s">
        <v>829</v>
      </c>
      <c r="M436" s="5" t="s">
        <v>830</v>
      </c>
      <c r="N436" s="5" t="str">
        <f>VLOOKUP(B436,'[1]Current Slope List'!$A$29:$M$1904,8,FALSE)</f>
        <v>LCSD</v>
      </c>
      <c r="O436" s="7" t="s">
        <v>125</v>
      </c>
      <c r="P436" s="7">
        <v>80</v>
      </c>
      <c r="Q436" s="7">
        <v>12.7</v>
      </c>
      <c r="R436" s="7">
        <v>57</v>
      </c>
      <c r="S436" s="7">
        <f t="shared" si="13"/>
        <v>723.9</v>
      </c>
      <c r="T436" s="12">
        <v>0</v>
      </c>
      <c r="U436" s="12">
        <v>0</v>
      </c>
      <c r="V436" s="12">
        <v>0</v>
      </c>
      <c r="W436" s="12">
        <v>1</v>
      </c>
      <c r="X436" s="12">
        <v>0</v>
      </c>
      <c r="Y436" s="6" t="s">
        <v>61</v>
      </c>
      <c r="Z436" s="6" t="s">
        <v>72</v>
      </c>
      <c r="AA436" s="9" t="s">
        <v>116</v>
      </c>
      <c r="AB436" s="9" t="s">
        <v>116</v>
      </c>
      <c r="AC436" s="9" t="s">
        <v>116</v>
      </c>
      <c r="AD436" s="9" t="s">
        <v>116</v>
      </c>
      <c r="AE436" s="9" t="s">
        <v>49</v>
      </c>
      <c r="AF436" s="5">
        <v>1</v>
      </c>
      <c r="AG436" s="10">
        <f>VLOOKUP(B436,[1]NPRS!$A$29:$O$1904,10,FALSE)</f>
        <v>0</v>
      </c>
      <c r="AH436" s="5" t="str">
        <f>VLOOKUP(B436,'[1]Current Slope List'!$A$29:$M$1904,12,FALSE)</f>
        <v>No</v>
      </c>
      <c r="AI436" s="6" t="str">
        <f>IF(VLOOKUP(B436,'[1]intensive 2019'!$A$2:$E$145,1,TRUE)=B436,"Y","N")</f>
        <v>N</v>
      </c>
      <c r="AJ436" s="6" t="s">
        <v>50</v>
      </c>
      <c r="AL436" s="6" t="s">
        <v>50</v>
      </c>
      <c r="AM436" s="6" t="s">
        <v>50</v>
      </c>
      <c r="AN436" s="6" t="s">
        <v>50</v>
      </c>
      <c r="AO436" s="6" t="s">
        <v>50</v>
      </c>
      <c r="AP436" s="6" t="s">
        <v>50</v>
      </c>
    </row>
    <row r="437" spans="1:42">
      <c r="A437" s="5">
        <v>436</v>
      </c>
      <c r="B437" s="5" t="s">
        <v>852</v>
      </c>
      <c r="C437" s="6" t="str">
        <f>IF(VLOOKUP(B437,'[1]Current Slope List'!$A$29:$M$1904,1,FALSE)=B437,"Y","N")</f>
        <v>Y</v>
      </c>
      <c r="D437" s="5" t="str">
        <f>VLOOKUP(B437,'[1]Current Slope List'!$A$29:$M$1904,2,FALSE)</f>
        <v>11SW-D/CR227</v>
      </c>
      <c r="E437" s="5">
        <f>VLOOKUP(B437,'[1]Current Slope List'!$A$29:$M$1904,3,FALSE)</f>
        <v>0</v>
      </c>
      <c r="F437" s="6" t="str">
        <f t="shared" si="12"/>
        <v>WHOLE</v>
      </c>
      <c r="G437" s="6" t="str">
        <f>VLOOKUP(B437,'[1]Current Slope List'!$A$29:$M$1904,4,FALSE)</f>
        <v>CP,ML&amp;Wch</v>
      </c>
      <c r="H437" s="6" t="str">
        <f>VLOOKUP(B437,'[1]Current Slope List'!$A$29:$M$1904,5,FALSE)</f>
        <v>Wch-S</v>
      </c>
      <c r="I437" s="6" t="s">
        <v>694</v>
      </c>
      <c r="K437" s="6" t="str">
        <f>VLOOKUP(B437,'[1]Current Slope List'!$A$29:$M$1904,11,FALSE)</f>
        <v>HappyValley</v>
      </c>
      <c r="L437" s="5" t="s">
        <v>829</v>
      </c>
      <c r="M437" s="5" t="s">
        <v>830</v>
      </c>
      <c r="N437" s="5" t="str">
        <f>VLOOKUP(B437,'[1]Current Slope List'!$A$29:$M$1904,8,FALSE)</f>
        <v>LCSD</v>
      </c>
      <c r="O437" s="7" t="s">
        <v>46</v>
      </c>
      <c r="P437" s="7">
        <v>80</v>
      </c>
      <c r="Q437" s="7">
        <v>26</v>
      </c>
      <c r="R437" s="7">
        <v>170</v>
      </c>
      <c r="S437" s="7">
        <f t="shared" si="13"/>
        <v>4420</v>
      </c>
      <c r="T437" s="12">
        <v>0.6</v>
      </c>
      <c r="U437" s="12">
        <v>0</v>
      </c>
      <c r="V437" s="12">
        <v>0</v>
      </c>
      <c r="W437" s="12">
        <v>0.4</v>
      </c>
      <c r="X437" s="12">
        <v>0</v>
      </c>
      <c r="Y437" s="6" t="s">
        <v>78</v>
      </c>
      <c r="Z437" s="6" t="s">
        <v>72</v>
      </c>
      <c r="AA437" s="9" t="s">
        <v>201</v>
      </c>
      <c r="AB437" s="9">
        <v>120</v>
      </c>
      <c r="AC437" s="9">
        <v>80</v>
      </c>
      <c r="AD437" s="9" t="s">
        <v>352</v>
      </c>
      <c r="AE437" s="9" t="s">
        <v>72</v>
      </c>
      <c r="AF437" s="5">
        <v>1</v>
      </c>
      <c r="AG437" s="10">
        <f>VLOOKUP(B437,[1]NPRS!$A$29:$O$1904,10,FALSE)</f>
        <v>0</v>
      </c>
      <c r="AH437" s="5" t="str">
        <f>VLOOKUP(B437,'[1]Current Slope List'!$A$29:$M$1904,12,FALSE)</f>
        <v>Yes</v>
      </c>
      <c r="AI437" s="6" t="str">
        <f>IF(VLOOKUP(B437,'[1]intensive 2019'!$A$2:$E$145,1,TRUE)=B437,"Y","N")</f>
        <v>N</v>
      </c>
      <c r="AJ437" s="6" t="s">
        <v>50</v>
      </c>
      <c r="AK437" s="5">
        <v>6</v>
      </c>
      <c r="AL437" s="6" t="s">
        <v>50</v>
      </c>
      <c r="AM437" s="6" t="s">
        <v>50</v>
      </c>
      <c r="AN437" s="6" t="s">
        <v>50</v>
      </c>
      <c r="AO437" s="6" t="s">
        <v>50</v>
      </c>
      <c r="AP437" s="6" t="s">
        <v>50</v>
      </c>
    </row>
    <row r="438" spans="1:42">
      <c r="A438" s="5">
        <v>437</v>
      </c>
      <c r="B438" s="5" t="s">
        <v>853</v>
      </c>
      <c r="C438" s="6" t="str">
        <f>IF(VLOOKUP(B438,'[1]Current Slope List'!$A$29:$M$1904,1,FALSE)=B438,"Y","N")</f>
        <v>Y</v>
      </c>
      <c r="D438" s="5" t="str">
        <f>VLOOKUP(B438,'[1]Current Slope List'!$A$29:$M$1904,2,FALSE)</f>
        <v>11SW-D/DT17</v>
      </c>
      <c r="E438" s="5">
        <f>VLOOKUP(B438,'[1]Current Slope List'!$A$29:$M$1904,3,FALSE)</f>
        <v>3</v>
      </c>
      <c r="F438" s="6">
        <f t="shared" si="12"/>
        <v>3</v>
      </c>
      <c r="G438" s="6" t="str">
        <f>VLOOKUP(B438,'[1]Current Slope List'!$A$29:$M$1904,4,FALSE)</f>
        <v>CP,ML&amp;Wch</v>
      </c>
      <c r="H438" s="6" t="str">
        <f>VLOOKUP(B438,'[1]Current Slope List'!$A$29:$M$1904,5,FALSE)</f>
        <v>Wch-S</v>
      </c>
      <c r="I438" s="6" t="s">
        <v>694</v>
      </c>
      <c r="K438" s="6" t="str">
        <f>VLOOKUP(B438,'[1]Current Slope List'!$A$29:$M$1904,11,FALSE)</f>
        <v>HappyValley</v>
      </c>
      <c r="L438" s="5" t="s">
        <v>829</v>
      </c>
      <c r="M438" s="5" t="s">
        <v>830</v>
      </c>
      <c r="N438" s="5" t="str">
        <f>VLOOKUP(B438,'[1]Current Slope List'!$A$29:$M$1904,8,FALSE)</f>
        <v>LCSD</v>
      </c>
      <c r="O438" s="7" t="s">
        <v>46</v>
      </c>
      <c r="P438" s="6">
        <v>28</v>
      </c>
      <c r="Q438" s="6">
        <v>70</v>
      </c>
      <c r="R438" s="6">
        <v>331</v>
      </c>
      <c r="S438" s="6">
        <f>SUM(Q438*R438)</f>
        <v>23170</v>
      </c>
      <c r="T438" s="11">
        <v>0</v>
      </c>
      <c r="U438" s="11">
        <v>1</v>
      </c>
      <c r="V438" s="11">
        <v>0</v>
      </c>
      <c r="W438" s="11">
        <v>0</v>
      </c>
      <c r="X438" s="11">
        <v>0</v>
      </c>
      <c r="Y438" s="6" t="s">
        <v>49</v>
      </c>
      <c r="Z438" s="6" t="s">
        <v>49</v>
      </c>
      <c r="AA438" s="9" t="s">
        <v>797</v>
      </c>
      <c r="AB438" s="9" t="s">
        <v>794</v>
      </c>
      <c r="AC438" s="9" t="s">
        <v>121</v>
      </c>
      <c r="AD438" s="9" t="s">
        <v>56</v>
      </c>
      <c r="AE438" s="9" t="s">
        <v>49</v>
      </c>
      <c r="AF438" s="5">
        <v>1</v>
      </c>
      <c r="AG438" s="10">
        <f>VLOOKUP(B438,[1]NPRS!$A$29:$O$1904,10,FALSE)</f>
        <v>-1</v>
      </c>
      <c r="AH438" s="5" t="str">
        <f>VLOOKUP(B438,'[1]Current Slope List'!$A$29:$M$1904,12,FALSE)</f>
        <v>Yes</v>
      </c>
      <c r="AI438" s="6" t="str">
        <f>IF(VLOOKUP(B438,'[1]intensive 2019'!$A$2:$E$145,1,TRUE)=B438,"Y","N")</f>
        <v>N</v>
      </c>
      <c r="AJ438" s="6" t="s">
        <v>50</v>
      </c>
      <c r="AK438" s="5">
        <v>270</v>
      </c>
      <c r="AL438" s="6" t="s">
        <v>50</v>
      </c>
      <c r="AM438" s="6" t="s">
        <v>50</v>
      </c>
      <c r="AN438" s="6" t="s">
        <v>50</v>
      </c>
      <c r="AO438" s="6" t="s">
        <v>50</v>
      </c>
      <c r="AP438" s="6" t="s">
        <v>50</v>
      </c>
    </row>
    <row r="439" spans="1:42">
      <c r="A439" s="5">
        <v>438</v>
      </c>
      <c r="B439" s="5" t="s">
        <v>854</v>
      </c>
      <c r="C439" s="6" t="str">
        <f>IF(VLOOKUP(B439,'[1]Current Slope List'!$A$29:$M$1904,1,FALSE)=B439,"Y","N")</f>
        <v>Y</v>
      </c>
      <c r="D439" s="5" t="str">
        <f>VLOOKUP(B439,'[1]Current Slope List'!$A$29:$M$1904,2,FALSE)</f>
        <v>11SW-D/F258</v>
      </c>
      <c r="E439" s="5">
        <f>VLOOKUP(B439,'[1]Current Slope List'!$A$29:$M$1904,3,FALSE)</f>
        <v>0</v>
      </c>
      <c r="F439" s="6" t="str">
        <f t="shared" si="12"/>
        <v>WHOLE</v>
      </c>
      <c r="G439" s="6" t="str">
        <f>VLOOKUP(B439,'[1]Current Slope List'!$A$29:$M$1904,4,FALSE)</f>
        <v>CP,ML&amp;Wch</v>
      </c>
      <c r="H439" s="6" t="str">
        <f>VLOOKUP(B439,'[1]Current Slope List'!$A$29:$M$1904,5,FALSE)</f>
        <v>Wch-S</v>
      </c>
      <c r="I439" s="6" t="s">
        <v>694</v>
      </c>
      <c r="K439" s="6" t="str">
        <f>VLOOKUP(B439,'[1]Current Slope List'!$A$29:$M$1904,11,FALSE)</f>
        <v>HappyValley</v>
      </c>
      <c r="L439" s="5" t="s">
        <v>829</v>
      </c>
      <c r="M439" s="5" t="s">
        <v>830</v>
      </c>
      <c r="N439" s="5" t="str">
        <f>VLOOKUP(B439,'[1]Current Slope List'!$A$29:$M$1904,8,FALSE)</f>
        <v>LCSD</v>
      </c>
      <c r="O439" s="7" t="s">
        <v>125</v>
      </c>
      <c r="P439" s="7">
        <v>40</v>
      </c>
      <c r="Q439" s="7">
        <v>13</v>
      </c>
      <c r="R439" s="7">
        <v>17</v>
      </c>
      <c r="S439" s="7">
        <f t="shared" si="13"/>
        <v>221</v>
      </c>
      <c r="T439" s="12">
        <v>0</v>
      </c>
      <c r="U439" s="12">
        <v>0.1</v>
      </c>
      <c r="V439" s="12">
        <v>0</v>
      </c>
      <c r="W439" s="12">
        <v>0.9</v>
      </c>
      <c r="X439" s="12">
        <v>0</v>
      </c>
      <c r="Y439" s="6" t="s">
        <v>61</v>
      </c>
      <c r="Z439" s="6" t="s">
        <v>72</v>
      </c>
      <c r="AA439" s="9" t="s">
        <v>116</v>
      </c>
      <c r="AB439" s="9" t="s">
        <v>116</v>
      </c>
      <c r="AC439" s="9" t="s">
        <v>116</v>
      </c>
      <c r="AD439" s="9" t="s">
        <v>116</v>
      </c>
      <c r="AE439" s="9" t="s">
        <v>49</v>
      </c>
      <c r="AF439" s="5">
        <v>3</v>
      </c>
      <c r="AG439" s="10">
        <f>VLOOKUP(B439,[1]NPRS!$A$29:$O$1904,10,FALSE)</f>
        <v>1.7</v>
      </c>
      <c r="AH439" s="5" t="str">
        <f>VLOOKUP(B439,'[1]Current Slope List'!$A$29:$M$1904,12,FALSE)</f>
        <v>Yes</v>
      </c>
      <c r="AI439" s="6" t="str">
        <f>IF(VLOOKUP(B439,'[1]intensive 2019'!$A$2:$E$145,1,TRUE)=B439,"Y","N")</f>
        <v>N</v>
      </c>
      <c r="AJ439" s="6" t="s">
        <v>50</v>
      </c>
      <c r="AK439" s="5">
        <v>11</v>
      </c>
      <c r="AL439" s="6" t="s">
        <v>50</v>
      </c>
      <c r="AM439" s="6" t="s">
        <v>50</v>
      </c>
      <c r="AN439" s="6" t="s">
        <v>50</v>
      </c>
      <c r="AO439" s="6" t="s">
        <v>50</v>
      </c>
      <c r="AP439" s="6" t="s">
        <v>50</v>
      </c>
    </row>
    <row r="440" spans="1:42">
      <c r="A440" s="5">
        <v>439</v>
      </c>
      <c r="B440" s="5" t="s">
        <v>855</v>
      </c>
      <c r="C440" s="6" t="str">
        <f>IF(VLOOKUP(B440,'[1]Current Slope List'!$A$29:$M$1904,1,FALSE)=B440,"Y","N")</f>
        <v>Y</v>
      </c>
      <c r="D440" s="5" t="str">
        <f>VLOOKUP(B440,'[1]Current Slope List'!$A$29:$M$1904,2,FALSE)</f>
        <v>11SW-D/C2258</v>
      </c>
      <c r="E440" s="5">
        <f>VLOOKUP(B440,'[1]Current Slope List'!$A$29:$M$1904,3,FALSE)</f>
        <v>0</v>
      </c>
      <c r="F440" s="6" t="str">
        <f t="shared" si="12"/>
        <v>WHOLE</v>
      </c>
      <c r="G440" s="6" t="str">
        <f>VLOOKUP(B440,'[1]Current Slope List'!$A$29:$M$1904,4,FALSE)</f>
        <v>CP,ML&amp;Wch</v>
      </c>
      <c r="H440" s="6" t="str">
        <f>VLOOKUP(B440,'[1]Current Slope List'!$A$29:$M$1904,5,FALSE)</f>
        <v>Wch-S</v>
      </c>
      <c r="I440" s="6" t="s">
        <v>694</v>
      </c>
      <c r="K440" s="6" t="str">
        <f>VLOOKUP(B440,'[1]Current Slope List'!$A$29:$M$1904,11,FALSE)</f>
        <v>HappyValley</v>
      </c>
      <c r="L440" s="5" t="s">
        <v>829</v>
      </c>
      <c r="M440" s="5" t="s">
        <v>830</v>
      </c>
      <c r="N440" s="5" t="str">
        <f>VLOOKUP(B440,'[1]Current Slope List'!$A$29:$M$1904,8,FALSE)</f>
        <v>LCSD</v>
      </c>
      <c r="O440" s="7" t="s">
        <v>46</v>
      </c>
      <c r="P440" s="7">
        <v>55</v>
      </c>
      <c r="Q440" s="7">
        <v>12.6</v>
      </c>
      <c r="R440" s="7">
        <v>36</v>
      </c>
      <c r="S440" s="7">
        <f t="shared" si="13"/>
        <v>453.59999999999997</v>
      </c>
      <c r="T440" s="12">
        <v>0</v>
      </c>
      <c r="U440" s="12">
        <v>1</v>
      </c>
      <c r="V440" s="12">
        <v>0</v>
      </c>
      <c r="W440" s="12">
        <v>0</v>
      </c>
      <c r="X440" s="12">
        <v>0</v>
      </c>
      <c r="Y440" s="6" t="s">
        <v>61</v>
      </c>
      <c r="Z440" s="6" t="s">
        <v>62</v>
      </c>
      <c r="AA440" s="9" t="s">
        <v>116</v>
      </c>
      <c r="AB440" s="9" t="s">
        <v>116</v>
      </c>
      <c r="AC440" s="9" t="s">
        <v>116</v>
      </c>
      <c r="AD440" s="9" t="s">
        <v>116</v>
      </c>
      <c r="AE440" s="9" t="s">
        <v>49</v>
      </c>
      <c r="AF440" s="5">
        <v>3</v>
      </c>
      <c r="AG440" s="10">
        <f>VLOOKUP(B440,[1]NPRS!$A$29:$O$1904,10,FALSE)</f>
        <v>82.44</v>
      </c>
      <c r="AH440" s="5" t="str">
        <f>VLOOKUP(B440,'[1]Current Slope List'!$A$29:$M$1904,12,FALSE)</f>
        <v>Yes</v>
      </c>
      <c r="AI440" s="6" t="str">
        <f>IF(VLOOKUP(B440,'[1]intensive 2019'!$A$2:$E$145,1,TRUE)=B440,"Y","N")</f>
        <v>N</v>
      </c>
      <c r="AJ440" s="6" t="s">
        <v>50</v>
      </c>
      <c r="AK440" s="5">
        <v>5</v>
      </c>
      <c r="AL440" s="6" t="s">
        <v>50</v>
      </c>
      <c r="AM440" s="6" t="s">
        <v>50</v>
      </c>
      <c r="AN440" s="6" t="s">
        <v>50</v>
      </c>
      <c r="AO440" s="6" t="s">
        <v>50</v>
      </c>
      <c r="AP440" s="6" t="s">
        <v>50</v>
      </c>
    </row>
    <row r="441" spans="1:42">
      <c r="A441" s="5">
        <v>440</v>
      </c>
      <c r="B441" s="5" t="s">
        <v>856</v>
      </c>
      <c r="C441" s="6" t="str">
        <f>IF(VLOOKUP(B441,'[1]Current Slope List'!$A$29:$M$1904,1,FALSE)=B441,"Y","N")</f>
        <v>Y</v>
      </c>
      <c r="D441" s="5" t="str">
        <f>VLOOKUP(B441,'[1]Current Slope List'!$A$29:$M$1904,2,FALSE)</f>
        <v>11SE-C/F1</v>
      </c>
      <c r="E441" s="5">
        <f>VLOOKUP(B441,'[1]Current Slope List'!$A$29:$M$1904,3,FALSE)</f>
        <v>0</v>
      </c>
      <c r="F441" s="6" t="str">
        <f t="shared" si="12"/>
        <v>WHOLE</v>
      </c>
      <c r="G441" s="6" t="str">
        <f>VLOOKUP(B441,'[1]Current Slope List'!$A$29:$M$1904,4,FALSE)</f>
        <v>CP,ML&amp;Wch</v>
      </c>
      <c r="H441" s="6" t="str">
        <f>VLOOKUP(B441,'[1]Current Slope List'!$A$29:$M$1904,5,FALSE)</f>
        <v>Wch-S</v>
      </c>
      <c r="I441" s="6" t="s">
        <v>694</v>
      </c>
      <c r="K441" s="6">
        <f>VLOOKUP(B441,'[1]Current Slope List'!$A$29:$M$1904,11,FALSE)</f>
        <v>0</v>
      </c>
      <c r="L441" s="5" t="s">
        <v>857</v>
      </c>
      <c r="M441" s="5" t="s">
        <v>858</v>
      </c>
      <c r="N441" s="5" t="str">
        <f>VLOOKUP(B441,'[1]Current Slope List'!$A$29:$M$1904,8,FALSE)</f>
        <v>LCSD</v>
      </c>
      <c r="O441" s="7" t="s">
        <v>46</v>
      </c>
      <c r="P441" s="7">
        <v>28</v>
      </c>
      <c r="Q441" s="7">
        <v>15</v>
      </c>
      <c r="R441" s="7">
        <v>40</v>
      </c>
      <c r="S441" s="7">
        <f t="shared" si="13"/>
        <v>600</v>
      </c>
      <c r="T441" s="12">
        <v>0</v>
      </c>
      <c r="U441" s="12">
        <v>0.9</v>
      </c>
      <c r="V441" s="12">
        <v>0</v>
      </c>
      <c r="W441" s="12">
        <v>0</v>
      </c>
      <c r="X441" s="12">
        <v>0.1</v>
      </c>
      <c r="Y441" s="6" t="s">
        <v>78</v>
      </c>
      <c r="Z441" s="6" t="s">
        <v>72</v>
      </c>
      <c r="AA441" s="9" t="s">
        <v>116</v>
      </c>
      <c r="AB441" s="9" t="s">
        <v>116</v>
      </c>
      <c r="AC441" s="9" t="s">
        <v>116</v>
      </c>
      <c r="AD441" s="9" t="s">
        <v>116</v>
      </c>
      <c r="AE441" s="9" t="s">
        <v>49</v>
      </c>
      <c r="AF441" s="5">
        <v>1</v>
      </c>
      <c r="AG441" s="10">
        <f>VLOOKUP(B441,[1]NPRS!$A$29:$O$1904,10,FALSE)</f>
        <v>0</v>
      </c>
      <c r="AH441" s="5" t="str">
        <f>VLOOKUP(B441,'[1]Current Slope List'!$A$29:$M$1904,12,FALSE)</f>
        <v>Yes</v>
      </c>
      <c r="AI441" s="6" t="str">
        <f>IF(VLOOKUP(B441,'[1]intensive 2019'!$A$2:$E$145,1,TRUE)=B441,"Y","N")</f>
        <v>N</v>
      </c>
      <c r="AJ441" s="6" t="s">
        <v>50</v>
      </c>
      <c r="AK441" s="5">
        <v>254</v>
      </c>
      <c r="AL441" s="6" t="s">
        <v>50</v>
      </c>
      <c r="AM441" s="6" t="s">
        <v>50</v>
      </c>
      <c r="AN441" s="6" t="s">
        <v>50</v>
      </c>
      <c r="AO441" s="6" t="s">
        <v>50</v>
      </c>
      <c r="AP441" s="6" t="s">
        <v>50</v>
      </c>
    </row>
    <row r="442" spans="1:42">
      <c r="A442" s="5">
        <v>441</v>
      </c>
      <c r="B442" s="5" t="s">
        <v>859</v>
      </c>
      <c r="C442" s="6" t="str">
        <f>IF(VLOOKUP(B442,'[1]Current Slope List'!$A$29:$M$1904,1,FALSE)=B442,"Y","N")</f>
        <v>Y</v>
      </c>
      <c r="D442" s="5" t="str">
        <f>VLOOKUP(B442,'[1]Current Slope List'!$A$29:$M$1904,2,FALSE)</f>
        <v>11SE-C/FR2</v>
      </c>
      <c r="E442" s="5">
        <f>VLOOKUP(B442,'[1]Current Slope List'!$A$29:$M$1904,3,FALSE)</f>
        <v>0</v>
      </c>
      <c r="F442" s="6" t="str">
        <f t="shared" si="12"/>
        <v>WHOLE</v>
      </c>
      <c r="G442" s="6" t="str">
        <f>VLOOKUP(B442,'[1]Current Slope List'!$A$29:$M$1904,4,FALSE)</f>
        <v>CP,ML&amp;Wch</v>
      </c>
      <c r="H442" s="6" t="str">
        <f>VLOOKUP(B442,'[1]Current Slope List'!$A$29:$M$1904,5,FALSE)</f>
        <v>Wch-S</v>
      </c>
      <c r="I442" s="6" t="s">
        <v>694</v>
      </c>
      <c r="K442" s="6">
        <f>VLOOKUP(B442,'[1]Current Slope List'!$A$29:$M$1904,11,FALSE)</f>
        <v>0</v>
      </c>
      <c r="L442" s="5" t="s">
        <v>857</v>
      </c>
      <c r="M442" s="5" t="s">
        <v>858</v>
      </c>
      <c r="N442" s="5" t="str">
        <f>VLOOKUP(B442,'[1]Current Slope List'!$A$29:$M$1904,8,FALSE)</f>
        <v>LCSD</v>
      </c>
      <c r="O442" s="7" t="s">
        <v>125</v>
      </c>
      <c r="P442" s="7">
        <v>30</v>
      </c>
      <c r="Q442" s="7">
        <v>5.2</v>
      </c>
      <c r="R442" s="7">
        <v>110</v>
      </c>
      <c r="S442" s="7">
        <f t="shared" si="13"/>
        <v>572</v>
      </c>
      <c r="T442" s="12">
        <v>0</v>
      </c>
      <c r="U442" s="12">
        <v>1</v>
      </c>
      <c r="V442" s="12">
        <v>0</v>
      </c>
      <c r="W442" s="12">
        <v>0</v>
      </c>
      <c r="X442" s="12">
        <v>0</v>
      </c>
      <c r="Y442" s="6" t="s">
        <v>61</v>
      </c>
      <c r="Z442" s="6" t="s">
        <v>62</v>
      </c>
      <c r="AA442" s="9" t="s">
        <v>346</v>
      </c>
      <c r="AB442" s="9" t="s">
        <v>585</v>
      </c>
      <c r="AC442" s="9" t="s">
        <v>121</v>
      </c>
      <c r="AD442" s="9" t="s">
        <v>56</v>
      </c>
      <c r="AE442" s="9" t="s">
        <v>72</v>
      </c>
      <c r="AF442" s="5">
        <v>1</v>
      </c>
      <c r="AG442" s="10">
        <f>VLOOKUP(B442,[1]NPRS!$A$29:$O$1904,10,FALSE)</f>
        <v>0</v>
      </c>
      <c r="AH442" s="5" t="str">
        <f>VLOOKUP(B442,'[1]Current Slope List'!$A$29:$M$1904,12,FALSE)</f>
        <v>Yes</v>
      </c>
      <c r="AI442" s="6" t="str">
        <f>IF(VLOOKUP(B442,'[1]intensive 2019'!$A$2:$E$145,1,TRUE)=B442,"Y","N")</f>
        <v>Y</v>
      </c>
      <c r="AJ442" s="6" t="str">
        <f>IF(VLOOKUP(B442,[1]PWI!$A$2:$B$239,1,FALSE)=B442,"Y","N")</f>
        <v>Y</v>
      </c>
      <c r="AK442" s="5">
        <v>31</v>
      </c>
      <c r="AL442" s="6" t="s">
        <v>50</v>
      </c>
      <c r="AM442" s="6" t="str">
        <f>IF(VLOOKUP(B442,'[1]Ficus Elastica'!$A$2:$B$33,1,FALSE)=B442,"Y","N")</f>
        <v>Y</v>
      </c>
      <c r="AN442" s="6" t="s">
        <v>50</v>
      </c>
      <c r="AO442" s="6" t="s">
        <v>50</v>
      </c>
      <c r="AP442" s="6" t="s">
        <v>50</v>
      </c>
    </row>
    <row r="443" spans="1:42">
      <c r="A443" s="5">
        <v>442</v>
      </c>
      <c r="B443" s="5" t="s">
        <v>860</v>
      </c>
      <c r="C443" s="6" t="str">
        <f>IF(VLOOKUP(B443,'[1]Current Slope List'!$A$29:$M$1904,1,FALSE)=B443,"Y","N")</f>
        <v>Y</v>
      </c>
      <c r="D443" s="5" t="str">
        <f>VLOOKUP(B443,'[1]Current Slope List'!$A$29:$M$1904,2,FALSE)</f>
        <v>11SE-C/FR3</v>
      </c>
      <c r="E443" s="5">
        <f>VLOOKUP(B443,'[1]Current Slope List'!$A$29:$M$1904,3,FALSE)</f>
        <v>0</v>
      </c>
      <c r="F443" s="6" t="str">
        <f t="shared" si="12"/>
        <v>WHOLE</v>
      </c>
      <c r="G443" s="6" t="str">
        <f>VLOOKUP(B443,'[1]Current Slope List'!$A$29:$M$1904,4,FALSE)</f>
        <v>CP,ML&amp;Wch</v>
      </c>
      <c r="H443" s="6" t="str">
        <f>VLOOKUP(B443,'[1]Current Slope List'!$A$29:$M$1904,5,FALSE)</f>
        <v>Wch-S</v>
      </c>
      <c r="I443" s="6" t="s">
        <v>694</v>
      </c>
      <c r="K443" s="6">
        <f>VLOOKUP(B443,'[1]Current Slope List'!$A$29:$M$1904,11,FALSE)</f>
        <v>0</v>
      </c>
      <c r="L443" s="5" t="s">
        <v>857</v>
      </c>
      <c r="M443" s="5" t="s">
        <v>858</v>
      </c>
      <c r="N443" s="5" t="str">
        <f>VLOOKUP(B443,'[1]Current Slope List'!$A$29:$M$1904,8,FALSE)</f>
        <v>LCSD</v>
      </c>
      <c r="O443" s="7" t="s">
        <v>125</v>
      </c>
      <c r="P443" s="7">
        <v>35</v>
      </c>
      <c r="Q443" s="7">
        <v>4.4000000000000004</v>
      </c>
      <c r="R443" s="7">
        <v>105</v>
      </c>
      <c r="S443" s="7">
        <f t="shared" si="13"/>
        <v>462.00000000000006</v>
      </c>
      <c r="T443" s="12">
        <v>0</v>
      </c>
      <c r="U443" s="12">
        <v>1</v>
      </c>
      <c r="V443" s="12">
        <v>0</v>
      </c>
      <c r="W443" s="12">
        <v>0</v>
      </c>
      <c r="X443" s="12">
        <v>0</v>
      </c>
      <c r="Y443" s="6" t="s">
        <v>61</v>
      </c>
      <c r="Z443" s="6" t="s">
        <v>62</v>
      </c>
      <c r="AA443" s="9" t="s">
        <v>270</v>
      </c>
      <c r="AB443" s="9">
        <v>105</v>
      </c>
      <c r="AC443" s="9" t="s">
        <v>121</v>
      </c>
      <c r="AD443" s="9" t="s">
        <v>113</v>
      </c>
      <c r="AE443" s="9" t="s">
        <v>72</v>
      </c>
      <c r="AF443" s="5">
        <v>1</v>
      </c>
      <c r="AG443" s="10">
        <f>VLOOKUP(B443,[1]NPRS!$A$29:$O$1904,10,FALSE)</f>
        <v>0</v>
      </c>
      <c r="AH443" s="5" t="str">
        <f>VLOOKUP(B443,'[1]Current Slope List'!$A$29:$M$1904,12,FALSE)</f>
        <v>Yes</v>
      </c>
      <c r="AI443" s="6" t="str">
        <f>IF(VLOOKUP(B443,'[1]intensive 2019'!$A$2:$E$145,1,TRUE)=B443,"Y","N")</f>
        <v>Y</v>
      </c>
      <c r="AJ443" s="6" t="str">
        <f>IF(VLOOKUP(B443,[1]PWI!$A$2:$B$239,1,FALSE)=B443,"Y","N")</f>
        <v>Y</v>
      </c>
      <c r="AK443" s="5">
        <v>66</v>
      </c>
      <c r="AL443" s="6" t="s">
        <v>50</v>
      </c>
      <c r="AM443" s="6" t="s">
        <v>50</v>
      </c>
      <c r="AN443" s="6" t="s">
        <v>50</v>
      </c>
      <c r="AO443" s="6" t="s">
        <v>50</v>
      </c>
      <c r="AP443" s="6" t="s">
        <v>50</v>
      </c>
    </row>
    <row r="444" spans="1:42">
      <c r="A444" s="5">
        <v>443</v>
      </c>
      <c r="B444" s="5" t="s">
        <v>861</v>
      </c>
      <c r="C444" s="6" t="str">
        <f>IF(VLOOKUP(B444,'[1]Current Slope List'!$A$29:$M$1904,1,FALSE)=B444,"Y","N")</f>
        <v>Y</v>
      </c>
      <c r="D444" s="5" t="str">
        <f>VLOOKUP(B444,'[1]Current Slope List'!$A$29:$M$1904,2,FALSE)</f>
        <v>11SE-C/F82</v>
      </c>
      <c r="E444" s="5">
        <f>VLOOKUP(B444,'[1]Current Slope List'!$A$29:$M$1904,3,FALSE)</f>
        <v>0</v>
      </c>
      <c r="F444" s="6" t="str">
        <f t="shared" si="12"/>
        <v>WHOLE</v>
      </c>
      <c r="G444" s="6" t="str">
        <f>VLOOKUP(B444,'[1]Current Slope List'!$A$29:$M$1904,4,FALSE)</f>
        <v>CP,ML&amp;Wch</v>
      </c>
      <c r="H444" s="6" t="str">
        <f>VLOOKUP(B444,'[1]Current Slope List'!$A$29:$M$1904,5,FALSE)</f>
        <v>Wch-S</v>
      </c>
      <c r="I444" s="6" t="s">
        <v>694</v>
      </c>
      <c r="K444" s="6">
        <f>VLOOKUP(B444,'[1]Current Slope List'!$A$29:$M$1904,11,FALSE)</f>
        <v>0</v>
      </c>
      <c r="L444" s="5" t="s">
        <v>857</v>
      </c>
      <c r="M444" s="5" t="s">
        <v>858</v>
      </c>
      <c r="N444" s="5" t="str">
        <f>VLOOKUP(B444,'[1]Current Slope List'!$A$29:$M$1904,8,FALSE)</f>
        <v>LCSD</v>
      </c>
      <c r="O444" s="7" t="s">
        <v>46</v>
      </c>
      <c r="P444" s="7">
        <v>30</v>
      </c>
      <c r="Q444" s="7">
        <v>10</v>
      </c>
      <c r="R444" s="7">
        <v>40</v>
      </c>
      <c r="S444" s="7">
        <f t="shared" si="13"/>
        <v>400</v>
      </c>
      <c r="T444" s="12">
        <v>0</v>
      </c>
      <c r="U444" s="12">
        <v>0</v>
      </c>
      <c r="V444" s="12">
        <v>0</v>
      </c>
      <c r="W444" s="12">
        <v>0</v>
      </c>
      <c r="X444" s="12">
        <v>1</v>
      </c>
      <c r="Y444" s="6" t="s">
        <v>61</v>
      </c>
      <c r="Z444" s="6" t="s">
        <v>72</v>
      </c>
      <c r="AA444" s="9" t="s">
        <v>116</v>
      </c>
      <c r="AB444" s="9" t="s">
        <v>116</v>
      </c>
      <c r="AC444" s="9" t="s">
        <v>116</v>
      </c>
      <c r="AD444" s="9" t="s">
        <v>116</v>
      </c>
      <c r="AE444" s="9" t="s">
        <v>49</v>
      </c>
      <c r="AF444" s="5">
        <v>1</v>
      </c>
      <c r="AG444" s="10">
        <f>VLOOKUP(B444,[1]NPRS!$A$29:$O$1904,10,FALSE)</f>
        <v>0</v>
      </c>
      <c r="AH444" s="5" t="str">
        <f>VLOOKUP(B444,'[1]Current Slope List'!$A$29:$M$1904,12,FALSE)</f>
        <v>No</v>
      </c>
      <c r="AI444" s="6" t="str">
        <f>IF(VLOOKUP(B444,'[1]intensive 2019'!$A$2:$E$145,1,TRUE)=B444,"Y","N")</f>
        <v>N</v>
      </c>
      <c r="AJ444" s="6" t="s">
        <v>50</v>
      </c>
      <c r="AL444" s="6" t="s">
        <v>50</v>
      </c>
      <c r="AM444" s="6" t="s">
        <v>50</v>
      </c>
      <c r="AN444" s="6" t="s">
        <v>50</v>
      </c>
      <c r="AO444" s="6" t="s">
        <v>50</v>
      </c>
      <c r="AP444" s="6" t="s">
        <v>50</v>
      </c>
    </row>
    <row r="445" spans="1:42">
      <c r="A445" s="5">
        <v>444</v>
      </c>
      <c r="B445" s="5" t="s">
        <v>862</v>
      </c>
      <c r="C445" s="6" t="str">
        <f>IF(VLOOKUP(B445,'[1]Current Slope List'!$A$29:$M$1904,1,FALSE)=B445,"Y","N")</f>
        <v>Y</v>
      </c>
      <c r="D445" s="5" t="str">
        <f>VLOOKUP(B445,'[1]Current Slope List'!$A$29:$M$1904,2,FALSE)</f>
        <v>11SE-C/F83</v>
      </c>
      <c r="E445" s="5">
        <f>VLOOKUP(B445,'[1]Current Slope List'!$A$29:$M$1904,3,FALSE)</f>
        <v>0</v>
      </c>
      <c r="F445" s="6" t="str">
        <f t="shared" si="12"/>
        <v>WHOLE</v>
      </c>
      <c r="G445" s="6" t="str">
        <f>VLOOKUP(B445,'[1]Current Slope List'!$A$29:$M$1904,4,FALSE)</f>
        <v>CP,ML&amp;Wch</v>
      </c>
      <c r="H445" s="6" t="str">
        <f>VLOOKUP(B445,'[1]Current Slope List'!$A$29:$M$1904,5,FALSE)</f>
        <v>Wch-S</v>
      </c>
      <c r="I445" s="6" t="s">
        <v>694</v>
      </c>
      <c r="K445" s="6">
        <f>VLOOKUP(B445,'[1]Current Slope List'!$A$29:$M$1904,11,FALSE)</f>
        <v>0</v>
      </c>
      <c r="L445" s="5" t="s">
        <v>857</v>
      </c>
      <c r="M445" s="5" t="s">
        <v>858</v>
      </c>
      <c r="N445" s="5" t="str">
        <f>VLOOKUP(B445,'[1]Current Slope List'!$A$29:$M$1904,8,FALSE)</f>
        <v>LCSD</v>
      </c>
      <c r="O445" s="7" t="s">
        <v>46</v>
      </c>
      <c r="P445" s="7">
        <v>30</v>
      </c>
      <c r="Q445" s="7">
        <v>6.3</v>
      </c>
      <c r="R445" s="7">
        <v>20</v>
      </c>
      <c r="S445" s="7">
        <f t="shared" si="13"/>
        <v>126</v>
      </c>
      <c r="T445" s="12">
        <v>0</v>
      </c>
      <c r="U445" s="12">
        <v>0</v>
      </c>
      <c r="V445" s="12">
        <v>0</v>
      </c>
      <c r="W445" s="12">
        <v>0</v>
      </c>
      <c r="X445" s="12">
        <v>1</v>
      </c>
      <c r="Y445" s="6" t="s">
        <v>84</v>
      </c>
      <c r="Z445" s="6" t="s">
        <v>72</v>
      </c>
      <c r="AA445" s="9" t="s">
        <v>116</v>
      </c>
      <c r="AB445" s="9" t="s">
        <v>116</v>
      </c>
      <c r="AC445" s="9" t="s">
        <v>116</v>
      </c>
      <c r="AD445" s="9" t="s">
        <v>116</v>
      </c>
      <c r="AE445" s="9" t="s">
        <v>49</v>
      </c>
      <c r="AF445" s="5">
        <v>1</v>
      </c>
      <c r="AG445" s="10">
        <f>VLOOKUP(B445,[1]NPRS!$A$29:$O$1904,10,FALSE)</f>
        <v>3.2499999999999997E-5</v>
      </c>
      <c r="AH445" s="5" t="str">
        <f>VLOOKUP(B445,'[1]Current Slope List'!$A$29:$M$1904,12,FALSE)</f>
        <v>Yes</v>
      </c>
      <c r="AI445" s="6" t="str">
        <f>IF(VLOOKUP(B445,'[1]intensive 2019'!$A$2:$E$145,1,TRUE)=B445,"Y","N")</f>
        <v>N</v>
      </c>
      <c r="AJ445" s="6" t="s">
        <v>50</v>
      </c>
      <c r="AK445" s="5">
        <v>1</v>
      </c>
      <c r="AL445" s="6" t="s">
        <v>50</v>
      </c>
      <c r="AM445" s="6" t="s">
        <v>50</v>
      </c>
      <c r="AN445" s="6" t="s">
        <v>50</v>
      </c>
      <c r="AO445" s="6" t="s">
        <v>50</v>
      </c>
      <c r="AP445" s="6" t="s">
        <v>50</v>
      </c>
    </row>
    <row r="446" spans="1:42">
      <c r="A446" s="5">
        <v>445</v>
      </c>
      <c r="B446" s="5" t="s">
        <v>863</v>
      </c>
      <c r="C446" s="6" t="str">
        <f>IF(VLOOKUP(B446,'[1]Current Slope List'!$A$29:$M$1904,1,FALSE)=B446,"Y","N")</f>
        <v>Y</v>
      </c>
      <c r="D446" s="5" t="str">
        <f>VLOOKUP(B446,'[1]Current Slope List'!$A$29:$M$1904,2,FALSE)</f>
        <v>11SE-C/F90</v>
      </c>
      <c r="E446" s="5">
        <f>VLOOKUP(B446,'[1]Current Slope List'!$A$29:$M$1904,3,FALSE)</f>
        <v>0</v>
      </c>
      <c r="F446" s="6" t="str">
        <f t="shared" si="12"/>
        <v>WHOLE</v>
      </c>
      <c r="G446" s="6" t="str">
        <f>VLOOKUP(B446,'[1]Current Slope List'!$A$29:$M$1904,4,FALSE)</f>
        <v>CP,ML&amp;Wch</v>
      </c>
      <c r="H446" s="6" t="str">
        <f>VLOOKUP(B446,'[1]Current Slope List'!$A$29:$M$1904,5,FALSE)</f>
        <v>Wch-S</v>
      </c>
      <c r="I446" s="6" t="s">
        <v>694</v>
      </c>
      <c r="K446" s="6">
        <f>VLOOKUP(B446,'[1]Current Slope List'!$A$29:$M$1904,11,FALSE)</f>
        <v>0</v>
      </c>
      <c r="L446" s="5" t="s">
        <v>857</v>
      </c>
      <c r="M446" s="5" t="s">
        <v>858</v>
      </c>
      <c r="N446" s="5" t="str">
        <f>VLOOKUP(B446,'[1]Current Slope List'!$A$29:$M$1904,8,FALSE)</f>
        <v>LCSD</v>
      </c>
      <c r="O446" s="7" t="s">
        <v>46</v>
      </c>
      <c r="P446" s="7">
        <v>30</v>
      </c>
      <c r="Q446" s="7">
        <v>3.5</v>
      </c>
      <c r="R446" s="7">
        <v>12</v>
      </c>
      <c r="S446" s="7">
        <f t="shared" si="13"/>
        <v>42</v>
      </c>
      <c r="T446" s="12">
        <v>0</v>
      </c>
      <c r="U446" s="12">
        <v>0</v>
      </c>
      <c r="V446" s="12">
        <v>0</v>
      </c>
      <c r="W446" s="12">
        <v>0</v>
      </c>
      <c r="X446" s="12">
        <v>1</v>
      </c>
      <c r="Y446" s="6" t="s">
        <v>61</v>
      </c>
      <c r="Z446" s="6" t="s">
        <v>62</v>
      </c>
      <c r="AA446" s="9" t="s">
        <v>116</v>
      </c>
      <c r="AB446" s="9" t="s">
        <v>116</v>
      </c>
      <c r="AC446" s="9" t="s">
        <v>116</v>
      </c>
      <c r="AD446" s="9" t="s">
        <v>116</v>
      </c>
      <c r="AE446" s="9" t="s">
        <v>49</v>
      </c>
      <c r="AF446" s="5">
        <v>3</v>
      </c>
      <c r="AG446" s="10">
        <f>VLOOKUP(B446,[1]NPRS!$A$29:$O$1904,10,FALSE)</f>
        <v>0</v>
      </c>
      <c r="AH446" s="5" t="str">
        <f>VLOOKUP(B446,'[1]Current Slope List'!$A$29:$M$1904,12,FALSE)</f>
        <v>No</v>
      </c>
      <c r="AI446" s="6" t="str">
        <f>IF(VLOOKUP(B446,'[1]intensive 2019'!$A$2:$E$145,1,TRUE)=B446,"Y","N")</f>
        <v>N</v>
      </c>
      <c r="AJ446" s="6" t="s">
        <v>50</v>
      </c>
      <c r="AL446" s="6" t="s">
        <v>50</v>
      </c>
      <c r="AM446" s="6" t="s">
        <v>50</v>
      </c>
      <c r="AN446" s="6" t="s">
        <v>50</v>
      </c>
      <c r="AO446" s="6" t="s">
        <v>50</v>
      </c>
      <c r="AP446" s="6" t="s">
        <v>50</v>
      </c>
    </row>
    <row r="447" spans="1:42">
      <c r="A447" s="5">
        <v>446</v>
      </c>
      <c r="B447" s="5" t="s">
        <v>864</v>
      </c>
      <c r="C447" s="6" t="str">
        <f>IF(VLOOKUP(B447,'[1]Current Slope List'!$A$29:$M$1904,1,FALSE)=B447,"Y","N")</f>
        <v>Y</v>
      </c>
      <c r="D447" s="5" t="str">
        <f>VLOOKUP(B447,'[1]Current Slope List'!$A$29:$M$1904,2,FALSE)</f>
        <v>11SE-A/C104</v>
      </c>
      <c r="E447" s="5">
        <f>VLOOKUP(B447,'[1]Current Slope List'!$A$29:$M$1904,3,FALSE)</f>
        <v>1</v>
      </c>
      <c r="F447" s="6">
        <f t="shared" si="12"/>
        <v>1</v>
      </c>
      <c r="G447" s="6" t="str">
        <f>VLOOKUP(B447,'[1]Current Slope List'!$A$29:$M$1904,4,FALSE)</f>
        <v>CP,ML&amp;Wch</v>
      </c>
      <c r="H447" s="6" t="str">
        <f>VLOOKUP(B447,'[1]Current Slope List'!$A$29:$M$1904,5,FALSE)</f>
        <v>Wch-S</v>
      </c>
      <c r="I447" s="6" t="s">
        <v>694</v>
      </c>
      <c r="K447" s="6" t="str">
        <f>VLOOKUP(B447,'[1]Current Slope List'!$A$29:$M$1904,11,FALSE)</f>
        <v>HappyValley</v>
      </c>
      <c r="L447" s="5" t="s">
        <v>865</v>
      </c>
      <c r="M447" s="5" t="s">
        <v>866</v>
      </c>
      <c r="N447" s="5" t="str">
        <f>VLOOKUP(B447,'[1]Current Slope List'!$A$29:$M$1904,8,FALSE)</f>
        <v>EB</v>
      </c>
      <c r="O447" s="7" t="s">
        <v>46</v>
      </c>
      <c r="P447" s="7">
        <v>60</v>
      </c>
      <c r="Q447" s="7">
        <v>13</v>
      </c>
      <c r="R447" s="7">
        <v>40</v>
      </c>
      <c r="S447" s="7">
        <f t="shared" si="13"/>
        <v>520</v>
      </c>
      <c r="T447" s="12">
        <v>0</v>
      </c>
      <c r="U447" s="12">
        <v>0.4</v>
      </c>
      <c r="V447" s="12">
        <v>0</v>
      </c>
      <c r="W447" s="12">
        <v>0.5</v>
      </c>
      <c r="X447" s="12">
        <v>0.1</v>
      </c>
      <c r="Y447" s="6" t="s">
        <v>61</v>
      </c>
      <c r="Z447" s="6" t="s">
        <v>62</v>
      </c>
      <c r="AA447" s="9" t="s">
        <v>116</v>
      </c>
      <c r="AB447" s="9" t="s">
        <v>116</v>
      </c>
      <c r="AC447" s="9" t="s">
        <v>116</v>
      </c>
      <c r="AD447" s="9" t="s">
        <v>116</v>
      </c>
      <c r="AE447" s="9" t="s">
        <v>49</v>
      </c>
      <c r="AF447" s="5">
        <v>1</v>
      </c>
      <c r="AG447" s="10">
        <f>VLOOKUP(B447,[1]NPRS!$A$29:$O$1904,10,FALSE)</f>
        <v>1.77</v>
      </c>
      <c r="AH447" s="5" t="str">
        <f>VLOOKUP(B447,'[1]Current Slope List'!$A$29:$M$1904,12,FALSE)</f>
        <v>Yes</v>
      </c>
      <c r="AI447" s="6" t="str">
        <f>IF(VLOOKUP(B23,'[1]intensive 2019'!$A$2:$E$145,1,TRUE)=B23,"Y","N")</f>
        <v>N</v>
      </c>
      <c r="AJ447" s="6" t="s">
        <v>50</v>
      </c>
      <c r="AK447" s="5">
        <v>0</v>
      </c>
      <c r="AL447" s="6" t="s">
        <v>50</v>
      </c>
      <c r="AM447" s="6" t="s">
        <v>50</v>
      </c>
      <c r="AN447" s="6" t="s">
        <v>50</v>
      </c>
      <c r="AO447" s="6" t="s">
        <v>50</v>
      </c>
      <c r="AP447" s="6" t="s">
        <v>50</v>
      </c>
    </row>
    <row r="448" spans="1:42">
      <c r="A448" s="5">
        <v>447</v>
      </c>
      <c r="B448" s="5" t="s">
        <v>867</v>
      </c>
      <c r="C448" s="6" t="str">
        <f>IF(VLOOKUP(B448,'[1]Current Slope List'!$A$29:$M$1904,1,FALSE)=B448,"Y","N")</f>
        <v>Y</v>
      </c>
      <c r="D448" s="5" t="str">
        <f>VLOOKUP(B448,'[1]Current Slope List'!$A$29:$M$1904,2,FALSE)</f>
        <v>11SE-A/CR275</v>
      </c>
      <c r="E448" s="5">
        <f>VLOOKUP(B448,'[1]Current Slope List'!$A$29:$M$1904,3,FALSE)</f>
        <v>0</v>
      </c>
      <c r="F448" s="6" t="str">
        <f t="shared" si="12"/>
        <v>WHOLE</v>
      </c>
      <c r="G448" s="6" t="str">
        <f>VLOOKUP(B448,'[1]Current Slope List'!$A$29:$M$1904,4,FALSE)</f>
        <v>CP,ML&amp;Wch</v>
      </c>
      <c r="H448" s="6" t="str">
        <f>VLOOKUP(B448,'[1]Current Slope List'!$A$29:$M$1904,5,FALSE)</f>
        <v>Wch-S</v>
      </c>
      <c r="I448" s="6" t="s">
        <v>694</v>
      </c>
      <c r="K448" s="6" t="str">
        <f>VLOOKUP(B448,'[1]Current Slope List'!$A$29:$M$1904,11,FALSE)</f>
        <v>HappyValley</v>
      </c>
      <c r="L448" s="5" t="s">
        <v>865</v>
      </c>
      <c r="M448" s="5" t="s">
        <v>866</v>
      </c>
      <c r="N448" s="5" t="str">
        <f>VLOOKUP(B448,'[1]Current Slope List'!$A$29:$M$1904,8,FALSE)</f>
        <v>EB</v>
      </c>
      <c r="O448" s="7" t="s">
        <v>46</v>
      </c>
      <c r="P448" s="7">
        <v>75</v>
      </c>
      <c r="Q448" s="7">
        <v>6</v>
      </c>
      <c r="R448" s="7">
        <v>33</v>
      </c>
      <c r="S448" s="7">
        <f t="shared" si="13"/>
        <v>198</v>
      </c>
      <c r="T448" s="12">
        <v>0</v>
      </c>
      <c r="U448" s="12">
        <v>0</v>
      </c>
      <c r="V448" s="12">
        <v>0</v>
      </c>
      <c r="W448" s="12">
        <v>1</v>
      </c>
      <c r="X448" s="12">
        <v>0</v>
      </c>
      <c r="Y448" s="6" t="s">
        <v>61</v>
      </c>
      <c r="Z448" s="6" t="s">
        <v>72</v>
      </c>
      <c r="AA448" s="9" t="s">
        <v>546</v>
      </c>
      <c r="AB448" s="9" t="s">
        <v>201</v>
      </c>
      <c r="AC448" s="9" t="s">
        <v>71</v>
      </c>
      <c r="AD448" s="9" t="s">
        <v>297</v>
      </c>
      <c r="AE448" s="9" t="s">
        <v>62</v>
      </c>
      <c r="AF448" s="5">
        <v>1</v>
      </c>
      <c r="AG448" s="10">
        <f>VLOOKUP(B448,[1]NPRS!$A$29:$O$1904,10,FALSE)</f>
        <v>0</v>
      </c>
      <c r="AH448" s="5" t="str">
        <f>VLOOKUP(B448,'[1]Current Slope List'!$A$29:$M$1904,12,FALSE)</f>
        <v>Yes</v>
      </c>
      <c r="AI448" s="6" t="str">
        <f>IF(VLOOKUP(B448,'[1]intensive 2019'!$A$2:$E$145,1,TRUE)=B448,"Y","N")</f>
        <v>Y</v>
      </c>
      <c r="AJ448" s="6" t="str">
        <f>IF(VLOOKUP(B448,[1]PWI!$A$2:$B$239,1,FALSE)=B448,"Y","N")</f>
        <v>Y</v>
      </c>
      <c r="AK448" s="5">
        <v>4</v>
      </c>
      <c r="AL448" s="6" t="s">
        <v>50</v>
      </c>
      <c r="AM448" s="6" t="s">
        <v>50</v>
      </c>
      <c r="AN448" s="6" t="s">
        <v>50</v>
      </c>
      <c r="AO448" s="6" t="s">
        <v>50</v>
      </c>
      <c r="AP448" s="6" t="s">
        <v>50</v>
      </c>
    </row>
    <row r="449" spans="1:42">
      <c r="A449" s="5">
        <v>448</v>
      </c>
      <c r="B449" s="5" t="s">
        <v>868</v>
      </c>
      <c r="C449" s="6" t="str">
        <f>IF(VLOOKUP(B449,'[1]Current Slope List'!$A$29:$M$1904,1,FALSE)=B449,"Y","N")</f>
        <v>Y</v>
      </c>
      <c r="D449" s="5" t="str">
        <f>VLOOKUP(B449,'[1]Current Slope List'!$A$29:$M$1904,2,FALSE)</f>
        <v>11SE-A/CR289</v>
      </c>
      <c r="E449" s="5">
        <f>VLOOKUP(B449,'[1]Current Slope List'!$A$29:$M$1904,3,FALSE)</f>
        <v>2</v>
      </c>
      <c r="F449" s="6">
        <f t="shared" si="12"/>
        <v>2</v>
      </c>
      <c r="G449" s="6" t="str">
        <f>VLOOKUP(B449,'[1]Current Slope List'!$A$29:$M$1904,4,FALSE)</f>
        <v>CP,ML&amp;Wch</v>
      </c>
      <c r="H449" s="6" t="str">
        <f>VLOOKUP(B449,'[1]Current Slope List'!$A$29:$M$1904,5,FALSE)</f>
        <v>Wch-S</v>
      </c>
      <c r="I449" s="6" t="s">
        <v>694</v>
      </c>
      <c r="K449" s="6" t="str">
        <f>VLOOKUP(B449,'[1]Current Slope List'!$A$29:$M$1904,11,FALSE)</f>
        <v>HappyValley</v>
      </c>
      <c r="L449" s="5" t="s">
        <v>865</v>
      </c>
      <c r="M449" s="5" t="s">
        <v>866</v>
      </c>
      <c r="N449" s="5" t="str">
        <f>VLOOKUP(B449,'[1]Current Slope List'!$A$29:$M$1904,8,FALSE)</f>
        <v>EB</v>
      </c>
      <c r="O449" s="7" t="s">
        <v>46</v>
      </c>
      <c r="P449" s="7">
        <v>50</v>
      </c>
      <c r="Q449" s="7">
        <v>6</v>
      </c>
      <c r="R449" s="7">
        <v>37</v>
      </c>
      <c r="S449" s="7">
        <f t="shared" si="13"/>
        <v>222</v>
      </c>
      <c r="T449" s="12">
        <v>0</v>
      </c>
      <c r="U449" s="12">
        <v>0</v>
      </c>
      <c r="V449" s="12">
        <v>0</v>
      </c>
      <c r="W449" s="12">
        <v>1</v>
      </c>
      <c r="X449" s="12">
        <v>0</v>
      </c>
      <c r="Y449" s="6" t="s">
        <v>61</v>
      </c>
      <c r="Z449" s="6" t="s">
        <v>62</v>
      </c>
      <c r="AA449" s="9" t="s">
        <v>371</v>
      </c>
      <c r="AB449" s="9" t="s">
        <v>869</v>
      </c>
      <c r="AC449" s="9" t="s">
        <v>71</v>
      </c>
      <c r="AD449" s="9" t="s">
        <v>297</v>
      </c>
      <c r="AE449" s="9" t="s">
        <v>62</v>
      </c>
      <c r="AF449" s="5">
        <v>2</v>
      </c>
      <c r="AG449" s="10">
        <f>VLOOKUP(B449,[1]NPRS!$A$29:$O$1904,10,FALSE)</f>
        <v>1.42</v>
      </c>
      <c r="AH449" s="5" t="str">
        <f>VLOOKUP(B449,'[1]Current Slope List'!$A$29:$M$1904,12,FALSE)</f>
        <v>Yes</v>
      </c>
      <c r="AI449" s="6" t="str">
        <f>IF(VLOOKUP(B449,'[1]intensive 2019'!$A$2:$E$145,1,TRUE)=B449,"Y","N")</f>
        <v>Y</v>
      </c>
      <c r="AJ449" s="6" t="str">
        <f>IF(VLOOKUP(B449,[1]PWI!$A$2:$B$239,1,FALSE)=B449,"Y","N")</f>
        <v>Y</v>
      </c>
      <c r="AK449" s="5">
        <v>13</v>
      </c>
      <c r="AL449" s="6" t="s">
        <v>50</v>
      </c>
      <c r="AM449" s="6" t="s">
        <v>50</v>
      </c>
      <c r="AN449" s="6" t="s">
        <v>50</v>
      </c>
      <c r="AO449" s="6" t="s">
        <v>50</v>
      </c>
      <c r="AP449" s="6" t="s">
        <v>50</v>
      </c>
    </row>
    <row r="450" spans="1:42">
      <c r="A450" s="5">
        <v>449</v>
      </c>
      <c r="B450" s="5" t="s">
        <v>870</v>
      </c>
      <c r="C450" s="6" t="str">
        <f>IF(VLOOKUP(B450,'[1]Current Slope List'!$A$29:$M$1904,1,FALSE)=B450,"Y","N")</f>
        <v>Y</v>
      </c>
      <c r="D450" s="5" t="str">
        <f>VLOOKUP(B450,'[1]Current Slope List'!$A$29:$M$1904,2,FALSE)</f>
        <v>11SE-A/CR756</v>
      </c>
      <c r="E450" s="5">
        <f>VLOOKUP(B450,'[1]Current Slope List'!$A$29:$M$1904,3,FALSE)</f>
        <v>1</v>
      </c>
      <c r="F450" s="6">
        <f t="shared" si="12"/>
        <v>1</v>
      </c>
      <c r="G450" s="6" t="str">
        <f>VLOOKUP(B450,'[1]Current Slope List'!$A$29:$M$1904,4,FALSE)</f>
        <v>CP,ML&amp;Wch</v>
      </c>
      <c r="H450" s="6" t="str">
        <f>VLOOKUP(B450,'[1]Current Slope List'!$A$29:$M$1904,5,FALSE)</f>
        <v>Wch-S</v>
      </c>
      <c r="I450" s="6" t="s">
        <v>694</v>
      </c>
      <c r="K450" s="6" t="str">
        <f>VLOOKUP(B450,'[1]Current Slope List'!$A$29:$M$1904,11,FALSE)</f>
        <v>HappyValley</v>
      </c>
      <c r="L450" s="5" t="s">
        <v>865</v>
      </c>
      <c r="M450" s="5" t="s">
        <v>866</v>
      </c>
      <c r="N450" s="5" t="str">
        <f>VLOOKUP(B450,'[1]Current Slope List'!$A$29:$M$1904,8,FALSE)</f>
        <v>EB</v>
      </c>
      <c r="O450" s="7" t="s">
        <v>46</v>
      </c>
      <c r="P450" s="7">
        <v>50</v>
      </c>
      <c r="Q450" s="7">
        <v>3.5</v>
      </c>
      <c r="R450" s="7">
        <v>11</v>
      </c>
      <c r="S450" s="7">
        <f t="shared" si="13"/>
        <v>38.5</v>
      </c>
      <c r="T450" s="12">
        <v>0</v>
      </c>
      <c r="U450" s="12">
        <v>0</v>
      </c>
      <c r="V450" s="12">
        <v>0</v>
      </c>
      <c r="W450" s="12">
        <v>1</v>
      </c>
      <c r="X450" s="12">
        <v>0</v>
      </c>
      <c r="Y450" s="6" t="s">
        <v>61</v>
      </c>
      <c r="Z450" s="6" t="s">
        <v>62</v>
      </c>
      <c r="AA450" s="9" t="s">
        <v>361</v>
      </c>
      <c r="AB450" s="9" t="s">
        <v>75</v>
      </c>
      <c r="AC450" s="9" t="s">
        <v>121</v>
      </c>
      <c r="AD450" s="9" t="s">
        <v>297</v>
      </c>
      <c r="AE450" s="9" t="s">
        <v>62</v>
      </c>
      <c r="AF450" s="5">
        <v>2</v>
      </c>
      <c r="AG450" s="10">
        <f>VLOOKUP(B450,[1]NPRS!$A$29:$O$1904,10,FALSE)</f>
        <v>0.14000000000000001</v>
      </c>
      <c r="AH450" s="5" t="str">
        <f>VLOOKUP(B450,'[1]Current Slope List'!$A$29:$M$1904,12,FALSE)</f>
        <v>Yes</v>
      </c>
      <c r="AI450" s="6" t="str">
        <f>IF(VLOOKUP(B450,'[1]intensive 2019'!$A$2:$E$145,1,TRUE)=B450,"Y","N")</f>
        <v>N</v>
      </c>
      <c r="AJ450" s="6" t="s">
        <v>50</v>
      </c>
      <c r="AK450" s="5">
        <v>3</v>
      </c>
      <c r="AL450" s="6" t="s">
        <v>50</v>
      </c>
      <c r="AM450" s="6" t="s">
        <v>50</v>
      </c>
      <c r="AN450" s="6" t="s">
        <v>50</v>
      </c>
      <c r="AO450" s="6" t="s">
        <v>50</v>
      </c>
      <c r="AP450" s="6" t="s">
        <v>50</v>
      </c>
    </row>
    <row r="451" spans="1:42">
      <c r="A451" s="5">
        <v>450</v>
      </c>
      <c r="B451" s="5" t="s">
        <v>871</v>
      </c>
      <c r="C451" s="6" t="str">
        <f>IF(VLOOKUP(B451,'[1]Current Slope List'!$A$29:$M$1904,1,FALSE)=B451,"Y","N")</f>
        <v>Y</v>
      </c>
      <c r="D451" s="5" t="str">
        <f>VLOOKUP(B451,'[1]Current Slope List'!$A$29:$M$1904,2,FALSE)</f>
        <v>11SE-A/FR113</v>
      </c>
      <c r="E451" s="5">
        <f>VLOOKUP(B451,'[1]Current Slope List'!$A$29:$M$1904,3,FALSE)</f>
        <v>1</v>
      </c>
      <c r="F451" s="6">
        <f t="shared" ref="F451:F514" si="14">IF(E451=0,"WHOLE",E451)</f>
        <v>1</v>
      </c>
      <c r="G451" s="6" t="str">
        <f>VLOOKUP(B451,'[1]Current Slope List'!$A$29:$M$1904,4,FALSE)</f>
        <v>CP,ML&amp;Wch</v>
      </c>
      <c r="H451" s="6" t="str">
        <f>VLOOKUP(B451,'[1]Current Slope List'!$A$29:$M$1904,5,FALSE)</f>
        <v>Wch-S</v>
      </c>
      <c r="I451" s="6" t="s">
        <v>694</v>
      </c>
      <c r="K451" s="6" t="str">
        <f>VLOOKUP(B451,'[1]Current Slope List'!$A$29:$M$1904,11,FALSE)</f>
        <v>HappyValley</v>
      </c>
      <c r="L451" s="5" t="s">
        <v>865</v>
      </c>
      <c r="M451" s="5" t="s">
        <v>866</v>
      </c>
      <c r="N451" s="5" t="str">
        <f>VLOOKUP(B451,'[1]Current Slope List'!$A$29:$M$1904,8,FALSE)</f>
        <v>EB</v>
      </c>
      <c r="O451" s="7" t="s">
        <v>46</v>
      </c>
      <c r="P451" s="7">
        <v>35</v>
      </c>
      <c r="Q451" s="7">
        <v>3.5</v>
      </c>
      <c r="R451" s="7">
        <v>45</v>
      </c>
      <c r="S451" s="7">
        <f t="shared" si="13"/>
        <v>157.5</v>
      </c>
      <c r="T451" s="12">
        <v>0</v>
      </c>
      <c r="U451" s="12">
        <v>0</v>
      </c>
      <c r="V451" s="12">
        <v>0</v>
      </c>
      <c r="W451" s="12">
        <v>1</v>
      </c>
      <c r="X451" s="12">
        <v>0</v>
      </c>
      <c r="Y451" s="6" t="s">
        <v>61</v>
      </c>
      <c r="Z451" s="6" t="s">
        <v>72</v>
      </c>
      <c r="AA451" s="9" t="s">
        <v>872</v>
      </c>
      <c r="AB451" s="9" t="s">
        <v>873</v>
      </c>
      <c r="AC451" s="9" t="s">
        <v>874</v>
      </c>
      <c r="AD451" s="9" t="s">
        <v>875</v>
      </c>
      <c r="AE451" s="9" t="s">
        <v>876</v>
      </c>
      <c r="AF451" s="5">
        <v>1</v>
      </c>
      <c r="AG451" s="10">
        <f>VLOOKUP(B451,[1]NPRS!$A$29:$O$1904,10,FALSE)</f>
        <v>0.11</v>
      </c>
      <c r="AH451" s="5" t="str">
        <f>VLOOKUP(B451,'[1]Current Slope List'!$A$29:$M$1904,12,FALSE)</f>
        <v>Yes</v>
      </c>
      <c r="AI451" s="6" t="str">
        <f>IF(VLOOKUP(B451,'[1]intensive 2019'!$A$2:$E$145,1,TRUE)=B451,"Y","N")</f>
        <v>N</v>
      </c>
      <c r="AJ451" s="6" t="s">
        <v>50</v>
      </c>
      <c r="AK451" s="5">
        <v>1</v>
      </c>
      <c r="AL451" s="6" t="s">
        <v>50</v>
      </c>
      <c r="AM451" s="6" t="s">
        <v>50</v>
      </c>
      <c r="AN451" s="6" t="s">
        <v>50</v>
      </c>
      <c r="AO451" s="6" t="s">
        <v>50</v>
      </c>
      <c r="AP451" s="6" t="s">
        <v>50</v>
      </c>
    </row>
    <row r="452" spans="1:42">
      <c r="A452" s="5">
        <v>451</v>
      </c>
      <c r="B452" s="5" t="s">
        <v>877</v>
      </c>
      <c r="C452" s="6" t="str">
        <f>IF(VLOOKUP(B452,'[1]Current Slope List'!$A$29:$M$1904,1,FALSE)=B452,"Y","N")</f>
        <v>Y</v>
      </c>
      <c r="D452" s="5" t="str">
        <f>VLOOKUP(B452,'[1]Current Slope List'!$A$29:$M$1904,2,FALSE)</f>
        <v>11SE-A/FR436</v>
      </c>
      <c r="E452" s="5">
        <f>VLOOKUP(B452,'[1]Current Slope List'!$A$29:$M$1904,3,FALSE)</f>
        <v>0</v>
      </c>
      <c r="F452" s="6" t="str">
        <f t="shared" si="14"/>
        <v>WHOLE</v>
      </c>
      <c r="G452" s="6" t="str">
        <f>VLOOKUP(B452,'[1]Current Slope List'!$A$29:$M$1904,4,FALSE)</f>
        <v>CP,ML&amp;Wch</v>
      </c>
      <c r="H452" s="6" t="str">
        <f>VLOOKUP(B452,'[1]Current Slope List'!$A$29:$M$1904,5,FALSE)</f>
        <v>Wch-S</v>
      </c>
      <c r="I452" s="6" t="s">
        <v>694</v>
      </c>
      <c r="K452" s="6" t="str">
        <f>VLOOKUP(B452,'[1]Current Slope List'!$A$29:$M$1904,11,FALSE)</f>
        <v>HappyValley</v>
      </c>
      <c r="L452" s="5" t="s">
        <v>865</v>
      </c>
      <c r="M452" s="5" t="s">
        <v>866</v>
      </c>
      <c r="N452" s="5" t="str">
        <f>VLOOKUP(B452,'[1]Current Slope List'!$A$29:$M$1904,8,FALSE)</f>
        <v>EB</v>
      </c>
      <c r="O452" s="7" t="s">
        <v>46</v>
      </c>
      <c r="P452" s="7">
        <v>35</v>
      </c>
      <c r="Q452" s="7">
        <v>3</v>
      </c>
      <c r="R452" s="7">
        <v>22</v>
      </c>
      <c r="S452" s="7">
        <f t="shared" ref="S452:S515" si="15">SUM(Q452*R452)</f>
        <v>66</v>
      </c>
      <c r="T452" s="12">
        <v>0.6</v>
      </c>
      <c r="U452" s="12">
        <v>0.4</v>
      </c>
      <c r="V452" s="12">
        <v>0</v>
      </c>
      <c r="W452" s="12">
        <v>0</v>
      </c>
      <c r="X452" s="12">
        <v>0</v>
      </c>
      <c r="Y452" s="6" t="s">
        <v>61</v>
      </c>
      <c r="Z452" s="6" t="s">
        <v>62</v>
      </c>
      <c r="AA452" s="9" t="s">
        <v>660</v>
      </c>
      <c r="AB452" s="9" t="s">
        <v>120</v>
      </c>
      <c r="AC452" s="9" t="s">
        <v>121</v>
      </c>
      <c r="AD452" s="9" t="s">
        <v>297</v>
      </c>
      <c r="AE452" s="9" t="s">
        <v>62</v>
      </c>
      <c r="AF452" s="5">
        <v>1</v>
      </c>
      <c r="AG452" s="10">
        <f>VLOOKUP(B452,[1]NPRS!$A$29:$O$1904,10,FALSE)</f>
        <v>0</v>
      </c>
      <c r="AH452" s="5" t="str">
        <f>VLOOKUP(B452,'[1]Current Slope List'!$A$29:$M$1904,12,FALSE)</f>
        <v>Yes</v>
      </c>
      <c r="AI452" s="6" t="str">
        <f>IF(VLOOKUP(B452,'[1]intensive 2019'!$A$2:$E$145,1,TRUE)=B452,"Y","N")</f>
        <v>Y</v>
      </c>
      <c r="AJ452" s="6" t="str">
        <f>IF(VLOOKUP(B452,[1]PWI!$A$2:$B$239,1,FALSE)=B452,"Y","N")</f>
        <v>Y</v>
      </c>
      <c r="AK452" s="5">
        <v>2</v>
      </c>
      <c r="AL452" s="6" t="s">
        <v>50</v>
      </c>
      <c r="AM452" s="6" t="str">
        <f>IF(VLOOKUP(B452,'[1]Ficus Elastica'!$A$2:$B$33,1,FALSE)=B452,"Y","N")</f>
        <v>Y</v>
      </c>
      <c r="AN452" s="6" t="str">
        <f>IF(VLOOKUP(D452,[1]BRR!$A$2:$B$40,1,FALSE)=D452,"Y","N")</f>
        <v>Y</v>
      </c>
      <c r="AO452" s="6" t="s">
        <v>50</v>
      </c>
      <c r="AP452" s="6" t="s">
        <v>50</v>
      </c>
    </row>
    <row r="453" spans="1:42">
      <c r="A453" s="5">
        <v>452</v>
      </c>
      <c r="B453" s="5" t="s">
        <v>878</v>
      </c>
      <c r="C453" s="6" t="str">
        <f>IF(VLOOKUP(B453,'[1]Current Slope List'!$A$29:$M$1904,1,FALSE)=B453,"Y","N")</f>
        <v>Y</v>
      </c>
      <c r="D453" s="5" t="str">
        <f>VLOOKUP(B453,'[1]Current Slope List'!$A$29:$M$1904,2,FALSE)</f>
        <v>11SE-A/R209</v>
      </c>
      <c r="E453" s="5">
        <f>VLOOKUP(B453,'[1]Current Slope List'!$A$29:$M$1904,3,FALSE)</f>
        <v>0</v>
      </c>
      <c r="F453" s="6" t="str">
        <f t="shared" si="14"/>
        <v>WHOLE</v>
      </c>
      <c r="G453" s="6" t="str">
        <f>VLOOKUP(B453,'[1]Current Slope List'!$A$29:$M$1904,4,FALSE)</f>
        <v>CP,ML&amp;Wch</v>
      </c>
      <c r="H453" s="6" t="str">
        <f>VLOOKUP(B453,'[1]Current Slope List'!$A$29:$M$1904,5,FALSE)</f>
        <v>Wch-S</v>
      </c>
      <c r="I453" s="6" t="s">
        <v>694</v>
      </c>
      <c r="K453" s="6" t="str">
        <f>VLOOKUP(B453,'[1]Current Slope List'!$A$29:$M$1904,11,FALSE)</f>
        <v>HappyValley</v>
      </c>
      <c r="L453" s="5" t="s">
        <v>865</v>
      </c>
      <c r="M453" s="5" t="s">
        <v>866</v>
      </c>
      <c r="N453" s="5" t="str">
        <f>VLOOKUP(B453,'[1]Current Slope List'!$A$29:$M$1904,8,FALSE)</f>
        <v>EB</v>
      </c>
      <c r="O453" s="7" t="s">
        <v>46</v>
      </c>
      <c r="P453" s="6" t="s">
        <v>49</v>
      </c>
      <c r="Q453" s="6" t="s">
        <v>49</v>
      </c>
      <c r="R453" s="6" t="s">
        <v>49</v>
      </c>
      <c r="S453" s="6" t="s">
        <v>49</v>
      </c>
      <c r="T453" s="6" t="s">
        <v>49</v>
      </c>
      <c r="U453" s="6" t="s">
        <v>49</v>
      </c>
      <c r="V453" s="6" t="s">
        <v>49</v>
      </c>
      <c r="W453" s="6" t="s">
        <v>49</v>
      </c>
      <c r="X453" s="6" t="s">
        <v>49</v>
      </c>
      <c r="Y453" s="6" t="s">
        <v>49</v>
      </c>
      <c r="Z453" s="6" t="s">
        <v>49</v>
      </c>
      <c r="AA453" s="9">
        <v>4</v>
      </c>
      <c r="AB453" s="9">
        <v>17</v>
      </c>
      <c r="AC453" s="9">
        <v>87</v>
      </c>
      <c r="AD453" s="9" t="s">
        <v>97</v>
      </c>
      <c r="AE453" s="9" t="s">
        <v>72</v>
      </c>
      <c r="AF453" s="5">
        <v>1</v>
      </c>
      <c r="AG453" s="10">
        <f>VLOOKUP(B453,[1]NPRS!$A$29:$O$1904,10,FALSE)</f>
        <v>17.62</v>
      </c>
      <c r="AH453" s="5" t="str">
        <f>VLOOKUP(B453,'[1]Current Slope List'!$A$29:$M$1904,12,FALSE)</f>
        <v>No</v>
      </c>
      <c r="AI453" s="6" t="str">
        <f>IF(VLOOKUP(B453,'[1]intensive 2019'!$A$2:$E$145,1,TRUE)=B453,"Y","N")</f>
        <v>N</v>
      </c>
      <c r="AJ453" s="6" t="s">
        <v>50</v>
      </c>
      <c r="AL453" s="6" t="s">
        <v>50</v>
      </c>
      <c r="AM453" s="6" t="s">
        <v>50</v>
      </c>
      <c r="AN453" s="6" t="s">
        <v>50</v>
      </c>
      <c r="AO453" s="6" t="s">
        <v>50</v>
      </c>
      <c r="AP453" s="6" t="s">
        <v>50</v>
      </c>
    </row>
    <row r="454" spans="1:42">
      <c r="A454" s="5">
        <v>453</v>
      </c>
      <c r="B454" s="5" t="s">
        <v>879</v>
      </c>
      <c r="C454" s="6" t="str">
        <f>IF(VLOOKUP(B454,'[1]Current Slope List'!$A$29:$M$1904,1,FALSE)=B454,"Y","N")</f>
        <v>Y</v>
      </c>
      <c r="D454" s="5" t="str">
        <f>VLOOKUP(B454,'[1]Current Slope List'!$A$29:$M$1904,2,FALSE)</f>
        <v>11SE-A/R37</v>
      </c>
      <c r="E454" s="5">
        <f>VLOOKUP(B454,'[1]Current Slope List'!$A$29:$M$1904,3,FALSE)</f>
        <v>0</v>
      </c>
      <c r="F454" s="6" t="str">
        <f t="shared" si="14"/>
        <v>WHOLE</v>
      </c>
      <c r="G454" s="6" t="str">
        <f>VLOOKUP(B454,'[1]Current Slope List'!$A$29:$M$1904,4,FALSE)</f>
        <v>CP,ML&amp;Wch</v>
      </c>
      <c r="H454" s="6" t="str">
        <f>VLOOKUP(B454,'[1]Current Slope List'!$A$29:$M$1904,5,FALSE)</f>
        <v>Wch-S</v>
      </c>
      <c r="I454" s="6" t="s">
        <v>694</v>
      </c>
      <c r="K454" s="6" t="str">
        <f>VLOOKUP(B454,'[1]Current Slope List'!$A$29:$M$1904,11,FALSE)</f>
        <v>HappyValley</v>
      </c>
      <c r="L454" s="5" t="s">
        <v>865</v>
      </c>
      <c r="M454" s="5" t="s">
        <v>866</v>
      </c>
      <c r="N454" s="5" t="str">
        <f>VLOOKUP(B454,'[1]Current Slope List'!$A$29:$M$1904,8,FALSE)</f>
        <v>EB</v>
      </c>
      <c r="O454" s="7" t="s">
        <v>46</v>
      </c>
      <c r="P454" s="6" t="s">
        <v>49</v>
      </c>
      <c r="Q454" s="6" t="s">
        <v>49</v>
      </c>
      <c r="R454" s="6" t="s">
        <v>49</v>
      </c>
      <c r="S454" s="6" t="s">
        <v>49</v>
      </c>
      <c r="T454" s="6" t="s">
        <v>49</v>
      </c>
      <c r="U454" s="6" t="s">
        <v>49</v>
      </c>
      <c r="V454" s="6" t="s">
        <v>49</v>
      </c>
      <c r="W454" s="6" t="s">
        <v>49</v>
      </c>
      <c r="X454" s="6" t="s">
        <v>49</v>
      </c>
      <c r="Y454" s="6" t="s">
        <v>49</v>
      </c>
      <c r="Z454" s="6" t="s">
        <v>49</v>
      </c>
      <c r="AA454" s="9" t="s">
        <v>880</v>
      </c>
      <c r="AB454" s="9" t="s">
        <v>436</v>
      </c>
      <c r="AC454" s="9" t="s">
        <v>121</v>
      </c>
      <c r="AD454" s="9" t="s">
        <v>56</v>
      </c>
      <c r="AE454" s="9" t="s">
        <v>72</v>
      </c>
      <c r="AF454" s="5">
        <v>2</v>
      </c>
      <c r="AG454" s="10">
        <f>VLOOKUP(B454,[1]NPRS!$A$29:$O$1904,10,FALSE)</f>
        <v>0.09</v>
      </c>
      <c r="AH454" s="5" t="str">
        <f>VLOOKUP(B454,'[1]Current Slope List'!$A$29:$M$1904,12,FALSE)</f>
        <v>No</v>
      </c>
      <c r="AI454" s="6" t="str">
        <f>IF(VLOOKUP(B454,'[1]intensive 2019'!$A$2:$E$145,1,TRUE)=B454,"Y","N")</f>
        <v>N</v>
      </c>
      <c r="AJ454" s="6" t="s">
        <v>50</v>
      </c>
      <c r="AL454" s="6" t="s">
        <v>50</v>
      </c>
      <c r="AM454" s="6" t="s">
        <v>50</v>
      </c>
      <c r="AN454" s="6" t="s">
        <v>50</v>
      </c>
      <c r="AO454" s="6" t="s">
        <v>50</v>
      </c>
      <c r="AP454" s="6" t="s">
        <v>50</v>
      </c>
    </row>
    <row r="455" spans="1:42">
      <c r="A455" s="5">
        <v>454</v>
      </c>
      <c r="B455" s="5" t="s">
        <v>881</v>
      </c>
      <c r="C455" s="6" t="str">
        <f>IF(VLOOKUP(B455,'[1]Current Slope List'!$A$29:$M$1904,1,FALSE)=B455,"Y","N")</f>
        <v>Y</v>
      </c>
      <c r="D455" s="5" t="str">
        <f>VLOOKUP(B455,'[1]Current Slope List'!$A$29:$M$1904,2,FALSE)</f>
        <v>11SE-A/C880</v>
      </c>
      <c r="E455" s="5">
        <f>VLOOKUP(B455,'[1]Current Slope List'!$A$29:$M$1904,3,FALSE)</f>
        <v>2</v>
      </c>
      <c r="F455" s="6">
        <f t="shared" si="14"/>
        <v>2</v>
      </c>
      <c r="G455" s="6" t="str">
        <f>VLOOKUP(B455,'[1]Current Slope List'!$A$29:$M$1904,4,FALSE)</f>
        <v>CP,ML&amp;Wch</v>
      </c>
      <c r="H455" s="6" t="str">
        <f>VLOOKUP(B455,'[1]Current Slope List'!$A$29:$M$1904,5,FALSE)</f>
        <v>Wch-S</v>
      </c>
      <c r="I455" s="6" t="s">
        <v>694</v>
      </c>
      <c r="K455" s="6" t="str">
        <f>VLOOKUP(B455,'[1]Current Slope List'!$A$29:$M$1904,11,FALSE)</f>
        <v>HappyValley</v>
      </c>
      <c r="L455" s="5" t="s">
        <v>882</v>
      </c>
      <c r="M455" s="5" t="s">
        <v>883</v>
      </c>
      <c r="N455" s="5" t="str">
        <f>VLOOKUP(B455,'[1]Current Slope List'!$A$29:$M$1904,8,FALSE)</f>
        <v>LCSD</v>
      </c>
      <c r="O455" s="7" t="s">
        <v>46</v>
      </c>
      <c r="P455" s="7">
        <v>45</v>
      </c>
      <c r="Q455" s="7">
        <v>5</v>
      </c>
      <c r="R455" s="7">
        <v>12</v>
      </c>
      <c r="S455" s="7">
        <f t="shared" si="15"/>
        <v>60</v>
      </c>
      <c r="T455" s="12">
        <v>0</v>
      </c>
      <c r="U455" s="12">
        <v>0</v>
      </c>
      <c r="V455" s="12">
        <v>0</v>
      </c>
      <c r="W455" s="12">
        <v>1</v>
      </c>
      <c r="X455" s="12">
        <v>0</v>
      </c>
      <c r="Y455" s="6" t="s">
        <v>61</v>
      </c>
      <c r="Z455" s="6" t="s">
        <v>72</v>
      </c>
      <c r="AA455" s="9" t="s">
        <v>116</v>
      </c>
      <c r="AB455" s="9" t="s">
        <v>116</v>
      </c>
      <c r="AC455" s="9" t="s">
        <v>116</v>
      </c>
      <c r="AD455" s="9" t="s">
        <v>116</v>
      </c>
      <c r="AE455" s="9" t="s">
        <v>49</v>
      </c>
      <c r="AF455" s="5">
        <v>1</v>
      </c>
      <c r="AG455" s="10">
        <f>VLOOKUP(B455,[1]NPRS!$A$29:$O$1904,10,FALSE)</f>
        <v>20.420000000000002</v>
      </c>
      <c r="AH455" s="5" t="str">
        <f>VLOOKUP(B455,'[1]Current Slope List'!$A$29:$M$1904,12,FALSE)</f>
        <v>Yes</v>
      </c>
      <c r="AI455" s="6" t="str">
        <f>IF(VLOOKUP(B455,'[1]intensive 2019'!$A$2:$E$145,1,TRUE)=B455,"Y","N")</f>
        <v>N</v>
      </c>
      <c r="AJ455" s="6" t="s">
        <v>50</v>
      </c>
      <c r="AK455" s="5">
        <v>0</v>
      </c>
      <c r="AL455" s="6" t="s">
        <v>50</v>
      </c>
      <c r="AM455" s="6" t="s">
        <v>50</v>
      </c>
      <c r="AN455" s="6" t="s">
        <v>50</v>
      </c>
      <c r="AO455" s="6" t="s">
        <v>50</v>
      </c>
      <c r="AP455" s="6" t="s">
        <v>50</v>
      </c>
    </row>
    <row r="456" spans="1:42">
      <c r="A456" s="5">
        <v>455</v>
      </c>
      <c r="B456" s="5" t="s">
        <v>884</v>
      </c>
      <c r="C456" s="6" t="str">
        <f>IF(VLOOKUP(B456,'[1]Current Slope List'!$A$29:$M$1904,1,FALSE)=B456,"Y","N")</f>
        <v>Y</v>
      </c>
      <c r="D456" s="5" t="str">
        <f>VLOOKUP(B456,'[1]Current Slope List'!$A$29:$M$1904,2,FALSE)</f>
        <v>11SE-A/FR108</v>
      </c>
      <c r="E456" s="5">
        <f>VLOOKUP(B456,'[1]Current Slope List'!$A$29:$M$1904,3,FALSE)</f>
        <v>0</v>
      </c>
      <c r="F456" s="6" t="str">
        <f t="shared" si="14"/>
        <v>WHOLE</v>
      </c>
      <c r="G456" s="6" t="str">
        <f>VLOOKUP(B456,'[1]Current Slope List'!$A$29:$M$1904,4,FALSE)</f>
        <v>CP,ML&amp;Wch</v>
      </c>
      <c r="H456" s="6" t="str">
        <f>VLOOKUP(B456,'[1]Current Slope List'!$A$29:$M$1904,5,FALSE)</f>
        <v>Wch-S</v>
      </c>
      <c r="I456" s="6" t="s">
        <v>694</v>
      </c>
      <c r="K456" s="6" t="str">
        <f>VLOOKUP(B456,'[1]Current Slope List'!$A$29:$M$1904,11,FALSE)</f>
        <v>HappyValley</v>
      </c>
      <c r="L456" s="5" t="s">
        <v>882</v>
      </c>
      <c r="M456" s="5" t="s">
        <v>883</v>
      </c>
      <c r="N456" s="5" t="str">
        <f>VLOOKUP(B456,'[1]Current Slope List'!$A$29:$M$1904,8,FALSE)</f>
        <v>LCSD</v>
      </c>
      <c r="O456" s="7" t="s">
        <v>46</v>
      </c>
      <c r="P456" s="7">
        <v>20</v>
      </c>
      <c r="Q456" s="7">
        <v>4.4000000000000004</v>
      </c>
      <c r="R456" s="7">
        <v>44</v>
      </c>
      <c r="S456" s="7">
        <f t="shared" si="15"/>
        <v>193.60000000000002</v>
      </c>
      <c r="T456" s="12">
        <v>0</v>
      </c>
      <c r="U456" s="12">
        <v>1</v>
      </c>
      <c r="V456" s="12">
        <v>0</v>
      </c>
      <c r="W456" s="12">
        <v>0</v>
      </c>
      <c r="X456" s="12">
        <v>0</v>
      </c>
      <c r="Y456" s="6" t="s">
        <v>61</v>
      </c>
      <c r="Z456" s="6" t="s">
        <v>62</v>
      </c>
      <c r="AA456" s="9" t="s">
        <v>797</v>
      </c>
      <c r="AB456" s="9" t="s">
        <v>412</v>
      </c>
      <c r="AC456" s="9" t="s">
        <v>121</v>
      </c>
      <c r="AD456" s="9" t="s">
        <v>187</v>
      </c>
      <c r="AE456" s="9" t="s">
        <v>72</v>
      </c>
      <c r="AF456" s="5">
        <v>3</v>
      </c>
      <c r="AG456" s="10">
        <f>VLOOKUP(B456,[1]NPRS!$A$29:$O$1904,10,FALSE)</f>
        <v>0</v>
      </c>
      <c r="AH456" s="5" t="str">
        <f>VLOOKUP(B456,'[1]Current Slope List'!$A$29:$M$1904,12,FALSE)</f>
        <v>Yes</v>
      </c>
      <c r="AI456" s="6" t="str">
        <f>IF(VLOOKUP(B456,'[1]intensive 2019'!$A$2:$E$145,1,TRUE)=B456,"Y","N")</f>
        <v>N</v>
      </c>
      <c r="AJ456" s="6" t="s">
        <v>50</v>
      </c>
      <c r="AK456" s="5">
        <v>18</v>
      </c>
      <c r="AL456" s="6" t="s">
        <v>50</v>
      </c>
      <c r="AM456" s="6" t="s">
        <v>50</v>
      </c>
      <c r="AN456" s="6" t="s">
        <v>50</v>
      </c>
      <c r="AO456" s="6" t="s">
        <v>50</v>
      </c>
      <c r="AP456" s="6" t="s">
        <v>50</v>
      </c>
    </row>
    <row r="457" spans="1:42">
      <c r="A457" s="5">
        <v>456</v>
      </c>
      <c r="B457" s="5" t="s">
        <v>885</v>
      </c>
      <c r="C457" s="6" t="str">
        <f>IF(VLOOKUP(B457,'[1]Current Slope List'!$A$29:$M$1904,1,FALSE)=B457,"Y","N")</f>
        <v>Y</v>
      </c>
      <c r="D457" s="5" t="str">
        <f>VLOOKUP(B457,'[1]Current Slope List'!$A$29:$M$1904,2,FALSE)</f>
        <v>11SE-A/F115</v>
      </c>
      <c r="E457" s="5">
        <f>VLOOKUP(B457,'[1]Current Slope List'!$A$29:$M$1904,3,FALSE)</f>
        <v>0</v>
      </c>
      <c r="F457" s="6" t="str">
        <f t="shared" si="14"/>
        <v>WHOLE</v>
      </c>
      <c r="G457" s="6" t="str">
        <f>VLOOKUP(B457,'[1]Current Slope List'!$A$29:$M$1904,4,FALSE)</f>
        <v>CP,ML&amp;Wch</v>
      </c>
      <c r="H457" s="6" t="str">
        <f>VLOOKUP(B457,'[1]Current Slope List'!$A$29:$M$1904,5,FALSE)</f>
        <v>Wch-S</v>
      </c>
      <c r="I457" s="6" t="s">
        <v>694</v>
      </c>
      <c r="K457" s="6" t="str">
        <f>VLOOKUP(B457,'[1]Current Slope List'!$A$29:$M$1904,11,FALSE)</f>
        <v>HappyValley</v>
      </c>
      <c r="L457" s="5" t="s">
        <v>882</v>
      </c>
      <c r="M457" s="5" t="s">
        <v>883</v>
      </c>
      <c r="N457" s="5" t="str">
        <f>VLOOKUP(B457,'[1]Current Slope List'!$A$29:$M$1904,8,FALSE)</f>
        <v>LCSD</v>
      </c>
      <c r="O457" s="7" t="s">
        <v>46</v>
      </c>
      <c r="P457" s="7">
        <v>30</v>
      </c>
      <c r="Q457" s="7">
        <v>6</v>
      </c>
      <c r="R457" s="7">
        <v>7</v>
      </c>
      <c r="S457" s="7">
        <f t="shared" si="15"/>
        <v>42</v>
      </c>
      <c r="T457" s="12">
        <v>0.9</v>
      </c>
      <c r="U457" s="12">
        <v>0.1</v>
      </c>
      <c r="V457" s="12">
        <v>0</v>
      </c>
      <c r="W457" s="12">
        <v>0</v>
      </c>
      <c r="X457" s="12">
        <v>0</v>
      </c>
      <c r="Y457" s="6" t="s">
        <v>61</v>
      </c>
      <c r="Z457" s="6" t="s">
        <v>62</v>
      </c>
      <c r="AA457" s="9" t="s">
        <v>116</v>
      </c>
      <c r="AB457" s="9" t="s">
        <v>116</v>
      </c>
      <c r="AC457" s="9" t="s">
        <v>116</v>
      </c>
      <c r="AD457" s="9" t="s">
        <v>116</v>
      </c>
      <c r="AE457" s="9" t="s">
        <v>49</v>
      </c>
      <c r="AF457" s="5">
        <v>3</v>
      </c>
      <c r="AG457" s="10">
        <f>VLOOKUP(B457,[1]NPRS!$A$29:$O$1904,10,FALSE)</f>
        <v>0</v>
      </c>
      <c r="AH457" s="5" t="str">
        <f>VLOOKUP(B457,'[1]Current Slope List'!$A$29:$M$1904,12,FALSE)</f>
        <v>Yes</v>
      </c>
      <c r="AI457" s="6" t="str">
        <f>IF(VLOOKUP(B457,'[1]intensive 2019'!$A$2:$E$145,1,TRUE)=B457,"Y","N")</f>
        <v>N</v>
      </c>
      <c r="AJ457" s="6" t="s">
        <v>50</v>
      </c>
      <c r="AK457" s="5">
        <v>1</v>
      </c>
      <c r="AL457" s="6" t="s">
        <v>50</v>
      </c>
      <c r="AM457" s="6" t="s">
        <v>50</v>
      </c>
      <c r="AN457" s="6" t="s">
        <v>50</v>
      </c>
      <c r="AO457" s="6" t="s">
        <v>50</v>
      </c>
      <c r="AP457" s="6" t="s">
        <v>50</v>
      </c>
    </row>
    <row r="458" spans="1:42">
      <c r="A458" s="5">
        <v>457</v>
      </c>
      <c r="B458" s="5" t="s">
        <v>886</v>
      </c>
      <c r="C458" s="6" t="str">
        <f>IF(VLOOKUP(B458,'[1]Current Slope List'!$A$29:$M$1904,1,FALSE)=B458,"Y","N")</f>
        <v>Y</v>
      </c>
      <c r="D458" s="5" t="str">
        <f>VLOOKUP(B458,'[1]Current Slope List'!$A$29:$M$1904,2,FALSE)</f>
        <v>11SE-A/F57</v>
      </c>
      <c r="E458" s="5">
        <f>VLOOKUP(B458,'[1]Current Slope List'!$A$29:$M$1904,3,FALSE)</f>
        <v>0</v>
      </c>
      <c r="F458" s="6" t="str">
        <f t="shared" si="14"/>
        <v>WHOLE</v>
      </c>
      <c r="G458" s="6" t="str">
        <f>VLOOKUP(B458,'[1]Current Slope List'!$A$29:$M$1904,4,FALSE)</f>
        <v>CP,ML&amp;Wch</v>
      </c>
      <c r="H458" s="6" t="str">
        <f>VLOOKUP(B458,'[1]Current Slope List'!$A$29:$M$1904,5,FALSE)</f>
        <v>Wch-S</v>
      </c>
      <c r="I458" s="6" t="s">
        <v>694</v>
      </c>
      <c r="K458" s="6" t="str">
        <f>VLOOKUP(B458,'[1]Current Slope List'!$A$29:$M$1904,11,FALSE)</f>
        <v>HappyValley</v>
      </c>
      <c r="L458" s="5" t="s">
        <v>882</v>
      </c>
      <c r="M458" s="5" t="s">
        <v>883</v>
      </c>
      <c r="N458" s="5" t="str">
        <f>VLOOKUP(B458,'[1]Current Slope List'!$A$29:$M$1904,8,FALSE)</f>
        <v>LCSD</v>
      </c>
      <c r="O458" s="7" t="s">
        <v>46</v>
      </c>
      <c r="P458" s="7">
        <v>35</v>
      </c>
      <c r="Q458" s="7">
        <v>6.8</v>
      </c>
      <c r="R458" s="7">
        <v>35</v>
      </c>
      <c r="S458" s="7">
        <f t="shared" si="15"/>
        <v>238</v>
      </c>
      <c r="T458" s="12">
        <v>0</v>
      </c>
      <c r="U458" s="12">
        <v>1</v>
      </c>
      <c r="V458" s="12">
        <v>0</v>
      </c>
      <c r="W458" s="12">
        <v>0</v>
      </c>
      <c r="X458" s="12">
        <v>0</v>
      </c>
      <c r="Y458" s="6" t="s">
        <v>61</v>
      </c>
      <c r="Z458" s="6" t="s">
        <v>62</v>
      </c>
      <c r="AA458" s="9" t="s">
        <v>116</v>
      </c>
      <c r="AB458" s="9" t="s">
        <v>116</v>
      </c>
      <c r="AC458" s="9" t="s">
        <v>116</v>
      </c>
      <c r="AD458" s="9" t="s">
        <v>116</v>
      </c>
      <c r="AE458" s="9" t="s">
        <v>49</v>
      </c>
      <c r="AF458" s="5">
        <v>1</v>
      </c>
      <c r="AG458" s="10">
        <f>VLOOKUP(B458,[1]NPRS!$A$29:$O$1904,10,FALSE)</f>
        <v>4.8099999999999996</v>
      </c>
      <c r="AH458" s="5" t="str">
        <f>VLOOKUP(B458,'[1]Current Slope List'!$A$29:$M$1904,12,FALSE)</f>
        <v>Yes</v>
      </c>
      <c r="AI458" s="6" t="str">
        <f>IF(VLOOKUP(B458,'[1]intensive 2019'!$A$2:$E$145,1,TRUE)=B458,"Y","N")</f>
        <v>Y</v>
      </c>
      <c r="AJ458" s="6" t="str">
        <f>IF(VLOOKUP(B458,[1]PWI!$A$2:$B$239,1,FALSE)=B458,"Y","N")</f>
        <v>Y</v>
      </c>
      <c r="AK458" s="5">
        <v>23</v>
      </c>
      <c r="AL458" s="6" t="str">
        <f>IF(VLOOKUP(B458,[1]OVT_SWT!$A$2:$E$100,1,FALSE)=B458,"Y","N")</f>
        <v>Y</v>
      </c>
      <c r="AM458" s="6" t="s">
        <v>50</v>
      </c>
      <c r="AN458" s="6" t="s">
        <v>50</v>
      </c>
      <c r="AO458" s="6" t="s">
        <v>50</v>
      </c>
      <c r="AP458" s="6" t="s">
        <v>50</v>
      </c>
    </row>
    <row r="459" spans="1:42">
      <c r="A459" s="5">
        <v>458</v>
      </c>
      <c r="B459" s="5" t="s">
        <v>887</v>
      </c>
      <c r="C459" s="6" t="str">
        <f>IF(VLOOKUP(B459,'[1]Current Slope List'!$A$29:$M$1904,1,FALSE)=B459,"Y","N")</f>
        <v>Y</v>
      </c>
      <c r="D459" s="5" t="str">
        <f>VLOOKUP(B459,'[1]Current Slope List'!$A$29:$M$1904,2,FALSE)</f>
        <v>11SE-A/C126</v>
      </c>
      <c r="E459" s="5">
        <f>VLOOKUP(B459,'[1]Current Slope List'!$A$29:$M$1904,3,FALSE)</f>
        <v>2</v>
      </c>
      <c r="F459" s="6">
        <f t="shared" si="14"/>
        <v>2</v>
      </c>
      <c r="G459" s="6" t="str">
        <f>VLOOKUP(B459,'[1]Current Slope List'!$A$29:$M$1904,4,FALSE)</f>
        <v>CP,ML&amp;Wch</v>
      </c>
      <c r="H459" s="6" t="str">
        <f>VLOOKUP(B459,'[1]Current Slope List'!$A$29:$M$1904,5,FALSE)</f>
        <v>Wch-S</v>
      </c>
      <c r="I459" s="6" t="s">
        <v>694</v>
      </c>
      <c r="K459" s="6" t="str">
        <f>VLOOKUP(B459,'[1]Current Slope List'!$A$29:$M$1904,11,FALSE)</f>
        <v>HappyValley</v>
      </c>
      <c r="L459" s="5" t="s">
        <v>888</v>
      </c>
      <c r="M459" s="5" t="s">
        <v>889</v>
      </c>
      <c r="N459" s="5" t="str">
        <f>VLOOKUP(B459,'[1]Current Slope List'!$A$29:$M$1904,8,FALSE)</f>
        <v>EB</v>
      </c>
      <c r="O459" s="7" t="s">
        <v>46</v>
      </c>
      <c r="P459" s="7">
        <v>60</v>
      </c>
      <c r="Q459" s="7">
        <v>6</v>
      </c>
      <c r="R459" s="7">
        <v>14</v>
      </c>
      <c r="S459" s="7">
        <f t="shared" si="15"/>
        <v>84</v>
      </c>
      <c r="T459" s="12">
        <v>0</v>
      </c>
      <c r="U459" s="12">
        <v>0</v>
      </c>
      <c r="V459" s="12">
        <v>0</v>
      </c>
      <c r="W459" s="12">
        <v>1</v>
      </c>
      <c r="X459" s="12">
        <v>0</v>
      </c>
      <c r="Y459" s="6" t="s">
        <v>61</v>
      </c>
      <c r="Z459" s="6" t="s">
        <v>72</v>
      </c>
      <c r="AA459" s="9" t="s">
        <v>116</v>
      </c>
      <c r="AB459" s="9" t="s">
        <v>116</v>
      </c>
      <c r="AC459" s="9" t="s">
        <v>116</v>
      </c>
      <c r="AD459" s="9" t="s">
        <v>116</v>
      </c>
      <c r="AE459" s="9" t="s">
        <v>49</v>
      </c>
      <c r="AF459" s="5">
        <v>1</v>
      </c>
      <c r="AG459" s="10">
        <f>VLOOKUP(B459,[1]NPRS!$A$29:$O$1904,10,FALSE)</f>
        <v>0</v>
      </c>
      <c r="AH459" s="5" t="str">
        <f>VLOOKUP(B459,'[1]Current Slope List'!$A$29:$M$1904,12,FALSE)</f>
        <v>Yes</v>
      </c>
      <c r="AI459" s="6" t="str">
        <f>IF(VLOOKUP(B35,'[1]intensive 2019'!$A$2:$E$145,1,TRUE)=B35,"Y","N")</f>
        <v>N</v>
      </c>
      <c r="AJ459" s="6" t="s">
        <v>50</v>
      </c>
      <c r="AK459" s="5">
        <v>2</v>
      </c>
      <c r="AL459" s="6" t="s">
        <v>50</v>
      </c>
      <c r="AM459" s="6" t="s">
        <v>50</v>
      </c>
      <c r="AN459" s="6" t="s">
        <v>50</v>
      </c>
      <c r="AO459" s="6" t="s">
        <v>50</v>
      </c>
      <c r="AP459" s="6" t="s">
        <v>50</v>
      </c>
    </row>
    <row r="460" spans="1:42">
      <c r="A460" s="5">
        <v>459</v>
      </c>
      <c r="B460" s="5" t="s">
        <v>890</v>
      </c>
      <c r="C460" s="6" t="str">
        <f>IF(VLOOKUP(B460,'[1]Current Slope List'!$A$29:$M$1904,1,FALSE)=B460,"Y","N")</f>
        <v>Y</v>
      </c>
      <c r="D460" s="5" t="str">
        <f>VLOOKUP(B460,'[1]Current Slope List'!$A$29:$M$1904,2,FALSE)</f>
        <v>11SE-A/C136</v>
      </c>
      <c r="E460" s="5">
        <f>VLOOKUP(B460,'[1]Current Slope List'!$A$29:$M$1904,3,FALSE)</f>
        <v>0</v>
      </c>
      <c r="F460" s="6" t="str">
        <f t="shared" si="14"/>
        <v>WHOLE</v>
      </c>
      <c r="G460" s="6" t="str">
        <f>VLOOKUP(B460,'[1]Current Slope List'!$A$29:$M$1904,4,FALSE)</f>
        <v>CP,ML&amp;Wch</v>
      </c>
      <c r="H460" s="6" t="str">
        <f>VLOOKUP(B460,'[1]Current Slope List'!$A$29:$M$1904,5,FALSE)</f>
        <v>Wch-S</v>
      </c>
      <c r="I460" s="6" t="s">
        <v>694</v>
      </c>
      <c r="K460" s="6" t="str">
        <f>VLOOKUP(B460,'[1]Current Slope List'!$A$29:$M$1904,11,FALSE)</f>
        <v>HappyValley</v>
      </c>
      <c r="L460" s="5" t="s">
        <v>888</v>
      </c>
      <c r="M460" s="5" t="s">
        <v>889</v>
      </c>
      <c r="N460" s="5" t="str">
        <f>VLOOKUP(B460,'[1]Current Slope List'!$A$29:$M$1904,8,FALSE)</f>
        <v>EB</v>
      </c>
      <c r="O460" s="7" t="s">
        <v>125</v>
      </c>
      <c r="P460" s="7">
        <v>60</v>
      </c>
      <c r="Q460" s="7">
        <v>9.1</v>
      </c>
      <c r="R460" s="7">
        <v>20</v>
      </c>
      <c r="S460" s="7">
        <f t="shared" si="15"/>
        <v>182</v>
      </c>
      <c r="T460" s="12">
        <v>0</v>
      </c>
      <c r="U460" s="12">
        <v>0</v>
      </c>
      <c r="V460" s="12">
        <v>0</v>
      </c>
      <c r="W460" s="12">
        <v>1</v>
      </c>
      <c r="X460" s="12">
        <v>0</v>
      </c>
      <c r="Y460" s="6" t="s">
        <v>61</v>
      </c>
      <c r="Z460" s="6" t="s">
        <v>72</v>
      </c>
      <c r="AA460" s="9" t="s">
        <v>116</v>
      </c>
      <c r="AB460" s="9" t="s">
        <v>116</v>
      </c>
      <c r="AC460" s="9" t="s">
        <v>116</v>
      </c>
      <c r="AD460" s="9" t="s">
        <v>116</v>
      </c>
      <c r="AE460" s="9" t="s">
        <v>49</v>
      </c>
      <c r="AF460" s="5">
        <v>1</v>
      </c>
      <c r="AG460" s="10">
        <f>VLOOKUP(B460,[1]NPRS!$A$29:$O$1904,10,FALSE)</f>
        <v>0</v>
      </c>
      <c r="AH460" s="5" t="str">
        <f>VLOOKUP(B460,'[1]Current Slope List'!$A$29:$M$1904,12,FALSE)</f>
        <v>Yes</v>
      </c>
      <c r="AI460" s="6" t="str">
        <f>IF(VLOOKUP(B36,'[1]intensive 2019'!$A$2:$E$145,1,TRUE)=B36,"Y","N")</f>
        <v>N</v>
      </c>
      <c r="AJ460" s="6" t="s">
        <v>50</v>
      </c>
      <c r="AK460" s="5">
        <v>7</v>
      </c>
      <c r="AL460" s="6" t="s">
        <v>50</v>
      </c>
      <c r="AM460" s="6" t="s">
        <v>50</v>
      </c>
      <c r="AN460" s="6" t="s">
        <v>50</v>
      </c>
      <c r="AO460" s="6" t="s">
        <v>50</v>
      </c>
      <c r="AP460" s="6" t="s">
        <v>50</v>
      </c>
    </row>
    <row r="461" spans="1:42">
      <c r="A461" s="5">
        <v>460</v>
      </c>
      <c r="B461" s="5" t="s">
        <v>891</v>
      </c>
      <c r="C461" s="6" t="str">
        <f>IF(VLOOKUP(B461,'[1]Current Slope List'!$A$29:$M$1904,1,FALSE)=B461,"Y","N")</f>
        <v>Y</v>
      </c>
      <c r="D461" s="5" t="str">
        <f>VLOOKUP(B461,'[1]Current Slope List'!$A$29:$M$1904,2,FALSE)</f>
        <v>11SE-A/C416</v>
      </c>
      <c r="E461" s="5">
        <f>VLOOKUP(B461,'[1]Current Slope List'!$A$29:$M$1904,3,FALSE)</f>
        <v>0</v>
      </c>
      <c r="F461" s="6" t="str">
        <f t="shared" si="14"/>
        <v>WHOLE</v>
      </c>
      <c r="G461" s="6" t="str">
        <f>VLOOKUP(B461,'[1]Current Slope List'!$A$29:$M$1904,4,FALSE)</f>
        <v>CP,ML&amp;Wch</v>
      </c>
      <c r="H461" s="6" t="str">
        <f>VLOOKUP(B461,'[1]Current Slope List'!$A$29:$M$1904,5,FALSE)</f>
        <v>Wch-S</v>
      </c>
      <c r="I461" s="6" t="s">
        <v>694</v>
      </c>
      <c r="K461" s="6" t="str">
        <f>VLOOKUP(B461,'[1]Current Slope List'!$A$29:$M$1904,11,FALSE)</f>
        <v>HappyValley</v>
      </c>
      <c r="L461" s="5" t="s">
        <v>888</v>
      </c>
      <c r="M461" s="5" t="s">
        <v>889</v>
      </c>
      <c r="N461" s="5" t="str">
        <f>VLOOKUP(B461,'[1]Current Slope List'!$A$29:$M$1904,8,FALSE)</f>
        <v>EB</v>
      </c>
      <c r="O461" s="7" t="s">
        <v>46</v>
      </c>
      <c r="P461" s="7">
        <v>35</v>
      </c>
      <c r="Q461" s="7">
        <v>5</v>
      </c>
      <c r="R461" s="7">
        <v>47</v>
      </c>
      <c r="S461" s="7">
        <f t="shared" si="15"/>
        <v>235</v>
      </c>
      <c r="T461" s="12">
        <v>0</v>
      </c>
      <c r="U461" s="12">
        <v>0.05</v>
      </c>
      <c r="V461" s="12">
        <v>0</v>
      </c>
      <c r="W461" s="12">
        <v>0.95</v>
      </c>
      <c r="X461" s="12">
        <v>0</v>
      </c>
      <c r="Y461" s="6" t="s">
        <v>61</v>
      </c>
      <c r="Z461" s="6" t="s">
        <v>72</v>
      </c>
      <c r="AA461" s="9" t="s">
        <v>116</v>
      </c>
      <c r="AB461" s="9" t="s">
        <v>116</v>
      </c>
      <c r="AC461" s="9" t="s">
        <v>116</v>
      </c>
      <c r="AD461" s="9" t="s">
        <v>116</v>
      </c>
      <c r="AE461" s="9" t="s">
        <v>49</v>
      </c>
      <c r="AF461" s="5">
        <v>2</v>
      </c>
      <c r="AG461" s="10">
        <f>VLOOKUP(B461,[1]NPRS!$A$29:$O$1904,10,FALSE)</f>
        <v>0</v>
      </c>
      <c r="AH461" s="5" t="str">
        <f>VLOOKUP(B461,'[1]Current Slope List'!$A$29:$M$1904,12,FALSE)</f>
        <v>Yes</v>
      </c>
      <c r="AI461" s="6" t="str">
        <f>IF(VLOOKUP(B461,'[1]intensive 2019'!$A$2:$E$145,1,TRUE)=B461,"Y","N")</f>
        <v>N</v>
      </c>
      <c r="AJ461" s="6" t="s">
        <v>50</v>
      </c>
      <c r="AK461" s="5">
        <v>6</v>
      </c>
      <c r="AL461" s="6" t="s">
        <v>50</v>
      </c>
      <c r="AM461" s="6" t="s">
        <v>50</v>
      </c>
      <c r="AN461" s="6" t="s">
        <v>50</v>
      </c>
      <c r="AO461" s="6" t="s">
        <v>50</v>
      </c>
      <c r="AP461" s="6" t="s">
        <v>50</v>
      </c>
    </row>
    <row r="462" spans="1:42">
      <c r="A462" s="5">
        <v>461</v>
      </c>
      <c r="B462" s="5" t="s">
        <v>892</v>
      </c>
      <c r="C462" s="6" t="str">
        <f>IF(VLOOKUP(B462,'[1]Current Slope List'!$A$29:$M$1904,1,FALSE)=B462,"Y","N")</f>
        <v>Y</v>
      </c>
      <c r="D462" s="5" t="str">
        <f>VLOOKUP(B462,'[1]Current Slope List'!$A$29:$M$1904,2,FALSE)</f>
        <v>11SE-A/C417</v>
      </c>
      <c r="E462" s="5">
        <f>VLOOKUP(B462,'[1]Current Slope List'!$A$29:$M$1904,3,FALSE)</f>
        <v>0</v>
      </c>
      <c r="F462" s="6" t="str">
        <f t="shared" si="14"/>
        <v>WHOLE</v>
      </c>
      <c r="G462" s="6" t="str">
        <f>VLOOKUP(B462,'[1]Current Slope List'!$A$29:$M$1904,4,FALSE)</f>
        <v>CP,ML&amp;Wch</v>
      </c>
      <c r="H462" s="6" t="str">
        <f>VLOOKUP(B462,'[1]Current Slope List'!$A$29:$M$1904,5,FALSE)</f>
        <v>Wch-S</v>
      </c>
      <c r="I462" s="6" t="s">
        <v>694</v>
      </c>
      <c r="K462" s="6" t="str">
        <f>VLOOKUP(B462,'[1]Current Slope List'!$A$29:$M$1904,11,FALSE)</f>
        <v>HappyValley</v>
      </c>
      <c r="L462" s="5" t="s">
        <v>888</v>
      </c>
      <c r="M462" s="5" t="s">
        <v>889</v>
      </c>
      <c r="N462" s="5" t="str">
        <f>VLOOKUP(B462,'[1]Current Slope List'!$A$29:$M$1904,8,FALSE)</f>
        <v>EB</v>
      </c>
      <c r="O462" s="7" t="s">
        <v>46</v>
      </c>
      <c r="P462" s="7">
        <v>40</v>
      </c>
      <c r="Q462" s="7">
        <v>5</v>
      </c>
      <c r="R462" s="7">
        <v>12</v>
      </c>
      <c r="S462" s="7">
        <f t="shared" si="15"/>
        <v>60</v>
      </c>
      <c r="T462" s="12">
        <v>0.4</v>
      </c>
      <c r="U462" s="12">
        <v>0.1</v>
      </c>
      <c r="V462" s="12">
        <v>0</v>
      </c>
      <c r="W462" s="12">
        <v>0.5</v>
      </c>
      <c r="X462" s="12">
        <v>0</v>
      </c>
      <c r="Y462" s="6" t="s">
        <v>61</v>
      </c>
      <c r="Z462" s="6" t="s">
        <v>72</v>
      </c>
      <c r="AA462" s="9" t="s">
        <v>116</v>
      </c>
      <c r="AB462" s="9" t="s">
        <v>116</v>
      </c>
      <c r="AC462" s="9" t="s">
        <v>116</v>
      </c>
      <c r="AD462" s="9" t="s">
        <v>116</v>
      </c>
      <c r="AE462" s="9" t="s">
        <v>49</v>
      </c>
      <c r="AF462" s="5">
        <v>3</v>
      </c>
      <c r="AG462" s="10">
        <f>VLOOKUP(B462,[1]NPRS!$A$29:$O$1904,10,FALSE)</f>
        <v>0.01</v>
      </c>
      <c r="AH462" s="5" t="str">
        <f>VLOOKUP(B462,'[1]Current Slope List'!$A$29:$M$1904,12,FALSE)</f>
        <v>Yes</v>
      </c>
      <c r="AI462" s="6" t="str">
        <f>IF(VLOOKUP(B462,'[1]intensive 2019'!$A$2:$E$145,1,TRUE)=B462,"Y","N")</f>
        <v>N</v>
      </c>
      <c r="AJ462" s="6" t="s">
        <v>50</v>
      </c>
      <c r="AK462" s="5">
        <v>1</v>
      </c>
      <c r="AL462" s="6" t="s">
        <v>50</v>
      </c>
      <c r="AM462" s="6" t="s">
        <v>50</v>
      </c>
      <c r="AN462" s="6" t="str">
        <f>IF(VLOOKUP(D462,[1]BRR!$A$2:$B$40,1,FALSE)=D462,"Y","N")</f>
        <v>Y</v>
      </c>
      <c r="AO462" s="6" t="s">
        <v>50</v>
      </c>
      <c r="AP462" s="6" t="s">
        <v>50</v>
      </c>
    </row>
    <row r="463" spans="1:42">
      <c r="A463" s="5">
        <v>462</v>
      </c>
      <c r="B463" s="5" t="s">
        <v>893</v>
      </c>
      <c r="C463" s="6" t="str">
        <f>IF(VLOOKUP(B463,'[1]Current Slope List'!$A$29:$M$1904,1,FALSE)=B463,"Y","N")</f>
        <v>Y</v>
      </c>
      <c r="D463" s="5" t="str">
        <f>VLOOKUP(B463,'[1]Current Slope List'!$A$29:$M$1904,2,FALSE)</f>
        <v>11SE-A/CR418</v>
      </c>
      <c r="E463" s="5" t="str">
        <f>VLOOKUP(B463,'[1]Current Slope List'!$A$29:$M$1904,3,FALSE)</f>
        <v>2,3</v>
      </c>
      <c r="F463" s="6" t="str">
        <f t="shared" si="14"/>
        <v>2,3</v>
      </c>
      <c r="G463" s="6" t="str">
        <f>VLOOKUP(B463,'[1]Current Slope List'!$A$29:$M$1904,4,FALSE)</f>
        <v>CP,ML&amp;Wch</v>
      </c>
      <c r="H463" s="6" t="str">
        <f>VLOOKUP(B463,'[1]Current Slope List'!$A$29:$M$1904,5,FALSE)</f>
        <v>Wch-S</v>
      </c>
      <c r="I463" s="6" t="s">
        <v>694</v>
      </c>
      <c r="K463" s="6" t="str">
        <f>VLOOKUP(B463,'[1]Current Slope List'!$A$29:$M$1904,11,FALSE)</f>
        <v>HappyValley</v>
      </c>
      <c r="L463" s="5" t="s">
        <v>888</v>
      </c>
      <c r="M463" s="5" t="s">
        <v>889</v>
      </c>
      <c r="N463" s="5" t="str">
        <f>VLOOKUP(B463,'[1]Current Slope List'!$A$29:$M$1904,8,FALSE)</f>
        <v>EB,HyD</v>
      </c>
      <c r="O463" s="7" t="s">
        <v>46</v>
      </c>
      <c r="P463" s="7">
        <v>27</v>
      </c>
      <c r="Q463" s="7">
        <v>2.5</v>
      </c>
      <c r="R463" s="7">
        <v>45</v>
      </c>
      <c r="S463" s="7">
        <f t="shared" si="15"/>
        <v>112.5</v>
      </c>
      <c r="T463" s="12">
        <v>0</v>
      </c>
      <c r="U463" s="12">
        <v>0</v>
      </c>
      <c r="V463" s="12">
        <v>1</v>
      </c>
      <c r="W463" s="12">
        <v>0</v>
      </c>
      <c r="X463" s="12">
        <v>0</v>
      </c>
      <c r="Y463" s="6" t="s">
        <v>61</v>
      </c>
      <c r="Z463" s="6" t="s">
        <v>72</v>
      </c>
      <c r="AA463" s="9" t="s">
        <v>797</v>
      </c>
      <c r="AB463" s="9" t="s">
        <v>551</v>
      </c>
      <c r="AC463" s="9" t="s">
        <v>121</v>
      </c>
      <c r="AD463" s="9" t="s">
        <v>56</v>
      </c>
      <c r="AE463" s="9" t="s">
        <v>72</v>
      </c>
      <c r="AF463" s="5">
        <v>2</v>
      </c>
      <c r="AG463" s="10">
        <f>VLOOKUP(B463,[1]NPRS!$A$29:$O$1904,10,FALSE)</f>
        <v>0.05</v>
      </c>
      <c r="AH463" s="5" t="str">
        <f>VLOOKUP(B463,'[1]Current Slope List'!$A$29:$M$1904,12,FALSE)</f>
        <v>Yes</v>
      </c>
      <c r="AI463" s="6" t="str">
        <f>IF(VLOOKUP(B463,'[1]intensive 2019'!$A$2:$E$145,1,TRUE)=B463,"Y","N")</f>
        <v>N</v>
      </c>
      <c r="AJ463" s="6" t="s">
        <v>50</v>
      </c>
      <c r="AK463" s="5">
        <v>9</v>
      </c>
      <c r="AL463" s="6" t="s">
        <v>50</v>
      </c>
      <c r="AM463" s="6" t="s">
        <v>50</v>
      </c>
      <c r="AN463" s="6" t="s">
        <v>50</v>
      </c>
      <c r="AO463" s="6" t="s">
        <v>50</v>
      </c>
      <c r="AP463" s="6" t="s">
        <v>50</v>
      </c>
    </row>
    <row r="464" spans="1:42">
      <c r="A464" s="5">
        <v>463</v>
      </c>
      <c r="B464" s="5" t="s">
        <v>894</v>
      </c>
      <c r="C464" s="6" t="str">
        <f>IF(VLOOKUP(B464,'[1]Current Slope List'!$A$29:$M$1904,1,FALSE)=B464,"Y","N")</f>
        <v>Y</v>
      </c>
      <c r="D464" s="5" t="str">
        <f>VLOOKUP(B464,'[1]Current Slope List'!$A$29:$M$1904,2,FALSE)</f>
        <v>11SE-A/R39</v>
      </c>
      <c r="E464" s="5">
        <f>VLOOKUP(B464,'[1]Current Slope List'!$A$29:$M$1904,3,FALSE)</f>
        <v>0</v>
      </c>
      <c r="F464" s="6" t="str">
        <f t="shared" si="14"/>
        <v>WHOLE</v>
      </c>
      <c r="G464" s="6" t="str">
        <f>VLOOKUP(B464,'[1]Current Slope List'!$A$29:$M$1904,4,FALSE)</f>
        <v>CP,ML&amp;Wch</v>
      </c>
      <c r="H464" s="6" t="str">
        <f>VLOOKUP(B464,'[1]Current Slope List'!$A$29:$M$1904,5,FALSE)</f>
        <v>Wch-S</v>
      </c>
      <c r="I464" s="6" t="s">
        <v>694</v>
      </c>
      <c r="K464" s="6" t="str">
        <f>VLOOKUP(B464,'[1]Current Slope List'!$A$29:$M$1904,11,FALSE)</f>
        <v>HappyValley</v>
      </c>
      <c r="L464" s="5" t="s">
        <v>888</v>
      </c>
      <c r="M464" s="5" t="s">
        <v>889</v>
      </c>
      <c r="N464" s="5" t="str">
        <f>VLOOKUP(B464,'[1]Current Slope List'!$A$29:$M$1904,8,FALSE)</f>
        <v>EB</v>
      </c>
      <c r="O464" s="7" t="s">
        <v>46</v>
      </c>
      <c r="P464" s="6" t="s">
        <v>49</v>
      </c>
      <c r="Q464" s="6" t="s">
        <v>49</v>
      </c>
      <c r="R464" s="6" t="s">
        <v>49</v>
      </c>
      <c r="S464" s="6" t="s">
        <v>49</v>
      </c>
      <c r="T464" s="6" t="s">
        <v>49</v>
      </c>
      <c r="U464" s="6" t="s">
        <v>49</v>
      </c>
      <c r="V464" s="6" t="s">
        <v>49</v>
      </c>
      <c r="W464" s="6" t="s">
        <v>49</v>
      </c>
      <c r="X464" s="6" t="s">
        <v>49</v>
      </c>
      <c r="Y464" s="6" t="s">
        <v>49</v>
      </c>
      <c r="Z464" s="6" t="s">
        <v>49</v>
      </c>
      <c r="AA464" s="9" t="s">
        <v>157</v>
      </c>
      <c r="AB464" s="9" t="s">
        <v>322</v>
      </c>
      <c r="AC464" s="9" t="s">
        <v>131</v>
      </c>
      <c r="AD464" s="9" t="s">
        <v>352</v>
      </c>
      <c r="AE464" s="9" t="s">
        <v>72</v>
      </c>
      <c r="AF464" s="5">
        <v>1</v>
      </c>
      <c r="AG464" s="10">
        <f>VLOOKUP(B464,[1]NPRS!$A$29:$O$1904,10,FALSE)</f>
        <v>0</v>
      </c>
      <c r="AH464" s="5" t="str">
        <f>VLOOKUP(B464,'[1]Current Slope List'!$A$29:$M$1904,12,FALSE)</f>
        <v>No</v>
      </c>
      <c r="AI464" s="6" t="str">
        <f>IF(VLOOKUP(B464,'[1]intensive 2019'!$A$2:$E$145,1,TRUE)=B464,"Y","N")</f>
        <v>N</v>
      </c>
      <c r="AJ464" s="6" t="s">
        <v>50</v>
      </c>
      <c r="AL464" s="6" t="s">
        <v>50</v>
      </c>
      <c r="AM464" s="6" t="s">
        <v>50</v>
      </c>
      <c r="AN464" s="6" t="s">
        <v>50</v>
      </c>
      <c r="AO464" s="6" t="s">
        <v>50</v>
      </c>
      <c r="AP464" s="6" t="s">
        <v>50</v>
      </c>
    </row>
    <row r="465" spans="1:42">
      <c r="A465" s="5">
        <v>464</v>
      </c>
      <c r="B465" s="5" t="s">
        <v>895</v>
      </c>
      <c r="C465" s="6" t="str">
        <f>IF(VLOOKUP(B465,'[1]Current Slope List'!$A$29:$M$1904,1,FALSE)=B465,"Y","N")</f>
        <v>Y</v>
      </c>
      <c r="D465" s="5" t="str">
        <f>VLOOKUP(B465,'[1]Current Slope List'!$A$29:$M$1904,2,FALSE)</f>
        <v>11SE-A/F417</v>
      </c>
      <c r="E465" s="5">
        <f>VLOOKUP(B465,'[1]Current Slope List'!$A$29:$M$1904,3,FALSE)</f>
        <v>0</v>
      </c>
      <c r="F465" s="6" t="str">
        <f t="shared" si="14"/>
        <v>WHOLE</v>
      </c>
      <c r="G465" s="6" t="str">
        <f>VLOOKUP(B465,'[1]Current Slope List'!$A$29:$M$1904,4,FALSE)</f>
        <v>CP,ML&amp;Wch</v>
      </c>
      <c r="H465" s="6" t="str">
        <f>VLOOKUP(B465,'[1]Current Slope List'!$A$29:$M$1904,5,FALSE)</f>
        <v>Wch-S</v>
      </c>
      <c r="I465" s="6" t="s">
        <v>694</v>
      </c>
      <c r="K465" s="6" t="str">
        <f>VLOOKUP(B465,'[1]Current Slope List'!$A$29:$M$1904,11,FALSE)</f>
        <v>HappyValley</v>
      </c>
      <c r="L465" s="5" t="s">
        <v>896</v>
      </c>
      <c r="M465" s="5" t="s">
        <v>897</v>
      </c>
      <c r="N465" s="5" t="str">
        <f>VLOOKUP(B465,'[1]Current Slope List'!$A$29:$M$1904,8,FALSE)</f>
        <v>LCSD</v>
      </c>
      <c r="O465" s="7" t="s">
        <v>46</v>
      </c>
      <c r="P465" s="7">
        <v>30</v>
      </c>
      <c r="Q465" s="7">
        <v>3.5</v>
      </c>
      <c r="R465" s="7">
        <v>180</v>
      </c>
      <c r="S465" s="7">
        <f t="shared" si="15"/>
        <v>630</v>
      </c>
      <c r="T465" s="12">
        <v>0</v>
      </c>
      <c r="U465" s="12">
        <v>1</v>
      </c>
      <c r="V465" s="12">
        <v>0</v>
      </c>
      <c r="W465" s="12">
        <v>0</v>
      </c>
      <c r="X465" s="12">
        <v>0</v>
      </c>
      <c r="Y465" s="6" t="s">
        <v>61</v>
      </c>
      <c r="Z465" s="6" t="s">
        <v>62</v>
      </c>
      <c r="AA465" s="9" t="s">
        <v>116</v>
      </c>
      <c r="AB465" s="9" t="s">
        <v>116</v>
      </c>
      <c r="AC465" s="9" t="s">
        <v>116</v>
      </c>
      <c r="AD465" s="9" t="s">
        <v>116</v>
      </c>
      <c r="AE465" s="9" t="s">
        <v>49</v>
      </c>
      <c r="AF465" s="5">
        <v>2</v>
      </c>
      <c r="AG465" s="10">
        <f>VLOOKUP(B465,[1]NPRS!$A$29:$O$1904,10,FALSE)</f>
        <v>0</v>
      </c>
      <c r="AH465" s="5" t="str">
        <f>VLOOKUP(B465,'[1]Current Slope List'!$A$29:$M$1904,12,FALSE)</f>
        <v>Yes</v>
      </c>
      <c r="AI465" s="6" t="str">
        <f>IF(VLOOKUP(B465,'[1]intensive 2019'!$A$2:$E$145,1,TRUE)=B465,"Y","N")</f>
        <v>N</v>
      </c>
      <c r="AJ465" s="6" t="s">
        <v>50</v>
      </c>
      <c r="AK465" s="5">
        <v>26</v>
      </c>
      <c r="AL465" s="6" t="s">
        <v>50</v>
      </c>
      <c r="AM465" s="6" t="s">
        <v>50</v>
      </c>
      <c r="AN465" s="6" t="s">
        <v>50</v>
      </c>
      <c r="AO465" s="6" t="s">
        <v>50</v>
      </c>
      <c r="AP465" s="6" t="str">
        <f>IF(VLOOKUP(D465,[1]Greening!$A$4:$C$30,1,FALSE)=D465,"Y","N")</f>
        <v>Y</v>
      </c>
    </row>
    <row r="466" spans="1:42">
      <c r="A466" s="5">
        <v>465</v>
      </c>
      <c r="B466" s="5" t="s">
        <v>898</v>
      </c>
      <c r="C466" s="6" t="str">
        <f>IF(VLOOKUP(B466,'[1]Current Slope List'!$A$29:$M$1904,1,FALSE)=B466,"Y","N")</f>
        <v>Y</v>
      </c>
      <c r="D466" s="5" t="str">
        <f>VLOOKUP(B466,'[1]Current Slope List'!$A$29:$M$1904,2,FALSE)</f>
        <v>15NW-C/C134</v>
      </c>
      <c r="E466" s="5">
        <f>VLOOKUP(B466,'[1]Current Slope List'!$A$29:$M$1904,3,FALSE)</f>
        <v>0</v>
      </c>
      <c r="F466" s="6" t="str">
        <f t="shared" si="14"/>
        <v>WHOLE</v>
      </c>
      <c r="G466" s="6" t="str">
        <f>VLOOKUP(B466,'[1]Current Slope List'!$A$29:$M$1904,4,FALSE)</f>
        <v>E</v>
      </c>
      <c r="H466" s="6" t="str">
        <f>VLOOKUP(B466,'[1]Current Slope List'!$A$29:$M$1904,5,FALSE)</f>
        <v>SKW&amp;Is-S</v>
      </c>
      <c r="I466" s="6" t="s">
        <v>899</v>
      </c>
      <c r="J466" s="6" t="s">
        <v>900</v>
      </c>
      <c r="K466" s="6">
        <f>VLOOKUP(B466,'[1]Current Slope List'!$A$29:$M$1904,11,FALSE)</f>
        <v>0</v>
      </c>
      <c r="L466" s="5" t="s">
        <v>901</v>
      </c>
      <c r="M466" s="5" t="s">
        <v>902</v>
      </c>
      <c r="N466" s="5" t="str">
        <f>VLOOKUP(B466,'[1]Current Slope List'!$A$29:$M$1904,8,FALSE)</f>
        <v>LCSD</v>
      </c>
      <c r="O466" s="7" t="s">
        <v>125</v>
      </c>
      <c r="P466" s="7">
        <v>80</v>
      </c>
      <c r="Q466" s="7">
        <v>6.5</v>
      </c>
      <c r="R466" s="7">
        <v>11</v>
      </c>
      <c r="S466" s="7">
        <f t="shared" si="15"/>
        <v>71.5</v>
      </c>
      <c r="T466" s="12">
        <v>0.35</v>
      </c>
      <c r="U466" s="12">
        <v>0</v>
      </c>
      <c r="V466" s="12">
        <v>0.35</v>
      </c>
      <c r="W466" s="12">
        <v>0.3</v>
      </c>
      <c r="X466" s="12">
        <v>0</v>
      </c>
      <c r="Y466" s="6" t="s">
        <v>78</v>
      </c>
      <c r="Z466" s="6" t="s">
        <v>72</v>
      </c>
      <c r="AA466" s="9" t="s">
        <v>116</v>
      </c>
      <c r="AB466" s="9" t="s">
        <v>116</v>
      </c>
      <c r="AC466" s="9" t="s">
        <v>116</v>
      </c>
      <c r="AD466" s="9" t="s">
        <v>116</v>
      </c>
      <c r="AE466" s="9" t="s">
        <v>49</v>
      </c>
      <c r="AF466" s="5">
        <v>3</v>
      </c>
      <c r="AG466" s="10">
        <f>VLOOKUP(B466,[1]NPRS!$A$29:$O$1904,10,FALSE)</f>
        <v>0.03</v>
      </c>
      <c r="AH466" s="5" t="str">
        <f>VLOOKUP(B466,'[1]Current Slope List'!$A$29:$M$1904,12,FALSE)</f>
        <v>Yes</v>
      </c>
      <c r="AI466" s="6" t="str">
        <f>IF(VLOOKUP(B466,'[1]intensive 2019'!$A$2:$E$145,1,TRUE)=B466,"Y","N")</f>
        <v>N</v>
      </c>
      <c r="AJ466" s="6" t="s">
        <v>50</v>
      </c>
      <c r="AK466" s="5">
        <v>2</v>
      </c>
      <c r="AL466" s="6" t="s">
        <v>50</v>
      </c>
      <c r="AM466" s="6" t="s">
        <v>50</v>
      </c>
      <c r="AN466" s="6" t="s">
        <v>50</v>
      </c>
      <c r="AO466" s="6" t="s">
        <v>50</v>
      </c>
      <c r="AP466" s="6" t="s">
        <v>50</v>
      </c>
    </row>
    <row r="467" spans="1:42">
      <c r="A467" s="5">
        <v>466</v>
      </c>
      <c r="B467" s="5" t="s">
        <v>903</v>
      </c>
      <c r="C467" s="6" t="str">
        <f>IF(VLOOKUP(B467,'[1]Current Slope List'!$A$29:$M$1904,1,FALSE)=B467,"Y","N")</f>
        <v>Y</v>
      </c>
      <c r="D467" s="5" t="str">
        <f>VLOOKUP(B467,'[1]Current Slope List'!$A$29:$M$1904,2,FALSE)</f>
        <v>14NW-D/C165</v>
      </c>
      <c r="E467" s="5">
        <f>VLOOKUP(B467,'[1]Current Slope List'!$A$29:$M$1904,3,FALSE)</f>
        <v>0</v>
      </c>
      <c r="F467" s="6" t="str">
        <f t="shared" si="14"/>
        <v>WHOLE</v>
      </c>
      <c r="G467" s="6" t="str">
        <f>VLOOKUP(B467,'[1]Current Slope List'!$A$29:$M$1904,4,FALSE)</f>
        <v>E</v>
      </c>
      <c r="H467" s="6" t="str">
        <f>VLOOKUP(B467,'[1]Current Slope List'!$A$29:$M$1904,5,FALSE)</f>
        <v>SKW&amp;Is-S</v>
      </c>
      <c r="I467" s="6" t="s">
        <v>899</v>
      </c>
      <c r="J467" s="6" t="s">
        <v>904</v>
      </c>
      <c r="K467" s="6">
        <f>VLOOKUP(B467,'[1]Current Slope List'!$A$29:$M$1904,11,FALSE)</f>
        <v>0</v>
      </c>
      <c r="L467" s="5" t="s">
        <v>905</v>
      </c>
      <c r="M467" s="5" t="s">
        <v>906</v>
      </c>
      <c r="N467" s="5" t="str">
        <f>VLOOKUP(B467,'[1]Current Slope List'!$A$29:$M$1904,8,FALSE)</f>
        <v>FEHD</v>
      </c>
      <c r="O467" s="7" t="s">
        <v>125</v>
      </c>
      <c r="P467" s="7">
        <v>62</v>
      </c>
      <c r="Q467" s="7">
        <v>8</v>
      </c>
      <c r="R467" s="7">
        <v>65</v>
      </c>
      <c r="S467" s="7">
        <f t="shared" si="15"/>
        <v>520</v>
      </c>
      <c r="T467" s="12">
        <v>0</v>
      </c>
      <c r="U467" s="12">
        <v>0</v>
      </c>
      <c r="V467" s="12">
        <v>0</v>
      </c>
      <c r="W467" s="12">
        <v>0</v>
      </c>
      <c r="X467" s="12">
        <v>1</v>
      </c>
      <c r="Y467" s="6" t="s">
        <v>61</v>
      </c>
      <c r="Z467" s="6" t="s">
        <v>72</v>
      </c>
      <c r="AA467" s="9" t="s">
        <v>116</v>
      </c>
      <c r="AB467" s="9" t="s">
        <v>116</v>
      </c>
      <c r="AC467" s="9" t="s">
        <v>116</v>
      </c>
      <c r="AD467" s="9" t="s">
        <v>116</v>
      </c>
      <c r="AE467" s="9" t="s">
        <v>49</v>
      </c>
      <c r="AF467" s="5">
        <v>1</v>
      </c>
      <c r="AG467" s="10">
        <f>VLOOKUP(B467,[1]NPRS!$A$29:$O$1904,10,FALSE)</f>
        <v>154.83000000000001</v>
      </c>
      <c r="AH467" s="5" t="str">
        <f>VLOOKUP(B467,'[1]Current Slope List'!$A$29:$M$1904,12,FALSE)</f>
        <v>Yes</v>
      </c>
      <c r="AI467" s="6" t="str">
        <f>IF(VLOOKUP(B467,'[1]intensive 2019'!$A$2:$E$145,1,TRUE)=B467,"Y","N")</f>
        <v>N</v>
      </c>
      <c r="AJ467" s="6" t="s">
        <v>50</v>
      </c>
      <c r="AK467" s="5">
        <v>11</v>
      </c>
      <c r="AL467" s="6" t="s">
        <v>50</v>
      </c>
      <c r="AM467" s="6" t="str">
        <f>IF(VLOOKUP(B467,'[1]Ficus Elastica'!$A$2:$B$33,1,FALSE)=B467,"Y","N")</f>
        <v>Y</v>
      </c>
      <c r="AN467" s="6" t="s">
        <v>50</v>
      </c>
      <c r="AO467" s="6" t="s">
        <v>50</v>
      </c>
      <c r="AP467" s="6" t="s">
        <v>50</v>
      </c>
    </row>
    <row r="468" spans="1:42">
      <c r="A468" s="5">
        <v>467</v>
      </c>
      <c r="B468" s="5" t="s">
        <v>907</v>
      </c>
      <c r="C468" s="6" t="str">
        <f>IF(VLOOKUP(B468,'[1]Current Slope List'!$A$29:$M$1904,1,FALSE)=B468,"Y","N")</f>
        <v>Y</v>
      </c>
      <c r="D468" s="5" t="str">
        <f>VLOOKUP(B468,'[1]Current Slope List'!$A$29:$M$1904,2,FALSE)</f>
        <v>14NW-D/C166</v>
      </c>
      <c r="E468" s="5">
        <f>VLOOKUP(B468,'[1]Current Slope List'!$A$29:$M$1904,3,FALSE)</f>
        <v>0</v>
      </c>
      <c r="F468" s="6" t="str">
        <f t="shared" si="14"/>
        <v>WHOLE</v>
      </c>
      <c r="G468" s="6" t="str">
        <f>VLOOKUP(B468,'[1]Current Slope List'!$A$29:$M$1904,4,FALSE)</f>
        <v>E</v>
      </c>
      <c r="H468" s="6" t="str">
        <f>VLOOKUP(B468,'[1]Current Slope List'!$A$29:$M$1904,5,FALSE)</f>
        <v>SKW&amp;Is-S</v>
      </c>
      <c r="I468" s="6" t="s">
        <v>899</v>
      </c>
      <c r="J468" s="6" t="s">
        <v>904</v>
      </c>
      <c r="K468" s="6">
        <f>VLOOKUP(B468,'[1]Current Slope List'!$A$29:$M$1904,11,FALSE)</f>
        <v>0</v>
      </c>
      <c r="L468" s="5" t="s">
        <v>905</v>
      </c>
      <c r="M468" s="5" t="s">
        <v>906</v>
      </c>
      <c r="N468" s="5" t="str">
        <f>VLOOKUP(B468,'[1]Current Slope List'!$A$29:$M$1904,8,FALSE)</f>
        <v>FEHD</v>
      </c>
      <c r="O468" s="7" t="s">
        <v>125</v>
      </c>
      <c r="P468" s="7">
        <v>27</v>
      </c>
      <c r="Q468" s="7">
        <v>10</v>
      </c>
      <c r="R468" s="7">
        <v>80</v>
      </c>
      <c r="S468" s="7">
        <f t="shared" si="15"/>
        <v>800</v>
      </c>
      <c r="T468" s="12">
        <v>0</v>
      </c>
      <c r="U468" s="12">
        <v>1</v>
      </c>
      <c r="V468" s="12">
        <v>0</v>
      </c>
      <c r="W468" s="12">
        <v>0</v>
      </c>
      <c r="X468" s="12">
        <v>0</v>
      </c>
      <c r="Y468" s="6" t="s">
        <v>78</v>
      </c>
      <c r="Z468" s="6" t="s">
        <v>62</v>
      </c>
      <c r="AA468" s="9" t="s">
        <v>116</v>
      </c>
      <c r="AB468" s="9" t="s">
        <v>116</v>
      </c>
      <c r="AC468" s="9" t="s">
        <v>116</v>
      </c>
      <c r="AD468" s="9" t="s">
        <v>116</v>
      </c>
      <c r="AE468" s="9" t="s">
        <v>49</v>
      </c>
      <c r="AF468" s="5">
        <v>2</v>
      </c>
      <c r="AG468" s="10">
        <f>VLOOKUP(B468,[1]NPRS!$A$29:$O$1904,10,FALSE)</f>
        <v>0.31</v>
      </c>
      <c r="AH468" s="5" t="str">
        <f>VLOOKUP(B468,'[1]Current Slope List'!$A$29:$M$1904,12,FALSE)</f>
        <v>Yes</v>
      </c>
      <c r="AI468" s="6" t="str">
        <f>IF(VLOOKUP(B468,'[1]intensive 2019'!$A$2:$E$145,1,TRUE)=B468,"Y","N")</f>
        <v>N</v>
      </c>
      <c r="AJ468" s="6" t="s">
        <v>50</v>
      </c>
      <c r="AK468" s="5">
        <v>78</v>
      </c>
      <c r="AL468" s="6" t="s">
        <v>50</v>
      </c>
      <c r="AM468" s="6" t="s">
        <v>50</v>
      </c>
      <c r="AN468" s="6" t="s">
        <v>50</v>
      </c>
      <c r="AO468" s="6" t="s">
        <v>50</v>
      </c>
      <c r="AP468" s="6" t="s">
        <v>50</v>
      </c>
    </row>
    <row r="469" spans="1:42">
      <c r="A469" s="5">
        <v>468</v>
      </c>
      <c r="B469" s="5" t="s">
        <v>908</v>
      </c>
      <c r="C469" s="6" t="str">
        <f>IF(VLOOKUP(B469,'[1]Current Slope List'!$A$29:$M$1904,1,FALSE)=B469,"Y","N")</f>
        <v>Y</v>
      </c>
      <c r="D469" s="5" t="str">
        <f>VLOOKUP(B469,'[1]Current Slope List'!$A$29:$M$1904,2,FALSE)</f>
        <v>14NW-D/F39</v>
      </c>
      <c r="E469" s="5">
        <f>VLOOKUP(B469,'[1]Current Slope List'!$A$29:$M$1904,3,FALSE)</f>
        <v>0</v>
      </c>
      <c r="F469" s="6" t="str">
        <f t="shared" si="14"/>
        <v>WHOLE</v>
      </c>
      <c r="G469" s="6" t="str">
        <f>VLOOKUP(B469,'[1]Current Slope List'!$A$29:$M$1904,4,FALSE)</f>
        <v>E</v>
      </c>
      <c r="H469" s="6" t="str">
        <f>VLOOKUP(B469,'[1]Current Slope List'!$A$29:$M$1904,5,FALSE)</f>
        <v>SKW&amp;Is-S</v>
      </c>
      <c r="I469" s="6" t="s">
        <v>899</v>
      </c>
      <c r="J469" s="6" t="s">
        <v>904</v>
      </c>
      <c r="K469" s="6">
        <f>VLOOKUP(B469,'[1]Current Slope List'!$A$29:$M$1904,11,FALSE)</f>
        <v>0</v>
      </c>
      <c r="L469" s="5" t="s">
        <v>905</v>
      </c>
      <c r="M469" s="5" t="s">
        <v>906</v>
      </c>
      <c r="N469" s="5" t="str">
        <f>VLOOKUP(B469,'[1]Current Slope List'!$A$29:$M$1904,8,FALSE)</f>
        <v>FEHD</v>
      </c>
      <c r="O469" s="7" t="s">
        <v>125</v>
      </c>
      <c r="P469" s="7">
        <v>27</v>
      </c>
      <c r="Q469" s="7">
        <v>3</v>
      </c>
      <c r="R469" s="7">
        <v>37</v>
      </c>
      <c r="S469" s="7">
        <f t="shared" si="15"/>
        <v>111</v>
      </c>
      <c r="T469" s="12">
        <v>0</v>
      </c>
      <c r="U469" s="12">
        <v>1</v>
      </c>
      <c r="V469" s="12">
        <v>0</v>
      </c>
      <c r="W469" s="12">
        <v>0</v>
      </c>
      <c r="X469" s="12">
        <v>0</v>
      </c>
      <c r="Y469" s="6" t="s">
        <v>61</v>
      </c>
      <c r="Z469" s="6" t="s">
        <v>62</v>
      </c>
      <c r="AA469" s="9" t="s">
        <v>116</v>
      </c>
      <c r="AB469" s="9" t="s">
        <v>116</v>
      </c>
      <c r="AC469" s="9" t="s">
        <v>116</v>
      </c>
      <c r="AD469" s="9" t="s">
        <v>116</v>
      </c>
      <c r="AE469" s="9" t="s">
        <v>49</v>
      </c>
      <c r="AF469" s="5">
        <v>1</v>
      </c>
      <c r="AG469" s="10">
        <f>VLOOKUP(B469,[1]NPRS!$A$29:$O$1904,10,FALSE)</f>
        <v>0</v>
      </c>
      <c r="AH469" s="5" t="str">
        <f>VLOOKUP(B469,'[1]Current Slope List'!$A$29:$M$1904,12,FALSE)</f>
        <v>Yes</v>
      </c>
      <c r="AI469" s="6" t="str">
        <f>IF(VLOOKUP(B469,'[1]intensive 2019'!$A$2:$E$145,1,TRUE)=B469,"Y","N")</f>
        <v>N</v>
      </c>
      <c r="AJ469" s="6" t="s">
        <v>50</v>
      </c>
      <c r="AK469" s="5">
        <v>4</v>
      </c>
      <c r="AL469" s="6" t="s">
        <v>50</v>
      </c>
      <c r="AM469" s="6" t="s">
        <v>50</v>
      </c>
      <c r="AN469" s="6" t="s">
        <v>50</v>
      </c>
      <c r="AO469" s="6" t="s">
        <v>50</v>
      </c>
      <c r="AP469" s="6" t="s">
        <v>50</v>
      </c>
    </row>
    <row r="470" spans="1:42">
      <c r="A470" s="5">
        <v>469</v>
      </c>
      <c r="B470" s="5" t="s">
        <v>909</v>
      </c>
      <c r="C470" s="6" t="str">
        <f>IF(VLOOKUP(B470,'[1]Current Slope List'!$A$29:$M$1904,1,FALSE)=B470,"Y","N")</f>
        <v>Y</v>
      </c>
      <c r="D470" s="5" t="str">
        <f>VLOOKUP(B470,'[1]Current Slope List'!$A$29:$M$1904,2,FALSE)</f>
        <v>14NW-D/F68</v>
      </c>
      <c r="E470" s="5">
        <f>VLOOKUP(B470,'[1]Current Slope List'!$A$29:$M$1904,3,FALSE)</f>
        <v>0</v>
      </c>
      <c r="F470" s="6" t="str">
        <f t="shared" si="14"/>
        <v>WHOLE</v>
      </c>
      <c r="G470" s="6" t="str">
        <f>VLOOKUP(B470,'[1]Current Slope List'!$A$29:$M$1904,4,FALSE)</f>
        <v>E</v>
      </c>
      <c r="H470" s="6" t="str">
        <f>VLOOKUP(B470,'[1]Current Slope List'!$A$29:$M$1904,5,FALSE)</f>
        <v>SKW&amp;Is-S</v>
      </c>
      <c r="I470" s="6" t="s">
        <v>899</v>
      </c>
      <c r="J470" s="6" t="s">
        <v>904</v>
      </c>
      <c r="K470" s="6">
        <f>VLOOKUP(B470,'[1]Current Slope List'!$A$29:$M$1904,11,FALSE)</f>
        <v>0</v>
      </c>
      <c r="L470" s="5" t="s">
        <v>905</v>
      </c>
      <c r="M470" s="5" t="s">
        <v>906</v>
      </c>
      <c r="N470" s="5" t="str">
        <f>VLOOKUP(B470,'[1]Current Slope List'!$A$29:$M$1904,8,FALSE)</f>
        <v>FEHD</v>
      </c>
      <c r="O470" s="7" t="s">
        <v>125</v>
      </c>
      <c r="P470" s="7">
        <v>35</v>
      </c>
      <c r="Q470" s="7">
        <v>5</v>
      </c>
      <c r="R470" s="7">
        <v>63</v>
      </c>
      <c r="S470" s="7">
        <f t="shared" si="15"/>
        <v>315</v>
      </c>
      <c r="T470" s="12">
        <v>0</v>
      </c>
      <c r="U470" s="12">
        <v>1</v>
      </c>
      <c r="V470" s="12">
        <v>0</v>
      </c>
      <c r="W470" s="12">
        <v>0</v>
      </c>
      <c r="X470" s="12">
        <v>0</v>
      </c>
      <c r="Y470" s="6" t="s">
        <v>61</v>
      </c>
      <c r="Z470" s="6" t="s">
        <v>62</v>
      </c>
      <c r="AA470" s="9" t="s">
        <v>116</v>
      </c>
      <c r="AB470" s="9" t="s">
        <v>116</v>
      </c>
      <c r="AC470" s="9" t="s">
        <v>116</v>
      </c>
      <c r="AD470" s="9" t="s">
        <v>116</v>
      </c>
      <c r="AE470" s="9" t="s">
        <v>49</v>
      </c>
      <c r="AF470" s="5">
        <v>2</v>
      </c>
      <c r="AG470" s="10">
        <f>VLOOKUP(B470,[1]NPRS!$A$29:$O$1904,10,FALSE)</f>
        <v>1.3799999999999999E-3</v>
      </c>
      <c r="AH470" s="5" t="str">
        <f>VLOOKUP(B470,'[1]Current Slope List'!$A$29:$M$1904,12,FALSE)</f>
        <v>Yes</v>
      </c>
      <c r="AI470" s="6" t="str">
        <f>IF(VLOOKUP(B470,'[1]intensive 2019'!$A$2:$E$145,1,TRUE)=B470,"Y","N")</f>
        <v>N</v>
      </c>
      <c r="AJ470" s="6" t="s">
        <v>50</v>
      </c>
      <c r="AK470" s="5">
        <v>14</v>
      </c>
      <c r="AL470" s="6" t="s">
        <v>50</v>
      </c>
      <c r="AM470" s="6" t="str">
        <f>IF(VLOOKUP(B470,'[1]Ficus Elastica'!$A$2:$B$33,1,FALSE)=B470,"Y","N")</f>
        <v>Y</v>
      </c>
      <c r="AN470" s="6" t="s">
        <v>50</v>
      </c>
      <c r="AO470" s="6" t="s">
        <v>50</v>
      </c>
      <c r="AP470" s="6" t="s">
        <v>50</v>
      </c>
    </row>
    <row r="471" spans="1:42">
      <c r="A471" s="5">
        <v>470</v>
      </c>
      <c r="B471" s="5" t="s">
        <v>910</v>
      </c>
      <c r="C471" s="6" t="str">
        <f>IF(VLOOKUP(B471,'[1]Current Slope List'!$A$29:$M$1904,1,FALSE)=B471,"Y","N")</f>
        <v>Y</v>
      </c>
      <c r="D471" s="5" t="str">
        <f>VLOOKUP(B471,'[1]Current Slope List'!$A$29:$M$1904,2,FALSE)</f>
        <v>14NW-D/C198</v>
      </c>
      <c r="E471" s="5">
        <f>VLOOKUP(B471,'[1]Current Slope List'!$A$29:$M$1904,3,FALSE)</f>
        <v>0</v>
      </c>
      <c r="F471" s="6" t="str">
        <f t="shared" si="14"/>
        <v>WHOLE</v>
      </c>
      <c r="G471" s="6" t="str">
        <f>VLOOKUP(B471,'[1]Current Slope List'!$A$29:$M$1904,4,FALSE)</f>
        <v>E</v>
      </c>
      <c r="H471" s="6" t="str">
        <f>VLOOKUP(B471,'[1]Current Slope List'!$A$29:$M$1904,5,FALSE)</f>
        <v>SKW&amp;Is-S</v>
      </c>
      <c r="I471" s="6" t="s">
        <v>899</v>
      </c>
      <c r="J471" s="6" t="s">
        <v>904</v>
      </c>
      <c r="K471" s="6" t="str">
        <f>VLOOKUP(B471,'[1]Current Slope List'!$A$29:$M$1904,11,FALSE)</f>
        <v>CheungChau</v>
      </c>
      <c r="L471" s="5" t="s">
        <v>911</v>
      </c>
      <c r="M471" s="5" t="s">
        <v>912</v>
      </c>
      <c r="N471" s="5" t="str">
        <f>VLOOKUP(B471,'[1]Current Slope List'!$A$29:$M$1904,8,FALSE)</f>
        <v>LCSD</v>
      </c>
      <c r="O471" s="7" t="s">
        <v>46</v>
      </c>
      <c r="P471" s="7">
        <v>47</v>
      </c>
      <c r="Q471" s="7">
        <v>6</v>
      </c>
      <c r="R471" s="7">
        <v>16</v>
      </c>
      <c r="S471" s="7">
        <f t="shared" si="15"/>
        <v>96</v>
      </c>
      <c r="T471" s="12">
        <v>0.45</v>
      </c>
      <c r="U471" s="12">
        <v>0.5</v>
      </c>
      <c r="V471" s="12">
        <v>0</v>
      </c>
      <c r="W471" s="12">
        <v>0.05</v>
      </c>
      <c r="X471" s="12">
        <v>0</v>
      </c>
      <c r="Y471" s="6" t="s">
        <v>61</v>
      </c>
      <c r="Z471" s="6" t="s">
        <v>72</v>
      </c>
      <c r="AA471" s="9" t="s">
        <v>116</v>
      </c>
      <c r="AB471" s="9" t="s">
        <v>116</v>
      </c>
      <c r="AC471" s="9" t="s">
        <v>116</v>
      </c>
      <c r="AD471" s="9" t="s">
        <v>116</v>
      </c>
      <c r="AE471" s="9" t="s">
        <v>49</v>
      </c>
      <c r="AF471" s="5">
        <v>3</v>
      </c>
      <c r="AG471" s="10">
        <f>VLOOKUP(B471,[1]NPRS!$A$29:$O$1904,10,FALSE)</f>
        <v>0.01</v>
      </c>
      <c r="AH471" s="5" t="str">
        <f>VLOOKUP(B471,'[1]Current Slope List'!$A$29:$M$1904,12,FALSE)</f>
        <v>Yes</v>
      </c>
      <c r="AI471" s="6" t="str">
        <f>IF(VLOOKUP(B471,'[1]intensive 2019'!$A$2:$E$145,1,TRUE)=B471,"Y","N")</f>
        <v>N</v>
      </c>
      <c r="AJ471" s="6" t="s">
        <v>50</v>
      </c>
      <c r="AK471" s="5">
        <v>9</v>
      </c>
      <c r="AL471" s="6" t="s">
        <v>50</v>
      </c>
      <c r="AM471" s="6" t="s">
        <v>50</v>
      </c>
      <c r="AN471" s="6" t="s">
        <v>50</v>
      </c>
      <c r="AO471" s="6" t="s">
        <v>50</v>
      </c>
      <c r="AP471" s="6" t="s">
        <v>50</v>
      </c>
    </row>
    <row r="472" spans="1:42">
      <c r="A472" s="5">
        <v>471</v>
      </c>
      <c r="B472" s="5" t="s">
        <v>913</v>
      </c>
      <c r="C472" s="6" t="str">
        <f>IF(VLOOKUP(B472,'[1]Current Slope List'!$A$29:$M$1904,1,FALSE)=B472,"Y","N")</f>
        <v>Y</v>
      </c>
      <c r="D472" s="5" t="str">
        <f>VLOOKUP(B472,'[1]Current Slope List'!$A$29:$M$1904,2,FALSE)</f>
        <v>14NW-D/C299</v>
      </c>
      <c r="E472" s="5">
        <f>VLOOKUP(B472,'[1]Current Slope List'!$A$29:$M$1904,3,FALSE)</f>
        <v>0</v>
      </c>
      <c r="F472" s="6" t="str">
        <f t="shared" si="14"/>
        <v>WHOLE</v>
      </c>
      <c r="G472" s="6" t="str">
        <f>VLOOKUP(B472,'[1]Current Slope List'!$A$29:$M$1904,4,FALSE)</f>
        <v>E</v>
      </c>
      <c r="H472" s="6" t="str">
        <f>VLOOKUP(B472,'[1]Current Slope List'!$A$29:$M$1904,5,FALSE)</f>
        <v>SKW&amp;Is-S</v>
      </c>
      <c r="I472" s="6" t="s">
        <v>899</v>
      </c>
      <c r="J472" s="6" t="s">
        <v>904</v>
      </c>
      <c r="K472" s="6">
        <f>VLOOKUP(B472,'[1]Current Slope List'!$A$29:$M$1904,11,FALSE)</f>
        <v>0</v>
      </c>
      <c r="L472" s="5" t="s">
        <v>911</v>
      </c>
      <c r="M472" s="5" t="s">
        <v>912</v>
      </c>
      <c r="N472" s="5" t="str">
        <f>VLOOKUP(B472,'[1]Current Slope List'!$A$29:$M$1904,8,FALSE)</f>
        <v>LCSD</v>
      </c>
      <c r="O472" s="7" t="s">
        <v>46</v>
      </c>
      <c r="P472" s="7">
        <v>50</v>
      </c>
      <c r="Q472" s="7">
        <v>4.8</v>
      </c>
      <c r="R472" s="7">
        <v>20</v>
      </c>
      <c r="S472" s="7">
        <f t="shared" si="15"/>
        <v>96</v>
      </c>
      <c r="T472" s="12">
        <v>0</v>
      </c>
      <c r="U472" s="12">
        <v>1</v>
      </c>
      <c r="V472" s="12">
        <v>0</v>
      </c>
      <c r="W472" s="12">
        <v>0</v>
      </c>
      <c r="X472" s="12">
        <v>0</v>
      </c>
      <c r="Y472" s="6" t="s">
        <v>61</v>
      </c>
      <c r="Z472" s="6" t="s">
        <v>62</v>
      </c>
      <c r="AA472" s="9" t="s">
        <v>116</v>
      </c>
      <c r="AB472" s="9" t="s">
        <v>116</v>
      </c>
      <c r="AC472" s="9" t="s">
        <v>116</v>
      </c>
      <c r="AD472" s="9" t="s">
        <v>116</v>
      </c>
      <c r="AE472" s="9" t="s">
        <v>49</v>
      </c>
      <c r="AF472" s="5">
        <v>3</v>
      </c>
      <c r="AG472" s="10">
        <f>VLOOKUP(B472,[1]NPRS!$A$29:$O$1904,10,FALSE)</f>
        <v>0</v>
      </c>
      <c r="AH472" s="5" t="str">
        <f>VLOOKUP(B472,'[1]Current Slope List'!$A$29:$M$1904,12,FALSE)</f>
        <v>Yes</v>
      </c>
      <c r="AI472" s="6" t="str">
        <f>IF(VLOOKUP(B472,'[1]intensive 2019'!$A$2:$E$145,1,TRUE)=B472,"Y","N")</f>
        <v>N</v>
      </c>
      <c r="AJ472" s="6" t="s">
        <v>50</v>
      </c>
      <c r="AK472" s="5">
        <v>2</v>
      </c>
      <c r="AL472" s="6" t="s">
        <v>50</v>
      </c>
      <c r="AM472" s="6" t="s">
        <v>50</v>
      </c>
      <c r="AN472" s="6" t="s">
        <v>50</v>
      </c>
      <c r="AO472" s="6" t="s">
        <v>50</v>
      </c>
      <c r="AP472" s="6" t="s">
        <v>50</v>
      </c>
    </row>
    <row r="473" spans="1:42">
      <c r="A473" s="5">
        <v>472</v>
      </c>
      <c r="B473" s="5" t="s">
        <v>914</v>
      </c>
      <c r="C473" s="6" t="str">
        <f>IF(VLOOKUP(B473,'[1]Current Slope List'!$A$29:$M$1904,1,FALSE)=B473,"Y","N")</f>
        <v>Y</v>
      </c>
      <c r="D473" s="5" t="str">
        <f>VLOOKUP(B473,'[1]Current Slope List'!$A$29:$M$1904,2,FALSE)</f>
        <v>14NW-D/C290</v>
      </c>
      <c r="E473" s="5">
        <f>VLOOKUP(B473,'[1]Current Slope List'!$A$29:$M$1904,3,FALSE)</f>
        <v>0</v>
      </c>
      <c r="F473" s="6" t="str">
        <f t="shared" si="14"/>
        <v>WHOLE</v>
      </c>
      <c r="G473" s="6" t="str">
        <f>VLOOKUP(B473,'[1]Current Slope List'!$A$29:$M$1904,4,FALSE)</f>
        <v>E</v>
      </c>
      <c r="H473" s="6" t="str">
        <f>VLOOKUP(B473,'[1]Current Slope List'!$A$29:$M$1904,5,FALSE)</f>
        <v>SKW&amp;Is-S</v>
      </c>
      <c r="I473" s="6" t="s">
        <v>899</v>
      </c>
      <c r="J473" s="6" t="s">
        <v>904</v>
      </c>
      <c r="K473" s="6" t="str">
        <f>VLOOKUP(B473,'[1]Current Slope List'!$A$29:$M$1904,11,FALSE)</f>
        <v>CheungChau</v>
      </c>
      <c r="L473" s="5" t="s">
        <v>911</v>
      </c>
      <c r="M473" s="5" t="s">
        <v>912</v>
      </c>
      <c r="N473" s="5" t="str">
        <f>VLOOKUP(B473,'[1]Current Slope List'!$A$29:$M$1904,8,FALSE)</f>
        <v>LCSD</v>
      </c>
      <c r="O473" s="7" t="s">
        <v>125</v>
      </c>
      <c r="P473" s="7">
        <v>65</v>
      </c>
      <c r="Q473" s="7">
        <v>5.5</v>
      </c>
      <c r="R473" s="7">
        <v>30</v>
      </c>
      <c r="S473" s="7">
        <f t="shared" si="15"/>
        <v>165</v>
      </c>
      <c r="T473" s="12">
        <v>0</v>
      </c>
      <c r="U473" s="12">
        <v>1</v>
      </c>
      <c r="V473" s="12">
        <v>0</v>
      </c>
      <c r="W473" s="12">
        <v>0</v>
      </c>
      <c r="X473" s="12">
        <v>0</v>
      </c>
      <c r="Y473" s="6" t="s">
        <v>61</v>
      </c>
      <c r="Z473" s="6" t="s">
        <v>62</v>
      </c>
      <c r="AA473" s="9" t="s">
        <v>116</v>
      </c>
      <c r="AB473" s="9" t="s">
        <v>116</v>
      </c>
      <c r="AC473" s="9" t="s">
        <v>116</v>
      </c>
      <c r="AD473" s="9" t="s">
        <v>116</v>
      </c>
      <c r="AE473" s="9" t="s">
        <v>49</v>
      </c>
      <c r="AF473" s="5">
        <v>2</v>
      </c>
      <c r="AG473" s="10">
        <f>VLOOKUP(B473,[1]NPRS!$A$29:$O$1904,10,FALSE)</f>
        <v>7.5</v>
      </c>
      <c r="AH473" s="5" t="str">
        <f>VLOOKUP(B473,'[1]Current Slope List'!$A$29:$M$1904,12,FALSE)</f>
        <v>Yes</v>
      </c>
      <c r="AI473" s="6" t="str">
        <f>IF(VLOOKUP(B473,'[1]intensive 2019'!$A$2:$E$145,1,TRUE)=B473,"Y","N")</f>
        <v>N</v>
      </c>
      <c r="AJ473" s="6" t="s">
        <v>50</v>
      </c>
      <c r="AK473" s="5">
        <v>27</v>
      </c>
      <c r="AL473" s="6" t="s">
        <v>50</v>
      </c>
      <c r="AM473" s="6" t="s">
        <v>50</v>
      </c>
      <c r="AN473" s="6" t="s">
        <v>50</v>
      </c>
      <c r="AO473" s="6" t="s">
        <v>50</v>
      </c>
      <c r="AP473" s="6" t="s">
        <v>50</v>
      </c>
    </row>
    <row r="474" spans="1:42">
      <c r="A474" s="5">
        <v>473</v>
      </c>
      <c r="B474" s="5" t="s">
        <v>915</v>
      </c>
      <c r="C474" s="6" t="str">
        <f>IF(VLOOKUP(B474,'[1]Current Slope List'!$A$29:$M$1904,1,FALSE)=B474,"Y","N")</f>
        <v>Y</v>
      </c>
      <c r="D474" s="5" t="str">
        <f>VLOOKUP(B474,'[1]Current Slope List'!$A$29:$M$1904,2,FALSE)</f>
        <v>14NW-D/C453</v>
      </c>
      <c r="E474" s="5" t="str">
        <f>VLOOKUP(B474,'[1]Current Slope List'!$A$29:$M$1904,3,FALSE)</f>
        <v>1,2</v>
      </c>
      <c r="F474" s="6" t="str">
        <f t="shared" si="14"/>
        <v>1,2</v>
      </c>
      <c r="G474" s="6" t="str">
        <f>VLOOKUP(B474,'[1]Current Slope List'!$A$29:$M$1904,4,FALSE)</f>
        <v>E</v>
      </c>
      <c r="H474" s="6" t="str">
        <f>VLOOKUP(B474,'[1]Current Slope List'!$A$29:$M$1904,5,FALSE)</f>
        <v>SKW&amp;Is-S</v>
      </c>
      <c r="I474" s="6" t="s">
        <v>899</v>
      </c>
      <c r="J474" s="6" t="s">
        <v>904</v>
      </c>
      <c r="K474" s="6" t="str">
        <f>VLOOKUP(B474,'[1]Current Slope List'!$A$29:$M$1904,11,FALSE)</f>
        <v>CheungChau</v>
      </c>
      <c r="L474" s="5" t="s">
        <v>916</v>
      </c>
      <c r="M474" s="5" t="s">
        <v>917</v>
      </c>
      <c r="N474" s="5" t="str">
        <f>VLOOKUP(B474,'[1]Current Slope List'!$A$29:$M$1904,8,FALSE)</f>
        <v>FEHD,FEHD</v>
      </c>
      <c r="O474" s="7" t="s">
        <v>46</v>
      </c>
      <c r="P474" s="7">
        <v>86</v>
      </c>
      <c r="Q474" s="7">
        <v>3.4</v>
      </c>
      <c r="R474" s="7">
        <v>24</v>
      </c>
      <c r="S474" s="7">
        <f t="shared" si="15"/>
        <v>81.599999999999994</v>
      </c>
      <c r="T474" s="12">
        <v>0</v>
      </c>
      <c r="U474" s="12">
        <v>0.5</v>
      </c>
      <c r="V474" s="12">
        <v>0.5</v>
      </c>
      <c r="W474" s="12">
        <v>0</v>
      </c>
      <c r="X474" s="12">
        <v>0</v>
      </c>
      <c r="Y474" s="6" t="s">
        <v>61</v>
      </c>
      <c r="Z474" s="6" t="s">
        <v>72</v>
      </c>
      <c r="AA474" s="9" t="s">
        <v>116</v>
      </c>
      <c r="AB474" s="9" t="s">
        <v>116</v>
      </c>
      <c r="AC474" s="9" t="s">
        <v>116</v>
      </c>
      <c r="AD474" s="9" t="s">
        <v>116</v>
      </c>
      <c r="AE474" s="9" t="s">
        <v>49</v>
      </c>
      <c r="AG474" s="10">
        <f>VLOOKUP(B474,[1]NPRS!$A$29:$O$1904,10,FALSE)</f>
        <v>253.17</v>
      </c>
      <c r="AH474" s="5" t="str">
        <f>VLOOKUP(B474,'[1]Current Slope List'!$A$29:$M$1904,12,FALSE)</f>
        <v>Yes</v>
      </c>
      <c r="AI474" s="6" t="str">
        <f>IF(VLOOKUP(B474,'[1]intensive 2019'!$A$2:$E$145,1,TRUE)=B474,"Y","N")</f>
        <v>N</v>
      </c>
      <c r="AJ474" s="6" t="s">
        <v>50</v>
      </c>
      <c r="AL474" s="6" t="s">
        <v>50</v>
      </c>
      <c r="AM474" s="6" t="s">
        <v>50</v>
      </c>
      <c r="AN474" s="6" t="s">
        <v>50</v>
      </c>
      <c r="AO474" s="6" t="s">
        <v>50</v>
      </c>
      <c r="AP474" s="6" t="s">
        <v>50</v>
      </c>
    </row>
    <row r="475" spans="1:42">
      <c r="A475" s="5">
        <v>474</v>
      </c>
      <c r="B475" s="5" t="s">
        <v>918</v>
      </c>
      <c r="C475" s="6" t="str">
        <f>IF(VLOOKUP(B475,'[1]Current Slope List'!$A$29:$M$1904,1,FALSE)=B475,"Y","N")</f>
        <v>Y</v>
      </c>
      <c r="D475" s="5" t="str">
        <f>VLOOKUP(B475,'[1]Current Slope List'!$A$29:$M$1904,2,FALSE)</f>
        <v>14NW-D/C248</v>
      </c>
      <c r="E475" s="5">
        <f>VLOOKUP(B475,'[1]Current Slope List'!$A$29:$M$1904,3,FALSE)</f>
        <v>0</v>
      </c>
      <c r="F475" s="6" t="str">
        <f t="shared" si="14"/>
        <v>WHOLE</v>
      </c>
      <c r="G475" s="6" t="str">
        <f>VLOOKUP(B475,'[1]Current Slope List'!$A$29:$M$1904,4,FALSE)</f>
        <v>E</v>
      </c>
      <c r="H475" s="6" t="str">
        <f>VLOOKUP(B475,'[1]Current Slope List'!$A$29:$M$1904,5,FALSE)</f>
        <v>SKW&amp;Is-S</v>
      </c>
      <c r="I475" s="6" t="s">
        <v>899</v>
      </c>
      <c r="J475" s="6" t="s">
        <v>904</v>
      </c>
      <c r="K475" s="6" t="str">
        <f>VLOOKUP(B475,'[1]Current Slope List'!$A$29:$M$1904,11,FALSE)</f>
        <v>CheungChau</v>
      </c>
      <c r="L475" s="5" t="s">
        <v>919</v>
      </c>
      <c r="M475" s="5" t="s">
        <v>920</v>
      </c>
      <c r="N475" s="5" t="str">
        <f>VLOOKUP(B475,'[1]Current Slope List'!$A$29:$M$1904,8,FALSE)</f>
        <v>EB</v>
      </c>
      <c r="O475" s="7" t="s">
        <v>125</v>
      </c>
      <c r="P475" s="7">
        <v>40</v>
      </c>
      <c r="Q475" s="7">
        <v>7.5</v>
      </c>
      <c r="R475" s="7">
        <v>100</v>
      </c>
      <c r="S475" s="7">
        <f t="shared" si="15"/>
        <v>750</v>
      </c>
      <c r="T475" s="12">
        <v>0</v>
      </c>
      <c r="U475" s="12">
        <v>0.4</v>
      </c>
      <c r="V475" s="12">
        <v>0.1</v>
      </c>
      <c r="W475" s="12">
        <v>0.5</v>
      </c>
      <c r="X475" s="12">
        <v>0</v>
      </c>
      <c r="Y475" s="6" t="s">
        <v>61</v>
      </c>
      <c r="Z475" s="6" t="s">
        <v>72</v>
      </c>
      <c r="AA475" s="9" t="s">
        <v>116</v>
      </c>
      <c r="AB475" s="9" t="s">
        <v>116</v>
      </c>
      <c r="AC475" s="9" t="s">
        <v>116</v>
      </c>
      <c r="AD475" s="9" t="s">
        <v>116</v>
      </c>
      <c r="AE475" s="9" t="s">
        <v>49</v>
      </c>
      <c r="AF475" s="5">
        <v>1</v>
      </c>
      <c r="AG475" s="10">
        <f>VLOOKUP(B475,[1]NPRS!$A$29:$O$1904,10,FALSE)</f>
        <v>0.11</v>
      </c>
      <c r="AH475" s="5" t="str">
        <f>VLOOKUP(B475,'[1]Current Slope List'!$A$29:$M$1904,12,FALSE)</f>
        <v>Yes</v>
      </c>
      <c r="AI475" s="6" t="str">
        <f>IF(VLOOKUP(B475,'[1]intensive 2019'!$A$2:$E$145,1,TRUE)=B475,"Y","N")</f>
        <v>N</v>
      </c>
      <c r="AJ475" s="6" t="s">
        <v>50</v>
      </c>
      <c r="AK475" s="5">
        <v>13</v>
      </c>
      <c r="AL475" s="6" t="s">
        <v>50</v>
      </c>
      <c r="AM475" s="6" t="s">
        <v>50</v>
      </c>
      <c r="AN475" s="6" t="s">
        <v>50</v>
      </c>
      <c r="AO475" s="6" t="s">
        <v>50</v>
      </c>
      <c r="AP475" s="6" t="s">
        <v>50</v>
      </c>
    </row>
    <row r="476" spans="1:42">
      <c r="A476" s="5">
        <v>475</v>
      </c>
      <c r="B476" s="5" t="s">
        <v>921</v>
      </c>
      <c r="C476" s="6" t="str">
        <f>IF(VLOOKUP(B476,'[1]Current Slope List'!$A$29:$M$1904,1,FALSE)=B476,"Y","N")</f>
        <v>Y</v>
      </c>
      <c r="D476" s="5" t="str">
        <f>VLOOKUP(B476,'[1]Current Slope List'!$A$29:$M$1904,2,FALSE)</f>
        <v>14NW-D/FR48</v>
      </c>
      <c r="E476" s="5">
        <f>VLOOKUP(B476,'[1]Current Slope List'!$A$29:$M$1904,3,FALSE)</f>
        <v>1</v>
      </c>
      <c r="F476" s="6">
        <f t="shared" si="14"/>
        <v>1</v>
      </c>
      <c r="G476" s="6" t="str">
        <f>VLOOKUP(B476,'[1]Current Slope List'!$A$29:$M$1904,4,FALSE)</f>
        <v>E</v>
      </c>
      <c r="H476" s="6" t="str">
        <f>VLOOKUP(B476,'[1]Current Slope List'!$A$29:$M$1904,5,FALSE)</f>
        <v>SKW&amp;Is-S</v>
      </c>
      <c r="I476" s="6" t="s">
        <v>899</v>
      </c>
      <c r="J476" s="6" t="s">
        <v>904</v>
      </c>
      <c r="K476" s="6" t="str">
        <f>VLOOKUP(B476,'[1]Current Slope List'!$A$29:$M$1904,11,FALSE)</f>
        <v>CheungChau</v>
      </c>
      <c r="L476" s="5" t="s">
        <v>919</v>
      </c>
      <c r="M476" s="5" t="s">
        <v>920</v>
      </c>
      <c r="N476" s="5" t="str">
        <f>VLOOKUP(B476,'[1]Current Slope List'!$A$29:$M$1904,8,FALSE)</f>
        <v>EB</v>
      </c>
      <c r="O476" s="7" t="s">
        <v>46</v>
      </c>
      <c r="P476" s="7">
        <v>30</v>
      </c>
      <c r="Q476" s="7">
        <v>3</v>
      </c>
      <c r="R476" s="7">
        <v>40</v>
      </c>
      <c r="S476" s="7">
        <f t="shared" si="15"/>
        <v>120</v>
      </c>
      <c r="T476" s="12">
        <v>0</v>
      </c>
      <c r="U476" s="12">
        <v>0</v>
      </c>
      <c r="V476" s="12">
        <v>1</v>
      </c>
      <c r="W476" s="12">
        <v>0</v>
      </c>
      <c r="X476" s="12">
        <v>0</v>
      </c>
      <c r="Y476" s="6" t="s">
        <v>61</v>
      </c>
      <c r="Z476" s="6" t="s">
        <v>72</v>
      </c>
      <c r="AA476" s="9" t="s">
        <v>270</v>
      </c>
      <c r="AB476" s="9" t="s">
        <v>288</v>
      </c>
      <c r="AC476" s="9" t="s">
        <v>121</v>
      </c>
      <c r="AD476" s="9" t="s">
        <v>79</v>
      </c>
      <c r="AE476" s="9" t="s">
        <v>72</v>
      </c>
      <c r="AF476" s="5">
        <v>1</v>
      </c>
      <c r="AG476" s="10">
        <f>VLOOKUP(B476,[1]NPRS!$A$29:$O$1904,10,FALSE)</f>
        <v>1236.3800000000001</v>
      </c>
      <c r="AH476" s="5" t="str">
        <f>VLOOKUP(B476,'[1]Current Slope List'!$A$29:$M$1904,12,FALSE)</f>
        <v>Yes</v>
      </c>
      <c r="AI476" s="6" t="str">
        <f>IF(VLOOKUP(B476,'[1]intensive 2019'!$A$2:$E$145,1,TRUE)=B476,"Y","N")</f>
        <v>Y</v>
      </c>
      <c r="AJ476" s="6" t="s">
        <v>50</v>
      </c>
      <c r="AK476" s="5">
        <v>2</v>
      </c>
      <c r="AL476" s="6" t="s">
        <v>50</v>
      </c>
      <c r="AM476" s="6" t="s">
        <v>50</v>
      </c>
      <c r="AN476" s="6" t="s">
        <v>50</v>
      </c>
      <c r="AO476" s="6" t="s">
        <v>50</v>
      </c>
      <c r="AP476" s="6" t="s">
        <v>50</v>
      </c>
    </row>
    <row r="477" spans="1:42">
      <c r="A477" s="5">
        <v>476</v>
      </c>
      <c r="B477" s="5" t="s">
        <v>922</v>
      </c>
      <c r="C477" s="6" t="str">
        <f>IF(VLOOKUP(B477,'[1]Current Slope List'!$A$29:$M$1904,1,FALSE)=B477,"Y","N")</f>
        <v>Y</v>
      </c>
      <c r="D477" s="5" t="str">
        <f>VLOOKUP(B477,'[1]Current Slope List'!$A$29:$M$1904,2,FALSE)</f>
        <v>14NW-D/R320</v>
      </c>
      <c r="E477" s="5">
        <f>VLOOKUP(B477,'[1]Current Slope List'!$A$29:$M$1904,3,FALSE)</f>
        <v>0</v>
      </c>
      <c r="F477" s="6" t="str">
        <f t="shared" si="14"/>
        <v>WHOLE</v>
      </c>
      <c r="G477" s="6" t="str">
        <f>VLOOKUP(B477,'[1]Current Slope List'!$A$29:$M$1904,4,FALSE)</f>
        <v>E</v>
      </c>
      <c r="H477" s="6" t="str">
        <f>VLOOKUP(B477,'[1]Current Slope List'!$A$29:$M$1904,5,FALSE)</f>
        <v>SKW&amp;Is-S</v>
      </c>
      <c r="I477" s="6" t="s">
        <v>899</v>
      </c>
      <c r="J477" s="6" t="s">
        <v>904</v>
      </c>
      <c r="K477" s="6" t="str">
        <f>VLOOKUP(B477,'[1]Current Slope List'!$A$29:$M$1904,11,FALSE)</f>
        <v>CheungChau</v>
      </c>
      <c r="L477" s="5" t="s">
        <v>919</v>
      </c>
      <c r="M477" s="5" t="s">
        <v>920</v>
      </c>
      <c r="N477" s="5" t="str">
        <f>VLOOKUP(B477,'[1]Current Slope List'!$A$29:$M$1904,8,FALSE)</f>
        <v>EB</v>
      </c>
      <c r="O477" s="7" t="s">
        <v>46</v>
      </c>
      <c r="P477" s="6" t="s">
        <v>49</v>
      </c>
      <c r="Q477" s="6" t="s">
        <v>49</v>
      </c>
      <c r="R477" s="6" t="s">
        <v>49</v>
      </c>
      <c r="S477" s="6" t="s">
        <v>49</v>
      </c>
      <c r="T477" s="6" t="s">
        <v>49</v>
      </c>
      <c r="U477" s="6" t="s">
        <v>49</v>
      </c>
      <c r="V477" s="6" t="s">
        <v>49</v>
      </c>
      <c r="W477" s="6" t="s">
        <v>49</v>
      </c>
      <c r="X477" s="6" t="s">
        <v>49</v>
      </c>
      <c r="Y477" s="6" t="s">
        <v>49</v>
      </c>
      <c r="Z477" s="6" t="s">
        <v>49</v>
      </c>
      <c r="AA477" s="9" t="s">
        <v>270</v>
      </c>
      <c r="AB477" s="9" t="s">
        <v>322</v>
      </c>
      <c r="AC477" s="9" t="s">
        <v>71</v>
      </c>
      <c r="AD477" s="9" t="s">
        <v>56</v>
      </c>
      <c r="AE477" s="9" t="s">
        <v>62</v>
      </c>
      <c r="AF477" s="5">
        <v>2</v>
      </c>
      <c r="AG477" s="10">
        <f>VLOOKUP(B477,[1]NPRS!$A$29:$O$1904,10,FALSE)</f>
        <v>0.19</v>
      </c>
      <c r="AH477" s="5" t="str">
        <f>VLOOKUP(B477,'[1]Current Slope List'!$A$29:$M$1904,12,FALSE)</f>
        <v>No</v>
      </c>
      <c r="AI477" s="6" t="str">
        <f>IF(VLOOKUP(B477,'[1]intensive 2019'!$A$2:$E$145,1,TRUE)=B477,"Y","N")</f>
        <v>N</v>
      </c>
      <c r="AJ477" s="6" t="s">
        <v>50</v>
      </c>
      <c r="AL477" s="6" t="s">
        <v>50</v>
      </c>
      <c r="AM477" s="6" t="s">
        <v>50</v>
      </c>
      <c r="AN477" s="6" t="s">
        <v>50</v>
      </c>
      <c r="AO477" s="6" t="s">
        <v>50</v>
      </c>
      <c r="AP477" s="6" t="s">
        <v>50</v>
      </c>
    </row>
    <row r="478" spans="1:42">
      <c r="A478" s="5">
        <v>477</v>
      </c>
      <c r="B478" s="5" t="s">
        <v>923</v>
      </c>
      <c r="C478" s="6" t="str">
        <f>IF(VLOOKUP(B478,'[1]Current Slope List'!$A$29:$M$1904,1,FALSE)=B478,"Y","N")</f>
        <v>Y</v>
      </c>
      <c r="D478" s="5" t="str">
        <f>VLOOKUP(B478,'[1]Current Slope List'!$A$29:$M$1904,2,FALSE)</f>
        <v>14NW-D/R179</v>
      </c>
      <c r="E478" s="5">
        <f>VLOOKUP(B478,'[1]Current Slope List'!$A$29:$M$1904,3,FALSE)</f>
        <v>0</v>
      </c>
      <c r="F478" s="6" t="str">
        <f t="shared" si="14"/>
        <v>WHOLE</v>
      </c>
      <c r="G478" s="6" t="str">
        <f>VLOOKUP(B478,'[1]Current Slope List'!$A$29:$M$1904,4,FALSE)</f>
        <v>E</v>
      </c>
      <c r="H478" s="6" t="str">
        <f>VLOOKUP(B478,'[1]Current Slope List'!$A$29:$M$1904,5,FALSE)</f>
        <v>SKW&amp;Is-S</v>
      </c>
      <c r="I478" s="6" t="s">
        <v>899</v>
      </c>
      <c r="J478" s="6" t="s">
        <v>904</v>
      </c>
      <c r="K478" s="6" t="str">
        <f>VLOOKUP(B478,'[1]Current Slope List'!$A$29:$M$1904,11,FALSE)</f>
        <v>CheungChau</v>
      </c>
      <c r="L478" s="5" t="s">
        <v>919</v>
      </c>
      <c r="M478" s="5" t="s">
        <v>920</v>
      </c>
      <c r="N478" s="5" t="str">
        <f>VLOOKUP(B478,'[1]Current Slope List'!$A$29:$M$1904,8,FALSE)</f>
        <v>EB</v>
      </c>
      <c r="O478" s="7" t="s">
        <v>46</v>
      </c>
      <c r="P478" s="6" t="s">
        <v>49</v>
      </c>
      <c r="Q478" s="6" t="s">
        <v>49</v>
      </c>
      <c r="R478" s="6" t="s">
        <v>49</v>
      </c>
      <c r="S478" s="6" t="s">
        <v>49</v>
      </c>
      <c r="T478" s="6" t="s">
        <v>49</v>
      </c>
      <c r="U478" s="6" t="s">
        <v>49</v>
      </c>
      <c r="V478" s="6" t="s">
        <v>49</v>
      </c>
      <c r="W478" s="6" t="s">
        <v>49</v>
      </c>
      <c r="X478" s="6" t="s">
        <v>49</v>
      </c>
      <c r="Y478" s="6" t="s">
        <v>49</v>
      </c>
      <c r="Z478" s="6" t="s">
        <v>49</v>
      </c>
      <c r="AA478" s="9">
        <v>3.8</v>
      </c>
      <c r="AB478" s="9">
        <v>32.5</v>
      </c>
      <c r="AC478" s="9">
        <v>80</v>
      </c>
      <c r="AD478" s="9" t="s">
        <v>97</v>
      </c>
      <c r="AE478" s="9" t="s">
        <v>72</v>
      </c>
      <c r="AG478" s="10">
        <f>VLOOKUP(B478,[1]NPRS!$A$29:$O$1904,10,FALSE)</f>
        <v>131.78</v>
      </c>
      <c r="AH478" s="5" t="str">
        <f>VLOOKUP(B478,'[1]Current Slope List'!$A$29:$M$1904,12,FALSE)</f>
        <v>No</v>
      </c>
      <c r="AI478" s="6" t="str">
        <f>IF(VLOOKUP(B478,'[1]intensive 2019'!$A$2:$E$145,1,TRUE)=B478,"Y","N")</f>
        <v>N</v>
      </c>
      <c r="AJ478" s="6" t="s">
        <v>50</v>
      </c>
      <c r="AL478" s="6" t="s">
        <v>50</v>
      </c>
      <c r="AM478" s="6" t="s">
        <v>50</v>
      </c>
      <c r="AN478" s="6" t="s">
        <v>50</v>
      </c>
      <c r="AO478" s="6" t="s">
        <v>50</v>
      </c>
      <c r="AP478" s="6" t="s">
        <v>50</v>
      </c>
    </row>
    <row r="479" spans="1:42">
      <c r="A479" s="5">
        <v>478</v>
      </c>
      <c r="B479" s="5" t="s">
        <v>924</v>
      </c>
      <c r="C479" s="6" t="str">
        <f>IF(VLOOKUP(B479,'[1]Current Slope List'!$A$29:$M$1904,1,FALSE)=B479,"Y","N")</f>
        <v>Y</v>
      </c>
      <c r="D479" s="5" t="str">
        <f>VLOOKUP(B479,'[1]Current Slope List'!$A$29:$M$1904,2,FALSE)</f>
        <v>14NW-D/R178</v>
      </c>
      <c r="E479" s="5">
        <f>VLOOKUP(B479,'[1]Current Slope List'!$A$29:$M$1904,3,FALSE)</f>
        <v>3</v>
      </c>
      <c r="F479" s="6">
        <f t="shared" si="14"/>
        <v>3</v>
      </c>
      <c r="G479" s="6" t="str">
        <f>VLOOKUP(B479,'[1]Current Slope List'!$A$29:$M$1904,4,FALSE)</f>
        <v>E</v>
      </c>
      <c r="H479" s="6" t="str">
        <f>VLOOKUP(B479,'[1]Current Slope List'!$A$29:$M$1904,5,FALSE)</f>
        <v>SKW&amp;Is-S</v>
      </c>
      <c r="I479" s="6" t="s">
        <v>899</v>
      </c>
      <c r="J479" s="6" t="s">
        <v>904</v>
      </c>
      <c r="K479" s="6" t="str">
        <f>VLOOKUP(B479,'[1]Current Slope List'!$A$29:$M$1904,11,FALSE)</f>
        <v>CheungChau</v>
      </c>
      <c r="L479" s="5" t="s">
        <v>919</v>
      </c>
      <c r="M479" s="5" t="s">
        <v>920</v>
      </c>
      <c r="N479" s="5" t="str">
        <f>VLOOKUP(B479,'[1]Current Slope List'!$A$29:$M$1904,8,FALSE)</f>
        <v>EB</v>
      </c>
      <c r="O479" s="7" t="s">
        <v>46</v>
      </c>
      <c r="P479" s="6" t="s">
        <v>49</v>
      </c>
      <c r="Q479" s="6" t="s">
        <v>49</v>
      </c>
      <c r="R479" s="6" t="s">
        <v>49</v>
      </c>
      <c r="S479" s="6" t="s">
        <v>49</v>
      </c>
      <c r="T479" s="6" t="s">
        <v>49</v>
      </c>
      <c r="U479" s="6" t="s">
        <v>49</v>
      </c>
      <c r="V479" s="6" t="s">
        <v>49</v>
      </c>
      <c r="W479" s="6" t="s">
        <v>49</v>
      </c>
      <c r="X479" s="6" t="s">
        <v>49</v>
      </c>
      <c r="Y479" s="6" t="s">
        <v>49</v>
      </c>
      <c r="Z479" s="6" t="s">
        <v>49</v>
      </c>
      <c r="AA479" s="9">
        <v>4</v>
      </c>
      <c r="AB479" s="9">
        <v>95</v>
      </c>
      <c r="AC479" s="9">
        <v>85</v>
      </c>
      <c r="AD479" s="9" t="s">
        <v>97</v>
      </c>
      <c r="AE479" s="9" t="s">
        <v>72</v>
      </c>
      <c r="AF479" s="5">
        <v>1</v>
      </c>
      <c r="AG479" s="10">
        <f>VLOOKUP(B479,[1]NPRS!$A$29:$O$1904,10,FALSE)</f>
        <v>131.78</v>
      </c>
      <c r="AH479" s="5" t="str">
        <f>VLOOKUP(B479,'[1]Current Slope List'!$A$29:$M$1904,12,FALSE)</f>
        <v>No</v>
      </c>
      <c r="AI479" s="6" t="str">
        <f>IF(VLOOKUP(B479,'[1]intensive 2019'!$A$2:$E$145,1,TRUE)=B479,"Y","N")</f>
        <v>N</v>
      </c>
      <c r="AJ479" s="6" t="s">
        <v>50</v>
      </c>
      <c r="AL479" s="6" t="s">
        <v>50</v>
      </c>
      <c r="AM479" s="6" t="s">
        <v>50</v>
      </c>
      <c r="AN479" s="6" t="s">
        <v>50</v>
      </c>
      <c r="AO479" s="6" t="s">
        <v>50</v>
      </c>
      <c r="AP479" s="6" t="s">
        <v>50</v>
      </c>
    </row>
    <row r="480" spans="1:42">
      <c r="A480" s="5">
        <v>479</v>
      </c>
      <c r="B480" s="5" t="s">
        <v>925</v>
      </c>
      <c r="C480" s="6" t="str">
        <f>IF(VLOOKUP(B480,'[1]Current Slope List'!$A$29:$M$1904,1,FALSE)=B480,"Y","N")</f>
        <v>Y</v>
      </c>
      <c r="D480" s="5" t="str">
        <f>VLOOKUP(B480,'[1]Current Slope List'!$A$29:$M$1904,2,FALSE)</f>
        <v>14NW-D/C223</v>
      </c>
      <c r="E480" s="5">
        <f>VLOOKUP(B480,'[1]Current Slope List'!$A$29:$M$1904,3,FALSE)</f>
        <v>1</v>
      </c>
      <c r="F480" s="6">
        <f t="shared" si="14"/>
        <v>1</v>
      </c>
      <c r="G480" s="6" t="str">
        <f>VLOOKUP(B480,'[1]Current Slope List'!$A$29:$M$1904,4,FALSE)</f>
        <v>E</v>
      </c>
      <c r="H480" s="6" t="str">
        <f>VLOOKUP(B480,'[1]Current Slope List'!$A$29:$M$1904,5,FALSE)</f>
        <v>SKW&amp;Is-S</v>
      </c>
      <c r="I480" s="6" t="s">
        <v>899</v>
      </c>
      <c r="J480" s="6" t="s">
        <v>904</v>
      </c>
      <c r="K480" s="6" t="str">
        <f>VLOOKUP(B480,'[1]Current Slope List'!$A$29:$M$1904,11,FALSE)</f>
        <v>CheungChau</v>
      </c>
      <c r="L480" s="5" t="s">
        <v>926</v>
      </c>
      <c r="M480" s="5" t="s">
        <v>927</v>
      </c>
      <c r="N480" s="5" t="str">
        <f>VLOOKUP(B480,'[1]Current Slope List'!$A$29:$M$1904,8,FALSE)</f>
        <v>LCSD</v>
      </c>
      <c r="O480" s="7" t="s">
        <v>46</v>
      </c>
      <c r="P480" s="7">
        <v>80</v>
      </c>
      <c r="Q480" s="7">
        <v>4.3</v>
      </c>
      <c r="R480" s="7">
        <v>25</v>
      </c>
      <c r="S480" s="7">
        <f t="shared" si="15"/>
        <v>107.5</v>
      </c>
      <c r="T480" s="12">
        <v>0.65</v>
      </c>
      <c r="U480" s="12">
        <v>0</v>
      </c>
      <c r="V480" s="12">
        <v>0.3</v>
      </c>
      <c r="W480" s="12">
        <v>0</v>
      </c>
      <c r="X480" s="12">
        <v>0.05</v>
      </c>
      <c r="Y480" s="6" t="s">
        <v>78</v>
      </c>
      <c r="Z480" s="6" t="s">
        <v>72</v>
      </c>
      <c r="AA480" s="9" t="s">
        <v>116</v>
      </c>
      <c r="AB480" s="9" t="s">
        <v>116</v>
      </c>
      <c r="AC480" s="9" t="s">
        <v>116</v>
      </c>
      <c r="AD480" s="9" t="s">
        <v>116</v>
      </c>
      <c r="AE480" s="9" t="s">
        <v>49</v>
      </c>
      <c r="AF480" s="5">
        <v>2</v>
      </c>
      <c r="AG480" s="10">
        <f>VLOOKUP(B480,[1]NPRS!$A$29:$O$1904,10,FALSE)</f>
        <v>1.19</v>
      </c>
      <c r="AH480" s="5" t="str">
        <f>VLOOKUP(B480,'[1]Current Slope List'!$A$29:$M$1904,12,FALSE)</f>
        <v>Yes</v>
      </c>
      <c r="AI480" s="6" t="str">
        <f>IF(VLOOKUP(B480,'[1]intensive 2019'!$A$2:$E$145,1,TRUE)=B480,"Y","N")</f>
        <v>N</v>
      </c>
      <c r="AJ480" s="6" t="str">
        <f>IF(VLOOKUP(B480,[1]PWI!$A$2:$B$239,1,FALSE)=B480,"Y","N")</f>
        <v>Y</v>
      </c>
      <c r="AK480" s="5">
        <v>3</v>
      </c>
      <c r="AL480" s="6" t="s">
        <v>50</v>
      </c>
      <c r="AM480" s="6" t="s">
        <v>50</v>
      </c>
      <c r="AN480" s="6" t="s">
        <v>50</v>
      </c>
      <c r="AO480" s="6" t="s">
        <v>50</v>
      </c>
      <c r="AP480" s="6" t="s">
        <v>50</v>
      </c>
    </row>
    <row r="481" spans="1:42">
      <c r="A481" s="5">
        <v>480</v>
      </c>
      <c r="B481" s="5" t="s">
        <v>928</v>
      </c>
      <c r="C481" s="6" t="str">
        <f>IF(VLOOKUP(B481,'[1]Current Slope List'!$A$29:$M$1904,1,FALSE)=B481,"Y","N")</f>
        <v>Y</v>
      </c>
      <c r="D481" s="5" t="str">
        <f>VLOOKUP(B481,'[1]Current Slope List'!$A$29:$M$1904,2,FALSE)</f>
        <v>14NW-D/FR98</v>
      </c>
      <c r="E481" s="5">
        <f>VLOOKUP(B481,'[1]Current Slope List'!$A$29:$M$1904,3,FALSE)</f>
        <v>0</v>
      </c>
      <c r="F481" s="6" t="str">
        <f t="shared" si="14"/>
        <v>WHOLE</v>
      </c>
      <c r="G481" s="6" t="str">
        <f>VLOOKUP(B481,'[1]Current Slope List'!$A$29:$M$1904,4,FALSE)</f>
        <v>E</v>
      </c>
      <c r="H481" s="6" t="str">
        <f>VLOOKUP(B481,'[1]Current Slope List'!$A$29:$M$1904,5,FALSE)</f>
        <v>SKW&amp;Is-S</v>
      </c>
      <c r="I481" s="6" t="s">
        <v>899</v>
      </c>
      <c r="J481" s="6" t="s">
        <v>904</v>
      </c>
      <c r="K481" s="6" t="str">
        <f>VLOOKUP(B481,'[1]Current Slope List'!$A$29:$M$1904,11,FALSE)</f>
        <v>CheungChau</v>
      </c>
      <c r="L481" s="5" t="s">
        <v>929</v>
      </c>
      <c r="M481" s="5" t="s">
        <v>930</v>
      </c>
      <c r="N481" s="5" t="str">
        <f>VLOOKUP(B481,'[1]Current Slope List'!$A$29:$M$1904,8,FALSE)</f>
        <v>LCSD</v>
      </c>
      <c r="O481" s="7" t="s">
        <v>125</v>
      </c>
      <c r="P481" s="7">
        <v>30</v>
      </c>
      <c r="Q481" s="7">
        <v>3.5</v>
      </c>
      <c r="R481" s="7">
        <v>18</v>
      </c>
      <c r="S481" s="7">
        <f t="shared" si="15"/>
        <v>63</v>
      </c>
      <c r="T481" s="12">
        <v>0</v>
      </c>
      <c r="U481" s="12">
        <v>1</v>
      </c>
      <c r="V481" s="12">
        <v>0</v>
      </c>
      <c r="W481" s="12">
        <v>0</v>
      </c>
      <c r="X481" s="12">
        <v>0</v>
      </c>
      <c r="Y481" s="6" t="s">
        <v>61</v>
      </c>
      <c r="Z481" s="6" t="s">
        <v>62</v>
      </c>
      <c r="AA481" s="9" t="s">
        <v>662</v>
      </c>
      <c r="AB481" s="9" t="s">
        <v>436</v>
      </c>
      <c r="AC481" s="9" t="s">
        <v>121</v>
      </c>
      <c r="AD481" s="9" t="s">
        <v>56</v>
      </c>
      <c r="AE481" s="9" t="s">
        <v>72</v>
      </c>
      <c r="AF481" s="5">
        <v>1</v>
      </c>
      <c r="AG481" s="10">
        <f>VLOOKUP(B481,[1]NPRS!$A$29:$O$1904,10,FALSE)</f>
        <v>8.26</v>
      </c>
      <c r="AH481" s="5" t="str">
        <f>VLOOKUP(B481,'[1]Current Slope List'!$A$29:$M$1904,12,FALSE)</f>
        <v>Yes</v>
      </c>
      <c r="AI481" s="6" t="str">
        <f>IF(VLOOKUP(B481,'[1]intensive 2019'!$A$2:$E$145,1,TRUE)=B481,"Y","N")</f>
        <v>N</v>
      </c>
      <c r="AJ481" s="6" t="s">
        <v>50</v>
      </c>
      <c r="AK481" s="5">
        <v>3</v>
      </c>
      <c r="AL481" s="6" t="s">
        <v>50</v>
      </c>
      <c r="AM481" s="6" t="s">
        <v>50</v>
      </c>
      <c r="AN481" s="6" t="s">
        <v>50</v>
      </c>
      <c r="AO481" s="6" t="s">
        <v>50</v>
      </c>
      <c r="AP481" s="6" t="s">
        <v>50</v>
      </c>
    </row>
    <row r="482" spans="1:42">
      <c r="A482" s="5">
        <v>481</v>
      </c>
      <c r="B482" s="5" t="s">
        <v>931</v>
      </c>
      <c r="C482" s="6" t="str">
        <f>IF(VLOOKUP(B482,'[1]Current Slope List'!$A$29:$M$1904,1,FALSE)=B482,"Y","N")</f>
        <v>Y</v>
      </c>
      <c r="D482" s="5" t="str">
        <f>VLOOKUP(B482,'[1]Current Slope List'!$A$29:$M$1904,2,FALSE)</f>
        <v>14NW-D/C26</v>
      </c>
      <c r="E482" s="5">
        <f>VLOOKUP(B482,'[1]Current Slope List'!$A$29:$M$1904,3,FALSE)</f>
        <v>0</v>
      </c>
      <c r="F482" s="6" t="str">
        <f t="shared" si="14"/>
        <v>WHOLE</v>
      </c>
      <c r="G482" s="6" t="str">
        <f>VLOOKUP(B482,'[1]Current Slope List'!$A$29:$M$1904,4,FALSE)</f>
        <v>E</v>
      </c>
      <c r="H482" s="6" t="str">
        <f>VLOOKUP(B482,'[1]Current Slope List'!$A$29:$M$1904,5,FALSE)</f>
        <v>SKW&amp;Is-S</v>
      </c>
      <c r="I482" s="6" t="s">
        <v>899</v>
      </c>
      <c r="J482" s="6" t="s">
        <v>904</v>
      </c>
      <c r="K482" s="6" t="str">
        <f>VLOOKUP(B482,'[1]Current Slope List'!$A$29:$M$1904,11,FALSE)</f>
        <v>CheungChau</v>
      </c>
      <c r="L482" s="5" t="s">
        <v>932</v>
      </c>
      <c r="M482" s="5" t="s">
        <v>933</v>
      </c>
      <c r="N482" s="5" t="str">
        <f>VLOOKUP(B482,'[1]Current Slope List'!$A$29:$M$1904,8,FALSE)</f>
        <v>MD</v>
      </c>
      <c r="O482" s="7" t="s">
        <v>125</v>
      </c>
      <c r="P482" s="7">
        <v>60</v>
      </c>
      <c r="Q482" s="7">
        <v>5</v>
      </c>
      <c r="R482" s="7">
        <v>37</v>
      </c>
      <c r="S482" s="7">
        <f t="shared" si="15"/>
        <v>185</v>
      </c>
      <c r="T482" s="12">
        <v>0</v>
      </c>
      <c r="U482" s="12">
        <v>0</v>
      </c>
      <c r="V482" s="12">
        <v>0</v>
      </c>
      <c r="W482" s="12">
        <v>1</v>
      </c>
      <c r="X482" s="12">
        <v>0</v>
      </c>
      <c r="Y482" s="6" t="s">
        <v>61</v>
      </c>
      <c r="Z482" s="6" t="s">
        <v>62</v>
      </c>
      <c r="AA482" s="9" t="s">
        <v>116</v>
      </c>
      <c r="AB482" s="9" t="s">
        <v>116</v>
      </c>
      <c r="AC482" s="9" t="s">
        <v>116</v>
      </c>
      <c r="AD482" s="9" t="s">
        <v>116</v>
      </c>
      <c r="AE482" s="9" t="s">
        <v>49</v>
      </c>
      <c r="AF482" s="5">
        <v>1</v>
      </c>
      <c r="AG482" s="10">
        <f>VLOOKUP(B482,[1]NPRS!$A$29:$O$1904,10,FALSE)</f>
        <v>0</v>
      </c>
      <c r="AH482" s="5" t="str">
        <f>VLOOKUP(B482,'[1]Current Slope List'!$A$29:$M$1904,12,FALSE)</f>
        <v>Yes</v>
      </c>
      <c r="AI482" s="6" t="str">
        <f>IF(VLOOKUP(B482,'[1]intensive 2019'!$A$2:$E$145,1,TRUE)=B482,"Y","N")</f>
        <v>N</v>
      </c>
      <c r="AJ482" s="6" t="s">
        <v>50</v>
      </c>
      <c r="AK482" s="5">
        <v>1</v>
      </c>
      <c r="AL482" s="6" t="s">
        <v>50</v>
      </c>
      <c r="AM482" s="6" t="s">
        <v>50</v>
      </c>
      <c r="AN482" s="6" t="s">
        <v>50</v>
      </c>
      <c r="AO482" s="6" t="s">
        <v>50</v>
      </c>
      <c r="AP482" s="6" t="s">
        <v>50</v>
      </c>
    </row>
    <row r="483" spans="1:42">
      <c r="A483" s="5">
        <v>482</v>
      </c>
      <c r="B483" s="5" t="s">
        <v>934</v>
      </c>
      <c r="C483" s="6" t="str">
        <f>IF(VLOOKUP(B483,'[1]Current Slope List'!$A$29:$M$1904,1,FALSE)=B483,"Y","N")</f>
        <v>Y</v>
      </c>
      <c r="D483" s="5" t="str">
        <f>VLOOKUP(B483,'[1]Current Slope List'!$A$29:$M$1904,2,FALSE)</f>
        <v>14NW-D/C437</v>
      </c>
      <c r="E483" s="5">
        <f>VLOOKUP(B483,'[1]Current Slope List'!$A$29:$M$1904,3,FALSE)</f>
        <v>0</v>
      </c>
      <c r="F483" s="6" t="str">
        <f t="shared" si="14"/>
        <v>WHOLE</v>
      </c>
      <c r="G483" s="6" t="str">
        <f>VLOOKUP(B483,'[1]Current Slope List'!$A$29:$M$1904,4,FALSE)</f>
        <v>E</v>
      </c>
      <c r="H483" s="6" t="str">
        <f>VLOOKUP(B483,'[1]Current Slope List'!$A$29:$M$1904,5,FALSE)</f>
        <v>SKW&amp;Is-S</v>
      </c>
      <c r="I483" s="6" t="s">
        <v>899</v>
      </c>
      <c r="J483" s="6" t="s">
        <v>904</v>
      </c>
      <c r="K483" s="6" t="str">
        <f>VLOOKUP(B483,'[1]Current Slope List'!$A$29:$M$1904,11,FALSE)</f>
        <v>CheungChau</v>
      </c>
      <c r="L483" s="5" t="s">
        <v>935</v>
      </c>
      <c r="M483" s="5" t="s">
        <v>936</v>
      </c>
      <c r="N483" s="5" t="str">
        <f>VLOOKUP(B483,'[1]Current Slope List'!$A$29:$M$1904,8,FALSE)</f>
        <v>HKPF</v>
      </c>
      <c r="O483" s="7" t="s">
        <v>46</v>
      </c>
      <c r="P483" s="7">
        <v>32</v>
      </c>
      <c r="Q483" s="7">
        <v>6</v>
      </c>
      <c r="R483" s="7">
        <v>25</v>
      </c>
      <c r="S483" s="7">
        <f t="shared" si="15"/>
        <v>150</v>
      </c>
      <c r="T483" s="12">
        <v>0</v>
      </c>
      <c r="U483" s="12">
        <v>0.8</v>
      </c>
      <c r="V483" s="12">
        <v>0</v>
      </c>
      <c r="W483" s="12">
        <v>0</v>
      </c>
      <c r="X483" s="12">
        <v>0.2</v>
      </c>
      <c r="Y483" s="6" t="s">
        <v>61</v>
      </c>
      <c r="Z483" s="6" t="s">
        <v>72</v>
      </c>
      <c r="AA483" s="9" t="s">
        <v>116</v>
      </c>
      <c r="AB483" s="9" t="s">
        <v>116</v>
      </c>
      <c r="AC483" s="9" t="s">
        <v>116</v>
      </c>
      <c r="AD483" s="9" t="s">
        <v>116</v>
      </c>
      <c r="AE483" s="9" t="s">
        <v>49</v>
      </c>
      <c r="AF483" s="5">
        <v>3</v>
      </c>
      <c r="AG483" s="10">
        <f>VLOOKUP(B483,[1]NPRS!$A$29:$O$1904,10,FALSE)</f>
        <v>3.6700000000000001E-3</v>
      </c>
      <c r="AH483" s="5" t="str">
        <f>VLOOKUP(B483,'[1]Current Slope List'!$A$29:$M$1904,12,FALSE)</f>
        <v>Yes</v>
      </c>
      <c r="AI483" s="6" t="str">
        <f>IF(VLOOKUP(B483,'[1]intensive 2019'!$A$2:$E$145,1,TRUE)=B483,"Y","N")</f>
        <v>N</v>
      </c>
      <c r="AJ483" s="6" t="s">
        <v>50</v>
      </c>
      <c r="AK483" s="5">
        <v>3</v>
      </c>
      <c r="AL483" s="6" t="s">
        <v>50</v>
      </c>
      <c r="AM483" s="6" t="s">
        <v>50</v>
      </c>
      <c r="AN483" s="6" t="s">
        <v>50</v>
      </c>
      <c r="AO483" s="6" t="s">
        <v>50</v>
      </c>
      <c r="AP483" s="6" t="s">
        <v>50</v>
      </c>
    </row>
    <row r="484" spans="1:42">
      <c r="A484" s="5">
        <v>483</v>
      </c>
      <c r="B484" s="5" t="s">
        <v>937</v>
      </c>
      <c r="C484" s="6" t="str">
        <f>IF(VLOOKUP(B484,'[1]Current Slope List'!$A$29:$M$1904,1,FALSE)=B484,"Y","N")</f>
        <v>Y</v>
      </c>
      <c r="D484" s="5" t="str">
        <f>VLOOKUP(B484,'[1]Current Slope List'!$A$29:$M$1904,2,FALSE)</f>
        <v>14NW-D/F106</v>
      </c>
      <c r="E484" s="5">
        <f>VLOOKUP(B484,'[1]Current Slope List'!$A$29:$M$1904,3,FALSE)</f>
        <v>0</v>
      </c>
      <c r="F484" s="6" t="str">
        <f t="shared" si="14"/>
        <v>WHOLE</v>
      </c>
      <c r="G484" s="6" t="str">
        <f>VLOOKUP(B484,'[1]Current Slope List'!$A$29:$M$1904,4,FALSE)</f>
        <v>E</v>
      </c>
      <c r="H484" s="6" t="str">
        <f>VLOOKUP(B484,'[1]Current Slope List'!$A$29:$M$1904,5,FALSE)</f>
        <v>SKW&amp;Is-S</v>
      </c>
      <c r="I484" s="6" t="s">
        <v>899</v>
      </c>
      <c r="J484" s="6" t="s">
        <v>904</v>
      </c>
      <c r="K484" s="6" t="str">
        <f>VLOOKUP(B484,'[1]Current Slope List'!$A$29:$M$1904,11,FALSE)</f>
        <v>CheungChau</v>
      </c>
      <c r="L484" s="5" t="s">
        <v>938</v>
      </c>
      <c r="M484" s="5" t="s">
        <v>939</v>
      </c>
      <c r="N484" s="5" t="str">
        <f>VLOOKUP(B484,'[1]Current Slope List'!$A$29:$M$1904,8,FALSE)</f>
        <v>HKO</v>
      </c>
      <c r="O484" s="7" t="s">
        <v>46</v>
      </c>
      <c r="P484" s="7">
        <v>25</v>
      </c>
      <c r="Q484" s="7">
        <v>2.5</v>
      </c>
      <c r="R484" s="7">
        <v>22</v>
      </c>
      <c r="S484" s="7">
        <f t="shared" si="15"/>
        <v>55</v>
      </c>
      <c r="T484" s="12">
        <v>0</v>
      </c>
      <c r="U484" s="12">
        <v>0</v>
      </c>
      <c r="V484" s="12">
        <v>0</v>
      </c>
      <c r="W484" s="12">
        <v>0</v>
      </c>
      <c r="X484" s="12">
        <v>1</v>
      </c>
      <c r="Y484" s="6" t="s">
        <v>61</v>
      </c>
      <c r="Z484" s="6" t="s">
        <v>62</v>
      </c>
      <c r="AA484" s="9" t="s">
        <v>116</v>
      </c>
      <c r="AB484" s="9" t="s">
        <v>116</v>
      </c>
      <c r="AC484" s="9" t="s">
        <v>116</v>
      </c>
      <c r="AD484" s="9" t="s">
        <v>116</v>
      </c>
      <c r="AE484" s="9" t="s">
        <v>49</v>
      </c>
      <c r="AF484" s="5">
        <v>1</v>
      </c>
      <c r="AG484" s="10">
        <f>VLOOKUP(B484,[1]NPRS!$A$29:$O$1904,10,FALSE)</f>
        <v>0</v>
      </c>
      <c r="AH484" s="5" t="str">
        <f>VLOOKUP(B484,'[1]Current Slope List'!$A$29:$M$1904,12,FALSE)</f>
        <v>Yes</v>
      </c>
      <c r="AI484" s="6" t="str">
        <f>IF(VLOOKUP(B484,'[1]intensive 2019'!$A$2:$E$145,1,TRUE)=B484,"Y","N")</f>
        <v>N</v>
      </c>
      <c r="AJ484" s="6" t="s">
        <v>50</v>
      </c>
      <c r="AK484" s="5">
        <v>2</v>
      </c>
      <c r="AL484" s="6" t="s">
        <v>50</v>
      </c>
      <c r="AM484" s="6" t="s">
        <v>50</v>
      </c>
      <c r="AN484" s="6" t="s">
        <v>50</v>
      </c>
      <c r="AO484" s="6" t="s">
        <v>50</v>
      </c>
      <c r="AP484" s="6" t="s">
        <v>50</v>
      </c>
    </row>
    <row r="485" spans="1:42">
      <c r="A485" s="5">
        <v>484</v>
      </c>
      <c r="B485" s="5" t="s">
        <v>940</v>
      </c>
      <c r="C485" s="6" t="str">
        <f>IF(VLOOKUP(B485,'[1]Current Slope List'!$A$29:$M$1904,1,FALSE)=B485,"Y","N")</f>
        <v>Y</v>
      </c>
      <c r="D485" s="5" t="str">
        <f>VLOOKUP(B485,'[1]Current Slope List'!$A$29:$M$1904,2,FALSE)</f>
        <v>14NW-B/C2</v>
      </c>
      <c r="E485" s="5">
        <f>VLOOKUP(B485,'[1]Current Slope List'!$A$29:$M$1904,3,FALSE)</f>
        <v>0</v>
      </c>
      <c r="F485" s="6" t="str">
        <f t="shared" si="14"/>
        <v>WHOLE</v>
      </c>
      <c r="G485" s="6" t="str">
        <f>VLOOKUP(B485,'[1]Current Slope List'!$A$29:$M$1904,4,FALSE)</f>
        <v>E</v>
      </c>
      <c r="H485" s="6" t="str">
        <f>VLOOKUP(B485,'[1]Current Slope List'!$A$29:$M$1904,5,FALSE)</f>
        <v>SKW&amp;Is-S</v>
      </c>
      <c r="I485" s="6" t="s">
        <v>899</v>
      </c>
      <c r="J485" s="6" t="s">
        <v>904</v>
      </c>
      <c r="K485" s="6">
        <f>VLOOKUP(B485,'[1]Current Slope List'!$A$29:$M$1904,11,FALSE)</f>
        <v>0</v>
      </c>
      <c r="L485" s="5" t="s">
        <v>941</v>
      </c>
      <c r="M485" s="5" t="s">
        <v>942</v>
      </c>
      <c r="N485" s="5" t="str">
        <f>VLOOKUP(B485,'[1]Current Slope List'!$A$29:$M$1904,8,FALSE)</f>
        <v>CAD</v>
      </c>
      <c r="O485" s="7" t="s">
        <v>46</v>
      </c>
      <c r="P485" s="7">
        <v>45</v>
      </c>
      <c r="Q485" s="7">
        <v>4</v>
      </c>
      <c r="R485" s="7">
        <v>75</v>
      </c>
      <c r="S485" s="7">
        <f t="shared" si="15"/>
        <v>300</v>
      </c>
      <c r="T485" s="12">
        <v>0</v>
      </c>
      <c r="U485" s="12">
        <v>0</v>
      </c>
      <c r="V485" s="12">
        <v>1</v>
      </c>
      <c r="W485" s="12">
        <v>0</v>
      </c>
      <c r="X485" s="12">
        <v>0</v>
      </c>
      <c r="Y485" s="6" t="s">
        <v>61</v>
      </c>
      <c r="Z485" s="6" t="s">
        <v>62</v>
      </c>
      <c r="AA485" s="9" t="s">
        <v>116</v>
      </c>
      <c r="AB485" s="9" t="s">
        <v>116</v>
      </c>
      <c r="AC485" s="9" t="s">
        <v>116</v>
      </c>
      <c r="AD485" s="9" t="s">
        <v>116</v>
      </c>
      <c r="AE485" s="9" t="s">
        <v>49</v>
      </c>
      <c r="AF485" s="5">
        <v>2</v>
      </c>
      <c r="AG485" s="10">
        <f>VLOOKUP(B485,[1]NPRS!$A$29:$O$1904,10,FALSE)</f>
        <v>0.28999999999999998</v>
      </c>
      <c r="AH485" s="5" t="str">
        <f>VLOOKUP(B485,'[1]Current Slope List'!$A$29:$M$1904,12,FALSE)</f>
        <v>No</v>
      </c>
      <c r="AI485" s="6" t="str">
        <f>IF(VLOOKUP(B485,'[1]intensive 2019'!$A$2:$E$145,1,TRUE)=B485,"Y","N")</f>
        <v>N</v>
      </c>
      <c r="AJ485" s="6" t="s">
        <v>50</v>
      </c>
      <c r="AL485" s="6" t="s">
        <v>50</v>
      </c>
      <c r="AM485" s="6" t="s">
        <v>50</v>
      </c>
      <c r="AN485" s="6" t="s">
        <v>50</v>
      </c>
      <c r="AO485" s="6" t="s">
        <v>50</v>
      </c>
      <c r="AP485" s="6" t="s">
        <v>50</v>
      </c>
    </row>
    <row r="486" spans="1:42">
      <c r="A486" s="5">
        <v>485</v>
      </c>
      <c r="B486" s="5" t="s">
        <v>943</v>
      </c>
      <c r="C486" s="6" t="str">
        <f>IF(VLOOKUP(B486,'[1]Current Slope List'!$A$29:$M$1904,1,FALSE)=B486,"Y","N")</f>
        <v>Y</v>
      </c>
      <c r="D486" s="5" t="str">
        <f>VLOOKUP(B486,'[1]Current Slope List'!$A$29:$M$1904,2,FALSE)</f>
        <v>14NW-B/C3</v>
      </c>
      <c r="E486" s="5">
        <f>VLOOKUP(B486,'[1]Current Slope List'!$A$29:$M$1904,3,FALSE)</f>
        <v>0</v>
      </c>
      <c r="F486" s="6" t="str">
        <f t="shared" si="14"/>
        <v>WHOLE</v>
      </c>
      <c r="G486" s="6" t="str">
        <f>VLOOKUP(B486,'[1]Current Slope List'!$A$29:$M$1904,4,FALSE)</f>
        <v>E</v>
      </c>
      <c r="H486" s="6" t="str">
        <f>VLOOKUP(B486,'[1]Current Slope List'!$A$29:$M$1904,5,FALSE)</f>
        <v>SKW&amp;Is-S</v>
      </c>
      <c r="I486" s="6" t="s">
        <v>899</v>
      </c>
      <c r="J486" s="6" t="s">
        <v>904</v>
      </c>
      <c r="K486" s="6">
        <f>VLOOKUP(B486,'[1]Current Slope List'!$A$29:$M$1904,11,FALSE)</f>
        <v>0</v>
      </c>
      <c r="L486" s="5" t="s">
        <v>941</v>
      </c>
      <c r="M486" s="5" t="s">
        <v>942</v>
      </c>
      <c r="N486" s="5" t="str">
        <f>VLOOKUP(B486,'[1]Current Slope List'!$A$29:$M$1904,8,FALSE)</f>
        <v>CAD</v>
      </c>
      <c r="O486" s="7" t="s">
        <v>46</v>
      </c>
      <c r="P486" s="7">
        <v>45</v>
      </c>
      <c r="Q486" s="7">
        <v>4</v>
      </c>
      <c r="R486" s="7">
        <v>60</v>
      </c>
      <c r="S486" s="7">
        <f t="shared" si="15"/>
        <v>240</v>
      </c>
      <c r="T486" s="12">
        <v>0</v>
      </c>
      <c r="U486" s="12">
        <v>0</v>
      </c>
      <c r="V486" s="12">
        <v>0</v>
      </c>
      <c r="W486" s="12">
        <v>1</v>
      </c>
      <c r="X486" s="12">
        <v>0</v>
      </c>
      <c r="Y486" s="6" t="s">
        <v>61</v>
      </c>
      <c r="Z486" s="6" t="s">
        <v>62</v>
      </c>
      <c r="AA486" s="9" t="s">
        <v>116</v>
      </c>
      <c r="AB486" s="9" t="s">
        <v>116</v>
      </c>
      <c r="AC486" s="9" t="s">
        <v>116</v>
      </c>
      <c r="AD486" s="9" t="s">
        <v>116</v>
      </c>
      <c r="AE486" s="9" t="s">
        <v>49</v>
      </c>
      <c r="AF486" s="5">
        <v>3</v>
      </c>
      <c r="AG486" s="10">
        <f>VLOOKUP(B486,[1]NPRS!$A$29:$O$1904,10,FALSE)</f>
        <v>0</v>
      </c>
      <c r="AH486" s="5" t="str">
        <f>VLOOKUP(B486,'[1]Current Slope List'!$A$29:$M$1904,12,FALSE)</f>
        <v>No</v>
      </c>
      <c r="AI486" s="6" t="str">
        <f>IF(VLOOKUP(B486,'[1]intensive 2019'!$A$2:$E$145,1,TRUE)=B486,"Y","N")</f>
        <v>N</v>
      </c>
      <c r="AJ486" s="6" t="s">
        <v>50</v>
      </c>
      <c r="AL486" s="6" t="s">
        <v>50</v>
      </c>
      <c r="AM486" s="6" t="s">
        <v>50</v>
      </c>
      <c r="AN486" s="6" t="s">
        <v>50</v>
      </c>
      <c r="AO486" s="6" t="s">
        <v>50</v>
      </c>
      <c r="AP486" s="6" t="s">
        <v>50</v>
      </c>
    </row>
    <row r="487" spans="1:42">
      <c r="A487" s="5">
        <v>486</v>
      </c>
      <c r="B487" s="5" t="s">
        <v>944</v>
      </c>
      <c r="C487" s="6" t="str">
        <f>IF(VLOOKUP(B487,'[1]Current Slope List'!$A$29:$M$1904,1,FALSE)=B487,"Y","N")</f>
        <v>Y</v>
      </c>
      <c r="D487" s="5" t="str">
        <f>VLOOKUP(B487,'[1]Current Slope List'!$A$29:$M$1904,2,FALSE)</f>
        <v>14NW-B/F4</v>
      </c>
      <c r="E487" s="5">
        <f>VLOOKUP(B487,'[1]Current Slope List'!$A$29:$M$1904,3,FALSE)</f>
        <v>0</v>
      </c>
      <c r="F487" s="6" t="str">
        <f t="shared" si="14"/>
        <v>WHOLE</v>
      </c>
      <c r="G487" s="6" t="str">
        <f>VLOOKUP(B487,'[1]Current Slope List'!$A$29:$M$1904,4,FALSE)</f>
        <v>E</v>
      </c>
      <c r="H487" s="6" t="str">
        <f>VLOOKUP(B487,'[1]Current Slope List'!$A$29:$M$1904,5,FALSE)</f>
        <v>SKW&amp;Is-S</v>
      </c>
      <c r="I487" s="6" t="s">
        <v>899</v>
      </c>
      <c r="J487" s="6" t="s">
        <v>904</v>
      </c>
      <c r="K487" s="6">
        <f>VLOOKUP(B487,'[1]Current Slope List'!$A$29:$M$1904,11,FALSE)</f>
        <v>0</v>
      </c>
      <c r="L487" s="5" t="s">
        <v>941</v>
      </c>
      <c r="M487" s="5" t="s">
        <v>942</v>
      </c>
      <c r="N487" s="5" t="str">
        <f>VLOOKUP(B487,'[1]Current Slope List'!$A$29:$M$1904,8,FALSE)</f>
        <v>CAD</v>
      </c>
      <c r="O487" s="7" t="s">
        <v>46</v>
      </c>
      <c r="P487" s="7">
        <v>35</v>
      </c>
      <c r="Q487" s="7">
        <v>56</v>
      </c>
      <c r="R487" s="7">
        <v>121</v>
      </c>
      <c r="S487" s="7">
        <f t="shared" si="15"/>
        <v>6776</v>
      </c>
      <c r="T487" s="12">
        <v>0</v>
      </c>
      <c r="U487" s="12">
        <v>1</v>
      </c>
      <c r="V487" s="12">
        <v>0</v>
      </c>
      <c r="W487" s="12">
        <v>0</v>
      </c>
      <c r="X487" s="12">
        <v>0</v>
      </c>
      <c r="Y487" s="6" t="s">
        <v>61</v>
      </c>
      <c r="Z487" s="6" t="s">
        <v>62</v>
      </c>
      <c r="AA487" s="9" t="s">
        <v>116</v>
      </c>
      <c r="AB487" s="9" t="s">
        <v>116</v>
      </c>
      <c r="AC487" s="9" t="s">
        <v>116</v>
      </c>
      <c r="AD487" s="9" t="s">
        <v>116</v>
      </c>
      <c r="AE487" s="9" t="s">
        <v>49</v>
      </c>
      <c r="AF487" s="5">
        <v>2</v>
      </c>
      <c r="AG487" s="10">
        <f>VLOOKUP(B487,[1]NPRS!$A$29:$O$1904,10,FALSE)</f>
        <v>0.05</v>
      </c>
      <c r="AH487" s="5" t="str">
        <f>VLOOKUP(B487,'[1]Current Slope List'!$A$29:$M$1904,12,FALSE)</f>
        <v>Yes</v>
      </c>
      <c r="AI487" s="6" t="str">
        <f>IF(VLOOKUP(B487,'[1]intensive 2019'!$A$2:$E$145,1,TRUE)=B487,"Y","N")</f>
        <v>N</v>
      </c>
      <c r="AJ487" s="6" t="s">
        <v>50</v>
      </c>
      <c r="AK487" s="5">
        <v>0</v>
      </c>
      <c r="AL487" s="6" t="s">
        <v>50</v>
      </c>
      <c r="AM487" s="6" t="s">
        <v>50</v>
      </c>
      <c r="AN487" s="6" t="s">
        <v>50</v>
      </c>
      <c r="AO487" s="6" t="s">
        <v>50</v>
      </c>
      <c r="AP487" s="6" t="s">
        <v>50</v>
      </c>
    </row>
    <row r="488" spans="1:42">
      <c r="A488" s="5">
        <v>487</v>
      </c>
      <c r="B488" s="5" t="s">
        <v>945</v>
      </c>
      <c r="C488" s="6" t="str">
        <f>IF(VLOOKUP(B488,'[1]Current Slope List'!$A$29:$M$1904,1,FALSE)=B488,"Y","N")</f>
        <v>Y</v>
      </c>
      <c r="D488" s="5" t="str">
        <f>VLOOKUP(B488,'[1]Current Slope List'!$A$29:$M$1904,2,FALSE)</f>
        <v>14NW-D/C88</v>
      </c>
      <c r="E488" s="5">
        <f>VLOOKUP(B488,'[1]Current Slope List'!$A$29:$M$1904,3,FALSE)</f>
        <v>0</v>
      </c>
      <c r="F488" s="6" t="str">
        <f t="shared" si="14"/>
        <v>WHOLE</v>
      </c>
      <c r="G488" s="6" t="str">
        <f>VLOOKUP(B488,'[1]Current Slope List'!$A$29:$M$1904,4,FALSE)</f>
        <v>E</v>
      </c>
      <c r="H488" s="6" t="str">
        <f>VLOOKUP(B488,'[1]Current Slope List'!$A$29:$M$1904,5,FALSE)</f>
        <v>SKW&amp;Is-S</v>
      </c>
      <c r="I488" s="6" t="s">
        <v>899</v>
      </c>
      <c r="J488" s="6" t="s">
        <v>904</v>
      </c>
      <c r="K488" s="6">
        <f>VLOOKUP(B488,'[1]Current Slope List'!$A$29:$M$1904,11,FALSE)</f>
        <v>0</v>
      </c>
      <c r="L488" s="5" t="s">
        <v>941</v>
      </c>
      <c r="M488" s="5" t="s">
        <v>942</v>
      </c>
      <c r="N488" s="5" t="str">
        <f>VLOOKUP(B488,'[1]Current Slope List'!$A$29:$M$1904,8,FALSE)</f>
        <v>CAD</v>
      </c>
      <c r="O488" s="7" t="s">
        <v>46</v>
      </c>
      <c r="P488" s="7">
        <v>65</v>
      </c>
      <c r="Q488" s="7">
        <v>3</v>
      </c>
      <c r="R488" s="7">
        <v>25</v>
      </c>
      <c r="S488" s="7">
        <f t="shared" si="15"/>
        <v>75</v>
      </c>
      <c r="T488" s="12">
        <v>0</v>
      </c>
      <c r="U488" s="12">
        <v>0</v>
      </c>
      <c r="V488" s="12">
        <v>0</v>
      </c>
      <c r="W488" s="12">
        <v>0</v>
      </c>
      <c r="X488" s="12">
        <v>1</v>
      </c>
      <c r="Y488" s="6" t="s">
        <v>61</v>
      </c>
      <c r="Z488" s="6" t="s">
        <v>62</v>
      </c>
      <c r="AA488" s="9" t="s">
        <v>116</v>
      </c>
      <c r="AB488" s="9" t="s">
        <v>116</v>
      </c>
      <c r="AC488" s="9" t="s">
        <v>116</v>
      </c>
      <c r="AD488" s="9" t="s">
        <v>116</v>
      </c>
      <c r="AE488" s="9" t="s">
        <v>49</v>
      </c>
      <c r="AF488" s="5">
        <v>3</v>
      </c>
      <c r="AG488" s="10">
        <f>VLOOKUP(B488,[1]NPRS!$A$29:$O$1904,10,FALSE)</f>
        <v>0</v>
      </c>
      <c r="AH488" s="5" t="str">
        <f>VLOOKUP(B488,'[1]Current Slope List'!$A$29:$M$1904,12,FALSE)</f>
        <v>Yes</v>
      </c>
      <c r="AI488" s="6" t="str">
        <f>IF(VLOOKUP(B488,'[1]intensive 2019'!$A$2:$E$145,1,TRUE)=B488,"Y","N")</f>
        <v>N</v>
      </c>
      <c r="AJ488" s="6" t="s">
        <v>50</v>
      </c>
      <c r="AK488" s="5">
        <v>0</v>
      </c>
      <c r="AL488" s="6" t="s">
        <v>50</v>
      </c>
      <c r="AM488" s="6" t="s">
        <v>50</v>
      </c>
      <c r="AN488" s="6" t="s">
        <v>50</v>
      </c>
      <c r="AO488" s="6" t="s">
        <v>50</v>
      </c>
      <c r="AP488" s="6" t="s">
        <v>50</v>
      </c>
    </row>
    <row r="489" spans="1:42">
      <c r="A489" s="5">
        <v>488</v>
      </c>
      <c r="B489" s="5" t="s">
        <v>946</v>
      </c>
      <c r="C489" s="6" t="str">
        <f>IF(VLOOKUP(B489,'[1]Current Slope List'!$A$29:$M$1904,1,FALSE)=B489,"Y","N")</f>
        <v>Y</v>
      </c>
      <c r="D489" s="5" t="str">
        <f>VLOOKUP(B489,'[1]Current Slope List'!$A$29:$M$1904,2,FALSE)</f>
        <v>14NW-D/C89</v>
      </c>
      <c r="E489" s="5">
        <f>VLOOKUP(B489,'[1]Current Slope List'!$A$29:$M$1904,3,FALSE)</f>
        <v>0</v>
      </c>
      <c r="F489" s="6" t="str">
        <f t="shared" si="14"/>
        <v>WHOLE</v>
      </c>
      <c r="G489" s="6" t="str">
        <f>VLOOKUP(B489,'[1]Current Slope List'!$A$29:$M$1904,4,FALSE)</f>
        <v>E</v>
      </c>
      <c r="H489" s="6" t="str">
        <f>VLOOKUP(B489,'[1]Current Slope List'!$A$29:$M$1904,5,FALSE)</f>
        <v>SKW&amp;Is-S</v>
      </c>
      <c r="I489" s="6" t="s">
        <v>899</v>
      </c>
      <c r="J489" s="6" t="s">
        <v>904</v>
      </c>
      <c r="K489" s="6">
        <f>VLOOKUP(B489,'[1]Current Slope List'!$A$29:$M$1904,11,FALSE)</f>
        <v>0</v>
      </c>
      <c r="L489" s="5" t="s">
        <v>941</v>
      </c>
      <c r="M489" s="5" t="s">
        <v>942</v>
      </c>
      <c r="N489" s="5" t="str">
        <f>VLOOKUP(B489,'[1]Current Slope List'!$A$29:$M$1904,8,FALSE)</f>
        <v>CAD</v>
      </c>
      <c r="O489" s="7" t="s">
        <v>46</v>
      </c>
      <c r="P489" s="7">
        <v>50</v>
      </c>
      <c r="Q489" s="7">
        <v>6</v>
      </c>
      <c r="R489" s="7">
        <v>60</v>
      </c>
      <c r="S489" s="7">
        <f t="shared" si="15"/>
        <v>360</v>
      </c>
      <c r="T489" s="12">
        <v>0</v>
      </c>
      <c r="U489" s="12">
        <v>0</v>
      </c>
      <c r="V489" s="12">
        <v>1</v>
      </c>
      <c r="W489" s="12">
        <v>0</v>
      </c>
      <c r="X489" s="12">
        <v>0</v>
      </c>
      <c r="Y489" s="6" t="s">
        <v>61</v>
      </c>
      <c r="Z489" s="6" t="s">
        <v>62</v>
      </c>
      <c r="AA489" s="9" t="s">
        <v>116</v>
      </c>
      <c r="AB489" s="9" t="s">
        <v>116</v>
      </c>
      <c r="AC489" s="9" t="s">
        <v>116</v>
      </c>
      <c r="AD489" s="9" t="s">
        <v>116</v>
      </c>
      <c r="AE489" s="9" t="s">
        <v>49</v>
      </c>
      <c r="AF489" s="5">
        <v>3</v>
      </c>
      <c r="AG489" s="10">
        <f>VLOOKUP(B489,[1]NPRS!$A$29:$O$1904,10,FALSE)</f>
        <v>0</v>
      </c>
      <c r="AH489" s="5" t="str">
        <f>VLOOKUP(B489,'[1]Current Slope List'!$A$29:$M$1904,12,FALSE)</f>
        <v>No</v>
      </c>
      <c r="AI489" s="6" t="str">
        <f>IF(VLOOKUP(B489,'[1]intensive 2019'!$A$2:$E$145,1,TRUE)=B489,"Y","N")</f>
        <v>N</v>
      </c>
      <c r="AJ489" s="6" t="s">
        <v>50</v>
      </c>
      <c r="AL489" s="6" t="s">
        <v>50</v>
      </c>
      <c r="AM489" s="6" t="s">
        <v>50</v>
      </c>
      <c r="AN489" s="6" t="s">
        <v>50</v>
      </c>
      <c r="AO489" s="6" t="s">
        <v>50</v>
      </c>
      <c r="AP489" s="6" t="s">
        <v>50</v>
      </c>
    </row>
    <row r="490" spans="1:42">
      <c r="A490" s="5">
        <v>489</v>
      </c>
      <c r="B490" s="5" t="s">
        <v>947</v>
      </c>
      <c r="C490" s="6" t="str">
        <f>IF(VLOOKUP(B490,'[1]Current Slope List'!$A$29:$M$1904,1,FALSE)=B490,"Y","N")</f>
        <v>Y</v>
      </c>
      <c r="D490" s="5" t="str">
        <f>VLOOKUP(B490,'[1]Current Slope List'!$A$29:$M$1904,2,FALSE)</f>
        <v>14NW-D/C86</v>
      </c>
      <c r="E490" s="5">
        <f>VLOOKUP(B490,'[1]Current Slope List'!$A$29:$M$1904,3,FALSE)</f>
        <v>0</v>
      </c>
      <c r="F490" s="6" t="str">
        <f t="shared" si="14"/>
        <v>WHOLE</v>
      </c>
      <c r="G490" s="6" t="str">
        <f>VLOOKUP(B490,'[1]Current Slope List'!$A$29:$M$1904,4,FALSE)</f>
        <v>E</v>
      </c>
      <c r="H490" s="6" t="str">
        <f>VLOOKUP(B490,'[1]Current Slope List'!$A$29:$M$1904,5,FALSE)</f>
        <v>SKW&amp;Is-S</v>
      </c>
      <c r="I490" s="6" t="s">
        <v>899</v>
      </c>
      <c r="J490" s="6" t="s">
        <v>904</v>
      </c>
      <c r="K490" s="6">
        <f>VLOOKUP(B490,'[1]Current Slope List'!$A$29:$M$1904,11,FALSE)</f>
        <v>0</v>
      </c>
      <c r="L490" s="5" t="s">
        <v>941</v>
      </c>
      <c r="M490" s="5" t="s">
        <v>942</v>
      </c>
      <c r="N490" s="5" t="str">
        <f>VLOOKUP(B490,'[1]Current Slope List'!$A$29:$M$1904,8,FALSE)</f>
        <v>CAD</v>
      </c>
      <c r="O490" s="7" t="s">
        <v>46</v>
      </c>
      <c r="P490" s="7">
        <v>25</v>
      </c>
      <c r="Q490" s="7">
        <v>7</v>
      </c>
      <c r="R490" s="7">
        <v>45</v>
      </c>
      <c r="S490" s="7">
        <f t="shared" si="15"/>
        <v>315</v>
      </c>
      <c r="T490" s="12">
        <v>0</v>
      </c>
      <c r="U490" s="12">
        <v>1</v>
      </c>
      <c r="V490" s="12">
        <v>0</v>
      </c>
      <c r="W490" s="12">
        <v>0</v>
      </c>
      <c r="X490" s="12">
        <v>0</v>
      </c>
      <c r="Y490" s="6" t="s">
        <v>61</v>
      </c>
      <c r="Z490" s="6" t="s">
        <v>62</v>
      </c>
      <c r="AA490" s="9" t="s">
        <v>116</v>
      </c>
      <c r="AB490" s="9" t="s">
        <v>116</v>
      </c>
      <c r="AC490" s="9" t="s">
        <v>116</v>
      </c>
      <c r="AD490" s="9" t="s">
        <v>116</v>
      </c>
      <c r="AE490" s="9" t="s">
        <v>49</v>
      </c>
      <c r="AF490" s="5">
        <v>3</v>
      </c>
      <c r="AG490" s="10">
        <f>VLOOKUP(B490,[1]NPRS!$A$29:$O$1904,10,FALSE)</f>
        <v>0</v>
      </c>
      <c r="AH490" s="5" t="str">
        <f>VLOOKUP(B490,'[1]Current Slope List'!$A$29:$M$1904,12,FALSE)</f>
        <v>Yes</v>
      </c>
      <c r="AI490" s="6" t="str">
        <f>IF(VLOOKUP(B490,'[1]intensive 2019'!$A$2:$E$145,1,TRUE)=B490,"Y","N")</f>
        <v>N</v>
      </c>
      <c r="AJ490" s="6" t="s">
        <v>50</v>
      </c>
      <c r="AK490" s="5">
        <v>0</v>
      </c>
      <c r="AL490" s="6" t="s">
        <v>50</v>
      </c>
      <c r="AM490" s="6" t="s">
        <v>50</v>
      </c>
      <c r="AN490" s="6" t="s">
        <v>50</v>
      </c>
      <c r="AO490" s="6" t="s">
        <v>50</v>
      </c>
      <c r="AP490" s="6" t="s">
        <v>50</v>
      </c>
    </row>
    <row r="491" spans="1:42">
      <c r="A491" s="5">
        <v>490</v>
      </c>
      <c r="B491" s="5" t="s">
        <v>948</v>
      </c>
      <c r="C491" s="6" t="str">
        <f>IF(VLOOKUP(B491,'[1]Current Slope List'!$A$29:$M$1904,1,FALSE)=B491,"Y","N")</f>
        <v>Y</v>
      </c>
      <c r="D491" s="5" t="str">
        <f>VLOOKUP(B491,'[1]Current Slope List'!$A$29:$M$1904,2,FALSE)</f>
        <v>14NW-D/R17</v>
      </c>
      <c r="E491" s="5">
        <f>VLOOKUP(B491,'[1]Current Slope List'!$A$29:$M$1904,3,FALSE)</f>
        <v>0</v>
      </c>
      <c r="F491" s="6" t="str">
        <f t="shared" si="14"/>
        <v>WHOLE</v>
      </c>
      <c r="G491" s="6" t="str">
        <f>VLOOKUP(B491,'[1]Current Slope List'!$A$29:$M$1904,4,FALSE)</f>
        <v>E</v>
      </c>
      <c r="H491" s="6" t="str">
        <f>VLOOKUP(B491,'[1]Current Slope List'!$A$29:$M$1904,5,FALSE)</f>
        <v>SKW&amp;Is-S</v>
      </c>
      <c r="I491" s="6" t="s">
        <v>899</v>
      </c>
      <c r="J491" s="6" t="s">
        <v>904</v>
      </c>
      <c r="K491" s="6">
        <f>VLOOKUP(B491,'[1]Current Slope List'!$A$29:$M$1904,11,FALSE)</f>
        <v>0</v>
      </c>
      <c r="L491" s="5" t="s">
        <v>941</v>
      </c>
      <c r="M491" s="5" t="s">
        <v>942</v>
      </c>
      <c r="N491" s="5" t="str">
        <f>VLOOKUP(B491,'[1]Current Slope List'!$A$29:$M$1904,8,FALSE)</f>
        <v>CAD</v>
      </c>
      <c r="O491" s="7" t="s">
        <v>46</v>
      </c>
      <c r="P491" s="6" t="s">
        <v>49</v>
      </c>
      <c r="Q491" s="6" t="s">
        <v>49</v>
      </c>
      <c r="R491" s="6" t="s">
        <v>49</v>
      </c>
      <c r="S491" s="6" t="s">
        <v>49</v>
      </c>
      <c r="T491" s="6" t="s">
        <v>49</v>
      </c>
      <c r="U491" s="6" t="s">
        <v>49</v>
      </c>
      <c r="V491" s="6" t="s">
        <v>49</v>
      </c>
      <c r="W491" s="6" t="s">
        <v>49</v>
      </c>
      <c r="X491" s="6" t="s">
        <v>49</v>
      </c>
      <c r="Y491" s="6" t="s">
        <v>49</v>
      </c>
      <c r="Z491" s="6" t="s">
        <v>49</v>
      </c>
      <c r="AA491" s="9" t="s">
        <v>130</v>
      </c>
      <c r="AB491" s="9" t="s">
        <v>949</v>
      </c>
      <c r="AC491" s="9" t="s">
        <v>121</v>
      </c>
      <c r="AD491" s="9" t="s">
        <v>56</v>
      </c>
      <c r="AE491" s="9" t="s">
        <v>62</v>
      </c>
      <c r="AF491" s="5">
        <v>3</v>
      </c>
      <c r="AG491" s="10">
        <f>VLOOKUP(B491,[1]NPRS!$A$29:$O$1904,10,FALSE)</f>
        <v>0</v>
      </c>
      <c r="AH491" s="5" t="str">
        <f>VLOOKUP(B491,'[1]Current Slope List'!$A$29:$M$1904,12,FALSE)</f>
        <v>No</v>
      </c>
      <c r="AI491" s="6" t="str">
        <f>IF(VLOOKUP(B491,'[1]intensive 2019'!$A$2:$E$145,1,TRUE)=B491,"Y","N")</f>
        <v>N</v>
      </c>
      <c r="AJ491" s="6" t="s">
        <v>50</v>
      </c>
      <c r="AL491" s="6" t="s">
        <v>50</v>
      </c>
      <c r="AM491" s="6" t="s">
        <v>50</v>
      </c>
      <c r="AN491" s="6" t="s">
        <v>50</v>
      </c>
      <c r="AO491" s="6" t="s">
        <v>50</v>
      </c>
      <c r="AP491" s="6" t="s">
        <v>50</v>
      </c>
    </row>
    <row r="492" spans="1:42">
      <c r="A492" s="5">
        <v>491</v>
      </c>
      <c r="B492" s="5" t="s">
        <v>950</v>
      </c>
      <c r="C492" s="6" t="str">
        <f>IF(VLOOKUP(B492,'[1]Current Slope List'!$A$29:$M$1904,1,FALSE)=B492,"Y","N")</f>
        <v>Y</v>
      </c>
      <c r="D492" s="5" t="str">
        <f>VLOOKUP(B492,'[1]Current Slope List'!$A$29:$M$1904,2,FALSE)</f>
        <v>14NW-D/R18</v>
      </c>
      <c r="E492" s="5">
        <f>VLOOKUP(B492,'[1]Current Slope List'!$A$29:$M$1904,3,FALSE)</f>
        <v>0</v>
      </c>
      <c r="F492" s="6" t="str">
        <f t="shared" si="14"/>
        <v>WHOLE</v>
      </c>
      <c r="G492" s="6" t="str">
        <f>VLOOKUP(B492,'[1]Current Slope List'!$A$29:$M$1904,4,FALSE)</f>
        <v>E</v>
      </c>
      <c r="H492" s="6" t="str">
        <f>VLOOKUP(B492,'[1]Current Slope List'!$A$29:$M$1904,5,FALSE)</f>
        <v>SKW&amp;Is-S</v>
      </c>
      <c r="I492" s="6" t="s">
        <v>899</v>
      </c>
      <c r="J492" s="6" t="s">
        <v>904</v>
      </c>
      <c r="K492" s="6">
        <f>VLOOKUP(B492,'[1]Current Slope List'!$A$29:$M$1904,11,FALSE)</f>
        <v>0</v>
      </c>
      <c r="L492" s="5" t="s">
        <v>941</v>
      </c>
      <c r="M492" s="5" t="s">
        <v>942</v>
      </c>
      <c r="N492" s="5" t="str">
        <f>VLOOKUP(B492,'[1]Current Slope List'!$A$29:$M$1904,8,FALSE)</f>
        <v>CAD</v>
      </c>
      <c r="O492" s="7" t="s">
        <v>46</v>
      </c>
      <c r="P492" s="6" t="s">
        <v>49</v>
      </c>
      <c r="Q492" s="6" t="s">
        <v>49</v>
      </c>
      <c r="R492" s="6" t="s">
        <v>49</v>
      </c>
      <c r="S492" s="6" t="s">
        <v>49</v>
      </c>
      <c r="T492" s="6" t="s">
        <v>49</v>
      </c>
      <c r="U492" s="6" t="s">
        <v>49</v>
      </c>
      <c r="V492" s="6" t="s">
        <v>49</v>
      </c>
      <c r="W492" s="6" t="s">
        <v>49</v>
      </c>
      <c r="X492" s="6" t="s">
        <v>49</v>
      </c>
      <c r="Y492" s="6" t="s">
        <v>49</v>
      </c>
      <c r="Z492" s="6" t="s">
        <v>49</v>
      </c>
      <c r="AA492" s="9" t="s">
        <v>248</v>
      </c>
      <c r="AB492" s="9" t="s">
        <v>951</v>
      </c>
      <c r="AC492" s="9" t="s">
        <v>71</v>
      </c>
      <c r="AD492" s="9" t="s">
        <v>56</v>
      </c>
      <c r="AE492" s="9" t="s">
        <v>62</v>
      </c>
      <c r="AF492" s="5">
        <v>3</v>
      </c>
      <c r="AG492" s="10">
        <f>VLOOKUP(B492,[1]NPRS!$A$29:$O$1904,10,FALSE)</f>
        <v>0</v>
      </c>
      <c r="AH492" s="5" t="str">
        <f>VLOOKUP(B492,'[1]Current Slope List'!$A$29:$M$1904,12,FALSE)</f>
        <v>No</v>
      </c>
      <c r="AI492" s="6" t="str">
        <f>IF(VLOOKUP(B492,'[1]intensive 2019'!$A$2:$E$145,1,TRUE)=B492,"Y","N")</f>
        <v>N</v>
      </c>
      <c r="AJ492" s="6" t="s">
        <v>50</v>
      </c>
      <c r="AL492" s="6" t="s">
        <v>50</v>
      </c>
      <c r="AM492" s="6" t="s">
        <v>50</v>
      </c>
      <c r="AN492" s="6" t="s">
        <v>50</v>
      </c>
      <c r="AO492" s="6" t="s">
        <v>50</v>
      </c>
      <c r="AP492" s="6" t="s">
        <v>50</v>
      </c>
    </row>
    <row r="493" spans="1:42">
      <c r="A493" s="5">
        <v>492</v>
      </c>
      <c r="B493" s="5" t="s">
        <v>952</v>
      </c>
      <c r="C493" s="6" t="str">
        <f>IF(VLOOKUP(B493,'[1]Current Slope List'!$A$29:$M$1904,1,FALSE)=B493,"Y","N")</f>
        <v>Y</v>
      </c>
      <c r="D493" s="5" t="str">
        <f>VLOOKUP(B493,'[1]Current Slope List'!$A$29:$M$1904,2,FALSE)</f>
        <v>14NW-D/FR29</v>
      </c>
      <c r="E493" s="5">
        <f>VLOOKUP(B493,'[1]Current Slope List'!$A$29:$M$1904,3,FALSE)</f>
        <v>0</v>
      </c>
      <c r="F493" s="6" t="str">
        <f t="shared" si="14"/>
        <v>WHOLE</v>
      </c>
      <c r="G493" s="6" t="str">
        <f>VLOOKUP(B493,'[1]Current Slope List'!$A$29:$M$1904,4,FALSE)</f>
        <v>E</v>
      </c>
      <c r="H493" s="6" t="str">
        <f>VLOOKUP(B493,'[1]Current Slope List'!$A$29:$M$1904,5,FALSE)</f>
        <v>SKW&amp;Is-S</v>
      </c>
      <c r="I493" s="6" t="s">
        <v>899</v>
      </c>
      <c r="J493" s="6" t="s">
        <v>904</v>
      </c>
      <c r="K493" s="6" t="str">
        <f>VLOOKUP(B493,'[1]Current Slope List'!$A$29:$M$1904,11,FALSE)</f>
        <v>CheungChau</v>
      </c>
      <c r="L493" s="5" t="s">
        <v>953</v>
      </c>
      <c r="M493" s="5" t="s">
        <v>954</v>
      </c>
      <c r="N493" s="5" t="str">
        <f>VLOOKUP(B493,'[1]Current Slope List'!$A$29:$M$1904,8,FALSE)</f>
        <v>LCSD</v>
      </c>
      <c r="O493" s="7" t="s">
        <v>46</v>
      </c>
      <c r="P493" s="7">
        <v>35</v>
      </c>
      <c r="Q493" s="7">
        <v>8</v>
      </c>
      <c r="R493" s="7">
        <v>35</v>
      </c>
      <c r="S493" s="7">
        <f t="shared" si="15"/>
        <v>280</v>
      </c>
      <c r="T493" s="12">
        <v>0</v>
      </c>
      <c r="U493" s="12">
        <v>1</v>
      </c>
      <c r="V493" s="12">
        <v>0</v>
      </c>
      <c r="W493" s="12">
        <v>0</v>
      </c>
      <c r="X493" s="12">
        <v>0</v>
      </c>
      <c r="Y493" s="6" t="s">
        <v>61</v>
      </c>
      <c r="Z493" s="6" t="s">
        <v>62</v>
      </c>
      <c r="AA493" s="9" t="s">
        <v>346</v>
      </c>
      <c r="AB493" s="9">
        <v>14</v>
      </c>
      <c r="AC493" s="9" t="s">
        <v>121</v>
      </c>
      <c r="AD493" s="9" t="s">
        <v>79</v>
      </c>
      <c r="AE493" s="9" t="s">
        <v>72</v>
      </c>
      <c r="AF493" s="5">
        <v>1</v>
      </c>
      <c r="AG493" s="10">
        <f>VLOOKUP(B493,[1]NPRS!$A$29:$O$1904,10,FALSE)</f>
        <v>5.95</v>
      </c>
      <c r="AH493" s="5" t="str">
        <f>VLOOKUP(B493,'[1]Current Slope List'!$A$29:$M$1904,12,FALSE)</f>
        <v>Yes</v>
      </c>
      <c r="AI493" s="6" t="str">
        <f>IF(VLOOKUP(B493,'[1]intensive 2019'!$A$2:$E$145,1,TRUE)=B493,"Y","N")</f>
        <v>Y</v>
      </c>
      <c r="AJ493" s="6" t="s">
        <v>50</v>
      </c>
      <c r="AK493" s="5">
        <v>15</v>
      </c>
      <c r="AL493" s="6" t="s">
        <v>50</v>
      </c>
      <c r="AM493" s="6" t="s">
        <v>50</v>
      </c>
      <c r="AN493" s="6" t="s">
        <v>50</v>
      </c>
      <c r="AO493" s="6" t="s">
        <v>50</v>
      </c>
      <c r="AP493" s="6" t="s">
        <v>50</v>
      </c>
    </row>
    <row r="494" spans="1:42">
      <c r="A494" s="5">
        <v>493</v>
      </c>
      <c r="B494" s="5" t="s">
        <v>955</v>
      </c>
      <c r="C494" s="6" t="str">
        <f>IF(VLOOKUP(B494,'[1]Current Slope List'!$A$29:$M$1904,1,FALSE)=B494,"Y","N")</f>
        <v>Y</v>
      </c>
      <c r="D494" s="5" t="str">
        <f>VLOOKUP(B494,'[1]Current Slope List'!$A$29:$M$1904,2,FALSE)</f>
        <v>14NW-D/R32</v>
      </c>
      <c r="E494" s="5">
        <f>VLOOKUP(B494,'[1]Current Slope List'!$A$29:$M$1904,3,FALSE)</f>
        <v>0</v>
      </c>
      <c r="F494" s="6" t="str">
        <f t="shared" si="14"/>
        <v>WHOLE</v>
      </c>
      <c r="G494" s="6" t="str">
        <f>VLOOKUP(B494,'[1]Current Slope List'!$A$29:$M$1904,4,FALSE)</f>
        <v>E</v>
      </c>
      <c r="H494" s="6" t="str">
        <f>VLOOKUP(B494,'[1]Current Slope List'!$A$29:$M$1904,5,FALSE)</f>
        <v>SKW&amp;Is-S</v>
      </c>
      <c r="I494" s="6" t="s">
        <v>899</v>
      </c>
      <c r="J494" s="6" t="s">
        <v>904</v>
      </c>
      <c r="K494" s="6" t="str">
        <f>VLOOKUP(B494,'[1]Current Slope List'!$A$29:$M$1904,11,FALSE)</f>
        <v>CheungChau</v>
      </c>
      <c r="L494" s="5" t="s">
        <v>953</v>
      </c>
      <c r="M494" s="5" t="s">
        <v>956</v>
      </c>
      <c r="N494" s="5" t="str">
        <f>VLOOKUP(B494,'[1]Current Slope List'!$A$29:$M$1904,8,FALSE)</f>
        <v>LCSD</v>
      </c>
      <c r="O494" s="7" t="s">
        <v>46</v>
      </c>
      <c r="P494" s="6" t="s">
        <v>49</v>
      </c>
      <c r="Q494" s="6" t="s">
        <v>49</v>
      </c>
      <c r="R494" s="6" t="s">
        <v>49</v>
      </c>
      <c r="S494" s="6" t="s">
        <v>49</v>
      </c>
      <c r="T494" s="6" t="s">
        <v>49</v>
      </c>
      <c r="U494" s="6" t="s">
        <v>49</v>
      </c>
      <c r="V494" s="6" t="s">
        <v>49</v>
      </c>
      <c r="W494" s="6" t="s">
        <v>49</v>
      </c>
      <c r="X494" s="6" t="s">
        <v>49</v>
      </c>
      <c r="Y494" s="6" t="s">
        <v>49</v>
      </c>
      <c r="Z494" s="6" t="s">
        <v>49</v>
      </c>
      <c r="AA494" s="9" t="s">
        <v>466</v>
      </c>
      <c r="AB494" s="9" t="s">
        <v>53</v>
      </c>
      <c r="AC494" s="9" t="s">
        <v>121</v>
      </c>
      <c r="AD494" s="9" t="s">
        <v>392</v>
      </c>
      <c r="AE494" s="9" t="s">
        <v>62</v>
      </c>
      <c r="AF494" s="5">
        <v>2</v>
      </c>
      <c r="AG494" s="10">
        <f>VLOOKUP(B494,[1]NPRS!$A$29:$O$1904,10,FALSE)</f>
        <v>2.2599999999999998</v>
      </c>
      <c r="AH494" s="5" t="str">
        <f>VLOOKUP(B494,'[1]Current Slope List'!$A$29:$M$1904,12,FALSE)</f>
        <v>No</v>
      </c>
      <c r="AI494" s="6" t="str">
        <f>IF(VLOOKUP(B494,'[1]intensive 2019'!$A$2:$E$145,1,TRUE)=B494,"Y","N")</f>
        <v>N</v>
      </c>
      <c r="AJ494" s="6" t="s">
        <v>50</v>
      </c>
      <c r="AL494" s="6" t="s">
        <v>50</v>
      </c>
      <c r="AM494" s="6" t="s">
        <v>50</v>
      </c>
      <c r="AN494" s="6" t="s">
        <v>50</v>
      </c>
      <c r="AO494" s="6" t="s">
        <v>50</v>
      </c>
      <c r="AP494" s="6" t="s">
        <v>50</v>
      </c>
    </row>
    <row r="495" spans="1:42">
      <c r="A495" s="5">
        <v>494</v>
      </c>
      <c r="B495" s="5" t="s">
        <v>957</v>
      </c>
      <c r="C495" s="6" t="str">
        <f>IF(VLOOKUP(B495,'[1]Current Slope List'!$A$29:$M$1904,1,FALSE)=B495,"Y","N")</f>
        <v>Y</v>
      </c>
      <c r="D495" s="5" t="str">
        <f>VLOOKUP(B495,'[1]Current Slope List'!$A$29:$M$1904,2,FALSE)</f>
        <v>14NW-D/R321</v>
      </c>
      <c r="E495" s="5">
        <f>VLOOKUP(B495,'[1]Current Slope List'!$A$29:$M$1904,3,FALSE)</f>
        <v>0</v>
      </c>
      <c r="F495" s="6" t="str">
        <f t="shared" si="14"/>
        <v>WHOLE</v>
      </c>
      <c r="G495" s="6" t="str">
        <f>VLOOKUP(B495,'[1]Current Slope List'!$A$29:$M$1904,4,FALSE)</f>
        <v>E</v>
      </c>
      <c r="H495" s="6" t="str">
        <f>VLOOKUP(B495,'[1]Current Slope List'!$A$29:$M$1904,5,FALSE)</f>
        <v>SKW&amp;Is-S</v>
      </c>
      <c r="I495" s="6" t="s">
        <v>899</v>
      </c>
      <c r="J495" s="6" t="s">
        <v>904</v>
      </c>
      <c r="K495" s="6" t="str">
        <f>VLOOKUP(B495,'[1]Current Slope List'!$A$29:$M$1904,11,FALSE)</f>
        <v>CheungChau</v>
      </c>
      <c r="L495" s="5" t="s">
        <v>958</v>
      </c>
      <c r="M495" s="5" t="s">
        <v>959</v>
      </c>
      <c r="N495" s="5" t="str">
        <f>VLOOKUP(B495,'[1]Current Slope List'!$A$29:$M$1904,8,FALSE)</f>
        <v>LCSD</v>
      </c>
      <c r="O495" s="7" t="s">
        <v>125</v>
      </c>
      <c r="P495" s="6" t="s">
        <v>49</v>
      </c>
      <c r="Q495" s="6" t="s">
        <v>49</v>
      </c>
      <c r="R495" s="6" t="s">
        <v>49</v>
      </c>
      <c r="S495" s="6" t="s">
        <v>49</v>
      </c>
      <c r="T495" s="6" t="s">
        <v>49</v>
      </c>
      <c r="U495" s="6" t="s">
        <v>49</v>
      </c>
      <c r="V495" s="6" t="s">
        <v>49</v>
      </c>
      <c r="W495" s="6" t="s">
        <v>49</v>
      </c>
      <c r="X495" s="6" t="s">
        <v>49</v>
      </c>
      <c r="Y495" s="6" t="s">
        <v>49</v>
      </c>
      <c r="Z495" s="6" t="s">
        <v>49</v>
      </c>
      <c r="AA495" s="9" t="s">
        <v>225</v>
      </c>
      <c r="AB495" s="9" t="s">
        <v>186</v>
      </c>
      <c r="AC495" s="9" t="s">
        <v>121</v>
      </c>
      <c r="AD495" s="9" t="s">
        <v>56</v>
      </c>
      <c r="AE495" s="9" t="s">
        <v>72</v>
      </c>
      <c r="AF495" s="5">
        <v>2</v>
      </c>
      <c r="AG495" s="10">
        <f>VLOOKUP(B495,[1]NPRS!$A$29:$O$1904,10,FALSE)</f>
        <v>0.01</v>
      </c>
      <c r="AH495" s="5" t="str">
        <f>VLOOKUP(B495,'[1]Current Slope List'!$A$29:$M$1904,12,FALSE)</f>
        <v>No</v>
      </c>
      <c r="AI495" s="6" t="str">
        <f>IF(VLOOKUP(B495,'[1]intensive 2019'!$A$2:$E$145,1,TRUE)=B495,"Y","N")</f>
        <v>N</v>
      </c>
      <c r="AJ495" s="6" t="s">
        <v>50</v>
      </c>
      <c r="AL495" s="6" t="s">
        <v>50</v>
      </c>
      <c r="AM495" s="6" t="s">
        <v>50</v>
      </c>
      <c r="AN495" s="6" t="s">
        <v>50</v>
      </c>
      <c r="AO495" s="6" t="s">
        <v>50</v>
      </c>
      <c r="AP495" s="6" t="s">
        <v>50</v>
      </c>
    </row>
    <row r="496" spans="1:42">
      <c r="A496" s="5">
        <v>495</v>
      </c>
      <c r="B496" s="5" t="s">
        <v>960</v>
      </c>
      <c r="C496" s="6" t="str">
        <f>IF(VLOOKUP(B496,'[1]Current Slope List'!$A$29:$M$1904,1,FALSE)=B496,"Y","N")</f>
        <v>Y</v>
      </c>
      <c r="D496" s="5" t="str">
        <f>VLOOKUP(B496,'[1]Current Slope List'!$A$29:$M$1904,2,FALSE)</f>
        <v>14NW-D/C381</v>
      </c>
      <c r="E496" s="5">
        <f>VLOOKUP(B496,'[1]Current Slope List'!$A$29:$M$1904,3,FALSE)</f>
        <v>0</v>
      </c>
      <c r="F496" s="6" t="str">
        <f t="shared" si="14"/>
        <v>WHOLE</v>
      </c>
      <c r="G496" s="6" t="str">
        <f>VLOOKUP(B496,'[1]Current Slope List'!$A$29:$M$1904,4,FALSE)</f>
        <v>E</v>
      </c>
      <c r="H496" s="6" t="str">
        <f>VLOOKUP(B496,'[1]Current Slope List'!$A$29:$M$1904,5,FALSE)</f>
        <v>SKW&amp;Is-S</v>
      </c>
      <c r="I496" s="6" t="s">
        <v>899</v>
      </c>
      <c r="J496" s="6" t="s">
        <v>904</v>
      </c>
      <c r="K496" s="6" t="str">
        <f>VLOOKUP(B496,'[1]Current Slope List'!$A$29:$M$1904,11,FALSE)</f>
        <v>CheungChau</v>
      </c>
      <c r="L496" s="5" t="s">
        <v>961</v>
      </c>
      <c r="M496" s="5" t="s">
        <v>962</v>
      </c>
      <c r="N496" s="5" t="str">
        <f>VLOOKUP(B496,'[1]Current Slope List'!$A$29:$M$1904,8,FALSE)</f>
        <v>LCSD</v>
      </c>
      <c r="O496" s="7" t="s">
        <v>125</v>
      </c>
      <c r="P496" s="7">
        <v>35</v>
      </c>
      <c r="Q496" s="7">
        <v>10</v>
      </c>
      <c r="R496" s="7">
        <v>118</v>
      </c>
      <c r="S496" s="7">
        <f t="shared" si="15"/>
        <v>1180</v>
      </c>
      <c r="T496" s="12">
        <v>0</v>
      </c>
      <c r="U496" s="12">
        <v>1</v>
      </c>
      <c r="V496" s="12">
        <v>0</v>
      </c>
      <c r="W496" s="12">
        <v>0</v>
      </c>
      <c r="X496" s="12">
        <v>0</v>
      </c>
      <c r="Y496" s="6" t="s">
        <v>61</v>
      </c>
      <c r="Z496" s="6" t="s">
        <v>62</v>
      </c>
      <c r="AA496" s="9" t="s">
        <v>116</v>
      </c>
      <c r="AB496" s="9" t="s">
        <v>116</v>
      </c>
      <c r="AC496" s="9" t="s">
        <v>116</v>
      </c>
      <c r="AD496" s="9" t="s">
        <v>116</v>
      </c>
      <c r="AE496" s="9" t="s">
        <v>49</v>
      </c>
      <c r="AF496" s="5">
        <v>1</v>
      </c>
      <c r="AG496" s="10">
        <f>VLOOKUP(B496,[1]NPRS!$A$29:$O$1904,10,FALSE)</f>
        <v>0.55000000000000004</v>
      </c>
      <c r="AH496" s="5" t="str">
        <f>VLOOKUP(B496,'[1]Current Slope List'!$A$29:$M$1904,12,FALSE)</f>
        <v>Yes</v>
      </c>
      <c r="AI496" s="6" t="str">
        <f>IF(VLOOKUP(B496,'[1]intensive 2019'!$A$2:$E$145,1,TRUE)=B496,"Y","N")</f>
        <v>N</v>
      </c>
      <c r="AJ496" s="6" t="s">
        <v>50</v>
      </c>
      <c r="AK496" s="5">
        <v>42</v>
      </c>
      <c r="AL496" s="6" t="s">
        <v>50</v>
      </c>
      <c r="AM496" s="6" t="s">
        <v>50</v>
      </c>
      <c r="AN496" s="6" t="s">
        <v>50</v>
      </c>
      <c r="AO496" s="6" t="s">
        <v>50</v>
      </c>
      <c r="AP496" s="6" t="s">
        <v>50</v>
      </c>
    </row>
    <row r="497" spans="1:42">
      <c r="A497" s="5">
        <v>496</v>
      </c>
      <c r="B497" s="5" t="s">
        <v>963</v>
      </c>
      <c r="C497" s="6" t="str">
        <f>IF(VLOOKUP(B497,'[1]Current Slope List'!$A$29:$M$1904,1,FALSE)=B497,"Y","N")</f>
        <v>Y</v>
      </c>
      <c r="D497" s="5" t="str">
        <f>VLOOKUP(B497,'[1]Current Slope List'!$A$29:$M$1904,2,FALSE)</f>
        <v>14NW-D/C387</v>
      </c>
      <c r="E497" s="5">
        <f>VLOOKUP(B497,'[1]Current Slope List'!$A$29:$M$1904,3,FALSE)</f>
        <v>0</v>
      </c>
      <c r="F497" s="6" t="str">
        <f t="shared" si="14"/>
        <v>WHOLE</v>
      </c>
      <c r="G497" s="6" t="str">
        <f>VLOOKUP(B497,'[1]Current Slope List'!$A$29:$M$1904,4,FALSE)</f>
        <v>E</v>
      </c>
      <c r="H497" s="6" t="str">
        <f>VLOOKUP(B497,'[1]Current Slope List'!$A$29:$M$1904,5,FALSE)</f>
        <v>SKW&amp;Is-S</v>
      </c>
      <c r="I497" s="6" t="s">
        <v>899</v>
      </c>
      <c r="J497" s="6" t="s">
        <v>904</v>
      </c>
      <c r="K497" s="6" t="str">
        <f>VLOOKUP(B497,'[1]Current Slope List'!$A$29:$M$1904,11,FALSE)</f>
        <v>CheungChau</v>
      </c>
      <c r="L497" s="5" t="s">
        <v>961</v>
      </c>
      <c r="M497" s="5" t="s">
        <v>962</v>
      </c>
      <c r="N497" s="5" t="str">
        <f>VLOOKUP(B497,'[1]Current Slope List'!$A$29:$M$1904,8,FALSE)</f>
        <v>LCSD</v>
      </c>
      <c r="O497" s="7" t="s">
        <v>125</v>
      </c>
      <c r="P497" s="7">
        <v>35</v>
      </c>
      <c r="Q497" s="7">
        <v>5</v>
      </c>
      <c r="R497" s="7">
        <v>48</v>
      </c>
      <c r="S497" s="7">
        <f t="shared" si="15"/>
        <v>240</v>
      </c>
      <c r="T497" s="12">
        <v>0</v>
      </c>
      <c r="U497" s="12">
        <v>1</v>
      </c>
      <c r="V497" s="12">
        <v>0</v>
      </c>
      <c r="W497" s="12">
        <v>0</v>
      </c>
      <c r="X497" s="12">
        <v>0</v>
      </c>
      <c r="Y497" s="6" t="s">
        <v>78</v>
      </c>
      <c r="Z497" s="6" t="s">
        <v>62</v>
      </c>
      <c r="AA497" s="9" t="s">
        <v>116</v>
      </c>
      <c r="AB497" s="9" t="s">
        <v>116</v>
      </c>
      <c r="AC497" s="9" t="s">
        <v>116</v>
      </c>
      <c r="AD497" s="9" t="s">
        <v>116</v>
      </c>
      <c r="AE497" s="9" t="s">
        <v>49</v>
      </c>
      <c r="AF497" s="5">
        <v>2</v>
      </c>
      <c r="AG497" s="10">
        <f>VLOOKUP(B497,[1]NPRS!$A$29:$O$1904,10,FALSE)</f>
        <v>27.24</v>
      </c>
      <c r="AH497" s="5" t="str">
        <f>VLOOKUP(B497,'[1]Current Slope List'!$A$29:$M$1904,12,FALSE)</f>
        <v>Yes</v>
      </c>
      <c r="AI497" s="6" t="str">
        <f>IF(VLOOKUP(B497,'[1]intensive 2019'!$A$2:$E$145,1,TRUE)=B497,"Y","N")</f>
        <v>N</v>
      </c>
      <c r="AJ497" s="6" t="s">
        <v>50</v>
      </c>
      <c r="AK497" s="5">
        <v>10</v>
      </c>
      <c r="AL497" s="6" t="s">
        <v>50</v>
      </c>
      <c r="AM497" s="6" t="s">
        <v>50</v>
      </c>
      <c r="AN497" s="6" t="s">
        <v>50</v>
      </c>
      <c r="AO497" s="6" t="s">
        <v>50</v>
      </c>
      <c r="AP497" s="6" t="s">
        <v>50</v>
      </c>
    </row>
    <row r="498" spans="1:42">
      <c r="A498" s="5">
        <v>497</v>
      </c>
      <c r="B498" s="5" t="s">
        <v>964</v>
      </c>
      <c r="C498" s="6" t="str">
        <f>IF(VLOOKUP(B498,'[1]Current Slope List'!$A$29:$M$1904,1,FALSE)=B498,"Y","N")</f>
        <v>Y</v>
      </c>
      <c r="D498" s="5" t="str">
        <f>VLOOKUP(B498,'[1]Current Slope List'!$A$29:$M$1904,2,FALSE)</f>
        <v>14NW-D/C417</v>
      </c>
      <c r="E498" s="5">
        <f>VLOOKUP(B498,'[1]Current Slope List'!$A$29:$M$1904,3,FALSE)</f>
        <v>0</v>
      </c>
      <c r="F498" s="6" t="str">
        <f t="shared" si="14"/>
        <v>WHOLE</v>
      </c>
      <c r="G498" s="6" t="str">
        <f>VLOOKUP(B498,'[1]Current Slope List'!$A$29:$M$1904,4,FALSE)</f>
        <v>E</v>
      </c>
      <c r="H498" s="6" t="str">
        <f>VLOOKUP(B498,'[1]Current Slope List'!$A$29:$M$1904,5,FALSE)</f>
        <v>SKW&amp;Is-S</v>
      </c>
      <c r="I498" s="6" t="s">
        <v>899</v>
      </c>
      <c r="J498" s="6" t="s">
        <v>904</v>
      </c>
      <c r="K498" s="6" t="str">
        <f>VLOOKUP(B498,'[1]Current Slope List'!$A$29:$M$1904,11,FALSE)</f>
        <v>CheungChau</v>
      </c>
      <c r="L498" s="5" t="s">
        <v>961</v>
      </c>
      <c r="M498" s="5" t="s">
        <v>962</v>
      </c>
      <c r="N498" s="5" t="str">
        <f>VLOOKUP(B498,'[1]Current Slope List'!$A$29:$M$1904,8,FALSE)</f>
        <v>LCSD</v>
      </c>
      <c r="O498" s="7" t="s">
        <v>46</v>
      </c>
      <c r="P498" s="7">
        <v>35</v>
      </c>
      <c r="Q498" s="7">
        <v>3</v>
      </c>
      <c r="R498" s="7">
        <v>57</v>
      </c>
      <c r="S498" s="7">
        <f t="shared" si="15"/>
        <v>171</v>
      </c>
      <c r="T498" s="12">
        <v>0.2</v>
      </c>
      <c r="U498" s="12">
        <v>0.8</v>
      </c>
      <c r="V498" s="12">
        <v>0</v>
      </c>
      <c r="W498" s="12">
        <v>0</v>
      </c>
      <c r="X498" s="12">
        <v>0</v>
      </c>
      <c r="Y498" s="6" t="s">
        <v>61</v>
      </c>
      <c r="Z498" s="6" t="s">
        <v>62</v>
      </c>
      <c r="AA498" s="9" t="s">
        <v>116</v>
      </c>
      <c r="AB498" s="9" t="s">
        <v>116</v>
      </c>
      <c r="AC498" s="9" t="s">
        <v>116</v>
      </c>
      <c r="AD498" s="9" t="s">
        <v>116</v>
      </c>
      <c r="AE498" s="9" t="s">
        <v>49</v>
      </c>
      <c r="AF498" s="5">
        <v>1</v>
      </c>
      <c r="AG498" s="10">
        <f>VLOOKUP(B498,[1]NPRS!$A$29:$O$1904,10,FALSE)</f>
        <v>0</v>
      </c>
      <c r="AH498" s="5" t="str">
        <f>VLOOKUP(B498,'[1]Current Slope List'!$A$29:$M$1904,12,FALSE)</f>
        <v>Yes</v>
      </c>
      <c r="AI498" s="6" t="str">
        <f>IF(VLOOKUP(B498,'[1]intensive 2019'!$A$2:$E$145,1,TRUE)=B498,"Y","N")</f>
        <v>N</v>
      </c>
      <c r="AJ498" s="6" t="s">
        <v>50</v>
      </c>
      <c r="AK498" s="5">
        <v>13</v>
      </c>
      <c r="AL498" s="6" t="s">
        <v>50</v>
      </c>
      <c r="AM498" s="6" t="s">
        <v>50</v>
      </c>
      <c r="AN498" s="6" t="s">
        <v>50</v>
      </c>
      <c r="AO498" s="6" t="s">
        <v>50</v>
      </c>
      <c r="AP498" s="6" t="s">
        <v>50</v>
      </c>
    </row>
    <row r="499" spans="1:42">
      <c r="A499" s="5">
        <v>498</v>
      </c>
      <c r="B499" s="5" t="s">
        <v>965</v>
      </c>
      <c r="C499" s="6" t="str">
        <f>IF(VLOOKUP(B499,'[1]Current Slope List'!$A$29:$M$1904,1,FALSE)=B499,"Y","N")</f>
        <v>Y</v>
      </c>
      <c r="D499" s="5" t="str">
        <f>VLOOKUP(B499,'[1]Current Slope List'!$A$29:$M$1904,2,FALSE)</f>
        <v>14NW-D/FR31</v>
      </c>
      <c r="E499" s="5">
        <f>VLOOKUP(B499,'[1]Current Slope List'!$A$29:$M$1904,3,FALSE)</f>
        <v>0</v>
      </c>
      <c r="F499" s="6" t="str">
        <f t="shared" si="14"/>
        <v>WHOLE</v>
      </c>
      <c r="G499" s="6" t="str">
        <f>VLOOKUP(B499,'[1]Current Slope List'!$A$29:$M$1904,4,FALSE)</f>
        <v>E</v>
      </c>
      <c r="H499" s="6" t="str">
        <f>VLOOKUP(B499,'[1]Current Slope List'!$A$29:$M$1904,5,FALSE)</f>
        <v>SKW&amp;Is-S</v>
      </c>
      <c r="I499" s="6" t="s">
        <v>899</v>
      </c>
      <c r="J499" s="6" t="s">
        <v>904</v>
      </c>
      <c r="K499" s="6" t="str">
        <f>VLOOKUP(B499,'[1]Current Slope List'!$A$29:$M$1904,11,FALSE)</f>
        <v>CheungChau</v>
      </c>
      <c r="L499" s="5" t="s">
        <v>961</v>
      </c>
      <c r="M499" s="5" t="s">
        <v>962</v>
      </c>
      <c r="N499" s="5" t="str">
        <f>VLOOKUP(B499,'[1]Current Slope List'!$A$29:$M$1904,8,FALSE)</f>
        <v>LCSD</v>
      </c>
      <c r="O499" s="7" t="s">
        <v>125</v>
      </c>
      <c r="P499" s="7">
        <v>30</v>
      </c>
      <c r="Q499" s="7">
        <v>2</v>
      </c>
      <c r="R499" s="7">
        <v>89</v>
      </c>
      <c r="S499" s="7">
        <f t="shared" si="15"/>
        <v>178</v>
      </c>
      <c r="T499" s="12">
        <v>0</v>
      </c>
      <c r="U499" s="12">
        <v>1</v>
      </c>
      <c r="V499" s="12">
        <v>0</v>
      </c>
      <c r="W499" s="12">
        <v>0</v>
      </c>
      <c r="X499" s="12">
        <v>0</v>
      </c>
      <c r="Y499" s="6" t="s">
        <v>61</v>
      </c>
      <c r="Z499" s="6" t="s">
        <v>62</v>
      </c>
      <c r="AA499" s="9" t="s">
        <v>185</v>
      </c>
      <c r="AB499" s="9" t="s">
        <v>966</v>
      </c>
      <c r="AC499" s="9" t="s">
        <v>121</v>
      </c>
      <c r="AD499" s="9" t="s">
        <v>56</v>
      </c>
      <c r="AE499" s="9" t="s">
        <v>62</v>
      </c>
      <c r="AF499" s="5">
        <v>2</v>
      </c>
      <c r="AG499" s="10">
        <f>VLOOKUP(B499,[1]NPRS!$A$29:$O$1904,10,FALSE)</f>
        <v>0.22</v>
      </c>
      <c r="AH499" s="5" t="str">
        <f>VLOOKUP(B499,'[1]Current Slope List'!$A$29:$M$1904,12,FALSE)</f>
        <v>Yes</v>
      </c>
      <c r="AI499" s="6" t="str">
        <f>IF(VLOOKUP(B499,'[1]intensive 2019'!$A$2:$E$145,1,TRUE)=B499,"Y","N")</f>
        <v>N</v>
      </c>
      <c r="AJ499" s="6" t="s">
        <v>50</v>
      </c>
      <c r="AK499" s="5">
        <v>17</v>
      </c>
      <c r="AL499" s="6" t="s">
        <v>50</v>
      </c>
      <c r="AM499" s="6" t="s">
        <v>50</v>
      </c>
      <c r="AN499" s="6" t="s">
        <v>50</v>
      </c>
      <c r="AO499" s="6" t="s">
        <v>50</v>
      </c>
      <c r="AP499" s="6" t="s">
        <v>50</v>
      </c>
    </row>
    <row r="500" spans="1:42">
      <c r="A500" s="5">
        <v>499</v>
      </c>
      <c r="B500" s="5" t="s">
        <v>967</v>
      </c>
      <c r="C500" s="6" t="str">
        <f>IF(VLOOKUP(B500,'[1]Current Slope List'!$A$29:$M$1904,1,FALSE)=B500,"Y","N")</f>
        <v>Y</v>
      </c>
      <c r="D500" s="5" t="str">
        <f>VLOOKUP(B500,'[1]Current Slope List'!$A$29:$M$1904,2,FALSE)</f>
        <v>14NW-D/F90</v>
      </c>
      <c r="E500" s="5">
        <f>VLOOKUP(B500,'[1]Current Slope List'!$A$29:$M$1904,3,FALSE)</f>
        <v>0</v>
      </c>
      <c r="F500" s="6" t="str">
        <f t="shared" si="14"/>
        <v>WHOLE</v>
      </c>
      <c r="G500" s="6" t="str">
        <f>VLOOKUP(B500,'[1]Current Slope List'!$A$29:$M$1904,4,FALSE)</f>
        <v>E</v>
      </c>
      <c r="H500" s="6" t="str">
        <f>VLOOKUP(B500,'[1]Current Slope List'!$A$29:$M$1904,5,FALSE)</f>
        <v>SKW&amp;Is-S</v>
      </c>
      <c r="I500" s="6" t="s">
        <v>899</v>
      </c>
      <c r="J500" s="6" t="s">
        <v>904</v>
      </c>
      <c r="K500" s="6" t="str">
        <f>VLOOKUP(B500,'[1]Current Slope List'!$A$29:$M$1904,11,FALSE)</f>
        <v>CheungChau</v>
      </c>
      <c r="L500" s="5" t="s">
        <v>961</v>
      </c>
      <c r="M500" s="5" t="s">
        <v>962</v>
      </c>
      <c r="N500" s="5" t="str">
        <f>VLOOKUP(B500,'[1]Current Slope List'!$A$29:$M$1904,8,FALSE)</f>
        <v>LCSD</v>
      </c>
      <c r="O500" s="7" t="s">
        <v>125</v>
      </c>
      <c r="P500" s="7">
        <v>40</v>
      </c>
      <c r="Q500" s="7">
        <v>3</v>
      </c>
      <c r="R500" s="7">
        <v>40</v>
      </c>
      <c r="S500" s="7">
        <f t="shared" si="15"/>
        <v>120</v>
      </c>
      <c r="T500" s="12">
        <v>0</v>
      </c>
      <c r="U500" s="12">
        <v>1</v>
      </c>
      <c r="V500" s="12">
        <v>0</v>
      </c>
      <c r="W500" s="12">
        <v>0</v>
      </c>
      <c r="X500" s="12">
        <v>0</v>
      </c>
      <c r="Y500" s="6" t="s">
        <v>61</v>
      </c>
      <c r="Z500" s="6" t="s">
        <v>62</v>
      </c>
      <c r="AA500" s="9" t="s">
        <v>116</v>
      </c>
      <c r="AB500" s="9" t="s">
        <v>116</v>
      </c>
      <c r="AC500" s="9" t="s">
        <v>116</v>
      </c>
      <c r="AD500" s="9" t="s">
        <v>116</v>
      </c>
      <c r="AE500" s="9" t="s">
        <v>49</v>
      </c>
      <c r="AF500" s="5">
        <v>2</v>
      </c>
      <c r="AG500" s="10">
        <f>VLOOKUP(B500,[1]NPRS!$A$29:$O$1904,10,FALSE)</f>
        <v>0</v>
      </c>
      <c r="AH500" s="5" t="str">
        <f>VLOOKUP(B500,'[1]Current Slope List'!$A$29:$M$1904,12,FALSE)</f>
        <v>Yes</v>
      </c>
      <c r="AI500" s="6" t="str">
        <f>IF(VLOOKUP(B500,'[1]intensive 2019'!$A$2:$E$145,1,TRUE)=B500,"Y","N")</f>
        <v>N</v>
      </c>
      <c r="AJ500" s="6" t="s">
        <v>50</v>
      </c>
      <c r="AK500" s="5">
        <v>6</v>
      </c>
      <c r="AL500" s="6" t="s">
        <v>50</v>
      </c>
      <c r="AM500" s="6" t="s">
        <v>50</v>
      </c>
      <c r="AN500" s="6" t="s">
        <v>50</v>
      </c>
      <c r="AO500" s="6" t="s">
        <v>50</v>
      </c>
      <c r="AP500" s="6" t="s">
        <v>50</v>
      </c>
    </row>
    <row r="501" spans="1:42">
      <c r="A501" s="5">
        <v>500</v>
      </c>
      <c r="B501" s="5" t="s">
        <v>968</v>
      </c>
      <c r="C501" s="6" t="str">
        <f>IF(VLOOKUP(B501,'[1]Current Slope List'!$A$29:$M$1904,1,FALSE)=B501,"Y","N")</f>
        <v>Y</v>
      </c>
      <c r="D501" s="5" t="str">
        <f>VLOOKUP(B501,'[1]Current Slope List'!$A$29:$M$1904,2,FALSE)</f>
        <v>14NW-D/R50</v>
      </c>
      <c r="E501" s="5">
        <f>VLOOKUP(B501,'[1]Current Slope List'!$A$29:$M$1904,3,FALSE)</f>
        <v>0</v>
      </c>
      <c r="F501" s="6" t="str">
        <f t="shared" si="14"/>
        <v>WHOLE</v>
      </c>
      <c r="G501" s="6" t="str">
        <f>VLOOKUP(B501,'[1]Current Slope List'!$A$29:$M$1904,4,FALSE)</f>
        <v>E</v>
      </c>
      <c r="H501" s="6" t="str">
        <f>VLOOKUP(B501,'[1]Current Slope List'!$A$29:$M$1904,5,FALSE)</f>
        <v>SKW&amp;Is-S</v>
      </c>
      <c r="I501" s="6" t="s">
        <v>899</v>
      </c>
      <c r="J501" s="6" t="s">
        <v>904</v>
      </c>
      <c r="K501" s="6" t="str">
        <f>VLOOKUP(B501,'[1]Current Slope List'!$A$29:$M$1904,11,FALSE)</f>
        <v>CheungChau</v>
      </c>
      <c r="L501" s="5" t="s">
        <v>961</v>
      </c>
      <c r="M501" s="5" t="s">
        <v>962</v>
      </c>
      <c r="N501" s="5" t="str">
        <f>VLOOKUP(B501,'[1]Current Slope List'!$A$29:$M$1904,8,FALSE)</f>
        <v>LCSD</v>
      </c>
      <c r="O501" s="7" t="s">
        <v>125</v>
      </c>
      <c r="P501" s="6" t="s">
        <v>49</v>
      </c>
      <c r="Q501" s="6" t="s">
        <v>49</v>
      </c>
      <c r="R501" s="6" t="s">
        <v>49</v>
      </c>
      <c r="S501" s="6" t="s">
        <v>49</v>
      </c>
      <c r="T501" s="6" t="s">
        <v>49</v>
      </c>
      <c r="U501" s="6" t="s">
        <v>49</v>
      </c>
      <c r="V501" s="6" t="s">
        <v>49</v>
      </c>
      <c r="W501" s="6" t="s">
        <v>49</v>
      </c>
      <c r="X501" s="6" t="s">
        <v>49</v>
      </c>
      <c r="Y501" s="6" t="s">
        <v>49</v>
      </c>
      <c r="Z501" s="6" t="s">
        <v>49</v>
      </c>
      <c r="AA501" s="9" t="s">
        <v>119</v>
      </c>
      <c r="AB501" s="9" t="s">
        <v>969</v>
      </c>
      <c r="AC501" s="9" t="s">
        <v>121</v>
      </c>
      <c r="AD501" s="9" t="s">
        <v>56</v>
      </c>
      <c r="AE501" s="9" t="s">
        <v>62</v>
      </c>
      <c r="AF501" s="5">
        <v>2</v>
      </c>
      <c r="AG501" s="10">
        <f>VLOOKUP(B501,[1]NPRS!$A$29:$O$1904,10,FALSE)</f>
        <v>1.1399999999999999</v>
      </c>
      <c r="AH501" s="5" t="str">
        <f>VLOOKUP(B501,'[1]Current Slope List'!$A$29:$M$1904,12,FALSE)</f>
        <v>No</v>
      </c>
      <c r="AI501" s="6" t="str">
        <f>IF(VLOOKUP(B501,'[1]intensive 2019'!$A$2:$E$145,1,TRUE)=B501,"Y","N")</f>
        <v>N</v>
      </c>
      <c r="AJ501" s="6" t="s">
        <v>50</v>
      </c>
      <c r="AL501" s="6" t="s">
        <v>50</v>
      </c>
      <c r="AM501" s="6" t="s">
        <v>50</v>
      </c>
      <c r="AN501" s="6" t="s">
        <v>50</v>
      </c>
      <c r="AO501" s="6" t="s">
        <v>50</v>
      </c>
      <c r="AP501" s="6" t="s">
        <v>50</v>
      </c>
    </row>
    <row r="502" spans="1:42">
      <c r="A502" s="5">
        <v>501</v>
      </c>
      <c r="B502" s="5" t="s">
        <v>970</v>
      </c>
      <c r="C502" s="6" t="str">
        <f>IF(VLOOKUP(B502,'[1]Current Slope List'!$A$29:$M$1904,1,FALSE)=B502,"Y","N")</f>
        <v>Y</v>
      </c>
      <c r="D502" s="5" t="str">
        <f>VLOOKUP(B502,'[1]Current Slope List'!$A$29:$M$1904,2,FALSE)</f>
        <v>14NW-D/C445</v>
      </c>
      <c r="E502" s="5">
        <f>VLOOKUP(B502,'[1]Current Slope List'!$A$29:$M$1904,3,FALSE)</f>
        <v>0</v>
      </c>
      <c r="F502" s="6" t="str">
        <f t="shared" si="14"/>
        <v>WHOLE</v>
      </c>
      <c r="G502" s="6" t="str">
        <f>VLOOKUP(B502,'[1]Current Slope List'!$A$29:$M$1904,4,FALSE)</f>
        <v>E</v>
      </c>
      <c r="H502" s="6" t="str">
        <f>VLOOKUP(B502,'[1]Current Slope List'!$A$29:$M$1904,5,FALSE)</f>
        <v>SKW&amp;Is-S</v>
      </c>
      <c r="I502" s="6" t="s">
        <v>899</v>
      </c>
      <c r="J502" s="6" t="s">
        <v>904</v>
      </c>
      <c r="K502" s="6" t="str">
        <f>VLOOKUP(B502,'[1]Current Slope List'!$A$29:$M$1904,11,FALSE)</f>
        <v>CheungChau</v>
      </c>
      <c r="L502" s="5" t="s">
        <v>961</v>
      </c>
      <c r="M502" s="5" t="s">
        <v>962</v>
      </c>
      <c r="N502" s="5" t="str">
        <f>VLOOKUP(B502,'[1]Current Slope List'!$A$29:$M$1904,8,FALSE)</f>
        <v>LCSD</v>
      </c>
      <c r="O502" s="7" t="s">
        <v>125</v>
      </c>
      <c r="P502" s="7">
        <v>30</v>
      </c>
      <c r="Q502" s="7">
        <v>6</v>
      </c>
      <c r="R502" s="7">
        <v>75</v>
      </c>
      <c r="S502" s="7">
        <f t="shared" si="15"/>
        <v>450</v>
      </c>
      <c r="T502" s="12">
        <v>0</v>
      </c>
      <c r="U502" s="12">
        <v>1</v>
      </c>
      <c r="V502" s="12">
        <v>0</v>
      </c>
      <c r="W502" s="12">
        <v>0</v>
      </c>
      <c r="X502" s="12">
        <v>0</v>
      </c>
      <c r="Y502" s="6" t="s">
        <v>61</v>
      </c>
      <c r="Z502" s="6" t="s">
        <v>62</v>
      </c>
      <c r="AA502" s="9" t="s">
        <v>116</v>
      </c>
      <c r="AB502" s="9" t="s">
        <v>116</v>
      </c>
      <c r="AC502" s="9" t="s">
        <v>116</v>
      </c>
      <c r="AD502" s="9" t="s">
        <v>116</v>
      </c>
      <c r="AE502" s="9" t="s">
        <v>49</v>
      </c>
      <c r="AF502" s="5">
        <v>1</v>
      </c>
      <c r="AG502" s="10">
        <f>VLOOKUP(B502,[1]NPRS!$A$29:$O$1904,10,FALSE)</f>
        <v>1.25E-4</v>
      </c>
      <c r="AH502" s="5" t="str">
        <f>VLOOKUP(B502,'[1]Current Slope List'!$A$29:$M$1904,12,FALSE)</f>
        <v>Yes</v>
      </c>
      <c r="AI502" s="6" t="str">
        <f>IF(VLOOKUP(B502,'[1]intensive 2019'!$A$2:$E$145,1,TRUE)=B502,"Y","N")</f>
        <v>N</v>
      </c>
      <c r="AJ502" s="6" t="s">
        <v>50</v>
      </c>
      <c r="AK502" s="5">
        <v>21</v>
      </c>
      <c r="AL502" s="6" t="s">
        <v>50</v>
      </c>
      <c r="AM502" s="6" t="s">
        <v>50</v>
      </c>
      <c r="AN502" s="6" t="s">
        <v>50</v>
      </c>
      <c r="AO502" s="6" t="s">
        <v>50</v>
      </c>
      <c r="AP502" s="6" t="s">
        <v>50</v>
      </c>
    </row>
    <row r="503" spans="1:42">
      <c r="A503" s="5">
        <v>502</v>
      </c>
      <c r="B503" s="5" t="s">
        <v>971</v>
      </c>
      <c r="C503" s="6" t="str">
        <f>IF(VLOOKUP(B503,'[1]Current Slope List'!$A$29:$M$1904,1,FALSE)=B503,"Y","N")</f>
        <v>Y</v>
      </c>
      <c r="D503" s="5" t="str">
        <f>VLOOKUP(B503,'[1]Current Slope List'!$A$29:$M$1904,2,FALSE)</f>
        <v>14NW-D/C252</v>
      </c>
      <c r="E503" s="5">
        <f>VLOOKUP(B503,'[1]Current Slope List'!$A$29:$M$1904,3,FALSE)</f>
        <v>2</v>
      </c>
      <c r="F503" s="6">
        <f t="shared" si="14"/>
        <v>2</v>
      </c>
      <c r="G503" s="6" t="str">
        <f>VLOOKUP(B503,'[1]Current Slope List'!$A$29:$M$1904,4,FALSE)</f>
        <v>E</v>
      </c>
      <c r="H503" s="6" t="str">
        <f>VLOOKUP(B503,'[1]Current Slope List'!$A$29:$M$1904,5,FALSE)</f>
        <v>SKW&amp;Is-S</v>
      </c>
      <c r="I503" s="6" t="s">
        <v>899</v>
      </c>
      <c r="J503" s="6" t="s">
        <v>904</v>
      </c>
      <c r="K503" s="6" t="str">
        <f>VLOOKUP(B503,'[1]Current Slope List'!$A$29:$M$1904,11,FALSE)</f>
        <v>CheungChau</v>
      </c>
      <c r="L503" s="5" t="s">
        <v>972</v>
      </c>
      <c r="M503" s="5" t="s">
        <v>973</v>
      </c>
      <c r="N503" s="5" t="str">
        <f>VLOOKUP(B503,'[1]Current Slope List'!$A$29:$M$1904,8,FALSE)</f>
        <v>HKPF</v>
      </c>
      <c r="O503" s="7" t="s">
        <v>46</v>
      </c>
      <c r="P503" s="7">
        <v>50</v>
      </c>
      <c r="Q503" s="7">
        <v>6</v>
      </c>
      <c r="R503" s="7">
        <v>63</v>
      </c>
      <c r="S503" s="7">
        <f t="shared" si="15"/>
        <v>378</v>
      </c>
      <c r="T503" s="12">
        <v>0</v>
      </c>
      <c r="U503" s="12">
        <v>0</v>
      </c>
      <c r="V503" s="12">
        <v>1</v>
      </c>
      <c r="W503" s="12">
        <v>0</v>
      </c>
      <c r="X503" s="12">
        <v>0</v>
      </c>
      <c r="Y503" s="11" t="s">
        <v>61</v>
      </c>
      <c r="Z503" s="6" t="s">
        <v>62</v>
      </c>
      <c r="AA503" s="9" t="s">
        <v>116</v>
      </c>
      <c r="AB503" s="9" t="s">
        <v>116</v>
      </c>
      <c r="AC503" s="9" t="s">
        <v>116</v>
      </c>
      <c r="AD503" s="9" t="s">
        <v>116</v>
      </c>
      <c r="AE503" s="9" t="s">
        <v>49</v>
      </c>
      <c r="AF503" s="5">
        <v>1</v>
      </c>
      <c r="AG503" s="10">
        <f>VLOOKUP(B503,[1]NPRS!$A$29:$O$1904,10,FALSE)</f>
        <v>16.53</v>
      </c>
      <c r="AH503" s="5" t="str">
        <f>VLOOKUP(B503,'[1]Current Slope List'!$A$29:$M$1904,12,FALSE)</f>
        <v>Yes</v>
      </c>
      <c r="AI503" s="6" t="str">
        <f>IF(VLOOKUP(B503,'[1]intensive 2019'!$A$2:$E$145,1,TRUE)=B503,"Y","N")</f>
        <v>N</v>
      </c>
      <c r="AJ503" s="6" t="s">
        <v>50</v>
      </c>
      <c r="AK503" s="5">
        <v>2</v>
      </c>
      <c r="AL503" s="6" t="s">
        <v>50</v>
      </c>
      <c r="AM503" s="6" t="s">
        <v>50</v>
      </c>
      <c r="AN503" s="6" t="s">
        <v>50</v>
      </c>
      <c r="AO503" s="6" t="s">
        <v>50</v>
      </c>
      <c r="AP503" s="6" t="s">
        <v>50</v>
      </c>
    </row>
    <row r="504" spans="1:42">
      <c r="A504" s="5">
        <v>503</v>
      </c>
      <c r="B504" s="5" t="s">
        <v>974</v>
      </c>
      <c r="C504" s="6" t="str">
        <f>IF(VLOOKUP(B504,'[1]Current Slope List'!$A$29:$M$1904,1,FALSE)=B504,"Y","N")</f>
        <v>Y</v>
      </c>
      <c r="D504" s="5" t="str">
        <f>VLOOKUP(B504,'[1]Current Slope List'!$A$29:$M$1904,2,FALSE)</f>
        <v>14NW-D/CR315</v>
      </c>
      <c r="E504" s="5" t="str">
        <f>VLOOKUP(B504,'[1]Current Slope List'!$A$29:$M$1904,3,FALSE)</f>
        <v>1,2</v>
      </c>
      <c r="F504" s="6" t="str">
        <f t="shared" si="14"/>
        <v>1,2</v>
      </c>
      <c r="G504" s="6" t="str">
        <f>VLOOKUP(B504,'[1]Current Slope List'!$A$29:$M$1904,4,FALSE)</f>
        <v>E</v>
      </c>
      <c r="H504" s="6" t="str">
        <f>VLOOKUP(B504,'[1]Current Slope List'!$A$29:$M$1904,5,FALSE)</f>
        <v>SKW&amp;Is-S</v>
      </c>
      <c r="I504" s="6" t="s">
        <v>899</v>
      </c>
      <c r="J504" s="6" t="s">
        <v>904</v>
      </c>
      <c r="K504" s="6" t="str">
        <f>VLOOKUP(B504,'[1]Current Slope List'!$A$29:$M$1904,11,FALSE)</f>
        <v>CheungChau</v>
      </c>
      <c r="L504" s="5" t="s">
        <v>972</v>
      </c>
      <c r="M504" s="5" t="s">
        <v>973</v>
      </c>
      <c r="N504" s="5" t="str">
        <f>VLOOKUP(B504,'[1]Current Slope List'!$A$29:$M$1904,8,FALSE)</f>
        <v>LCSD,HKPF</v>
      </c>
      <c r="O504" s="7" t="s">
        <v>46</v>
      </c>
      <c r="P504" s="7">
        <v>40</v>
      </c>
      <c r="Q504" s="7">
        <v>4</v>
      </c>
      <c r="R504" s="7">
        <v>75</v>
      </c>
      <c r="S504" s="7">
        <f t="shared" si="15"/>
        <v>300</v>
      </c>
      <c r="T504" s="12">
        <v>0</v>
      </c>
      <c r="U504" s="12">
        <v>0.8</v>
      </c>
      <c r="V504" s="12">
        <v>0</v>
      </c>
      <c r="W504" s="12">
        <v>0</v>
      </c>
      <c r="X504" s="12">
        <v>0.2</v>
      </c>
      <c r="Y504" s="6" t="s">
        <v>61</v>
      </c>
      <c r="Z504" s="6" t="s">
        <v>62</v>
      </c>
      <c r="AA504" s="9" t="s">
        <v>94</v>
      </c>
      <c r="AB504" s="9" t="s">
        <v>790</v>
      </c>
      <c r="AC504" s="9" t="s">
        <v>121</v>
      </c>
      <c r="AD504" s="9" t="s">
        <v>56</v>
      </c>
      <c r="AE504" s="9" t="s">
        <v>72</v>
      </c>
      <c r="AF504" s="5">
        <v>2</v>
      </c>
      <c r="AG504" s="10">
        <f>VLOOKUP(B504,[1]NPRS!$A$29:$O$1904,10,FALSE)</f>
        <v>0.05</v>
      </c>
      <c r="AH504" s="5" t="str">
        <f>VLOOKUP(B504,'[1]Current Slope List'!$A$29:$M$1904,12,FALSE)</f>
        <v>Yes</v>
      </c>
      <c r="AI504" s="6" t="str">
        <f>IF(VLOOKUP(B504,'[1]intensive 2019'!$A$2:$E$145,1,TRUE)=B504,"Y","N")</f>
        <v>N</v>
      </c>
      <c r="AJ504" s="6" t="s">
        <v>50</v>
      </c>
      <c r="AK504" s="5">
        <v>15</v>
      </c>
      <c r="AL504" s="6" t="s">
        <v>50</v>
      </c>
      <c r="AM504" s="6" t="s">
        <v>50</v>
      </c>
      <c r="AN504" s="6" t="s">
        <v>50</v>
      </c>
      <c r="AO504" s="6" t="s">
        <v>50</v>
      </c>
      <c r="AP504" s="6" t="s">
        <v>50</v>
      </c>
    </row>
    <row r="505" spans="1:42">
      <c r="A505" s="5">
        <v>504</v>
      </c>
      <c r="B505" s="5" t="s">
        <v>975</v>
      </c>
      <c r="C505" s="6" t="str">
        <f>IF(VLOOKUP(B505,'[1]Current Slope List'!$A$29:$M$1904,1,FALSE)=B505,"Y","N")</f>
        <v>Y</v>
      </c>
      <c r="D505" s="5" t="str">
        <f>VLOOKUP(B505,'[1]Current Slope List'!$A$29:$M$1904,2,FALSE)</f>
        <v>14NW-D/C174</v>
      </c>
      <c r="E505" s="5">
        <f>VLOOKUP(B505,'[1]Current Slope List'!$A$29:$M$1904,3,FALSE)</f>
        <v>0</v>
      </c>
      <c r="F505" s="6" t="str">
        <f t="shared" si="14"/>
        <v>WHOLE</v>
      </c>
      <c r="G505" s="6" t="str">
        <f>VLOOKUP(B505,'[1]Current Slope List'!$A$29:$M$1904,4,FALSE)</f>
        <v>E</v>
      </c>
      <c r="H505" s="6" t="str">
        <f>VLOOKUP(B505,'[1]Current Slope List'!$A$29:$M$1904,5,FALSE)</f>
        <v>SKW&amp;Is-S</v>
      </c>
      <c r="I505" s="6" t="s">
        <v>899</v>
      </c>
      <c r="J505" s="6" t="s">
        <v>904</v>
      </c>
      <c r="K505" s="6">
        <f>VLOOKUP(B505,'[1]Current Slope List'!$A$29:$M$1904,11,FALSE)</f>
        <v>0</v>
      </c>
      <c r="L505" s="5" t="s">
        <v>976</v>
      </c>
      <c r="M505" s="5" t="s">
        <v>977</v>
      </c>
      <c r="N505" s="5" t="str">
        <f>VLOOKUP(B505,'[1]Current Slope List'!$A$29:$M$1904,8,FALSE)</f>
        <v>FEHD</v>
      </c>
      <c r="O505" s="7" t="s">
        <v>46</v>
      </c>
      <c r="P505" s="7">
        <v>52</v>
      </c>
      <c r="Q505" s="7">
        <v>3.2</v>
      </c>
      <c r="R505" s="7">
        <v>22</v>
      </c>
      <c r="S505" s="7">
        <f t="shared" si="15"/>
        <v>70.400000000000006</v>
      </c>
      <c r="T505" s="12">
        <v>0</v>
      </c>
      <c r="U505" s="12">
        <v>1</v>
      </c>
      <c r="V505" s="12">
        <v>0</v>
      </c>
      <c r="W505" s="12">
        <v>0</v>
      </c>
      <c r="X505" s="12">
        <v>0</v>
      </c>
      <c r="Y505" s="6" t="s">
        <v>61</v>
      </c>
      <c r="Z505" s="6" t="s">
        <v>62</v>
      </c>
      <c r="AA505" s="9" t="s">
        <v>116</v>
      </c>
      <c r="AB505" s="9" t="s">
        <v>116</v>
      </c>
      <c r="AC505" s="9" t="s">
        <v>116</v>
      </c>
      <c r="AD505" s="9" t="s">
        <v>116</v>
      </c>
      <c r="AE505" s="9" t="s">
        <v>49</v>
      </c>
      <c r="AF505" s="5">
        <v>3</v>
      </c>
      <c r="AG505" s="10">
        <f>VLOOKUP(B505,[1]NPRS!$A$29:$O$1904,10,FALSE)</f>
        <v>0</v>
      </c>
      <c r="AH505" s="5" t="str">
        <f>VLOOKUP(B505,'[1]Current Slope List'!$A$29:$M$1904,12,FALSE)</f>
        <v>Yes</v>
      </c>
      <c r="AI505" s="6" t="str">
        <f>IF(VLOOKUP(B505,'[1]intensive 2019'!$A$2:$E$145,1,TRUE)=B505,"Y","N")</f>
        <v>N</v>
      </c>
      <c r="AJ505" s="6" t="s">
        <v>50</v>
      </c>
      <c r="AK505" s="5">
        <v>3</v>
      </c>
      <c r="AL505" s="6" t="s">
        <v>50</v>
      </c>
      <c r="AM505" s="6" t="s">
        <v>50</v>
      </c>
      <c r="AN505" s="6" t="s">
        <v>50</v>
      </c>
      <c r="AO505" s="6" t="s">
        <v>50</v>
      </c>
      <c r="AP505" s="6" t="s">
        <v>50</v>
      </c>
    </row>
    <row r="506" spans="1:42">
      <c r="A506" s="5">
        <v>505</v>
      </c>
      <c r="B506" s="5" t="s">
        <v>978</v>
      </c>
      <c r="C506" s="6" t="str">
        <f>IF(VLOOKUP(B506,'[1]Current Slope List'!$A$29:$M$1904,1,FALSE)=B506,"Y","N")</f>
        <v>Y</v>
      </c>
      <c r="D506" s="5" t="str">
        <f>VLOOKUP(B506,'[1]Current Slope List'!$A$29:$M$1904,2,FALSE)</f>
        <v>14NW-D/C180</v>
      </c>
      <c r="E506" s="5">
        <f>VLOOKUP(B506,'[1]Current Slope List'!$A$29:$M$1904,3,FALSE)</f>
        <v>0</v>
      </c>
      <c r="F506" s="6" t="str">
        <f t="shared" si="14"/>
        <v>WHOLE</v>
      </c>
      <c r="G506" s="6" t="str">
        <f>VLOOKUP(B506,'[1]Current Slope List'!$A$29:$M$1904,4,FALSE)</f>
        <v>E</v>
      </c>
      <c r="H506" s="6" t="str">
        <f>VLOOKUP(B506,'[1]Current Slope List'!$A$29:$M$1904,5,FALSE)</f>
        <v>SKW&amp;Is-S</v>
      </c>
      <c r="I506" s="6" t="s">
        <v>899</v>
      </c>
      <c r="J506" s="6" t="s">
        <v>904</v>
      </c>
      <c r="K506" s="6" t="str">
        <f>VLOOKUP(B506,'[1]Current Slope List'!$A$29:$M$1904,11,FALSE)</f>
        <v>CheungChau</v>
      </c>
      <c r="L506" s="5" t="s">
        <v>976</v>
      </c>
      <c r="M506" s="5" t="s">
        <v>977</v>
      </c>
      <c r="N506" s="5" t="str">
        <f>VLOOKUP(B506,'[1]Current Slope List'!$A$29:$M$1904,8,FALSE)</f>
        <v>FEHD</v>
      </c>
      <c r="O506" s="7" t="s">
        <v>46</v>
      </c>
      <c r="P506" s="7">
        <v>65</v>
      </c>
      <c r="Q506" s="7">
        <v>4</v>
      </c>
      <c r="R506" s="7">
        <v>30</v>
      </c>
      <c r="S506" s="7">
        <f t="shared" si="15"/>
        <v>120</v>
      </c>
      <c r="T506" s="12">
        <v>0</v>
      </c>
      <c r="U506" s="12">
        <v>0</v>
      </c>
      <c r="V506" s="12">
        <v>1</v>
      </c>
      <c r="W506" s="12">
        <v>0</v>
      </c>
      <c r="X506" s="12">
        <v>0</v>
      </c>
      <c r="Y506" s="6" t="s">
        <v>61</v>
      </c>
      <c r="Z506" s="6" t="s">
        <v>72</v>
      </c>
      <c r="AA506" s="9" t="s">
        <v>116</v>
      </c>
      <c r="AB506" s="9" t="s">
        <v>116</v>
      </c>
      <c r="AC506" s="9" t="s">
        <v>116</v>
      </c>
      <c r="AD506" s="9" t="s">
        <v>116</v>
      </c>
      <c r="AE506" s="9" t="s">
        <v>49</v>
      </c>
      <c r="AF506" s="5">
        <v>3</v>
      </c>
      <c r="AG506" s="10">
        <f>VLOOKUP(B506,[1]NPRS!$A$29:$O$1904,10,FALSE)</f>
        <v>0</v>
      </c>
      <c r="AH506" s="5" t="str">
        <f>VLOOKUP(B506,'[1]Current Slope List'!$A$29:$M$1904,12,FALSE)</f>
        <v>Yes</v>
      </c>
      <c r="AI506" s="6" t="str">
        <f>IF(VLOOKUP(B506,'[1]intensive 2019'!$A$2:$E$145,1,TRUE)=B506,"Y","N")</f>
        <v>N</v>
      </c>
      <c r="AJ506" s="6" t="s">
        <v>50</v>
      </c>
      <c r="AK506" s="5">
        <v>15</v>
      </c>
      <c r="AL506" s="6" t="s">
        <v>50</v>
      </c>
      <c r="AM506" s="6" t="s">
        <v>50</v>
      </c>
      <c r="AN506" s="6" t="s">
        <v>50</v>
      </c>
      <c r="AO506" s="6" t="s">
        <v>50</v>
      </c>
      <c r="AP506" s="6" t="s">
        <v>50</v>
      </c>
    </row>
    <row r="507" spans="1:42">
      <c r="A507" s="5">
        <v>506</v>
      </c>
      <c r="B507" s="5" t="s">
        <v>979</v>
      </c>
      <c r="C507" s="6" t="str">
        <f>IF(VLOOKUP(B507,'[1]Current Slope List'!$A$29:$M$1904,1,FALSE)=B507,"Y","N")</f>
        <v>Y</v>
      </c>
      <c r="D507" s="5" t="str">
        <f>VLOOKUP(B507,'[1]Current Slope List'!$A$29:$M$1904,2,FALSE)</f>
        <v>14NW-D/C181</v>
      </c>
      <c r="E507" s="5">
        <f>VLOOKUP(B507,'[1]Current Slope List'!$A$29:$M$1904,3,FALSE)</f>
        <v>0</v>
      </c>
      <c r="F507" s="6" t="str">
        <f t="shared" si="14"/>
        <v>WHOLE</v>
      </c>
      <c r="G507" s="6" t="str">
        <f>VLOOKUP(B507,'[1]Current Slope List'!$A$29:$M$1904,4,FALSE)</f>
        <v>E</v>
      </c>
      <c r="H507" s="6" t="str">
        <f>VLOOKUP(B507,'[1]Current Slope List'!$A$29:$M$1904,5,FALSE)</f>
        <v>SKW&amp;Is-S</v>
      </c>
      <c r="I507" s="6" t="s">
        <v>899</v>
      </c>
      <c r="J507" s="6" t="s">
        <v>904</v>
      </c>
      <c r="K507" s="6" t="str">
        <f>VLOOKUP(B507,'[1]Current Slope List'!$A$29:$M$1904,11,FALSE)</f>
        <v>CheungChau</v>
      </c>
      <c r="L507" s="5" t="s">
        <v>976</v>
      </c>
      <c r="M507" s="5" t="s">
        <v>977</v>
      </c>
      <c r="N507" s="5" t="str">
        <f>VLOOKUP(B507,'[1]Current Slope List'!$A$29:$M$1904,8,FALSE)</f>
        <v>FEHD</v>
      </c>
      <c r="O507" s="7" t="s">
        <v>46</v>
      </c>
      <c r="P507" s="7">
        <v>45</v>
      </c>
      <c r="Q507" s="7">
        <v>5</v>
      </c>
      <c r="R507" s="7">
        <v>15</v>
      </c>
      <c r="S507" s="7">
        <f t="shared" si="15"/>
        <v>75</v>
      </c>
      <c r="T507" s="12">
        <v>0</v>
      </c>
      <c r="U507" s="12">
        <v>1</v>
      </c>
      <c r="V507" s="12">
        <v>0</v>
      </c>
      <c r="W507" s="12">
        <v>0</v>
      </c>
      <c r="X507" s="12">
        <v>0</v>
      </c>
      <c r="Y507" s="6" t="s">
        <v>61</v>
      </c>
      <c r="Z507" s="6" t="s">
        <v>62</v>
      </c>
      <c r="AA507" s="9" t="s">
        <v>116</v>
      </c>
      <c r="AB507" s="9" t="s">
        <v>116</v>
      </c>
      <c r="AC507" s="9" t="s">
        <v>116</v>
      </c>
      <c r="AD507" s="9" t="s">
        <v>116</v>
      </c>
      <c r="AE507" s="9" t="s">
        <v>49</v>
      </c>
      <c r="AF507" s="5">
        <v>3</v>
      </c>
      <c r="AG507" s="10">
        <f>VLOOKUP(B507,[1]NPRS!$A$29:$O$1904,10,FALSE)</f>
        <v>0</v>
      </c>
      <c r="AH507" s="5" t="str">
        <f>VLOOKUP(B507,'[1]Current Slope List'!$A$29:$M$1904,12,FALSE)</f>
        <v>Yes</v>
      </c>
      <c r="AI507" s="6" t="str">
        <f>IF(VLOOKUP(B507,'[1]intensive 2019'!$A$2:$E$145,1,TRUE)=B507,"Y","N")</f>
        <v>N</v>
      </c>
      <c r="AJ507" s="6" t="s">
        <v>50</v>
      </c>
      <c r="AK507" s="5">
        <v>1</v>
      </c>
      <c r="AL507" s="6" t="s">
        <v>50</v>
      </c>
      <c r="AM507" s="6" t="s">
        <v>50</v>
      </c>
      <c r="AN507" s="6" t="s">
        <v>50</v>
      </c>
      <c r="AO507" s="6" t="s">
        <v>50</v>
      </c>
      <c r="AP507" s="6" t="s">
        <v>50</v>
      </c>
    </row>
    <row r="508" spans="1:42">
      <c r="A508" s="5">
        <v>507</v>
      </c>
      <c r="B508" s="5" t="s">
        <v>980</v>
      </c>
      <c r="C508" s="6" t="str">
        <f>IF(VLOOKUP(B508,'[1]Current Slope List'!$A$29:$M$1904,1,FALSE)=B508,"Y","N")</f>
        <v>Y</v>
      </c>
      <c r="D508" s="5" t="str">
        <f>VLOOKUP(B508,'[1]Current Slope List'!$A$29:$M$1904,2,FALSE)</f>
        <v>14NW-D/CR327</v>
      </c>
      <c r="E508" s="5">
        <f>VLOOKUP(B508,'[1]Current Slope List'!$A$29:$M$1904,3,FALSE)</f>
        <v>0</v>
      </c>
      <c r="F508" s="6" t="str">
        <f t="shared" si="14"/>
        <v>WHOLE</v>
      </c>
      <c r="G508" s="6" t="str">
        <f>VLOOKUP(B508,'[1]Current Slope List'!$A$29:$M$1904,4,FALSE)</f>
        <v>E</v>
      </c>
      <c r="H508" s="6" t="str">
        <f>VLOOKUP(B508,'[1]Current Slope List'!$A$29:$M$1904,5,FALSE)</f>
        <v>SKW&amp;Is-S</v>
      </c>
      <c r="I508" s="6" t="s">
        <v>899</v>
      </c>
      <c r="J508" s="6" t="s">
        <v>904</v>
      </c>
      <c r="K508" s="6">
        <f>VLOOKUP(B508,'[1]Current Slope List'!$A$29:$M$1904,11,FALSE)</f>
        <v>0</v>
      </c>
      <c r="L508" s="5" t="s">
        <v>976</v>
      </c>
      <c r="M508" s="5" t="s">
        <v>977</v>
      </c>
      <c r="N508" s="5" t="str">
        <f>VLOOKUP(B508,'[1]Current Slope List'!$A$29:$M$1904,8,FALSE)</f>
        <v>FEHD</v>
      </c>
      <c r="O508" s="7" t="s">
        <v>46</v>
      </c>
      <c r="P508" s="7">
        <v>35</v>
      </c>
      <c r="Q508" s="7">
        <v>4.5</v>
      </c>
      <c r="R508" s="7">
        <v>90</v>
      </c>
      <c r="S508" s="7">
        <f t="shared" si="15"/>
        <v>405</v>
      </c>
      <c r="T508" s="12">
        <v>0</v>
      </c>
      <c r="U508" s="12">
        <v>1</v>
      </c>
      <c r="V508" s="12">
        <v>0</v>
      </c>
      <c r="W508" s="12">
        <v>0</v>
      </c>
      <c r="X508" s="12">
        <v>0</v>
      </c>
      <c r="Y508" s="6" t="s">
        <v>61</v>
      </c>
      <c r="Z508" s="6" t="s">
        <v>62</v>
      </c>
      <c r="AA508" s="9" t="s">
        <v>797</v>
      </c>
      <c r="AB508" s="9" t="s">
        <v>288</v>
      </c>
      <c r="AC508" s="9" t="s">
        <v>121</v>
      </c>
      <c r="AD508" s="9" t="s">
        <v>56</v>
      </c>
      <c r="AE508" s="9" t="s">
        <v>62</v>
      </c>
      <c r="AF508" s="5">
        <v>1</v>
      </c>
      <c r="AG508" s="10">
        <f>VLOOKUP(B508,[1]NPRS!$A$29:$O$1904,10,FALSE)</f>
        <v>4.9000000000000004</v>
      </c>
      <c r="AH508" s="5" t="str">
        <f>VLOOKUP(B508,'[1]Current Slope List'!$A$29:$M$1904,12,FALSE)</f>
        <v>Yes</v>
      </c>
      <c r="AI508" s="6" t="str">
        <f>IF(VLOOKUP(B508,'[1]intensive 2019'!$A$2:$E$145,1,TRUE)=B508,"Y","N")</f>
        <v>N</v>
      </c>
      <c r="AJ508" s="6" t="s">
        <v>50</v>
      </c>
      <c r="AK508" s="5">
        <v>13</v>
      </c>
      <c r="AL508" s="6" t="s">
        <v>50</v>
      </c>
      <c r="AM508" s="6" t="s">
        <v>50</v>
      </c>
      <c r="AN508" s="6" t="s">
        <v>50</v>
      </c>
      <c r="AO508" s="6" t="s">
        <v>50</v>
      </c>
      <c r="AP508" s="6" t="s">
        <v>50</v>
      </c>
    </row>
    <row r="509" spans="1:42">
      <c r="A509" s="5">
        <v>508</v>
      </c>
      <c r="B509" s="5" t="s">
        <v>981</v>
      </c>
      <c r="C509" s="6" t="str">
        <f>IF(VLOOKUP(B509,'[1]Current Slope List'!$A$29:$M$1904,1,FALSE)=B509,"Y","N")</f>
        <v>Y</v>
      </c>
      <c r="D509" s="5" t="str">
        <f>VLOOKUP(B509,'[1]Current Slope List'!$A$29:$M$1904,2,FALSE)</f>
        <v>14NW-D/R306</v>
      </c>
      <c r="E509" s="5">
        <f>VLOOKUP(B509,'[1]Current Slope List'!$A$29:$M$1904,3,FALSE)</f>
        <v>0</v>
      </c>
      <c r="F509" s="6" t="str">
        <f t="shared" si="14"/>
        <v>WHOLE</v>
      </c>
      <c r="G509" s="6" t="str">
        <f>VLOOKUP(B509,'[1]Current Slope List'!$A$29:$M$1904,4,FALSE)</f>
        <v>E</v>
      </c>
      <c r="H509" s="6" t="str">
        <f>VLOOKUP(B509,'[1]Current Slope List'!$A$29:$M$1904,5,FALSE)</f>
        <v>SKW&amp;Is-S</v>
      </c>
      <c r="I509" s="6" t="s">
        <v>899</v>
      </c>
      <c r="J509" s="6" t="s">
        <v>904</v>
      </c>
      <c r="K509" s="6">
        <f>VLOOKUP(B509,'[1]Current Slope List'!$A$29:$M$1904,11,FALSE)</f>
        <v>0</v>
      </c>
      <c r="L509" s="5" t="s">
        <v>976</v>
      </c>
      <c r="M509" s="5" t="s">
        <v>982</v>
      </c>
      <c r="N509" s="5" t="str">
        <f>VLOOKUP(B509,'[1]Current Slope List'!$A$29:$M$1904,8,FALSE)</f>
        <v>FEHD</v>
      </c>
      <c r="O509" s="7" t="s">
        <v>46</v>
      </c>
      <c r="P509" s="11" t="s">
        <v>49</v>
      </c>
      <c r="Q509" s="11" t="s">
        <v>49</v>
      </c>
      <c r="R509" s="11" t="s">
        <v>49</v>
      </c>
      <c r="S509" s="11" t="s">
        <v>49</v>
      </c>
      <c r="T509" s="11" t="s">
        <v>49</v>
      </c>
      <c r="U509" s="6" t="s">
        <v>49</v>
      </c>
      <c r="V509" s="6" t="s">
        <v>49</v>
      </c>
      <c r="W509" s="6" t="s">
        <v>49</v>
      </c>
      <c r="X509" s="13" t="s">
        <v>49</v>
      </c>
      <c r="Y509" s="6" t="s">
        <v>49</v>
      </c>
      <c r="Z509" s="6" t="s">
        <v>49</v>
      </c>
      <c r="AA509" s="9">
        <v>3.2</v>
      </c>
      <c r="AB509" s="9">
        <v>108</v>
      </c>
      <c r="AC509" s="9">
        <v>85</v>
      </c>
      <c r="AD509" s="9" t="s">
        <v>552</v>
      </c>
      <c r="AE509" s="9" t="s">
        <v>72</v>
      </c>
      <c r="AF509" s="5">
        <v>3</v>
      </c>
      <c r="AG509" s="10">
        <f>VLOOKUP(B509,[1]NPRS!$A$29:$O$1904,10,FALSE)</f>
        <v>0.03</v>
      </c>
      <c r="AH509" s="5" t="str">
        <f>VLOOKUP(B509,'[1]Current Slope List'!$A$29:$M$1904,12,FALSE)</f>
        <v>No</v>
      </c>
      <c r="AI509" s="6" t="str">
        <f>IF(VLOOKUP(B509,'[1]intensive 2019'!$A$2:$E$145,1,TRUE)=B509,"Y","N")</f>
        <v>N</v>
      </c>
      <c r="AJ509" s="6" t="s">
        <v>50</v>
      </c>
      <c r="AL509" s="6" t="s">
        <v>50</v>
      </c>
      <c r="AM509" s="6" t="s">
        <v>50</v>
      </c>
      <c r="AN509" s="6" t="s">
        <v>50</v>
      </c>
      <c r="AO509" s="6" t="s">
        <v>50</v>
      </c>
      <c r="AP509" s="6" t="s">
        <v>50</v>
      </c>
    </row>
    <row r="510" spans="1:42">
      <c r="A510" s="5">
        <v>509</v>
      </c>
      <c r="B510" s="5" t="s">
        <v>983</v>
      </c>
      <c r="C510" s="6" t="str">
        <f>IF(VLOOKUP(B510,'[1]Current Slope List'!$A$29:$M$1904,1,FALSE)=B510,"Y","N")</f>
        <v>Y</v>
      </c>
      <c r="D510" s="5" t="str">
        <f>VLOOKUP(B510,'[1]Current Slope List'!$A$29:$M$1904,2,FALSE)</f>
        <v>14NW-D/R308</v>
      </c>
      <c r="E510" s="5">
        <f>VLOOKUP(B510,'[1]Current Slope List'!$A$29:$M$1904,3,FALSE)</f>
        <v>0</v>
      </c>
      <c r="F510" s="6" t="str">
        <f t="shared" si="14"/>
        <v>WHOLE</v>
      </c>
      <c r="G510" s="6" t="str">
        <f>VLOOKUP(B510,'[1]Current Slope List'!$A$29:$M$1904,4,FALSE)</f>
        <v>E</v>
      </c>
      <c r="H510" s="6" t="str">
        <f>VLOOKUP(B510,'[1]Current Slope List'!$A$29:$M$1904,5,FALSE)</f>
        <v>SKW&amp;Is-S</v>
      </c>
      <c r="I510" s="6" t="s">
        <v>899</v>
      </c>
      <c r="J510" s="6" t="s">
        <v>904</v>
      </c>
      <c r="K510" s="6">
        <f>VLOOKUP(B510,'[1]Current Slope List'!$A$29:$M$1904,11,FALSE)</f>
        <v>0</v>
      </c>
      <c r="L510" s="5" t="s">
        <v>976</v>
      </c>
      <c r="M510" s="5" t="s">
        <v>982</v>
      </c>
      <c r="N510" s="5" t="str">
        <f>VLOOKUP(B510,'[1]Current Slope List'!$A$29:$M$1904,8,FALSE)</f>
        <v>FEHD</v>
      </c>
      <c r="O510" s="7" t="s">
        <v>46</v>
      </c>
      <c r="P510" s="11" t="s">
        <v>49</v>
      </c>
      <c r="Q510" s="11" t="s">
        <v>49</v>
      </c>
      <c r="R510" s="11" t="s">
        <v>49</v>
      </c>
      <c r="S510" s="11" t="s">
        <v>49</v>
      </c>
      <c r="T510" s="11" t="s">
        <v>49</v>
      </c>
      <c r="U510" s="6" t="s">
        <v>49</v>
      </c>
      <c r="V510" s="6" t="s">
        <v>49</v>
      </c>
      <c r="W510" s="6" t="s">
        <v>49</v>
      </c>
      <c r="X510" s="6" t="s">
        <v>49</v>
      </c>
      <c r="Y510" s="6" t="s">
        <v>49</v>
      </c>
      <c r="Z510" s="6" t="s">
        <v>49</v>
      </c>
      <c r="AA510" s="9" t="s">
        <v>69</v>
      </c>
      <c r="AB510" s="9" t="s">
        <v>984</v>
      </c>
      <c r="AC510" s="9" t="s">
        <v>985</v>
      </c>
      <c r="AD510" s="9" t="s">
        <v>250</v>
      </c>
      <c r="AE510" s="9" t="s">
        <v>72</v>
      </c>
      <c r="AF510" s="5">
        <v>3</v>
      </c>
      <c r="AG510" s="10">
        <f>VLOOKUP(B510,[1]NPRS!$A$29:$O$1904,10,FALSE)</f>
        <v>0.06</v>
      </c>
      <c r="AH510" s="5" t="str">
        <f>VLOOKUP(B510,'[1]Current Slope List'!$A$29:$M$1904,12,FALSE)</f>
        <v>No</v>
      </c>
      <c r="AI510" s="6" t="str">
        <f>IF(VLOOKUP(B510,'[1]intensive 2019'!$A$2:$E$145,1,TRUE)=B510,"Y","N")</f>
        <v>N</v>
      </c>
      <c r="AJ510" s="6" t="s">
        <v>50</v>
      </c>
      <c r="AL510" s="6" t="s">
        <v>50</v>
      </c>
      <c r="AM510" s="6" t="s">
        <v>50</v>
      </c>
      <c r="AN510" s="6" t="s">
        <v>50</v>
      </c>
      <c r="AO510" s="6" t="s">
        <v>50</v>
      </c>
      <c r="AP510" s="6" t="s">
        <v>50</v>
      </c>
    </row>
    <row r="511" spans="1:42">
      <c r="A511" s="5">
        <v>510</v>
      </c>
      <c r="B511" s="5" t="s">
        <v>986</v>
      </c>
      <c r="C511" s="6" t="str">
        <f>IF(VLOOKUP(B511,'[1]Current Slope List'!$A$29:$M$1904,1,FALSE)=B511,"Y","N")</f>
        <v>Y</v>
      </c>
      <c r="D511" s="5" t="str">
        <f>VLOOKUP(B511,'[1]Current Slope List'!$A$29:$M$1904,2,FALSE)</f>
        <v>14NW-D/R309</v>
      </c>
      <c r="E511" s="5">
        <f>VLOOKUP(B511,'[1]Current Slope List'!$A$29:$M$1904,3,FALSE)</f>
        <v>0</v>
      </c>
      <c r="F511" s="6" t="str">
        <f t="shared" si="14"/>
        <v>WHOLE</v>
      </c>
      <c r="G511" s="6" t="str">
        <f>VLOOKUP(B511,'[1]Current Slope List'!$A$29:$M$1904,4,FALSE)</f>
        <v>E</v>
      </c>
      <c r="H511" s="6" t="str">
        <f>VLOOKUP(B511,'[1]Current Slope List'!$A$29:$M$1904,5,FALSE)</f>
        <v>SKW&amp;Is-S</v>
      </c>
      <c r="I511" s="6" t="s">
        <v>899</v>
      </c>
      <c r="J511" s="6" t="s">
        <v>904</v>
      </c>
      <c r="K511" s="6">
        <f>VLOOKUP(B511,'[1]Current Slope List'!$A$29:$M$1904,11,FALSE)</f>
        <v>0</v>
      </c>
      <c r="L511" s="5" t="s">
        <v>976</v>
      </c>
      <c r="M511" s="5" t="s">
        <v>982</v>
      </c>
      <c r="N511" s="5" t="str">
        <f>VLOOKUP(B511,'[1]Current Slope List'!$A$29:$M$1904,8,FALSE)</f>
        <v>FEHD</v>
      </c>
      <c r="O511" s="7" t="s">
        <v>46</v>
      </c>
      <c r="P511" s="11" t="s">
        <v>49</v>
      </c>
      <c r="Q511" s="11" t="s">
        <v>49</v>
      </c>
      <c r="R511" s="11" t="s">
        <v>49</v>
      </c>
      <c r="S511" s="11" t="s">
        <v>49</v>
      </c>
      <c r="T511" s="11" t="s">
        <v>49</v>
      </c>
      <c r="U511" s="6" t="s">
        <v>49</v>
      </c>
      <c r="V511" s="6" t="s">
        <v>49</v>
      </c>
      <c r="W511" s="6" t="s">
        <v>49</v>
      </c>
      <c r="X511" s="6" t="s">
        <v>49</v>
      </c>
      <c r="Y511" s="6" t="s">
        <v>49</v>
      </c>
      <c r="Z511" s="6" t="s">
        <v>49</v>
      </c>
      <c r="AA511" s="9" t="s">
        <v>987</v>
      </c>
      <c r="AB511" s="9" t="s">
        <v>988</v>
      </c>
      <c r="AC511" s="9" t="s">
        <v>985</v>
      </c>
      <c r="AD511" s="9" t="s">
        <v>56</v>
      </c>
      <c r="AE511" s="9" t="s">
        <v>72</v>
      </c>
      <c r="AF511" s="5">
        <v>3</v>
      </c>
      <c r="AG511" s="10">
        <f>VLOOKUP(B511,[1]NPRS!$A$29:$O$1904,10,FALSE)</f>
        <v>7.5300000000000002E-3</v>
      </c>
      <c r="AH511" s="5" t="str">
        <f>VLOOKUP(B511,'[1]Current Slope List'!$A$29:$M$1904,12,FALSE)</f>
        <v>No</v>
      </c>
      <c r="AI511" s="6" t="str">
        <f>IF(VLOOKUP(B511,'[1]intensive 2019'!$A$2:$E$145,1,TRUE)=B511,"Y","N")</f>
        <v>N</v>
      </c>
      <c r="AJ511" s="6" t="s">
        <v>50</v>
      </c>
      <c r="AL511" s="6" t="s">
        <v>50</v>
      </c>
      <c r="AM511" s="6" t="s">
        <v>50</v>
      </c>
      <c r="AN511" s="6" t="s">
        <v>50</v>
      </c>
      <c r="AO511" s="6" t="s">
        <v>50</v>
      </c>
      <c r="AP511" s="6" t="s">
        <v>50</v>
      </c>
    </row>
    <row r="512" spans="1:42">
      <c r="A512" s="5">
        <v>511</v>
      </c>
      <c r="B512" s="5" t="s">
        <v>989</v>
      </c>
      <c r="C512" s="6" t="str">
        <f>IF(VLOOKUP(B512,'[1]Current Slope List'!$A$29:$M$1904,1,FALSE)=B512,"Y","N")</f>
        <v>Y</v>
      </c>
      <c r="D512" s="5" t="str">
        <f>VLOOKUP(B512,'[1]Current Slope List'!$A$29:$M$1904,2,FALSE)</f>
        <v>14NW-D/R307</v>
      </c>
      <c r="E512" s="5">
        <f>VLOOKUP(B512,'[1]Current Slope List'!$A$29:$M$1904,3,FALSE)</f>
        <v>0</v>
      </c>
      <c r="F512" s="6" t="str">
        <f t="shared" si="14"/>
        <v>WHOLE</v>
      </c>
      <c r="G512" s="6" t="str">
        <f>VLOOKUP(B512,'[1]Current Slope List'!$A$29:$M$1904,4,FALSE)</f>
        <v>E</v>
      </c>
      <c r="H512" s="6" t="str">
        <f>VLOOKUP(B512,'[1]Current Slope List'!$A$29:$M$1904,5,FALSE)</f>
        <v>SKW&amp;Is-S</v>
      </c>
      <c r="I512" s="6" t="s">
        <v>899</v>
      </c>
      <c r="J512" s="6" t="s">
        <v>904</v>
      </c>
      <c r="K512" s="6">
        <f>VLOOKUP(B512,'[1]Current Slope List'!$A$29:$M$1904,11,FALSE)</f>
        <v>0</v>
      </c>
      <c r="L512" s="5" t="s">
        <v>976</v>
      </c>
      <c r="M512" s="5" t="s">
        <v>977</v>
      </c>
      <c r="N512" s="5" t="str">
        <f>VLOOKUP(B512,'[1]Current Slope List'!$A$29:$M$1904,8,FALSE)</f>
        <v>FEHD</v>
      </c>
      <c r="O512" s="7" t="s">
        <v>46</v>
      </c>
      <c r="P512" s="11" t="s">
        <v>49</v>
      </c>
      <c r="Q512" s="11" t="s">
        <v>49</v>
      </c>
      <c r="R512" s="11" t="s">
        <v>49</v>
      </c>
      <c r="S512" s="11" t="s">
        <v>49</v>
      </c>
      <c r="T512" s="11" t="s">
        <v>49</v>
      </c>
      <c r="U512" s="6" t="s">
        <v>49</v>
      </c>
      <c r="V512" s="6" t="s">
        <v>49</v>
      </c>
      <c r="W512" s="6" t="s">
        <v>49</v>
      </c>
      <c r="X512" s="6" t="s">
        <v>49</v>
      </c>
      <c r="Y512" s="6" t="s">
        <v>49</v>
      </c>
      <c r="Z512" s="6" t="s">
        <v>49</v>
      </c>
      <c r="AA512" s="9" t="s">
        <v>990</v>
      </c>
      <c r="AB512" s="9" t="s">
        <v>991</v>
      </c>
      <c r="AC512" s="9" t="s">
        <v>985</v>
      </c>
      <c r="AD512" s="9" t="s">
        <v>56</v>
      </c>
      <c r="AE512" s="9" t="s">
        <v>72</v>
      </c>
      <c r="AF512" s="5">
        <v>3</v>
      </c>
      <c r="AG512" s="10">
        <f>VLOOKUP(B512,[1]NPRS!$A$29:$O$1904,10,FALSE)</f>
        <v>0.01</v>
      </c>
      <c r="AH512" s="5" t="str">
        <f>VLOOKUP(B512,'[1]Current Slope List'!$A$29:$M$1904,12,FALSE)</f>
        <v>No</v>
      </c>
      <c r="AI512" s="6" t="str">
        <f>IF(VLOOKUP(B512,'[1]intensive 2019'!$A$2:$E$145,1,TRUE)=B512,"Y","N")</f>
        <v>N</v>
      </c>
      <c r="AJ512" s="6" t="s">
        <v>50</v>
      </c>
      <c r="AL512" s="6" t="s">
        <v>50</v>
      </c>
      <c r="AM512" s="6" t="s">
        <v>50</v>
      </c>
      <c r="AN512" s="6" t="s">
        <v>50</v>
      </c>
      <c r="AO512" s="6" t="s">
        <v>50</v>
      </c>
      <c r="AP512" s="6" t="s">
        <v>50</v>
      </c>
    </row>
    <row r="513" spans="1:42">
      <c r="A513" s="5">
        <v>512</v>
      </c>
      <c r="B513" s="5" t="s">
        <v>992</v>
      </c>
      <c r="C513" s="6" t="str">
        <f>IF(VLOOKUP(B513,'[1]Current Slope List'!$A$29:$M$1904,1,FALSE)=B513,"Y","N")</f>
        <v>Y</v>
      </c>
      <c r="D513" s="5" t="str">
        <f>VLOOKUP(B513,'[1]Current Slope List'!$A$29:$M$1904,2,FALSE)</f>
        <v>14NW-D/R310</v>
      </c>
      <c r="E513" s="5">
        <f>VLOOKUP(B513,'[1]Current Slope List'!$A$29:$M$1904,3,FALSE)</f>
        <v>0</v>
      </c>
      <c r="F513" s="6" t="str">
        <f t="shared" si="14"/>
        <v>WHOLE</v>
      </c>
      <c r="G513" s="6" t="str">
        <f>VLOOKUP(B513,'[1]Current Slope List'!$A$29:$M$1904,4,FALSE)</f>
        <v>E</v>
      </c>
      <c r="H513" s="6" t="str">
        <f>VLOOKUP(B513,'[1]Current Slope List'!$A$29:$M$1904,5,FALSE)</f>
        <v>SKW&amp;Is-S</v>
      </c>
      <c r="I513" s="6" t="s">
        <v>899</v>
      </c>
      <c r="J513" s="6" t="s">
        <v>904</v>
      </c>
      <c r="K513" s="6" t="str">
        <f>VLOOKUP(B513,'[1]Current Slope List'!$A$29:$M$1904,11,FALSE)</f>
        <v>CheungChau</v>
      </c>
      <c r="L513" s="5" t="s">
        <v>976</v>
      </c>
      <c r="M513" s="5" t="s">
        <v>977</v>
      </c>
      <c r="N513" s="5" t="str">
        <f>VLOOKUP(B513,'[1]Current Slope List'!$A$29:$M$1904,8,FALSE)</f>
        <v>FEHD</v>
      </c>
      <c r="O513" s="7" t="s">
        <v>46</v>
      </c>
      <c r="P513" s="11" t="s">
        <v>49</v>
      </c>
      <c r="Q513" s="11" t="s">
        <v>49</v>
      </c>
      <c r="R513" s="11" t="s">
        <v>49</v>
      </c>
      <c r="S513" s="11" t="s">
        <v>49</v>
      </c>
      <c r="T513" s="11" t="s">
        <v>49</v>
      </c>
      <c r="U513" s="6" t="s">
        <v>49</v>
      </c>
      <c r="V513" s="6" t="s">
        <v>49</v>
      </c>
      <c r="W513" s="6" t="s">
        <v>49</v>
      </c>
      <c r="X513" s="6" t="s">
        <v>49</v>
      </c>
      <c r="Y513" s="6" t="s">
        <v>49</v>
      </c>
      <c r="Z513" s="6" t="s">
        <v>49</v>
      </c>
      <c r="AA513" s="9" t="s">
        <v>69</v>
      </c>
      <c r="AB513" s="9" t="s">
        <v>238</v>
      </c>
      <c r="AC513" s="9" t="s">
        <v>71</v>
      </c>
      <c r="AD513" s="9" t="s">
        <v>56</v>
      </c>
      <c r="AE513" s="9" t="s">
        <v>72</v>
      </c>
      <c r="AF513" s="5">
        <v>3</v>
      </c>
      <c r="AG513" s="10">
        <f>VLOOKUP(B513,[1]NPRS!$A$29:$O$1904,10,FALSE)</f>
        <v>7.7799999999999996E-3</v>
      </c>
      <c r="AH513" s="5" t="str">
        <f>VLOOKUP(B513,'[1]Current Slope List'!$A$29:$M$1904,12,FALSE)</f>
        <v>No</v>
      </c>
      <c r="AI513" s="6" t="str">
        <f>IF(VLOOKUP(B513,'[1]intensive 2019'!$A$2:$E$145,1,TRUE)=B513,"Y","N")</f>
        <v>N</v>
      </c>
      <c r="AJ513" s="6" t="s">
        <v>50</v>
      </c>
      <c r="AL513" s="6" t="s">
        <v>50</v>
      </c>
      <c r="AM513" s="6" t="s">
        <v>50</v>
      </c>
      <c r="AN513" s="6" t="s">
        <v>50</v>
      </c>
      <c r="AO513" s="6" t="s">
        <v>50</v>
      </c>
      <c r="AP513" s="6" t="s">
        <v>50</v>
      </c>
    </row>
    <row r="514" spans="1:42">
      <c r="A514" s="5">
        <v>513</v>
      </c>
      <c r="B514" s="5" t="s">
        <v>993</v>
      </c>
      <c r="C514" s="6" t="str">
        <f>IF(VLOOKUP(B514,'[1]Current Slope List'!$A$29:$M$1904,1,FALSE)=B514,"Y","N")</f>
        <v>Y</v>
      </c>
      <c r="D514" s="5" t="str">
        <f>VLOOKUP(B514,'[1]Current Slope List'!$A$29:$M$1904,2,FALSE)</f>
        <v>14NW-D/C365</v>
      </c>
      <c r="E514" s="5">
        <f>VLOOKUP(B514,'[1]Current Slope List'!$A$29:$M$1904,3,FALSE)</f>
        <v>0</v>
      </c>
      <c r="F514" s="6" t="str">
        <f t="shared" si="14"/>
        <v>WHOLE</v>
      </c>
      <c r="G514" s="6" t="str">
        <f>VLOOKUP(B514,'[1]Current Slope List'!$A$29:$M$1904,4,FALSE)</f>
        <v>Heritage</v>
      </c>
      <c r="H514" s="6" t="str">
        <f>VLOOKUP(B514,'[1]Current Slope List'!$A$29:$M$1904,5,FALSE)</f>
        <v>Antiq</v>
      </c>
      <c r="I514" s="6" t="s">
        <v>899</v>
      </c>
      <c r="J514" s="6" t="s">
        <v>904</v>
      </c>
      <c r="K514" s="6" t="str">
        <f>VLOOKUP(B514,'[1]Current Slope List'!$A$29:$M$1904,11,FALSE)</f>
        <v>CheungChau</v>
      </c>
      <c r="L514" s="5" t="s">
        <v>994</v>
      </c>
      <c r="M514" s="5" t="s">
        <v>995</v>
      </c>
      <c r="N514" s="5" t="str">
        <f>VLOOKUP(B514,'[1]Current Slope List'!$A$29:$M$1904,8,FALSE)</f>
        <v>HAB</v>
      </c>
      <c r="O514" s="7" t="s">
        <v>46</v>
      </c>
      <c r="P514" s="7">
        <v>80</v>
      </c>
      <c r="Q514" s="7">
        <v>3</v>
      </c>
      <c r="R514" s="7">
        <v>15</v>
      </c>
      <c r="S514" s="7">
        <f t="shared" si="15"/>
        <v>45</v>
      </c>
      <c r="T514" s="12">
        <v>1</v>
      </c>
      <c r="U514" s="12">
        <v>0</v>
      </c>
      <c r="V514" s="12">
        <v>0</v>
      </c>
      <c r="W514" s="12">
        <v>0</v>
      </c>
      <c r="X514" s="12">
        <v>0</v>
      </c>
      <c r="Y514" s="6" t="s">
        <v>84</v>
      </c>
      <c r="Z514" s="6" t="s">
        <v>62</v>
      </c>
      <c r="AA514" s="9" t="s">
        <v>116</v>
      </c>
      <c r="AB514" s="9" t="s">
        <v>116</v>
      </c>
      <c r="AC514" s="9" t="s">
        <v>116</v>
      </c>
      <c r="AD514" s="9" t="s">
        <v>116</v>
      </c>
      <c r="AE514" s="9" t="s">
        <v>49</v>
      </c>
      <c r="AF514" s="5">
        <v>2</v>
      </c>
      <c r="AG514" s="10">
        <f>VLOOKUP(B514,[1]NPRS!$A$29:$O$1904,10,FALSE)</f>
        <v>0</v>
      </c>
      <c r="AH514" s="5" t="str">
        <f>VLOOKUP(B514,'[1]Current Slope List'!$A$29:$M$1904,12,FALSE)</f>
        <v>Yes</v>
      </c>
      <c r="AI514" s="6" t="str">
        <f>IF(VLOOKUP(B514,'[1]intensive 2019'!$A$2:$E$145,1,TRUE)=B514,"Y","N")</f>
        <v>N</v>
      </c>
      <c r="AJ514" s="6" t="s">
        <v>50</v>
      </c>
      <c r="AK514" s="5">
        <v>0</v>
      </c>
      <c r="AL514" s="6" t="s">
        <v>50</v>
      </c>
      <c r="AM514" s="6" t="s">
        <v>50</v>
      </c>
      <c r="AN514" s="6" t="s">
        <v>50</v>
      </c>
      <c r="AO514" s="6" t="s">
        <v>50</v>
      </c>
      <c r="AP514" s="6" t="s">
        <v>50</v>
      </c>
    </row>
    <row r="515" spans="1:42">
      <c r="A515" s="5">
        <v>514</v>
      </c>
      <c r="B515" s="5" t="s">
        <v>996</v>
      </c>
      <c r="C515" s="6" t="str">
        <f>IF(VLOOKUP(B515,'[1]Current Slope List'!$A$29:$M$1904,1,FALSE)=B515,"Y","N")</f>
        <v>Y</v>
      </c>
      <c r="D515" s="5" t="str">
        <f>VLOOKUP(B515,'[1]Current Slope List'!$A$29:$M$1904,2,FALSE)</f>
        <v>14NW-D/C153</v>
      </c>
      <c r="E515" s="5">
        <f>VLOOKUP(B515,'[1]Current Slope List'!$A$29:$M$1904,3,FALSE)</f>
        <v>0</v>
      </c>
      <c r="F515" s="6" t="str">
        <f t="shared" ref="F515:F578" si="16">IF(E515=0,"WHOLE",E515)</f>
        <v>WHOLE</v>
      </c>
      <c r="G515" s="6" t="str">
        <f>VLOOKUP(B515,'[1]Current Slope List'!$A$29:$M$1904,4,FALSE)</f>
        <v>E</v>
      </c>
      <c r="H515" s="6" t="str">
        <f>VLOOKUP(B515,'[1]Current Slope List'!$A$29:$M$1904,5,FALSE)</f>
        <v>SKW&amp;Is-S</v>
      </c>
      <c r="I515" s="6" t="s">
        <v>899</v>
      </c>
      <c r="J515" s="6" t="s">
        <v>904</v>
      </c>
      <c r="K515" s="6" t="str">
        <f>VLOOKUP(B515,'[1]Current Slope List'!$A$29:$M$1904,11,FALSE)</f>
        <v>CheungChau</v>
      </c>
      <c r="L515" s="5" t="s">
        <v>997</v>
      </c>
      <c r="M515" s="5" t="s">
        <v>998</v>
      </c>
      <c r="N515" s="5" t="str">
        <f>VLOOKUP(B515,'[1]Current Slope List'!$A$29:$M$1904,8,FALSE)</f>
        <v>FEHD</v>
      </c>
      <c r="O515" s="7" t="s">
        <v>46</v>
      </c>
      <c r="P515" s="7">
        <v>60</v>
      </c>
      <c r="Q515" s="7">
        <v>5</v>
      </c>
      <c r="R515" s="7">
        <v>42</v>
      </c>
      <c r="S515" s="7">
        <f t="shared" si="15"/>
        <v>210</v>
      </c>
      <c r="T515" s="12">
        <v>0</v>
      </c>
      <c r="U515" s="12">
        <v>1</v>
      </c>
      <c r="V515" s="12">
        <v>0</v>
      </c>
      <c r="W515" s="12">
        <v>0</v>
      </c>
      <c r="X515" s="12">
        <v>0</v>
      </c>
      <c r="Y515" s="6" t="s">
        <v>61</v>
      </c>
      <c r="Z515" s="6" t="s">
        <v>62</v>
      </c>
      <c r="AA515" s="9" t="s">
        <v>116</v>
      </c>
      <c r="AB515" s="9" t="s">
        <v>116</v>
      </c>
      <c r="AC515" s="9" t="s">
        <v>116</v>
      </c>
      <c r="AD515" s="9" t="s">
        <v>116</v>
      </c>
      <c r="AE515" s="9" t="s">
        <v>49</v>
      </c>
      <c r="AF515" s="5">
        <v>1</v>
      </c>
      <c r="AG515" s="10">
        <f>VLOOKUP(B515,[1]NPRS!$A$29:$O$1904,10,FALSE)</f>
        <v>0</v>
      </c>
      <c r="AH515" s="5" t="str">
        <f>VLOOKUP(B515,'[1]Current Slope List'!$A$29:$M$1904,12,FALSE)</f>
        <v>Yes</v>
      </c>
      <c r="AI515" s="6" t="str">
        <f>IF(VLOOKUP(B515,'[1]intensive 2019'!$A$2:$E$145,1,TRUE)=B515,"Y","N")</f>
        <v>N</v>
      </c>
      <c r="AJ515" s="6" t="s">
        <v>50</v>
      </c>
      <c r="AK515" s="5">
        <v>18</v>
      </c>
      <c r="AL515" s="6" t="s">
        <v>50</v>
      </c>
      <c r="AM515" s="6" t="s">
        <v>50</v>
      </c>
      <c r="AN515" s="6" t="s">
        <v>50</v>
      </c>
      <c r="AO515" s="6" t="s">
        <v>50</v>
      </c>
      <c r="AP515" s="6" t="s">
        <v>50</v>
      </c>
    </row>
    <row r="516" spans="1:42">
      <c r="A516" s="5">
        <v>515</v>
      </c>
      <c r="B516" s="5" t="s">
        <v>999</v>
      </c>
      <c r="C516" s="6" t="str">
        <f>IF(VLOOKUP(B516,'[1]Current Slope List'!$A$29:$M$1904,1,FALSE)=B516,"Y","N")</f>
        <v>Y</v>
      </c>
      <c r="D516" s="5" t="str">
        <f>VLOOKUP(B516,'[1]Current Slope List'!$A$29:$M$1904,2,FALSE)</f>
        <v>14NW-D/R45</v>
      </c>
      <c r="E516" s="5">
        <f>VLOOKUP(B516,'[1]Current Slope List'!$A$29:$M$1904,3,FALSE)</f>
        <v>0</v>
      </c>
      <c r="F516" s="6" t="str">
        <f t="shared" si="16"/>
        <v>WHOLE</v>
      </c>
      <c r="G516" s="6" t="str">
        <f>VLOOKUP(B516,'[1]Current Slope List'!$A$29:$M$1904,4,FALSE)</f>
        <v>E</v>
      </c>
      <c r="H516" s="6" t="str">
        <f>VLOOKUP(B516,'[1]Current Slope List'!$A$29:$M$1904,5,FALSE)</f>
        <v>SKW&amp;Is-S</v>
      </c>
      <c r="I516" s="6" t="s">
        <v>899</v>
      </c>
      <c r="J516" s="6" t="s">
        <v>904</v>
      </c>
      <c r="K516" s="6" t="str">
        <f>VLOOKUP(B516,'[1]Current Slope List'!$A$29:$M$1904,11,FALSE)</f>
        <v>CheungChau</v>
      </c>
      <c r="L516" s="5" t="s">
        <v>1000</v>
      </c>
      <c r="M516" s="5" t="s">
        <v>1001</v>
      </c>
      <c r="N516" s="5" t="str">
        <f>VLOOKUP(B516,'[1]Current Slope List'!$A$29:$M$1904,8,FALSE)</f>
        <v>LCSD</v>
      </c>
      <c r="O516" s="7" t="s">
        <v>125</v>
      </c>
      <c r="P516" s="6" t="s">
        <v>49</v>
      </c>
      <c r="Q516" s="6" t="s">
        <v>49</v>
      </c>
      <c r="R516" s="6" t="s">
        <v>49</v>
      </c>
      <c r="S516" s="6" t="s">
        <v>49</v>
      </c>
      <c r="T516" s="6" t="s">
        <v>49</v>
      </c>
      <c r="U516" s="6" t="s">
        <v>49</v>
      </c>
      <c r="V516" s="6" t="s">
        <v>49</v>
      </c>
      <c r="W516" s="6" t="s">
        <v>49</v>
      </c>
      <c r="X516" s="6" t="s">
        <v>49</v>
      </c>
      <c r="Y516" s="6" t="s">
        <v>49</v>
      </c>
      <c r="Z516" s="6" t="s">
        <v>49</v>
      </c>
      <c r="AA516" s="9" t="s">
        <v>270</v>
      </c>
      <c r="AB516" s="9" t="s">
        <v>1002</v>
      </c>
      <c r="AC516" s="9" t="s">
        <v>121</v>
      </c>
      <c r="AD516" s="9" t="s">
        <v>56</v>
      </c>
      <c r="AE516" s="9" t="s">
        <v>62</v>
      </c>
      <c r="AF516" s="5">
        <v>3</v>
      </c>
      <c r="AG516" s="10">
        <f>VLOOKUP(B516,[1]NPRS!$A$29:$O$1904,10,FALSE)</f>
        <v>0</v>
      </c>
      <c r="AH516" s="5" t="str">
        <f>VLOOKUP(B516,'[1]Current Slope List'!$A$29:$M$1904,12,FALSE)</f>
        <v>No</v>
      </c>
      <c r="AI516" s="6" t="str">
        <f>IF(VLOOKUP(B516,'[1]intensive 2019'!$A$2:$E$145,1,TRUE)=B516,"Y","N")</f>
        <v>N</v>
      </c>
      <c r="AJ516" s="6" t="s">
        <v>50</v>
      </c>
      <c r="AL516" s="6" t="s">
        <v>50</v>
      </c>
      <c r="AM516" s="6" t="s">
        <v>50</v>
      </c>
      <c r="AN516" s="6" t="s">
        <v>50</v>
      </c>
      <c r="AO516" s="6" t="s">
        <v>50</v>
      </c>
      <c r="AP516" s="6" t="s">
        <v>50</v>
      </c>
    </row>
    <row r="517" spans="1:42">
      <c r="A517" s="5">
        <v>516</v>
      </c>
      <c r="B517" s="5" t="s">
        <v>1003</v>
      </c>
      <c r="C517" s="6" t="str">
        <f>IF(VLOOKUP(B517,'[1]Current Slope List'!$A$29:$M$1904,1,FALSE)=B517,"Y","N")</f>
        <v>Y</v>
      </c>
      <c r="D517" s="5" t="str">
        <f>VLOOKUP(B517,'[1]Current Slope List'!$A$29:$M$1904,2,FALSE)</f>
        <v>14NW-D/C253</v>
      </c>
      <c r="E517" s="5">
        <f>VLOOKUP(B517,'[1]Current Slope List'!$A$29:$M$1904,3,FALSE)</f>
        <v>0</v>
      </c>
      <c r="F517" s="6" t="str">
        <f t="shared" si="16"/>
        <v>WHOLE</v>
      </c>
      <c r="G517" s="6" t="str">
        <f>VLOOKUP(B517,'[1]Current Slope List'!$A$29:$M$1904,4,FALSE)</f>
        <v>E</v>
      </c>
      <c r="H517" s="6" t="str">
        <f>VLOOKUP(B517,'[1]Current Slope List'!$A$29:$M$1904,5,FALSE)</f>
        <v>SKW&amp;Is-S</v>
      </c>
      <c r="I517" s="6" t="s">
        <v>899</v>
      </c>
      <c r="J517" s="6" t="s">
        <v>904</v>
      </c>
      <c r="K517" s="6" t="str">
        <f>VLOOKUP(B517,'[1]Current Slope List'!$A$29:$M$1904,11,FALSE)</f>
        <v>CheungChau</v>
      </c>
      <c r="L517" s="5" t="s">
        <v>1004</v>
      </c>
      <c r="M517" s="5" t="s">
        <v>1005</v>
      </c>
      <c r="N517" s="5" t="str">
        <f>VLOOKUP(B517,'[1]Current Slope List'!$A$29:$M$1904,8,FALSE)</f>
        <v>LCSD</v>
      </c>
      <c r="O517" s="7" t="s">
        <v>46</v>
      </c>
      <c r="P517" s="7">
        <v>25</v>
      </c>
      <c r="Q517" s="7">
        <v>4</v>
      </c>
      <c r="R517" s="7">
        <v>35</v>
      </c>
      <c r="S517" s="7">
        <f t="shared" ref="S517:S579" si="17">SUM(Q517*R517)</f>
        <v>140</v>
      </c>
      <c r="T517" s="12">
        <v>0</v>
      </c>
      <c r="U517" s="12">
        <v>1</v>
      </c>
      <c r="V517" s="12">
        <v>0</v>
      </c>
      <c r="W517" s="12">
        <v>0</v>
      </c>
      <c r="X517" s="12">
        <v>0</v>
      </c>
      <c r="Y517" s="6" t="s">
        <v>61</v>
      </c>
      <c r="Z517" s="6" t="s">
        <v>62</v>
      </c>
      <c r="AA517" s="9" t="s">
        <v>116</v>
      </c>
      <c r="AB517" s="9" t="s">
        <v>116</v>
      </c>
      <c r="AC517" s="9" t="s">
        <v>116</v>
      </c>
      <c r="AD517" s="9" t="s">
        <v>116</v>
      </c>
      <c r="AE517" s="9" t="s">
        <v>49</v>
      </c>
      <c r="AF517" s="5">
        <v>3</v>
      </c>
      <c r="AG517" s="10">
        <f>VLOOKUP(B517,[1]NPRS!$A$29:$O$1904,10,FALSE)</f>
        <v>0</v>
      </c>
      <c r="AH517" s="5" t="str">
        <f>VLOOKUP(B517,'[1]Current Slope List'!$A$29:$M$1904,12,FALSE)</f>
        <v>Yes</v>
      </c>
      <c r="AI517" s="6" t="str">
        <f>IF(VLOOKUP(B517,'[1]intensive 2019'!$A$2:$E$145,1,TRUE)=B517,"Y","N")</f>
        <v>N</v>
      </c>
      <c r="AJ517" s="6" t="s">
        <v>50</v>
      </c>
      <c r="AK517" s="5">
        <v>0</v>
      </c>
      <c r="AL517" s="6" t="s">
        <v>50</v>
      </c>
      <c r="AM517" s="6" t="s">
        <v>50</v>
      </c>
      <c r="AN517" s="6" t="s">
        <v>50</v>
      </c>
      <c r="AO517" s="6" t="s">
        <v>50</v>
      </c>
      <c r="AP517" s="6" t="s">
        <v>50</v>
      </c>
    </row>
    <row r="518" spans="1:42">
      <c r="A518" s="5">
        <v>517</v>
      </c>
      <c r="B518" s="5" t="s">
        <v>1006</v>
      </c>
      <c r="C518" s="6" t="str">
        <f>IF(VLOOKUP(B518,'[1]Current Slope List'!$A$29:$M$1904,1,FALSE)=B518,"Y","N")</f>
        <v>Y</v>
      </c>
      <c r="D518" s="5" t="str">
        <f>VLOOKUP(B518,'[1]Current Slope List'!$A$29:$M$1904,2,FALSE)</f>
        <v>14NW-D/F101</v>
      </c>
      <c r="E518" s="5">
        <f>VLOOKUP(B518,'[1]Current Slope List'!$A$29:$M$1904,3,FALSE)</f>
        <v>0</v>
      </c>
      <c r="F518" s="6" t="str">
        <f t="shared" si="16"/>
        <v>WHOLE</v>
      </c>
      <c r="G518" s="6" t="str">
        <f>VLOOKUP(B518,'[1]Current Slope List'!$A$29:$M$1904,4,FALSE)</f>
        <v>E</v>
      </c>
      <c r="H518" s="6" t="str">
        <f>VLOOKUP(B518,'[1]Current Slope List'!$A$29:$M$1904,5,FALSE)</f>
        <v>SKW&amp;Is-S</v>
      </c>
      <c r="I518" s="6" t="s">
        <v>899</v>
      </c>
      <c r="J518" s="6" t="s">
        <v>904</v>
      </c>
      <c r="K518" s="6" t="str">
        <f>VLOOKUP(B518,'[1]Current Slope List'!$A$29:$M$1904,11,FALSE)</f>
        <v>CheungChau</v>
      </c>
      <c r="L518" s="5" t="s">
        <v>1004</v>
      </c>
      <c r="M518" s="5" t="s">
        <v>1005</v>
      </c>
      <c r="N518" s="5" t="str">
        <f>VLOOKUP(B518,'[1]Current Slope List'!$A$29:$M$1904,8,FALSE)</f>
        <v>LCSD</v>
      </c>
      <c r="O518" s="7" t="s">
        <v>125</v>
      </c>
      <c r="P518" s="7">
        <v>30</v>
      </c>
      <c r="Q518" s="7">
        <v>3.8</v>
      </c>
      <c r="R518" s="7">
        <v>18</v>
      </c>
      <c r="S518" s="7">
        <f t="shared" si="17"/>
        <v>68.399999999999991</v>
      </c>
      <c r="T518" s="12">
        <v>0</v>
      </c>
      <c r="U518" s="12">
        <v>1</v>
      </c>
      <c r="V518" s="12">
        <v>0</v>
      </c>
      <c r="W518" s="12">
        <v>0</v>
      </c>
      <c r="X518" s="12">
        <v>0</v>
      </c>
      <c r="Y518" s="6" t="s">
        <v>61</v>
      </c>
      <c r="Z518" s="6" t="s">
        <v>62</v>
      </c>
      <c r="AA518" s="9" t="s">
        <v>116</v>
      </c>
      <c r="AB518" s="9" t="s">
        <v>116</v>
      </c>
      <c r="AC518" s="9" t="s">
        <v>116</v>
      </c>
      <c r="AD518" s="9" t="s">
        <v>116</v>
      </c>
      <c r="AE518" s="9" t="s">
        <v>49</v>
      </c>
      <c r="AF518" s="5">
        <v>2</v>
      </c>
      <c r="AG518" s="10">
        <f>VLOOKUP(B518,[1]NPRS!$A$29:$O$1904,10,FALSE)</f>
        <v>0.05</v>
      </c>
      <c r="AH518" s="5" t="str">
        <f>VLOOKUP(B518,'[1]Current Slope List'!$A$29:$M$1904,12,FALSE)</f>
        <v>Yes</v>
      </c>
      <c r="AI518" s="6" t="str">
        <f>IF(VLOOKUP(B518,'[1]intensive 2019'!$A$2:$E$145,1,TRUE)=B518,"Y","N")</f>
        <v>N</v>
      </c>
      <c r="AJ518" s="6" t="s">
        <v>50</v>
      </c>
      <c r="AK518" s="5">
        <v>0</v>
      </c>
      <c r="AL518" s="6" t="s">
        <v>50</v>
      </c>
      <c r="AM518" s="6" t="s">
        <v>50</v>
      </c>
      <c r="AN518" s="6" t="s">
        <v>50</v>
      </c>
      <c r="AO518" s="6" t="s">
        <v>50</v>
      </c>
      <c r="AP518" s="6" t="s">
        <v>50</v>
      </c>
    </row>
    <row r="519" spans="1:42">
      <c r="A519" s="5">
        <v>518</v>
      </c>
      <c r="B519" s="5" t="s">
        <v>1007</v>
      </c>
      <c r="C519" s="6" t="str">
        <f>IF(VLOOKUP(B519,'[1]Current Slope List'!$A$29:$M$1904,1,FALSE)=B519,"Y","N")</f>
        <v>Y</v>
      </c>
      <c r="D519" s="5" t="str">
        <f>VLOOKUP(B519,'[1]Current Slope List'!$A$29:$M$1904,2,FALSE)</f>
        <v>14NW-D/F102</v>
      </c>
      <c r="E519" s="5">
        <f>VLOOKUP(B519,'[1]Current Slope List'!$A$29:$M$1904,3,FALSE)</f>
        <v>0</v>
      </c>
      <c r="F519" s="6" t="str">
        <f t="shared" si="16"/>
        <v>WHOLE</v>
      </c>
      <c r="G519" s="6" t="str">
        <f>VLOOKUP(B519,'[1]Current Slope List'!$A$29:$M$1904,4,FALSE)</f>
        <v>E</v>
      </c>
      <c r="H519" s="6" t="str">
        <f>VLOOKUP(B519,'[1]Current Slope List'!$A$29:$M$1904,5,FALSE)</f>
        <v>SKW&amp;Is-S</v>
      </c>
      <c r="I519" s="6" t="s">
        <v>899</v>
      </c>
      <c r="J519" s="6" t="s">
        <v>904</v>
      </c>
      <c r="K519" s="6" t="str">
        <f>VLOOKUP(B519,'[1]Current Slope List'!$A$29:$M$1904,11,FALSE)</f>
        <v>CheungChau</v>
      </c>
      <c r="L519" s="5" t="s">
        <v>1004</v>
      </c>
      <c r="M519" s="5" t="s">
        <v>1005</v>
      </c>
      <c r="N519" s="5" t="str">
        <f>VLOOKUP(B519,'[1]Current Slope List'!$A$29:$M$1904,8,FALSE)</f>
        <v>LCSD</v>
      </c>
      <c r="O519" s="7" t="s">
        <v>125</v>
      </c>
      <c r="P519" s="7">
        <v>30</v>
      </c>
      <c r="Q519" s="7">
        <v>3.8</v>
      </c>
      <c r="R519" s="7">
        <v>15</v>
      </c>
      <c r="S519" s="7">
        <f t="shared" si="17"/>
        <v>57</v>
      </c>
      <c r="T519" s="12">
        <v>0.7</v>
      </c>
      <c r="U519" s="12">
        <v>0.3</v>
      </c>
      <c r="V519" s="12">
        <v>0</v>
      </c>
      <c r="W519" s="12">
        <v>0</v>
      </c>
      <c r="X519" s="12">
        <v>0</v>
      </c>
      <c r="Y519" s="6" t="s">
        <v>61</v>
      </c>
      <c r="Z519" s="6" t="s">
        <v>62</v>
      </c>
      <c r="AA519" s="9" t="s">
        <v>116</v>
      </c>
      <c r="AB519" s="9" t="s">
        <v>116</v>
      </c>
      <c r="AC519" s="9" t="s">
        <v>116</v>
      </c>
      <c r="AD519" s="9" t="s">
        <v>116</v>
      </c>
      <c r="AE519" s="9" t="s">
        <v>49</v>
      </c>
      <c r="AF519" s="5">
        <v>2</v>
      </c>
      <c r="AG519" s="10">
        <f>VLOOKUP(B519,[1]NPRS!$A$29:$O$1904,10,FALSE)</f>
        <v>0</v>
      </c>
      <c r="AH519" s="5" t="str">
        <f>VLOOKUP(B519,'[1]Current Slope List'!$A$29:$M$1904,12,FALSE)</f>
        <v>Yes</v>
      </c>
      <c r="AI519" s="6" t="str">
        <f>IF(VLOOKUP(B519,'[1]intensive 2019'!$A$2:$E$145,1,TRUE)=B519,"Y","N")</f>
        <v>N</v>
      </c>
      <c r="AJ519" s="6" t="s">
        <v>50</v>
      </c>
      <c r="AK519" s="5">
        <v>1</v>
      </c>
      <c r="AL519" s="6" t="s">
        <v>50</v>
      </c>
      <c r="AM519" s="6" t="s">
        <v>50</v>
      </c>
      <c r="AN519" s="6" t="s">
        <v>50</v>
      </c>
      <c r="AO519" s="6" t="s">
        <v>50</v>
      </c>
      <c r="AP519" s="6" t="s">
        <v>50</v>
      </c>
    </row>
    <row r="520" spans="1:42">
      <c r="A520" s="5">
        <v>519</v>
      </c>
      <c r="B520" s="5" t="s">
        <v>1008</v>
      </c>
      <c r="C520" s="6" t="str">
        <f>IF(VLOOKUP(B520,'[1]Current Slope List'!$A$29:$M$1904,1,FALSE)=B520,"Y","N")</f>
        <v>Y</v>
      </c>
      <c r="D520" s="5" t="str">
        <f>VLOOKUP(B520,'[1]Current Slope List'!$A$29:$M$1904,2,FALSE)</f>
        <v>14NW-D/C16</v>
      </c>
      <c r="E520" s="5">
        <f>VLOOKUP(B520,'[1]Current Slope List'!$A$29:$M$1904,3,FALSE)</f>
        <v>0</v>
      </c>
      <c r="F520" s="6" t="str">
        <f t="shared" si="16"/>
        <v>WHOLE</v>
      </c>
      <c r="G520" s="6" t="str">
        <f>VLOOKUP(B520,'[1]Current Slope List'!$A$29:$M$1904,4,FALSE)</f>
        <v>E</v>
      </c>
      <c r="H520" s="6" t="str">
        <f>VLOOKUP(B520,'[1]Current Slope List'!$A$29:$M$1904,5,FALSE)</f>
        <v>SKW&amp;Is-S</v>
      </c>
      <c r="I520" s="6" t="s">
        <v>899</v>
      </c>
      <c r="J520" s="6" t="s">
        <v>904</v>
      </c>
      <c r="K520" s="6" t="str">
        <f>VLOOKUP(B520,'[1]Current Slope List'!$A$29:$M$1904,11,FALSE)</f>
        <v>CheungChau</v>
      </c>
      <c r="L520" s="5" t="s">
        <v>1009</v>
      </c>
      <c r="M520" s="5" t="s">
        <v>1010</v>
      </c>
      <c r="N520" s="5" t="str">
        <f>VLOOKUP(B520,'[1]Current Slope List'!$A$29:$M$1904,8,FALSE)</f>
        <v>LCSD</v>
      </c>
      <c r="O520" s="7" t="s">
        <v>46</v>
      </c>
      <c r="P520" s="7">
        <v>50</v>
      </c>
      <c r="Q520" s="7">
        <v>8</v>
      </c>
      <c r="R520" s="7">
        <v>140</v>
      </c>
      <c r="S520" s="7">
        <f t="shared" si="17"/>
        <v>1120</v>
      </c>
      <c r="T520" s="12">
        <v>0</v>
      </c>
      <c r="U520" s="12">
        <v>0.8</v>
      </c>
      <c r="V520" s="12">
        <v>0</v>
      </c>
      <c r="W520" s="12">
        <v>0</v>
      </c>
      <c r="X520" s="12">
        <v>0.2</v>
      </c>
      <c r="Y520" s="6" t="s">
        <v>61</v>
      </c>
      <c r="Z520" s="6" t="s">
        <v>72</v>
      </c>
      <c r="AA520" s="9" t="s">
        <v>116</v>
      </c>
      <c r="AB520" s="9" t="s">
        <v>116</v>
      </c>
      <c r="AC520" s="9" t="s">
        <v>116</v>
      </c>
      <c r="AD520" s="9" t="s">
        <v>116</v>
      </c>
      <c r="AE520" s="9" t="s">
        <v>49</v>
      </c>
      <c r="AF520" s="5">
        <v>1</v>
      </c>
      <c r="AG520" s="10">
        <f>VLOOKUP(B520,[1]NPRS!$A$29:$O$1904,10,FALSE)</f>
        <v>0</v>
      </c>
      <c r="AH520" s="5" t="str">
        <f>VLOOKUP(B520,'[1]Current Slope List'!$A$29:$M$1904,12,FALSE)</f>
        <v>Yes</v>
      </c>
      <c r="AI520" s="6" t="str">
        <f>IF(VLOOKUP(B520,'[1]intensive 2019'!$A$2:$E$145,1,TRUE)=B520,"Y","N")</f>
        <v>N</v>
      </c>
      <c r="AJ520" s="6" t="s">
        <v>50</v>
      </c>
      <c r="AK520" s="5">
        <v>12</v>
      </c>
      <c r="AL520" s="6" t="s">
        <v>50</v>
      </c>
      <c r="AM520" s="6" t="s">
        <v>50</v>
      </c>
      <c r="AN520" s="6" t="s">
        <v>50</v>
      </c>
      <c r="AO520" s="6" t="s">
        <v>50</v>
      </c>
      <c r="AP520" s="6" t="s">
        <v>50</v>
      </c>
    </row>
    <row r="521" spans="1:42">
      <c r="A521" s="5">
        <v>520</v>
      </c>
      <c r="B521" s="5" t="s">
        <v>1011</v>
      </c>
      <c r="C521" s="6" t="str">
        <f>IF(VLOOKUP(B521,'[1]Current Slope List'!$A$29:$M$1904,1,FALSE)=B521,"Y","N")</f>
        <v>Y</v>
      </c>
      <c r="D521" s="5" t="str">
        <f>VLOOKUP(B521,'[1]Current Slope List'!$A$29:$M$1904,2,FALSE)</f>
        <v>14NW-D/C239</v>
      </c>
      <c r="E521" s="5">
        <f>VLOOKUP(B521,'[1]Current Slope List'!$A$29:$M$1904,3,FALSE)</f>
        <v>0</v>
      </c>
      <c r="F521" s="6" t="str">
        <f t="shared" si="16"/>
        <v>WHOLE</v>
      </c>
      <c r="G521" s="6" t="str">
        <f>VLOOKUP(B521,'[1]Current Slope List'!$A$29:$M$1904,4,FALSE)</f>
        <v>E</v>
      </c>
      <c r="H521" s="6" t="str">
        <f>VLOOKUP(B521,'[1]Current Slope List'!$A$29:$M$1904,5,FALSE)</f>
        <v>SKW&amp;Is-S</v>
      </c>
      <c r="I521" s="6" t="s">
        <v>899</v>
      </c>
      <c r="J521" s="6" t="s">
        <v>904</v>
      </c>
      <c r="K521" s="6" t="str">
        <f>VLOOKUP(B521,'[1]Current Slope List'!$A$29:$M$1904,11,FALSE)</f>
        <v>CheungChau</v>
      </c>
      <c r="L521" s="5" t="s">
        <v>1009</v>
      </c>
      <c r="M521" s="5" t="s">
        <v>1010</v>
      </c>
      <c r="N521" s="5" t="str">
        <f>VLOOKUP(B521,'[1]Current Slope List'!$A$29:$M$1904,8,FALSE)</f>
        <v>LCSD</v>
      </c>
      <c r="O521" s="7" t="s">
        <v>46</v>
      </c>
      <c r="P521" s="7">
        <v>45</v>
      </c>
      <c r="Q521" s="7">
        <v>9</v>
      </c>
      <c r="R521" s="7">
        <v>70</v>
      </c>
      <c r="S521" s="7">
        <f t="shared" si="17"/>
        <v>630</v>
      </c>
      <c r="T521" s="12">
        <v>0</v>
      </c>
      <c r="U521" s="12">
        <v>0</v>
      </c>
      <c r="V521" s="12">
        <v>0</v>
      </c>
      <c r="W521" s="12">
        <v>0</v>
      </c>
      <c r="X521" s="12">
        <v>1</v>
      </c>
      <c r="Y521" s="6" t="s">
        <v>61</v>
      </c>
      <c r="Z521" s="6" t="s">
        <v>72</v>
      </c>
      <c r="AA521" s="9" t="s">
        <v>116</v>
      </c>
      <c r="AB521" s="9" t="s">
        <v>116</v>
      </c>
      <c r="AC521" s="9" t="s">
        <v>116</v>
      </c>
      <c r="AD521" s="9" t="s">
        <v>116</v>
      </c>
      <c r="AE521" s="9" t="s">
        <v>49</v>
      </c>
      <c r="AF521" s="5">
        <v>1</v>
      </c>
      <c r="AG521" s="10">
        <f>VLOOKUP(B521,[1]NPRS!$A$29:$O$1904,10,FALSE)</f>
        <v>0</v>
      </c>
      <c r="AH521" s="5" t="str">
        <f>VLOOKUP(B521,'[1]Current Slope List'!$A$29:$M$1904,12,FALSE)</f>
        <v>No</v>
      </c>
      <c r="AI521" s="6" t="str">
        <f>IF(VLOOKUP(B521,'[1]intensive 2019'!$A$2:$E$145,1,TRUE)=B521,"Y","N")</f>
        <v>N</v>
      </c>
      <c r="AJ521" s="6" t="s">
        <v>50</v>
      </c>
      <c r="AL521" s="6" t="s">
        <v>50</v>
      </c>
      <c r="AM521" s="6" t="s">
        <v>50</v>
      </c>
      <c r="AN521" s="6" t="s">
        <v>50</v>
      </c>
      <c r="AO521" s="6" t="s">
        <v>50</v>
      </c>
      <c r="AP521" s="6" t="s">
        <v>50</v>
      </c>
    </row>
    <row r="522" spans="1:42">
      <c r="A522" s="5">
        <v>521</v>
      </c>
      <c r="B522" s="5" t="s">
        <v>1012</v>
      </c>
      <c r="C522" s="6" t="str">
        <f>IF(VLOOKUP(B522,'[1]Current Slope List'!$A$29:$M$1904,1,FALSE)=B522,"Y","N")</f>
        <v>Y</v>
      </c>
      <c r="D522" s="5" t="str">
        <f>VLOOKUP(B522,'[1]Current Slope List'!$A$29:$M$1904,2,FALSE)</f>
        <v>14NW-D/C240</v>
      </c>
      <c r="E522" s="5">
        <f>VLOOKUP(B522,'[1]Current Slope List'!$A$29:$M$1904,3,FALSE)</f>
        <v>0</v>
      </c>
      <c r="F522" s="6" t="str">
        <f t="shared" si="16"/>
        <v>WHOLE</v>
      </c>
      <c r="G522" s="6" t="str">
        <f>VLOOKUP(B522,'[1]Current Slope List'!$A$29:$M$1904,4,FALSE)</f>
        <v>E</v>
      </c>
      <c r="H522" s="6" t="str">
        <f>VLOOKUP(B522,'[1]Current Slope List'!$A$29:$M$1904,5,FALSE)</f>
        <v>SKW&amp;Is-S</v>
      </c>
      <c r="I522" s="6" t="s">
        <v>899</v>
      </c>
      <c r="J522" s="6" t="s">
        <v>904</v>
      </c>
      <c r="K522" s="6" t="str">
        <f>VLOOKUP(B522,'[1]Current Slope List'!$A$29:$M$1904,11,FALSE)</f>
        <v>CheungChau</v>
      </c>
      <c r="L522" s="5" t="s">
        <v>1009</v>
      </c>
      <c r="M522" s="5" t="s">
        <v>1010</v>
      </c>
      <c r="N522" s="5" t="str">
        <f>VLOOKUP(B522,'[1]Current Slope List'!$A$29:$M$1904,8,FALSE)</f>
        <v>LCSD</v>
      </c>
      <c r="O522" s="7" t="s">
        <v>46</v>
      </c>
      <c r="P522" s="7">
        <v>60</v>
      </c>
      <c r="Q522" s="7">
        <v>10</v>
      </c>
      <c r="R522" s="7">
        <v>40</v>
      </c>
      <c r="S522" s="7">
        <f t="shared" si="17"/>
        <v>400</v>
      </c>
      <c r="T522" s="12">
        <v>0</v>
      </c>
      <c r="U522" s="12">
        <v>0</v>
      </c>
      <c r="V522" s="12">
        <v>0</v>
      </c>
      <c r="W522" s="12">
        <v>0</v>
      </c>
      <c r="X522" s="12">
        <v>1</v>
      </c>
      <c r="Y522" s="6" t="s">
        <v>61</v>
      </c>
      <c r="Z522" s="6" t="s">
        <v>72</v>
      </c>
      <c r="AA522" s="9" t="s">
        <v>116</v>
      </c>
      <c r="AB522" s="9" t="s">
        <v>116</v>
      </c>
      <c r="AC522" s="9" t="s">
        <v>116</v>
      </c>
      <c r="AD522" s="9" t="s">
        <v>116</v>
      </c>
      <c r="AE522" s="9" t="s">
        <v>49</v>
      </c>
      <c r="AF522" s="5">
        <v>1</v>
      </c>
      <c r="AG522" s="10">
        <f>VLOOKUP(B522,[1]NPRS!$A$29:$O$1904,10,FALSE)</f>
        <v>0</v>
      </c>
      <c r="AH522" s="5" t="str">
        <f>VLOOKUP(B522,'[1]Current Slope List'!$A$29:$M$1904,12,FALSE)</f>
        <v>No</v>
      </c>
      <c r="AI522" s="6" t="str">
        <f>IF(VLOOKUP(B522,'[1]intensive 2019'!$A$2:$E$145,1,TRUE)=B522,"Y","N")</f>
        <v>N</v>
      </c>
      <c r="AJ522" s="6" t="s">
        <v>50</v>
      </c>
      <c r="AL522" s="6" t="s">
        <v>50</v>
      </c>
      <c r="AM522" s="6" t="s">
        <v>50</v>
      </c>
      <c r="AN522" s="6" t="s">
        <v>50</v>
      </c>
      <c r="AO522" s="6" t="s">
        <v>50</v>
      </c>
      <c r="AP522" s="6" t="s">
        <v>50</v>
      </c>
    </row>
    <row r="523" spans="1:42">
      <c r="A523" s="5">
        <v>522</v>
      </c>
      <c r="B523" s="5" t="s">
        <v>1013</v>
      </c>
      <c r="C523" s="6" t="str">
        <f>IF(VLOOKUP(B523,'[1]Current Slope List'!$A$29:$M$1904,1,FALSE)=B523,"Y","N")</f>
        <v>Y</v>
      </c>
      <c r="D523" s="5" t="str">
        <f>VLOOKUP(B523,'[1]Current Slope List'!$A$29:$M$1904,2,FALSE)</f>
        <v>14NW-D/C267</v>
      </c>
      <c r="E523" s="5">
        <f>VLOOKUP(B523,'[1]Current Slope List'!$A$29:$M$1904,3,FALSE)</f>
        <v>0</v>
      </c>
      <c r="F523" s="6" t="str">
        <f t="shared" si="16"/>
        <v>WHOLE</v>
      </c>
      <c r="G523" s="6" t="str">
        <f>VLOOKUP(B523,'[1]Current Slope List'!$A$29:$M$1904,4,FALSE)</f>
        <v>E</v>
      </c>
      <c r="H523" s="6" t="str">
        <f>VLOOKUP(B523,'[1]Current Slope List'!$A$29:$M$1904,5,FALSE)</f>
        <v>SKW&amp;Is-S</v>
      </c>
      <c r="I523" s="6" t="s">
        <v>899</v>
      </c>
      <c r="J523" s="6" t="s">
        <v>904</v>
      </c>
      <c r="K523" s="6" t="str">
        <f>VLOOKUP(B523,'[1]Current Slope List'!$A$29:$M$1904,11,FALSE)</f>
        <v>CheungChau</v>
      </c>
      <c r="L523" s="5" t="s">
        <v>1009</v>
      </c>
      <c r="M523" s="5" t="s">
        <v>1010</v>
      </c>
      <c r="N523" s="5" t="str">
        <f>VLOOKUP(B523,'[1]Current Slope List'!$A$29:$M$1904,8,FALSE)</f>
        <v>LCSD</v>
      </c>
      <c r="O523" s="7" t="s">
        <v>46</v>
      </c>
      <c r="P523" s="7">
        <v>50</v>
      </c>
      <c r="Q523" s="7">
        <v>7</v>
      </c>
      <c r="R523" s="7">
        <v>25</v>
      </c>
      <c r="S523" s="7">
        <f t="shared" si="17"/>
        <v>175</v>
      </c>
      <c r="T523" s="12">
        <v>0</v>
      </c>
      <c r="U523" s="12">
        <v>0</v>
      </c>
      <c r="V523" s="12">
        <v>0</v>
      </c>
      <c r="W523" s="12">
        <v>1</v>
      </c>
      <c r="X523" s="12">
        <v>0</v>
      </c>
      <c r="Y523" s="6" t="s">
        <v>61</v>
      </c>
      <c r="Z523" s="6" t="s">
        <v>62</v>
      </c>
      <c r="AA523" s="9" t="s">
        <v>116</v>
      </c>
      <c r="AB523" s="9" t="s">
        <v>116</v>
      </c>
      <c r="AC523" s="9" t="s">
        <v>116</v>
      </c>
      <c r="AD523" s="9" t="s">
        <v>116</v>
      </c>
      <c r="AE523" s="9" t="s">
        <v>49</v>
      </c>
      <c r="AF523" s="5">
        <v>2</v>
      </c>
      <c r="AG523" s="10">
        <f>VLOOKUP(B523,[1]NPRS!$A$29:$O$1904,10,FALSE)</f>
        <v>3.57</v>
      </c>
      <c r="AH523" s="5" t="str">
        <f>VLOOKUP(B523,'[1]Current Slope List'!$A$29:$M$1904,12,FALSE)</f>
        <v>No</v>
      </c>
      <c r="AI523" s="6" t="str">
        <f>IF(VLOOKUP(B523,'[1]intensive 2019'!$A$2:$E$145,1,TRUE)=B523,"Y","N")</f>
        <v>N</v>
      </c>
      <c r="AJ523" s="6" t="s">
        <v>50</v>
      </c>
      <c r="AL523" s="6" t="s">
        <v>50</v>
      </c>
      <c r="AM523" s="6" t="s">
        <v>50</v>
      </c>
      <c r="AN523" s="6" t="s">
        <v>50</v>
      </c>
      <c r="AO523" s="6" t="s">
        <v>50</v>
      </c>
      <c r="AP523" s="6" t="s">
        <v>50</v>
      </c>
    </row>
    <row r="524" spans="1:42">
      <c r="A524" s="5">
        <v>523</v>
      </c>
      <c r="B524" s="5" t="s">
        <v>1014</v>
      </c>
      <c r="C524" s="6" t="str">
        <f>IF(VLOOKUP(B524,'[1]Current Slope List'!$A$29:$M$1904,1,FALSE)=B524,"Y","N")</f>
        <v>Y</v>
      </c>
      <c r="D524" s="5" t="str">
        <f>VLOOKUP(B524,'[1]Current Slope List'!$A$29:$M$1904,2,FALSE)</f>
        <v>14NW-D/FR47</v>
      </c>
      <c r="E524" s="5">
        <f>VLOOKUP(B524,'[1]Current Slope List'!$A$29:$M$1904,3,FALSE)</f>
        <v>0</v>
      </c>
      <c r="F524" s="6" t="str">
        <f t="shared" si="16"/>
        <v>WHOLE</v>
      </c>
      <c r="G524" s="6" t="str">
        <f>VLOOKUP(B524,'[1]Current Slope List'!$A$29:$M$1904,4,FALSE)</f>
        <v>E</v>
      </c>
      <c r="H524" s="6" t="str">
        <f>VLOOKUP(B524,'[1]Current Slope List'!$A$29:$M$1904,5,FALSE)</f>
        <v>SKW&amp;Is-S</v>
      </c>
      <c r="I524" s="6" t="s">
        <v>899</v>
      </c>
      <c r="J524" s="6" t="s">
        <v>904</v>
      </c>
      <c r="K524" s="6" t="str">
        <f>VLOOKUP(B524,'[1]Current Slope List'!$A$29:$M$1904,11,FALSE)</f>
        <v>CheungChau</v>
      </c>
      <c r="L524" s="5" t="s">
        <v>1009</v>
      </c>
      <c r="M524" s="5" t="s">
        <v>1010</v>
      </c>
      <c r="N524" s="5" t="str">
        <f>VLOOKUP(B524,'[1]Current Slope List'!$A$29:$M$1904,8,FALSE)</f>
        <v>LCSD</v>
      </c>
      <c r="O524" s="7" t="s">
        <v>125</v>
      </c>
      <c r="P524" s="7">
        <v>30</v>
      </c>
      <c r="Q524" s="7">
        <v>7</v>
      </c>
      <c r="R524" s="7">
        <v>54</v>
      </c>
      <c r="S524" s="7">
        <f t="shared" si="17"/>
        <v>378</v>
      </c>
      <c r="T524" s="12">
        <v>0</v>
      </c>
      <c r="U524" s="12">
        <v>0</v>
      </c>
      <c r="V524" s="12">
        <v>0</v>
      </c>
      <c r="W524" s="12">
        <v>1</v>
      </c>
      <c r="X524" s="12">
        <v>0</v>
      </c>
      <c r="Y524" s="6" t="s">
        <v>61</v>
      </c>
      <c r="Z524" s="6" t="s">
        <v>72</v>
      </c>
      <c r="AA524" s="9" t="s">
        <v>1015</v>
      </c>
      <c r="AB524" s="9">
        <v>54</v>
      </c>
      <c r="AC524" s="9" t="s">
        <v>121</v>
      </c>
      <c r="AD524" s="9" t="s">
        <v>56</v>
      </c>
      <c r="AE524" s="9" t="s">
        <v>72</v>
      </c>
      <c r="AF524" s="5">
        <v>1</v>
      </c>
      <c r="AG524" s="10">
        <f>VLOOKUP(B524,[1]NPRS!$A$29:$O$1904,10,FALSE)</f>
        <v>0</v>
      </c>
      <c r="AH524" s="5" t="str">
        <f>VLOOKUP(B524,'[1]Current Slope List'!$A$29:$M$1904,12,FALSE)</f>
        <v>Yes</v>
      </c>
      <c r="AI524" s="6" t="str">
        <f>IF(VLOOKUP(B524,'[1]intensive 2019'!$A$2:$E$145,1,TRUE)=B524,"Y","N")</f>
        <v>N</v>
      </c>
      <c r="AJ524" s="6" t="s">
        <v>50</v>
      </c>
      <c r="AK524" s="5">
        <v>2</v>
      </c>
      <c r="AL524" s="6" t="s">
        <v>50</v>
      </c>
      <c r="AM524" s="6" t="s">
        <v>50</v>
      </c>
      <c r="AN524" s="6" t="s">
        <v>50</v>
      </c>
      <c r="AO524" s="6" t="s">
        <v>50</v>
      </c>
      <c r="AP524" s="6" t="s">
        <v>50</v>
      </c>
    </row>
    <row r="525" spans="1:42">
      <c r="A525" s="5">
        <v>524</v>
      </c>
      <c r="B525" s="5" t="s">
        <v>1016</v>
      </c>
      <c r="C525" s="6" t="str">
        <f>IF(VLOOKUP(B525,'[1]Current Slope List'!$A$29:$M$1904,1,FALSE)=B525,"Y","N")</f>
        <v>Y</v>
      </c>
      <c r="D525" s="5" t="str">
        <f>VLOOKUP(B525,'[1]Current Slope List'!$A$29:$M$1904,2,FALSE)</f>
        <v>14NW-D/FR50</v>
      </c>
      <c r="E525" s="5">
        <f>VLOOKUP(B525,'[1]Current Slope List'!$A$29:$M$1904,3,FALSE)</f>
        <v>0</v>
      </c>
      <c r="F525" s="6" t="str">
        <f t="shared" si="16"/>
        <v>WHOLE</v>
      </c>
      <c r="G525" s="6" t="str">
        <f>VLOOKUP(B525,'[1]Current Slope List'!$A$29:$M$1904,4,FALSE)</f>
        <v>E</v>
      </c>
      <c r="H525" s="6" t="str">
        <f>VLOOKUP(B525,'[1]Current Slope List'!$A$29:$M$1904,5,FALSE)</f>
        <v>SKW&amp;Is-S</v>
      </c>
      <c r="I525" s="6" t="s">
        <v>899</v>
      </c>
      <c r="J525" s="6" t="s">
        <v>904</v>
      </c>
      <c r="K525" s="6" t="str">
        <f>VLOOKUP(B525,'[1]Current Slope List'!$A$29:$M$1904,11,FALSE)</f>
        <v>CheungChau</v>
      </c>
      <c r="L525" s="5" t="s">
        <v>1009</v>
      </c>
      <c r="M525" s="5" t="s">
        <v>1010</v>
      </c>
      <c r="N525" s="5" t="str">
        <f>VLOOKUP(B525,'[1]Current Slope List'!$A$29:$M$1904,8,FALSE)</f>
        <v>LCSD</v>
      </c>
      <c r="O525" s="7" t="s">
        <v>125</v>
      </c>
      <c r="P525" s="7">
        <v>30</v>
      </c>
      <c r="Q525" s="7">
        <v>5</v>
      </c>
      <c r="R525" s="7">
        <v>30</v>
      </c>
      <c r="S525" s="7">
        <f t="shared" si="17"/>
        <v>150</v>
      </c>
      <c r="T525" s="12">
        <v>0</v>
      </c>
      <c r="U525" s="12">
        <v>0.8</v>
      </c>
      <c r="V525" s="12">
        <v>0.2</v>
      </c>
      <c r="W525" s="12">
        <v>0</v>
      </c>
      <c r="X525" s="12">
        <v>0</v>
      </c>
      <c r="Y525" s="6" t="s">
        <v>61</v>
      </c>
      <c r="Z525" s="6" t="s">
        <v>72</v>
      </c>
      <c r="AA525" s="9">
        <v>5</v>
      </c>
      <c r="AB525" s="9" t="s">
        <v>54</v>
      </c>
      <c r="AC525" s="9" t="s">
        <v>121</v>
      </c>
      <c r="AD525" s="9" t="s">
        <v>56</v>
      </c>
      <c r="AE525" s="9" t="s">
        <v>72</v>
      </c>
      <c r="AF525" s="5">
        <v>1</v>
      </c>
      <c r="AG525" s="10">
        <f>VLOOKUP(B525,[1]NPRS!$A$29:$O$1904,10,FALSE)</f>
        <v>0</v>
      </c>
      <c r="AH525" s="5" t="str">
        <f>VLOOKUP(B525,'[1]Current Slope List'!$A$29:$M$1904,12,FALSE)</f>
        <v>Yes</v>
      </c>
      <c r="AI525" s="6" t="str">
        <f>IF(VLOOKUP(B525,'[1]intensive 2019'!$A$2:$E$145,1,TRUE)=B525,"Y","N")</f>
        <v>N</v>
      </c>
      <c r="AJ525" s="6" t="s">
        <v>50</v>
      </c>
      <c r="AK525" s="5">
        <v>1</v>
      </c>
      <c r="AL525" s="6" t="s">
        <v>50</v>
      </c>
      <c r="AM525" s="6" t="s">
        <v>50</v>
      </c>
      <c r="AN525" s="6" t="s">
        <v>50</v>
      </c>
      <c r="AO525" s="6" t="s">
        <v>50</v>
      </c>
      <c r="AP525" s="6" t="s">
        <v>50</v>
      </c>
    </row>
    <row r="526" spans="1:42">
      <c r="A526" s="5">
        <v>525</v>
      </c>
      <c r="B526" s="5" t="s">
        <v>1017</v>
      </c>
      <c r="C526" s="6" t="str">
        <f>IF(VLOOKUP(B526,'[1]Current Slope List'!$A$29:$M$1904,1,FALSE)=B526,"Y","N")</f>
        <v>Y</v>
      </c>
      <c r="D526" s="5" t="str">
        <f>VLOOKUP(B526,'[1]Current Slope List'!$A$29:$M$1904,2,FALSE)</f>
        <v>14NW-D/F76</v>
      </c>
      <c r="E526" s="5">
        <f>VLOOKUP(B526,'[1]Current Slope List'!$A$29:$M$1904,3,FALSE)</f>
        <v>0</v>
      </c>
      <c r="F526" s="6" t="str">
        <f t="shared" si="16"/>
        <v>WHOLE</v>
      </c>
      <c r="G526" s="6" t="str">
        <f>VLOOKUP(B526,'[1]Current Slope List'!$A$29:$M$1904,4,FALSE)</f>
        <v>E</v>
      </c>
      <c r="H526" s="6" t="str">
        <f>VLOOKUP(B526,'[1]Current Slope List'!$A$29:$M$1904,5,FALSE)</f>
        <v>SKW&amp;Is-S</v>
      </c>
      <c r="I526" s="6" t="s">
        <v>899</v>
      </c>
      <c r="J526" s="6" t="s">
        <v>904</v>
      </c>
      <c r="K526" s="6" t="str">
        <f>VLOOKUP(B526,'[1]Current Slope List'!$A$29:$M$1904,11,FALSE)</f>
        <v>CheungChau</v>
      </c>
      <c r="L526" s="5" t="s">
        <v>1009</v>
      </c>
      <c r="M526" s="5" t="s">
        <v>1010</v>
      </c>
      <c r="N526" s="5" t="str">
        <f>VLOOKUP(B526,'[1]Current Slope List'!$A$29:$M$1904,8,FALSE)</f>
        <v>LCSD</v>
      </c>
      <c r="O526" s="7" t="s">
        <v>125</v>
      </c>
      <c r="P526" s="7">
        <v>33</v>
      </c>
      <c r="Q526" s="7">
        <v>3.5</v>
      </c>
      <c r="R526" s="7">
        <v>24</v>
      </c>
      <c r="S526" s="7">
        <f t="shared" si="17"/>
        <v>84</v>
      </c>
      <c r="T526" s="12">
        <v>0</v>
      </c>
      <c r="U526" s="12">
        <v>0</v>
      </c>
      <c r="V526" s="12">
        <v>0</v>
      </c>
      <c r="W526" s="12">
        <v>0</v>
      </c>
      <c r="X526" s="12">
        <v>1</v>
      </c>
      <c r="Y526" s="6" t="s">
        <v>61</v>
      </c>
      <c r="Z526" s="6" t="s">
        <v>62</v>
      </c>
      <c r="AA526" s="9" t="s">
        <v>116</v>
      </c>
      <c r="AB526" s="9" t="s">
        <v>116</v>
      </c>
      <c r="AC526" s="9" t="s">
        <v>116</v>
      </c>
      <c r="AD526" s="9" t="s">
        <v>116</v>
      </c>
      <c r="AE526" s="9" t="s">
        <v>49</v>
      </c>
      <c r="AF526" s="5">
        <v>1</v>
      </c>
      <c r="AG526" s="10">
        <f>VLOOKUP(B526,[1]NPRS!$A$29:$O$1904,10,FALSE)</f>
        <v>7.0000000000000007E-2</v>
      </c>
      <c r="AH526" s="5" t="str">
        <f>VLOOKUP(B526,'[1]Current Slope List'!$A$29:$M$1904,12,FALSE)</f>
        <v>Yes</v>
      </c>
      <c r="AI526" s="6" t="str">
        <f>IF(VLOOKUP(B526,'[1]intensive 2019'!$A$2:$E$145,1,TRUE)=B526,"Y","N")</f>
        <v>N</v>
      </c>
      <c r="AJ526" s="6" t="s">
        <v>50</v>
      </c>
      <c r="AK526" s="5">
        <v>0</v>
      </c>
      <c r="AL526" s="6" t="s">
        <v>50</v>
      </c>
      <c r="AM526" s="6" t="s">
        <v>50</v>
      </c>
      <c r="AN526" s="6" t="s">
        <v>50</v>
      </c>
      <c r="AO526" s="6" t="s">
        <v>50</v>
      </c>
      <c r="AP526" s="6" t="s">
        <v>50</v>
      </c>
    </row>
    <row r="527" spans="1:42">
      <c r="A527" s="5">
        <v>526</v>
      </c>
      <c r="B527" s="5" t="s">
        <v>1018</v>
      </c>
      <c r="C527" s="6" t="str">
        <f>IF(VLOOKUP(B527,'[1]Current Slope List'!$A$29:$M$1904,1,FALSE)=B527,"Y","N")</f>
        <v>Y</v>
      </c>
      <c r="D527" s="5" t="str">
        <f>VLOOKUP(B527,'[1]Current Slope List'!$A$29:$M$1904,2,FALSE)</f>
        <v>14NW-D/R5</v>
      </c>
      <c r="E527" s="5">
        <f>VLOOKUP(B527,'[1]Current Slope List'!$A$29:$M$1904,3,FALSE)</f>
        <v>0</v>
      </c>
      <c r="F527" s="6" t="str">
        <f t="shared" si="16"/>
        <v>WHOLE</v>
      </c>
      <c r="G527" s="6" t="str">
        <f>VLOOKUP(B527,'[1]Current Slope List'!$A$29:$M$1904,4,FALSE)</f>
        <v>E</v>
      </c>
      <c r="H527" s="6" t="str">
        <f>VLOOKUP(B527,'[1]Current Slope List'!$A$29:$M$1904,5,FALSE)</f>
        <v>SKW&amp;Is-S</v>
      </c>
      <c r="I527" s="6" t="s">
        <v>899</v>
      </c>
      <c r="J527" s="6" t="s">
        <v>904</v>
      </c>
      <c r="K527" s="6" t="str">
        <f>VLOOKUP(B527,'[1]Current Slope List'!$A$29:$M$1904,11,FALSE)</f>
        <v>CheungChau</v>
      </c>
      <c r="L527" s="5" t="s">
        <v>1009</v>
      </c>
      <c r="M527" s="5" t="s">
        <v>1010</v>
      </c>
      <c r="N527" s="5" t="str">
        <f>VLOOKUP(B527,'[1]Current Slope List'!$A$29:$M$1904,8,FALSE)</f>
        <v>LCSD</v>
      </c>
      <c r="O527" s="7" t="s">
        <v>125</v>
      </c>
      <c r="P527" s="6" t="s">
        <v>49</v>
      </c>
      <c r="Q527" s="6" t="s">
        <v>49</v>
      </c>
      <c r="R527" s="6" t="s">
        <v>49</v>
      </c>
      <c r="S527" s="6" t="s">
        <v>49</v>
      </c>
      <c r="T527" s="6" t="s">
        <v>49</v>
      </c>
      <c r="U527" s="6" t="s">
        <v>49</v>
      </c>
      <c r="V527" s="6" t="s">
        <v>49</v>
      </c>
      <c r="W527" s="6" t="s">
        <v>49</v>
      </c>
      <c r="X527" s="6" t="s">
        <v>49</v>
      </c>
      <c r="Y527" s="6" t="s">
        <v>49</v>
      </c>
      <c r="Z527" s="6" t="s">
        <v>49</v>
      </c>
      <c r="AA527" s="9" t="s">
        <v>185</v>
      </c>
      <c r="AB527" s="9" t="s">
        <v>551</v>
      </c>
      <c r="AC527" s="9" t="s">
        <v>121</v>
      </c>
      <c r="AD527" s="9" t="s">
        <v>56</v>
      </c>
      <c r="AE527" s="9" t="s">
        <v>72</v>
      </c>
      <c r="AF527" s="5">
        <v>2</v>
      </c>
      <c r="AG527" s="10">
        <f>VLOOKUP(B527,[1]NPRS!$A$29:$O$1904,10,FALSE)</f>
        <v>0</v>
      </c>
      <c r="AH527" s="5" t="str">
        <f>VLOOKUP(B527,'[1]Current Slope List'!$A$29:$M$1904,12,FALSE)</f>
        <v>No</v>
      </c>
      <c r="AI527" s="6" t="str">
        <f>IF(VLOOKUP(B527,'[1]intensive 2019'!$A$2:$E$145,1,TRUE)=B527,"Y","N")</f>
        <v>N</v>
      </c>
      <c r="AJ527" s="6" t="s">
        <v>50</v>
      </c>
      <c r="AL527" s="6" t="s">
        <v>50</v>
      </c>
      <c r="AM527" s="6" t="s">
        <v>50</v>
      </c>
      <c r="AN527" s="6" t="s">
        <v>50</v>
      </c>
      <c r="AO527" s="6" t="s">
        <v>50</v>
      </c>
      <c r="AP527" s="6" t="s">
        <v>50</v>
      </c>
    </row>
    <row r="528" spans="1:42">
      <c r="A528" s="5">
        <v>527</v>
      </c>
      <c r="B528" s="5" t="s">
        <v>1019</v>
      </c>
      <c r="C528" s="6" t="str">
        <f>IF(VLOOKUP(B528,'[1]Current Slope List'!$A$29:$M$1904,1,FALSE)=B528,"Y","N")</f>
        <v>Y</v>
      </c>
      <c r="D528" s="5" t="str">
        <f>VLOOKUP(B528,'[1]Current Slope List'!$A$29:$M$1904,2,FALSE)</f>
        <v>14NW-D/F89</v>
      </c>
      <c r="E528" s="5">
        <f>VLOOKUP(B528,'[1]Current Slope List'!$A$29:$M$1904,3,FALSE)</f>
        <v>0</v>
      </c>
      <c r="F528" s="6" t="str">
        <f t="shared" si="16"/>
        <v>WHOLE</v>
      </c>
      <c r="G528" s="6" t="str">
        <f>VLOOKUP(B528,'[1]Current Slope List'!$A$29:$M$1904,4,FALSE)</f>
        <v>E</v>
      </c>
      <c r="H528" s="6" t="str">
        <f>VLOOKUP(B528,'[1]Current Slope List'!$A$29:$M$1904,5,FALSE)</f>
        <v>SKW&amp;Is-S</v>
      </c>
      <c r="I528" s="6" t="s">
        <v>899</v>
      </c>
      <c r="J528" s="6" t="s">
        <v>904</v>
      </c>
      <c r="K528" s="6" t="str">
        <f>VLOOKUP(B528,'[1]Current Slope List'!$A$29:$M$1904,11,FALSE)</f>
        <v>CheungChau</v>
      </c>
      <c r="L528" s="5" t="s">
        <v>1009</v>
      </c>
      <c r="M528" s="5" t="s">
        <v>1010</v>
      </c>
      <c r="N528" s="5" t="str">
        <f>VLOOKUP(B528,'[1]Current Slope List'!$A$29:$M$1904,8,FALSE)</f>
        <v>LCSD</v>
      </c>
      <c r="O528" s="7" t="s">
        <v>125</v>
      </c>
      <c r="P528" s="7">
        <v>35</v>
      </c>
      <c r="Q528" s="7">
        <v>4</v>
      </c>
      <c r="R528" s="7">
        <v>40</v>
      </c>
      <c r="S528" s="7">
        <f t="shared" si="17"/>
        <v>160</v>
      </c>
      <c r="T528" s="12">
        <v>0</v>
      </c>
      <c r="U528" s="12">
        <v>1</v>
      </c>
      <c r="V528" s="12">
        <v>0</v>
      </c>
      <c r="W528" s="12">
        <v>0</v>
      </c>
      <c r="X528" s="12">
        <v>0</v>
      </c>
      <c r="Y528" s="6" t="s">
        <v>61</v>
      </c>
      <c r="Z528" s="6" t="s">
        <v>62</v>
      </c>
      <c r="AA528" s="9" t="s">
        <v>116</v>
      </c>
      <c r="AB528" s="9" t="s">
        <v>116</v>
      </c>
      <c r="AC528" s="9" t="s">
        <v>116</v>
      </c>
      <c r="AD528" s="9" t="s">
        <v>116</v>
      </c>
      <c r="AE528" s="9" t="s">
        <v>49</v>
      </c>
      <c r="AF528" s="5">
        <v>2</v>
      </c>
      <c r="AG528" s="10">
        <f>VLOOKUP(B528,[1]NPRS!$A$29:$O$1904,10,FALSE)</f>
        <v>7.2400000000000001E-6</v>
      </c>
      <c r="AH528" s="5" t="str">
        <f>VLOOKUP(B528,'[1]Current Slope List'!$A$29:$M$1904,12,FALSE)</f>
        <v>Yes</v>
      </c>
      <c r="AI528" s="6" t="str">
        <f>IF(VLOOKUP(B528,'[1]intensive 2019'!$A$2:$E$145,1,TRUE)=B528,"Y","N")</f>
        <v>N</v>
      </c>
      <c r="AJ528" s="6" t="s">
        <v>50</v>
      </c>
      <c r="AK528" s="5">
        <v>0</v>
      </c>
      <c r="AL528" s="6" t="s">
        <v>50</v>
      </c>
      <c r="AM528" s="6" t="s">
        <v>50</v>
      </c>
      <c r="AN528" s="6" t="s">
        <v>50</v>
      </c>
      <c r="AO528" s="6" t="s">
        <v>50</v>
      </c>
      <c r="AP528" s="6" t="s">
        <v>50</v>
      </c>
    </row>
    <row r="529" spans="1:42">
      <c r="A529" s="5">
        <v>528</v>
      </c>
      <c r="B529" s="5" t="s">
        <v>1020</v>
      </c>
      <c r="C529" s="6" t="str">
        <f>IF(VLOOKUP(B529,'[1]Current Slope List'!$A$29:$M$1904,1,FALSE)=B529,"Y","N")</f>
        <v>Y</v>
      </c>
      <c r="D529" s="5" t="str">
        <f>VLOOKUP(B529,'[1]Current Slope List'!$A$29:$M$1904,2,FALSE)</f>
        <v>14NW-D/F71</v>
      </c>
      <c r="E529" s="5">
        <f>VLOOKUP(B529,'[1]Current Slope List'!$A$29:$M$1904,3,FALSE)</f>
        <v>0</v>
      </c>
      <c r="F529" s="6" t="str">
        <f t="shared" si="16"/>
        <v>WHOLE</v>
      </c>
      <c r="G529" s="6" t="str">
        <f>VLOOKUP(B529,'[1]Current Slope List'!$A$29:$M$1904,4,FALSE)</f>
        <v>E</v>
      </c>
      <c r="H529" s="6" t="str">
        <f>VLOOKUP(B529,'[1]Current Slope List'!$A$29:$M$1904,5,FALSE)</f>
        <v>SKW&amp;Is-S</v>
      </c>
      <c r="I529" s="6" t="s">
        <v>899</v>
      </c>
      <c r="J529" s="6" t="s">
        <v>904</v>
      </c>
      <c r="K529" s="6" t="str">
        <f>VLOOKUP(B529,'[1]Current Slope List'!$A$29:$M$1904,11,FALSE)</f>
        <v>CheungChau</v>
      </c>
      <c r="L529" s="5" t="s">
        <v>1009</v>
      </c>
      <c r="M529" s="5" t="s">
        <v>1010</v>
      </c>
      <c r="N529" s="5" t="str">
        <f>VLOOKUP(B529,'[1]Current Slope List'!$A$29:$M$1904,8,FALSE)</f>
        <v>LCSD</v>
      </c>
      <c r="O529" s="7" t="s">
        <v>125</v>
      </c>
      <c r="P529" s="7">
        <v>30</v>
      </c>
      <c r="Q529" s="7">
        <v>3</v>
      </c>
      <c r="R529" s="7">
        <v>22</v>
      </c>
      <c r="S529" s="7">
        <f t="shared" si="17"/>
        <v>66</v>
      </c>
      <c r="T529" s="12">
        <v>0</v>
      </c>
      <c r="U529" s="12">
        <v>0.85</v>
      </c>
      <c r="V529" s="12">
        <v>0</v>
      </c>
      <c r="W529" s="12">
        <v>0.15</v>
      </c>
      <c r="X529" s="12">
        <v>0</v>
      </c>
      <c r="Y529" s="6" t="s">
        <v>61</v>
      </c>
      <c r="Z529" s="6" t="s">
        <v>72</v>
      </c>
      <c r="AA529" s="9" t="s">
        <v>116</v>
      </c>
      <c r="AB529" s="9" t="s">
        <v>116</v>
      </c>
      <c r="AC529" s="9" t="s">
        <v>116</v>
      </c>
      <c r="AD529" s="9" t="s">
        <v>116</v>
      </c>
      <c r="AE529" s="9" t="s">
        <v>49</v>
      </c>
      <c r="AF529" s="5">
        <v>2</v>
      </c>
      <c r="AG529" s="10">
        <f>VLOOKUP(B529,[1]NPRS!$A$29:$O$1904,10,FALSE)</f>
        <v>1.1600000000000001E-5</v>
      </c>
      <c r="AH529" s="5" t="str">
        <f>VLOOKUP(B529,'[1]Current Slope List'!$A$29:$M$1904,12,FALSE)</f>
        <v>Yes</v>
      </c>
      <c r="AI529" s="6" t="str">
        <f>IF(VLOOKUP(B529,'[1]intensive 2019'!$A$2:$E$145,1,TRUE)=B529,"Y","N")</f>
        <v>N</v>
      </c>
      <c r="AJ529" s="6" t="s">
        <v>50</v>
      </c>
      <c r="AK529" s="5">
        <v>8</v>
      </c>
      <c r="AL529" s="6" t="s">
        <v>50</v>
      </c>
      <c r="AM529" s="6" t="s">
        <v>50</v>
      </c>
      <c r="AN529" s="6" t="s">
        <v>50</v>
      </c>
      <c r="AO529" s="6" t="s">
        <v>50</v>
      </c>
      <c r="AP529" s="6" t="s">
        <v>50</v>
      </c>
    </row>
    <row r="530" spans="1:42">
      <c r="A530" s="5">
        <v>529</v>
      </c>
      <c r="B530" s="5" t="s">
        <v>1021</v>
      </c>
      <c r="C530" s="6" t="str">
        <f>IF(VLOOKUP(B530,'[1]Current Slope List'!$A$29:$M$1904,1,FALSE)=B530,"Y","N")</f>
        <v>Y</v>
      </c>
      <c r="D530" s="5" t="str">
        <f>VLOOKUP(B530,'[1]Current Slope List'!$A$29:$M$1904,2,FALSE)</f>
        <v>14NW-D/C379</v>
      </c>
      <c r="E530" s="5">
        <f>VLOOKUP(B530,'[1]Current Slope List'!$A$29:$M$1904,3,FALSE)</f>
        <v>0</v>
      </c>
      <c r="F530" s="6" t="str">
        <f t="shared" si="16"/>
        <v>WHOLE</v>
      </c>
      <c r="G530" s="6" t="str">
        <f>VLOOKUP(B530,'[1]Current Slope List'!$A$29:$M$1904,4,FALSE)</f>
        <v>E</v>
      </c>
      <c r="H530" s="6" t="str">
        <f>VLOOKUP(B530,'[1]Current Slope List'!$A$29:$M$1904,5,FALSE)</f>
        <v>SKW&amp;Is-S</v>
      </c>
      <c r="I530" s="6" t="s">
        <v>899</v>
      </c>
      <c r="J530" s="6" t="s">
        <v>904</v>
      </c>
      <c r="K530" s="6">
        <f>VLOOKUP(B530,'[1]Current Slope List'!$A$29:$M$1904,11,FALSE)</f>
        <v>0</v>
      </c>
      <c r="L530" s="5" t="s">
        <v>1022</v>
      </c>
      <c r="M530" s="5" t="s">
        <v>1023</v>
      </c>
      <c r="N530" s="5" t="str">
        <f>VLOOKUP(B530,'[1]Current Slope List'!$A$29:$M$1904,8,FALSE)</f>
        <v>LCSD</v>
      </c>
      <c r="O530" s="7" t="s">
        <v>125</v>
      </c>
      <c r="P530" s="7">
        <v>32</v>
      </c>
      <c r="Q530" s="7">
        <v>4.7</v>
      </c>
      <c r="R530" s="7">
        <v>20</v>
      </c>
      <c r="S530" s="7">
        <f t="shared" si="17"/>
        <v>94</v>
      </c>
      <c r="T530" s="12">
        <v>0</v>
      </c>
      <c r="U530" s="12">
        <v>1</v>
      </c>
      <c r="V530" s="12">
        <v>0</v>
      </c>
      <c r="W530" s="12">
        <v>0</v>
      </c>
      <c r="X530" s="12">
        <v>0</v>
      </c>
      <c r="Y530" s="6" t="s">
        <v>61</v>
      </c>
      <c r="Z530" s="6" t="s">
        <v>62</v>
      </c>
      <c r="AA530" s="9" t="s">
        <v>116</v>
      </c>
      <c r="AB530" s="9" t="s">
        <v>116</v>
      </c>
      <c r="AC530" s="9" t="s">
        <v>116</v>
      </c>
      <c r="AD530" s="9" t="s">
        <v>116</v>
      </c>
      <c r="AE530" s="9" t="s">
        <v>49</v>
      </c>
      <c r="AF530" s="5">
        <v>3</v>
      </c>
      <c r="AG530" s="10">
        <f>VLOOKUP(B530,[1]NPRS!$A$29:$O$1904,10,FALSE)</f>
        <v>0</v>
      </c>
      <c r="AH530" s="5" t="str">
        <f>VLOOKUP(B530,'[1]Current Slope List'!$A$29:$M$1904,12,FALSE)</f>
        <v>Yes</v>
      </c>
      <c r="AI530" s="6" t="str">
        <f>IF(VLOOKUP(B530,'[1]intensive 2019'!$A$2:$E$145,1,TRUE)=B530,"Y","N")</f>
        <v>N</v>
      </c>
      <c r="AJ530" s="6" t="s">
        <v>50</v>
      </c>
      <c r="AK530" s="5">
        <v>15</v>
      </c>
      <c r="AL530" s="6" t="s">
        <v>50</v>
      </c>
      <c r="AM530" s="6" t="s">
        <v>50</v>
      </c>
      <c r="AN530" s="6" t="s">
        <v>50</v>
      </c>
      <c r="AO530" s="6" t="s">
        <v>50</v>
      </c>
      <c r="AP530" s="6" t="s">
        <v>50</v>
      </c>
    </row>
    <row r="531" spans="1:42">
      <c r="A531" s="5">
        <v>530</v>
      </c>
      <c r="B531" s="5" t="s">
        <v>1024</v>
      </c>
      <c r="C531" s="6" t="str">
        <f>IF(VLOOKUP(B531,[2]List_A!$A$29:$M$1904,1,FALSE)=B531,"Y","N")</f>
        <v>Y</v>
      </c>
      <c r="D531" s="5" t="str">
        <f>VLOOKUP(B531,[2]List_A!$A$29:$M$1904,2,FALSE)</f>
        <v>14NW-D/C42</v>
      </c>
      <c r="E531" s="5" t="str">
        <f>VLOOKUP(B531,[2]List_A!$A$29:$M$1904,3,FALSE)</f>
        <v>1,2</v>
      </c>
      <c r="F531" s="6" t="str">
        <f t="shared" si="16"/>
        <v>1,2</v>
      </c>
      <c r="G531" s="6" t="e">
        <f>VLOOKUP(B531,'[1]Current Slope List'!$A$29:$M$1904,4,FALSE)</f>
        <v>#N/A</v>
      </c>
      <c r="H531" s="6" t="e">
        <f>VLOOKUP(B531,'[1]Current Slope List'!$A$29:$M$1904,5,FALSE)</f>
        <v>#N/A</v>
      </c>
      <c r="I531" s="6" t="s">
        <v>899</v>
      </c>
      <c r="J531" s="6" t="s">
        <v>904</v>
      </c>
      <c r="K531" s="6" t="e">
        <f>VLOOKUP(B531,'[1]Current Slope List'!$A$29:$M$1904,11,FALSE)</f>
        <v>#N/A</v>
      </c>
      <c r="L531" s="5" t="s">
        <v>1022</v>
      </c>
      <c r="M531" s="5" t="s">
        <v>1023</v>
      </c>
      <c r="N531" s="5" t="str">
        <f>VLOOKUP(B531,[2]List_A!$A$29:$M$1904,8,FALSE)</f>
        <v>LCSD, EPD</v>
      </c>
      <c r="O531" s="7" t="s">
        <v>49</v>
      </c>
      <c r="P531" s="6">
        <v>40</v>
      </c>
      <c r="Q531" s="6">
        <v>17</v>
      </c>
      <c r="R531" s="6">
        <v>200</v>
      </c>
      <c r="S531" s="6">
        <f>SUM(Q531*R531)</f>
        <v>3400</v>
      </c>
      <c r="T531" s="11">
        <v>0</v>
      </c>
      <c r="U531" s="11">
        <v>1</v>
      </c>
      <c r="V531" s="11">
        <v>0</v>
      </c>
      <c r="W531" s="11">
        <v>0</v>
      </c>
      <c r="X531" s="11">
        <v>0</v>
      </c>
      <c r="Y531" s="6" t="s">
        <v>49</v>
      </c>
      <c r="Z531" s="6" t="s">
        <v>49</v>
      </c>
      <c r="AA531" s="9" t="s">
        <v>116</v>
      </c>
      <c r="AB531" s="9" t="s">
        <v>116</v>
      </c>
      <c r="AC531" s="9" t="s">
        <v>116</v>
      </c>
      <c r="AD531" s="9" t="s">
        <v>116</v>
      </c>
      <c r="AE531" s="9" t="s">
        <v>49</v>
      </c>
      <c r="AF531" s="5">
        <v>3</v>
      </c>
      <c r="AG531" s="10" t="e">
        <f>VLOOKUP(B531,[1]NPRS!$A$29:$O$1904,10,FALSE)</f>
        <v>#N/A</v>
      </c>
      <c r="AH531" s="5" t="e">
        <f>VLOOKUP(B531,'[1]Current Slope List'!$A$29:$M$1904,12,FALSE)</f>
        <v>#N/A</v>
      </c>
      <c r="AI531" s="6" t="str">
        <f>IF(VLOOKUP(B531,'[1]intensive 2019'!$A$2:$E$145,1,TRUE)=B531,"Y","N")</f>
        <v>N</v>
      </c>
      <c r="AJ531" s="6" t="s">
        <v>50</v>
      </c>
      <c r="AL531" s="6" t="s">
        <v>50</v>
      </c>
      <c r="AM531" s="6" t="s">
        <v>50</v>
      </c>
      <c r="AN531" s="6" t="s">
        <v>50</v>
      </c>
      <c r="AO531" s="6" t="s">
        <v>50</v>
      </c>
      <c r="AP531" s="6" t="s">
        <v>50</v>
      </c>
    </row>
    <row r="532" spans="1:42">
      <c r="A532" s="5">
        <v>531</v>
      </c>
      <c r="B532" s="5" t="s">
        <v>1025</v>
      </c>
      <c r="C532" s="6" t="str">
        <f>IF(VLOOKUP(B532,'[1]Current Slope List'!$A$29:$M$1904,1,FALSE)=B532,"Y","N")</f>
        <v>Y</v>
      </c>
      <c r="D532" s="5" t="str">
        <f>VLOOKUP(B532,'[1]Current Slope List'!$A$29:$M$1904,2,FALSE)</f>
        <v>14NW-D/C215</v>
      </c>
      <c r="E532" s="5">
        <f>VLOOKUP(B532,'[1]Current Slope List'!$A$29:$M$1904,3,FALSE)</f>
        <v>0</v>
      </c>
      <c r="F532" s="6" t="str">
        <f t="shared" si="16"/>
        <v>WHOLE</v>
      </c>
      <c r="G532" s="6" t="str">
        <f>VLOOKUP(B532,'[1]Current Slope List'!$A$29:$M$1904,4,FALSE)</f>
        <v>E</v>
      </c>
      <c r="H532" s="6" t="str">
        <f>VLOOKUP(B532,'[1]Current Slope List'!$A$29:$M$1904,5,FALSE)</f>
        <v>SKW&amp;Is-S</v>
      </c>
      <c r="I532" s="6" t="s">
        <v>899</v>
      </c>
      <c r="J532" s="6" t="s">
        <v>904</v>
      </c>
      <c r="K532" s="6" t="str">
        <f>VLOOKUP(B532,'[1]Current Slope List'!$A$29:$M$1904,11,FALSE)</f>
        <v>CheungChau</v>
      </c>
      <c r="L532" s="5" t="s">
        <v>1026</v>
      </c>
      <c r="M532" s="5" t="s">
        <v>1027</v>
      </c>
      <c r="N532" s="5" t="str">
        <f>VLOOKUP(B532,'[1]Current Slope List'!$A$29:$M$1904,8,FALSE)</f>
        <v>LCSD</v>
      </c>
      <c r="O532" s="7" t="s">
        <v>46</v>
      </c>
      <c r="P532" s="7">
        <v>35</v>
      </c>
      <c r="Q532" s="7">
        <v>5</v>
      </c>
      <c r="R532" s="7">
        <v>20</v>
      </c>
      <c r="S532" s="7">
        <f t="shared" si="17"/>
        <v>100</v>
      </c>
      <c r="T532" s="12">
        <v>0</v>
      </c>
      <c r="U532" s="12">
        <v>0</v>
      </c>
      <c r="V532" s="12">
        <v>1</v>
      </c>
      <c r="W532" s="12">
        <v>0</v>
      </c>
      <c r="X532" s="12">
        <v>0</v>
      </c>
      <c r="Y532" s="6" t="s">
        <v>61</v>
      </c>
      <c r="Z532" s="6" t="s">
        <v>62</v>
      </c>
      <c r="AA532" s="9" t="s">
        <v>116</v>
      </c>
      <c r="AB532" s="9" t="s">
        <v>116</v>
      </c>
      <c r="AC532" s="9" t="s">
        <v>116</v>
      </c>
      <c r="AD532" s="9" t="s">
        <v>116</v>
      </c>
      <c r="AE532" s="9" t="s">
        <v>49</v>
      </c>
      <c r="AF532" s="5">
        <v>1</v>
      </c>
      <c r="AG532" s="10">
        <f>VLOOKUP(B532,[1]NPRS!$A$29:$O$1904,10,FALSE)</f>
        <v>40.82</v>
      </c>
      <c r="AH532" s="5" t="str">
        <f>VLOOKUP(B532,'[1]Current Slope List'!$A$29:$M$1904,12,FALSE)</f>
        <v>Yes</v>
      </c>
      <c r="AI532" s="6" t="str">
        <f>IF(VLOOKUP(B532,'[1]intensive 2019'!$A$2:$E$145,1,TRUE)=B532,"Y","N")</f>
        <v>N</v>
      </c>
      <c r="AJ532" s="6" t="s">
        <v>50</v>
      </c>
      <c r="AK532" s="5">
        <v>1</v>
      </c>
      <c r="AL532" s="6" t="s">
        <v>50</v>
      </c>
      <c r="AM532" s="6" t="s">
        <v>50</v>
      </c>
      <c r="AN532" s="6" t="s">
        <v>50</v>
      </c>
      <c r="AO532" s="6" t="s">
        <v>50</v>
      </c>
      <c r="AP532" s="6" t="s">
        <v>50</v>
      </c>
    </row>
    <row r="533" spans="1:42">
      <c r="A533" s="5">
        <v>532</v>
      </c>
      <c r="B533" s="5" t="s">
        <v>1028</v>
      </c>
      <c r="C533" s="6" t="str">
        <f>IF(VLOOKUP(B533,'[1]Current Slope List'!$A$29:$M$1904,1,FALSE)=B533,"Y","N")</f>
        <v>Y</v>
      </c>
      <c r="D533" s="5" t="str">
        <f>VLOOKUP(B533,'[1]Current Slope List'!$A$29:$M$1904,2,FALSE)</f>
        <v>14NW-D/FR41</v>
      </c>
      <c r="E533" s="5">
        <f>VLOOKUP(B533,'[1]Current Slope List'!$A$29:$M$1904,3,FALSE)</f>
        <v>1</v>
      </c>
      <c r="F533" s="6">
        <f t="shared" si="16"/>
        <v>1</v>
      </c>
      <c r="G533" s="6" t="str">
        <f>VLOOKUP(B533,'[1]Current Slope List'!$A$29:$M$1904,4,FALSE)</f>
        <v>E</v>
      </c>
      <c r="H533" s="6" t="str">
        <f>VLOOKUP(B533,'[1]Current Slope List'!$A$29:$M$1904,5,FALSE)</f>
        <v>SKW&amp;Is-S</v>
      </c>
      <c r="I533" s="6" t="s">
        <v>899</v>
      </c>
      <c r="J533" s="6" t="s">
        <v>904</v>
      </c>
      <c r="K533" s="6" t="str">
        <f>VLOOKUP(B533,'[1]Current Slope List'!$A$29:$M$1904,11,FALSE)</f>
        <v>CheungChau</v>
      </c>
      <c r="L533" s="5" t="s">
        <v>1026</v>
      </c>
      <c r="M533" s="5" t="s">
        <v>1027</v>
      </c>
      <c r="N533" s="5" t="str">
        <f>VLOOKUP(B533,'[1]Current Slope List'!$A$29:$M$1904,8,FALSE)</f>
        <v>LCSD</v>
      </c>
      <c r="O533" s="7" t="s">
        <v>46</v>
      </c>
      <c r="P533" s="7">
        <v>15</v>
      </c>
      <c r="Q533" s="7">
        <v>1</v>
      </c>
      <c r="R533" s="7">
        <v>20</v>
      </c>
      <c r="S533" s="7">
        <f t="shared" si="17"/>
        <v>20</v>
      </c>
      <c r="T533" s="12">
        <v>0</v>
      </c>
      <c r="U533" s="12">
        <v>1</v>
      </c>
      <c r="V533" s="12">
        <v>0</v>
      </c>
      <c r="W533" s="12">
        <v>0</v>
      </c>
      <c r="X533" s="12">
        <v>0</v>
      </c>
      <c r="Y533" s="6" t="s">
        <v>61</v>
      </c>
      <c r="Z533" s="6" t="s">
        <v>62</v>
      </c>
      <c r="AA533" s="9" t="s">
        <v>987</v>
      </c>
      <c r="AB533" s="9" t="s">
        <v>356</v>
      </c>
      <c r="AC533" s="9" t="s">
        <v>55</v>
      </c>
      <c r="AD533" s="9" t="s">
        <v>97</v>
      </c>
      <c r="AE533" s="9" t="s">
        <v>62</v>
      </c>
      <c r="AF533" s="5">
        <v>1</v>
      </c>
      <c r="AG533" s="10">
        <f>VLOOKUP(B533,[1]NPRS!$A$29:$O$1904,10,FALSE)</f>
        <v>373.61</v>
      </c>
      <c r="AH533" s="5" t="str">
        <f>VLOOKUP(B533,'[1]Current Slope List'!$A$29:$M$1904,12,FALSE)</f>
        <v>Yes</v>
      </c>
      <c r="AI533" s="6" t="str">
        <f>IF(VLOOKUP(B533,'[1]intensive 2019'!$A$2:$E$145,1,TRUE)=B533,"Y","N")</f>
        <v>N</v>
      </c>
      <c r="AJ533" s="6" t="s">
        <v>50</v>
      </c>
      <c r="AK533" s="5">
        <v>0</v>
      </c>
      <c r="AL533" s="6" t="s">
        <v>50</v>
      </c>
      <c r="AM533" s="6" t="s">
        <v>50</v>
      </c>
      <c r="AN533" s="6" t="s">
        <v>50</v>
      </c>
      <c r="AO533" s="6" t="s">
        <v>50</v>
      </c>
      <c r="AP533" s="6" t="s">
        <v>50</v>
      </c>
    </row>
    <row r="534" spans="1:42">
      <c r="A534" s="5">
        <v>533</v>
      </c>
      <c r="B534" s="5" t="s">
        <v>1029</v>
      </c>
      <c r="C534" s="6" t="str">
        <f>IF(VLOOKUP(B534,'[1]Current Slope List'!$A$29:$M$1904,1,FALSE)=B534,"Y","N")</f>
        <v>Y</v>
      </c>
      <c r="D534" s="5" t="str">
        <f>VLOOKUP(B534,'[1]Current Slope List'!$A$29:$M$1904,2,FALSE)</f>
        <v>14NW-D/R75</v>
      </c>
      <c r="E534" s="5">
        <f>VLOOKUP(B534,'[1]Current Slope List'!$A$29:$M$1904,3,FALSE)</f>
        <v>0</v>
      </c>
      <c r="F534" s="6" t="str">
        <f t="shared" si="16"/>
        <v>WHOLE</v>
      </c>
      <c r="G534" s="6" t="str">
        <f>VLOOKUP(B534,'[1]Current Slope List'!$A$29:$M$1904,4,FALSE)</f>
        <v>E</v>
      </c>
      <c r="H534" s="6" t="str">
        <f>VLOOKUP(B534,'[1]Current Slope List'!$A$29:$M$1904,5,FALSE)</f>
        <v>SKW&amp;Is-S</v>
      </c>
      <c r="I534" s="6" t="s">
        <v>899</v>
      </c>
      <c r="J534" s="6" t="s">
        <v>904</v>
      </c>
      <c r="K534" s="6" t="str">
        <f>VLOOKUP(B534,'[1]Current Slope List'!$A$29:$M$1904,11,FALSE)</f>
        <v>CheungChau</v>
      </c>
      <c r="L534" s="5" t="s">
        <v>1026</v>
      </c>
      <c r="M534" s="5" t="s">
        <v>1027</v>
      </c>
      <c r="N534" s="5" t="str">
        <f>VLOOKUP(B534,'[1]Current Slope List'!$A$29:$M$1904,8,FALSE)</f>
        <v>LCSD</v>
      </c>
      <c r="O534" s="7" t="s">
        <v>46</v>
      </c>
      <c r="P534" s="6" t="s">
        <v>49</v>
      </c>
      <c r="Q534" s="6" t="s">
        <v>49</v>
      </c>
      <c r="R534" s="6" t="s">
        <v>49</v>
      </c>
      <c r="S534" s="6" t="s">
        <v>49</v>
      </c>
      <c r="T534" s="6" t="s">
        <v>49</v>
      </c>
      <c r="U534" s="6" t="s">
        <v>49</v>
      </c>
      <c r="V534" s="6" t="s">
        <v>49</v>
      </c>
      <c r="W534" s="6" t="s">
        <v>49</v>
      </c>
      <c r="X534" s="6" t="s">
        <v>49</v>
      </c>
      <c r="Y534" s="6" t="s">
        <v>49</v>
      </c>
      <c r="Z534" s="6" t="s">
        <v>49</v>
      </c>
      <c r="AA534" s="9" t="s">
        <v>196</v>
      </c>
      <c r="AB534" s="9" t="s">
        <v>185</v>
      </c>
      <c r="AC534" s="9" t="s">
        <v>121</v>
      </c>
      <c r="AD534" s="9" t="s">
        <v>97</v>
      </c>
      <c r="AE534" s="9" t="s">
        <v>62</v>
      </c>
      <c r="AF534" s="5">
        <v>1</v>
      </c>
      <c r="AG534" s="10">
        <f>VLOOKUP(B534,[1]NPRS!$A$29:$O$1904,10,FALSE)</f>
        <v>11.51</v>
      </c>
      <c r="AH534" s="5" t="str">
        <f>VLOOKUP(B534,'[1]Current Slope List'!$A$29:$M$1904,12,FALSE)</f>
        <v>No</v>
      </c>
      <c r="AI534" s="6" t="str">
        <f>IF(VLOOKUP(B534,'[1]intensive 2019'!$A$2:$E$145,1,TRUE)=B534,"Y","N")</f>
        <v>N</v>
      </c>
      <c r="AJ534" s="6" t="s">
        <v>50</v>
      </c>
      <c r="AL534" s="6" t="s">
        <v>50</v>
      </c>
      <c r="AM534" s="6" t="s">
        <v>50</v>
      </c>
      <c r="AN534" s="6" t="s">
        <v>50</v>
      </c>
      <c r="AO534" s="6" t="s">
        <v>50</v>
      </c>
      <c r="AP534" s="6" t="s">
        <v>50</v>
      </c>
    </row>
    <row r="535" spans="1:42">
      <c r="A535" s="5">
        <v>534</v>
      </c>
      <c r="B535" s="5" t="s">
        <v>1030</v>
      </c>
      <c r="C535" s="6" t="str">
        <f>IF(VLOOKUP(B535,'[1]Current Slope List'!$A$29:$M$1904,1,FALSE)=B535,"Y","N")</f>
        <v>Y</v>
      </c>
      <c r="D535" s="5" t="str">
        <f>VLOOKUP(B535,'[1]Current Slope List'!$A$29:$M$1904,2,FALSE)</f>
        <v>10SE-B/CR10</v>
      </c>
      <c r="E535" s="5">
        <f>VLOOKUP(B535,'[1]Current Slope List'!$A$29:$M$1904,3,FALSE)</f>
        <v>0</v>
      </c>
      <c r="F535" s="6" t="str">
        <f t="shared" si="16"/>
        <v>WHOLE</v>
      </c>
      <c r="G535" s="6" t="str">
        <f>VLOOKUP(B535,'[1]Current Slope List'!$A$29:$M$1904,4,FALSE)</f>
        <v>E</v>
      </c>
      <c r="H535" s="6" t="str">
        <f>VLOOKUP(B535,'[1]Current Slope List'!$A$29:$M$1904,5,FALSE)</f>
        <v>SKW&amp;Is-S</v>
      </c>
      <c r="I535" s="6" t="s">
        <v>899</v>
      </c>
      <c r="J535" s="6" t="s">
        <v>1031</v>
      </c>
      <c r="K535" s="6">
        <f>VLOOKUP(B535,'[1]Current Slope List'!$A$29:$M$1904,11,FALSE)</f>
        <v>0</v>
      </c>
      <c r="L535" s="5" t="s">
        <v>1032</v>
      </c>
      <c r="M535" s="5" t="s">
        <v>1033</v>
      </c>
      <c r="N535" s="5" t="str">
        <f>VLOOKUP(B535,'[1]Current Slope List'!$A$29:$M$1904,8,FALSE)</f>
        <v>GPA</v>
      </c>
      <c r="O535" s="7" t="s">
        <v>46</v>
      </c>
      <c r="P535" s="7">
        <v>45</v>
      </c>
      <c r="Q535" s="7">
        <v>4</v>
      </c>
      <c r="R535" s="7">
        <v>55</v>
      </c>
      <c r="S535" s="7">
        <f t="shared" si="17"/>
        <v>220</v>
      </c>
      <c r="T535" s="12">
        <v>0</v>
      </c>
      <c r="U535" s="12">
        <v>0.3</v>
      </c>
      <c r="V535" s="12">
        <v>0.4</v>
      </c>
      <c r="W535" s="12">
        <v>0</v>
      </c>
      <c r="X535" s="12">
        <v>0.3</v>
      </c>
      <c r="Y535" s="6" t="s">
        <v>61</v>
      </c>
      <c r="Z535" s="6" t="s">
        <v>72</v>
      </c>
      <c r="AA535" s="9" t="s">
        <v>1034</v>
      </c>
      <c r="AB535" s="9" t="s">
        <v>1035</v>
      </c>
      <c r="AC535" s="9" t="s">
        <v>128</v>
      </c>
      <c r="AD535" s="9" t="s">
        <v>318</v>
      </c>
      <c r="AE535" s="9" t="s">
        <v>319</v>
      </c>
      <c r="AF535" s="5">
        <v>1</v>
      </c>
      <c r="AG535" s="10">
        <f>VLOOKUP(B535,[1]NPRS!$A$29:$O$1904,10,FALSE)</f>
        <v>37.74</v>
      </c>
      <c r="AH535" s="5" t="str">
        <f>VLOOKUP(B535,'[1]Current Slope List'!$A$29:$M$1904,12,FALSE)</f>
        <v>Yes</v>
      </c>
      <c r="AI535" s="6" t="str">
        <f>IF(VLOOKUP(B111,'[1]intensive 2019'!$A$2:$E$145,1,TRUE)=B111,"Y","N")</f>
        <v>Y</v>
      </c>
      <c r="AJ535" s="6" t="s">
        <v>50</v>
      </c>
      <c r="AK535" s="5">
        <v>7</v>
      </c>
      <c r="AL535" s="6" t="s">
        <v>50</v>
      </c>
      <c r="AM535" s="6" t="s">
        <v>50</v>
      </c>
      <c r="AN535" s="6" t="s">
        <v>50</v>
      </c>
      <c r="AO535" s="6" t="s">
        <v>50</v>
      </c>
      <c r="AP535" s="6" t="s">
        <v>50</v>
      </c>
    </row>
    <row r="536" spans="1:42">
      <c r="A536" s="5">
        <v>535</v>
      </c>
      <c r="B536" s="5" t="s">
        <v>1036</v>
      </c>
      <c r="C536" s="6" t="str">
        <f>IF(VLOOKUP(B536,'[1]Current Slope List'!$A$29:$M$1904,1,FALSE)=B536,"Y","N")</f>
        <v>Y</v>
      </c>
      <c r="D536" s="5" t="str">
        <f>VLOOKUP(B536,'[1]Current Slope List'!$A$29:$M$1904,2,FALSE)</f>
        <v>10SE-B/C12</v>
      </c>
      <c r="E536" s="5">
        <f>VLOOKUP(B536,'[1]Current Slope List'!$A$29:$M$1904,3,FALSE)</f>
        <v>0</v>
      </c>
      <c r="F536" s="6" t="str">
        <f t="shared" si="16"/>
        <v>WHOLE</v>
      </c>
      <c r="G536" s="6" t="str">
        <f>VLOOKUP(B536,'[1]Current Slope List'!$A$29:$M$1904,4,FALSE)</f>
        <v>E</v>
      </c>
      <c r="H536" s="6" t="str">
        <f>VLOOKUP(B536,'[1]Current Slope List'!$A$29:$M$1904,5,FALSE)</f>
        <v>SKW&amp;Is-S</v>
      </c>
      <c r="I536" s="6" t="s">
        <v>899</v>
      </c>
      <c r="J536" s="6" t="s">
        <v>1031</v>
      </c>
      <c r="K536" s="6">
        <f>VLOOKUP(B536,'[1]Current Slope List'!$A$29:$M$1904,11,FALSE)</f>
        <v>0</v>
      </c>
      <c r="L536" s="5" t="s">
        <v>1032</v>
      </c>
      <c r="M536" s="5" t="s">
        <v>1033</v>
      </c>
      <c r="N536" s="5" t="str">
        <f>VLOOKUP(B536,'[1]Current Slope List'!$A$29:$M$1904,8,FALSE)</f>
        <v>GPA</v>
      </c>
      <c r="O536" s="7" t="s">
        <v>46</v>
      </c>
      <c r="P536" s="7">
        <v>80</v>
      </c>
      <c r="Q536" s="7">
        <v>6</v>
      </c>
      <c r="R536" s="7">
        <v>27</v>
      </c>
      <c r="S536" s="7">
        <f t="shared" si="17"/>
        <v>162</v>
      </c>
      <c r="T536" s="12">
        <v>0</v>
      </c>
      <c r="U536" s="12">
        <v>0</v>
      </c>
      <c r="V536" s="12">
        <v>0</v>
      </c>
      <c r="W536" s="12">
        <v>0</v>
      </c>
      <c r="X536" s="12">
        <v>1</v>
      </c>
      <c r="Y536" s="6" t="s">
        <v>84</v>
      </c>
      <c r="Z536" s="6" t="s">
        <v>62</v>
      </c>
      <c r="AA536" s="9" t="s">
        <v>116</v>
      </c>
      <c r="AB536" s="9" t="s">
        <v>116</v>
      </c>
      <c r="AC536" s="9" t="s">
        <v>116</v>
      </c>
      <c r="AD536" s="9" t="s">
        <v>49</v>
      </c>
      <c r="AE536" s="9" t="s">
        <v>49</v>
      </c>
      <c r="AF536" s="5">
        <v>3</v>
      </c>
      <c r="AG536" s="10">
        <f>VLOOKUP(B536,[1]NPRS!$A$29:$O$1904,10,FALSE)</f>
        <v>0</v>
      </c>
      <c r="AH536" s="5" t="str">
        <f>VLOOKUP(B536,'[1]Current Slope List'!$A$29:$M$1904,12,FALSE)</f>
        <v>Yes</v>
      </c>
      <c r="AI536" s="6" t="str">
        <f>IF(VLOOKUP(B112,'[1]intensive 2019'!$A$2:$E$145,1,TRUE)=B112,"Y","N")</f>
        <v>N</v>
      </c>
      <c r="AJ536" s="6" t="s">
        <v>50</v>
      </c>
      <c r="AK536" s="5">
        <v>8</v>
      </c>
      <c r="AL536" s="6" t="s">
        <v>50</v>
      </c>
      <c r="AM536" s="6" t="s">
        <v>50</v>
      </c>
      <c r="AN536" s="6" t="s">
        <v>50</v>
      </c>
      <c r="AO536" s="6" t="s">
        <v>50</v>
      </c>
      <c r="AP536" s="6" t="s">
        <v>50</v>
      </c>
    </row>
    <row r="537" spans="1:42">
      <c r="A537" s="5">
        <v>536</v>
      </c>
      <c r="B537" s="5" t="s">
        <v>1037</v>
      </c>
      <c r="C537" s="6" t="str">
        <f>IF(VLOOKUP(B537,'[1]Current Slope List'!$A$29:$M$1904,1,FALSE)=B537,"Y","N")</f>
        <v>Y</v>
      </c>
      <c r="D537" s="5" t="str">
        <f>VLOOKUP(B537,'[1]Current Slope List'!$A$29:$M$1904,2,FALSE)</f>
        <v>10SE-B/C9</v>
      </c>
      <c r="E537" s="5">
        <f>VLOOKUP(B537,'[1]Current Slope List'!$A$29:$M$1904,3,FALSE)</f>
        <v>0</v>
      </c>
      <c r="F537" s="6" t="str">
        <f t="shared" si="16"/>
        <v>WHOLE</v>
      </c>
      <c r="G537" s="6" t="str">
        <f>VLOOKUP(B537,'[1]Current Slope List'!$A$29:$M$1904,4,FALSE)</f>
        <v>E</v>
      </c>
      <c r="H537" s="6" t="str">
        <f>VLOOKUP(B537,'[1]Current Slope List'!$A$29:$M$1904,5,FALSE)</f>
        <v>SKW&amp;Is-S</v>
      </c>
      <c r="I537" s="6" t="s">
        <v>899</v>
      </c>
      <c r="J537" s="6" t="s">
        <v>1031</v>
      </c>
      <c r="K537" s="6">
        <f>VLOOKUP(B537,'[1]Current Slope List'!$A$29:$M$1904,11,FALSE)</f>
        <v>0</v>
      </c>
      <c r="L537" s="5" t="s">
        <v>1032</v>
      </c>
      <c r="M537" s="5" t="s">
        <v>1033</v>
      </c>
      <c r="N537" s="5" t="str">
        <f>VLOOKUP(B537,'[1]Current Slope List'!$A$29:$M$1904,8,FALSE)</f>
        <v>GPA</v>
      </c>
      <c r="O537" s="7" t="s">
        <v>46</v>
      </c>
      <c r="P537" s="7">
        <v>60</v>
      </c>
      <c r="Q537" s="7">
        <v>3.4</v>
      </c>
      <c r="R537" s="7">
        <v>20</v>
      </c>
      <c r="S537" s="7">
        <f t="shared" si="17"/>
        <v>68</v>
      </c>
      <c r="T537" s="12">
        <v>0</v>
      </c>
      <c r="U537" s="12">
        <v>0</v>
      </c>
      <c r="V537" s="12">
        <v>1</v>
      </c>
      <c r="W537" s="12">
        <v>0</v>
      </c>
      <c r="X537" s="12">
        <v>0</v>
      </c>
      <c r="Y537" s="6" t="s">
        <v>61</v>
      </c>
      <c r="Z537" s="6" t="s">
        <v>72</v>
      </c>
      <c r="AA537" s="9" t="s">
        <v>116</v>
      </c>
      <c r="AB537" s="9" t="s">
        <v>116</v>
      </c>
      <c r="AC537" s="9" t="s">
        <v>116</v>
      </c>
      <c r="AD537" s="9" t="s">
        <v>116</v>
      </c>
      <c r="AE537" s="9" t="s">
        <v>49</v>
      </c>
      <c r="AF537" s="5">
        <v>1</v>
      </c>
      <c r="AG537" s="10">
        <f>VLOOKUP(B537,[1]NPRS!$A$29:$O$1904,10,FALSE)</f>
        <v>18.510000000000002</v>
      </c>
      <c r="AH537" s="5" t="str">
        <f>VLOOKUP(B537,'[1]Current Slope List'!$A$29:$M$1904,12,FALSE)</f>
        <v>No</v>
      </c>
      <c r="AI537" s="6" t="str">
        <f>IF(VLOOKUP(B113,'[1]intensive 2019'!$A$2:$E$145,1,TRUE)=B113,"Y","N")</f>
        <v>Y</v>
      </c>
      <c r="AJ537" s="6" t="s">
        <v>50</v>
      </c>
      <c r="AL537" s="6" t="s">
        <v>50</v>
      </c>
      <c r="AM537" s="6" t="s">
        <v>50</v>
      </c>
      <c r="AN537" s="6" t="s">
        <v>50</v>
      </c>
      <c r="AO537" s="6" t="s">
        <v>50</v>
      </c>
      <c r="AP537" s="6" t="s">
        <v>50</v>
      </c>
    </row>
    <row r="538" spans="1:42">
      <c r="A538" s="5">
        <v>537</v>
      </c>
      <c r="B538" s="5" t="s">
        <v>1038</v>
      </c>
      <c r="C538" s="6" t="str">
        <f>IF(VLOOKUP(B538,'[1]Current Slope List'!$A$29:$M$1904,1,FALSE)=B538,"Y","N")</f>
        <v>Y</v>
      </c>
      <c r="D538" s="5" t="str">
        <f>VLOOKUP(B538,'[1]Current Slope List'!$A$29:$M$1904,2,FALSE)</f>
        <v>10SE-B/F1</v>
      </c>
      <c r="E538" s="5">
        <f>VLOOKUP(B538,'[1]Current Slope List'!$A$29:$M$1904,3,FALSE)</f>
        <v>0</v>
      </c>
      <c r="F538" s="6" t="str">
        <f t="shared" si="16"/>
        <v>WHOLE</v>
      </c>
      <c r="G538" s="6" t="str">
        <f>VLOOKUP(B538,'[1]Current Slope List'!$A$29:$M$1904,4,FALSE)</f>
        <v>E</v>
      </c>
      <c r="H538" s="6" t="str">
        <f>VLOOKUP(B538,'[1]Current Slope List'!$A$29:$M$1904,5,FALSE)</f>
        <v>SKW&amp;Is-S</v>
      </c>
      <c r="I538" s="6" t="s">
        <v>899</v>
      </c>
      <c r="J538" s="6" t="s">
        <v>1031</v>
      </c>
      <c r="K538" s="6">
        <f>VLOOKUP(B538,'[1]Current Slope List'!$A$29:$M$1904,11,FALSE)</f>
        <v>0</v>
      </c>
      <c r="L538" s="5" t="s">
        <v>1032</v>
      </c>
      <c r="M538" s="5" t="s">
        <v>1033</v>
      </c>
      <c r="N538" s="5" t="str">
        <f>VLOOKUP(B538,'[1]Current Slope List'!$A$29:$M$1904,8,FALSE)</f>
        <v>GPA</v>
      </c>
      <c r="O538" s="7" t="s">
        <v>46</v>
      </c>
      <c r="P538" s="7">
        <v>25</v>
      </c>
      <c r="Q538" s="7">
        <v>10.3</v>
      </c>
      <c r="R538" s="7">
        <v>53</v>
      </c>
      <c r="S538" s="7">
        <f t="shared" si="17"/>
        <v>545.90000000000009</v>
      </c>
      <c r="T538" s="12">
        <v>0.05</v>
      </c>
      <c r="U538" s="12">
        <v>0.95</v>
      </c>
      <c r="V538" s="12">
        <v>0</v>
      </c>
      <c r="W538" s="12">
        <v>0</v>
      </c>
      <c r="X538" s="12">
        <v>0</v>
      </c>
      <c r="Y538" s="6" t="s">
        <v>78</v>
      </c>
      <c r="Z538" s="6" t="s">
        <v>62</v>
      </c>
      <c r="AA538" s="9" t="s">
        <v>116</v>
      </c>
      <c r="AB538" s="9" t="s">
        <v>116</v>
      </c>
      <c r="AC538" s="9" t="s">
        <v>116</v>
      </c>
      <c r="AD538" s="9" t="s">
        <v>116</v>
      </c>
      <c r="AE538" s="9" t="s">
        <v>49</v>
      </c>
      <c r="AF538" s="5">
        <v>1</v>
      </c>
      <c r="AG538" s="10">
        <f>VLOOKUP(B538,[1]NPRS!$A$29:$O$1904,10,FALSE)</f>
        <v>7.33</v>
      </c>
      <c r="AH538" s="5" t="str">
        <f>VLOOKUP(B538,'[1]Current Slope List'!$A$29:$M$1904,12,FALSE)</f>
        <v>Yes</v>
      </c>
      <c r="AI538" s="6" t="str">
        <f>IF(VLOOKUP(B114,'[1]intensive 2019'!$A$2:$E$145,1,TRUE)=B114,"Y","N")</f>
        <v>Y</v>
      </c>
      <c r="AJ538" s="6" t="s">
        <v>50</v>
      </c>
      <c r="AK538" s="5">
        <v>15</v>
      </c>
      <c r="AL538" s="6" t="s">
        <v>50</v>
      </c>
      <c r="AM538" s="6" t="s">
        <v>50</v>
      </c>
      <c r="AN538" s="6" t="s">
        <v>50</v>
      </c>
      <c r="AO538" s="6" t="s">
        <v>50</v>
      </c>
      <c r="AP538" s="6" t="s">
        <v>50</v>
      </c>
    </row>
    <row r="539" spans="1:42">
      <c r="A539" s="5">
        <v>538</v>
      </c>
      <c r="B539" s="5" t="s">
        <v>1039</v>
      </c>
      <c r="C539" s="6" t="str">
        <f>IF(VLOOKUP(B539,'[1]Current Slope List'!$A$29:$M$1904,1,FALSE)=B539,"Y","N")</f>
        <v>Y</v>
      </c>
      <c r="D539" s="5" t="str">
        <f>VLOOKUP(B539,'[1]Current Slope List'!$A$29:$M$1904,2,FALSE)</f>
        <v>10SE-B/R2</v>
      </c>
      <c r="E539" s="5">
        <f>VLOOKUP(B539,'[1]Current Slope List'!$A$29:$M$1904,3,FALSE)</f>
        <v>0</v>
      </c>
      <c r="F539" s="6" t="str">
        <f t="shared" si="16"/>
        <v>WHOLE</v>
      </c>
      <c r="G539" s="6" t="str">
        <f>VLOOKUP(B539,'[1]Current Slope List'!$A$29:$M$1904,4,FALSE)</f>
        <v>E</v>
      </c>
      <c r="H539" s="6" t="str">
        <f>VLOOKUP(B539,'[1]Current Slope List'!$A$29:$M$1904,5,FALSE)</f>
        <v>SKW&amp;Is-S</v>
      </c>
      <c r="I539" s="6" t="s">
        <v>899</v>
      </c>
      <c r="J539" s="6" t="s">
        <v>1031</v>
      </c>
      <c r="K539" s="6">
        <f>VLOOKUP(B539,'[1]Current Slope List'!$A$29:$M$1904,11,FALSE)</f>
        <v>0</v>
      </c>
      <c r="L539" s="5" t="s">
        <v>1032</v>
      </c>
      <c r="M539" s="5" t="s">
        <v>1033</v>
      </c>
      <c r="N539" s="5" t="str">
        <f>VLOOKUP(B539,'[1]Current Slope List'!$A$29:$M$1904,8,FALSE)</f>
        <v>GPA</v>
      </c>
      <c r="O539" s="7" t="s">
        <v>46</v>
      </c>
      <c r="P539" s="6" t="s">
        <v>49</v>
      </c>
      <c r="Q539" s="6" t="s">
        <v>49</v>
      </c>
      <c r="R539" s="6" t="s">
        <v>49</v>
      </c>
      <c r="S539" s="6" t="s">
        <v>49</v>
      </c>
      <c r="T539" s="6" t="s">
        <v>49</v>
      </c>
      <c r="U539" s="6" t="s">
        <v>49</v>
      </c>
      <c r="V539" s="6" t="s">
        <v>49</v>
      </c>
      <c r="W539" s="6" t="s">
        <v>49</v>
      </c>
      <c r="X539" s="6" t="s">
        <v>49</v>
      </c>
      <c r="Y539" s="6" t="s">
        <v>49</v>
      </c>
      <c r="Z539" s="6" t="s">
        <v>49</v>
      </c>
      <c r="AA539" s="9" t="s">
        <v>69</v>
      </c>
      <c r="AB539" s="9" t="s">
        <v>1002</v>
      </c>
      <c r="AC539" s="9" t="s">
        <v>55</v>
      </c>
      <c r="AD539" s="9" t="s">
        <v>187</v>
      </c>
      <c r="AE539" s="9" t="s">
        <v>62</v>
      </c>
      <c r="AF539" s="5">
        <v>3</v>
      </c>
      <c r="AG539" s="10">
        <f>VLOOKUP(B539,[1]NPRS!$A$29:$O$1904,10,FALSE)</f>
        <v>3.89</v>
      </c>
      <c r="AH539" s="5" t="str">
        <f>VLOOKUP(B539,'[1]Current Slope List'!$A$29:$M$1904,12,FALSE)</f>
        <v>No</v>
      </c>
      <c r="AI539" s="6" t="str">
        <f>IF(VLOOKUP(B115,'[1]intensive 2019'!$A$2:$E$145,1,TRUE)=B115,"Y","N")</f>
        <v>N</v>
      </c>
      <c r="AJ539" s="6" t="s">
        <v>50</v>
      </c>
      <c r="AL539" s="6" t="s">
        <v>50</v>
      </c>
      <c r="AM539" s="6" t="s">
        <v>50</v>
      </c>
      <c r="AN539" s="6" t="s">
        <v>50</v>
      </c>
      <c r="AO539" s="6" t="s">
        <v>50</v>
      </c>
      <c r="AP539" s="6" t="s">
        <v>50</v>
      </c>
    </row>
    <row r="540" spans="1:42">
      <c r="A540" s="5">
        <v>539</v>
      </c>
      <c r="B540" s="5" t="s">
        <v>1040</v>
      </c>
      <c r="C540" s="6" t="str">
        <f>IF(VLOOKUP(B540,'[1]Current Slope List'!$A$29:$M$1904,1,FALSE)=B540,"Y","N")</f>
        <v>Y</v>
      </c>
      <c r="D540" s="5" t="str">
        <f>VLOOKUP(B540,'[1]Current Slope List'!$A$29:$M$1904,2,FALSE)</f>
        <v>10SE-B/C14</v>
      </c>
      <c r="E540" s="5">
        <f>VLOOKUP(B540,'[1]Current Slope List'!$A$29:$M$1904,3,FALSE)</f>
        <v>0</v>
      </c>
      <c r="F540" s="6" t="str">
        <f t="shared" si="16"/>
        <v>WHOLE</v>
      </c>
      <c r="G540" s="6" t="str">
        <f>VLOOKUP(B540,'[1]Current Slope List'!$A$29:$M$1904,4,FALSE)</f>
        <v>E</v>
      </c>
      <c r="H540" s="6" t="str">
        <f>VLOOKUP(B540,'[1]Current Slope List'!$A$29:$M$1904,5,FALSE)</f>
        <v>SKW&amp;Is-S</v>
      </c>
      <c r="I540" s="6" t="s">
        <v>899</v>
      </c>
      <c r="J540" s="6" t="s">
        <v>1031</v>
      </c>
      <c r="K540" s="6">
        <f>VLOOKUP(B540,'[1]Current Slope List'!$A$29:$M$1904,11,FALSE)</f>
        <v>0</v>
      </c>
      <c r="L540" s="5" t="s">
        <v>1041</v>
      </c>
      <c r="M540" s="5" t="s">
        <v>1042</v>
      </c>
      <c r="N540" s="5" t="str">
        <f>VLOOKUP(B540,'[1]Current Slope List'!$A$29:$M$1904,8,FALSE)</f>
        <v>GPA</v>
      </c>
      <c r="O540" s="7" t="s">
        <v>46</v>
      </c>
      <c r="P540" s="7">
        <v>50</v>
      </c>
      <c r="Q540" s="7">
        <v>3</v>
      </c>
      <c r="R540" s="7">
        <v>30</v>
      </c>
      <c r="S540" s="7">
        <f t="shared" si="17"/>
        <v>90</v>
      </c>
      <c r="T540" s="12">
        <v>0</v>
      </c>
      <c r="U540" s="12">
        <v>0</v>
      </c>
      <c r="V540" s="12">
        <v>1</v>
      </c>
      <c r="W540" s="12">
        <v>0</v>
      </c>
      <c r="X540" s="12">
        <v>0</v>
      </c>
      <c r="Y540" s="6" t="s">
        <v>61</v>
      </c>
      <c r="Z540" s="6" t="s">
        <v>72</v>
      </c>
      <c r="AA540" s="9" t="s">
        <v>116</v>
      </c>
      <c r="AB540" s="9" t="s">
        <v>116</v>
      </c>
      <c r="AC540" s="9" t="s">
        <v>116</v>
      </c>
      <c r="AD540" s="9" t="s">
        <v>116</v>
      </c>
      <c r="AE540" s="9" t="s">
        <v>49</v>
      </c>
      <c r="AF540" s="5">
        <v>2</v>
      </c>
      <c r="AG540" s="10">
        <f>VLOOKUP(B540,[1]NPRS!$A$29:$O$1904,10,FALSE)</f>
        <v>0.28999999999999998</v>
      </c>
      <c r="AH540" s="5" t="str">
        <f>VLOOKUP(B540,'[1]Current Slope List'!$A$29:$M$1904,12,FALSE)</f>
        <v>Yes</v>
      </c>
      <c r="AI540" s="6" t="str">
        <f>IF(VLOOKUP(B116,'[1]intensive 2019'!$A$2:$E$145,1,TRUE)=B116,"Y","N")</f>
        <v>N</v>
      </c>
      <c r="AJ540" s="6" t="s">
        <v>50</v>
      </c>
      <c r="AK540" s="5">
        <v>2</v>
      </c>
      <c r="AL540" s="6" t="s">
        <v>50</v>
      </c>
      <c r="AM540" s="6" t="s">
        <v>50</v>
      </c>
      <c r="AN540" s="6" t="s">
        <v>50</v>
      </c>
      <c r="AO540" s="6" t="s">
        <v>50</v>
      </c>
      <c r="AP540" s="6" t="s">
        <v>50</v>
      </c>
    </row>
    <row r="541" spans="1:42">
      <c r="A541" s="5">
        <v>540</v>
      </c>
      <c r="B541" s="5" t="s">
        <v>1043</v>
      </c>
      <c r="C541" s="6" t="str">
        <f>IF(VLOOKUP(B541,'[1]Current Slope List'!$A$29:$M$1904,1,FALSE)=B541,"Y","N")</f>
        <v>Y</v>
      </c>
      <c r="D541" s="5" t="str">
        <f>VLOOKUP(B541,'[1]Current Slope List'!$A$29:$M$1904,2,FALSE)</f>
        <v>10SE-B/C1</v>
      </c>
      <c r="E541" s="5">
        <f>VLOOKUP(B541,'[1]Current Slope List'!$A$29:$M$1904,3,FALSE)</f>
        <v>0</v>
      </c>
      <c r="F541" s="6" t="str">
        <f t="shared" si="16"/>
        <v>WHOLE</v>
      </c>
      <c r="G541" s="6" t="str">
        <f>VLOOKUP(B541,'[1]Current Slope List'!$A$29:$M$1904,4,FALSE)</f>
        <v>E</v>
      </c>
      <c r="H541" s="6" t="str">
        <f>VLOOKUP(B541,'[1]Current Slope List'!$A$29:$M$1904,5,FALSE)</f>
        <v>SKW&amp;Is-S</v>
      </c>
      <c r="I541" s="6" t="s">
        <v>899</v>
      </c>
      <c r="J541" s="6" t="s">
        <v>1031</v>
      </c>
      <c r="K541" s="6">
        <f>VLOOKUP(B541,'[1]Current Slope List'!$A$29:$M$1904,11,FALSE)</f>
        <v>0</v>
      </c>
      <c r="L541" s="5" t="s">
        <v>1041</v>
      </c>
      <c r="M541" s="5" t="s">
        <v>1033</v>
      </c>
      <c r="N541" s="5" t="str">
        <f>VLOOKUP(B541,'[1]Current Slope List'!$A$29:$M$1904,8,FALSE)</f>
        <v>GPA</v>
      </c>
      <c r="O541" s="7" t="s">
        <v>46</v>
      </c>
      <c r="P541" s="7">
        <v>56</v>
      </c>
      <c r="Q541" s="7">
        <v>9.1999999999999993</v>
      </c>
      <c r="R541" s="7">
        <v>65</v>
      </c>
      <c r="S541" s="7">
        <f t="shared" si="17"/>
        <v>598</v>
      </c>
      <c r="T541" s="12">
        <v>0</v>
      </c>
      <c r="U541" s="12">
        <v>0.6</v>
      </c>
      <c r="V541" s="12">
        <v>0</v>
      </c>
      <c r="W541" s="12">
        <v>0.4</v>
      </c>
      <c r="X541" s="12">
        <v>0</v>
      </c>
      <c r="Y541" s="6" t="s">
        <v>61</v>
      </c>
      <c r="Z541" s="6" t="s">
        <v>72</v>
      </c>
      <c r="AA541" s="9" t="s">
        <v>116</v>
      </c>
      <c r="AB541" s="9" t="s">
        <v>116</v>
      </c>
      <c r="AC541" s="9" t="s">
        <v>116</v>
      </c>
      <c r="AD541" s="9" t="s">
        <v>116</v>
      </c>
      <c r="AE541" s="9" t="s">
        <v>49</v>
      </c>
      <c r="AG541" s="10">
        <f>VLOOKUP(B541,[1]NPRS!$A$29:$O$1904,10,FALSE)</f>
        <v>0</v>
      </c>
      <c r="AH541" s="5" t="str">
        <f>VLOOKUP(B541,'[1]Current Slope List'!$A$29:$M$1904,12,FALSE)</f>
        <v>Yes</v>
      </c>
      <c r="AI541" s="6" t="str">
        <f>IF(VLOOKUP(B117,'[1]intensive 2019'!$A$2:$E$145,1,TRUE)=B117,"Y","N")</f>
        <v>N</v>
      </c>
      <c r="AJ541" s="6" t="s">
        <v>50</v>
      </c>
      <c r="AK541" s="5">
        <v>10</v>
      </c>
      <c r="AL541" s="6" t="s">
        <v>50</v>
      </c>
      <c r="AM541" s="6" t="s">
        <v>50</v>
      </c>
      <c r="AN541" s="6" t="s">
        <v>50</v>
      </c>
      <c r="AO541" s="6" t="s">
        <v>50</v>
      </c>
      <c r="AP541" s="6" t="s">
        <v>50</v>
      </c>
    </row>
    <row r="542" spans="1:42">
      <c r="A542" s="5">
        <v>541</v>
      </c>
      <c r="B542" s="5" t="s">
        <v>1044</v>
      </c>
      <c r="C542" s="6" t="str">
        <f>IF(VLOOKUP(B542,'[1]Current Slope List'!$A$29:$M$1904,1,FALSE)=B542,"Y","N")</f>
        <v>Y</v>
      </c>
      <c r="D542" s="5" t="str">
        <f>VLOOKUP(B542,'[1]Current Slope List'!$A$29:$M$1904,2,FALSE)</f>
        <v>10SE-B/CR2</v>
      </c>
      <c r="E542" s="5">
        <f>VLOOKUP(B542,'[1]Current Slope List'!$A$29:$M$1904,3,FALSE)</f>
        <v>0</v>
      </c>
      <c r="F542" s="6" t="str">
        <f t="shared" si="16"/>
        <v>WHOLE</v>
      </c>
      <c r="G542" s="6" t="str">
        <f>VLOOKUP(B542,'[1]Current Slope List'!$A$29:$M$1904,4,FALSE)</f>
        <v>E</v>
      </c>
      <c r="H542" s="6" t="str">
        <f>VLOOKUP(B542,'[1]Current Slope List'!$A$29:$M$1904,5,FALSE)</f>
        <v>SKW&amp;Is-S</v>
      </c>
      <c r="I542" s="6" t="s">
        <v>899</v>
      </c>
      <c r="J542" s="6" t="s">
        <v>1031</v>
      </c>
      <c r="K542" s="6">
        <f>VLOOKUP(B542,'[1]Current Slope List'!$A$29:$M$1904,11,FALSE)</f>
        <v>0</v>
      </c>
      <c r="L542" s="5" t="s">
        <v>1045</v>
      </c>
      <c r="M542" s="5" t="s">
        <v>1046</v>
      </c>
      <c r="N542" s="5" t="str">
        <f>VLOOKUP(B542,'[1]Current Slope List'!$A$29:$M$1904,8,FALSE)</f>
        <v>CSD</v>
      </c>
      <c r="O542" s="7" t="s">
        <v>46</v>
      </c>
      <c r="P542" s="7">
        <v>50</v>
      </c>
      <c r="Q542" s="7">
        <v>9.6</v>
      </c>
      <c r="R542" s="7">
        <v>7</v>
      </c>
      <c r="S542" s="7">
        <f t="shared" si="17"/>
        <v>67.2</v>
      </c>
      <c r="T542" s="12">
        <v>0</v>
      </c>
      <c r="U542" s="12">
        <v>0</v>
      </c>
      <c r="V542" s="12">
        <v>1</v>
      </c>
      <c r="W542" s="12">
        <v>0</v>
      </c>
      <c r="X542" s="12">
        <v>0</v>
      </c>
      <c r="Y542" s="6" t="s">
        <v>61</v>
      </c>
      <c r="Z542" s="6" t="s">
        <v>72</v>
      </c>
      <c r="AA542" s="9" t="s">
        <v>134</v>
      </c>
      <c r="AB542" s="9">
        <v>6</v>
      </c>
      <c r="AC542" s="9" t="s">
        <v>121</v>
      </c>
      <c r="AD542" s="9" t="s">
        <v>56</v>
      </c>
      <c r="AE542" s="9" t="s">
        <v>62</v>
      </c>
      <c r="AF542" s="5">
        <v>3</v>
      </c>
      <c r="AG542" s="10">
        <f>VLOOKUP(B542,[1]NPRS!$A$29:$O$1904,10,FALSE)</f>
        <v>0.01</v>
      </c>
      <c r="AH542" s="5" t="str">
        <f>VLOOKUP(B542,'[1]Current Slope List'!$A$29:$M$1904,12,FALSE)</f>
        <v>No</v>
      </c>
      <c r="AI542" s="6" t="str">
        <f>IF(VLOOKUP(B118,'[1]intensive 2019'!$A$2:$E$145,1,TRUE)=B118,"Y","N")</f>
        <v>N</v>
      </c>
      <c r="AJ542" s="6" t="s">
        <v>50</v>
      </c>
      <c r="AL542" s="6" t="s">
        <v>50</v>
      </c>
      <c r="AM542" s="6" t="s">
        <v>50</v>
      </c>
      <c r="AN542" s="6" t="s">
        <v>50</v>
      </c>
      <c r="AO542" s="6" t="s">
        <v>50</v>
      </c>
      <c r="AP542" s="6" t="s">
        <v>50</v>
      </c>
    </row>
    <row r="543" spans="1:42">
      <c r="A543" s="5">
        <v>542</v>
      </c>
      <c r="B543" s="5" t="s">
        <v>1047</v>
      </c>
      <c r="C543" s="6" t="str">
        <f>IF(VLOOKUP(B543,'[1]Current Slope List'!$A$29:$M$1904,1,FALSE)=B543,"Y","N")</f>
        <v>Y</v>
      </c>
      <c r="D543" s="5" t="str">
        <f>VLOOKUP(B543,'[1]Current Slope List'!$A$29:$M$1904,2,FALSE)</f>
        <v>10SE-B/C3</v>
      </c>
      <c r="E543" s="5">
        <f>VLOOKUP(B543,'[1]Current Slope List'!$A$29:$M$1904,3,FALSE)</f>
        <v>0</v>
      </c>
      <c r="F543" s="6" t="str">
        <f t="shared" si="16"/>
        <v>WHOLE</v>
      </c>
      <c r="G543" s="6" t="str">
        <f>VLOOKUP(B543,'[1]Current Slope List'!$A$29:$M$1904,4,FALSE)</f>
        <v>E</v>
      </c>
      <c r="H543" s="6" t="str">
        <f>VLOOKUP(B543,'[1]Current Slope List'!$A$29:$M$1904,5,FALSE)</f>
        <v>SKW&amp;Is-S</v>
      </c>
      <c r="I543" s="6" t="s">
        <v>899</v>
      </c>
      <c r="J543" s="6" t="s">
        <v>1031</v>
      </c>
      <c r="K543" s="6">
        <f>VLOOKUP(B543,'[1]Current Slope List'!$A$29:$M$1904,11,FALSE)</f>
        <v>0</v>
      </c>
      <c r="L543" s="5" t="s">
        <v>1045</v>
      </c>
      <c r="M543" s="5" t="s">
        <v>1046</v>
      </c>
      <c r="N543" s="5" t="str">
        <f>VLOOKUP(B543,'[1]Current Slope List'!$A$29:$M$1904,8,FALSE)</f>
        <v>CSD</v>
      </c>
      <c r="O543" s="7" t="s">
        <v>46</v>
      </c>
      <c r="P543" s="7">
        <v>55</v>
      </c>
      <c r="Q543" s="7">
        <v>8</v>
      </c>
      <c r="R543" s="7">
        <v>47</v>
      </c>
      <c r="S543" s="7">
        <f t="shared" si="17"/>
        <v>376</v>
      </c>
      <c r="T543" s="12">
        <v>0</v>
      </c>
      <c r="U543" s="12">
        <v>0</v>
      </c>
      <c r="V543" s="12">
        <v>0</v>
      </c>
      <c r="W543" s="12">
        <v>0</v>
      </c>
      <c r="X543" s="12">
        <v>0</v>
      </c>
      <c r="Y543" s="6" t="s">
        <v>78</v>
      </c>
      <c r="Z543" s="6" t="s">
        <v>62</v>
      </c>
      <c r="AA543" s="9" t="s">
        <v>116</v>
      </c>
      <c r="AB543" s="9" t="s">
        <v>116</v>
      </c>
      <c r="AC543" s="9" t="s">
        <v>116</v>
      </c>
      <c r="AD543" s="9" t="s">
        <v>116</v>
      </c>
      <c r="AE543" s="9" t="s">
        <v>49</v>
      </c>
      <c r="AF543" s="5">
        <v>1</v>
      </c>
      <c r="AG543" s="10">
        <f>VLOOKUP(B543,[1]NPRS!$A$29:$O$1904,10,FALSE)</f>
        <v>0.04</v>
      </c>
      <c r="AH543" s="5" t="str">
        <f>VLOOKUP(B543,'[1]Current Slope List'!$A$29:$M$1904,12,FALSE)</f>
        <v>Yes</v>
      </c>
      <c r="AI543" s="6" t="str">
        <f>IF(VLOOKUP(B119,'[1]intensive 2019'!$A$2:$E$145,1,TRUE)=B119,"Y","N")</f>
        <v>N</v>
      </c>
      <c r="AJ543" s="6" t="s">
        <v>50</v>
      </c>
      <c r="AK543" s="5">
        <v>2</v>
      </c>
      <c r="AL543" s="6" t="s">
        <v>50</v>
      </c>
      <c r="AM543" s="6" t="s">
        <v>50</v>
      </c>
      <c r="AN543" s="6" t="s">
        <v>50</v>
      </c>
      <c r="AO543" s="6" t="s">
        <v>50</v>
      </c>
      <c r="AP543" s="6" t="s">
        <v>50</v>
      </c>
    </row>
    <row r="544" spans="1:42">
      <c r="A544" s="5">
        <v>543</v>
      </c>
      <c r="B544" s="5" t="s">
        <v>1048</v>
      </c>
      <c r="C544" s="6" t="str">
        <f>IF(VLOOKUP(B544,'[1]Current Slope List'!$A$29:$M$1904,1,FALSE)=B544,"Y","N")</f>
        <v>Y</v>
      </c>
      <c r="D544" s="5" t="str">
        <f>VLOOKUP(B544,'[1]Current Slope List'!$A$29:$M$1904,2,FALSE)</f>
        <v>10SE-B/C4</v>
      </c>
      <c r="E544" s="5">
        <f>VLOOKUP(B544,'[1]Current Slope List'!$A$29:$M$1904,3,FALSE)</f>
        <v>0</v>
      </c>
      <c r="F544" s="6" t="str">
        <f t="shared" si="16"/>
        <v>WHOLE</v>
      </c>
      <c r="G544" s="6" t="str">
        <f>VLOOKUP(B544,'[1]Current Slope List'!$A$29:$M$1904,4,FALSE)</f>
        <v>E</v>
      </c>
      <c r="H544" s="6" t="str">
        <f>VLOOKUP(B544,'[1]Current Slope List'!$A$29:$M$1904,5,FALSE)</f>
        <v>SKW&amp;Is-S</v>
      </c>
      <c r="I544" s="6" t="s">
        <v>899</v>
      </c>
      <c r="J544" s="6" t="s">
        <v>1031</v>
      </c>
      <c r="K544" s="6">
        <f>VLOOKUP(B544,'[1]Current Slope List'!$A$29:$M$1904,11,FALSE)</f>
        <v>0</v>
      </c>
      <c r="L544" s="5" t="s">
        <v>1045</v>
      </c>
      <c r="M544" s="5" t="s">
        <v>1046</v>
      </c>
      <c r="N544" s="5" t="str">
        <f>VLOOKUP(B544,'[1]Current Slope List'!$A$29:$M$1904,8,FALSE)</f>
        <v>CSD</v>
      </c>
      <c r="O544" s="7" t="s">
        <v>46</v>
      </c>
      <c r="P544" s="7">
        <v>60</v>
      </c>
      <c r="Q544" s="7">
        <v>16</v>
      </c>
      <c r="R544" s="7">
        <v>30</v>
      </c>
      <c r="S544" s="7">
        <f t="shared" si="17"/>
        <v>480</v>
      </c>
      <c r="T544" s="12">
        <v>0</v>
      </c>
      <c r="U544" s="12">
        <v>0.8</v>
      </c>
      <c r="V544" s="12">
        <v>0</v>
      </c>
      <c r="W544" s="12">
        <v>0</v>
      </c>
      <c r="X544" s="12">
        <v>0.2</v>
      </c>
      <c r="Y544" s="6" t="s">
        <v>78</v>
      </c>
      <c r="Z544" s="6" t="s">
        <v>72</v>
      </c>
      <c r="AA544" s="9" t="s">
        <v>116</v>
      </c>
      <c r="AB544" s="9" t="s">
        <v>116</v>
      </c>
      <c r="AC544" s="9" t="s">
        <v>116</v>
      </c>
      <c r="AD544" s="9" t="s">
        <v>116</v>
      </c>
      <c r="AE544" s="9" t="s">
        <v>49</v>
      </c>
      <c r="AF544" s="5">
        <v>1</v>
      </c>
      <c r="AG544" s="10">
        <f>VLOOKUP(B544,[1]NPRS!$A$29:$O$1904,10,FALSE)</f>
        <v>0</v>
      </c>
      <c r="AH544" s="5" t="str">
        <f>VLOOKUP(B544,'[1]Current Slope List'!$A$29:$M$1904,12,FALSE)</f>
        <v>Yes</v>
      </c>
      <c r="AI544" s="6" t="str">
        <f>IF(VLOOKUP(B120,'[1]intensive 2019'!$A$2:$E$145,1,TRUE)=B120,"Y","N")</f>
        <v>N</v>
      </c>
      <c r="AJ544" s="6" t="s">
        <v>50</v>
      </c>
      <c r="AK544" s="5">
        <v>0</v>
      </c>
      <c r="AL544" s="6" t="s">
        <v>50</v>
      </c>
      <c r="AM544" s="6" t="s">
        <v>50</v>
      </c>
      <c r="AN544" s="6" t="s">
        <v>50</v>
      </c>
      <c r="AO544" s="6" t="s">
        <v>50</v>
      </c>
      <c r="AP544" s="6" t="s">
        <v>50</v>
      </c>
    </row>
    <row r="545" spans="1:42">
      <c r="A545" s="5">
        <v>544</v>
      </c>
      <c r="B545" s="5" t="s">
        <v>1049</v>
      </c>
      <c r="C545" s="6" t="str">
        <f>IF(VLOOKUP(B545,'[1]Current Slope List'!$A$29:$M$1904,1,FALSE)=B545,"Y","N")</f>
        <v>Y</v>
      </c>
      <c r="D545" s="5" t="str">
        <f>VLOOKUP(B545,'[1]Current Slope List'!$A$29:$M$1904,2,FALSE)</f>
        <v>10SE-B/C5</v>
      </c>
      <c r="E545" s="5">
        <f>VLOOKUP(B545,'[1]Current Slope List'!$A$29:$M$1904,3,FALSE)</f>
        <v>0</v>
      </c>
      <c r="F545" s="6" t="str">
        <f t="shared" si="16"/>
        <v>WHOLE</v>
      </c>
      <c r="G545" s="6" t="str">
        <f>VLOOKUP(B545,'[1]Current Slope List'!$A$29:$M$1904,4,FALSE)</f>
        <v>E</v>
      </c>
      <c r="H545" s="6" t="str">
        <f>VLOOKUP(B545,'[1]Current Slope List'!$A$29:$M$1904,5,FALSE)</f>
        <v>SKW&amp;Is-S</v>
      </c>
      <c r="I545" s="6" t="s">
        <v>899</v>
      </c>
      <c r="J545" s="6" t="s">
        <v>1031</v>
      </c>
      <c r="K545" s="6">
        <f>VLOOKUP(B545,'[1]Current Slope List'!$A$29:$M$1904,11,FALSE)</f>
        <v>0</v>
      </c>
      <c r="L545" s="5" t="s">
        <v>1045</v>
      </c>
      <c r="M545" s="5" t="s">
        <v>1046</v>
      </c>
      <c r="N545" s="5" t="str">
        <f>VLOOKUP(B545,'[1]Current Slope List'!$A$29:$M$1904,8,FALSE)</f>
        <v>CSD</v>
      </c>
      <c r="O545" s="7" t="s">
        <v>46</v>
      </c>
      <c r="P545" s="7">
        <v>58</v>
      </c>
      <c r="Q545" s="7">
        <v>8.5</v>
      </c>
      <c r="R545" s="7">
        <v>20</v>
      </c>
      <c r="S545" s="7">
        <f t="shared" si="17"/>
        <v>170</v>
      </c>
      <c r="T545" s="12">
        <v>0</v>
      </c>
      <c r="U545" s="12">
        <v>0.75</v>
      </c>
      <c r="V545" s="12">
        <v>0</v>
      </c>
      <c r="W545" s="12">
        <v>0.2</v>
      </c>
      <c r="X545" s="12">
        <v>0.05</v>
      </c>
      <c r="Y545" s="6" t="s">
        <v>78</v>
      </c>
      <c r="Z545" s="6" t="s">
        <v>72</v>
      </c>
      <c r="AA545" s="9" t="s">
        <v>116</v>
      </c>
      <c r="AB545" s="9" t="s">
        <v>116</v>
      </c>
      <c r="AC545" s="9" t="s">
        <v>116</v>
      </c>
      <c r="AD545" s="9" t="s">
        <v>116</v>
      </c>
      <c r="AE545" s="9" t="s">
        <v>49</v>
      </c>
      <c r="AF545" s="5">
        <v>1</v>
      </c>
      <c r="AG545" s="10">
        <f>VLOOKUP(B545,[1]NPRS!$A$29:$O$1904,10,FALSE)</f>
        <v>0.06</v>
      </c>
      <c r="AH545" s="5" t="str">
        <f>VLOOKUP(B545,'[1]Current Slope List'!$A$29:$M$1904,12,FALSE)</f>
        <v>Yes</v>
      </c>
      <c r="AI545" s="6" t="str">
        <f>IF(VLOOKUP(B121,'[1]intensive 2019'!$A$2:$E$145,1,TRUE)=B121,"Y","N")</f>
        <v>N</v>
      </c>
      <c r="AJ545" s="6" t="s">
        <v>50</v>
      </c>
      <c r="AK545" s="5">
        <v>0</v>
      </c>
      <c r="AL545" s="6" t="s">
        <v>50</v>
      </c>
      <c r="AM545" s="6" t="s">
        <v>50</v>
      </c>
      <c r="AN545" s="6" t="s">
        <v>50</v>
      </c>
      <c r="AO545" s="6" t="s">
        <v>50</v>
      </c>
      <c r="AP545" s="6" t="s">
        <v>50</v>
      </c>
    </row>
    <row r="546" spans="1:42">
      <c r="A546" s="5">
        <v>545</v>
      </c>
      <c r="B546" s="5" t="s">
        <v>1050</v>
      </c>
      <c r="C546" s="6" t="str">
        <f>IF(VLOOKUP(B546,'[1]Current Slope List'!$A$29:$M$1904,1,FALSE)=B546,"Y","N")</f>
        <v>Y</v>
      </c>
      <c r="D546" s="5" t="str">
        <f>VLOOKUP(B546,'[1]Current Slope List'!$A$29:$M$1904,2,FALSE)</f>
        <v>10SE-B/C6</v>
      </c>
      <c r="E546" s="5">
        <f>VLOOKUP(B546,'[1]Current Slope List'!$A$29:$M$1904,3,FALSE)</f>
        <v>0</v>
      </c>
      <c r="F546" s="6" t="str">
        <f t="shared" si="16"/>
        <v>WHOLE</v>
      </c>
      <c r="G546" s="6" t="str">
        <f>VLOOKUP(B546,'[1]Current Slope List'!$A$29:$M$1904,4,FALSE)</f>
        <v>E</v>
      </c>
      <c r="H546" s="6" t="str">
        <f>VLOOKUP(B546,'[1]Current Slope List'!$A$29:$M$1904,5,FALSE)</f>
        <v>SKW&amp;Is-S</v>
      </c>
      <c r="I546" s="6" t="s">
        <v>899</v>
      </c>
      <c r="J546" s="6" t="s">
        <v>1031</v>
      </c>
      <c r="K546" s="6">
        <f>VLOOKUP(B546,'[1]Current Slope List'!$A$29:$M$1904,11,FALSE)</f>
        <v>0</v>
      </c>
      <c r="L546" s="5" t="s">
        <v>1045</v>
      </c>
      <c r="M546" s="5" t="s">
        <v>1046</v>
      </c>
      <c r="N546" s="5" t="str">
        <f>VLOOKUP(B546,'[1]Current Slope List'!$A$29:$M$1904,8,FALSE)</f>
        <v>CSD</v>
      </c>
      <c r="O546" s="7" t="s">
        <v>46</v>
      </c>
      <c r="P546" s="7">
        <v>55</v>
      </c>
      <c r="Q546" s="7">
        <v>13</v>
      </c>
      <c r="R546" s="7">
        <v>50</v>
      </c>
      <c r="S546" s="7">
        <f t="shared" si="17"/>
        <v>650</v>
      </c>
      <c r="T546" s="12">
        <v>0</v>
      </c>
      <c r="U546" s="12">
        <v>0.7</v>
      </c>
      <c r="V546" s="12">
        <v>0</v>
      </c>
      <c r="W546" s="12">
        <v>0</v>
      </c>
      <c r="X546" s="12">
        <v>0.3</v>
      </c>
      <c r="Y546" s="6" t="s">
        <v>78</v>
      </c>
      <c r="Z546" s="6" t="s">
        <v>72</v>
      </c>
      <c r="AA546" s="9" t="s">
        <v>116</v>
      </c>
      <c r="AB546" s="9" t="s">
        <v>116</v>
      </c>
      <c r="AC546" s="9" t="s">
        <v>116</v>
      </c>
      <c r="AD546" s="9" t="s">
        <v>116</v>
      </c>
      <c r="AE546" s="9" t="s">
        <v>49</v>
      </c>
      <c r="AF546" s="5">
        <v>1</v>
      </c>
      <c r="AG546" s="10">
        <f>VLOOKUP(B546,[1]NPRS!$A$29:$O$1904,10,FALSE)</f>
        <v>0</v>
      </c>
      <c r="AH546" s="5" t="str">
        <f>VLOOKUP(B546,'[1]Current Slope List'!$A$29:$M$1904,12,FALSE)</f>
        <v>Yes</v>
      </c>
      <c r="AI546" s="6" t="str">
        <f>IF(VLOOKUP(B122,'[1]intensive 2019'!$A$2:$E$145,1,TRUE)=B122,"Y","N")</f>
        <v>Y</v>
      </c>
      <c r="AJ546" s="6" t="s">
        <v>50</v>
      </c>
      <c r="AK546" s="5">
        <v>5</v>
      </c>
      <c r="AL546" s="6" t="s">
        <v>50</v>
      </c>
      <c r="AM546" s="6" t="s">
        <v>50</v>
      </c>
      <c r="AN546" s="6" t="s">
        <v>50</v>
      </c>
      <c r="AO546" s="6" t="s">
        <v>50</v>
      </c>
      <c r="AP546" s="6" t="s">
        <v>50</v>
      </c>
    </row>
    <row r="547" spans="1:42">
      <c r="A547" s="5">
        <v>546</v>
      </c>
      <c r="B547" s="5" t="s">
        <v>1051</v>
      </c>
      <c r="C547" s="6" t="str">
        <f>IF(VLOOKUP(B547,'[1]Current Slope List'!$A$29:$M$1904,1,FALSE)=B547,"Y","N")</f>
        <v>Y</v>
      </c>
      <c r="D547" s="5" t="str">
        <f>VLOOKUP(B547,'[1]Current Slope List'!$A$29:$M$1904,2,FALSE)</f>
        <v>10SE-B/C7</v>
      </c>
      <c r="E547" s="5">
        <f>VLOOKUP(B547,'[1]Current Slope List'!$A$29:$M$1904,3,FALSE)</f>
        <v>0</v>
      </c>
      <c r="F547" s="6" t="str">
        <f t="shared" si="16"/>
        <v>WHOLE</v>
      </c>
      <c r="G547" s="6" t="str">
        <f>VLOOKUP(B547,'[1]Current Slope List'!$A$29:$M$1904,4,FALSE)</f>
        <v>E</v>
      </c>
      <c r="H547" s="6" t="str">
        <f>VLOOKUP(B547,'[1]Current Slope List'!$A$29:$M$1904,5,FALSE)</f>
        <v>SKW&amp;Is-S</v>
      </c>
      <c r="I547" s="6" t="s">
        <v>899</v>
      </c>
      <c r="J547" s="6" t="s">
        <v>1031</v>
      </c>
      <c r="K547" s="6">
        <f>VLOOKUP(B547,'[1]Current Slope List'!$A$29:$M$1904,11,FALSE)</f>
        <v>0</v>
      </c>
      <c r="L547" s="5" t="s">
        <v>1045</v>
      </c>
      <c r="M547" s="5" t="s">
        <v>1046</v>
      </c>
      <c r="N547" s="5" t="str">
        <f>VLOOKUP(B547,'[1]Current Slope List'!$A$29:$M$1904,8,FALSE)</f>
        <v>CSD</v>
      </c>
      <c r="O547" s="7" t="s">
        <v>46</v>
      </c>
      <c r="P547" s="7">
        <v>40</v>
      </c>
      <c r="Q547" s="7">
        <v>17</v>
      </c>
      <c r="R547" s="7">
        <v>160</v>
      </c>
      <c r="S547" s="7">
        <f t="shared" si="17"/>
        <v>2720</v>
      </c>
      <c r="T547" s="12">
        <v>0</v>
      </c>
      <c r="U547" s="12">
        <v>0.95</v>
      </c>
      <c r="V547" s="12">
        <v>0.05</v>
      </c>
      <c r="W547" s="12">
        <v>0</v>
      </c>
      <c r="X547" s="12">
        <v>0</v>
      </c>
      <c r="Y547" s="6" t="s">
        <v>61</v>
      </c>
      <c r="Z547" s="6" t="s">
        <v>72</v>
      </c>
      <c r="AA547" s="9" t="s">
        <v>116</v>
      </c>
      <c r="AB547" s="9" t="s">
        <v>116</v>
      </c>
      <c r="AC547" s="9" t="s">
        <v>116</v>
      </c>
      <c r="AD547" s="9" t="s">
        <v>116</v>
      </c>
      <c r="AE547" s="9" t="s">
        <v>49</v>
      </c>
      <c r="AF547" s="5">
        <v>1</v>
      </c>
      <c r="AG547" s="10">
        <f>VLOOKUP(B547,[1]NPRS!$A$29:$O$1904,10,FALSE)</f>
        <v>0.03</v>
      </c>
      <c r="AH547" s="5" t="str">
        <f>VLOOKUP(B547,'[1]Current Slope List'!$A$29:$M$1904,12,FALSE)</f>
        <v>Yes</v>
      </c>
      <c r="AI547" s="6" t="str">
        <f>IF(VLOOKUP(B123,'[1]intensive 2019'!$A$2:$E$145,1,TRUE)=B123,"Y","N")</f>
        <v>N</v>
      </c>
      <c r="AJ547" s="6" t="s">
        <v>50</v>
      </c>
      <c r="AK547" s="5">
        <v>0</v>
      </c>
      <c r="AL547" s="6" t="s">
        <v>50</v>
      </c>
      <c r="AM547" s="6" t="s">
        <v>50</v>
      </c>
      <c r="AN547" s="6" t="s">
        <v>50</v>
      </c>
      <c r="AO547" s="6" t="s">
        <v>50</v>
      </c>
      <c r="AP547" s="6" t="s">
        <v>50</v>
      </c>
    </row>
    <row r="548" spans="1:42">
      <c r="A548" s="5">
        <v>547</v>
      </c>
      <c r="B548" s="5" t="s">
        <v>1052</v>
      </c>
      <c r="C548" s="6" t="str">
        <f>IF(VLOOKUP(B548,'[1]Current Slope List'!$A$29:$M$1904,1,FALSE)=B548,"Y","N")</f>
        <v>Y</v>
      </c>
      <c r="D548" s="5" t="str">
        <f>VLOOKUP(B548,'[1]Current Slope List'!$A$29:$M$1904,2,FALSE)</f>
        <v>10SE-B/F3</v>
      </c>
      <c r="E548" s="5">
        <f>VLOOKUP(B548,'[1]Current Slope List'!$A$29:$M$1904,3,FALSE)</f>
        <v>0</v>
      </c>
      <c r="F548" s="6" t="str">
        <f t="shared" si="16"/>
        <v>WHOLE</v>
      </c>
      <c r="G548" s="6" t="str">
        <f>VLOOKUP(B548,'[1]Current Slope List'!$A$29:$M$1904,4,FALSE)</f>
        <v>E</v>
      </c>
      <c r="H548" s="6" t="str">
        <f>VLOOKUP(B548,'[1]Current Slope List'!$A$29:$M$1904,5,FALSE)</f>
        <v>SKW&amp;Is-S</v>
      </c>
      <c r="I548" s="6" t="s">
        <v>899</v>
      </c>
      <c r="J548" s="6" t="s">
        <v>1031</v>
      </c>
      <c r="K548" s="6">
        <f>VLOOKUP(B548,'[1]Current Slope List'!$A$29:$M$1904,11,FALSE)</f>
        <v>0</v>
      </c>
      <c r="L548" s="5" t="s">
        <v>1045</v>
      </c>
      <c r="M548" s="5" t="s">
        <v>1046</v>
      </c>
      <c r="N548" s="5" t="str">
        <f>VLOOKUP(B548,'[1]Current Slope List'!$A$29:$M$1904,8,FALSE)</f>
        <v>CSD</v>
      </c>
      <c r="O548" s="7" t="s">
        <v>46</v>
      </c>
      <c r="P548" s="7">
        <v>40</v>
      </c>
      <c r="Q548" s="7">
        <v>5.5</v>
      </c>
      <c r="R548" s="7">
        <v>26</v>
      </c>
      <c r="S548" s="7">
        <f t="shared" si="17"/>
        <v>143</v>
      </c>
      <c r="T548" s="12">
        <v>0</v>
      </c>
      <c r="U548" s="12">
        <v>0.8</v>
      </c>
      <c r="V548" s="12">
        <v>0</v>
      </c>
      <c r="W548" s="12">
        <v>0.2</v>
      </c>
      <c r="X548" s="12">
        <v>0</v>
      </c>
      <c r="Y548" s="6" t="s">
        <v>61</v>
      </c>
      <c r="Z548" s="6" t="s">
        <v>62</v>
      </c>
      <c r="AA548" s="9" t="s">
        <v>116</v>
      </c>
      <c r="AB548" s="9" t="s">
        <v>116</v>
      </c>
      <c r="AC548" s="9" t="s">
        <v>116</v>
      </c>
      <c r="AD548" s="9" t="s">
        <v>116</v>
      </c>
      <c r="AE548" s="9" t="s">
        <v>49</v>
      </c>
      <c r="AF548" s="5">
        <v>1</v>
      </c>
      <c r="AG548" s="10">
        <f>VLOOKUP(B548,[1]NPRS!$A$29:$O$1904,10,FALSE)</f>
        <v>0</v>
      </c>
      <c r="AH548" s="5" t="str">
        <f>VLOOKUP(B548,'[1]Current Slope List'!$A$29:$M$1904,12,FALSE)</f>
        <v>Yes</v>
      </c>
      <c r="AI548" s="6" t="str">
        <f>IF(VLOOKUP(B124,'[1]intensive 2019'!$A$2:$E$145,1,TRUE)=B124,"Y","N")</f>
        <v>N</v>
      </c>
      <c r="AJ548" s="6" t="s">
        <v>50</v>
      </c>
      <c r="AK548" s="5">
        <v>1</v>
      </c>
      <c r="AL548" s="6" t="s">
        <v>50</v>
      </c>
      <c r="AM548" s="6" t="s">
        <v>50</v>
      </c>
      <c r="AN548" s="6" t="s">
        <v>50</v>
      </c>
      <c r="AO548" s="6" t="s">
        <v>50</v>
      </c>
      <c r="AP548" s="6" t="s">
        <v>50</v>
      </c>
    </row>
    <row r="549" spans="1:42">
      <c r="A549" s="5">
        <v>548</v>
      </c>
      <c r="B549" s="5" t="s">
        <v>1053</v>
      </c>
      <c r="C549" s="6" t="str">
        <f>IF(VLOOKUP(B549,'[1]Current Slope List'!$A$29:$M$1904,1,FALSE)=B549,"Y","N")</f>
        <v>Y</v>
      </c>
      <c r="D549" s="5" t="str">
        <f>VLOOKUP(B549,'[1]Current Slope List'!$A$29:$M$1904,2,FALSE)</f>
        <v>10SE-B/F4</v>
      </c>
      <c r="E549" s="5">
        <f>VLOOKUP(B549,'[1]Current Slope List'!$A$29:$M$1904,3,FALSE)</f>
        <v>0</v>
      </c>
      <c r="F549" s="6" t="str">
        <f t="shared" si="16"/>
        <v>WHOLE</v>
      </c>
      <c r="G549" s="6" t="str">
        <f>VLOOKUP(B549,'[1]Current Slope List'!$A$29:$M$1904,4,FALSE)</f>
        <v>E</v>
      </c>
      <c r="H549" s="6" t="str">
        <f>VLOOKUP(B549,'[1]Current Slope List'!$A$29:$M$1904,5,FALSE)</f>
        <v>SKW&amp;Is-S</v>
      </c>
      <c r="I549" s="6" t="s">
        <v>899</v>
      </c>
      <c r="J549" s="6" t="s">
        <v>1031</v>
      </c>
      <c r="K549" s="6">
        <f>VLOOKUP(B549,'[1]Current Slope List'!$A$29:$M$1904,11,FALSE)</f>
        <v>0</v>
      </c>
      <c r="L549" s="5" t="s">
        <v>1045</v>
      </c>
      <c r="M549" s="5" t="s">
        <v>1046</v>
      </c>
      <c r="N549" s="5" t="str">
        <f>VLOOKUP(B549,'[1]Current Slope List'!$A$29:$M$1904,8,FALSE)</f>
        <v>CSD</v>
      </c>
      <c r="O549" s="7" t="s">
        <v>46</v>
      </c>
      <c r="P549" s="7">
        <v>45</v>
      </c>
      <c r="Q549" s="7">
        <v>5</v>
      </c>
      <c r="R549" s="7">
        <v>27</v>
      </c>
      <c r="S549" s="7">
        <f t="shared" si="17"/>
        <v>135</v>
      </c>
      <c r="T549" s="12">
        <v>0</v>
      </c>
      <c r="U549" s="12">
        <v>0.2</v>
      </c>
      <c r="V549" s="12">
        <v>0.8</v>
      </c>
      <c r="W549" s="12">
        <v>0</v>
      </c>
      <c r="X549" s="12">
        <v>0</v>
      </c>
      <c r="Y549" s="6" t="s">
        <v>61</v>
      </c>
      <c r="Z549" s="6" t="s">
        <v>62</v>
      </c>
      <c r="AA549" s="9" t="s">
        <v>116</v>
      </c>
      <c r="AB549" s="9" t="s">
        <v>116</v>
      </c>
      <c r="AC549" s="9" t="s">
        <v>116</v>
      </c>
      <c r="AD549" s="9" t="s">
        <v>116</v>
      </c>
      <c r="AE549" s="9" t="s">
        <v>49</v>
      </c>
      <c r="AF549" s="5">
        <v>1</v>
      </c>
      <c r="AG549" s="10">
        <f>VLOOKUP(B549,[1]NPRS!$A$29:$O$1904,10,FALSE)</f>
        <v>0</v>
      </c>
      <c r="AH549" s="5" t="str">
        <f>VLOOKUP(B549,'[1]Current Slope List'!$A$29:$M$1904,12,FALSE)</f>
        <v>No</v>
      </c>
      <c r="AI549" s="6" t="str">
        <f>IF(VLOOKUP(B125,'[1]intensive 2019'!$A$2:$E$145,1,TRUE)=B125,"Y","N")</f>
        <v>N</v>
      </c>
      <c r="AJ549" s="6" t="s">
        <v>50</v>
      </c>
      <c r="AL549" s="6" t="s">
        <v>50</v>
      </c>
      <c r="AM549" s="6" t="s">
        <v>50</v>
      </c>
      <c r="AN549" s="6" t="s">
        <v>50</v>
      </c>
      <c r="AO549" s="6" t="s">
        <v>50</v>
      </c>
      <c r="AP549" s="6" t="s">
        <v>50</v>
      </c>
    </row>
    <row r="550" spans="1:42">
      <c r="A550" s="5">
        <v>549</v>
      </c>
      <c r="B550" s="5" t="s">
        <v>1054</v>
      </c>
      <c r="C550" s="6" t="str">
        <f>IF(VLOOKUP(B550,'[1]Current Slope List'!$A$29:$M$1904,1,FALSE)=B550,"Y","N")</f>
        <v>Y</v>
      </c>
      <c r="D550" s="5" t="str">
        <f>VLOOKUP(B550,'[1]Current Slope List'!$A$29:$M$1904,2,FALSE)</f>
        <v>10SW-D/C22</v>
      </c>
      <c r="E550" s="5">
        <f>VLOOKUP(B550,'[1]Current Slope List'!$A$29:$M$1904,3,FALSE)</f>
        <v>0</v>
      </c>
      <c r="F550" s="6" t="str">
        <f t="shared" si="16"/>
        <v>WHOLE</v>
      </c>
      <c r="G550" s="6" t="str">
        <f>VLOOKUP(B550,'[1]Current Slope List'!$A$29:$M$1904,4,FALSE)</f>
        <v>E</v>
      </c>
      <c r="H550" s="6" t="str">
        <f>VLOOKUP(B550,'[1]Current Slope List'!$A$29:$M$1904,5,FALSE)</f>
        <v>SKW&amp;Is-S</v>
      </c>
      <c r="I550" s="6" t="s">
        <v>899</v>
      </c>
      <c r="J550" s="6" t="s">
        <v>1055</v>
      </c>
      <c r="K550" s="6">
        <f>VLOOKUP(B550,'[1]Current Slope List'!$A$29:$M$1904,11,FALSE)</f>
        <v>0</v>
      </c>
      <c r="L550" s="5" t="s">
        <v>1056</v>
      </c>
      <c r="M550" s="5" t="s">
        <v>1057</v>
      </c>
      <c r="N550" s="5" t="str">
        <f>VLOOKUP(B550,'[1]Current Slope List'!$A$29:$M$1904,8,FALSE)</f>
        <v>CSD</v>
      </c>
      <c r="O550" s="7" t="s">
        <v>46</v>
      </c>
      <c r="P550" s="7">
        <v>50</v>
      </c>
      <c r="Q550" s="7">
        <v>3</v>
      </c>
      <c r="R550" s="7">
        <v>25</v>
      </c>
      <c r="S550" s="7">
        <f t="shared" si="17"/>
        <v>75</v>
      </c>
      <c r="T550" s="12">
        <v>0</v>
      </c>
      <c r="U550" s="12">
        <v>0</v>
      </c>
      <c r="V550" s="12">
        <v>0</v>
      </c>
      <c r="W550" s="12">
        <v>1</v>
      </c>
      <c r="X550" s="12">
        <v>0</v>
      </c>
      <c r="Y550" s="6" t="s">
        <v>61</v>
      </c>
      <c r="Z550" s="6" t="s">
        <v>62</v>
      </c>
      <c r="AA550" s="9" t="s">
        <v>116</v>
      </c>
      <c r="AB550" s="9" t="s">
        <v>116</v>
      </c>
      <c r="AC550" s="9" t="s">
        <v>116</v>
      </c>
      <c r="AD550" s="9" t="s">
        <v>116</v>
      </c>
      <c r="AE550" s="9" t="s">
        <v>49</v>
      </c>
      <c r="AF550" s="5">
        <v>3</v>
      </c>
      <c r="AG550" s="10">
        <f>VLOOKUP(B550,[1]NPRS!$A$29:$O$1904,10,FALSE)</f>
        <v>0</v>
      </c>
      <c r="AH550" s="5" t="str">
        <f>VLOOKUP(B550,'[1]Current Slope List'!$A$29:$M$1904,12,FALSE)</f>
        <v>No</v>
      </c>
      <c r="AI550" s="6" t="str">
        <f>IF(VLOOKUP(B126,'[1]intensive 2019'!$A$2:$E$145,1,TRUE)=B126,"Y","N")</f>
        <v>N</v>
      </c>
      <c r="AJ550" s="6" t="s">
        <v>50</v>
      </c>
      <c r="AL550" s="6" t="s">
        <v>50</v>
      </c>
      <c r="AM550" s="6" t="s">
        <v>50</v>
      </c>
      <c r="AN550" s="6" t="s">
        <v>50</v>
      </c>
      <c r="AO550" s="6" t="s">
        <v>50</v>
      </c>
      <c r="AP550" s="6" t="s">
        <v>50</v>
      </c>
    </row>
    <row r="551" spans="1:42">
      <c r="A551" s="5">
        <v>550</v>
      </c>
      <c r="B551" s="5" t="s">
        <v>1058</v>
      </c>
      <c r="C551" s="6" t="str">
        <f>IF(VLOOKUP(B551,'[1]Current Slope List'!$A$29:$M$1904,1,FALSE)=B551,"Y","N")</f>
        <v>Y</v>
      </c>
      <c r="D551" s="5" t="str">
        <f>VLOOKUP(B551,'[1]Current Slope List'!$A$29:$M$1904,2,FALSE)</f>
        <v>10SW-D/C23</v>
      </c>
      <c r="E551" s="5">
        <f>VLOOKUP(B551,'[1]Current Slope List'!$A$29:$M$1904,3,FALSE)</f>
        <v>0</v>
      </c>
      <c r="F551" s="6" t="str">
        <f t="shared" si="16"/>
        <v>WHOLE</v>
      </c>
      <c r="G551" s="6" t="str">
        <f>VLOOKUP(B551,'[1]Current Slope List'!$A$29:$M$1904,4,FALSE)</f>
        <v>E</v>
      </c>
      <c r="H551" s="6" t="str">
        <f>VLOOKUP(B551,'[1]Current Slope List'!$A$29:$M$1904,5,FALSE)</f>
        <v>SKW&amp;Is-S</v>
      </c>
      <c r="I551" s="6" t="s">
        <v>899</v>
      </c>
      <c r="J551" s="6" t="s">
        <v>1055</v>
      </c>
      <c r="K551" s="6">
        <f>VLOOKUP(B551,'[1]Current Slope List'!$A$29:$M$1904,11,FALSE)</f>
        <v>0</v>
      </c>
      <c r="L551" s="5" t="s">
        <v>1056</v>
      </c>
      <c r="M551" s="5" t="s">
        <v>1057</v>
      </c>
      <c r="N551" s="5" t="str">
        <f>VLOOKUP(B551,'[1]Current Slope List'!$A$29:$M$1904,8,FALSE)</f>
        <v>CSD</v>
      </c>
      <c r="O551" s="7" t="s">
        <v>46</v>
      </c>
      <c r="P551" s="7">
        <v>60</v>
      </c>
      <c r="Q551" s="7">
        <v>4</v>
      </c>
      <c r="R551" s="7">
        <v>40</v>
      </c>
      <c r="S551" s="7">
        <f t="shared" si="17"/>
        <v>160</v>
      </c>
      <c r="T551" s="12">
        <v>0</v>
      </c>
      <c r="U551" s="12">
        <v>0.05</v>
      </c>
      <c r="V551" s="12">
        <v>0</v>
      </c>
      <c r="W551" s="12">
        <v>0.95</v>
      </c>
      <c r="X551" s="12">
        <v>0</v>
      </c>
      <c r="Y551" s="6" t="s">
        <v>78</v>
      </c>
      <c r="Z551" s="6" t="s">
        <v>72</v>
      </c>
      <c r="AA551" s="9" t="s">
        <v>116</v>
      </c>
      <c r="AB551" s="9" t="s">
        <v>116</v>
      </c>
      <c r="AC551" s="9" t="s">
        <v>116</v>
      </c>
      <c r="AD551" s="9" t="s">
        <v>116</v>
      </c>
      <c r="AE551" s="9" t="s">
        <v>49</v>
      </c>
      <c r="AF551" s="5">
        <v>3</v>
      </c>
      <c r="AG551" s="10">
        <f>VLOOKUP(B551,[1]NPRS!$A$29:$O$1904,10,FALSE)</f>
        <v>0</v>
      </c>
      <c r="AH551" s="5" t="str">
        <f>VLOOKUP(B551,'[1]Current Slope List'!$A$29:$M$1904,12,FALSE)</f>
        <v>Yes</v>
      </c>
      <c r="AI551" s="6" t="str">
        <f>IF(VLOOKUP(B127,'[1]intensive 2019'!$A$2:$E$145,1,TRUE)=B127,"Y","N")</f>
        <v>N</v>
      </c>
      <c r="AJ551" s="6" t="s">
        <v>50</v>
      </c>
      <c r="AK551" s="5">
        <v>0</v>
      </c>
      <c r="AL551" s="6" t="s">
        <v>50</v>
      </c>
      <c r="AM551" s="6" t="s">
        <v>50</v>
      </c>
      <c r="AN551" s="6" t="s">
        <v>50</v>
      </c>
      <c r="AO551" s="6" t="s">
        <v>50</v>
      </c>
      <c r="AP551" s="6" t="s">
        <v>50</v>
      </c>
    </row>
    <row r="552" spans="1:42">
      <c r="A552" s="5">
        <v>551</v>
      </c>
      <c r="B552" s="5" t="s">
        <v>1059</v>
      </c>
      <c r="C552" s="6" t="str">
        <f>IF(VLOOKUP(B552,'[1]Current Slope List'!$A$29:$M$1904,1,FALSE)=B552,"Y","N")</f>
        <v>Y</v>
      </c>
      <c r="D552" s="5" t="str">
        <f>VLOOKUP(B552,'[1]Current Slope List'!$A$29:$M$1904,2,FALSE)</f>
        <v>10SW-D/C26</v>
      </c>
      <c r="E552" s="5">
        <f>VLOOKUP(B552,'[1]Current Slope List'!$A$29:$M$1904,3,FALSE)</f>
        <v>0</v>
      </c>
      <c r="F552" s="6" t="str">
        <f t="shared" si="16"/>
        <v>WHOLE</v>
      </c>
      <c r="G552" s="6" t="str">
        <f>VLOOKUP(B552,'[1]Current Slope List'!$A$29:$M$1904,4,FALSE)</f>
        <v>E</v>
      </c>
      <c r="H552" s="6" t="str">
        <f>VLOOKUP(B552,'[1]Current Slope List'!$A$29:$M$1904,5,FALSE)</f>
        <v>SKW&amp;Is-S</v>
      </c>
      <c r="I552" s="6" t="s">
        <v>899</v>
      </c>
      <c r="J552" s="6" t="s">
        <v>1055</v>
      </c>
      <c r="K552" s="6">
        <f>VLOOKUP(B552,'[1]Current Slope List'!$A$29:$M$1904,11,FALSE)</f>
        <v>0</v>
      </c>
      <c r="L552" s="5" t="s">
        <v>1056</v>
      </c>
      <c r="M552" s="5" t="s">
        <v>1057</v>
      </c>
      <c r="N552" s="5" t="str">
        <f>VLOOKUP(B552,'[1]Current Slope List'!$A$29:$M$1904,8,FALSE)</f>
        <v>CSD</v>
      </c>
      <c r="O552" s="7" t="s">
        <v>46</v>
      </c>
      <c r="P552" s="7">
        <v>36</v>
      </c>
      <c r="Q552" s="7">
        <v>4</v>
      </c>
      <c r="R552" s="7">
        <v>45</v>
      </c>
      <c r="S552" s="7">
        <f t="shared" si="17"/>
        <v>180</v>
      </c>
      <c r="T552" s="12">
        <v>0</v>
      </c>
      <c r="U552" s="12">
        <v>0.55000000000000004</v>
      </c>
      <c r="V552" s="12">
        <v>0</v>
      </c>
      <c r="W552" s="12">
        <v>0</v>
      </c>
      <c r="X552" s="12">
        <v>0.45</v>
      </c>
      <c r="Y552" s="6" t="s">
        <v>61</v>
      </c>
      <c r="Z552" s="6" t="s">
        <v>72</v>
      </c>
      <c r="AA552" s="9" t="s">
        <v>116</v>
      </c>
      <c r="AB552" s="9" t="s">
        <v>116</v>
      </c>
      <c r="AC552" s="9" t="s">
        <v>116</v>
      </c>
      <c r="AD552" s="9" t="s">
        <v>116</v>
      </c>
      <c r="AE552" s="9" t="s">
        <v>49</v>
      </c>
      <c r="AF552" s="5">
        <v>1</v>
      </c>
      <c r="AG552" s="10">
        <f>VLOOKUP(B552,[1]NPRS!$A$29:$O$1904,10,FALSE)</f>
        <v>0</v>
      </c>
      <c r="AH552" s="5" t="str">
        <f>VLOOKUP(B552,'[1]Current Slope List'!$A$29:$M$1904,12,FALSE)</f>
        <v>Yes</v>
      </c>
      <c r="AI552" s="6" t="str">
        <f>IF(VLOOKUP(B128,'[1]intensive 2019'!$A$2:$E$145,1,TRUE)=B128,"Y","N")</f>
        <v>Y</v>
      </c>
      <c r="AJ552" s="6" t="s">
        <v>50</v>
      </c>
      <c r="AK552" s="5">
        <v>1</v>
      </c>
      <c r="AL552" s="6" t="s">
        <v>50</v>
      </c>
      <c r="AM552" s="6" t="s">
        <v>50</v>
      </c>
      <c r="AN552" s="6" t="s">
        <v>50</v>
      </c>
      <c r="AO552" s="6" t="s">
        <v>50</v>
      </c>
      <c r="AP552" s="6" t="s">
        <v>50</v>
      </c>
    </row>
    <row r="553" spans="1:42">
      <c r="A553" s="5">
        <v>552</v>
      </c>
      <c r="B553" s="5" t="s">
        <v>1060</v>
      </c>
      <c r="C553" s="6" t="str">
        <f>IF(VLOOKUP(B553,'[1]Current Slope List'!$A$29:$M$1904,1,FALSE)=B553,"Y","N")</f>
        <v>Y</v>
      </c>
      <c r="D553" s="5" t="str">
        <f>VLOOKUP(B553,'[1]Current Slope List'!$A$29:$M$1904,2,FALSE)</f>
        <v>10SW-D/CR52</v>
      </c>
      <c r="E553" s="5">
        <f>VLOOKUP(B553,'[1]Current Slope List'!$A$29:$M$1904,3,FALSE)</f>
        <v>0</v>
      </c>
      <c r="F553" s="6" t="str">
        <f t="shared" si="16"/>
        <v>WHOLE</v>
      </c>
      <c r="G553" s="6" t="str">
        <f>VLOOKUP(B553,'[1]Current Slope List'!$A$29:$M$1904,4,FALSE)</f>
        <v>E</v>
      </c>
      <c r="H553" s="6" t="str">
        <f>VLOOKUP(B553,'[1]Current Slope List'!$A$29:$M$1904,5,FALSE)</f>
        <v>SKW&amp;Is-S</v>
      </c>
      <c r="I553" s="6" t="s">
        <v>899</v>
      </c>
      <c r="J553" s="6" t="s">
        <v>1055</v>
      </c>
      <c r="K553" s="6">
        <f>VLOOKUP(B553,'[1]Current Slope List'!$A$29:$M$1904,11,FALSE)</f>
        <v>0</v>
      </c>
      <c r="L553" s="5" t="s">
        <v>1056</v>
      </c>
      <c r="M553" s="5" t="s">
        <v>1057</v>
      </c>
      <c r="N553" s="5" t="str">
        <f>VLOOKUP(B553,'[1]Current Slope List'!$A$29:$M$1904,8,FALSE)</f>
        <v>CSD</v>
      </c>
      <c r="O553" s="7" t="s">
        <v>46</v>
      </c>
      <c r="P553" s="7">
        <v>65</v>
      </c>
      <c r="Q553" s="7">
        <v>3</v>
      </c>
      <c r="R553" s="7">
        <v>28</v>
      </c>
      <c r="S553" s="7">
        <f t="shared" si="17"/>
        <v>84</v>
      </c>
      <c r="T553" s="12">
        <v>0</v>
      </c>
      <c r="U553" s="12">
        <v>0.4</v>
      </c>
      <c r="V553" s="12">
        <v>0</v>
      </c>
      <c r="W553" s="12">
        <v>0.6</v>
      </c>
      <c r="X553" s="12">
        <v>0</v>
      </c>
      <c r="Y553" s="6" t="s">
        <v>61</v>
      </c>
      <c r="Z553" s="6" t="s">
        <v>72</v>
      </c>
      <c r="AA553" s="9">
        <v>1.7</v>
      </c>
      <c r="AB553" s="9">
        <v>6</v>
      </c>
      <c r="AC553" s="9">
        <v>80</v>
      </c>
      <c r="AD553" s="9" t="s">
        <v>56</v>
      </c>
      <c r="AE553" s="9" t="s">
        <v>49</v>
      </c>
      <c r="AF553" s="5">
        <v>1</v>
      </c>
      <c r="AG553" s="10">
        <f>VLOOKUP(B553,[1]NPRS!$A$29:$O$1904,10,FALSE)</f>
        <v>656.12</v>
      </c>
      <c r="AH553" s="5" t="str">
        <f>VLOOKUP(B553,'[1]Current Slope List'!$A$29:$M$1904,12,FALSE)</f>
        <v>No</v>
      </c>
      <c r="AI553" s="6" t="str">
        <f>IF(VLOOKUP(B129,'[1]intensive 2019'!$A$2:$E$145,1,TRUE)=B129,"Y","N")</f>
        <v>N</v>
      </c>
      <c r="AJ553" s="6" t="s">
        <v>50</v>
      </c>
      <c r="AL553" s="6" t="s">
        <v>50</v>
      </c>
      <c r="AM553" s="6" t="s">
        <v>50</v>
      </c>
      <c r="AN553" s="6" t="s">
        <v>50</v>
      </c>
      <c r="AO553" s="6" t="s">
        <v>50</v>
      </c>
      <c r="AP553" s="6" t="s">
        <v>50</v>
      </c>
    </row>
    <row r="554" spans="1:42">
      <c r="A554" s="5">
        <v>553</v>
      </c>
      <c r="B554" s="5" t="s">
        <v>1061</v>
      </c>
      <c r="C554" s="6" t="str">
        <f>IF(VLOOKUP(B554,'[1]Current Slope List'!$A$29:$M$1904,1,FALSE)=B554,"Y","N")</f>
        <v>Y</v>
      </c>
      <c r="D554" s="5" t="str">
        <f>VLOOKUP(B554,'[1]Current Slope List'!$A$29:$M$1904,2,FALSE)</f>
        <v>10SW-D/C51</v>
      </c>
      <c r="E554" s="5">
        <f>VLOOKUP(B554,'[1]Current Slope List'!$A$29:$M$1904,3,FALSE)</f>
        <v>0</v>
      </c>
      <c r="F554" s="6" t="str">
        <f t="shared" si="16"/>
        <v>WHOLE</v>
      </c>
      <c r="G554" s="6" t="str">
        <f>VLOOKUP(B554,'[1]Current Slope List'!$A$29:$M$1904,4,FALSE)</f>
        <v>E</v>
      </c>
      <c r="H554" s="6" t="str">
        <f>VLOOKUP(B554,'[1]Current Slope List'!$A$29:$M$1904,5,FALSE)</f>
        <v>SKW&amp;Is-S</v>
      </c>
      <c r="I554" s="6" t="s">
        <v>899</v>
      </c>
      <c r="J554" s="6" t="s">
        <v>1055</v>
      </c>
      <c r="K554" s="6">
        <f>VLOOKUP(B554,'[1]Current Slope List'!$A$29:$M$1904,11,FALSE)</f>
        <v>0</v>
      </c>
      <c r="L554" s="5" t="s">
        <v>1056</v>
      </c>
      <c r="M554" s="5" t="s">
        <v>1057</v>
      </c>
      <c r="N554" s="5" t="str">
        <f>VLOOKUP(B554,'[1]Current Slope List'!$A$29:$M$1904,8,FALSE)</f>
        <v>CSD</v>
      </c>
      <c r="O554" s="7" t="s">
        <v>46</v>
      </c>
      <c r="P554" s="7">
        <v>50</v>
      </c>
      <c r="Q554" s="7">
        <v>3</v>
      </c>
      <c r="R554" s="7">
        <v>45</v>
      </c>
      <c r="S554" s="7">
        <f t="shared" si="17"/>
        <v>135</v>
      </c>
      <c r="T554" s="12">
        <v>0</v>
      </c>
      <c r="U554" s="12">
        <v>0.48</v>
      </c>
      <c r="V554" s="12">
        <v>0</v>
      </c>
      <c r="W554" s="12">
        <v>0</v>
      </c>
      <c r="X554" s="12">
        <v>0.52</v>
      </c>
      <c r="Y554" s="6" t="s">
        <v>61</v>
      </c>
      <c r="Z554" s="6" t="s">
        <v>72</v>
      </c>
      <c r="AA554" s="9" t="s">
        <v>116</v>
      </c>
      <c r="AB554" s="9" t="s">
        <v>116</v>
      </c>
      <c r="AC554" s="9" t="s">
        <v>116</v>
      </c>
      <c r="AD554" s="9" t="s">
        <v>116</v>
      </c>
      <c r="AE554" s="9" t="s">
        <v>49</v>
      </c>
      <c r="AF554" s="5">
        <v>1</v>
      </c>
      <c r="AG554" s="10">
        <f>VLOOKUP(B554,[1]NPRS!$A$29:$O$1904,10,FALSE)</f>
        <v>0</v>
      </c>
      <c r="AH554" s="5" t="str">
        <f>VLOOKUP(B554,'[1]Current Slope List'!$A$29:$M$1904,12,FALSE)</f>
        <v>Yes</v>
      </c>
      <c r="AI554" s="6" t="str">
        <f>IF(VLOOKUP(B130,'[1]intensive 2019'!$A$2:$E$145,1,TRUE)=B130,"Y","N")</f>
        <v>Y</v>
      </c>
      <c r="AJ554" s="6" t="s">
        <v>50</v>
      </c>
      <c r="AK554" s="5">
        <v>1</v>
      </c>
      <c r="AL554" s="6" t="s">
        <v>50</v>
      </c>
      <c r="AM554" s="6" t="s">
        <v>50</v>
      </c>
      <c r="AN554" s="6" t="s">
        <v>50</v>
      </c>
      <c r="AO554" s="6" t="s">
        <v>50</v>
      </c>
      <c r="AP554" s="6" t="s">
        <v>50</v>
      </c>
    </row>
    <row r="555" spans="1:42">
      <c r="A555" s="5">
        <v>554</v>
      </c>
      <c r="B555" s="5" t="s">
        <v>1062</v>
      </c>
      <c r="C555" s="6" t="str">
        <f>IF(VLOOKUP(B555,'[1]Current Slope List'!$A$29:$M$1904,1,FALSE)=B555,"Y","N")</f>
        <v>Y</v>
      </c>
      <c r="D555" s="5" t="str">
        <f>VLOOKUP(B555,'[1]Current Slope List'!$A$29:$M$1904,2,FALSE)</f>
        <v>10SW-D/R3</v>
      </c>
      <c r="E555" s="5">
        <f>VLOOKUP(B555,'[1]Current Slope List'!$A$29:$M$1904,3,FALSE)</f>
        <v>0</v>
      </c>
      <c r="F555" s="6" t="str">
        <f t="shared" si="16"/>
        <v>WHOLE</v>
      </c>
      <c r="G555" s="6" t="str">
        <f>VLOOKUP(B555,'[1]Current Slope List'!$A$29:$M$1904,4,FALSE)</f>
        <v>E</v>
      </c>
      <c r="H555" s="6" t="str">
        <f>VLOOKUP(B555,'[1]Current Slope List'!$A$29:$M$1904,5,FALSE)</f>
        <v>SKW&amp;Is-S</v>
      </c>
      <c r="I555" s="6" t="s">
        <v>899</v>
      </c>
      <c r="J555" s="6" t="s">
        <v>1055</v>
      </c>
      <c r="K555" s="6">
        <f>VLOOKUP(B555,'[1]Current Slope List'!$A$29:$M$1904,11,FALSE)</f>
        <v>0</v>
      </c>
      <c r="L555" s="5" t="s">
        <v>1056</v>
      </c>
      <c r="M555" s="5" t="s">
        <v>1057</v>
      </c>
      <c r="N555" s="5" t="str">
        <f>VLOOKUP(B555,'[1]Current Slope List'!$A$29:$M$1904,8,FALSE)</f>
        <v>CSD</v>
      </c>
      <c r="O555" s="7" t="s">
        <v>46</v>
      </c>
      <c r="P555" s="6" t="s">
        <v>49</v>
      </c>
      <c r="Q555" s="6" t="s">
        <v>49</v>
      </c>
      <c r="R555" s="6" t="s">
        <v>49</v>
      </c>
      <c r="S555" s="6" t="s">
        <v>49</v>
      </c>
      <c r="T555" s="6" t="s">
        <v>49</v>
      </c>
      <c r="U555" s="6" t="s">
        <v>49</v>
      </c>
      <c r="V555" s="6" t="s">
        <v>49</v>
      </c>
      <c r="W555" s="6" t="s">
        <v>49</v>
      </c>
      <c r="X555" s="6" t="s">
        <v>49</v>
      </c>
      <c r="Y555" s="6" t="s">
        <v>49</v>
      </c>
      <c r="Z555" s="6" t="s">
        <v>49</v>
      </c>
      <c r="AA555" s="9" t="s">
        <v>305</v>
      </c>
      <c r="AB555" s="9" t="s">
        <v>669</v>
      </c>
      <c r="AC555" s="9" t="s">
        <v>55</v>
      </c>
      <c r="AD555" s="9" t="s">
        <v>352</v>
      </c>
      <c r="AE555" s="9" t="s">
        <v>72</v>
      </c>
      <c r="AF555" s="5">
        <v>2</v>
      </c>
      <c r="AG555" s="10">
        <f>VLOOKUP(B555,[1]NPRS!$A$29:$O$1904,10,FALSE)</f>
        <v>2.95</v>
      </c>
      <c r="AH555" s="5" t="str">
        <f>VLOOKUP(B555,'[1]Current Slope List'!$A$29:$M$1904,12,FALSE)</f>
        <v>No</v>
      </c>
      <c r="AI555" s="6" t="str">
        <f>IF(VLOOKUP(B131,'[1]intensive 2019'!$A$2:$E$145,1,TRUE)=B131,"Y","N")</f>
        <v>N</v>
      </c>
      <c r="AJ555" s="6" t="s">
        <v>50</v>
      </c>
      <c r="AL555" s="6" t="s">
        <v>50</v>
      </c>
      <c r="AM555" s="6" t="s">
        <v>50</v>
      </c>
      <c r="AN555" s="6" t="s">
        <v>50</v>
      </c>
      <c r="AO555" s="6" t="s">
        <v>50</v>
      </c>
      <c r="AP555" s="6" t="s">
        <v>50</v>
      </c>
    </row>
    <row r="556" spans="1:42">
      <c r="A556" s="5">
        <v>555</v>
      </c>
      <c r="B556" s="5" t="s">
        <v>1063</v>
      </c>
      <c r="C556" s="6" t="str">
        <f>IF(VLOOKUP(B556,'[1]Current Slope List'!$A$29:$M$1904,1,FALSE)=B556,"Y","N")</f>
        <v>Y</v>
      </c>
      <c r="D556" s="5" t="str">
        <f>VLOOKUP(B556,'[1]Current Slope List'!$A$29:$M$1904,2,FALSE)</f>
        <v>10SW-D/C25</v>
      </c>
      <c r="E556" s="5">
        <f>VLOOKUP(B556,'[1]Current Slope List'!$A$29:$M$1904,3,FALSE)</f>
        <v>0</v>
      </c>
      <c r="F556" s="6" t="str">
        <f t="shared" si="16"/>
        <v>WHOLE</v>
      </c>
      <c r="G556" s="6" t="str">
        <f>VLOOKUP(B556,'[1]Current Slope List'!$A$29:$M$1904,4,FALSE)</f>
        <v>E</v>
      </c>
      <c r="H556" s="6" t="str">
        <f>VLOOKUP(B556,'[1]Current Slope List'!$A$29:$M$1904,5,FALSE)</f>
        <v>SKW&amp;Is-S</v>
      </c>
      <c r="I556" s="6" t="s">
        <v>899</v>
      </c>
      <c r="J556" s="6" t="s">
        <v>1055</v>
      </c>
      <c r="K556" s="6">
        <f>VLOOKUP(B556,'[1]Current Slope List'!$A$29:$M$1904,11,FALSE)</f>
        <v>0</v>
      </c>
      <c r="L556" s="5" t="s">
        <v>1056</v>
      </c>
      <c r="M556" s="5" t="s">
        <v>1057</v>
      </c>
      <c r="N556" s="5" t="str">
        <f>VLOOKUP(B556,'[1]Current Slope List'!$A$29:$M$1904,8,FALSE)</f>
        <v>CSD</v>
      </c>
      <c r="O556" s="7" t="s">
        <v>46</v>
      </c>
      <c r="P556" s="7">
        <v>30</v>
      </c>
      <c r="Q556" s="7">
        <v>6.6</v>
      </c>
      <c r="R556" s="7">
        <v>40</v>
      </c>
      <c r="S556" s="7">
        <f t="shared" si="17"/>
        <v>264</v>
      </c>
      <c r="T556" s="12">
        <v>0</v>
      </c>
      <c r="U556" s="12">
        <v>0.1</v>
      </c>
      <c r="V556" s="12">
        <v>0</v>
      </c>
      <c r="W556" s="12">
        <v>0.9</v>
      </c>
      <c r="X556" s="12">
        <v>0</v>
      </c>
      <c r="Y556" s="11" t="s">
        <v>61</v>
      </c>
      <c r="Z556" s="6" t="s">
        <v>72</v>
      </c>
      <c r="AA556" s="9" t="s">
        <v>116</v>
      </c>
      <c r="AB556" s="9" t="s">
        <v>116</v>
      </c>
      <c r="AC556" s="9" t="s">
        <v>116</v>
      </c>
      <c r="AD556" s="9" t="s">
        <v>116</v>
      </c>
      <c r="AE556" s="9" t="s">
        <v>49</v>
      </c>
      <c r="AF556" s="5">
        <v>1</v>
      </c>
      <c r="AG556" s="10">
        <f>VLOOKUP(B556,[1]NPRS!$A$29:$O$1904,10,FALSE)</f>
        <v>0</v>
      </c>
      <c r="AH556" s="5" t="str">
        <f>VLOOKUP(B556,'[1]Current Slope List'!$A$29:$M$1904,12,FALSE)</f>
        <v>Yes</v>
      </c>
      <c r="AI556" s="6" t="str">
        <f>IF(VLOOKUP(B132,'[1]intensive 2019'!$A$2:$E$145,1,TRUE)=B132,"Y","N")</f>
        <v>N</v>
      </c>
      <c r="AJ556" s="6" t="s">
        <v>50</v>
      </c>
      <c r="AK556" s="5">
        <v>6</v>
      </c>
      <c r="AL556" s="6" t="s">
        <v>50</v>
      </c>
      <c r="AM556" s="6" t="s">
        <v>50</v>
      </c>
      <c r="AN556" s="6" t="s">
        <v>50</v>
      </c>
      <c r="AO556" s="6" t="s">
        <v>50</v>
      </c>
      <c r="AP556" s="6" t="s">
        <v>50</v>
      </c>
    </row>
    <row r="557" spans="1:42">
      <c r="A557" s="5">
        <v>556</v>
      </c>
      <c r="B557" s="5" t="s">
        <v>1064</v>
      </c>
      <c r="C557" s="6" t="str">
        <f>IF(VLOOKUP(B557,'[1]Current Slope List'!$A$29:$M$1904,1,FALSE)=B557,"Y","N")</f>
        <v>Y</v>
      </c>
      <c r="D557" s="5" t="str">
        <f>VLOOKUP(B557,'[1]Current Slope List'!$A$29:$M$1904,2,FALSE)</f>
        <v>10SW-D/C38</v>
      </c>
      <c r="E557" s="5">
        <f>VLOOKUP(B557,'[1]Current Slope List'!$A$29:$M$1904,3,FALSE)</f>
        <v>0</v>
      </c>
      <c r="F557" s="6" t="str">
        <f t="shared" si="16"/>
        <v>WHOLE</v>
      </c>
      <c r="G557" s="6" t="str">
        <f>VLOOKUP(B557,'[1]Current Slope List'!$A$29:$M$1904,4,FALSE)</f>
        <v>E</v>
      </c>
      <c r="H557" s="6" t="str">
        <f>VLOOKUP(B557,'[1]Current Slope List'!$A$29:$M$1904,5,FALSE)</f>
        <v>SKW&amp;Is-S</v>
      </c>
      <c r="I557" s="6" t="s">
        <v>899</v>
      </c>
      <c r="J557" s="6" t="s">
        <v>1055</v>
      </c>
      <c r="K557" s="6">
        <f>VLOOKUP(B557,'[1]Current Slope List'!$A$29:$M$1904,11,FALSE)</f>
        <v>0</v>
      </c>
      <c r="L557" s="5" t="s">
        <v>1056</v>
      </c>
      <c r="M557" s="5" t="s">
        <v>1057</v>
      </c>
      <c r="N557" s="5" t="str">
        <f>VLOOKUP(B557,'[1]Current Slope List'!$A$29:$M$1904,8,FALSE)</f>
        <v>CSD</v>
      </c>
      <c r="O557" s="7" t="s">
        <v>46</v>
      </c>
      <c r="P557" s="7">
        <v>70</v>
      </c>
      <c r="Q557" s="7">
        <v>4.3</v>
      </c>
      <c r="R557" s="7">
        <v>30</v>
      </c>
      <c r="S557" s="7">
        <f t="shared" si="17"/>
        <v>129</v>
      </c>
      <c r="T557" s="12">
        <v>0</v>
      </c>
      <c r="U557" s="12">
        <v>0.33</v>
      </c>
      <c r="V557" s="12">
        <v>0</v>
      </c>
      <c r="W557" s="12">
        <v>0</v>
      </c>
      <c r="X557" s="12">
        <v>0.67</v>
      </c>
      <c r="Y557" s="6" t="s">
        <v>61</v>
      </c>
      <c r="Z557" s="6" t="s">
        <v>72</v>
      </c>
      <c r="AA557" s="9" t="s">
        <v>116</v>
      </c>
      <c r="AB557" s="9" t="s">
        <v>116</v>
      </c>
      <c r="AC557" s="9" t="s">
        <v>116</v>
      </c>
      <c r="AD557" s="9" t="s">
        <v>116</v>
      </c>
      <c r="AE557" s="9" t="s">
        <v>49</v>
      </c>
      <c r="AF557" s="5">
        <v>1</v>
      </c>
      <c r="AG557" s="10">
        <f>VLOOKUP(B557,[1]NPRS!$A$29:$O$1904,10,FALSE)</f>
        <v>0</v>
      </c>
      <c r="AH557" s="5" t="str">
        <f>VLOOKUP(B557,'[1]Current Slope List'!$A$29:$M$1904,12,FALSE)</f>
        <v>No</v>
      </c>
      <c r="AI557" s="6" t="str">
        <f>IF(VLOOKUP(B133,'[1]intensive 2019'!$A$2:$E$145,1,TRUE)=B133,"Y","N")</f>
        <v>N</v>
      </c>
      <c r="AJ557" s="6" t="s">
        <v>50</v>
      </c>
      <c r="AL557" s="6" t="s">
        <v>50</v>
      </c>
      <c r="AM557" s="6" t="s">
        <v>50</v>
      </c>
      <c r="AN557" s="6" t="s">
        <v>50</v>
      </c>
      <c r="AO557" s="6" t="s">
        <v>50</v>
      </c>
      <c r="AP557" s="6" t="s">
        <v>50</v>
      </c>
    </row>
    <row r="558" spans="1:42">
      <c r="A558" s="5">
        <v>557</v>
      </c>
      <c r="B558" s="5" t="s">
        <v>1065</v>
      </c>
      <c r="C558" s="6" t="str">
        <f>IF(VLOOKUP(B558,'[1]Current Slope List'!$A$29:$M$1904,1,FALSE)=B558,"Y","N")</f>
        <v>Y</v>
      </c>
      <c r="D558" s="5" t="str">
        <f>VLOOKUP(B558,'[1]Current Slope List'!$A$29:$M$1904,2,FALSE)</f>
        <v>10SW-D/C53</v>
      </c>
      <c r="E558" s="5">
        <f>VLOOKUP(B558,'[1]Current Slope List'!$A$29:$M$1904,3,FALSE)</f>
        <v>0</v>
      </c>
      <c r="F558" s="6" t="str">
        <f t="shared" si="16"/>
        <v>WHOLE</v>
      </c>
      <c r="G558" s="6" t="str">
        <f>VLOOKUP(B558,'[1]Current Slope List'!$A$29:$M$1904,4,FALSE)</f>
        <v>E</v>
      </c>
      <c r="H558" s="6" t="str">
        <f>VLOOKUP(B558,'[1]Current Slope List'!$A$29:$M$1904,5,FALSE)</f>
        <v>SKW&amp;Is-S</v>
      </c>
      <c r="I558" s="6" t="s">
        <v>899</v>
      </c>
      <c r="J558" s="6" t="s">
        <v>1055</v>
      </c>
      <c r="K558" s="6">
        <f>VLOOKUP(B558,'[1]Current Slope List'!$A$29:$M$1904,11,FALSE)</f>
        <v>0</v>
      </c>
      <c r="L558" s="5" t="s">
        <v>1056</v>
      </c>
      <c r="M558" s="5" t="s">
        <v>1057</v>
      </c>
      <c r="N558" s="5" t="str">
        <f>VLOOKUP(B558,'[1]Current Slope List'!$A$29:$M$1904,8,FALSE)</f>
        <v>CSD</v>
      </c>
      <c r="O558" s="7" t="s">
        <v>46</v>
      </c>
      <c r="P558" s="7">
        <v>48</v>
      </c>
      <c r="Q558" s="7">
        <v>4.4000000000000004</v>
      </c>
      <c r="R558" s="7">
        <v>25</v>
      </c>
      <c r="S558" s="7">
        <f t="shared" si="17"/>
        <v>110.00000000000001</v>
      </c>
      <c r="T558" s="12">
        <v>0</v>
      </c>
      <c r="U558" s="12">
        <v>0</v>
      </c>
      <c r="V558" s="12">
        <v>0</v>
      </c>
      <c r="W558" s="12">
        <v>1</v>
      </c>
      <c r="X558" s="12">
        <v>0</v>
      </c>
      <c r="Y558" s="6" t="s">
        <v>61</v>
      </c>
      <c r="Z558" s="6" t="s">
        <v>72</v>
      </c>
      <c r="AA558" s="9" t="s">
        <v>116</v>
      </c>
      <c r="AB558" s="9" t="s">
        <v>116</v>
      </c>
      <c r="AC558" s="9" t="s">
        <v>116</v>
      </c>
      <c r="AD558" s="9" t="s">
        <v>116</v>
      </c>
      <c r="AE558" s="9" t="s">
        <v>49</v>
      </c>
      <c r="AF558" s="5">
        <v>1</v>
      </c>
      <c r="AG558" s="10">
        <f>VLOOKUP(B558,[1]NPRS!$A$29:$O$1904,10,FALSE)</f>
        <v>53.89</v>
      </c>
      <c r="AH558" s="5" t="str">
        <f>VLOOKUP(B558,'[1]Current Slope List'!$A$29:$M$1904,12,FALSE)</f>
        <v>Yes</v>
      </c>
      <c r="AI558" s="6" t="str">
        <f>IF(VLOOKUP(B134,'[1]intensive 2019'!$A$2:$E$145,1,TRUE)=B134,"Y","N")</f>
        <v>N</v>
      </c>
      <c r="AJ558" s="6" t="s">
        <v>50</v>
      </c>
      <c r="AK558" s="5">
        <v>0</v>
      </c>
      <c r="AL558" s="6" t="s">
        <v>50</v>
      </c>
      <c r="AM558" s="6" t="s">
        <v>50</v>
      </c>
      <c r="AN558" s="6" t="s">
        <v>50</v>
      </c>
      <c r="AO558" s="6" t="s">
        <v>50</v>
      </c>
      <c r="AP558" s="6" t="s">
        <v>50</v>
      </c>
    </row>
    <row r="559" spans="1:42">
      <c r="A559" s="5">
        <v>558</v>
      </c>
      <c r="B559" s="5" t="s">
        <v>1066</v>
      </c>
      <c r="C559" s="6" t="str">
        <f>IF(VLOOKUP(B559,'[1]Current Slope List'!$A$29:$M$1904,1,FALSE)=B559,"Y","N")</f>
        <v>Y</v>
      </c>
      <c r="D559" s="5" t="str">
        <f>VLOOKUP(B559,'[1]Current Slope List'!$A$29:$M$1904,2,FALSE)</f>
        <v>10SW-D/C54</v>
      </c>
      <c r="E559" s="5">
        <f>VLOOKUP(B559,'[1]Current Slope List'!$A$29:$M$1904,3,FALSE)</f>
        <v>0</v>
      </c>
      <c r="F559" s="6" t="str">
        <f t="shared" si="16"/>
        <v>WHOLE</v>
      </c>
      <c r="G559" s="6" t="str">
        <f>VLOOKUP(B559,'[1]Current Slope List'!$A$29:$M$1904,4,FALSE)</f>
        <v>E</v>
      </c>
      <c r="H559" s="6" t="str">
        <f>VLOOKUP(B559,'[1]Current Slope List'!$A$29:$M$1904,5,FALSE)</f>
        <v>SKW&amp;Is-S</v>
      </c>
      <c r="I559" s="6" t="s">
        <v>899</v>
      </c>
      <c r="J559" s="6" t="s">
        <v>1055</v>
      </c>
      <c r="K559" s="6">
        <f>VLOOKUP(B559,'[1]Current Slope List'!$A$29:$M$1904,11,FALSE)</f>
        <v>0</v>
      </c>
      <c r="L559" s="5" t="s">
        <v>1056</v>
      </c>
      <c r="M559" s="5" t="s">
        <v>1057</v>
      </c>
      <c r="N559" s="5" t="str">
        <f>VLOOKUP(B559,'[1]Current Slope List'!$A$29:$M$1904,8,FALSE)</f>
        <v>CSD</v>
      </c>
      <c r="O559" s="7" t="s">
        <v>46</v>
      </c>
      <c r="P559" s="7">
        <v>45</v>
      </c>
      <c r="Q559" s="7">
        <v>3.7</v>
      </c>
      <c r="R559" s="7">
        <v>20</v>
      </c>
      <c r="S559" s="7">
        <f t="shared" si="17"/>
        <v>74</v>
      </c>
      <c r="T559" s="12">
        <v>0</v>
      </c>
      <c r="U559" s="12">
        <v>1</v>
      </c>
      <c r="V559" s="12">
        <v>0</v>
      </c>
      <c r="W559" s="12">
        <v>0</v>
      </c>
      <c r="X559" s="12">
        <v>0</v>
      </c>
      <c r="Y559" s="6" t="s">
        <v>61</v>
      </c>
      <c r="Z559" s="6" t="s">
        <v>62</v>
      </c>
      <c r="AA559" s="9" t="s">
        <v>116</v>
      </c>
      <c r="AB559" s="9" t="s">
        <v>116</v>
      </c>
      <c r="AC559" s="9" t="s">
        <v>116</v>
      </c>
      <c r="AD559" s="9" t="s">
        <v>116</v>
      </c>
      <c r="AE559" s="9" t="s">
        <v>49</v>
      </c>
      <c r="AF559" s="5">
        <v>1</v>
      </c>
      <c r="AG559" s="10">
        <f>VLOOKUP(B559,[1]NPRS!$A$29:$O$1904,10,FALSE)</f>
        <v>0</v>
      </c>
      <c r="AH559" s="5" t="str">
        <f>VLOOKUP(B559,'[1]Current Slope List'!$A$29:$M$1904,12,FALSE)</f>
        <v>Yes</v>
      </c>
      <c r="AI559" s="6" t="str">
        <f>IF(VLOOKUP(B135,'[1]intensive 2019'!$A$2:$E$145,1,TRUE)=B135,"Y","N")</f>
        <v>N</v>
      </c>
      <c r="AJ559" s="6" t="s">
        <v>50</v>
      </c>
      <c r="AK559" s="5">
        <v>0</v>
      </c>
      <c r="AL559" s="6" t="s">
        <v>50</v>
      </c>
      <c r="AM559" s="6" t="s">
        <v>50</v>
      </c>
      <c r="AN559" s="6" t="s">
        <v>50</v>
      </c>
      <c r="AO559" s="6" t="s">
        <v>50</v>
      </c>
      <c r="AP559" s="6" t="s">
        <v>50</v>
      </c>
    </row>
    <row r="560" spans="1:42">
      <c r="A560" s="5">
        <v>559</v>
      </c>
      <c r="B560" s="5" t="s">
        <v>1067</v>
      </c>
      <c r="C560" s="6" t="str">
        <f>IF(VLOOKUP(B560,'[1]Current Slope List'!$A$29:$M$1904,1,FALSE)=B560,"Y","N")</f>
        <v>Y</v>
      </c>
      <c r="D560" s="5" t="str">
        <f>VLOOKUP(B560,'[1]Current Slope List'!$A$29:$M$1904,2,FALSE)</f>
        <v>10SW-D/C36</v>
      </c>
      <c r="E560" s="5">
        <f>VLOOKUP(B560,'[1]Current Slope List'!$A$29:$M$1904,3,FALSE)</f>
        <v>0</v>
      </c>
      <c r="F560" s="6" t="str">
        <f t="shared" si="16"/>
        <v>WHOLE</v>
      </c>
      <c r="G560" s="6" t="str">
        <f>VLOOKUP(B560,'[1]Current Slope List'!$A$29:$M$1904,4,FALSE)</f>
        <v>E</v>
      </c>
      <c r="H560" s="6" t="str">
        <f>VLOOKUP(B560,'[1]Current Slope List'!$A$29:$M$1904,5,FALSE)</f>
        <v>SKW&amp;Is-S</v>
      </c>
      <c r="I560" s="6" t="s">
        <v>899</v>
      </c>
      <c r="J560" s="6" t="s">
        <v>1055</v>
      </c>
      <c r="K560" s="6">
        <f>VLOOKUP(B560,'[1]Current Slope List'!$A$29:$M$1904,11,FALSE)</f>
        <v>0</v>
      </c>
      <c r="L560" s="5" t="s">
        <v>1056</v>
      </c>
      <c r="M560" s="5" t="s">
        <v>1057</v>
      </c>
      <c r="N560" s="5" t="str">
        <f>VLOOKUP(B560,'[1]Current Slope List'!$A$29:$M$1904,8,FALSE)</f>
        <v>CSD</v>
      </c>
      <c r="O560" s="7" t="s">
        <v>46</v>
      </c>
      <c r="P560" s="7">
        <v>65</v>
      </c>
      <c r="Q560" s="7">
        <v>6</v>
      </c>
      <c r="R560" s="7">
        <v>33</v>
      </c>
      <c r="S560" s="7">
        <f t="shared" si="17"/>
        <v>198</v>
      </c>
      <c r="T560" s="12">
        <v>0</v>
      </c>
      <c r="U560" s="12">
        <v>0.6</v>
      </c>
      <c r="V560" s="12">
        <v>0</v>
      </c>
      <c r="W560" s="12">
        <v>0.1</v>
      </c>
      <c r="X560" s="12">
        <v>0.3</v>
      </c>
      <c r="Y560" s="6" t="s">
        <v>61</v>
      </c>
      <c r="Z560" s="6" t="s">
        <v>72</v>
      </c>
      <c r="AA560" s="9" t="s">
        <v>116</v>
      </c>
      <c r="AB560" s="9" t="s">
        <v>116</v>
      </c>
      <c r="AC560" s="9" t="s">
        <v>116</v>
      </c>
      <c r="AD560" s="9" t="s">
        <v>116</v>
      </c>
      <c r="AE560" s="9" t="s">
        <v>49</v>
      </c>
      <c r="AF560" s="5">
        <v>1</v>
      </c>
      <c r="AG560" s="10">
        <f>VLOOKUP(B560,[1]NPRS!$A$29:$O$1904,10,FALSE)</f>
        <v>0</v>
      </c>
      <c r="AH560" s="5" t="str">
        <f>VLOOKUP(B560,'[1]Current Slope List'!$A$29:$M$1904,12,FALSE)</f>
        <v>Yes</v>
      </c>
      <c r="AI560" s="6" t="str">
        <f>IF(VLOOKUP(B136,'[1]intensive 2019'!$A$2:$E$145,1,TRUE)=B136,"Y","N")</f>
        <v>N</v>
      </c>
      <c r="AJ560" s="6" t="s">
        <v>50</v>
      </c>
      <c r="AK560" s="5">
        <v>1</v>
      </c>
      <c r="AL560" s="6" t="s">
        <v>50</v>
      </c>
      <c r="AM560" s="6" t="s">
        <v>50</v>
      </c>
      <c r="AN560" s="6" t="s">
        <v>50</v>
      </c>
      <c r="AO560" s="6" t="s">
        <v>50</v>
      </c>
      <c r="AP560" s="6" t="s">
        <v>50</v>
      </c>
    </row>
    <row r="561" spans="1:42">
      <c r="A561" s="5">
        <v>560</v>
      </c>
      <c r="B561" s="5" t="s">
        <v>1068</v>
      </c>
      <c r="C561" s="6" t="str">
        <f>IF(VLOOKUP(B561,'[1]Current Slope List'!$A$29:$M$1904,1,FALSE)=B561,"Y","N")</f>
        <v>Y</v>
      </c>
      <c r="D561" s="5" t="str">
        <f>VLOOKUP(B561,'[1]Current Slope List'!$A$29:$M$1904,2,FALSE)</f>
        <v>10SW-D/CR37</v>
      </c>
      <c r="E561" s="5">
        <f>VLOOKUP(B561,'[1]Current Slope List'!$A$29:$M$1904,3,FALSE)</f>
        <v>0</v>
      </c>
      <c r="F561" s="6" t="str">
        <f t="shared" si="16"/>
        <v>WHOLE</v>
      </c>
      <c r="G561" s="6" t="str">
        <f>VLOOKUP(B561,'[1]Current Slope List'!$A$29:$M$1904,4,FALSE)</f>
        <v>E</v>
      </c>
      <c r="H561" s="6" t="str">
        <f>VLOOKUP(B561,'[1]Current Slope List'!$A$29:$M$1904,5,FALSE)</f>
        <v>SKW&amp;Is-S</v>
      </c>
      <c r="I561" s="6" t="s">
        <v>899</v>
      </c>
      <c r="J561" s="6" t="s">
        <v>1055</v>
      </c>
      <c r="K561" s="6">
        <f>VLOOKUP(B561,'[1]Current Slope List'!$A$29:$M$1904,11,FALSE)</f>
        <v>0</v>
      </c>
      <c r="L561" s="5" t="s">
        <v>1056</v>
      </c>
      <c r="M561" s="5" t="s">
        <v>1057</v>
      </c>
      <c r="N561" s="5" t="str">
        <f>VLOOKUP(B561,'[1]Current Slope List'!$A$29:$M$1904,8,FALSE)</f>
        <v>CSD</v>
      </c>
      <c r="O561" s="7" t="s">
        <v>46</v>
      </c>
      <c r="P561" s="7">
        <v>37</v>
      </c>
      <c r="Q561" s="7">
        <v>8.5</v>
      </c>
      <c r="R561" s="7">
        <v>34</v>
      </c>
      <c r="S561" s="7">
        <f t="shared" si="17"/>
        <v>289</v>
      </c>
      <c r="T561" s="12">
        <v>0</v>
      </c>
      <c r="U561" s="12">
        <v>0.8</v>
      </c>
      <c r="V561" s="12">
        <v>0</v>
      </c>
      <c r="W561" s="12">
        <v>0</v>
      </c>
      <c r="X561" s="12">
        <v>0.2</v>
      </c>
      <c r="Y561" s="6" t="s">
        <v>61</v>
      </c>
      <c r="Z561" s="6" t="s">
        <v>72</v>
      </c>
      <c r="AA561" s="9" t="s">
        <v>1069</v>
      </c>
      <c r="AB561" s="9" t="s">
        <v>1070</v>
      </c>
      <c r="AC561" s="9" t="s">
        <v>1071</v>
      </c>
      <c r="AD561" s="9" t="s">
        <v>1072</v>
      </c>
      <c r="AE561" s="9" t="s">
        <v>1073</v>
      </c>
      <c r="AF561" s="5">
        <v>1</v>
      </c>
      <c r="AG561" s="10">
        <f>VLOOKUP(B561,[1]NPRS!$A$29:$O$1904,10,FALSE)</f>
        <v>816.75</v>
      </c>
      <c r="AH561" s="5" t="str">
        <f>VLOOKUP(B561,'[1]Current Slope List'!$A$29:$M$1904,12,FALSE)</f>
        <v>Yes</v>
      </c>
      <c r="AI561" s="6" t="str">
        <f>IF(VLOOKUP(B137,'[1]intensive 2019'!$A$2:$E$145,1,TRUE)=B137,"Y","N")</f>
        <v>N</v>
      </c>
      <c r="AJ561" s="6" t="s">
        <v>50</v>
      </c>
      <c r="AK561" s="5">
        <v>4</v>
      </c>
      <c r="AL561" s="6" t="s">
        <v>50</v>
      </c>
      <c r="AM561" s="6" t="s">
        <v>50</v>
      </c>
      <c r="AN561" s="6" t="s">
        <v>50</v>
      </c>
      <c r="AO561" s="6" t="s">
        <v>50</v>
      </c>
      <c r="AP561" s="6" t="s">
        <v>50</v>
      </c>
    </row>
    <row r="562" spans="1:42">
      <c r="A562" s="5">
        <v>561</v>
      </c>
      <c r="B562" s="5" t="s">
        <v>1074</v>
      </c>
      <c r="C562" s="6" t="str">
        <f>IF(VLOOKUP(B562,'[1]Current Slope List'!$A$29:$M$1904,1,FALSE)=B562,"Y","N")</f>
        <v>Y</v>
      </c>
      <c r="D562" s="5" t="str">
        <f>VLOOKUP(B562,'[1]Current Slope List'!$A$29:$M$1904,2,FALSE)</f>
        <v>10SW-D/C34</v>
      </c>
      <c r="E562" s="5">
        <f>VLOOKUP(B562,'[1]Current Slope List'!$A$29:$M$1904,3,FALSE)</f>
        <v>0</v>
      </c>
      <c r="F562" s="6" t="str">
        <f t="shared" si="16"/>
        <v>WHOLE</v>
      </c>
      <c r="G562" s="6" t="str">
        <f>VLOOKUP(B562,'[1]Current Slope List'!$A$29:$M$1904,4,FALSE)</f>
        <v>E</v>
      </c>
      <c r="H562" s="6" t="str">
        <f>VLOOKUP(B562,'[1]Current Slope List'!$A$29:$M$1904,5,FALSE)</f>
        <v>SKW&amp;Is-S</v>
      </c>
      <c r="I562" s="6" t="s">
        <v>899</v>
      </c>
      <c r="J562" s="6" t="s">
        <v>1055</v>
      </c>
      <c r="K562" s="6">
        <f>VLOOKUP(B562,'[1]Current Slope List'!$A$29:$M$1904,11,FALSE)</f>
        <v>0</v>
      </c>
      <c r="L562" s="5" t="s">
        <v>1056</v>
      </c>
      <c r="M562" s="5" t="s">
        <v>1057</v>
      </c>
      <c r="N562" s="5" t="str">
        <f>VLOOKUP(B562,'[1]Current Slope List'!$A$29:$M$1904,8,FALSE)</f>
        <v>CSD</v>
      </c>
      <c r="O562" s="7" t="s">
        <v>46</v>
      </c>
      <c r="P562" s="7">
        <v>42</v>
      </c>
      <c r="Q562" s="7">
        <v>4.5</v>
      </c>
      <c r="R562" s="7">
        <v>65</v>
      </c>
      <c r="S562" s="7">
        <f t="shared" si="17"/>
        <v>292.5</v>
      </c>
      <c r="T562" s="12">
        <v>0</v>
      </c>
      <c r="U562" s="12">
        <v>0.1</v>
      </c>
      <c r="V562" s="12">
        <v>0</v>
      </c>
      <c r="W562" s="12">
        <v>0.6</v>
      </c>
      <c r="X562" s="12">
        <v>0.3</v>
      </c>
      <c r="Y562" s="6" t="s">
        <v>78</v>
      </c>
      <c r="Z562" s="6" t="s">
        <v>62</v>
      </c>
      <c r="AA562" s="9" t="s">
        <v>116</v>
      </c>
      <c r="AB562" s="9" t="s">
        <v>116</v>
      </c>
      <c r="AC562" s="9" t="s">
        <v>116</v>
      </c>
      <c r="AD562" s="9" t="s">
        <v>116</v>
      </c>
      <c r="AE562" s="9" t="s">
        <v>49</v>
      </c>
      <c r="AF562" s="5">
        <v>3</v>
      </c>
      <c r="AG562" s="10">
        <f>VLOOKUP(B562,[1]NPRS!$A$29:$O$1904,10,FALSE)</f>
        <v>0</v>
      </c>
      <c r="AH562" s="5" t="str">
        <f>VLOOKUP(B562,'[1]Current Slope List'!$A$29:$M$1904,12,FALSE)</f>
        <v>Yes</v>
      </c>
      <c r="AI562" s="6" t="str">
        <f>IF(VLOOKUP(B138,'[1]intensive 2019'!$A$2:$E$145,1,TRUE)=B138,"Y","N")</f>
        <v>N</v>
      </c>
      <c r="AJ562" s="6" t="s">
        <v>50</v>
      </c>
      <c r="AK562" s="5">
        <v>3</v>
      </c>
      <c r="AL562" s="6" t="s">
        <v>50</v>
      </c>
      <c r="AM562" s="6" t="s">
        <v>50</v>
      </c>
      <c r="AN562" s="6" t="s">
        <v>50</v>
      </c>
      <c r="AO562" s="6" t="s">
        <v>50</v>
      </c>
      <c r="AP562" s="6" t="s">
        <v>50</v>
      </c>
    </row>
    <row r="563" spans="1:42">
      <c r="A563" s="5">
        <v>562</v>
      </c>
      <c r="B563" s="5" t="s">
        <v>1075</v>
      </c>
      <c r="C563" s="6" t="str">
        <f>IF(VLOOKUP(B563,'[1]Current Slope List'!$A$29:$M$1904,1,FALSE)=B563,"Y","N")</f>
        <v>Y</v>
      </c>
      <c r="D563" s="5" t="str">
        <f>VLOOKUP(B563,'[1]Current Slope List'!$A$29:$M$1904,2,FALSE)</f>
        <v>10SW-D/F15</v>
      </c>
      <c r="E563" s="5">
        <f>VLOOKUP(B563,'[1]Current Slope List'!$A$29:$M$1904,3,FALSE)</f>
        <v>0</v>
      </c>
      <c r="F563" s="6" t="str">
        <f t="shared" si="16"/>
        <v>WHOLE</v>
      </c>
      <c r="G563" s="6" t="str">
        <f>VLOOKUP(B563,'[1]Current Slope List'!$A$29:$M$1904,4,FALSE)</f>
        <v>E</v>
      </c>
      <c r="H563" s="6" t="str">
        <f>VLOOKUP(B563,'[1]Current Slope List'!$A$29:$M$1904,5,FALSE)</f>
        <v>SKW&amp;Is-S</v>
      </c>
      <c r="I563" s="6" t="s">
        <v>899</v>
      </c>
      <c r="J563" s="6" t="s">
        <v>1055</v>
      </c>
      <c r="K563" s="6">
        <f>VLOOKUP(B563,'[1]Current Slope List'!$A$29:$M$1904,11,FALSE)</f>
        <v>0</v>
      </c>
      <c r="L563" s="5" t="s">
        <v>1056</v>
      </c>
      <c r="M563" s="5" t="s">
        <v>1057</v>
      </c>
      <c r="N563" s="5" t="str">
        <f>VLOOKUP(B563,'[1]Current Slope List'!$A$29:$M$1904,8,FALSE)</f>
        <v>CSD</v>
      </c>
      <c r="O563" s="7" t="s">
        <v>46</v>
      </c>
      <c r="P563" s="7">
        <v>32</v>
      </c>
      <c r="Q563" s="7">
        <v>8</v>
      </c>
      <c r="R563" s="7">
        <v>7</v>
      </c>
      <c r="S563" s="7">
        <f t="shared" si="17"/>
        <v>56</v>
      </c>
      <c r="T563" s="12">
        <v>0</v>
      </c>
      <c r="U563" s="12">
        <v>1</v>
      </c>
      <c r="V563" s="12">
        <v>0</v>
      </c>
      <c r="W563" s="12">
        <v>0</v>
      </c>
      <c r="X563" s="12">
        <v>0</v>
      </c>
      <c r="Y563" s="6" t="s">
        <v>61</v>
      </c>
      <c r="Z563" s="6" t="s">
        <v>62</v>
      </c>
      <c r="AA563" s="9" t="s">
        <v>116</v>
      </c>
      <c r="AB563" s="9" t="s">
        <v>116</v>
      </c>
      <c r="AC563" s="9" t="s">
        <v>116</v>
      </c>
      <c r="AD563" s="9" t="s">
        <v>116</v>
      </c>
      <c r="AE563" s="9" t="s">
        <v>49</v>
      </c>
      <c r="AF563" s="5">
        <v>3</v>
      </c>
      <c r="AG563" s="10">
        <f>VLOOKUP(B563,[1]NPRS!$A$29:$O$1904,10,FALSE)</f>
        <v>0</v>
      </c>
      <c r="AH563" s="5" t="str">
        <f>VLOOKUP(B563,'[1]Current Slope List'!$A$29:$M$1904,12,FALSE)</f>
        <v>Yes</v>
      </c>
      <c r="AI563" s="6" t="str">
        <f>IF(VLOOKUP(B139,'[1]intensive 2019'!$A$2:$E$145,1,TRUE)=B139,"Y","N")</f>
        <v>N</v>
      </c>
      <c r="AJ563" s="6" t="s">
        <v>50</v>
      </c>
      <c r="AK563" s="5">
        <v>4</v>
      </c>
      <c r="AL563" s="6" t="s">
        <v>50</v>
      </c>
      <c r="AM563" s="6" t="s">
        <v>50</v>
      </c>
      <c r="AN563" s="6" t="s">
        <v>50</v>
      </c>
      <c r="AO563" s="6" t="s">
        <v>50</v>
      </c>
      <c r="AP563" s="6" t="s">
        <v>50</v>
      </c>
    </row>
    <row r="564" spans="1:42">
      <c r="A564" s="5">
        <v>563</v>
      </c>
      <c r="B564" s="5" t="s">
        <v>1076</v>
      </c>
      <c r="C564" s="6" t="str">
        <f>IF(VLOOKUP(B564,'[1]Current Slope List'!$A$29:$M$1904,1,FALSE)=B564,"Y","N")</f>
        <v>Y</v>
      </c>
      <c r="D564" s="5" t="str">
        <f>VLOOKUP(B564,'[1]Current Slope List'!$A$29:$M$1904,2,FALSE)</f>
        <v>10SW-D/C33</v>
      </c>
      <c r="E564" s="5">
        <f>VLOOKUP(B564,'[1]Current Slope List'!$A$29:$M$1904,3,FALSE)</f>
        <v>0</v>
      </c>
      <c r="F564" s="6" t="str">
        <f t="shared" si="16"/>
        <v>WHOLE</v>
      </c>
      <c r="G564" s="6" t="str">
        <f>VLOOKUP(B564,'[1]Current Slope List'!$A$29:$M$1904,4,FALSE)</f>
        <v>E</v>
      </c>
      <c r="H564" s="6" t="str">
        <f>VLOOKUP(B564,'[1]Current Slope List'!$A$29:$M$1904,5,FALSE)</f>
        <v>SKW&amp;Is-S</v>
      </c>
      <c r="I564" s="6" t="s">
        <v>899</v>
      </c>
      <c r="J564" s="6" t="s">
        <v>1055</v>
      </c>
      <c r="K564" s="6">
        <f>VLOOKUP(B564,'[1]Current Slope List'!$A$29:$M$1904,11,FALSE)</f>
        <v>0</v>
      </c>
      <c r="L564" s="5" t="s">
        <v>1056</v>
      </c>
      <c r="M564" s="5" t="s">
        <v>1057</v>
      </c>
      <c r="N564" s="5" t="str">
        <f>VLOOKUP(B564,'[1]Current Slope List'!$A$29:$M$1904,8,FALSE)</f>
        <v>CSD</v>
      </c>
      <c r="O564" s="7" t="s">
        <v>125</v>
      </c>
      <c r="P564" s="7">
        <v>55</v>
      </c>
      <c r="Q564" s="7">
        <v>7</v>
      </c>
      <c r="R564" s="7">
        <v>65</v>
      </c>
      <c r="S564" s="7">
        <f t="shared" si="17"/>
        <v>455</v>
      </c>
      <c r="T564" s="12">
        <v>0</v>
      </c>
      <c r="U564" s="12">
        <v>0.05</v>
      </c>
      <c r="V564" s="12">
        <v>0</v>
      </c>
      <c r="W564" s="12">
        <v>0.95</v>
      </c>
      <c r="X564" s="12">
        <v>0</v>
      </c>
      <c r="Y564" s="6" t="s">
        <v>61</v>
      </c>
      <c r="Z564" s="6" t="s">
        <v>72</v>
      </c>
      <c r="AA564" s="9" t="s">
        <v>116</v>
      </c>
      <c r="AB564" s="9" t="s">
        <v>116</v>
      </c>
      <c r="AC564" s="9" t="s">
        <v>116</v>
      </c>
      <c r="AD564" s="9" t="s">
        <v>116</v>
      </c>
      <c r="AE564" s="9" t="s">
        <v>49</v>
      </c>
      <c r="AF564" s="5">
        <v>3</v>
      </c>
      <c r="AG564" s="10">
        <f>VLOOKUP(B564,[1]NPRS!$A$29:$O$1904,10,FALSE)</f>
        <v>0.01</v>
      </c>
      <c r="AH564" s="5" t="str">
        <f>VLOOKUP(B564,'[1]Current Slope List'!$A$29:$M$1904,12,FALSE)</f>
        <v>Yes</v>
      </c>
      <c r="AI564" s="6" t="str">
        <f>IF(VLOOKUP(B140,'[1]intensive 2019'!$A$2:$E$145,1,TRUE)=B140,"Y","N")</f>
        <v>N</v>
      </c>
      <c r="AJ564" s="6" t="s">
        <v>50</v>
      </c>
      <c r="AK564" s="5">
        <v>3</v>
      </c>
      <c r="AL564" s="6" t="s">
        <v>50</v>
      </c>
      <c r="AM564" s="6" t="s">
        <v>50</v>
      </c>
      <c r="AN564" s="6" t="s">
        <v>50</v>
      </c>
      <c r="AO564" s="6" t="s">
        <v>50</v>
      </c>
      <c r="AP564" s="6" t="s">
        <v>50</v>
      </c>
    </row>
    <row r="565" spans="1:42">
      <c r="A565" s="5">
        <v>564</v>
      </c>
      <c r="B565" s="5" t="s">
        <v>1077</v>
      </c>
      <c r="C565" s="6" t="str">
        <f>IF(VLOOKUP(B565,'[1]Current Slope List'!$A$29:$M$1904,1,FALSE)=B565,"Y","N")</f>
        <v>Y</v>
      </c>
      <c r="D565" s="5" t="str">
        <f>VLOOKUP(B565,'[1]Current Slope List'!$A$29:$M$1904,2,FALSE)</f>
        <v>10SW-D/F16</v>
      </c>
      <c r="E565" s="5">
        <f>VLOOKUP(B565,'[1]Current Slope List'!$A$29:$M$1904,3,FALSE)</f>
        <v>0</v>
      </c>
      <c r="F565" s="6" t="str">
        <f t="shared" si="16"/>
        <v>WHOLE</v>
      </c>
      <c r="G565" s="6" t="str">
        <f>VLOOKUP(B565,'[1]Current Slope List'!$A$29:$M$1904,4,FALSE)</f>
        <v>E</v>
      </c>
      <c r="H565" s="6" t="str">
        <f>VLOOKUP(B565,'[1]Current Slope List'!$A$29:$M$1904,5,FALSE)</f>
        <v>SKW&amp;Is-S</v>
      </c>
      <c r="I565" s="6" t="s">
        <v>899</v>
      </c>
      <c r="J565" s="6" t="s">
        <v>1055</v>
      </c>
      <c r="K565" s="6">
        <f>VLOOKUP(B565,'[1]Current Slope List'!$A$29:$M$1904,11,FALSE)</f>
        <v>0</v>
      </c>
      <c r="L565" s="5" t="s">
        <v>1056</v>
      </c>
      <c r="M565" s="5" t="s">
        <v>1057</v>
      </c>
      <c r="N565" s="5" t="str">
        <f>VLOOKUP(B565,'[1]Current Slope List'!$A$29:$M$1904,8,FALSE)</f>
        <v>CSD</v>
      </c>
      <c r="O565" s="7" t="s">
        <v>46</v>
      </c>
      <c r="P565" s="7">
        <v>30</v>
      </c>
      <c r="Q565" s="7">
        <v>12</v>
      </c>
      <c r="R565" s="7">
        <v>10</v>
      </c>
      <c r="S565" s="7">
        <f t="shared" si="17"/>
        <v>120</v>
      </c>
      <c r="T565" s="12">
        <v>0</v>
      </c>
      <c r="U565" s="12">
        <v>1</v>
      </c>
      <c r="V565" s="12">
        <v>0</v>
      </c>
      <c r="W565" s="12">
        <v>0</v>
      </c>
      <c r="X565" s="12">
        <v>0</v>
      </c>
      <c r="Y565" s="6" t="s">
        <v>61</v>
      </c>
      <c r="Z565" s="6" t="s">
        <v>62</v>
      </c>
      <c r="AA565" s="9" t="s">
        <v>116</v>
      </c>
      <c r="AB565" s="9" t="s">
        <v>116</v>
      </c>
      <c r="AC565" s="9" t="s">
        <v>116</v>
      </c>
      <c r="AD565" s="9" t="s">
        <v>116</v>
      </c>
      <c r="AE565" s="9" t="s">
        <v>49</v>
      </c>
      <c r="AF565" s="5">
        <v>2</v>
      </c>
      <c r="AG565" s="10">
        <f>VLOOKUP(B565,[1]NPRS!$A$29:$O$1904,10,FALSE)</f>
        <v>141.82</v>
      </c>
      <c r="AH565" s="5" t="str">
        <f>VLOOKUP(B565,'[1]Current Slope List'!$A$29:$M$1904,12,FALSE)</f>
        <v>Yes</v>
      </c>
      <c r="AI565" s="6" t="str">
        <f>IF(VLOOKUP(B141,'[1]intensive 2019'!$A$2:$E$145,1,TRUE)=B141,"Y","N")</f>
        <v>N</v>
      </c>
      <c r="AJ565" s="6" t="s">
        <v>50</v>
      </c>
      <c r="AK565" s="5">
        <v>15</v>
      </c>
      <c r="AL565" s="6" t="s">
        <v>50</v>
      </c>
      <c r="AM565" s="6" t="s">
        <v>50</v>
      </c>
      <c r="AN565" s="6" t="s">
        <v>50</v>
      </c>
      <c r="AO565" s="6" t="s">
        <v>50</v>
      </c>
      <c r="AP565" s="6" t="s">
        <v>50</v>
      </c>
    </row>
    <row r="566" spans="1:42">
      <c r="A566" s="5">
        <v>565</v>
      </c>
      <c r="B566" s="5" t="s">
        <v>1078</v>
      </c>
      <c r="C566" s="6" t="str">
        <f>IF(VLOOKUP(B566,'[1]Current Slope List'!$A$29:$M$1904,1,FALSE)=B566,"Y","N")</f>
        <v>Y</v>
      </c>
      <c r="D566" s="5" t="str">
        <f>VLOOKUP(B566,'[1]Current Slope List'!$A$29:$M$1904,2,FALSE)</f>
        <v>10SW-D/C32</v>
      </c>
      <c r="E566" s="5">
        <f>VLOOKUP(B566,'[1]Current Slope List'!$A$29:$M$1904,3,FALSE)</f>
        <v>0</v>
      </c>
      <c r="F566" s="6" t="str">
        <f t="shared" si="16"/>
        <v>WHOLE</v>
      </c>
      <c r="G566" s="6" t="str">
        <f>VLOOKUP(B566,'[1]Current Slope List'!$A$29:$M$1904,4,FALSE)</f>
        <v>E</v>
      </c>
      <c r="H566" s="6" t="str">
        <f>VLOOKUP(B566,'[1]Current Slope List'!$A$29:$M$1904,5,FALSE)</f>
        <v>SKW&amp;Is-S</v>
      </c>
      <c r="I566" s="6" t="s">
        <v>899</v>
      </c>
      <c r="J566" s="6" t="s">
        <v>1055</v>
      </c>
      <c r="K566" s="6">
        <f>VLOOKUP(B566,'[1]Current Slope List'!$A$29:$M$1904,11,FALSE)</f>
        <v>0</v>
      </c>
      <c r="L566" s="5" t="s">
        <v>1056</v>
      </c>
      <c r="M566" s="5" t="s">
        <v>1057</v>
      </c>
      <c r="N566" s="5" t="str">
        <f>VLOOKUP(B566,'[1]Current Slope List'!$A$29:$M$1904,8,FALSE)</f>
        <v>CSD</v>
      </c>
      <c r="O566" s="7" t="s">
        <v>125</v>
      </c>
      <c r="P566" s="7">
        <v>30</v>
      </c>
      <c r="Q566" s="7">
        <v>11.6</v>
      </c>
      <c r="R566" s="7">
        <v>75</v>
      </c>
      <c r="S566" s="7">
        <f t="shared" si="17"/>
        <v>870</v>
      </c>
      <c r="T566" s="12">
        <v>0</v>
      </c>
      <c r="U566" s="12">
        <v>0</v>
      </c>
      <c r="V566" s="12">
        <v>0</v>
      </c>
      <c r="W566" s="12">
        <v>1</v>
      </c>
      <c r="X566" s="12">
        <v>0</v>
      </c>
      <c r="Y566" s="6" t="s">
        <v>61</v>
      </c>
      <c r="Z566" s="6" t="s">
        <v>72</v>
      </c>
      <c r="AA566" s="9" t="s">
        <v>116</v>
      </c>
      <c r="AB566" s="9" t="s">
        <v>116</v>
      </c>
      <c r="AC566" s="9" t="s">
        <v>116</v>
      </c>
      <c r="AD566" s="9" t="s">
        <v>116</v>
      </c>
      <c r="AE566" s="9" t="s">
        <v>49</v>
      </c>
      <c r="AF566" s="5">
        <v>3</v>
      </c>
      <c r="AG566" s="10">
        <f>VLOOKUP(B566,[1]NPRS!$A$29:$O$1904,10,FALSE)</f>
        <v>0</v>
      </c>
      <c r="AH566" s="5" t="str">
        <f>VLOOKUP(B566,'[1]Current Slope List'!$A$29:$M$1904,12,FALSE)</f>
        <v>Yes</v>
      </c>
      <c r="AI566" s="6" t="str">
        <f>IF(VLOOKUP(B142,'[1]intensive 2019'!$A$2:$E$145,1,TRUE)=B142,"Y","N")</f>
        <v>N</v>
      </c>
      <c r="AJ566" s="6" t="s">
        <v>50</v>
      </c>
      <c r="AK566" s="5">
        <v>7</v>
      </c>
      <c r="AL566" s="6" t="s">
        <v>50</v>
      </c>
      <c r="AM566" s="6" t="s">
        <v>50</v>
      </c>
      <c r="AN566" s="6" t="s">
        <v>50</v>
      </c>
      <c r="AO566" s="6" t="s">
        <v>50</v>
      </c>
      <c r="AP566" s="6" t="s">
        <v>50</v>
      </c>
    </row>
    <row r="567" spans="1:42">
      <c r="A567" s="5">
        <v>566</v>
      </c>
      <c r="B567" s="5" t="s">
        <v>1079</v>
      </c>
      <c r="C567" s="6" t="str">
        <f>IF(VLOOKUP(B567,'[1]Current Slope List'!$A$29:$M$1904,1,FALSE)=B567,"Y","N")</f>
        <v>Y</v>
      </c>
      <c r="D567" s="5" t="str">
        <f>VLOOKUP(B567,'[1]Current Slope List'!$A$29:$M$1904,2,FALSE)</f>
        <v>10SW-D/FR17</v>
      </c>
      <c r="E567" s="5">
        <f>VLOOKUP(B567,'[1]Current Slope List'!$A$29:$M$1904,3,FALSE)</f>
        <v>0</v>
      </c>
      <c r="F567" s="6" t="str">
        <f t="shared" si="16"/>
        <v>WHOLE</v>
      </c>
      <c r="G567" s="6" t="str">
        <f>VLOOKUP(B567,'[1]Current Slope List'!$A$29:$M$1904,4,FALSE)</f>
        <v>E</v>
      </c>
      <c r="H567" s="6" t="str">
        <f>VLOOKUP(B567,'[1]Current Slope List'!$A$29:$M$1904,5,FALSE)</f>
        <v>SKW&amp;Is-S</v>
      </c>
      <c r="I567" s="6" t="s">
        <v>899</v>
      </c>
      <c r="J567" s="6" t="s">
        <v>1055</v>
      </c>
      <c r="K567" s="6">
        <f>VLOOKUP(B567,'[1]Current Slope List'!$A$29:$M$1904,11,FALSE)</f>
        <v>0</v>
      </c>
      <c r="L567" s="5" t="s">
        <v>1056</v>
      </c>
      <c r="M567" s="5" t="s">
        <v>1057</v>
      </c>
      <c r="N567" s="5" t="str">
        <f>VLOOKUP(B567,'[1]Current Slope List'!$A$29:$M$1904,8,FALSE)</f>
        <v>CSD</v>
      </c>
      <c r="O567" s="7" t="s">
        <v>46</v>
      </c>
      <c r="P567" s="7">
        <v>30</v>
      </c>
      <c r="Q567" s="7">
        <v>13.7</v>
      </c>
      <c r="R567" s="7">
        <v>9.3000000000000007</v>
      </c>
      <c r="S567" s="7">
        <f t="shared" si="17"/>
        <v>127.41</v>
      </c>
      <c r="T567" s="12">
        <v>0</v>
      </c>
      <c r="U567" s="12">
        <v>1</v>
      </c>
      <c r="V567" s="12">
        <v>0</v>
      </c>
      <c r="W567" s="12">
        <v>0</v>
      </c>
      <c r="X567" s="12">
        <v>0</v>
      </c>
      <c r="Y567" s="6" t="s">
        <v>61</v>
      </c>
      <c r="Z567" s="6" t="s">
        <v>62</v>
      </c>
      <c r="AA567" s="9">
        <v>5.4</v>
      </c>
      <c r="AB567" s="9">
        <v>10.7</v>
      </c>
      <c r="AC567" s="9">
        <v>70</v>
      </c>
      <c r="AD567" s="9" t="s">
        <v>72</v>
      </c>
      <c r="AE567" s="9" t="s">
        <v>49</v>
      </c>
      <c r="AF567" s="5">
        <v>2</v>
      </c>
      <c r="AG567" s="10">
        <f>VLOOKUP(B567,[1]NPRS!$A$29:$O$1904,10,FALSE)</f>
        <v>125.1</v>
      </c>
      <c r="AH567" s="5" t="str">
        <f>VLOOKUP(B567,'[1]Current Slope List'!$A$29:$M$1904,12,FALSE)</f>
        <v>Yes</v>
      </c>
      <c r="AI567" s="6" t="str">
        <f>IF(VLOOKUP(B143,'[1]intensive 2019'!$A$2:$E$145,1,TRUE)=B143,"Y","N")</f>
        <v>N</v>
      </c>
      <c r="AJ567" s="6" t="s">
        <v>50</v>
      </c>
      <c r="AK567" s="5">
        <v>0</v>
      </c>
      <c r="AL567" s="6" t="s">
        <v>50</v>
      </c>
      <c r="AM567" s="6" t="s">
        <v>50</v>
      </c>
      <c r="AN567" s="6" t="s">
        <v>50</v>
      </c>
      <c r="AO567" s="6" t="s">
        <v>50</v>
      </c>
      <c r="AP567" s="6" t="s">
        <v>50</v>
      </c>
    </row>
    <row r="568" spans="1:42">
      <c r="A568" s="5">
        <v>567</v>
      </c>
      <c r="B568" s="5" t="s">
        <v>1080</v>
      </c>
      <c r="C568" s="6" t="str">
        <f>IF(VLOOKUP(B568,'[1]Current Slope List'!$A$29:$M$1904,1,FALSE)=B568,"Y","N")</f>
        <v>Y</v>
      </c>
      <c r="D568" s="5" t="str">
        <f>VLOOKUP(B568,'[1]Current Slope List'!$A$29:$M$1904,2,FALSE)</f>
        <v>10SW-D/C31</v>
      </c>
      <c r="E568" s="5">
        <f>VLOOKUP(B568,'[1]Current Slope List'!$A$29:$M$1904,3,FALSE)</f>
        <v>0</v>
      </c>
      <c r="F568" s="6" t="str">
        <f t="shared" si="16"/>
        <v>WHOLE</v>
      </c>
      <c r="G568" s="6" t="str">
        <f>VLOOKUP(B568,'[1]Current Slope List'!$A$29:$M$1904,4,FALSE)</f>
        <v>E</v>
      </c>
      <c r="H568" s="6" t="str">
        <f>VLOOKUP(B568,'[1]Current Slope List'!$A$29:$M$1904,5,FALSE)</f>
        <v>SKW&amp;Is-S</v>
      </c>
      <c r="I568" s="6" t="s">
        <v>899</v>
      </c>
      <c r="J568" s="6" t="s">
        <v>1055</v>
      </c>
      <c r="K568" s="6">
        <f>VLOOKUP(B568,'[1]Current Slope List'!$A$29:$M$1904,11,FALSE)</f>
        <v>0</v>
      </c>
      <c r="L568" s="5" t="s">
        <v>1056</v>
      </c>
      <c r="M568" s="5" t="s">
        <v>1057</v>
      </c>
      <c r="N568" s="5" t="str">
        <f>VLOOKUP(B568,'[1]Current Slope List'!$A$29:$M$1904,8,FALSE)</f>
        <v>CSD</v>
      </c>
      <c r="O568" s="7" t="s">
        <v>125</v>
      </c>
      <c r="P568" s="7">
        <v>60</v>
      </c>
      <c r="Q568" s="7">
        <v>5</v>
      </c>
      <c r="R568" s="7">
        <v>35</v>
      </c>
      <c r="S568" s="7">
        <f t="shared" si="17"/>
        <v>175</v>
      </c>
      <c r="T568" s="12">
        <v>0</v>
      </c>
      <c r="U568" s="12">
        <v>0.45</v>
      </c>
      <c r="V568" s="12">
        <v>0</v>
      </c>
      <c r="W568" s="12">
        <v>0.2</v>
      </c>
      <c r="X568" s="12">
        <v>0.35</v>
      </c>
      <c r="Y568" s="6" t="s">
        <v>78</v>
      </c>
      <c r="Z568" s="6" t="s">
        <v>62</v>
      </c>
      <c r="AA568" s="9" t="s">
        <v>116</v>
      </c>
      <c r="AB568" s="9" t="s">
        <v>116</v>
      </c>
      <c r="AC568" s="9" t="s">
        <v>116</v>
      </c>
      <c r="AD568" s="9" t="s">
        <v>116</v>
      </c>
      <c r="AE568" s="9" t="s">
        <v>49</v>
      </c>
      <c r="AF568" s="5">
        <v>3</v>
      </c>
      <c r="AG568" s="10">
        <f>VLOOKUP(B568,[1]NPRS!$A$29:$O$1904,10,FALSE)</f>
        <v>0</v>
      </c>
      <c r="AH568" s="5" t="str">
        <f>VLOOKUP(B568,'[1]Current Slope List'!$A$29:$M$1904,12,FALSE)</f>
        <v>Yes</v>
      </c>
      <c r="AI568" s="6" t="str">
        <f>IF(VLOOKUP(B144,'[1]intensive 2019'!$A$2:$E$145,1,TRUE)=B144,"Y","N")</f>
        <v>N</v>
      </c>
      <c r="AJ568" s="6" t="s">
        <v>50</v>
      </c>
      <c r="AK568" s="5">
        <v>3</v>
      </c>
      <c r="AL568" s="6" t="s">
        <v>50</v>
      </c>
      <c r="AM568" s="6" t="s">
        <v>50</v>
      </c>
      <c r="AN568" s="6" t="s">
        <v>50</v>
      </c>
      <c r="AO568" s="6" t="s">
        <v>50</v>
      </c>
      <c r="AP568" s="6" t="s">
        <v>50</v>
      </c>
    </row>
    <row r="569" spans="1:42">
      <c r="A569" s="5">
        <v>568</v>
      </c>
      <c r="B569" s="5" t="s">
        <v>1081</v>
      </c>
      <c r="C569" s="6" t="str">
        <f>IF(VLOOKUP(B569,'[1]Current Slope List'!$A$29:$M$1904,1,FALSE)=B569,"Y","N")</f>
        <v>Y</v>
      </c>
      <c r="D569" s="5" t="str">
        <f>VLOOKUP(B569,'[1]Current Slope List'!$A$29:$M$1904,2,FALSE)</f>
        <v>10SW-D/R4</v>
      </c>
      <c r="E569" s="5">
        <f>VLOOKUP(B569,'[1]Current Slope List'!$A$29:$M$1904,3,FALSE)</f>
        <v>0</v>
      </c>
      <c r="F569" s="6" t="str">
        <f t="shared" si="16"/>
        <v>WHOLE</v>
      </c>
      <c r="G569" s="6" t="str">
        <f>VLOOKUP(B569,'[1]Current Slope List'!$A$29:$M$1904,4,FALSE)</f>
        <v>E</v>
      </c>
      <c r="H569" s="6" t="str">
        <f>VLOOKUP(B569,'[1]Current Slope List'!$A$29:$M$1904,5,FALSE)</f>
        <v>SKW&amp;Is-S</v>
      </c>
      <c r="I569" s="6" t="s">
        <v>899</v>
      </c>
      <c r="J569" s="6" t="s">
        <v>1055</v>
      </c>
      <c r="K569" s="6">
        <f>VLOOKUP(B569,'[1]Current Slope List'!$A$29:$M$1904,11,FALSE)</f>
        <v>0</v>
      </c>
      <c r="L569" s="5" t="s">
        <v>1056</v>
      </c>
      <c r="M569" s="5" t="s">
        <v>1057</v>
      </c>
      <c r="N569" s="5" t="str">
        <f>VLOOKUP(B569,'[1]Current Slope List'!$A$29:$M$1904,8,FALSE)</f>
        <v>CSD</v>
      </c>
      <c r="O569" s="7" t="s">
        <v>46</v>
      </c>
      <c r="P569" s="6" t="s">
        <v>49</v>
      </c>
      <c r="Q569" s="6" t="s">
        <v>49</v>
      </c>
      <c r="R569" s="6" t="s">
        <v>49</v>
      </c>
      <c r="S569" s="6" t="s">
        <v>49</v>
      </c>
      <c r="T569" s="6" t="s">
        <v>49</v>
      </c>
      <c r="U569" s="6" t="s">
        <v>49</v>
      </c>
      <c r="V569" s="6" t="s">
        <v>49</v>
      </c>
      <c r="W569" s="6" t="s">
        <v>49</v>
      </c>
      <c r="X569" s="6" t="s">
        <v>49</v>
      </c>
      <c r="Y569" s="6" t="s">
        <v>49</v>
      </c>
      <c r="Z569" s="6" t="s">
        <v>49</v>
      </c>
      <c r="AA569" s="9" t="s">
        <v>69</v>
      </c>
      <c r="AB569" s="9">
        <v>55</v>
      </c>
      <c r="AC569" s="9" t="s">
        <v>121</v>
      </c>
      <c r="AD569" s="9" t="s">
        <v>352</v>
      </c>
      <c r="AE569" s="9" t="s">
        <v>62</v>
      </c>
      <c r="AF569" s="5">
        <v>1</v>
      </c>
      <c r="AG569" s="10">
        <f>VLOOKUP(B569,[1]NPRS!$A$29:$O$1904,10,FALSE)</f>
        <v>2239.86</v>
      </c>
      <c r="AH569" s="5" t="str">
        <f>VLOOKUP(B569,'[1]Current Slope List'!$A$29:$M$1904,12,FALSE)</f>
        <v>No</v>
      </c>
      <c r="AI569" s="6" t="str">
        <f>IF(VLOOKUP(B145,'[1]intensive 2019'!$A$2:$E$145,1,TRUE)=B145,"Y","N")</f>
        <v>N</v>
      </c>
      <c r="AJ569" s="6" t="s">
        <v>50</v>
      </c>
      <c r="AL569" s="6" t="s">
        <v>50</v>
      </c>
      <c r="AM569" s="6" t="s">
        <v>50</v>
      </c>
      <c r="AN569" s="6" t="s">
        <v>50</v>
      </c>
      <c r="AO569" s="6" t="s">
        <v>50</v>
      </c>
      <c r="AP569" s="6" t="s">
        <v>50</v>
      </c>
    </row>
    <row r="570" spans="1:42">
      <c r="A570" s="5">
        <v>569</v>
      </c>
      <c r="B570" s="5" t="s">
        <v>1082</v>
      </c>
      <c r="C570" s="6" t="str">
        <f>IF(VLOOKUP(B570,'[1]Current Slope List'!$A$29:$M$1904,1,FALSE)=B570,"Y","N")</f>
        <v>Y</v>
      </c>
      <c r="D570" s="5" t="str">
        <f>VLOOKUP(B570,'[1]Current Slope List'!$A$29:$M$1904,2,FALSE)</f>
        <v>10SW-D/R6</v>
      </c>
      <c r="E570" s="5">
        <f>VLOOKUP(B570,'[1]Current Slope List'!$A$29:$M$1904,3,FALSE)</f>
        <v>0</v>
      </c>
      <c r="F570" s="6" t="str">
        <f t="shared" si="16"/>
        <v>WHOLE</v>
      </c>
      <c r="G570" s="6" t="str">
        <f>VLOOKUP(B570,'[1]Current Slope List'!$A$29:$M$1904,4,FALSE)</f>
        <v>E</v>
      </c>
      <c r="H570" s="6" t="str">
        <f>VLOOKUP(B570,'[1]Current Slope List'!$A$29:$M$1904,5,FALSE)</f>
        <v>SKW&amp;Is-S</v>
      </c>
      <c r="I570" s="6" t="s">
        <v>899</v>
      </c>
      <c r="J570" s="6" t="s">
        <v>1055</v>
      </c>
      <c r="K570" s="6">
        <f>VLOOKUP(B570,'[1]Current Slope List'!$A$29:$M$1904,11,FALSE)</f>
        <v>0</v>
      </c>
      <c r="L570" s="5" t="s">
        <v>1056</v>
      </c>
      <c r="M570" s="5" t="s">
        <v>1057</v>
      </c>
      <c r="N570" s="5" t="str">
        <f>VLOOKUP(B570,'[1]Current Slope List'!$A$29:$M$1904,8,FALSE)</f>
        <v>CSD</v>
      </c>
      <c r="O570" s="7" t="s">
        <v>46</v>
      </c>
      <c r="P570" s="6" t="s">
        <v>49</v>
      </c>
      <c r="Q570" s="6" t="s">
        <v>49</v>
      </c>
      <c r="R570" s="6" t="s">
        <v>49</v>
      </c>
      <c r="S570" s="6" t="s">
        <v>49</v>
      </c>
      <c r="T570" s="6" t="s">
        <v>49</v>
      </c>
      <c r="U570" s="6" t="s">
        <v>49</v>
      </c>
      <c r="V570" s="6" t="s">
        <v>49</v>
      </c>
      <c r="W570" s="6" t="s">
        <v>49</v>
      </c>
      <c r="X570" s="6" t="s">
        <v>49</v>
      </c>
      <c r="Y570" s="13" t="s">
        <v>49</v>
      </c>
      <c r="Z570" s="6" t="s">
        <v>49</v>
      </c>
      <c r="AA570" s="9" t="s">
        <v>270</v>
      </c>
      <c r="AB570" s="9" t="s">
        <v>226</v>
      </c>
      <c r="AC570" s="9" t="s">
        <v>71</v>
      </c>
      <c r="AD570" s="9" t="s">
        <v>352</v>
      </c>
      <c r="AE570" s="9" t="s">
        <v>62</v>
      </c>
      <c r="AF570" s="5">
        <v>1</v>
      </c>
      <c r="AG570" s="10">
        <f>VLOOKUP(B570,[1]NPRS!$A$29:$O$1904,10,FALSE)</f>
        <v>1049.8</v>
      </c>
      <c r="AH570" s="5" t="str">
        <f>VLOOKUP(B570,'[1]Current Slope List'!$A$29:$M$1904,12,FALSE)</f>
        <v>No</v>
      </c>
      <c r="AI570" s="6" t="str">
        <f>IF(VLOOKUP(B146,'[1]intensive 2019'!$A$2:$E$145,1,TRUE)=B146,"Y","N")</f>
        <v>Y</v>
      </c>
      <c r="AJ570" s="6" t="s">
        <v>50</v>
      </c>
      <c r="AL570" s="6" t="s">
        <v>50</v>
      </c>
      <c r="AM570" s="6" t="s">
        <v>50</v>
      </c>
      <c r="AN570" s="6" t="s">
        <v>50</v>
      </c>
      <c r="AO570" s="6" t="s">
        <v>50</v>
      </c>
      <c r="AP570" s="6" t="s">
        <v>50</v>
      </c>
    </row>
    <row r="571" spans="1:42">
      <c r="A571" s="5">
        <v>570</v>
      </c>
      <c r="B571" s="5" t="s">
        <v>1083</v>
      </c>
      <c r="C571" s="6" t="str">
        <f>IF(VLOOKUP(B571,'[1]Current Slope List'!$A$29:$M$1904,1,FALSE)=B571,"Y","N")</f>
        <v>Y</v>
      </c>
      <c r="D571" s="5" t="str">
        <f>VLOOKUP(B571,'[1]Current Slope List'!$A$29:$M$1904,2,FALSE)</f>
        <v>10SW-D/C35</v>
      </c>
      <c r="E571" s="5">
        <f>VLOOKUP(B571,'[1]Current Slope List'!$A$29:$M$1904,3,FALSE)</f>
        <v>0</v>
      </c>
      <c r="F571" s="6" t="str">
        <f t="shared" si="16"/>
        <v>WHOLE</v>
      </c>
      <c r="G571" s="6" t="str">
        <f>VLOOKUP(B571,'[1]Current Slope List'!$A$29:$M$1904,4,FALSE)</f>
        <v>E</v>
      </c>
      <c r="H571" s="6" t="str">
        <f>VLOOKUP(B571,'[1]Current Slope List'!$A$29:$M$1904,5,FALSE)</f>
        <v>SKW&amp;Is-S</v>
      </c>
      <c r="I571" s="6" t="s">
        <v>899</v>
      </c>
      <c r="J571" s="6" t="s">
        <v>1055</v>
      </c>
      <c r="K571" s="6">
        <f>VLOOKUP(B571,'[1]Current Slope List'!$A$29:$M$1904,11,FALSE)</f>
        <v>0</v>
      </c>
      <c r="L571" s="5" t="s">
        <v>1056</v>
      </c>
      <c r="M571" s="5" t="s">
        <v>1057</v>
      </c>
      <c r="N571" s="5" t="str">
        <f>VLOOKUP(B571,'[1]Current Slope List'!$A$29:$M$1904,8,FALSE)</f>
        <v>CSD</v>
      </c>
      <c r="O571" s="7" t="s">
        <v>46</v>
      </c>
      <c r="P571" s="7">
        <v>45</v>
      </c>
      <c r="Q571" s="7">
        <v>14</v>
      </c>
      <c r="R571" s="7">
        <v>162</v>
      </c>
      <c r="S571" s="7">
        <f t="shared" si="17"/>
        <v>2268</v>
      </c>
      <c r="T571" s="12">
        <v>0</v>
      </c>
      <c r="U571" s="12">
        <v>1</v>
      </c>
      <c r="V571" s="12">
        <v>0</v>
      </c>
      <c r="W571" s="12">
        <v>0</v>
      </c>
      <c r="X571" s="12">
        <v>0</v>
      </c>
      <c r="Y571" s="6" t="s">
        <v>61</v>
      </c>
      <c r="Z571" s="6" t="s">
        <v>62</v>
      </c>
      <c r="AA571" s="9" t="s">
        <v>116</v>
      </c>
      <c r="AB571" s="9" t="s">
        <v>116</v>
      </c>
      <c r="AC571" s="9" t="s">
        <v>116</v>
      </c>
      <c r="AD571" s="9" t="s">
        <v>116</v>
      </c>
      <c r="AE571" s="9" t="s">
        <v>49</v>
      </c>
      <c r="AF571" s="5">
        <v>1</v>
      </c>
      <c r="AG571" s="10">
        <f>VLOOKUP(B571,[1]NPRS!$A$29:$O$1904,10,FALSE)</f>
        <v>0</v>
      </c>
      <c r="AH571" s="5" t="str">
        <f>VLOOKUP(B571,'[1]Current Slope List'!$A$29:$M$1904,12,FALSE)</f>
        <v>Yes</v>
      </c>
      <c r="AI571" s="6" t="str">
        <f>IF(VLOOKUP(B147,'[1]intensive 2019'!$A$2:$E$145,1,TRUE)=B147,"Y","N")</f>
        <v>N</v>
      </c>
      <c r="AJ571" s="6" t="s">
        <v>50</v>
      </c>
      <c r="AK571" s="5">
        <v>11</v>
      </c>
      <c r="AL571" s="6" t="s">
        <v>50</v>
      </c>
      <c r="AM571" s="6" t="s">
        <v>50</v>
      </c>
      <c r="AN571" s="6" t="s">
        <v>50</v>
      </c>
      <c r="AO571" s="6" t="s">
        <v>50</v>
      </c>
      <c r="AP571" s="6" t="s">
        <v>50</v>
      </c>
    </row>
    <row r="572" spans="1:42">
      <c r="A572" s="5">
        <v>571</v>
      </c>
      <c r="B572" s="5" t="s">
        <v>1084</v>
      </c>
      <c r="C572" s="6" t="str">
        <f>IF(VLOOKUP(B572,'[1]Current Slope List'!$A$29:$M$1904,1,FALSE)=B572,"Y","N")</f>
        <v>Y</v>
      </c>
      <c r="D572" s="5" t="str">
        <f>VLOOKUP(B572,'[1]Current Slope List'!$A$29:$M$1904,2,FALSE)</f>
        <v>10SW-D/F18</v>
      </c>
      <c r="E572" s="5">
        <f>VLOOKUP(B572,'[1]Current Slope List'!$A$29:$M$1904,3,FALSE)</f>
        <v>0</v>
      </c>
      <c r="F572" s="6" t="str">
        <f t="shared" si="16"/>
        <v>WHOLE</v>
      </c>
      <c r="G572" s="6" t="str">
        <f>VLOOKUP(B572,'[1]Current Slope List'!$A$29:$M$1904,4,FALSE)</f>
        <v>E</v>
      </c>
      <c r="H572" s="6" t="str">
        <f>VLOOKUP(B572,'[1]Current Slope List'!$A$29:$M$1904,5,FALSE)</f>
        <v>SKW&amp;Is-S</v>
      </c>
      <c r="I572" s="6" t="s">
        <v>899</v>
      </c>
      <c r="J572" s="6" t="s">
        <v>1055</v>
      </c>
      <c r="K572" s="6">
        <f>VLOOKUP(B572,'[1]Current Slope List'!$A$29:$M$1904,11,FALSE)</f>
        <v>0</v>
      </c>
      <c r="L572" s="5" t="s">
        <v>1056</v>
      </c>
      <c r="M572" s="5" t="s">
        <v>1057</v>
      </c>
      <c r="N572" s="5" t="str">
        <f>VLOOKUP(B572,'[1]Current Slope List'!$A$29:$M$1904,8,FALSE)</f>
        <v>CSD</v>
      </c>
      <c r="O572" s="7" t="s">
        <v>46</v>
      </c>
      <c r="P572" s="7">
        <v>40</v>
      </c>
      <c r="Q572" s="7">
        <v>16</v>
      </c>
      <c r="R572" s="7">
        <v>55</v>
      </c>
      <c r="S572" s="7">
        <f t="shared" si="17"/>
        <v>880</v>
      </c>
      <c r="T572" s="12">
        <v>0</v>
      </c>
      <c r="U572" s="12">
        <v>0</v>
      </c>
      <c r="V572" s="12">
        <v>0</v>
      </c>
      <c r="W572" s="12">
        <v>1</v>
      </c>
      <c r="X572" s="12">
        <v>0</v>
      </c>
      <c r="Y572" s="6" t="s">
        <v>61</v>
      </c>
      <c r="Z572" s="6" t="s">
        <v>72</v>
      </c>
      <c r="AA572" s="9" t="s">
        <v>116</v>
      </c>
      <c r="AB572" s="9" t="s">
        <v>116</v>
      </c>
      <c r="AC572" s="9" t="s">
        <v>116</v>
      </c>
      <c r="AD572" s="9" t="s">
        <v>116</v>
      </c>
      <c r="AE572" s="9" t="s">
        <v>49</v>
      </c>
      <c r="AF572" s="5">
        <v>1</v>
      </c>
      <c r="AG572" s="10">
        <f>VLOOKUP(B572,[1]NPRS!$A$29:$O$1904,10,FALSE)</f>
        <v>0</v>
      </c>
      <c r="AH572" s="5" t="str">
        <f>VLOOKUP(B572,'[1]Current Slope List'!$A$29:$M$1904,12,FALSE)</f>
        <v>Yes</v>
      </c>
      <c r="AI572" s="6" t="str">
        <f>IF(VLOOKUP(B148,'[1]intensive 2019'!$A$2:$E$145,1,TRUE)=B148,"Y","N")</f>
        <v>N</v>
      </c>
      <c r="AJ572" s="6" t="s">
        <v>50</v>
      </c>
      <c r="AK572" s="5">
        <v>3</v>
      </c>
      <c r="AL572" s="6" t="s">
        <v>50</v>
      </c>
      <c r="AM572" s="6" t="s">
        <v>50</v>
      </c>
      <c r="AN572" s="6" t="s">
        <v>50</v>
      </c>
      <c r="AO572" s="6" t="s">
        <v>50</v>
      </c>
      <c r="AP572" s="6" t="s">
        <v>50</v>
      </c>
    </row>
    <row r="573" spans="1:42">
      <c r="A573" s="5">
        <v>572</v>
      </c>
      <c r="B573" s="5" t="s">
        <v>1085</v>
      </c>
      <c r="C573" s="6" t="str">
        <f>IF(VLOOKUP(B573,'[1]Current Slope List'!$A$29:$M$1904,1,FALSE)=B573,"Y","N")</f>
        <v>Y</v>
      </c>
      <c r="D573" s="5" t="str">
        <f>VLOOKUP(B573,'[1]Current Slope List'!$A$29:$M$1904,2,FALSE)</f>
        <v>10SW-D/C45</v>
      </c>
      <c r="E573" s="5">
        <f>VLOOKUP(B573,'[1]Current Slope List'!$A$29:$M$1904,3,FALSE)</f>
        <v>0</v>
      </c>
      <c r="F573" s="6" t="str">
        <f t="shared" si="16"/>
        <v>WHOLE</v>
      </c>
      <c r="G573" s="6" t="str">
        <f>VLOOKUP(B573,'[1]Current Slope List'!$A$29:$M$1904,4,FALSE)</f>
        <v>E</v>
      </c>
      <c r="H573" s="6" t="str">
        <f>VLOOKUP(B573,'[1]Current Slope List'!$A$29:$M$1904,5,FALSE)</f>
        <v>SKW&amp;Is-S</v>
      </c>
      <c r="I573" s="6" t="s">
        <v>899</v>
      </c>
      <c r="J573" s="6" t="s">
        <v>1055</v>
      </c>
      <c r="K573" s="6">
        <f>VLOOKUP(B573,'[1]Current Slope List'!$A$29:$M$1904,11,FALSE)</f>
        <v>0</v>
      </c>
      <c r="L573" s="5" t="s">
        <v>1056</v>
      </c>
      <c r="M573" s="5" t="s">
        <v>1057</v>
      </c>
      <c r="N573" s="5" t="str">
        <f>VLOOKUP(B573,'[1]Current Slope List'!$A$29:$M$1904,8,FALSE)</f>
        <v>CSD</v>
      </c>
      <c r="O573" s="7" t="s">
        <v>125</v>
      </c>
      <c r="P573" s="7">
        <v>55</v>
      </c>
      <c r="Q573" s="7">
        <v>10</v>
      </c>
      <c r="R573" s="7">
        <v>45</v>
      </c>
      <c r="S573" s="7">
        <f t="shared" si="17"/>
        <v>450</v>
      </c>
      <c r="T573" s="12">
        <v>0</v>
      </c>
      <c r="U573" s="12">
        <v>0</v>
      </c>
      <c r="V573" s="12">
        <v>0</v>
      </c>
      <c r="W573" s="12">
        <v>1</v>
      </c>
      <c r="X573" s="12">
        <v>0</v>
      </c>
      <c r="Y573" s="6" t="s">
        <v>61</v>
      </c>
      <c r="Z573" s="6" t="s">
        <v>72</v>
      </c>
      <c r="AA573" s="9" t="s">
        <v>116</v>
      </c>
      <c r="AB573" s="9" t="s">
        <v>116</v>
      </c>
      <c r="AC573" s="9" t="s">
        <v>116</v>
      </c>
      <c r="AD573" s="9" t="s">
        <v>116</v>
      </c>
      <c r="AE573" s="9" t="s">
        <v>49</v>
      </c>
      <c r="AF573" s="5">
        <v>1</v>
      </c>
      <c r="AG573" s="10">
        <f>VLOOKUP(B573,[1]NPRS!$A$29:$O$1904,10,FALSE)</f>
        <v>0</v>
      </c>
      <c r="AH573" s="5" t="str">
        <f>VLOOKUP(B573,'[1]Current Slope List'!$A$29:$M$1904,12,FALSE)</f>
        <v>Yes</v>
      </c>
      <c r="AI573" s="6" t="str">
        <f>IF(VLOOKUP(B149,'[1]intensive 2019'!$A$2:$E$145,1,TRUE)=B149,"Y","N")</f>
        <v>N</v>
      </c>
      <c r="AJ573" s="6" t="s">
        <v>50</v>
      </c>
      <c r="AK573" s="5">
        <v>5</v>
      </c>
      <c r="AL573" s="6" t="s">
        <v>50</v>
      </c>
      <c r="AM573" s="6" t="s">
        <v>50</v>
      </c>
      <c r="AN573" s="6" t="s">
        <v>50</v>
      </c>
      <c r="AO573" s="6" t="s">
        <v>50</v>
      </c>
      <c r="AP573" s="6" t="s">
        <v>50</v>
      </c>
    </row>
    <row r="574" spans="1:42">
      <c r="A574" s="5">
        <v>573</v>
      </c>
      <c r="B574" s="5" t="s">
        <v>1086</v>
      </c>
      <c r="C574" s="6" t="str">
        <f>IF(VLOOKUP(B574,'[1]Current Slope List'!$A$29:$M$1904,1,FALSE)=B574,"Y","N")</f>
        <v>Y</v>
      </c>
      <c r="D574" s="5" t="str">
        <f>VLOOKUP(B574,'[1]Current Slope List'!$A$29:$M$1904,2,FALSE)</f>
        <v>10SW-D/C55</v>
      </c>
      <c r="E574" s="5">
        <f>VLOOKUP(B574,'[1]Current Slope List'!$A$29:$M$1904,3,FALSE)</f>
        <v>0</v>
      </c>
      <c r="F574" s="6" t="str">
        <f t="shared" si="16"/>
        <v>WHOLE</v>
      </c>
      <c r="G574" s="6" t="str">
        <f>VLOOKUP(B574,'[1]Current Slope List'!$A$29:$M$1904,4,FALSE)</f>
        <v>E</v>
      </c>
      <c r="H574" s="6" t="str">
        <f>VLOOKUP(B574,'[1]Current Slope List'!$A$29:$M$1904,5,FALSE)</f>
        <v>SKW&amp;Is-S</v>
      </c>
      <c r="I574" s="6" t="s">
        <v>899</v>
      </c>
      <c r="J574" s="6" t="s">
        <v>1055</v>
      </c>
      <c r="K574" s="6">
        <f>VLOOKUP(B574,'[1]Current Slope List'!$A$29:$M$1904,11,FALSE)</f>
        <v>0</v>
      </c>
      <c r="L574" s="5" t="s">
        <v>1056</v>
      </c>
      <c r="M574" s="5" t="s">
        <v>1057</v>
      </c>
      <c r="N574" s="5" t="str">
        <f>VLOOKUP(B574,'[1]Current Slope List'!$A$29:$M$1904,8,FALSE)</f>
        <v>CSD</v>
      </c>
      <c r="O574" s="7" t="s">
        <v>46</v>
      </c>
      <c r="P574" s="7" t="s">
        <v>1087</v>
      </c>
      <c r="Q574" s="7" t="s">
        <v>1088</v>
      </c>
      <c r="R574" s="7" t="s">
        <v>1089</v>
      </c>
      <c r="S574" s="7" t="s">
        <v>1090</v>
      </c>
      <c r="T574" s="7" t="s">
        <v>847</v>
      </c>
      <c r="U574" s="7" t="s">
        <v>1091</v>
      </c>
      <c r="V574" s="7" t="s">
        <v>1092</v>
      </c>
      <c r="W574" s="7" t="s">
        <v>847</v>
      </c>
      <c r="X574" s="7" t="s">
        <v>847</v>
      </c>
      <c r="Y574" s="6" t="s">
        <v>1093</v>
      </c>
      <c r="Z574" s="6" t="s">
        <v>194</v>
      </c>
      <c r="AA574" s="9" t="s">
        <v>116</v>
      </c>
      <c r="AB574" s="9" t="s">
        <v>116</v>
      </c>
      <c r="AC574" s="9" t="s">
        <v>116</v>
      </c>
      <c r="AD574" s="9" t="s">
        <v>116</v>
      </c>
      <c r="AE574" s="9" t="s">
        <v>49</v>
      </c>
      <c r="AF574" s="5">
        <v>1</v>
      </c>
      <c r="AG574" s="10">
        <f>VLOOKUP(B574,[1]NPRS!$A$29:$O$1904,10,FALSE)</f>
        <v>4.08</v>
      </c>
      <c r="AH574" s="5" t="str">
        <f>VLOOKUP(B574,'[1]Current Slope List'!$A$29:$M$1904,12,FALSE)</f>
        <v>Yes</v>
      </c>
      <c r="AI574" s="6" t="str">
        <f>IF(VLOOKUP(B150,'[1]intensive 2019'!$A$2:$E$145,1,TRUE)=B150,"Y","N")</f>
        <v>N</v>
      </c>
      <c r="AJ574" s="6" t="s">
        <v>50</v>
      </c>
      <c r="AL574" s="6" t="s">
        <v>50</v>
      </c>
      <c r="AM574" s="6" t="s">
        <v>50</v>
      </c>
      <c r="AN574" s="6" t="s">
        <v>50</v>
      </c>
      <c r="AO574" s="6" t="s">
        <v>50</v>
      </c>
      <c r="AP574" s="6" t="s">
        <v>50</v>
      </c>
    </row>
    <row r="575" spans="1:42">
      <c r="A575" s="5">
        <v>574</v>
      </c>
      <c r="B575" s="5" t="s">
        <v>1094</v>
      </c>
      <c r="C575" s="6" t="str">
        <f>IF(VLOOKUP(B575,'[1]Current Slope List'!$A$29:$M$1904,1,FALSE)=B575,"Y","N")</f>
        <v>Y</v>
      </c>
      <c r="D575" s="5" t="str">
        <f>VLOOKUP(B575,'[1]Current Slope List'!$A$29:$M$1904,2,FALSE)</f>
        <v>10SW-D/C56</v>
      </c>
      <c r="E575" s="5">
        <f>VLOOKUP(B575,'[1]Current Slope List'!$A$29:$M$1904,3,FALSE)</f>
        <v>0</v>
      </c>
      <c r="F575" s="6" t="str">
        <f t="shared" si="16"/>
        <v>WHOLE</v>
      </c>
      <c r="G575" s="6" t="str">
        <f>VLOOKUP(B575,'[1]Current Slope List'!$A$29:$M$1904,4,FALSE)</f>
        <v>E</v>
      </c>
      <c r="H575" s="6" t="str">
        <f>VLOOKUP(B575,'[1]Current Slope List'!$A$29:$M$1904,5,FALSE)</f>
        <v>SKW&amp;Is-S</v>
      </c>
      <c r="I575" s="6" t="s">
        <v>899</v>
      </c>
      <c r="J575" s="6" t="s">
        <v>1055</v>
      </c>
      <c r="K575" s="6">
        <f>VLOOKUP(B575,'[1]Current Slope List'!$A$29:$M$1904,11,FALSE)</f>
        <v>0</v>
      </c>
      <c r="L575" s="5" t="s">
        <v>1056</v>
      </c>
      <c r="M575" s="5" t="s">
        <v>1057</v>
      </c>
      <c r="N575" s="5" t="str">
        <f>VLOOKUP(B575,'[1]Current Slope List'!$A$29:$M$1904,8,FALSE)</f>
        <v>CSD</v>
      </c>
      <c r="O575" s="7" t="s">
        <v>46</v>
      </c>
      <c r="P575" s="7">
        <v>44</v>
      </c>
      <c r="Q575" s="7">
        <v>10</v>
      </c>
      <c r="R575" s="7">
        <v>25</v>
      </c>
      <c r="S575" s="7">
        <f t="shared" si="17"/>
        <v>250</v>
      </c>
      <c r="T575" s="12">
        <v>0</v>
      </c>
      <c r="U575" s="12">
        <v>0.5</v>
      </c>
      <c r="V575" s="12">
        <v>0</v>
      </c>
      <c r="W575" s="12">
        <v>0</v>
      </c>
      <c r="X575" s="12">
        <v>0.5</v>
      </c>
      <c r="Y575" s="6" t="s">
        <v>61</v>
      </c>
      <c r="Z575" s="6" t="s">
        <v>62</v>
      </c>
      <c r="AA575" s="9" t="s">
        <v>116</v>
      </c>
      <c r="AB575" s="9" t="s">
        <v>116</v>
      </c>
      <c r="AC575" s="9" t="s">
        <v>116</v>
      </c>
      <c r="AD575" s="9" t="s">
        <v>116</v>
      </c>
      <c r="AE575" s="9" t="s">
        <v>49</v>
      </c>
      <c r="AF575" s="5">
        <v>1</v>
      </c>
      <c r="AG575" s="10">
        <f>VLOOKUP(B575,[1]NPRS!$A$29:$O$1904,10,FALSE)</f>
        <v>0</v>
      </c>
      <c r="AH575" s="5" t="str">
        <f>VLOOKUP(B575,'[1]Current Slope List'!$A$29:$M$1904,12,FALSE)</f>
        <v>Yes</v>
      </c>
      <c r="AI575" s="6" t="str">
        <f>IF(VLOOKUP(B151,'[1]intensive 2019'!$A$2:$E$145,1,TRUE)=B151,"Y","N")</f>
        <v>N</v>
      </c>
      <c r="AJ575" s="6" t="s">
        <v>50</v>
      </c>
      <c r="AK575" s="5">
        <v>11</v>
      </c>
      <c r="AL575" s="6" t="s">
        <v>50</v>
      </c>
      <c r="AM575" s="6" t="s">
        <v>50</v>
      </c>
      <c r="AN575" s="6" t="s">
        <v>50</v>
      </c>
      <c r="AO575" s="6" t="s">
        <v>50</v>
      </c>
      <c r="AP575" s="6" t="s">
        <v>50</v>
      </c>
    </row>
    <row r="576" spans="1:42">
      <c r="A576" s="5">
        <v>575</v>
      </c>
      <c r="B576" s="5" t="s">
        <v>1095</v>
      </c>
      <c r="C576" s="6" t="str">
        <f>IF(VLOOKUP(B576,'[1]Current Slope List'!$A$29:$M$1904,1,FALSE)=B576,"Y","N")</f>
        <v>Y</v>
      </c>
      <c r="D576" s="5" t="str">
        <f>VLOOKUP(B576,'[1]Current Slope List'!$A$29:$M$1904,2,FALSE)</f>
        <v>10SW-D/C57</v>
      </c>
      <c r="E576" s="5">
        <f>VLOOKUP(B576,'[1]Current Slope List'!$A$29:$M$1904,3,FALSE)</f>
        <v>0</v>
      </c>
      <c r="F576" s="6" t="str">
        <f t="shared" si="16"/>
        <v>WHOLE</v>
      </c>
      <c r="G576" s="6" t="str">
        <f>VLOOKUP(B576,'[1]Current Slope List'!$A$29:$M$1904,4,FALSE)</f>
        <v>E</v>
      </c>
      <c r="H576" s="6" t="str">
        <f>VLOOKUP(B576,'[1]Current Slope List'!$A$29:$M$1904,5,FALSE)</f>
        <v>SKW&amp;Is-S</v>
      </c>
      <c r="I576" s="6" t="s">
        <v>899</v>
      </c>
      <c r="J576" s="6" t="s">
        <v>1055</v>
      </c>
      <c r="K576" s="6">
        <f>VLOOKUP(B576,'[1]Current Slope List'!$A$29:$M$1904,11,FALSE)</f>
        <v>0</v>
      </c>
      <c r="L576" s="5" t="s">
        <v>1056</v>
      </c>
      <c r="M576" s="5" t="s">
        <v>1057</v>
      </c>
      <c r="N576" s="5" t="str">
        <f>VLOOKUP(B576,'[1]Current Slope List'!$A$29:$M$1904,8,FALSE)</f>
        <v>CSD</v>
      </c>
      <c r="O576" s="7" t="s">
        <v>46</v>
      </c>
      <c r="P576" s="7">
        <v>60</v>
      </c>
      <c r="Q576" s="7">
        <v>3.5</v>
      </c>
      <c r="R576" s="7">
        <v>23</v>
      </c>
      <c r="S576" s="7">
        <f t="shared" si="17"/>
        <v>80.5</v>
      </c>
      <c r="T576" s="12">
        <v>0</v>
      </c>
      <c r="U576" s="12">
        <v>0.25</v>
      </c>
      <c r="V576" s="12">
        <v>0</v>
      </c>
      <c r="W576" s="12">
        <v>0</v>
      </c>
      <c r="X576" s="12">
        <v>0.75</v>
      </c>
      <c r="Y576" s="6" t="s">
        <v>78</v>
      </c>
      <c r="Z576" s="6" t="s">
        <v>72</v>
      </c>
      <c r="AA576" s="9" t="s">
        <v>116</v>
      </c>
      <c r="AB576" s="9" t="s">
        <v>116</v>
      </c>
      <c r="AC576" s="9" t="s">
        <v>116</v>
      </c>
      <c r="AD576" s="9" t="s">
        <v>116</v>
      </c>
      <c r="AE576" s="9" t="s">
        <v>49</v>
      </c>
      <c r="AF576" s="5">
        <v>1</v>
      </c>
      <c r="AG576" s="10">
        <f>VLOOKUP(B576,[1]NPRS!$A$29:$O$1904,10,FALSE)</f>
        <v>0</v>
      </c>
      <c r="AH576" s="5" t="str">
        <f>VLOOKUP(B576,'[1]Current Slope List'!$A$29:$M$1904,12,FALSE)</f>
        <v>No</v>
      </c>
      <c r="AI576" s="6" t="str">
        <f>IF(VLOOKUP(B152,'[1]intensive 2019'!$A$2:$E$145,1,TRUE)=B152,"Y","N")</f>
        <v>Y</v>
      </c>
      <c r="AJ576" s="6" t="s">
        <v>50</v>
      </c>
      <c r="AL576" s="6" t="s">
        <v>50</v>
      </c>
      <c r="AM576" s="6" t="s">
        <v>50</v>
      </c>
      <c r="AN576" s="6" t="s">
        <v>50</v>
      </c>
      <c r="AO576" s="6" t="s">
        <v>50</v>
      </c>
      <c r="AP576" s="6" t="s">
        <v>50</v>
      </c>
    </row>
    <row r="577" spans="1:42">
      <c r="A577" s="5">
        <v>576</v>
      </c>
      <c r="B577" s="5" t="s">
        <v>1096</v>
      </c>
      <c r="C577" s="6" t="str">
        <f>IF(VLOOKUP(B577,'[1]Current Slope List'!$A$29:$M$1904,1,FALSE)=B577,"Y","N")</f>
        <v>Y</v>
      </c>
      <c r="D577" s="5" t="str">
        <f>VLOOKUP(B577,'[1]Current Slope List'!$A$29:$M$1904,2,FALSE)</f>
        <v>10SW-D/CR58</v>
      </c>
      <c r="E577" s="5">
        <f>VLOOKUP(B577,'[1]Current Slope List'!$A$29:$M$1904,3,FALSE)</f>
        <v>0</v>
      </c>
      <c r="F577" s="6" t="str">
        <f t="shared" si="16"/>
        <v>WHOLE</v>
      </c>
      <c r="G577" s="6" t="str">
        <f>VLOOKUP(B577,'[1]Current Slope List'!$A$29:$M$1904,4,FALSE)</f>
        <v>E</v>
      </c>
      <c r="H577" s="6" t="str">
        <f>VLOOKUP(B577,'[1]Current Slope List'!$A$29:$M$1904,5,FALSE)</f>
        <v>SKW&amp;Is-S</v>
      </c>
      <c r="I577" s="6" t="s">
        <v>899</v>
      </c>
      <c r="J577" s="6" t="s">
        <v>1055</v>
      </c>
      <c r="K577" s="6">
        <f>VLOOKUP(B577,'[1]Current Slope List'!$A$29:$M$1904,11,FALSE)</f>
        <v>0</v>
      </c>
      <c r="L577" s="5" t="s">
        <v>1056</v>
      </c>
      <c r="M577" s="5" t="s">
        <v>1057</v>
      </c>
      <c r="N577" s="5" t="str">
        <f>VLOOKUP(B577,'[1]Current Slope List'!$A$29:$M$1904,8,FALSE)</f>
        <v>CSD</v>
      </c>
      <c r="O577" s="7" t="s">
        <v>46</v>
      </c>
      <c r="P577" s="7">
        <v>38</v>
      </c>
      <c r="Q577" s="7">
        <v>3.8</v>
      </c>
      <c r="R577" s="7">
        <v>13</v>
      </c>
      <c r="S577" s="7">
        <f t="shared" si="17"/>
        <v>49.4</v>
      </c>
      <c r="T577" s="12">
        <v>0</v>
      </c>
      <c r="U577" s="12">
        <v>0.95</v>
      </c>
      <c r="V577" s="12">
        <v>0</v>
      </c>
      <c r="W577" s="12">
        <v>0</v>
      </c>
      <c r="X577" s="12">
        <v>0.05</v>
      </c>
      <c r="Y577" s="6" t="s">
        <v>61</v>
      </c>
      <c r="Z577" s="6" t="s">
        <v>62</v>
      </c>
      <c r="AA577" s="9" t="s">
        <v>257</v>
      </c>
      <c r="AB577" s="9">
        <v>9</v>
      </c>
      <c r="AC577" s="9" t="s">
        <v>71</v>
      </c>
      <c r="AD577" s="9" t="s">
        <v>352</v>
      </c>
      <c r="AE577" s="9" t="s">
        <v>62</v>
      </c>
      <c r="AF577" s="5">
        <v>1</v>
      </c>
      <c r="AG577" s="10">
        <f>VLOOKUP(B577,[1]NPRS!$A$29:$O$1904,10,FALSE)</f>
        <v>0</v>
      </c>
      <c r="AH577" s="5" t="str">
        <f>VLOOKUP(B577,'[1]Current Slope List'!$A$29:$M$1904,12,FALSE)</f>
        <v>Yes</v>
      </c>
      <c r="AI577" s="6" t="str">
        <f>IF(VLOOKUP(B153,'[1]intensive 2019'!$A$2:$E$145,1,TRUE)=B153,"Y","N")</f>
        <v>N</v>
      </c>
      <c r="AJ577" s="6" t="s">
        <v>50</v>
      </c>
      <c r="AK577" s="5">
        <v>0</v>
      </c>
      <c r="AL577" s="6" t="s">
        <v>50</v>
      </c>
      <c r="AM577" s="6" t="s">
        <v>50</v>
      </c>
      <c r="AN577" s="6" t="s">
        <v>50</v>
      </c>
      <c r="AO577" s="6" t="s">
        <v>50</v>
      </c>
      <c r="AP577" s="6" t="s">
        <v>50</v>
      </c>
    </row>
    <row r="578" spans="1:42">
      <c r="A578" s="5">
        <v>577</v>
      </c>
      <c r="B578" s="5" t="s">
        <v>1097</v>
      </c>
      <c r="C578" s="6" t="str">
        <f>IF(VLOOKUP(B578,'[1]Current Slope List'!$A$29:$M$1904,1,FALSE)=B578,"Y","N")</f>
        <v>Y</v>
      </c>
      <c r="D578" s="5" t="str">
        <f>VLOOKUP(B578,'[1]Current Slope List'!$A$29:$M$1904,2,FALSE)</f>
        <v>10SW-D/C140</v>
      </c>
      <c r="E578" s="5">
        <f>VLOOKUP(B578,'[1]Current Slope List'!$A$29:$M$1904,3,FALSE)</f>
        <v>0</v>
      </c>
      <c r="F578" s="6" t="str">
        <f t="shared" si="16"/>
        <v>WHOLE</v>
      </c>
      <c r="G578" s="6" t="str">
        <f>VLOOKUP(B578,'[1]Current Slope List'!$A$29:$M$1904,4,FALSE)</f>
        <v>E</v>
      </c>
      <c r="H578" s="6" t="str">
        <f>VLOOKUP(B578,'[1]Current Slope List'!$A$29:$M$1904,5,FALSE)</f>
        <v>SKW&amp;Is-S</v>
      </c>
      <c r="I578" s="6" t="s">
        <v>899</v>
      </c>
      <c r="J578" s="6" t="s">
        <v>1055</v>
      </c>
      <c r="K578" s="6">
        <f>VLOOKUP(B578,'[1]Current Slope List'!$A$29:$M$1904,11,FALSE)</f>
        <v>0</v>
      </c>
      <c r="L578" s="5" t="s">
        <v>1056</v>
      </c>
      <c r="M578" s="5" t="s">
        <v>1057</v>
      </c>
      <c r="N578" s="5" t="str">
        <f>VLOOKUP(B578,'[1]Current Slope List'!$A$29:$M$1904,8,FALSE)</f>
        <v>CSD</v>
      </c>
      <c r="O578" s="7" t="s">
        <v>46</v>
      </c>
      <c r="P578" s="7">
        <v>50</v>
      </c>
      <c r="Q578" s="7">
        <v>3</v>
      </c>
      <c r="R578" s="7">
        <v>22</v>
      </c>
      <c r="S578" s="7">
        <f t="shared" si="17"/>
        <v>66</v>
      </c>
      <c r="T578" s="12">
        <v>0.8</v>
      </c>
      <c r="U578" s="12">
        <v>0.2</v>
      </c>
      <c r="V578" s="12">
        <v>0</v>
      </c>
      <c r="W578" s="12">
        <v>0</v>
      </c>
      <c r="X578" s="12">
        <v>0</v>
      </c>
      <c r="Y578" s="13" t="s">
        <v>61</v>
      </c>
      <c r="Z578" s="6" t="s">
        <v>62</v>
      </c>
      <c r="AA578" s="9" t="s">
        <v>116</v>
      </c>
      <c r="AB578" s="9" t="s">
        <v>116</v>
      </c>
      <c r="AC578" s="9" t="s">
        <v>116</v>
      </c>
      <c r="AD578" s="9" t="s">
        <v>116</v>
      </c>
      <c r="AE578" s="9" t="s">
        <v>49</v>
      </c>
      <c r="AF578" s="5">
        <v>3</v>
      </c>
      <c r="AG578" s="10">
        <f>VLOOKUP(B578,[1]NPRS!$A$29:$O$1904,10,FALSE)</f>
        <v>0</v>
      </c>
      <c r="AH578" s="5" t="str">
        <f>VLOOKUP(B578,'[1]Current Slope List'!$A$29:$M$1904,12,FALSE)</f>
        <v>Yes</v>
      </c>
      <c r="AI578" s="6" t="str">
        <f>IF(VLOOKUP(B154,'[1]intensive 2019'!$A$2:$E$145,1,TRUE)=B154,"Y","N")</f>
        <v>N</v>
      </c>
      <c r="AJ578" s="6" t="s">
        <v>50</v>
      </c>
      <c r="AK578" s="5">
        <v>0</v>
      </c>
      <c r="AL578" s="6" t="s">
        <v>50</v>
      </c>
      <c r="AM578" s="6" t="s">
        <v>50</v>
      </c>
      <c r="AN578" s="6" t="s">
        <v>50</v>
      </c>
      <c r="AO578" s="6" t="s">
        <v>50</v>
      </c>
      <c r="AP578" s="6" t="s">
        <v>50</v>
      </c>
    </row>
    <row r="579" spans="1:42">
      <c r="A579" s="5">
        <v>578</v>
      </c>
      <c r="B579" s="5" t="s">
        <v>1098</v>
      </c>
      <c r="C579" s="6" t="str">
        <f>IF(VLOOKUP(B579,'[1]Current Slope List'!$A$29:$M$1904,1,FALSE)=B579,"Y","N")</f>
        <v>Y</v>
      </c>
      <c r="D579" s="5" t="str">
        <f>VLOOKUP(B579,'[1]Current Slope List'!$A$29:$M$1904,2,FALSE)</f>
        <v>10SW-D/FR19</v>
      </c>
      <c r="E579" s="5">
        <f>VLOOKUP(B579,'[1]Current Slope List'!$A$29:$M$1904,3,FALSE)</f>
        <v>0</v>
      </c>
      <c r="F579" s="6" t="str">
        <f t="shared" ref="F579:F642" si="18">IF(E579=0,"WHOLE",E579)</f>
        <v>WHOLE</v>
      </c>
      <c r="G579" s="6" t="str">
        <f>VLOOKUP(B579,'[1]Current Slope List'!$A$29:$M$1904,4,FALSE)</f>
        <v>E</v>
      </c>
      <c r="H579" s="6" t="str">
        <f>VLOOKUP(B579,'[1]Current Slope List'!$A$29:$M$1904,5,FALSE)</f>
        <v>SKW&amp;Is-S</v>
      </c>
      <c r="I579" s="6" t="s">
        <v>899</v>
      </c>
      <c r="J579" s="6" t="s">
        <v>1055</v>
      </c>
      <c r="K579" s="6">
        <f>VLOOKUP(B579,'[1]Current Slope List'!$A$29:$M$1904,11,FALSE)</f>
        <v>0</v>
      </c>
      <c r="L579" s="5" t="s">
        <v>1056</v>
      </c>
      <c r="M579" s="5" t="s">
        <v>1057</v>
      </c>
      <c r="N579" s="5" t="str">
        <f>VLOOKUP(B579,'[1]Current Slope List'!$A$29:$M$1904,8,FALSE)</f>
        <v>CSD</v>
      </c>
      <c r="O579" s="7" t="s">
        <v>125</v>
      </c>
      <c r="P579" s="7">
        <v>30</v>
      </c>
      <c r="Q579" s="7">
        <v>9</v>
      </c>
      <c r="R579" s="7">
        <v>50</v>
      </c>
      <c r="S579" s="7">
        <f t="shared" si="17"/>
        <v>450</v>
      </c>
      <c r="T579" s="12">
        <v>0.5</v>
      </c>
      <c r="U579" s="12">
        <v>0.5</v>
      </c>
      <c r="V579" s="12">
        <v>0</v>
      </c>
      <c r="W579" s="12">
        <v>0</v>
      </c>
      <c r="X579" s="12">
        <v>0</v>
      </c>
      <c r="Y579" s="6" t="s">
        <v>61</v>
      </c>
      <c r="Z579" s="6" t="s">
        <v>62</v>
      </c>
      <c r="AA579" s="9">
        <v>2.2000000000000002</v>
      </c>
      <c r="AB579" s="9">
        <v>43.9</v>
      </c>
      <c r="AC579" s="9">
        <v>90</v>
      </c>
      <c r="AD579" s="9" t="s">
        <v>97</v>
      </c>
      <c r="AE579" s="9" t="s">
        <v>62</v>
      </c>
      <c r="AF579" s="5">
        <v>1</v>
      </c>
      <c r="AG579" s="10">
        <f>VLOOKUP(B579,[1]NPRS!$A$29:$O$1904,10,FALSE)</f>
        <v>7.49</v>
      </c>
      <c r="AH579" s="5" t="str">
        <f>VLOOKUP(B579,'[1]Current Slope List'!$A$29:$M$1904,12,FALSE)</f>
        <v>Yes</v>
      </c>
      <c r="AI579" s="6" t="str">
        <f>IF(VLOOKUP(B155,'[1]intensive 2019'!$A$2:$E$145,1,TRUE)=B155,"Y","N")</f>
        <v>N</v>
      </c>
      <c r="AJ579" s="6" t="s">
        <v>50</v>
      </c>
      <c r="AK579" s="5">
        <v>6</v>
      </c>
      <c r="AL579" s="6" t="s">
        <v>50</v>
      </c>
      <c r="AM579" s="6" t="s">
        <v>50</v>
      </c>
      <c r="AN579" s="6" t="s">
        <v>50</v>
      </c>
      <c r="AO579" s="6" t="s">
        <v>50</v>
      </c>
      <c r="AP579" s="6" t="s">
        <v>50</v>
      </c>
    </row>
    <row r="580" spans="1:42">
      <c r="A580" s="5">
        <v>579</v>
      </c>
      <c r="B580" s="5" t="s">
        <v>1099</v>
      </c>
      <c r="C580" s="6" t="str">
        <f>IF(VLOOKUP(B580,'[1]Current Slope List'!$A$29:$M$1904,1,FALSE)=B580,"Y","N")</f>
        <v>Y</v>
      </c>
      <c r="D580" s="5" t="str">
        <f>VLOOKUP(B580,'[1]Current Slope List'!$A$29:$M$1904,2,FALSE)</f>
        <v>10SW-D/DT7</v>
      </c>
      <c r="E580" s="5">
        <f>VLOOKUP(B580,[2]List_A!$A$29:$M$1904,3,FALSE)</f>
        <v>0</v>
      </c>
      <c r="F580" s="6" t="str">
        <f t="shared" si="18"/>
        <v>WHOLE</v>
      </c>
      <c r="G580" s="6" t="str">
        <f>VLOOKUP(B580,'[1]Current Slope List'!$A$29:$M$1904,4,FALSE)</f>
        <v>E</v>
      </c>
      <c r="H580" s="6" t="str">
        <f>VLOOKUP(B580,'[1]Current Slope List'!$A$29:$M$1904,5,FALSE)</f>
        <v>SKW&amp;Is-S</v>
      </c>
      <c r="I580" s="6" t="s">
        <v>899</v>
      </c>
      <c r="J580" s="6" t="s">
        <v>1055</v>
      </c>
      <c r="K580" s="6">
        <f>VLOOKUP(B580,'[1]Current Slope List'!$A$29:$M$1904,11,FALSE)</f>
        <v>0</v>
      </c>
      <c r="L580" s="5" t="s">
        <v>1056</v>
      </c>
      <c r="M580" s="5" t="s">
        <v>1057</v>
      </c>
      <c r="N580" s="5" t="str">
        <f>VLOOKUP(B580,'[1]Current Slope List'!$A$29:$M$1904,8,FALSE)</f>
        <v>CSD</v>
      </c>
      <c r="O580" s="7" t="s">
        <v>49</v>
      </c>
      <c r="P580" s="6">
        <v>22</v>
      </c>
      <c r="Q580" s="6">
        <v>5.3</v>
      </c>
      <c r="R580" s="6">
        <v>20</v>
      </c>
      <c r="S580" s="6">
        <f>SUM(Q580*R580)</f>
        <v>106</v>
      </c>
      <c r="T580" s="11">
        <v>0</v>
      </c>
      <c r="U580" s="11">
        <v>0.5</v>
      </c>
      <c r="V580" s="11">
        <v>0.05</v>
      </c>
      <c r="W580" s="11">
        <v>0</v>
      </c>
      <c r="X580" s="11">
        <v>0</v>
      </c>
      <c r="Y580" s="6" t="s">
        <v>49</v>
      </c>
      <c r="Z580" s="6" t="s">
        <v>49</v>
      </c>
      <c r="AA580" s="9" t="s">
        <v>49</v>
      </c>
      <c r="AB580" s="9" t="s">
        <v>49</v>
      </c>
      <c r="AC580" s="9" t="s">
        <v>49</v>
      </c>
      <c r="AD580" s="9" t="s">
        <v>49</v>
      </c>
      <c r="AE580" s="9" t="s">
        <v>49</v>
      </c>
      <c r="AF580" s="5">
        <v>3</v>
      </c>
      <c r="AG580" s="10">
        <f>VLOOKUP(B580,[1]NPRS!$A$29:$O$1904,10,FALSE)</f>
        <v>-1</v>
      </c>
      <c r="AH580" s="5" t="str">
        <f>VLOOKUP(B580,'[1]Current Slope List'!$A$29:$M$1904,12,FALSE)</f>
        <v>Yes</v>
      </c>
      <c r="AI580" s="6" t="str">
        <f>IF(VLOOKUP(B156,'[1]intensive 2019'!$A$2:$E$145,1,TRUE)=B156,"Y","N")</f>
        <v>Y</v>
      </c>
      <c r="AJ580" s="6" t="s">
        <v>50</v>
      </c>
      <c r="AK580" s="5">
        <v>13</v>
      </c>
      <c r="AL580" s="6" t="s">
        <v>50</v>
      </c>
      <c r="AM580" s="6" t="s">
        <v>50</v>
      </c>
      <c r="AN580" s="6" t="s">
        <v>50</v>
      </c>
      <c r="AO580" s="6" t="s">
        <v>50</v>
      </c>
      <c r="AP580" s="6" t="s">
        <v>50</v>
      </c>
    </row>
    <row r="581" spans="1:42">
      <c r="A581" s="5">
        <v>580</v>
      </c>
      <c r="B581" s="5" t="s">
        <v>1100</v>
      </c>
      <c r="C581" s="6" t="str">
        <f>IF(VLOOKUP(B581,'[1]Current Slope List'!$A$29:$M$1904,1,FALSE)=B581,"Y","N")</f>
        <v>Y</v>
      </c>
      <c r="D581" s="5" t="str">
        <f>VLOOKUP(B581,'[1]Current Slope List'!$A$29:$M$1904,2,FALSE)</f>
        <v>10SW-D/F20</v>
      </c>
      <c r="E581" s="5">
        <f>VLOOKUP(B581,'[1]Current Slope List'!$A$29:$M$1904,3,FALSE)</f>
        <v>0</v>
      </c>
      <c r="F581" s="6" t="str">
        <f t="shared" si="18"/>
        <v>WHOLE</v>
      </c>
      <c r="G581" s="6" t="str">
        <f>VLOOKUP(B581,'[1]Current Slope List'!$A$29:$M$1904,4,FALSE)</f>
        <v>E</v>
      </c>
      <c r="H581" s="6" t="str">
        <f>VLOOKUP(B581,'[1]Current Slope List'!$A$29:$M$1904,5,FALSE)</f>
        <v>SKW&amp;Is-S</v>
      </c>
      <c r="I581" s="6" t="s">
        <v>899</v>
      </c>
      <c r="J581" s="6" t="s">
        <v>1055</v>
      </c>
      <c r="K581" s="6">
        <f>VLOOKUP(B581,'[1]Current Slope List'!$A$29:$M$1904,11,FALSE)</f>
        <v>0</v>
      </c>
      <c r="L581" s="5" t="s">
        <v>1056</v>
      </c>
      <c r="M581" s="5" t="s">
        <v>1057</v>
      </c>
      <c r="N581" s="5" t="str">
        <f>VLOOKUP(B581,'[1]Current Slope List'!$A$29:$M$1904,8,FALSE)</f>
        <v>CSD</v>
      </c>
      <c r="O581" s="7" t="s">
        <v>46</v>
      </c>
      <c r="P581" s="7">
        <v>35</v>
      </c>
      <c r="Q581" s="7">
        <v>16</v>
      </c>
      <c r="R581" s="7">
        <v>55</v>
      </c>
      <c r="S581" s="7">
        <f t="shared" ref="S581:S645" si="19">SUM(Q581*R581)</f>
        <v>880</v>
      </c>
      <c r="T581" s="12">
        <v>0</v>
      </c>
      <c r="U581" s="12">
        <v>0.9</v>
      </c>
      <c r="V581" s="12">
        <v>0</v>
      </c>
      <c r="W581" s="12">
        <v>0.1</v>
      </c>
      <c r="X581" s="12">
        <v>0</v>
      </c>
      <c r="Y581" s="6" t="s">
        <v>61</v>
      </c>
      <c r="Z581" s="6" t="s">
        <v>72</v>
      </c>
      <c r="AA581" s="9" t="s">
        <v>116</v>
      </c>
      <c r="AB581" s="9" t="s">
        <v>116</v>
      </c>
      <c r="AC581" s="9" t="s">
        <v>116</v>
      </c>
      <c r="AD581" s="9" t="s">
        <v>116</v>
      </c>
      <c r="AE581" s="9" t="s">
        <v>49</v>
      </c>
      <c r="AF581" s="5">
        <v>1</v>
      </c>
      <c r="AG581" s="10">
        <f>VLOOKUP(B581,[1]NPRS!$A$29:$O$1904,10,FALSE)</f>
        <v>0.19</v>
      </c>
      <c r="AH581" s="5" t="str">
        <f>VLOOKUP(B581,'[1]Current Slope List'!$A$29:$M$1904,12,FALSE)</f>
        <v>Yes</v>
      </c>
      <c r="AI581" s="6" t="str">
        <f>IF(VLOOKUP(B157,'[1]intensive 2019'!$A$2:$E$145,1,TRUE)=B157,"Y","N")</f>
        <v>Y</v>
      </c>
      <c r="AJ581" s="6" t="s">
        <v>50</v>
      </c>
      <c r="AK581" s="5">
        <v>7</v>
      </c>
      <c r="AL581" s="6" t="s">
        <v>50</v>
      </c>
      <c r="AM581" s="6" t="s">
        <v>50</v>
      </c>
      <c r="AN581" s="6" t="s">
        <v>50</v>
      </c>
      <c r="AO581" s="6" t="s">
        <v>50</v>
      </c>
      <c r="AP581" s="6" t="s">
        <v>50</v>
      </c>
    </row>
    <row r="582" spans="1:42">
      <c r="A582" s="5">
        <v>581</v>
      </c>
      <c r="B582" s="5" t="s">
        <v>1101</v>
      </c>
      <c r="C582" s="6" t="str">
        <f>IF(VLOOKUP(B582,'[1]Current Slope List'!$A$29:$M$1904,1,FALSE)=B582,"Y","N")</f>
        <v>Y</v>
      </c>
      <c r="D582" s="5" t="str">
        <f>VLOOKUP(B582,'[1]Current Slope List'!$A$29:$M$1904,2,FALSE)</f>
        <v>10SW-D/F21</v>
      </c>
      <c r="E582" s="5">
        <f>VLOOKUP(B582,'[1]Current Slope List'!$A$29:$M$1904,3,FALSE)</f>
        <v>0</v>
      </c>
      <c r="F582" s="6" t="str">
        <f t="shared" si="18"/>
        <v>WHOLE</v>
      </c>
      <c r="G582" s="6" t="str">
        <f>VLOOKUP(B582,'[1]Current Slope List'!$A$29:$M$1904,4,FALSE)</f>
        <v>E</v>
      </c>
      <c r="H582" s="6" t="str">
        <f>VLOOKUP(B582,'[1]Current Slope List'!$A$29:$M$1904,5,FALSE)</f>
        <v>SKW&amp;Is-S</v>
      </c>
      <c r="I582" s="6" t="s">
        <v>899</v>
      </c>
      <c r="J582" s="6" t="s">
        <v>1055</v>
      </c>
      <c r="K582" s="6">
        <f>VLOOKUP(B582,'[1]Current Slope List'!$A$29:$M$1904,11,FALSE)</f>
        <v>0</v>
      </c>
      <c r="L582" s="5" t="s">
        <v>1056</v>
      </c>
      <c r="M582" s="5" t="s">
        <v>1057</v>
      </c>
      <c r="N582" s="5" t="str">
        <f>VLOOKUP(B582,'[1]Current Slope List'!$A$29:$M$1904,8,FALSE)</f>
        <v>CSD</v>
      </c>
      <c r="O582" s="7" t="s">
        <v>46</v>
      </c>
      <c r="P582" s="7">
        <v>35</v>
      </c>
      <c r="Q582" s="7">
        <v>6</v>
      </c>
      <c r="R582" s="7">
        <v>25</v>
      </c>
      <c r="S582" s="7">
        <f t="shared" si="19"/>
        <v>150</v>
      </c>
      <c r="T582" s="12">
        <v>0</v>
      </c>
      <c r="U582" s="12">
        <v>0.9</v>
      </c>
      <c r="V582" s="12">
        <v>0</v>
      </c>
      <c r="W582" s="12">
        <v>0</v>
      </c>
      <c r="X582" s="12">
        <v>0.1</v>
      </c>
      <c r="Y582" s="6" t="s">
        <v>61</v>
      </c>
      <c r="Z582" s="6" t="s">
        <v>62</v>
      </c>
      <c r="AA582" s="9" t="s">
        <v>116</v>
      </c>
      <c r="AB582" s="9" t="s">
        <v>116</v>
      </c>
      <c r="AC582" s="9" t="s">
        <v>116</v>
      </c>
      <c r="AD582" s="9" t="s">
        <v>116</v>
      </c>
      <c r="AE582" s="9" t="s">
        <v>49</v>
      </c>
      <c r="AF582" s="5">
        <v>1</v>
      </c>
      <c r="AG582" s="10">
        <f>VLOOKUP(B582,[1]NPRS!$A$29:$O$1904,10,FALSE)</f>
        <v>0.86</v>
      </c>
      <c r="AH582" s="5" t="str">
        <f>VLOOKUP(B582,'[1]Current Slope List'!$A$29:$M$1904,12,FALSE)</f>
        <v>Yes</v>
      </c>
      <c r="AI582" s="6" t="str">
        <f>IF(VLOOKUP(B158,'[1]intensive 2019'!$A$2:$E$145,1,TRUE)=B158,"Y","N")</f>
        <v>N</v>
      </c>
      <c r="AJ582" s="6" t="s">
        <v>50</v>
      </c>
      <c r="AK582" s="5">
        <v>3</v>
      </c>
      <c r="AL582" s="6" t="s">
        <v>50</v>
      </c>
      <c r="AM582" s="6" t="s">
        <v>50</v>
      </c>
      <c r="AN582" s="6" t="s">
        <v>50</v>
      </c>
      <c r="AO582" s="6" t="s">
        <v>50</v>
      </c>
      <c r="AP582" s="6" t="s">
        <v>50</v>
      </c>
    </row>
    <row r="583" spans="1:42">
      <c r="A583" s="5">
        <v>582</v>
      </c>
      <c r="B583" s="5" t="s">
        <v>1102</v>
      </c>
      <c r="C583" s="6" t="str">
        <f>IF(VLOOKUP(B583,'[1]Current Slope List'!$A$29:$M$1904,1,FALSE)=B583,"Y","N")</f>
        <v>Y</v>
      </c>
      <c r="D583" s="5" t="str">
        <f>VLOOKUP(B583,'[1]Current Slope List'!$A$29:$M$1904,2,FALSE)</f>
        <v>10SW-D/F27</v>
      </c>
      <c r="E583" s="5">
        <f>VLOOKUP(B583,'[1]Current Slope List'!$A$29:$M$1904,3,FALSE)</f>
        <v>0</v>
      </c>
      <c r="F583" s="6" t="str">
        <f t="shared" si="18"/>
        <v>WHOLE</v>
      </c>
      <c r="G583" s="6" t="str">
        <f>VLOOKUP(B583,'[1]Current Slope List'!$A$29:$M$1904,4,FALSE)</f>
        <v>E</v>
      </c>
      <c r="H583" s="6" t="str">
        <f>VLOOKUP(B583,'[1]Current Slope List'!$A$29:$M$1904,5,FALSE)</f>
        <v>SKW&amp;Is-S</v>
      </c>
      <c r="I583" s="6" t="s">
        <v>899</v>
      </c>
      <c r="J583" s="6" t="s">
        <v>1055</v>
      </c>
      <c r="K583" s="6">
        <f>VLOOKUP(B583,'[1]Current Slope List'!$A$29:$M$1904,11,FALSE)</f>
        <v>0</v>
      </c>
      <c r="L583" s="5" t="s">
        <v>1056</v>
      </c>
      <c r="M583" s="5" t="s">
        <v>1057</v>
      </c>
      <c r="N583" s="5" t="str">
        <f>VLOOKUP(B583,'[1]Current Slope List'!$A$29:$M$1904,8,FALSE)</f>
        <v>CSD</v>
      </c>
      <c r="O583" s="7" t="s">
        <v>46</v>
      </c>
      <c r="P583" s="7">
        <v>30</v>
      </c>
      <c r="Q583" s="7">
        <v>4.5</v>
      </c>
      <c r="R583" s="7">
        <v>65</v>
      </c>
      <c r="S583" s="7">
        <f t="shared" si="19"/>
        <v>292.5</v>
      </c>
      <c r="T583" s="12">
        <v>0</v>
      </c>
      <c r="U583" s="12">
        <v>0.4</v>
      </c>
      <c r="V583" s="12">
        <v>0.1</v>
      </c>
      <c r="W583" s="12">
        <v>0.5</v>
      </c>
      <c r="X583" s="12">
        <v>0</v>
      </c>
      <c r="Y583" s="6" t="s">
        <v>61</v>
      </c>
      <c r="Z583" s="6" t="s">
        <v>72</v>
      </c>
      <c r="AA583" s="9">
        <v>1</v>
      </c>
      <c r="AB583" s="9">
        <v>15</v>
      </c>
      <c r="AC583" s="9">
        <v>90</v>
      </c>
      <c r="AD583" s="9" t="s">
        <v>79</v>
      </c>
      <c r="AE583" s="9" t="s">
        <v>62</v>
      </c>
      <c r="AF583" s="5">
        <v>1</v>
      </c>
      <c r="AG583" s="10">
        <f>VLOOKUP(B583,[1]NPRS!$A$29:$O$1904,10,FALSE)</f>
        <v>0.12</v>
      </c>
      <c r="AH583" s="5" t="str">
        <f>VLOOKUP(B583,'[1]Current Slope List'!$A$29:$M$1904,12,FALSE)</f>
        <v>Yes</v>
      </c>
      <c r="AI583" s="6" t="str">
        <f>IF(VLOOKUP(B159,'[1]intensive 2019'!$A$2:$E$145,1,TRUE)=B159,"Y","N")</f>
        <v>Y</v>
      </c>
      <c r="AJ583" s="6" t="s">
        <v>50</v>
      </c>
      <c r="AK583" s="5">
        <v>0</v>
      </c>
      <c r="AL583" s="6" t="s">
        <v>50</v>
      </c>
      <c r="AM583" s="6" t="s">
        <v>50</v>
      </c>
      <c r="AN583" s="6" t="s">
        <v>50</v>
      </c>
      <c r="AO583" s="6" t="s">
        <v>50</v>
      </c>
      <c r="AP583" s="6" t="s">
        <v>50</v>
      </c>
    </row>
    <row r="584" spans="1:42">
      <c r="A584" s="5">
        <v>583</v>
      </c>
      <c r="B584" s="5" t="s">
        <v>1103</v>
      </c>
      <c r="C584" s="6" t="str">
        <f>IF(VLOOKUP(B584,'[1]Current Slope List'!$A$29:$M$1904,1,FALSE)=B584,"Y","N")</f>
        <v>Y</v>
      </c>
      <c r="D584" s="5" t="str">
        <f>VLOOKUP(B584,'[1]Current Slope List'!$A$29:$M$1904,2,FALSE)</f>
        <v>10SW-D/C27</v>
      </c>
      <c r="E584" s="5">
        <f>VLOOKUP(B584,'[1]Current Slope List'!$A$29:$M$1904,3,FALSE)</f>
        <v>0</v>
      </c>
      <c r="F584" s="6" t="str">
        <f t="shared" si="18"/>
        <v>WHOLE</v>
      </c>
      <c r="G584" s="6" t="str">
        <f>VLOOKUP(B584,'[1]Current Slope List'!$A$29:$M$1904,4,FALSE)</f>
        <v>E</v>
      </c>
      <c r="H584" s="6" t="str">
        <f>VLOOKUP(B584,'[1]Current Slope List'!$A$29:$M$1904,5,FALSE)</f>
        <v>SKW&amp;Is-S</v>
      </c>
      <c r="I584" s="6" t="s">
        <v>899</v>
      </c>
      <c r="J584" s="6" t="s">
        <v>1055</v>
      </c>
      <c r="K584" s="6">
        <f>VLOOKUP(B584,'[1]Current Slope List'!$A$29:$M$1904,11,FALSE)</f>
        <v>0</v>
      </c>
      <c r="L584" s="5" t="s">
        <v>1056</v>
      </c>
      <c r="M584" s="5" t="s">
        <v>1057</v>
      </c>
      <c r="N584" s="5" t="str">
        <f>VLOOKUP(B584,'[1]Current Slope List'!$A$29:$M$1904,8,FALSE)</f>
        <v>CSD</v>
      </c>
      <c r="O584" s="7" t="s">
        <v>46</v>
      </c>
      <c r="P584" s="7">
        <v>45</v>
      </c>
      <c r="Q584" s="7">
        <v>10.5</v>
      </c>
      <c r="R584" s="7">
        <v>100</v>
      </c>
      <c r="S584" s="7">
        <f t="shared" si="19"/>
        <v>1050</v>
      </c>
      <c r="T584" s="12">
        <v>0</v>
      </c>
      <c r="U584" s="12">
        <v>0.7</v>
      </c>
      <c r="V584" s="12">
        <v>0</v>
      </c>
      <c r="W584" s="12">
        <v>0</v>
      </c>
      <c r="X584" s="12">
        <v>0.3</v>
      </c>
      <c r="Y584" s="6" t="s">
        <v>61</v>
      </c>
      <c r="Z584" s="6" t="s">
        <v>72</v>
      </c>
      <c r="AA584" s="9" t="s">
        <v>116</v>
      </c>
      <c r="AB584" s="9" t="s">
        <v>116</v>
      </c>
      <c r="AC584" s="9" t="s">
        <v>116</v>
      </c>
      <c r="AD584" s="9" t="s">
        <v>116</v>
      </c>
      <c r="AE584" s="9" t="s">
        <v>49</v>
      </c>
      <c r="AF584" s="5">
        <v>1</v>
      </c>
      <c r="AG584" s="10">
        <f>VLOOKUP(B584,[1]NPRS!$A$29:$O$1904,10,FALSE)</f>
        <v>0</v>
      </c>
      <c r="AH584" s="5" t="str">
        <f>VLOOKUP(B584,'[1]Current Slope List'!$A$29:$M$1904,12,FALSE)</f>
        <v>Yes</v>
      </c>
      <c r="AI584" s="6" t="str">
        <f>IF(VLOOKUP(B160,'[1]intensive 2019'!$A$2:$E$145,1,TRUE)=B160,"Y","N")</f>
        <v>N</v>
      </c>
      <c r="AJ584" s="6" t="s">
        <v>50</v>
      </c>
      <c r="AK584" s="5">
        <v>1</v>
      </c>
      <c r="AL584" s="6" t="s">
        <v>50</v>
      </c>
      <c r="AM584" s="6" t="s">
        <v>50</v>
      </c>
      <c r="AN584" s="6" t="s">
        <v>50</v>
      </c>
      <c r="AO584" s="6" t="s">
        <v>50</v>
      </c>
      <c r="AP584" s="6" t="s">
        <v>50</v>
      </c>
    </row>
    <row r="585" spans="1:42">
      <c r="A585" s="5">
        <v>584</v>
      </c>
      <c r="B585" s="5" t="s">
        <v>1104</v>
      </c>
      <c r="C585" s="6" t="str">
        <f>IF(VLOOKUP(B585,'[1]Current Slope List'!$A$29:$M$1904,1,FALSE)=B585,"Y","N")</f>
        <v>Y</v>
      </c>
      <c r="D585" s="5" t="str">
        <f>VLOOKUP(B585,'[1]Current Slope List'!$A$29:$M$1904,2,FALSE)</f>
        <v>10SW-D/F81</v>
      </c>
      <c r="E585" s="5">
        <f>VLOOKUP(B585,'[1]Current Slope List'!$A$29:$M$1904,3,FALSE)</f>
        <v>0</v>
      </c>
      <c r="F585" s="6" t="str">
        <f t="shared" si="18"/>
        <v>WHOLE</v>
      </c>
      <c r="G585" s="6" t="str">
        <f>VLOOKUP(B585,'[1]Current Slope List'!$A$29:$M$1904,4,FALSE)</f>
        <v>E</v>
      </c>
      <c r="H585" s="6" t="str">
        <f>VLOOKUP(B585,'[1]Current Slope List'!$A$29:$M$1904,5,FALSE)</f>
        <v>SKW&amp;Is-S</v>
      </c>
      <c r="I585" s="6" t="s">
        <v>899</v>
      </c>
      <c r="J585" s="6" t="s">
        <v>1055</v>
      </c>
      <c r="K585" s="6">
        <f>VLOOKUP(B585,'[1]Current Slope List'!$A$29:$M$1904,11,FALSE)</f>
        <v>0</v>
      </c>
      <c r="L585" s="5" t="s">
        <v>1056</v>
      </c>
      <c r="M585" s="5" t="s">
        <v>1057</v>
      </c>
      <c r="N585" s="5" t="str">
        <f>VLOOKUP(B585,'[1]Current Slope List'!$A$29:$M$1904,8,FALSE)</f>
        <v>CSD</v>
      </c>
      <c r="O585" s="7" t="s">
        <v>125</v>
      </c>
      <c r="P585" s="7">
        <v>40</v>
      </c>
      <c r="Q585" s="7">
        <v>4</v>
      </c>
      <c r="R585" s="7">
        <v>15</v>
      </c>
      <c r="S585" s="7">
        <f t="shared" si="19"/>
        <v>60</v>
      </c>
      <c r="T585" s="12">
        <v>0</v>
      </c>
      <c r="U585" s="12">
        <v>0</v>
      </c>
      <c r="V585" s="12">
        <v>0</v>
      </c>
      <c r="W585" s="12">
        <v>1</v>
      </c>
      <c r="X585" s="12">
        <v>0</v>
      </c>
      <c r="Y585" s="6" t="s">
        <v>61</v>
      </c>
      <c r="Z585" s="6" t="s">
        <v>72</v>
      </c>
      <c r="AA585" s="9" t="s">
        <v>116</v>
      </c>
      <c r="AB585" s="9" t="s">
        <v>116</v>
      </c>
      <c r="AC585" s="9" t="s">
        <v>116</v>
      </c>
      <c r="AD585" s="9" t="s">
        <v>116</v>
      </c>
      <c r="AE585" s="9" t="s">
        <v>49</v>
      </c>
      <c r="AF585" s="5">
        <v>1</v>
      </c>
      <c r="AG585" s="10">
        <f>VLOOKUP(B585,[1]NPRS!$A$29:$O$1904,10,FALSE)</f>
        <v>0.04</v>
      </c>
      <c r="AH585" s="5" t="str">
        <f>VLOOKUP(B585,'[1]Current Slope List'!$A$29:$M$1904,12,FALSE)</f>
        <v>No</v>
      </c>
      <c r="AI585" s="6" t="str">
        <f>IF(VLOOKUP(B161,'[1]intensive 2019'!$A$2:$E$145,1,TRUE)=B161,"Y","N")</f>
        <v>N</v>
      </c>
      <c r="AJ585" s="6" t="s">
        <v>50</v>
      </c>
      <c r="AL585" s="6" t="s">
        <v>50</v>
      </c>
      <c r="AM585" s="6" t="s">
        <v>50</v>
      </c>
      <c r="AN585" s="6" t="s">
        <v>50</v>
      </c>
      <c r="AO585" s="6" t="s">
        <v>50</v>
      </c>
      <c r="AP585" s="6" t="s">
        <v>50</v>
      </c>
    </row>
    <row r="586" spans="1:42">
      <c r="A586" s="5">
        <v>585</v>
      </c>
      <c r="B586" s="5" t="s">
        <v>1105</v>
      </c>
      <c r="C586" s="6" t="str">
        <f>IF(VLOOKUP(B586,'[1]Current Slope List'!$A$29:$M$1904,1,FALSE)=B586,"Y","N")</f>
        <v>Y</v>
      </c>
      <c r="D586" s="5" t="str">
        <f>VLOOKUP(B586,'[1]Current Slope List'!$A$29:$M$1904,2,FALSE)</f>
        <v>10SW-D/C48</v>
      </c>
      <c r="E586" s="5">
        <f>VLOOKUP(B586,'[1]Current Slope List'!$A$29:$M$1904,3,FALSE)</f>
        <v>0</v>
      </c>
      <c r="F586" s="6" t="str">
        <f t="shared" si="18"/>
        <v>WHOLE</v>
      </c>
      <c r="G586" s="6" t="str">
        <f>VLOOKUP(B586,'[1]Current Slope List'!$A$29:$M$1904,4,FALSE)</f>
        <v>E</v>
      </c>
      <c r="H586" s="6" t="str">
        <f>VLOOKUP(B586,'[1]Current Slope List'!$A$29:$M$1904,5,FALSE)</f>
        <v>SKW&amp;Is-S</v>
      </c>
      <c r="I586" s="6" t="s">
        <v>899</v>
      </c>
      <c r="J586" s="6" t="s">
        <v>1055</v>
      </c>
      <c r="K586" s="6">
        <f>VLOOKUP(B586,'[1]Current Slope List'!$A$29:$M$1904,11,FALSE)</f>
        <v>0</v>
      </c>
      <c r="L586" s="5" t="s">
        <v>1056</v>
      </c>
      <c r="M586" s="5" t="s">
        <v>1057</v>
      </c>
      <c r="N586" s="5" t="str">
        <f>VLOOKUP(B586,'[1]Current Slope List'!$A$29:$M$1904,8,FALSE)</f>
        <v>CSD</v>
      </c>
      <c r="O586" s="7" t="s">
        <v>46</v>
      </c>
      <c r="P586" s="7">
        <v>45</v>
      </c>
      <c r="Q586" s="7">
        <v>4</v>
      </c>
      <c r="R586" s="7">
        <v>30</v>
      </c>
      <c r="S586" s="7">
        <f t="shared" si="19"/>
        <v>120</v>
      </c>
      <c r="T586" s="12">
        <v>0</v>
      </c>
      <c r="U586" s="12">
        <v>0</v>
      </c>
      <c r="V586" s="12">
        <v>0</v>
      </c>
      <c r="W586" s="12">
        <v>1</v>
      </c>
      <c r="X586" s="12">
        <v>0</v>
      </c>
      <c r="Y586" s="6" t="s">
        <v>78</v>
      </c>
      <c r="Z586" s="6" t="s">
        <v>72</v>
      </c>
      <c r="AA586" s="9" t="s">
        <v>116</v>
      </c>
      <c r="AB586" s="9" t="s">
        <v>116</v>
      </c>
      <c r="AC586" s="9" t="s">
        <v>116</v>
      </c>
      <c r="AD586" s="9" t="s">
        <v>116</v>
      </c>
      <c r="AE586" s="9" t="s">
        <v>49</v>
      </c>
      <c r="AF586" s="5">
        <v>3</v>
      </c>
      <c r="AG586" s="10">
        <f>VLOOKUP(B586,[1]NPRS!$A$29:$O$1904,10,FALSE)</f>
        <v>0</v>
      </c>
      <c r="AH586" s="5" t="str">
        <f>VLOOKUP(B586,'[1]Current Slope List'!$A$29:$M$1904,12,FALSE)</f>
        <v>No</v>
      </c>
      <c r="AI586" s="6" t="str">
        <f>IF(VLOOKUP(B162,'[1]intensive 2019'!$A$2:$E$145,1,TRUE)=B162,"Y","N")</f>
        <v>N</v>
      </c>
      <c r="AJ586" s="6" t="s">
        <v>50</v>
      </c>
      <c r="AL586" s="6" t="s">
        <v>50</v>
      </c>
      <c r="AM586" s="6" t="s">
        <v>50</v>
      </c>
      <c r="AN586" s="6" t="s">
        <v>50</v>
      </c>
      <c r="AO586" s="6" t="s">
        <v>50</v>
      </c>
      <c r="AP586" s="6" t="s">
        <v>50</v>
      </c>
    </row>
    <row r="587" spans="1:42">
      <c r="A587" s="5">
        <v>586</v>
      </c>
      <c r="B587" s="5" t="s">
        <v>1106</v>
      </c>
      <c r="C587" s="6" t="str">
        <f>IF(VLOOKUP(B587,'[1]Current Slope List'!$A$29:$M$1904,1,FALSE)=B587,"Y","N")</f>
        <v>Y</v>
      </c>
      <c r="D587" s="5" t="str">
        <f>VLOOKUP(B587,'[1]Current Slope List'!$A$29:$M$1904,2,FALSE)</f>
        <v>10SW-D/FR28</v>
      </c>
      <c r="E587" s="5">
        <f>VLOOKUP(B587,'[1]Current Slope List'!$A$29:$M$1904,3,FALSE)</f>
        <v>0</v>
      </c>
      <c r="F587" s="6" t="str">
        <f t="shared" si="18"/>
        <v>WHOLE</v>
      </c>
      <c r="G587" s="6" t="str">
        <f>VLOOKUP(B587,'[1]Current Slope List'!$A$29:$M$1904,4,FALSE)</f>
        <v>E</v>
      </c>
      <c r="H587" s="6" t="str">
        <f>VLOOKUP(B587,'[1]Current Slope List'!$A$29:$M$1904,5,FALSE)</f>
        <v>SKW&amp;Is-S</v>
      </c>
      <c r="I587" s="6" t="s">
        <v>899</v>
      </c>
      <c r="J587" s="6" t="s">
        <v>1055</v>
      </c>
      <c r="K587" s="6">
        <f>VLOOKUP(B587,'[1]Current Slope List'!$A$29:$M$1904,11,FALSE)</f>
        <v>0</v>
      </c>
      <c r="L587" s="5" t="s">
        <v>1056</v>
      </c>
      <c r="M587" s="5" t="s">
        <v>1057</v>
      </c>
      <c r="N587" s="5" t="str">
        <f>VLOOKUP(B587,'[1]Current Slope List'!$A$29:$M$1904,8,FALSE)</f>
        <v>CSD</v>
      </c>
      <c r="O587" s="7" t="s">
        <v>46</v>
      </c>
      <c r="P587" s="7">
        <v>40</v>
      </c>
      <c r="Q587" s="7">
        <v>3.5</v>
      </c>
      <c r="R587" s="7">
        <v>85</v>
      </c>
      <c r="S587" s="7">
        <f t="shared" si="19"/>
        <v>297.5</v>
      </c>
      <c r="T587" s="12">
        <v>0.5</v>
      </c>
      <c r="U587" s="12">
        <v>0.1</v>
      </c>
      <c r="V587" s="12">
        <v>0</v>
      </c>
      <c r="W587" s="12">
        <v>0.4</v>
      </c>
      <c r="X587" s="12">
        <v>0</v>
      </c>
      <c r="Y587" s="6" t="s">
        <v>61</v>
      </c>
      <c r="Z587" s="6" t="s">
        <v>72</v>
      </c>
      <c r="AA587" s="9" t="s">
        <v>1107</v>
      </c>
      <c r="AB587" s="9" t="s">
        <v>1108</v>
      </c>
      <c r="AC587" s="9" t="s">
        <v>1109</v>
      </c>
      <c r="AD587" s="9" t="s">
        <v>1110</v>
      </c>
      <c r="AE587" s="9" t="s">
        <v>1111</v>
      </c>
      <c r="AF587" s="5">
        <v>1</v>
      </c>
      <c r="AG587" s="10">
        <f>VLOOKUP(B587,[1]NPRS!$A$29:$O$1904,10,FALSE)</f>
        <v>0.36</v>
      </c>
      <c r="AH587" s="5" t="str">
        <f>VLOOKUP(B587,'[1]Current Slope List'!$A$29:$M$1904,12,FALSE)</f>
        <v>Yes</v>
      </c>
      <c r="AI587" s="6" t="str">
        <f>IF(VLOOKUP(B163,'[1]intensive 2019'!$A$2:$E$145,1,TRUE)=B163,"Y","N")</f>
        <v>N</v>
      </c>
      <c r="AJ587" s="6" t="s">
        <v>50</v>
      </c>
      <c r="AK587" s="5">
        <v>8</v>
      </c>
      <c r="AL587" s="6" t="s">
        <v>50</v>
      </c>
      <c r="AM587" s="6" t="s">
        <v>50</v>
      </c>
      <c r="AN587" s="6" t="s">
        <v>50</v>
      </c>
      <c r="AO587" s="6" t="s">
        <v>50</v>
      </c>
      <c r="AP587" s="6" t="s">
        <v>50</v>
      </c>
    </row>
    <row r="588" spans="1:42">
      <c r="A588" s="5">
        <v>587</v>
      </c>
      <c r="B588" s="5" t="s">
        <v>1112</v>
      </c>
      <c r="C588" s="6" t="str">
        <f>IF(VLOOKUP(B588,'[1]Current Slope List'!$A$29:$M$1904,1,FALSE)=B588,"Y","N")</f>
        <v>Y</v>
      </c>
      <c r="D588" s="5" t="str">
        <f>VLOOKUP(B588,'[1]Current Slope List'!$A$29:$M$1904,2,FALSE)</f>
        <v>10SW-D/C49</v>
      </c>
      <c r="E588" s="5">
        <f>VLOOKUP(B588,'[1]Current Slope List'!$A$29:$M$1904,3,FALSE)</f>
        <v>0</v>
      </c>
      <c r="F588" s="6" t="str">
        <f t="shared" si="18"/>
        <v>WHOLE</v>
      </c>
      <c r="G588" s="6" t="str">
        <f>VLOOKUP(B588,'[1]Current Slope List'!$A$29:$M$1904,4,FALSE)</f>
        <v>E</v>
      </c>
      <c r="H588" s="6" t="str">
        <f>VLOOKUP(B588,'[1]Current Slope List'!$A$29:$M$1904,5,FALSE)</f>
        <v>SKW&amp;Is-S</v>
      </c>
      <c r="I588" s="6" t="s">
        <v>899</v>
      </c>
      <c r="J588" s="6" t="s">
        <v>1055</v>
      </c>
      <c r="K588" s="6">
        <f>VLOOKUP(B588,'[1]Current Slope List'!$A$29:$M$1904,11,FALSE)</f>
        <v>0</v>
      </c>
      <c r="L588" s="5" t="s">
        <v>1056</v>
      </c>
      <c r="M588" s="5" t="s">
        <v>1057</v>
      </c>
      <c r="N588" s="5" t="str">
        <f>VLOOKUP(B588,'[1]Current Slope List'!$A$29:$M$1904,8,FALSE)</f>
        <v>CSD</v>
      </c>
      <c r="O588" s="7" t="s">
        <v>46</v>
      </c>
      <c r="P588" s="7">
        <v>35</v>
      </c>
      <c r="Q588" s="7">
        <v>7.7</v>
      </c>
      <c r="R588" s="7">
        <v>52</v>
      </c>
      <c r="S588" s="7">
        <f t="shared" si="19"/>
        <v>400.40000000000003</v>
      </c>
      <c r="T588" s="12">
        <v>0</v>
      </c>
      <c r="U588" s="12">
        <v>1</v>
      </c>
      <c r="V588" s="12">
        <v>0</v>
      </c>
      <c r="W588" s="12">
        <v>0</v>
      </c>
      <c r="X588" s="12">
        <v>0</v>
      </c>
      <c r="Y588" s="6" t="s">
        <v>61</v>
      </c>
      <c r="Z588" s="6" t="s">
        <v>62</v>
      </c>
      <c r="AA588" s="9" t="s">
        <v>116</v>
      </c>
      <c r="AB588" s="9" t="s">
        <v>116</v>
      </c>
      <c r="AC588" s="9" t="s">
        <v>116</v>
      </c>
      <c r="AD588" s="9" t="s">
        <v>116</v>
      </c>
      <c r="AE588" s="9" t="s">
        <v>49</v>
      </c>
      <c r="AF588" s="5">
        <v>2</v>
      </c>
      <c r="AG588" s="10">
        <f>VLOOKUP(B588,[1]NPRS!$A$29:$O$1904,10,FALSE)</f>
        <v>0</v>
      </c>
      <c r="AH588" s="5" t="str">
        <f>VLOOKUP(B588,'[1]Current Slope List'!$A$29:$M$1904,12,FALSE)</f>
        <v>Yes</v>
      </c>
      <c r="AI588" s="6" t="str">
        <f>IF(VLOOKUP(B164,'[1]intensive 2019'!$A$2:$E$145,1,TRUE)=B164,"Y","N")</f>
        <v>N</v>
      </c>
      <c r="AJ588" s="6" t="s">
        <v>50</v>
      </c>
      <c r="AK588" s="5">
        <v>10</v>
      </c>
      <c r="AL588" s="6" t="s">
        <v>50</v>
      </c>
      <c r="AM588" s="6" t="s">
        <v>50</v>
      </c>
      <c r="AN588" s="6" t="s">
        <v>50</v>
      </c>
      <c r="AO588" s="6" t="s">
        <v>50</v>
      </c>
      <c r="AP588" s="6" t="s">
        <v>50</v>
      </c>
    </row>
    <row r="589" spans="1:42">
      <c r="A589" s="5">
        <v>588</v>
      </c>
      <c r="B589" s="5" t="s">
        <v>1113</v>
      </c>
      <c r="C589" s="6" t="str">
        <f>IF(VLOOKUP(B589,'[1]Current Slope List'!$A$29:$M$1904,1,FALSE)=B589,"Y","N")</f>
        <v>Y</v>
      </c>
      <c r="D589" s="5" t="str">
        <f>VLOOKUP(B589,'[1]Current Slope List'!$A$29:$M$1904,2,FALSE)</f>
        <v>10SW-D/C39</v>
      </c>
      <c r="E589" s="5">
        <f>VLOOKUP(B589,'[1]Current Slope List'!$A$29:$M$1904,3,FALSE)</f>
        <v>0</v>
      </c>
      <c r="F589" s="6" t="str">
        <f t="shared" si="18"/>
        <v>WHOLE</v>
      </c>
      <c r="G589" s="6" t="str">
        <f>VLOOKUP(B589,'[1]Current Slope List'!$A$29:$M$1904,4,FALSE)</f>
        <v>E</v>
      </c>
      <c r="H589" s="6" t="str">
        <f>VLOOKUP(B589,'[1]Current Slope List'!$A$29:$M$1904,5,FALSE)</f>
        <v>SKW&amp;Is-S</v>
      </c>
      <c r="I589" s="6" t="s">
        <v>899</v>
      </c>
      <c r="J589" s="6" t="s">
        <v>1055</v>
      </c>
      <c r="K589" s="6">
        <f>VLOOKUP(B589,'[1]Current Slope List'!$A$29:$M$1904,11,FALSE)</f>
        <v>0</v>
      </c>
      <c r="L589" s="5" t="s">
        <v>1056</v>
      </c>
      <c r="M589" s="5" t="s">
        <v>1057</v>
      </c>
      <c r="N589" s="5" t="str">
        <f>VLOOKUP(B589,'[1]Current Slope List'!$A$29:$M$1904,8,FALSE)</f>
        <v>CSD</v>
      </c>
      <c r="O589" s="7" t="s">
        <v>46</v>
      </c>
      <c r="P589" s="7">
        <v>40</v>
      </c>
      <c r="Q589" s="7">
        <v>10</v>
      </c>
      <c r="R589" s="7">
        <v>75</v>
      </c>
      <c r="S589" s="7">
        <f t="shared" si="19"/>
        <v>750</v>
      </c>
      <c r="T589" s="12">
        <v>0</v>
      </c>
      <c r="U589" s="12">
        <v>0.05</v>
      </c>
      <c r="V589" s="12">
        <v>0.05</v>
      </c>
      <c r="W589" s="12">
        <v>0.85</v>
      </c>
      <c r="X589" s="12">
        <v>0.05</v>
      </c>
      <c r="Y589" s="6" t="s">
        <v>78</v>
      </c>
      <c r="Z589" s="6" t="s">
        <v>72</v>
      </c>
      <c r="AA589" s="9" t="s">
        <v>116</v>
      </c>
      <c r="AB589" s="9" t="s">
        <v>116</v>
      </c>
      <c r="AC589" s="9" t="s">
        <v>116</v>
      </c>
      <c r="AD589" s="9" t="s">
        <v>116</v>
      </c>
      <c r="AE589" s="9" t="s">
        <v>49</v>
      </c>
      <c r="AF589" s="5">
        <v>1</v>
      </c>
      <c r="AG589" s="10">
        <f>VLOOKUP(B589,[1]NPRS!$A$29:$O$1904,10,FALSE)</f>
        <v>36.340000000000003</v>
      </c>
      <c r="AH589" s="5" t="str">
        <f>VLOOKUP(B589,'[1]Current Slope List'!$A$29:$M$1904,12,FALSE)</f>
        <v>Yes</v>
      </c>
      <c r="AI589" s="6" t="str">
        <f>IF(VLOOKUP(B165,'[1]intensive 2019'!$A$2:$E$145,1,TRUE)=B165,"Y","N")</f>
        <v>N</v>
      </c>
      <c r="AJ589" s="6" t="s">
        <v>50</v>
      </c>
      <c r="AK589" s="5">
        <v>18</v>
      </c>
      <c r="AL589" s="6" t="s">
        <v>50</v>
      </c>
      <c r="AM589" s="6" t="s">
        <v>50</v>
      </c>
      <c r="AN589" s="6" t="s">
        <v>50</v>
      </c>
      <c r="AO589" s="6" t="s">
        <v>50</v>
      </c>
      <c r="AP589" s="6" t="s">
        <v>50</v>
      </c>
    </row>
    <row r="590" spans="1:42">
      <c r="A590" s="5">
        <v>589</v>
      </c>
      <c r="B590" s="5" t="s">
        <v>1114</v>
      </c>
      <c r="C590" s="6" t="str">
        <f>IF(VLOOKUP(B590,'[1]Current Slope List'!$A$29:$M$1904,1,FALSE)=B590,"Y","N")</f>
        <v>Y</v>
      </c>
      <c r="D590" s="5" t="str">
        <f>VLOOKUP(B590,'[1]Current Slope List'!$A$29:$M$1904,2,FALSE)</f>
        <v>10SW-D/C28</v>
      </c>
      <c r="E590" s="5">
        <f>VLOOKUP(B590,'[1]Current Slope List'!$A$29:$M$1904,3,FALSE)</f>
        <v>0</v>
      </c>
      <c r="F590" s="6" t="str">
        <f t="shared" si="18"/>
        <v>WHOLE</v>
      </c>
      <c r="G590" s="6" t="str">
        <f>VLOOKUP(B590,'[1]Current Slope List'!$A$29:$M$1904,4,FALSE)</f>
        <v>E</v>
      </c>
      <c r="H590" s="6" t="str">
        <f>VLOOKUP(B590,'[1]Current Slope List'!$A$29:$M$1904,5,FALSE)</f>
        <v>SKW&amp;Is-S</v>
      </c>
      <c r="I590" s="6" t="s">
        <v>899</v>
      </c>
      <c r="J590" s="6" t="s">
        <v>1055</v>
      </c>
      <c r="K590" s="6">
        <f>VLOOKUP(B590,'[1]Current Slope List'!$A$29:$M$1904,11,FALSE)</f>
        <v>0</v>
      </c>
      <c r="L590" s="5" t="s">
        <v>1056</v>
      </c>
      <c r="M590" s="5" t="s">
        <v>1057</v>
      </c>
      <c r="N590" s="5" t="str">
        <f>VLOOKUP(B590,'[1]Current Slope List'!$A$29:$M$1904,8,FALSE)</f>
        <v>CSD</v>
      </c>
      <c r="O590" s="7" t="s">
        <v>46</v>
      </c>
      <c r="P590" s="7">
        <v>40</v>
      </c>
      <c r="Q590" s="7">
        <v>12</v>
      </c>
      <c r="R590" s="7">
        <v>50</v>
      </c>
      <c r="S590" s="7">
        <f t="shared" si="19"/>
        <v>600</v>
      </c>
      <c r="T590" s="12">
        <v>0</v>
      </c>
      <c r="U590" s="12">
        <v>0.95</v>
      </c>
      <c r="V590" s="12">
        <v>0</v>
      </c>
      <c r="W590" s="12">
        <v>0</v>
      </c>
      <c r="X590" s="12">
        <v>0.05</v>
      </c>
      <c r="Y590" s="6" t="s">
        <v>183</v>
      </c>
      <c r="Z590" s="6" t="s">
        <v>62</v>
      </c>
      <c r="AA590" s="9" t="s">
        <v>116</v>
      </c>
      <c r="AB590" s="9" t="s">
        <v>116</v>
      </c>
      <c r="AC590" s="9" t="s">
        <v>116</v>
      </c>
      <c r="AD590" s="9" t="s">
        <v>116</v>
      </c>
      <c r="AE590" s="9" t="s">
        <v>49</v>
      </c>
      <c r="AF590" s="5">
        <v>1</v>
      </c>
      <c r="AG590" s="10">
        <f>VLOOKUP(B590,[1]NPRS!$A$29:$O$1904,10,FALSE)</f>
        <v>0</v>
      </c>
      <c r="AH590" s="5" t="str">
        <f>VLOOKUP(B590,'[1]Current Slope List'!$A$29:$M$1904,12,FALSE)</f>
        <v>Yes</v>
      </c>
      <c r="AI590" s="6" t="str">
        <f>IF(VLOOKUP(B166,'[1]intensive 2019'!$A$2:$E$145,1,TRUE)=B166,"Y","N")</f>
        <v>N</v>
      </c>
      <c r="AJ590" s="6" t="s">
        <v>50</v>
      </c>
      <c r="AK590" s="5">
        <v>12</v>
      </c>
      <c r="AL590" s="6" t="s">
        <v>50</v>
      </c>
      <c r="AM590" s="6" t="s">
        <v>50</v>
      </c>
      <c r="AN590" s="6" t="s">
        <v>50</v>
      </c>
      <c r="AO590" s="6" t="s">
        <v>50</v>
      </c>
      <c r="AP590" s="6" t="s">
        <v>50</v>
      </c>
    </row>
    <row r="591" spans="1:42">
      <c r="A591" s="5">
        <v>590</v>
      </c>
      <c r="B591" s="5" t="s">
        <v>1115</v>
      </c>
      <c r="C591" s="6" t="str">
        <f>IF(VLOOKUP(B591,'[1]Current Slope List'!$A$29:$M$1904,1,FALSE)=B591,"Y","N")</f>
        <v>Y</v>
      </c>
      <c r="D591" s="5" t="str">
        <f>VLOOKUP(B591,'[1]Current Slope List'!$A$29:$M$1904,2,FALSE)</f>
        <v>10SW-D/C29</v>
      </c>
      <c r="E591" s="5">
        <f>VLOOKUP(B591,'[1]Current Slope List'!$A$29:$M$1904,3,FALSE)</f>
        <v>0</v>
      </c>
      <c r="F591" s="6" t="str">
        <f t="shared" si="18"/>
        <v>WHOLE</v>
      </c>
      <c r="G591" s="6" t="str">
        <f>VLOOKUP(B591,'[1]Current Slope List'!$A$29:$M$1904,4,FALSE)</f>
        <v>E</v>
      </c>
      <c r="H591" s="6" t="str">
        <f>VLOOKUP(B591,'[1]Current Slope List'!$A$29:$M$1904,5,FALSE)</f>
        <v>SKW&amp;Is-S</v>
      </c>
      <c r="I591" s="6" t="s">
        <v>899</v>
      </c>
      <c r="J591" s="6" t="s">
        <v>1055</v>
      </c>
      <c r="K591" s="6">
        <f>VLOOKUP(B591,'[1]Current Slope List'!$A$29:$M$1904,11,FALSE)</f>
        <v>0</v>
      </c>
      <c r="L591" s="5" t="s">
        <v>1056</v>
      </c>
      <c r="M591" s="5" t="s">
        <v>1057</v>
      </c>
      <c r="N591" s="5" t="str">
        <f>VLOOKUP(B591,'[1]Current Slope List'!$A$29:$M$1904,8,FALSE)</f>
        <v>CSD</v>
      </c>
      <c r="O591" s="7" t="s">
        <v>46</v>
      </c>
      <c r="P591" s="7">
        <v>38</v>
      </c>
      <c r="Q591" s="7">
        <v>5</v>
      </c>
      <c r="R591" s="7">
        <v>205</v>
      </c>
      <c r="S591" s="7">
        <f t="shared" si="19"/>
        <v>1025</v>
      </c>
      <c r="T591" s="12">
        <v>0</v>
      </c>
      <c r="U591" s="12">
        <v>0</v>
      </c>
      <c r="V591" s="12">
        <v>0</v>
      </c>
      <c r="W591" s="12">
        <v>1</v>
      </c>
      <c r="X591" s="12">
        <v>0</v>
      </c>
      <c r="Y591" s="6" t="s">
        <v>61</v>
      </c>
      <c r="Z591" s="6" t="s">
        <v>72</v>
      </c>
      <c r="AA591" s="9" t="s">
        <v>116</v>
      </c>
      <c r="AB591" s="9" t="s">
        <v>116</v>
      </c>
      <c r="AC591" s="9" t="s">
        <v>116</v>
      </c>
      <c r="AD591" s="9" t="s">
        <v>116</v>
      </c>
      <c r="AE591" s="9" t="s">
        <v>49</v>
      </c>
      <c r="AF591" s="5">
        <v>2</v>
      </c>
      <c r="AG591" s="10">
        <f>VLOOKUP(B591,[1]NPRS!$A$29:$O$1904,10,FALSE)</f>
        <v>108.87</v>
      </c>
      <c r="AH591" s="5" t="str">
        <f>VLOOKUP(B591,'[1]Current Slope List'!$A$29:$M$1904,12,FALSE)</f>
        <v>Yes</v>
      </c>
      <c r="AI591" s="6" t="str">
        <f>IF(VLOOKUP(B167,'[1]intensive 2019'!$A$2:$E$145,1,TRUE)=B167,"Y","N")</f>
        <v>N</v>
      </c>
      <c r="AJ591" s="6" t="s">
        <v>50</v>
      </c>
      <c r="AK591" s="5">
        <v>9</v>
      </c>
      <c r="AL591" s="6" t="s">
        <v>50</v>
      </c>
      <c r="AM591" s="6" t="s">
        <v>50</v>
      </c>
      <c r="AN591" s="6" t="s">
        <v>50</v>
      </c>
      <c r="AO591" s="6" t="s">
        <v>50</v>
      </c>
      <c r="AP591" s="6" t="s">
        <v>50</v>
      </c>
    </row>
    <row r="592" spans="1:42">
      <c r="A592" s="5">
        <v>591</v>
      </c>
      <c r="B592" s="5" t="s">
        <v>1116</v>
      </c>
      <c r="C592" s="6" t="str">
        <f>IF(VLOOKUP(B592,'[1]Current Slope List'!$A$29:$M$1904,1,FALSE)=B592,"Y","N")</f>
        <v>Y</v>
      </c>
      <c r="D592" s="5" t="str">
        <f>VLOOKUP(B592,'[1]Current Slope List'!$A$29:$M$1904,2,FALSE)</f>
        <v>10SW-D/F22</v>
      </c>
      <c r="E592" s="5">
        <f>VLOOKUP(B592,'[1]Current Slope List'!$A$29:$M$1904,3,FALSE)</f>
        <v>0</v>
      </c>
      <c r="F592" s="6" t="str">
        <f t="shared" si="18"/>
        <v>WHOLE</v>
      </c>
      <c r="G592" s="6" t="str">
        <f>VLOOKUP(B592,'[1]Current Slope List'!$A$29:$M$1904,4,FALSE)</f>
        <v>E</v>
      </c>
      <c r="H592" s="6" t="str">
        <f>VLOOKUP(B592,'[1]Current Slope List'!$A$29:$M$1904,5,FALSE)</f>
        <v>SKW&amp;Is-S</v>
      </c>
      <c r="I592" s="6" t="s">
        <v>899</v>
      </c>
      <c r="J592" s="6" t="s">
        <v>1055</v>
      </c>
      <c r="K592" s="6">
        <f>VLOOKUP(B592,'[1]Current Slope List'!$A$29:$M$1904,11,FALSE)</f>
        <v>0</v>
      </c>
      <c r="L592" s="5" t="s">
        <v>1056</v>
      </c>
      <c r="M592" s="5" t="s">
        <v>1057</v>
      </c>
      <c r="N592" s="5" t="str">
        <f>VLOOKUP(B592,'[1]Current Slope List'!$A$29:$M$1904,8,FALSE)</f>
        <v>CSD</v>
      </c>
      <c r="O592" s="7" t="s">
        <v>46</v>
      </c>
      <c r="P592" s="7">
        <v>38</v>
      </c>
      <c r="Q592" s="7">
        <v>24</v>
      </c>
      <c r="R592" s="7">
        <v>75</v>
      </c>
      <c r="S592" s="7">
        <f t="shared" si="19"/>
        <v>1800</v>
      </c>
      <c r="T592" s="12">
        <v>0</v>
      </c>
      <c r="U592" s="12">
        <v>0.9</v>
      </c>
      <c r="V592" s="12">
        <v>0.1</v>
      </c>
      <c r="W592" s="12">
        <v>0</v>
      </c>
      <c r="X592" s="12">
        <v>0</v>
      </c>
      <c r="Y592" s="6" t="s">
        <v>61</v>
      </c>
      <c r="Z592" s="6" t="s">
        <v>72</v>
      </c>
      <c r="AA592" s="9" t="s">
        <v>116</v>
      </c>
      <c r="AB592" s="9" t="s">
        <v>116</v>
      </c>
      <c r="AC592" s="9" t="s">
        <v>116</v>
      </c>
      <c r="AD592" s="9" t="s">
        <v>116</v>
      </c>
      <c r="AE592" s="9" t="s">
        <v>49</v>
      </c>
      <c r="AF592" s="5">
        <v>3</v>
      </c>
      <c r="AG592" s="10">
        <f>VLOOKUP(B592,[1]NPRS!$A$29:$O$1904,10,FALSE)</f>
        <v>0.03</v>
      </c>
      <c r="AH592" s="5" t="str">
        <f>VLOOKUP(B592,'[1]Current Slope List'!$A$29:$M$1904,12,FALSE)</f>
        <v>Yes</v>
      </c>
      <c r="AI592" s="6" t="str">
        <f>IF(VLOOKUP(B168,'[1]intensive 2019'!$A$2:$E$145,1,TRUE)=B168,"Y","N")</f>
        <v>N</v>
      </c>
      <c r="AJ592" s="6" t="s">
        <v>50</v>
      </c>
      <c r="AK592" s="5">
        <v>55</v>
      </c>
      <c r="AL592" s="6" t="s">
        <v>50</v>
      </c>
      <c r="AM592" s="6" t="s">
        <v>50</v>
      </c>
      <c r="AN592" s="6" t="s">
        <v>50</v>
      </c>
      <c r="AO592" s="6" t="s">
        <v>50</v>
      </c>
      <c r="AP592" s="6" t="s">
        <v>50</v>
      </c>
    </row>
    <row r="593" spans="1:42">
      <c r="A593" s="5">
        <v>592</v>
      </c>
      <c r="B593" s="5" t="s">
        <v>1117</v>
      </c>
      <c r="C593" s="6" t="str">
        <f>IF(VLOOKUP(B593,'[1]Current Slope List'!$A$29:$M$1904,1,FALSE)=B593,"Y","N")</f>
        <v>Y</v>
      </c>
      <c r="D593" s="5" t="str">
        <f>VLOOKUP(B593,'[1]Current Slope List'!$A$29:$M$1904,2,FALSE)</f>
        <v>10SW-D/F29</v>
      </c>
      <c r="E593" s="5">
        <f>VLOOKUP(B593,'[1]Current Slope List'!$A$29:$M$1904,3,FALSE)</f>
        <v>0</v>
      </c>
      <c r="F593" s="6" t="str">
        <f t="shared" si="18"/>
        <v>WHOLE</v>
      </c>
      <c r="G593" s="6" t="str">
        <f>VLOOKUP(B593,'[1]Current Slope List'!$A$29:$M$1904,4,FALSE)</f>
        <v>E</v>
      </c>
      <c r="H593" s="6" t="str">
        <f>VLOOKUP(B593,'[1]Current Slope List'!$A$29:$M$1904,5,FALSE)</f>
        <v>SKW&amp;Is-S</v>
      </c>
      <c r="I593" s="6" t="s">
        <v>899</v>
      </c>
      <c r="J593" s="6" t="s">
        <v>1055</v>
      </c>
      <c r="K593" s="6">
        <f>VLOOKUP(B593,'[1]Current Slope List'!$A$29:$M$1904,11,FALSE)</f>
        <v>0</v>
      </c>
      <c r="L593" s="5" t="s">
        <v>1056</v>
      </c>
      <c r="M593" s="5" t="s">
        <v>1057</v>
      </c>
      <c r="N593" s="5" t="str">
        <f>VLOOKUP(B593,'[1]Current Slope List'!$A$29:$M$1904,8,FALSE)</f>
        <v>CSD</v>
      </c>
      <c r="O593" s="7" t="s">
        <v>125</v>
      </c>
      <c r="P593" s="7">
        <v>22</v>
      </c>
      <c r="Q593" s="7">
        <v>8</v>
      </c>
      <c r="R593" s="7">
        <v>45</v>
      </c>
      <c r="S593" s="7">
        <f t="shared" si="19"/>
        <v>360</v>
      </c>
      <c r="T593" s="12">
        <v>0</v>
      </c>
      <c r="U593" s="12">
        <v>1</v>
      </c>
      <c r="V593" s="12">
        <v>0</v>
      </c>
      <c r="W593" s="12">
        <v>0</v>
      </c>
      <c r="X593" s="12">
        <v>0</v>
      </c>
      <c r="Y593" s="6" t="s">
        <v>61</v>
      </c>
      <c r="Z593" s="6" t="s">
        <v>62</v>
      </c>
      <c r="AA593" s="9" t="s">
        <v>116</v>
      </c>
      <c r="AB593" s="9" t="s">
        <v>116</v>
      </c>
      <c r="AC593" s="9" t="s">
        <v>116</v>
      </c>
      <c r="AD593" s="9" t="s">
        <v>116</v>
      </c>
      <c r="AE593" s="9" t="s">
        <v>49</v>
      </c>
      <c r="AF593" s="5">
        <v>3</v>
      </c>
      <c r="AG593" s="10">
        <f>VLOOKUP(B593,[1]NPRS!$A$29:$O$1904,10,FALSE)</f>
        <v>0</v>
      </c>
      <c r="AH593" s="5" t="str">
        <f>VLOOKUP(B593,'[1]Current Slope List'!$A$29:$M$1904,12,FALSE)</f>
        <v>Yes</v>
      </c>
      <c r="AI593" s="6" t="str">
        <f>IF(VLOOKUP(B169,'[1]intensive 2019'!$A$2:$E$145,1,TRUE)=B169,"Y","N")</f>
        <v>N</v>
      </c>
      <c r="AJ593" s="6" t="s">
        <v>50</v>
      </c>
      <c r="AK593" s="5">
        <v>30</v>
      </c>
      <c r="AL593" s="6" t="s">
        <v>50</v>
      </c>
      <c r="AM593" s="6" t="s">
        <v>50</v>
      </c>
      <c r="AN593" s="6" t="s">
        <v>50</v>
      </c>
      <c r="AO593" s="6" t="s">
        <v>50</v>
      </c>
      <c r="AP593" s="6" t="s">
        <v>50</v>
      </c>
    </row>
    <row r="594" spans="1:42">
      <c r="A594" s="5">
        <v>593</v>
      </c>
      <c r="B594" s="5" t="s">
        <v>1118</v>
      </c>
      <c r="C594" s="6" t="str">
        <f>IF(VLOOKUP(B594,'[1]Current Slope List'!$A$29:$M$1904,1,FALSE)=B594,"Y","N")</f>
        <v>Y</v>
      </c>
      <c r="D594" s="5" t="str">
        <f>VLOOKUP(B594,'[1]Current Slope List'!$A$29:$M$1904,2,FALSE)</f>
        <v>10SW-D/FR23</v>
      </c>
      <c r="E594" s="5">
        <f>VLOOKUP(B594,'[1]Current Slope List'!$A$29:$M$1904,3,FALSE)</f>
        <v>0</v>
      </c>
      <c r="F594" s="6" t="str">
        <f t="shared" si="18"/>
        <v>WHOLE</v>
      </c>
      <c r="G594" s="6" t="str">
        <f>VLOOKUP(B594,'[1]Current Slope List'!$A$29:$M$1904,4,FALSE)</f>
        <v>E</v>
      </c>
      <c r="H594" s="6" t="str">
        <f>VLOOKUP(B594,'[1]Current Slope List'!$A$29:$M$1904,5,FALSE)</f>
        <v>SKW&amp;Is-S</v>
      </c>
      <c r="I594" s="6" t="s">
        <v>899</v>
      </c>
      <c r="J594" s="6" t="s">
        <v>1055</v>
      </c>
      <c r="K594" s="6">
        <f>VLOOKUP(B594,'[1]Current Slope List'!$A$29:$M$1904,11,FALSE)</f>
        <v>0</v>
      </c>
      <c r="L594" s="5" t="s">
        <v>1056</v>
      </c>
      <c r="M594" s="5" t="s">
        <v>1057</v>
      </c>
      <c r="N594" s="5" t="str">
        <f>VLOOKUP(B594,'[1]Current Slope List'!$A$29:$M$1904,8,FALSE)</f>
        <v>CSD</v>
      </c>
      <c r="O594" s="7" t="s">
        <v>46</v>
      </c>
      <c r="P594" s="7">
        <v>40</v>
      </c>
      <c r="Q594" s="7">
        <v>11</v>
      </c>
      <c r="R594" s="7">
        <v>60</v>
      </c>
      <c r="S594" s="7">
        <f t="shared" si="19"/>
        <v>660</v>
      </c>
      <c r="T594" s="12">
        <v>0</v>
      </c>
      <c r="U594" s="12">
        <v>1</v>
      </c>
      <c r="V594" s="12">
        <v>0</v>
      </c>
      <c r="W594" s="12">
        <v>0</v>
      </c>
      <c r="X594" s="12">
        <v>0</v>
      </c>
      <c r="Y594" s="6" t="s">
        <v>61</v>
      </c>
      <c r="Z594" s="6" t="s">
        <v>62</v>
      </c>
      <c r="AA594" s="9" t="s">
        <v>270</v>
      </c>
      <c r="AB594" s="9" t="s">
        <v>356</v>
      </c>
      <c r="AC594" s="9" t="s">
        <v>121</v>
      </c>
      <c r="AD594" s="9" t="s">
        <v>79</v>
      </c>
      <c r="AE594" s="9" t="s">
        <v>72</v>
      </c>
      <c r="AF594" s="5">
        <v>1</v>
      </c>
      <c r="AG594" s="10">
        <f>VLOOKUP(B594,[1]NPRS!$A$29:$O$1904,10,FALSE)</f>
        <v>0</v>
      </c>
      <c r="AH594" s="5" t="str">
        <f>VLOOKUP(B594,'[1]Current Slope List'!$A$29:$M$1904,12,FALSE)</f>
        <v>Yes</v>
      </c>
      <c r="AI594" s="6" t="str">
        <f>IF(VLOOKUP(B170,'[1]intensive 2019'!$A$2:$E$145,1,TRUE)=B170,"Y","N")</f>
        <v>N</v>
      </c>
      <c r="AJ594" s="6" t="s">
        <v>50</v>
      </c>
      <c r="AK594" s="5">
        <v>26</v>
      </c>
      <c r="AL594" s="6" t="s">
        <v>50</v>
      </c>
      <c r="AM594" s="6" t="s">
        <v>50</v>
      </c>
      <c r="AN594" s="6" t="s">
        <v>50</v>
      </c>
      <c r="AO594" s="6" t="s">
        <v>50</v>
      </c>
      <c r="AP594" s="6" t="s">
        <v>50</v>
      </c>
    </row>
    <row r="595" spans="1:42">
      <c r="A595" s="5">
        <v>594</v>
      </c>
      <c r="B595" s="5" t="s">
        <v>1119</v>
      </c>
      <c r="C595" s="6" t="str">
        <f>IF(VLOOKUP(B595,'[1]Current Slope List'!$A$29:$M$1904,1,FALSE)=B595,"Y","N")</f>
        <v>Y</v>
      </c>
      <c r="D595" s="5" t="str">
        <f>VLOOKUP(B595,'[1]Current Slope List'!$A$29:$M$1904,2,FALSE)</f>
        <v>10SW-D/C30</v>
      </c>
      <c r="E595" s="5">
        <f>VLOOKUP(B595,'[1]Current Slope List'!$A$29:$M$1904,3,FALSE)</f>
        <v>0</v>
      </c>
      <c r="F595" s="6" t="str">
        <f t="shared" si="18"/>
        <v>WHOLE</v>
      </c>
      <c r="G595" s="6" t="str">
        <f>VLOOKUP(B595,'[1]Current Slope List'!$A$29:$M$1904,4,FALSE)</f>
        <v>E</v>
      </c>
      <c r="H595" s="6" t="str">
        <f>VLOOKUP(B595,'[1]Current Slope List'!$A$29:$M$1904,5,FALSE)</f>
        <v>SKW&amp;Is-S</v>
      </c>
      <c r="I595" s="6" t="s">
        <v>899</v>
      </c>
      <c r="J595" s="6" t="s">
        <v>1055</v>
      </c>
      <c r="K595" s="6">
        <f>VLOOKUP(B595,'[1]Current Slope List'!$A$29:$M$1904,11,FALSE)</f>
        <v>0</v>
      </c>
      <c r="L595" s="5" t="s">
        <v>1056</v>
      </c>
      <c r="M595" s="5" t="s">
        <v>1057</v>
      </c>
      <c r="N595" s="5" t="str">
        <f>VLOOKUP(B595,'[1]Current Slope List'!$A$29:$M$1904,8,FALSE)</f>
        <v>CSD</v>
      </c>
      <c r="O595" s="7" t="s">
        <v>46</v>
      </c>
      <c r="P595" s="7">
        <v>60</v>
      </c>
      <c r="Q595" s="7">
        <v>3.8</v>
      </c>
      <c r="R595" s="7">
        <v>40</v>
      </c>
      <c r="S595" s="7">
        <f t="shared" si="19"/>
        <v>152</v>
      </c>
      <c r="T595" s="12">
        <v>0</v>
      </c>
      <c r="U595" s="12">
        <v>0.8</v>
      </c>
      <c r="V595" s="12">
        <v>0</v>
      </c>
      <c r="W595" s="12">
        <v>0</v>
      </c>
      <c r="X595" s="12">
        <v>0.2</v>
      </c>
      <c r="Y595" s="6" t="s">
        <v>61</v>
      </c>
      <c r="Z595" s="6" t="s">
        <v>72</v>
      </c>
      <c r="AA595" s="9" t="s">
        <v>116</v>
      </c>
      <c r="AB595" s="9" t="s">
        <v>116</v>
      </c>
      <c r="AC595" s="9" t="s">
        <v>116</v>
      </c>
      <c r="AD595" s="9" t="s">
        <v>116</v>
      </c>
      <c r="AE595" s="9" t="s">
        <v>49</v>
      </c>
      <c r="AF595" s="5">
        <v>1</v>
      </c>
      <c r="AG595" s="10">
        <f>VLOOKUP(B595,[1]NPRS!$A$29:$O$1904,10,FALSE)</f>
        <v>0</v>
      </c>
      <c r="AH595" s="5" t="str">
        <f>VLOOKUP(B595,'[1]Current Slope List'!$A$29:$M$1904,12,FALSE)</f>
        <v>Yes</v>
      </c>
      <c r="AI595" s="6" t="str">
        <f>IF(VLOOKUP(B171,'[1]intensive 2019'!$A$2:$E$145,1,TRUE)=B171,"Y","N")</f>
        <v>N</v>
      </c>
      <c r="AJ595" s="6" t="s">
        <v>50</v>
      </c>
      <c r="AK595" s="5">
        <v>2</v>
      </c>
      <c r="AL595" s="6" t="s">
        <v>50</v>
      </c>
      <c r="AM595" s="6" t="s">
        <v>50</v>
      </c>
      <c r="AN595" s="6" t="s">
        <v>50</v>
      </c>
      <c r="AO595" s="6" t="s">
        <v>50</v>
      </c>
      <c r="AP595" s="6" t="s">
        <v>50</v>
      </c>
    </row>
    <row r="596" spans="1:42">
      <c r="A596" s="5">
        <v>595</v>
      </c>
      <c r="B596" s="5" t="s">
        <v>1120</v>
      </c>
      <c r="C596" s="6" t="str">
        <f>IF(VLOOKUP(B596,'[1]Current Slope List'!$A$29:$M$1904,1,FALSE)=B596,"Y","N")</f>
        <v>Y</v>
      </c>
      <c r="D596" s="5" t="str">
        <f>VLOOKUP(B596,'[1]Current Slope List'!$A$29:$M$1904,2,FALSE)</f>
        <v>10SW-D/C40</v>
      </c>
      <c r="E596" s="5">
        <f>VLOOKUP(B596,'[1]Current Slope List'!$A$29:$M$1904,3,FALSE)</f>
        <v>0</v>
      </c>
      <c r="F596" s="6" t="str">
        <f t="shared" si="18"/>
        <v>WHOLE</v>
      </c>
      <c r="G596" s="6" t="str">
        <f>VLOOKUP(B596,'[1]Current Slope List'!$A$29:$M$1904,4,FALSE)</f>
        <v>E</v>
      </c>
      <c r="H596" s="6" t="str">
        <f>VLOOKUP(B596,'[1]Current Slope List'!$A$29:$M$1904,5,FALSE)</f>
        <v>SKW&amp;Is-S</v>
      </c>
      <c r="I596" s="6" t="s">
        <v>899</v>
      </c>
      <c r="J596" s="6" t="s">
        <v>1055</v>
      </c>
      <c r="K596" s="6">
        <f>VLOOKUP(B596,'[1]Current Slope List'!$A$29:$M$1904,11,FALSE)</f>
        <v>0</v>
      </c>
      <c r="L596" s="5" t="s">
        <v>1056</v>
      </c>
      <c r="M596" s="5" t="s">
        <v>1057</v>
      </c>
      <c r="N596" s="5" t="str">
        <f>VLOOKUP(B596,'[1]Current Slope List'!$A$29:$M$1904,8,FALSE)</f>
        <v>CSD</v>
      </c>
      <c r="O596" s="7" t="s">
        <v>125</v>
      </c>
      <c r="P596" s="7">
        <v>53</v>
      </c>
      <c r="Q596" s="7">
        <v>20</v>
      </c>
      <c r="R596" s="7">
        <v>150</v>
      </c>
      <c r="S596" s="7">
        <f t="shared" si="19"/>
        <v>3000</v>
      </c>
      <c r="T596" s="12">
        <v>0</v>
      </c>
      <c r="U596" s="12">
        <v>1</v>
      </c>
      <c r="V596" s="12">
        <v>0</v>
      </c>
      <c r="W596" s="12">
        <v>0</v>
      </c>
      <c r="X596" s="12">
        <v>0</v>
      </c>
      <c r="Y596" s="6" t="s">
        <v>78</v>
      </c>
      <c r="Z596" s="6" t="s">
        <v>72</v>
      </c>
      <c r="AA596" s="9" t="s">
        <v>116</v>
      </c>
      <c r="AB596" s="9" t="s">
        <v>49</v>
      </c>
      <c r="AC596" s="9" t="s">
        <v>116</v>
      </c>
      <c r="AD596" s="9" t="s">
        <v>116</v>
      </c>
      <c r="AE596" s="9" t="s">
        <v>49</v>
      </c>
      <c r="AF596" s="5">
        <v>2</v>
      </c>
      <c r="AG596" s="10">
        <f>VLOOKUP(B596,[1]NPRS!$A$29:$O$1904,10,FALSE)</f>
        <v>0.05</v>
      </c>
      <c r="AH596" s="5" t="str">
        <f>VLOOKUP(B596,'[1]Current Slope List'!$A$29:$M$1904,12,FALSE)</f>
        <v>Yes</v>
      </c>
      <c r="AI596" s="6" t="str">
        <f>IF(VLOOKUP(B172,'[1]intensive 2019'!$A$2:$E$145,1,TRUE)=B172,"Y","N")</f>
        <v>N</v>
      </c>
      <c r="AJ596" s="6" t="s">
        <v>50</v>
      </c>
      <c r="AK596" s="5">
        <v>30</v>
      </c>
      <c r="AL596" s="6" t="s">
        <v>50</v>
      </c>
      <c r="AM596" s="6" t="s">
        <v>50</v>
      </c>
      <c r="AN596" s="6" t="s">
        <v>50</v>
      </c>
      <c r="AO596" s="6" t="s">
        <v>50</v>
      </c>
      <c r="AP596" s="6" t="s">
        <v>50</v>
      </c>
    </row>
    <row r="597" spans="1:42">
      <c r="A597" s="5">
        <v>596</v>
      </c>
      <c r="B597" s="5" t="s">
        <v>1121</v>
      </c>
      <c r="C597" s="6" t="str">
        <f>IF(VLOOKUP(B597,'[1]Current Slope List'!$A$29:$M$1904,1,FALSE)=B597,"Y","N")</f>
        <v>Y</v>
      </c>
      <c r="D597" s="5" t="str">
        <f>VLOOKUP(B597,'[1]Current Slope List'!$A$29:$M$1904,2,FALSE)</f>
        <v>10SW-D/C41</v>
      </c>
      <c r="E597" s="5">
        <f>VLOOKUP(B597,'[1]Current Slope List'!$A$29:$M$1904,3,FALSE)</f>
        <v>0</v>
      </c>
      <c r="F597" s="6" t="str">
        <f t="shared" si="18"/>
        <v>WHOLE</v>
      </c>
      <c r="G597" s="6" t="str">
        <f>VLOOKUP(B597,'[1]Current Slope List'!$A$29:$M$1904,4,FALSE)</f>
        <v>E</v>
      </c>
      <c r="H597" s="6" t="str">
        <f>VLOOKUP(B597,'[1]Current Slope List'!$A$29:$M$1904,5,FALSE)</f>
        <v>SKW&amp;Is-S</v>
      </c>
      <c r="I597" s="6" t="s">
        <v>899</v>
      </c>
      <c r="J597" s="6" t="s">
        <v>1055</v>
      </c>
      <c r="K597" s="6">
        <f>VLOOKUP(B597,'[1]Current Slope List'!$A$29:$M$1904,11,FALSE)</f>
        <v>0</v>
      </c>
      <c r="L597" s="5" t="s">
        <v>1056</v>
      </c>
      <c r="M597" s="5" t="s">
        <v>1057</v>
      </c>
      <c r="N597" s="5" t="str">
        <f>VLOOKUP(B597,'[1]Current Slope List'!$A$29:$M$1904,8,FALSE)</f>
        <v>CSD</v>
      </c>
      <c r="O597" s="7" t="s">
        <v>125</v>
      </c>
      <c r="P597" s="7">
        <v>40</v>
      </c>
      <c r="Q597" s="7">
        <v>4.7</v>
      </c>
      <c r="R597" s="7">
        <v>55</v>
      </c>
      <c r="S597" s="7">
        <f t="shared" si="19"/>
        <v>258.5</v>
      </c>
      <c r="T597" s="12">
        <v>0</v>
      </c>
      <c r="U597" s="12">
        <v>1</v>
      </c>
      <c r="V597" s="12">
        <v>0</v>
      </c>
      <c r="W597" s="12">
        <v>0</v>
      </c>
      <c r="X597" s="12">
        <v>0</v>
      </c>
      <c r="Y597" s="6" t="s">
        <v>61</v>
      </c>
      <c r="Z597" s="6" t="s">
        <v>62</v>
      </c>
      <c r="AA597" s="9" t="s">
        <v>49</v>
      </c>
      <c r="AB597" s="9" t="s">
        <v>49</v>
      </c>
      <c r="AC597" s="9" t="s">
        <v>116</v>
      </c>
      <c r="AD597" s="9" t="s">
        <v>116</v>
      </c>
      <c r="AE597" s="9" t="s">
        <v>49</v>
      </c>
      <c r="AF597" s="5">
        <v>2</v>
      </c>
      <c r="AG597" s="10">
        <f>VLOOKUP(B597,[1]NPRS!$A$29:$O$1904,10,FALSE)</f>
        <v>0</v>
      </c>
      <c r="AH597" s="5" t="str">
        <f>VLOOKUP(B597,'[1]Current Slope List'!$A$29:$M$1904,12,FALSE)</f>
        <v>Yes</v>
      </c>
      <c r="AI597" s="6" t="str">
        <f>IF(VLOOKUP(B173,'[1]intensive 2019'!$A$2:$E$145,1,TRUE)=B173,"Y","N")</f>
        <v>N</v>
      </c>
      <c r="AJ597" s="6" t="s">
        <v>50</v>
      </c>
      <c r="AK597" s="5">
        <v>0</v>
      </c>
      <c r="AL597" s="6" t="s">
        <v>50</v>
      </c>
      <c r="AM597" s="6" t="s">
        <v>50</v>
      </c>
      <c r="AN597" s="6" t="s">
        <v>50</v>
      </c>
      <c r="AO597" s="6" t="s">
        <v>50</v>
      </c>
      <c r="AP597" s="6" t="s">
        <v>50</v>
      </c>
    </row>
    <row r="598" spans="1:42">
      <c r="A598" s="5">
        <v>597</v>
      </c>
      <c r="B598" s="5" t="s">
        <v>1122</v>
      </c>
      <c r="C598" s="6" t="str">
        <f>IF(VLOOKUP(B598,'[1]Current Slope List'!$A$29:$M$1904,1,FALSE)=B598,"Y","N")</f>
        <v>Y</v>
      </c>
      <c r="D598" s="5" t="str">
        <f>VLOOKUP(B598,'[1]Current Slope List'!$A$29:$M$1904,2,FALSE)</f>
        <v>10SW-D/C47</v>
      </c>
      <c r="E598" s="5">
        <f>VLOOKUP(B598,'[1]Current Slope List'!$A$29:$M$1904,3,FALSE)</f>
        <v>0</v>
      </c>
      <c r="F598" s="6" t="str">
        <f t="shared" si="18"/>
        <v>WHOLE</v>
      </c>
      <c r="G598" s="6" t="str">
        <f>VLOOKUP(B598,'[1]Current Slope List'!$A$29:$M$1904,4,FALSE)</f>
        <v>E</v>
      </c>
      <c r="H598" s="6" t="str">
        <f>VLOOKUP(B598,'[1]Current Slope List'!$A$29:$M$1904,5,FALSE)</f>
        <v>SKW&amp;Is-S</v>
      </c>
      <c r="I598" s="6" t="s">
        <v>899</v>
      </c>
      <c r="J598" s="6" t="s">
        <v>1055</v>
      </c>
      <c r="K598" s="6">
        <f>VLOOKUP(B598,'[1]Current Slope List'!$A$29:$M$1904,11,FALSE)</f>
        <v>0</v>
      </c>
      <c r="L598" s="5" t="s">
        <v>1056</v>
      </c>
      <c r="M598" s="5" t="s">
        <v>1057</v>
      </c>
      <c r="N598" s="5" t="str">
        <f>VLOOKUP(B598,'[1]Current Slope List'!$A$29:$M$1904,8,FALSE)</f>
        <v>CSD</v>
      </c>
      <c r="O598" s="7" t="s">
        <v>125</v>
      </c>
      <c r="P598" s="7">
        <v>55</v>
      </c>
      <c r="Q598" s="7">
        <v>4</v>
      </c>
      <c r="R598" s="7">
        <v>100</v>
      </c>
      <c r="S598" s="7">
        <f t="shared" si="19"/>
        <v>400</v>
      </c>
      <c r="T598" s="12">
        <v>0</v>
      </c>
      <c r="U598" s="12">
        <v>0</v>
      </c>
      <c r="V598" s="12">
        <v>0</v>
      </c>
      <c r="W598" s="12">
        <v>1</v>
      </c>
      <c r="X598" s="12">
        <v>0</v>
      </c>
      <c r="Y598" s="6" t="s">
        <v>1123</v>
      </c>
      <c r="Z598" s="6" t="s">
        <v>72</v>
      </c>
      <c r="AA598" s="9" t="s">
        <v>116</v>
      </c>
      <c r="AB598" s="9" t="s">
        <v>116</v>
      </c>
      <c r="AC598" s="9" t="s">
        <v>116</v>
      </c>
      <c r="AD598" s="9" t="s">
        <v>116</v>
      </c>
      <c r="AE598" s="9" t="s">
        <v>49</v>
      </c>
      <c r="AF598" s="5">
        <v>3</v>
      </c>
      <c r="AG598" s="10">
        <f>VLOOKUP(B598,[1]NPRS!$A$29:$O$1904,10,FALSE)</f>
        <v>0</v>
      </c>
      <c r="AH598" s="5" t="str">
        <f>VLOOKUP(B598,'[1]Current Slope List'!$A$29:$M$1904,12,FALSE)</f>
        <v>Yes</v>
      </c>
      <c r="AI598" s="6" t="str">
        <f>IF(VLOOKUP(B174,'[1]intensive 2019'!$A$2:$E$145,1,TRUE)=B174,"Y","N")</f>
        <v>N</v>
      </c>
      <c r="AJ598" s="6" t="s">
        <v>50</v>
      </c>
      <c r="AK598" s="5">
        <v>1</v>
      </c>
      <c r="AL598" s="6" t="s">
        <v>50</v>
      </c>
      <c r="AM598" s="6" t="s">
        <v>50</v>
      </c>
      <c r="AN598" s="6" t="s">
        <v>50</v>
      </c>
      <c r="AO598" s="6" t="s">
        <v>50</v>
      </c>
      <c r="AP598" s="6" t="s">
        <v>50</v>
      </c>
    </row>
    <row r="599" spans="1:42">
      <c r="A599" s="5">
        <v>598</v>
      </c>
      <c r="B599" s="5" t="s">
        <v>1124</v>
      </c>
      <c r="C599" s="6" t="str">
        <f>IF(VLOOKUP(B599,'[1]Current Slope List'!$A$29:$M$1904,1,FALSE)=B599,"Y","N")</f>
        <v>Y</v>
      </c>
      <c r="D599" s="5" t="str">
        <f>VLOOKUP(B599,'[1]Current Slope List'!$A$29:$M$1904,2,FALSE)</f>
        <v>10SW-D/F24</v>
      </c>
      <c r="E599" s="5">
        <f>VLOOKUP(B599,'[1]Current Slope List'!$A$29:$M$1904,3,FALSE)</f>
        <v>0</v>
      </c>
      <c r="F599" s="6" t="str">
        <f t="shared" si="18"/>
        <v>WHOLE</v>
      </c>
      <c r="G599" s="6" t="str">
        <f>VLOOKUP(B599,'[1]Current Slope List'!$A$29:$M$1904,4,FALSE)</f>
        <v>E</v>
      </c>
      <c r="H599" s="6" t="str">
        <f>VLOOKUP(B599,'[1]Current Slope List'!$A$29:$M$1904,5,FALSE)</f>
        <v>SKW&amp;Is-S</v>
      </c>
      <c r="I599" s="6" t="s">
        <v>899</v>
      </c>
      <c r="J599" s="6" t="s">
        <v>1055</v>
      </c>
      <c r="K599" s="6">
        <f>VLOOKUP(B599,'[1]Current Slope List'!$A$29:$M$1904,11,FALSE)</f>
        <v>0</v>
      </c>
      <c r="L599" s="5" t="s">
        <v>1056</v>
      </c>
      <c r="M599" s="5" t="s">
        <v>1057</v>
      </c>
      <c r="N599" s="5" t="str">
        <f>VLOOKUP(B599,'[1]Current Slope List'!$A$29:$M$1904,8,FALSE)</f>
        <v>CSD</v>
      </c>
      <c r="O599" s="7" t="s">
        <v>125</v>
      </c>
      <c r="P599" s="7">
        <v>25</v>
      </c>
      <c r="Q599" s="7">
        <v>8</v>
      </c>
      <c r="R599" s="7">
        <v>130</v>
      </c>
      <c r="S599" s="7">
        <f t="shared" si="19"/>
        <v>1040</v>
      </c>
      <c r="T599" s="12">
        <v>0</v>
      </c>
      <c r="U599" s="12">
        <v>0.8</v>
      </c>
      <c r="V599" s="12">
        <v>0</v>
      </c>
      <c r="W599" s="12">
        <v>0.2</v>
      </c>
      <c r="X599" s="12">
        <v>0</v>
      </c>
      <c r="Y599" s="6" t="s">
        <v>61</v>
      </c>
      <c r="Z599" s="6" t="s">
        <v>62</v>
      </c>
      <c r="AA599" s="9" t="s">
        <v>116</v>
      </c>
      <c r="AB599" s="9" t="s">
        <v>116</v>
      </c>
      <c r="AC599" s="9" t="s">
        <v>116</v>
      </c>
      <c r="AD599" s="9" t="s">
        <v>116</v>
      </c>
      <c r="AE599" s="9" t="s">
        <v>49</v>
      </c>
      <c r="AF599" s="5">
        <v>1</v>
      </c>
      <c r="AG599" s="10">
        <f>VLOOKUP(B599,[1]NPRS!$A$29:$O$1904,10,FALSE)</f>
        <v>0.08</v>
      </c>
      <c r="AH599" s="5" t="str">
        <f>VLOOKUP(B599,'[1]Current Slope List'!$A$29:$M$1904,12,FALSE)</f>
        <v>Yes</v>
      </c>
      <c r="AI599" s="6" t="str">
        <f>IF(VLOOKUP(B175,'[1]intensive 2019'!$A$2:$E$145,1,TRUE)=B175,"Y","N")</f>
        <v>N</v>
      </c>
      <c r="AJ599" s="6" t="s">
        <v>50</v>
      </c>
      <c r="AK599" s="5">
        <v>29</v>
      </c>
      <c r="AL599" s="6" t="s">
        <v>50</v>
      </c>
      <c r="AM599" s="6" t="s">
        <v>50</v>
      </c>
      <c r="AN599" s="6" t="s">
        <v>50</v>
      </c>
      <c r="AO599" s="6" t="s">
        <v>50</v>
      </c>
      <c r="AP599" s="6" t="s">
        <v>50</v>
      </c>
    </row>
    <row r="600" spans="1:42">
      <c r="A600" s="5">
        <v>599</v>
      </c>
      <c r="B600" s="5" t="s">
        <v>1125</v>
      </c>
      <c r="C600" s="6" t="str">
        <f>IF(VLOOKUP(B600,'[1]Current Slope List'!$A$29:$M$1904,1,FALSE)=B600,"Y","N")</f>
        <v>Y</v>
      </c>
      <c r="D600" s="5" t="str">
        <f>VLOOKUP(B600,'[1]Current Slope List'!$A$29:$M$1904,2,FALSE)</f>
        <v>10SW-D/C46</v>
      </c>
      <c r="E600" s="5">
        <f>VLOOKUP(B600,'[1]Current Slope List'!$A$29:$M$1904,3,FALSE)</f>
        <v>0</v>
      </c>
      <c r="F600" s="6" t="str">
        <f t="shared" si="18"/>
        <v>WHOLE</v>
      </c>
      <c r="G600" s="6" t="str">
        <f>VLOOKUP(B600,'[1]Current Slope List'!$A$29:$M$1904,4,FALSE)</f>
        <v>E</v>
      </c>
      <c r="H600" s="6" t="str">
        <f>VLOOKUP(B600,'[1]Current Slope List'!$A$29:$M$1904,5,FALSE)</f>
        <v>SKW&amp;Is-S</v>
      </c>
      <c r="I600" s="6" t="s">
        <v>899</v>
      </c>
      <c r="J600" s="6" t="s">
        <v>1055</v>
      </c>
      <c r="K600" s="6">
        <f>VLOOKUP(B600,'[1]Current Slope List'!$A$29:$M$1904,11,FALSE)</f>
        <v>0</v>
      </c>
      <c r="L600" s="5" t="s">
        <v>1056</v>
      </c>
      <c r="M600" s="5" t="s">
        <v>1057</v>
      </c>
      <c r="N600" s="5" t="str">
        <f>VLOOKUP(B600,'[1]Current Slope List'!$A$29:$M$1904,8,FALSE)</f>
        <v>CSD</v>
      </c>
      <c r="O600" s="7" t="s">
        <v>46</v>
      </c>
      <c r="P600" s="7">
        <v>50</v>
      </c>
      <c r="Q600" s="7">
        <v>3.6</v>
      </c>
      <c r="R600" s="7">
        <v>40</v>
      </c>
      <c r="S600" s="7">
        <f t="shared" si="19"/>
        <v>144</v>
      </c>
      <c r="T600" s="12">
        <v>0</v>
      </c>
      <c r="U600" s="12">
        <v>0.6</v>
      </c>
      <c r="V600" s="12">
        <v>0</v>
      </c>
      <c r="W600" s="12">
        <v>0</v>
      </c>
      <c r="X600" s="12">
        <v>0.4</v>
      </c>
      <c r="Y600" s="6" t="s">
        <v>61</v>
      </c>
      <c r="Z600" s="6" t="s">
        <v>72</v>
      </c>
      <c r="AA600" s="9" t="s">
        <v>116</v>
      </c>
      <c r="AB600" s="9" t="s">
        <v>116</v>
      </c>
      <c r="AC600" s="9" t="s">
        <v>116</v>
      </c>
      <c r="AD600" s="9" t="s">
        <v>116</v>
      </c>
      <c r="AE600" s="9" t="s">
        <v>49</v>
      </c>
      <c r="AF600" s="5">
        <v>1</v>
      </c>
      <c r="AG600" s="10">
        <f>VLOOKUP(B600,[1]NPRS!$A$29:$O$1904,10,FALSE)</f>
        <v>0</v>
      </c>
      <c r="AH600" s="5" t="str">
        <f>VLOOKUP(B600,'[1]Current Slope List'!$A$29:$M$1904,12,FALSE)</f>
        <v>Yes</v>
      </c>
      <c r="AI600" s="6" t="str">
        <f>IF(VLOOKUP(B176,'[1]intensive 2019'!$A$2:$E$145,1,TRUE)=B176,"Y","N")</f>
        <v>N</v>
      </c>
      <c r="AJ600" s="6" t="s">
        <v>50</v>
      </c>
      <c r="AK600" s="5">
        <v>3</v>
      </c>
      <c r="AL600" s="6" t="s">
        <v>50</v>
      </c>
      <c r="AM600" s="6" t="s">
        <v>50</v>
      </c>
      <c r="AN600" s="6" t="s">
        <v>50</v>
      </c>
      <c r="AO600" s="6" t="s">
        <v>50</v>
      </c>
      <c r="AP600" s="6" t="s">
        <v>50</v>
      </c>
    </row>
    <row r="601" spans="1:42">
      <c r="A601" s="5">
        <v>600</v>
      </c>
      <c r="B601" s="5" t="s">
        <v>1126</v>
      </c>
      <c r="C601" s="6" t="str">
        <f>IF(VLOOKUP(B601,'[1]Current Slope List'!$A$29:$M$1904,1,FALSE)=B601,"Y","N")</f>
        <v>Y</v>
      </c>
      <c r="D601" s="5" t="str">
        <f>VLOOKUP(B601,'[1]Current Slope List'!$A$29:$M$1904,2,FALSE)</f>
        <v>10SW-D/C16</v>
      </c>
      <c r="E601" s="5">
        <f>VLOOKUP(B601,'[1]Current Slope List'!$A$29:$M$1904,3,FALSE)</f>
        <v>0</v>
      </c>
      <c r="F601" s="6" t="str">
        <f t="shared" si="18"/>
        <v>WHOLE</v>
      </c>
      <c r="G601" s="6" t="str">
        <f>VLOOKUP(B601,'[1]Current Slope List'!$A$29:$M$1904,4,FALSE)</f>
        <v>E</v>
      </c>
      <c r="H601" s="6" t="str">
        <f>VLOOKUP(B601,'[1]Current Slope List'!$A$29:$M$1904,5,FALSE)</f>
        <v>SKW&amp;Is-S</v>
      </c>
      <c r="I601" s="6" t="s">
        <v>899</v>
      </c>
      <c r="J601" s="6" t="s">
        <v>1055</v>
      </c>
      <c r="K601" s="6">
        <f>VLOOKUP(B601,'[1]Current Slope List'!$A$29:$M$1904,11,FALSE)</f>
        <v>0</v>
      </c>
      <c r="L601" s="5" t="s">
        <v>1056</v>
      </c>
      <c r="M601" s="5" t="s">
        <v>1057</v>
      </c>
      <c r="N601" s="5" t="str">
        <f>VLOOKUP(B601,'[1]Current Slope List'!$A$29:$M$1904,8,FALSE)</f>
        <v>CSD</v>
      </c>
      <c r="O601" s="7" t="s">
        <v>125</v>
      </c>
      <c r="P601" s="7">
        <v>52</v>
      </c>
      <c r="Q601" s="7">
        <v>4.5</v>
      </c>
      <c r="R601" s="7">
        <v>50</v>
      </c>
      <c r="S601" s="7">
        <f t="shared" si="19"/>
        <v>225</v>
      </c>
      <c r="T601" s="12">
        <v>0</v>
      </c>
      <c r="U601" s="12">
        <v>1</v>
      </c>
      <c r="V601" s="12">
        <v>0</v>
      </c>
      <c r="W601" s="12">
        <v>0</v>
      </c>
      <c r="X601" s="12">
        <v>0</v>
      </c>
      <c r="Y601" s="6" t="s">
        <v>78</v>
      </c>
      <c r="Z601" s="6" t="s">
        <v>72</v>
      </c>
      <c r="AA601" s="9" t="s">
        <v>116</v>
      </c>
      <c r="AB601" s="9" t="s">
        <v>116</v>
      </c>
      <c r="AC601" s="9" t="s">
        <v>116</v>
      </c>
      <c r="AD601" s="9" t="s">
        <v>116</v>
      </c>
      <c r="AE601" s="9" t="s">
        <v>49</v>
      </c>
      <c r="AF601" s="5">
        <v>3</v>
      </c>
      <c r="AG601" s="10">
        <f>VLOOKUP(B601,[1]NPRS!$A$29:$O$1904,10,FALSE)</f>
        <v>0</v>
      </c>
      <c r="AH601" s="5" t="str">
        <f>VLOOKUP(B601,'[1]Current Slope List'!$A$29:$M$1904,12,FALSE)</f>
        <v>Yes</v>
      </c>
      <c r="AI601" s="6" t="str">
        <f>IF(VLOOKUP(B177,'[1]intensive 2019'!$A$2:$E$145,1,TRUE)=B177,"Y","N")</f>
        <v>N</v>
      </c>
      <c r="AJ601" s="6" t="s">
        <v>50</v>
      </c>
      <c r="AK601" s="5">
        <v>0</v>
      </c>
      <c r="AL601" s="6" t="s">
        <v>50</v>
      </c>
      <c r="AM601" s="6" t="s">
        <v>50</v>
      </c>
      <c r="AN601" s="6" t="s">
        <v>50</v>
      </c>
      <c r="AO601" s="6" t="s">
        <v>50</v>
      </c>
      <c r="AP601" s="6" t="s">
        <v>50</v>
      </c>
    </row>
    <row r="602" spans="1:42">
      <c r="A602" s="5">
        <v>601</v>
      </c>
      <c r="B602" s="5" t="s">
        <v>1127</v>
      </c>
      <c r="C602" s="6" t="str">
        <f>IF(VLOOKUP(B602,'[1]Current Slope List'!$A$29:$M$1904,1,FALSE)=B602,"Y","N")</f>
        <v>Y</v>
      </c>
      <c r="D602" s="5" t="str">
        <f>VLOOKUP(B602,'[1]Current Slope List'!$A$29:$M$1904,2,FALSE)</f>
        <v>10SW-D/C109</v>
      </c>
      <c r="E602" s="5">
        <f>VLOOKUP(B602,'[1]Current Slope List'!$A$29:$M$1904,3,FALSE)</f>
        <v>0</v>
      </c>
      <c r="F602" s="6" t="str">
        <f t="shared" si="18"/>
        <v>WHOLE</v>
      </c>
      <c r="G602" s="6" t="str">
        <f>VLOOKUP(B602,'[1]Current Slope List'!$A$29:$M$1904,4,FALSE)</f>
        <v>E</v>
      </c>
      <c r="H602" s="6" t="str">
        <f>VLOOKUP(B602,'[1]Current Slope List'!$A$29:$M$1904,5,FALSE)</f>
        <v>SKW&amp;Is-S</v>
      </c>
      <c r="I602" s="6" t="s">
        <v>899</v>
      </c>
      <c r="J602" s="6" t="s">
        <v>1055</v>
      </c>
      <c r="K602" s="6">
        <f>VLOOKUP(B602,'[1]Current Slope List'!$A$29:$M$1904,11,FALSE)</f>
        <v>0</v>
      </c>
      <c r="L602" s="5" t="s">
        <v>1056</v>
      </c>
      <c r="M602" s="5" t="s">
        <v>1057</v>
      </c>
      <c r="N602" s="5" t="str">
        <f>VLOOKUP(B602,'[1]Current Slope List'!$A$29:$M$1904,8,FALSE)</f>
        <v>CSD</v>
      </c>
      <c r="O602" s="7" t="s">
        <v>125</v>
      </c>
      <c r="P602" s="7">
        <v>60</v>
      </c>
      <c r="Q602" s="7">
        <v>4.5</v>
      </c>
      <c r="R602" s="7">
        <v>165</v>
      </c>
      <c r="S602" s="7">
        <f t="shared" si="19"/>
        <v>742.5</v>
      </c>
      <c r="T602" s="12">
        <v>0</v>
      </c>
      <c r="U602" s="12">
        <v>0.95</v>
      </c>
      <c r="V602" s="12">
        <v>0</v>
      </c>
      <c r="W602" s="12">
        <v>0</v>
      </c>
      <c r="X602" s="12">
        <v>0.05</v>
      </c>
      <c r="Y602" s="6" t="s">
        <v>78</v>
      </c>
      <c r="Z602" s="6" t="s">
        <v>62</v>
      </c>
      <c r="AA602" s="9" t="s">
        <v>116</v>
      </c>
      <c r="AB602" s="9" t="s">
        <v>116</v>
      </c>
      <c r="AC602" s="9" t="s">
        <v>116</v>
      </c>
      <c r="AD602" s="9" t="s">
        <v>116</v>
      </c>
      <c r="AE602" s="9" t="s">
        <v>49</v>
      </c>
      <c r="AF602" s="5">
        <v>3</v>
      </c>
      <c r="AG602" s="10">
        <f>VLOOKUP(B602,[1]NPRS!$A$29:$O$1904,10,FALSE)</f>
        <v>0</v>
      </c>
      <c r="AH602" s="5" t="str">
        <f>VLOOKUP(B602,'[1]Current Slope List'!$A$29:$M$1904,12,FALSE)</f>
        <v>Yes</v>
      </c>
      <c r="AI602" s="6" t="str">
        <f>IF(VLOOKUP(B178,'[1]intensive 2019'!$A$2:$E$145,1,TRUE)=B178,"Y","N")</f>
        <v>N</v>
      </c>
      <c r="AJ602" s="6" t="s">
        <v>50</v>
      </c>
      <c r="AK602" s="5">
        <v>2</v>
      </c>
      <c r="AL602" s="6" t="s">
        <v>50</v>
      </c>
      <c r="AM602" s="6" t="s">
        <v>50</v>
      </c>
      <c r="AN602" s="6" t="s">
        <v>50</v>
      </c>
      <c r="AO602" s="6" t="s">
        <v>50</v>
      </c>
      <c r="AP602" s="6" t="s">
        <v>50</v>
      </c>
    </row>
    <row r="603" spans="1:42">
      <c r="A603" s="5">
        <v>602</v>
      </c>
      <c r="B603" s="5" t="s">
        <v>1128</v>
      </c>
      <c r="C603" s="6" t="str">
        <f>IF(VLOOKUP(B603,'[1]Current Slope List'!$A$29:$M$1904,1,FALSE)=B603,"Y","N")</f>
        <v>Y</v>
      </c>
      <c r="D603" s="5" t="str">
        <f>VLOOKUP(B603,'[1]Current Slope List'!$A$29:$M$1904,2,FALSE)</f>
        <v>10SW-D/C110</v>
      </c>
      <c r="E603" s="5">
        <f>VLOOKUP(B603,'[1]Current Slope List'!$A$29:$M$1904,3,FALSE)</f>
        <v>0</v>
      </c>
      <c r="F603" s="6" t="str">
        <f t="shared" si="18"/>
        <v>WHOLE</v>
      </c>
      <c r="G603" s="6" t="str">
        <f>VLOOKUP(B603,'[1]Current Slope List'!$A$29:$M$1904,4,FALSE)</f>
        <v>E</v>
      </c>
      <c r="H603" s="6" t="str">
        <f>VLOOKUP(B603,'[1]Current Slope List'!$A$29:$M$1904,5,FALSE)</f>
        <v>SKW&amp;Is-S</v>
      </c>
      <c r="I603" s="6" t="s">
        <v>899</v>
      </c>
      <c r="J603" s="6" t="s">
        <v>1055</v>
      </c>
      <c r="K603" s="6">
        <f>VLOOKUP(B603,'[1]Current Slope List'!$A$29:$M$1904,11,FALSE)</f>
        <v>0</v>
      </c>
      <c r="L603" s="5" t="s">
        <v>1056</v>
      </c>
      <c r="M603" s="5" t="s">
        <v>1057</v>
      </c>
      <c r="N603" s="5" t="str">
        <f>VLOOKUP(B603,'[1]Current Slope List'!$A$29:$M$1904,8,FALSE)</f>
        <v>CSD</v>
      </c>
      <c r="O603" s="7" t="s">
        <v>125</v>
      </c>
      <c r="P603" s="7">
        <v>60</v>
      </c>
      <c r="Q603" s="7">
        <v>4.5</v>
      </c>
      <c r="R603" s="7">
        <v>130</v>
      </c>
      <c r="S603" s="7">
        <f t="shared" si="19"/>
        <v>585</v>
      </c>
      <c r="T603" s="12">
        <v>0</v>
      </c>
      <c r="U603" s="12">
        <v>0.93</v>
      </c>
      <c r="V603" s="12">
        <v>0</v>
      </c>
      <c r="W603" s="12">
        <v>0</v>
      </c>
      <c r="X603" s="12">
        <v>7.0000000000000007E-2</v>
      </c>
      <c r="Y603" s="6" t="s">
        <v>183</v>
      </c>
      <c r="Z603" s="6" t="s">
        <v>62</v>
      </c>
      <c r="AA603" s="9" t="s">
        <v>116</v>
      </c>
      <c r="AB603" s="9" t="s">
        <v>116</v>
      </c>
      <c r="AC603" s="9" t="s">
        <v>116</v>
      </c>
      <c r="AD603" s="9" t="s">
        <v>116</v>
      </c>
      <c r="AE603" s="9" t="s">
        <v>49</v>
      </c>
      <c r="AF603" s="5">
        <v>3</v>
      </c>
      <c r="AG603" s="10">
        <f>VLOOKUP(B603,[1]NPRS!$A$29:$O$1904,10,FALSE)</f>
        <v>0</v>
      </c>
      <c r="AH603" s="5" t="str">
        <f>VLOOKUP(B603,'[1]Current Slope List'!$A$29:$M$1904,12,FALSE)</f>
        <v>Yes</v>
      </c>
      <c r="AI603" s="6" t="str">
        <f>IF(VLOOKUP(B179,'[1]intensive 2019'!$A$2:$E$145,1,TRUE)=B179,"Y","N")</f>
        <v>N</v>
      </c>
      <c r="AJ603" s="6" t="s">
        <v>50</v>
      </c>
      <c r="AK603" s="5">
        <v>0</v>
      </c>
      <c r="AL603" s="6" t="s">
        <v>50</v>
      </c>
      <c r="AM603" s="6" t="s">
        <v>50</v>
      </c>
      <c r="AN603" s="6" t="s">
        <v>50</v>
      </c>
      <c r="AO603" s="6" t="s">
        <v>50</v>
      </c>
      <c r="AP603" s="6" t="s">
        <v>50</v>
      </c>
    </row>
    <row r="604" spans="1:42">
      <c r="A604" s="5">
        <v>603</v>
      </c>
      <c r="B604" s="5" t="s">
        <v>1129</v>
      </c>
      <c r="C604" s="6" t="str">
        <f>IF(VLOOKUP(B604,'[1]Current Slope List'!$A$29:$M$1904,1,FALSE)=B604,"Y","N")</f>
        <v>Y</v>
      </c>
      <c r="D604" s="5" t="str">
        <f>VLOOKUP(B604,'[1]Current Slope List'!$A$29:$M$1904,2,FALSE)</f>
        <v>10SW-D/C111</v>
      </c>
      <c r="E604" s="5">
        <f>VLOOKUP(B604,'[1]Current Slope List'!$A$29:$M$1904,3,FALSE)</f>
        <v>0</v>
      </c>
      <c r="F604" s="6" t="str">
        <f t="shared" si="18"/>
        <v>WHOLE</v>
      </c>
      <c r="G604" s="6" t="str">
        <f>VLOOKUP(B604,'[1]Current Slope List'!$A$29:$M$1904,4,FALSE)</f>
        <v>E</v>
      </c>
      <c r="H604" s="6" t="str">
        <f>VLOOKUP(B604,'[1]Current Slope List'!$A$29:$M$1904,5,FALSE)</f>
        <v>SKW&amp;Is-S</v>
      </c>
      <c r="I604" s="6" t="s">
        <v>899</v>
      </c>
      <c r="J604" s="6" t="s">
        <v>1055</v>
      </c>
      <c r="K604" s="6">
        <f>VLOOKUP(B604,'[1]Current Slope List'!$A$29:$M$1904,11,FALSE)</f>
        <v>0</v>
      </c>
      <c r="L604" s="5" t="s">
        <v>1056</v>
      </c>
      <c r="M604" s="5" t="s">
        <v>1057</v>
      </c>
      <c r="N604" s="5" t="str">
        <f>VLOOKUP(B604,'[1]Current Slope List'!$A$29:$M$1904,8,FALSE)</f>
        <v>CSD</v>
      </c>
      <c r="O604" s="7" t="s">
        <v>125</v>
      </c>
      <c r="P604" s="7">
        <v>60</v>
      </c>
      <c r="Q604" s="7">
        <v>4</v>
      </c>
      <c r="R604" s="7">
        <v>75</v>
      </c>
      <c r="S604" s="7">
        <f t="shared" si="19"/>
        <v>300</v>
      </c>
      <c r="T604" s="12">
        <v>0</v>
      </c>
      <c r="U604" s="12">
        <v>0.98</v>
      </c>
      <c r="V604" s="12">
        <v>0</v>
      </c>
      <c r="W604" s="12">
        <v>0</v>
      </c>
      <c r="X604" s="12">
        <v>0.02</v>
      </c>
      <c r="Y604" s="6" t="s">
        <v>183</v>
      </c>
      <c r="Z604" s="6" t="s">
        <v>72</v>
      </c>
      <c r="AA604" s="9" t="s">
        <v>116</v>
      </c>
      <c r="AB604" s="9" t="s">
        <v>116</v>
      </c>
      <c r="AC604" s="9" t="s">
        <v>116</v>
      </c>
      <c r="AD604" s="9" t="s">
        <v>116</v>
      </c>
      <c r="AE604" s="9" t="s">
        <v>49</v>
      </c>
      <c r="AF604" s="5">
        <v>3</v>
      </c>
      <c r="AG604" s="10">
        <f>VLOOKUP(B604,[1]NPRS!$A$29:$O$1904,10,FALSE)</f>
        <v>0</v>
      </c>
      <c r="AH604" s="5" t="str">
        <f>VLOOKUP(B604,'[1]Current Slope List'!$A$29:$M$1904,12,FALSE)</f>
        <v>Yes</v>
      </c>
      <c r="AI604" s="6" t="str">
        <f>IF(VLOOKUP(B180,'[1]intensive 2019'!$A$2:$E$145,1,TRUE)=B180,"Y","N")</f>
        <v>N</v>
      </c>
      <c r="AJ604" s="6" t="s">
        <v>50</v>
      </c>
      <c r="AK604" s="5">
        <v>0</v>
      </c>
      <c r="AL604" s="6" t="s">
        <v>50</v>
      </c>
      <c r="AM604" s="6" t="s">
        <v>50</v>
      </c>
      <c r="AN604" s="6" t="s">
        <v>50</v>
      </c>
      <c r="AO604" s="6" t="s">
        <v>50</v>
      </c>
      <c r="AP604" s="6" t="s">
        <v>50</v>
      </c>
    </row>
    <row r="605" spans="1:42">
      <c r="A605" s="5">
        <v>604</v>
      </c>
      <c r="B605" s="5" t="s">
        <v>1130</v>
      </c>
      <c r="C605" s="6" t="str">
        <f>IF(VLOOKUP(B605,'[1]Current Slope List'!$A$29:$M$1904,1,FALSE)=B605,"Y","N")</f>
        <v>Y</v>
      </c>
      <c r="D605" s="5" t="str">
        <f>VLOOKUP(B605,'[1]Current Slope List'!$A$29:$M$1904,2,FALSE)</f>
        <v>10SW-D/C112</v>
      </c>
      <c r="E605" s="5">
        <f>VLOOKUP(B605,'[1]Current Slope List'!$A$29:$M$1904,3,FALSE)</f>
        <v>0</v>
      </c>
      <c r="F605" s="6" t="str">
        <f t="shared" si="18"/>
        <v>WHOLE</v>
      </c>
      <c r="G605" s="6" t="str">
        <f>VLOOKUP(B605,'[1]Current Slope List'!$A$29:$M$1904,4,FALSE)</f>
        <v>E</v>
      </c>
      <c r="H605" s="6" t="str">
        <f>VLOOKUP(B605,'[1]Current Slope List'!$A$29:$M$1904,5,FALSE)</f>
        <v>SKW&amp;Is-S</v>
      </c>
      <c r="I605" s="6" t="s">
        <v>899</v>
      </c>
      <c r="J605" s="6" t="s">
        <v>1055</v>
      </c>
      <c r="K605" s="6">
        <f>VLOOKUP(B605,'[1]Current Slope List'!$A$29:$M$1904,11,FALSE)</f>
        <v>0</v>
      </c>
      <c r="L605" s="5" t="s">
        <v>1056</v>
      </c>
      <c r="M605" s="5" t="s">
        <v>1057</v>
      </c>
      <c r="N605" s="5" t="str">
        <f>VLOOKUP(B605,'[1]Current Slope List'!$A$29:$M$1904,8,FALSE)</f>
        <v>CSD</v>
      </c>
      <c r="O605" s="7" t="s">
        <v>125</v>
      </c>
      <c r="P605" s="7">
        <v>60</v>
      </c>
      <c r="Q605" s="7">
        <v>3</v>
      </c>
      <c r="R605" s="7">
        <v>230</v>
      </c>
      <c r="S605" s="7">
        <f t="shared" si="19"/>
        <v>690</v>
      </c>
      <c r="T605" s="12">
        <v>0</v>
      </c>
      <c r="U605" s="12">
        <v>0.95</v>
      </c>
      <c r="V605" s="12">
        <v>0</v>
      </c>
      <c r="W605" s="12">
        <v>0</v>
      </c>
      <c r="X605" s="12">
        <v>0.05</v>
      </c>
      <c r="Y605" s="6" t="s">
        <v>78</v>
      </c>
      <c r="Z605" s="6" t="s">
        <v>62</v>
      </c>
      <c r="AA605" s="9" t="s">
        <v>116</v>
      </c>
      <c r="AB605" s="9" t="s">
        <v>116</v>
      </c>
      <c r="AC605" s="9" t="s">
        <v>116</v>
      </c>
      <c r="AD605" s="9" t="s">
        <v>116</v>
      </c>
      <c r="AE605" s="9" t="s">
        <v>49</v>
      </c>
      <c r="AF605" s="5">
        <v>3</v>
      </c>
      <c r="AG605" s="10">
        <f>VLOOKUP(B605,[1]NPRS!$A$29:$O$1904,10,FALSE)</f>
        <v>0</v>
      </c>
      <c r="AH605" s="5" t="str">
        <f>VLOOKUP(B605,'[1]Current Slope List'!$A$29:$M$1904,12,FALSE)</f>
        <v>Yes</v>
      </c>
      <c r="AI605" s="6" t="str">
        <f>IF(VLOOKUP(B181,'[1]intensive 2019'!$A$2:$E$145,1,TRUE)=B181,"Y","N")</f>
        <v>Y</v>
      </c>
      <c r="AJ605" s="6" t="s">
        <v>50</v>
      </c>
      <c r="AK605" s="5">
        <v>4</v>
      </c>
      <c r="AL605" s="6" t="s">
        <v>50</v>
      </c>
      <c r="AM605" s="6" t="s">
        <v>50</v>
      </c>
      <c r="AN605" s="6" t="s">
        <v>50</v>
      </c>
      <c r="AO605" s="6" t="s">
        <v>50</v>
      </c>
      <c r="AP605" s="6" t="s">
        <v>50</v>
      </c>
    </row>
    <row r="606" spans="1:42">
      <c r="A606" s="5">
        <v>605</v>
      </c>
      <c r="B606" s="5" t="s">
        <v>1131</v>
      </c>
      <c r="C606" s="6" t="str">
        <f>IF(VLOOKUP(B606,'[1]Current Slope List'!$A$29:$M$1904,1,FALSE)=B606,"Y","N")</f>
        <v>Y</v>
      </c>
      <c r="D606" s="5" t="str">
        <f>VLOOKUP(B606,'[1]Current Slope List'!$A$29:$M$1904,2,FALSE)</f>
        <v>10SW-D/F26</v>
      </c>
      <c r="E606" s="5">
        <f>VLOOKUP(B606,'[1]Current Slope List'!$A$29:$M$1904,3,FALSE)</f>
        <v>0</v>
      </c>
      <c r="F606" s="6" t="str">
        <f t="shared" si="18"/>
        <v>WHOLE</v>
      </c>
      <c r="G606" s="6" t="str">
        <f>VLOOKUP(B606,'[1]Current Slope List'!$A$29:$M$1904,4,FALSE)</f>
        <v>E</v>
      </c>
      <c r="H606" s="6" t="str">
        <f>VLOOKUP(B606,'[1]Current Slope List'!$A$29:$M$1904,5,FALSE)</f>
        <v>SKW&amp;Is-S</v>
      </c>
      <c r="I606" s="6" t="s">
        <v>899</v>
      </c>
      <c r="J606" s="6" t="s">
        <v>1055</v>
      </c>
      <c r="K606" s="6">
        <f>VLOOKUP(B606,'[1]Current Slope List'!$A$29:$M$1904,11,FALSE)</f>
        <v>0</v>
      </c>
      <c r="L606" s="5" t="s">
        <v>1056</v>
      </c>
      <c r="M606" s="5" t="s">
        <v>1057</v>
      </c>
      <c r="N606" s="5" t="str">
        <f>VLOOKUP(B606,'[1]Current Slope List'!$A$29:$M$1904,8,FALSE)</f>
        <v>CSD</v>
      </c>
      <c r="O606" s="7" t="s">
        <v>46</v>
      </c>
      <c r="P606" s="7">
        <v>45</v>
      </c>
      <c r="Q606" s="7">
        <v>7</v>
      </c>
      <c r="R606" s="7">
        <v>41</v>
      </c>
      <c r="S606" s="7">
        <f t="shared" si="19"/>
        <v>287</v>
      </c>
      <c r="T606" s="12">
        <v>0</v>
      </c>
      <c r="U606" s="12">
        <v>1</v>
      </c>
      <c r="V606" s="12">
        <v>0</v>
      </c>
      <c r="W606" s="12">
        <v>0</v>
      </c>
      <c r="X606" s="12">
        <v>0</v>
      </c>
      <c r="Y606" s="6" t="s">
        <v>183</v>
      </c>
      <c r="Z606" s="6" t="s">
        <v>62</v>
      </c>
      <c r="AA606" s="9" t="s">
        <v>116</v>
      </c>
      <c r="AB606" s="9" t="s">
        <v>116</v>
      </c>
      <c r="AC606" s="9" t="s">
        <v>116</v>
      </c>
      <c r="AD606" s="9" t="s">
        <v>116</v>
      </c>
      <c r="AE606" s="9" t="s">
        <v>49</v>
      </c>
      <c r="AF606" s="5">
        <v>3</v>
      </c>
      <c r="AG606" s="10">
        <f>VLOOKUP(B606,[1]NPRS!$A$29:$O$1904,10,FALSE)</f>
        <v>0.02</v>
      </c>
      <c r="AH606" s="5" t="str">
        <f>VLOOKUP(B606,'[1]Current Slope List'!$A$29:$M$1904,12,FALSE)</f>
        <v>Yes</v>
      </c>
      <c r="AI606" s="6" t="str">
        <f>IF(VLOOKUP(B182,'[1]intensive 2019'!$A$2:$E$145,1,TRUE)=B182,"Y","N")</f>
        <v>N</v>
      </c>
      <c r="AJ606" s="6" t="s">
        <v>50</v>
      </c>
      <c r="AK606" s="5">
        <v>13</v>
      </c>
      <c r="AL606" s="6" t="s">
        <v>50</v>
      </c>
      <c r="AM606" s="6" t="s">
        <v>50</v>
      </c>
      <c r="AN606" s="6" t="s">
        <v>50</v>
      </c>
      <c r="AO606" s="6" t="s">
        <v>50</v>
      </c>
      <c r="AP606" s="6" t="s">
        <v>50</v>
      </c>
    </row>
    <row r="607" spans="1:42">
      <c r="A607" s="5">
        <v>606</v>
      </c>
      <c r="B607" s="5" t="s">
        <v>1132</v>
      </c>
      <c r="C607" s="6" t="str">
        <f>IF(VLOOKUP(B607,'[1]Current Slope List'!$A$29:$M$1904,1,FALSE)=B607,"Y","N")</f>
        <v>Y</v>
      </c>
      <c r="D607" s="5" t="str">
        <f>VLOOKUP(B607,'[1]Current Slope List'!$A$29:$M$1904,2,FALSE)</f>
        <v>10SW-D/FR25</v>
      </c>
      <c r="E607" s="5">
        <f>VLOOKUP(B607,'[1]Current Slope List'!$A$29:$M$1904,3,FALSE)</f>
        <v>0</v>
      </c>
      <c r="F607" s="6" t="str">
        <f t="shared" si="18"/>
        <v>WHOLE</v>
      </c>
      <c r="G607" s="6" t="str">
        <f>VLOOKUP(B607,'[1]Current Slope List'!$A$29:$M$1904,4,FALSE)</f>
        <v>E</v>
      </c>
      <c r="H607" s="6" t="str">
        <f>VLOOKUP(B607,'[1]Current Slope List'!$A$29:$M$1904,5,FALSE)</f>
        <v>SKW&amp;Is-S</v>
      </c>
      <c r="I607" s="6" t="s">
        <v>899</v>
      </c>
      <c r="J607" s="6" t="s">
        <v>1055</v>
      </c>
      <c r="K607" s="6">
        <f>VLOOKUP(B607,'[1]Current Slope List'!$A$29:$M$1904,11,FALSE)</f>
        <v>0</v>
      </c>
      <c r="L607" s="5" t="s">
        <v>1056</v>
      </c>
      <c r="M607" s="5" t="s">
        <v>1057</v>
      </c>
      <c r="N607" s="5" t="str">
        <f>VLOOKUP(B607,'[1]Current Slope List'!$A$29:$M$1904,8,FALSE)</f>
        <v>CSD</v>
      </c>
      <c r="O607" s="7" t="s">
        <v>46</v>
      </c>
      <c r="P607" s="7">
        <v>18</v>
      </c>
      <c r="Q607" s="7">
        <v>5.2</v>
      </c>
      <c r="R607" s="7">
        <v>40</v>
      </c>
      <c r="S607" s="7">
        <f t="shared" si="19"/>
        <v>208</v>
      </c>
      <c r="T607" s="12">
        <v>0</v>
      </c>
      <c r="U607" s="12">
        <v>1</v>
      </c>
      <c r="V607" s="12">
        <v>0</v>
      </c>
      <c r="W607" s="12">
        <v>0</v>
      </c>
      <c r="X607" s="12">
        <v>0</v>
      </c>
      <c r="Y607" s="6" t="s">
        <v>61</v>
      </c>
      <c r="Z607" s="6" t="s">
        <v>62</v>
      </c>
      <c r="AA607" s="9">
        <v>2.8</v>
      </c>
      <c r="AB607" s="9" t="s">
        <v>249</v>
      </c>
      <c r="AC607" s="9" t="s">
        <v>71</v>
      </c>
      <c r="AD607" s="9" t="s">
        <v>352</v>
      </c>
      <c r="AE607" s="9" t="s">
        <v>72</v>
      </c>
      <c r="AF607" s="5">
        <v>3</v>
      </c>
      <c r="AG607" s="10">
        <f>VLOOKUP(B607,[1]NPRS!$A$29:$O$1904,10,FALSE)</f>
        <v>0</v>
      </c>
      <c r="AH607" s="5" t="str">
        <f>VLOOKUP(B607,'[1]Current Slope List'!$A$29:$M$1904,12,FALSE)</f>
        <v>Yes</v>
      </c>
      <c r="AI607" s="6" t="str">
        <f>IF(VLOOKUP(B183,'[1]intensive 2019'!$A$2:$E$145,1,TRUE)=B183,"Y","N")</f>
        <v>N</v>
      </c>
      <c r="AJ607" s="6" t="s">
        <v>50</v>
      </c>
      <c r="AK607" s="5">
        <v>24</v>
      </c>
      <c r="AL607" s="6" t="s">
        <v>50</v>
      </c>
      <c r="AM607" s="6" t="s">
        <v>50</v>
      </c>
      <c r="AN607" s="6" t="s">
        <v>50</v>
      </c>
      <c r="AO607" s="6" t="s">
        <v>50</v>
      </c>
      <c r="AP607" s="6" t="s">
        <v>50</v>
      </c>
    </row>
    <row r="608" spans="1:42">
      <c r="A608" s="5">
        <v>607</v>
      </c>
      <c r="B608" s="5" t="s">
        <v>1133</v>
      </c>
      <c r="C608" s="6" t="str">
        <f>IF(VLOOKUP(B608,'[1]Current Slope List'!$A$29:$M$1904,1,FALSE)=B608,"Y","N")</f>
        <v>Y</v>
      </c>
      <c r="D608" s="5" t="str">
        <f>VLOOKUP(B608,'[1]Current Slope List'!$A$29:$M$1904,2,FALSE)</f>
        <v>10SW-D/C24</v>
      </c>
      <c r="E608" s="5">
        <f>VLOOKUP(B608,'[1]Current Slope List'!$A$29:$M$1904,3,FALSE)</f>
        <v>0</v>
      </c>
      <c r="F608" s="6" t="str">
        <f t="shared" si="18"/>
        <v>WHOLE</v>
      </c>
      <c r="G608" s="6" t="str">
        <f>VLOOKUP(B608,'[1]Current Slope List'!$A$29:$M$1904,4,FALSE)</f>
        <v>E</v>
      </c>
      <c r="H608" s="6" t="str">
        <f>VLOOKUP(B608,'[1]Current Slope List'!$A$29:$M$1904,5,FALSE)</f>
        <v>SKW&amp;Is-S</v>
      </c>
      <c r="I608" s="6" t="s">
        <v>899</v>
      </c>
      <c r="J608" s="6" t="s">
        <v>1055</v>
      </c>
      <c r="K608" s="6">
        <f>VLOOKUP(B608,'[1]Current Slope List'!$A$29:$M$1904,11,FALSE)</f>
        <v>0</v>
      </c>
      <c r="L608" s="5" t="s">
        <v>1056</v>
      </c>
      <c r="M608" s="5" t="s">
        <v>1057</v>
      </c>
      <c r="N608" s="5" t="str">
        <f>VLOOKUP(B608,'[1]Current Slope List'!$A$29:$M$1904,8,FALSE)</f>
        <v>CSD</v>
      </c>
      <c r="O608" s="7" t="s">
        <v>46</v>
      </c>
      <c r="P608" s="7">
        <v>50</v>
      </c>
      <c r="Q608" s="7">
        <v>9.5</v>
      </c>
      <c r="R608" s="7">
        <v>60</v>
      </c>
      <c r="S608" s="7">
        <f t="shared" si="19"/>
        <v>570</v>
      </c>
      <c r="T608" s="12">
        <v>0</v>
      </c>
      <c r="U608" s="12">
        <v>0.95</v>
      </c>
      <c r="V608" s="12">
        <v>0</v>
      </c>
      <c r="W608" s="12">
        <v>0</v>
      </c>
      <c r="X608" s="12">
        <v>0.05</v>
      </c>
      <c r="Y608" s="6" t="s">
        <v>61</v>
      </c>
      <c r="Z608" s="6" t="s">
        <v>62</v>
      </c>
      <c r="AA608" s="9" t="s">
        <v>116</v>
      </c>
      <c r="AB608" s="9" t="s">
        <v>116</v>
      </c>
      <c r="AC608" s="9" t="s">
        <v>116</v>
      </c>
      <c r="AD608" s="9" t="s">
        <v>116</v>
      </c>
      <c r="AE608" s="9" t="s">
        <v>49</v>
      </c>
      <c r="AF608" s="5">
        <v>1</v>
      </c>
      <c r="AG608" s="10">
        <f>VLOOKUP(B608,[1]NPRS!$A$29:$O$1904,10,FALSE)</f>
        <v>0</v>
      </c>
      <c r="AH608" s="5" t="str">
        <f>VLOOKUP(B608,'[1]Current Slope List'!$A$29:$M$1904,12,FALSE)</f>
        <v>Yes</v>
      </c>
      <c r="AI608" s="6" t="str">
        <f>IF(VLOOKUP(B184,'[1]intensive 2019'!$A$2:$E$145,1,TRUE)=B184,"Y","N")</f>
        <v>N</v>
      </c>
      <c r="AJ608" s="6" t="s">
        <v>50</v>
      </c>
      <c r="AK608" s="5">
        <v>9</v>
      </c>
      <c r="AL608" s="6" t="s">
        <v>50</v>
      </c>
      <c r="AM608" s="6" t="s">
        <v>50</v>
      </c>
      <c r="AN608" s="6" t="s">
        <v>50</v>
      </c>
      <c r="AO608" s="6" t="s">
        <v>50</v>
      </c>
      <c r="AP608" s="6" t="s">
        <v>50</v>
      </c>
    </row>
    <row r="609" spans="1:42">
      <c r="A609" s="5">
        <v>608</v>
      </c>
      <c r="B609" s="5" t="s">
        <v>1134</v>
      </c>
      <c r="C609" s="6" t="str">
        <f>IF(VLOOKUP(B609,'[1]Current Slope List'!$A$29:$M$1904,1,FALSE)=B609,"Y","N")</f>
        <v>Y</v>
      </c>
      <c r="D609" s="5" t="str">
        <f>VLOOKUP(B609,'[1]Current Slope List'!$A$29:$M$1904,2,FALSE)</f>
        <v>10SW-D/DT20</v>
      </c>
      <c r="E609" s="5">
        <f>VLOOKUP(B609,'[1]Current Slope List'!$A$29:$M$1904,3,FALSE)</f>
        <v>0</v>
      </c>
      <c r="F609" s="6" t="str">
        <f t="shared" si="18"/>
        <v>WHOLE</v>
      </c>
      <c r="G609" s="6" t="str">
        <f>VLOOKUP(B609,'[1]Current Slope List'!$A$29:$M$1904,4,FALSE)</f>
        <v>E</v>
      </c>
      <c r="H609" s="6" t="str">
        <f>VLOOKUP(B609,'[1]Current Slope List'!$A$29:$M$1904,5,FALSE)</f>
        <v>SKW&amp;Is-S</v>
      </c>
      <c r="I609" s="6" t="s">
        <v>899</v>
      </c>
      <c r="J609" s="6" t="s">
        <v>1055</v>
      </c>
      <c r="K609" s="6">
        <f>VLOOKUP(B609,'[1]Current Slope List'!$A$29:$M$1904,11,FALSE)</f>
        <v>0</v>
      </c>
      <c r="L609" s="5" t="s">
        <v>1056</v>
      </c>
      <c r="M609" s="5" t="s">
        <v>1057</v>
      </c>
      <c r="N609" s="5" t="str">
        <f>VLOOKUP(B609,'[1]Current Slope List'!$A$29:$M$1904,8,FALSE)</f>
        <v>CSD</v>
      </c>
      <c r="O609" s="7" t="s">
        <v>49</v>
      </c>
      <c r="P609" s="6" t="s">
        <v>49</v>
      </c>
      <c r="Q609" s="6" t="s">
        <v>49</v>
      </c>
      <c r="R609" s="6" t="s">
        <v>49</v>
      </c>
      <c r="S609" s="6" t="s">
        <v>49</v>
      </c>
      <c r="T609" s="6" t="s">
        <v>49</v>
      </c>
      <c r="U609" s="6" t="s">
        <v>49</v>
      </c>
      <c r="V609" s="6" t="s">
        <v>49</v>
      </c>
      <c r="W609" s="6" t="s">
        <v>49</v>
      </c>
      <c r="X609" s="6" t="s">
        <v>49</v>
      </c>
      <c r="Y609" s="6" t="s">
        <v>49</v>
      </c>
      <c r="Z609" s="6" t="s">
        <v>49</v>
      </c>
      <c r="AA609" s="9" t="s">
        <v>49</v>
      </c>
      <c r="AB609" s="9" t="s">
        <v>49</v>
      </c>
      <c r="AC609" s="9" t="s">
        <v>49</v>
      </c>
      <c r="AD609" s="9" t="s">
        <v>49</v>
      </c>
      <c r="AE609" s="9" t="s">
        <v>49</v>
      </c>
      <c r="AF609" s="5">
        <v>3</v>
      </c>
      <c r="AG609" s="10">
        <f>VLOOKUP(B609,[1]NPRS!$A$29:$O$1904,10,FALSE)</f>
        <v>0</v>
      </c>
      <c r="AH609" s="5" t="str">
        <f>VLOOKUP(B609,'[1]Current Slope List'!$A$29:$M$1904,12,FALSE)</f>
        <v>No</v>
      </c>
      <c r="AI609" s="6" t="str">
        <f>IF(VLOOKUP(B609,'[1]intensive 2019'!$A$2:$E$145,1,TRUE)=B609,"Y","N")</f>
        <v>N</v>
      </c>
      <c r="AJ609" s="6" t="s">
        <v>50</v>
      </c>
      <c r="AL609" s="6" t="s">
        <v>50</v>
      </c>
      <c r="AM609" s="6" t="s">
        <v>50</v>
      </c>
      <c r="AN609" s="6" t="s">
        <v>50</v>
      </c>
      <c r="AO609" s="6" t="s">
        <v>50</v>
      </c>
      <c r="AP609" s="6" t="s">
        <v>50</v>
      </c>
    </row>
    <row r="610" spans="1:42">
      <c r="A610" s="5">
        <v>609</v>
      </c>
      <c r="B610" s="5" t="s">
        <v>1135</v>
      </c>
      <c r="C610" s="6" t="str">
        <f>IF(VLOOKUP(B610,'[1]Current Slope List'!$A$29:$M$1904,1,FALSE)=B610,"Y","N")</f>
        <v>Y</v>
      </c>
      <c r="D610" s="5" t="str">
        <f>VLOOKUP(B610,'[1]Current Slope List'!$A$29:$M$1904,2,FALSE)</f>
        <v>10SW-D/C44</v>
      </c>
      <c r="E610" s="5">
        <f>VLOOKUP(B610,'[1]Current Slope List'!$A$29:$M$1904,3,FALSE)</f>
        <v>0</v>
      </c>
      <c r="F610" s="6" t="str">
        <f t="shared" si="18"/>
        <v>WHOLE</v>
      </c>
      <c r="G610" s="6" t="str">
        <f>VLOOKUP(B610,'[1]Current Slope List'!$A$29:$M$1904,4,FALSE)</f>
        <v>E</v>
      </c>
      <c r="H610" s="6" t="str">
        <f>VLOOKUP(B610,'[1]Current Slope List'!$A$29:$M$1904,5,FALSE)</f>
        <v>SKW&amp;Is-S</v>
      </c>
      <c r="I610" s="6" t="s">
        <v>899</v>
      </c>
      <c r="J610" s="6" t="s">
        <v>1055</v>
      </c>
      <c r="K610" s="6">
        <f>VLOOKUP(B610,'[1]Current Slope List'!$A$29:$M$1904,11,FALSE)</f>
        <v>0</v>
      </c>
      <c r="L610" s="5" t="s">
        <v>1056</v>
      </c>
      <c r="M610" s="5" t="s">
        <v>1057</v>
      </c>
      <c r="N610" s="5" t="str">
        <f>VLOOKUP(B610,'[1]Current Slope List'!$A$29:$M$1904,8,FALSE)</f>
        <v>CSD</v>
      </c>
      <c r="O610" s="7" t="s">
        <v>46</v>
      </c>
      <c r="P610" s="7">
        <v>30</v>
      </c>
      <c r="Q610" s="7">
        <v>13</v>
      </c>
      <c r="R610" s="7">
        <v>120</v>
      </c>
      <c r="S610" s="7">
        <f t="shared" si="19"/>
        <v>1560</v>
      </c>
      <c r="T610" s="12">
        <v>0.1</v>
      </c>
      <c r="U610" s="12">
        <v>0.35</v>
      </c>
      <c r="V610" s="12">
        <v>0</v>
      </c>
      <c r="W610" s="12">
        <v>0.55000000000000004</v>
      </c>
      <c r="X610" s="12">
        <v>0</v>
      </c>
      <c r="Y610" s="6" t="s">
        <v>61</v>
      </c>
      <c r="Z610" s="6" t="s">
        <v>72</v>
      </c>
      <c r="AA610" s="9" t="s">
        <v>116</v>
      </c>
      <c r="AB610" s="9" t="s">
        <v>116</v>
      </c>
      <c r="AC610" s="9" t="s">
        <v>116</v>
      </c>
      <c r="AD610" s="9" t="s">
        <v>116</v>
      </c>
      <c r="AE610" s="9" t="s">
        <v>49</v>
      </c>
      <c r="AF610" s="5">
        <v>3</v>
      </c>
      <c r="AG610" s="10">
        <f>VLOOKUP(B610,[1]NPRS!$A$29:$O$1904,10,FALSE)</f>
        <v>0.02</v>
      </c>
      <c r="AH610" s="5" t="str">
        <f>VLOOKUP(B610,'[1]Current Slope List'!$A$29:$M$1904,12,FALSE)</f>
        <v>Yes</v>
      </c>
      <c r="AI610" s="6" t="str">
        <f>IF(VLOOKUP(B186,'[1]intensive 2019'!$A$2:$E$145,1,TRUE)=B186,"Y","N")</f>
        <v>N</v>
      </c>
      <c r="AJ610" s="6" t="s">
        <v>50</v>
      </c>
      <c r="AK610" s="5">
        <v>25</v>
      </c>
      <c r="AL610" s="6" t="s">
        <v>50</v>
      </c>
      <c r="AM610" s="6" t="s">
        <v>50</v>
      </c>
      <c r="AN610" s="6" t="s">
        <v>50</v>
      </c>
      <c r="AO610" s="6" t="s">
        <v>50</v>
      </c>
      <c r="AP610" s="6" t="s">
        <v>50</v>
      </c>
    </row>
    <row r="611" spans="1:42">
      <c r="A611" s="5">
        <v>610</v>
      </c>
      <c r="B611" s="5" t="s">
        <v>1136</v>
      </c>
      <c r="C611" s="6" t="str">
        <f>IF(VLOOKUP(B611,'[1]Current Slope List'!$A$29:$M$1904,1,FALSE)=B611,"Y","N")</f>
        <v>Y</v>
      </c>
      <c r="D611" s="5" t="str">
        <f>VLOOKUP(B611,'[1]Current Slope List'!$A$29:$M$1904,2,FALSE)</f>
        <v>10SW-D/FR64</v>
      </c>
      <c r="E611" s="5">
        <f>VLOOKUP(B611,'[1]Current Slope List'!$A$29:$M$1904,3,FALSE)</f>
        <v>0</v>
      </c>
      <c r="F611" s="6" t="str">
        <f t="shared" si="18"/>
        <v>WHOLE</v>
      </c>
      <c r="G611" s="6" t="str">
        <f>VLOOKUP(B611,'[1]Current Slope List'!$A$29:$M$1904,4,FALSE)</f>
        <v>E</v>
      </c>
      <c r="H611" s="6" t="str">
        <f>VLOOKUP(B611,'[1]Current Slope List'!$A$29:$M$1904,5,FALSE)</f>
        <v>SKW&amp;Is-S</v>
      </c>
      <c r="I611" s="6" t="s">
        <v>899</v>
      </c>
      <c r="J611" s="6" t="s">
        <v>1055</v>
      </c>
      <c r="K611" s="6">
        <f>VLOOKUP(B611,'[1]Current Slope List'!$A$29:$M$1904,11,FALSE)</f>
        <v>0</v>
      </c>
      <c r="L611" s="5" t="s">
        <v>1056</v>
      </c>
      <c r="M611" s="5" t="s">
        <v>1057</v>
      </c>
      <c r="N611" s="5" t="str">
        <f>VLOOKUP(B611,'[1]Current Slope List'!$A$29:$M$1904,8,FALSE)</f>
        <v>CSD</v>
      </c>
      <c r="O611" s="7" t="s">
        <v>46</v>
      </c>
      <c r="P611" s="7">
        <v>35</v>
      </c>
      <c r="Q611" s="7">
        <v>18</v>
      </c>
      <c r="R611" s="7">
        <v>80</v>
      </c>
      <c r="S611" s="7">
        <f t="shared" si="19"/>
        <v>1440</v>
      </c>
      <c r="T611" s="12">
        <v>0</v>
      </c>
      <c r="U611" s="12">
        <v>0.45</v>
      </c>
      <c r="V611" s="12">
        <v>0</v>
      </c>
      <c r="W611" s="12">
        <v>0.4</v>
      </c>
      <c r="X611" s="12">
        <v>0.15</v>
      </c>
      <c r="Y611" s="6" t="s">
        <v>61</v>
      </c>
      <c r="Z611" s="6" t="s">
        <v>72</v>
      </c>
      <c r="AA611" s="9">
        <v>2.5</v>
      </c>
      <c r="AB611" s="9">
        <v>8</v>
      </c>
      <c r="AC611" s="9">
        <v>85</v>
      </c>
      <c r="AD611" s="9" t="s">
        <v>79</v>
      </c>
      <c r="AE611" s="9" t="s">
        <v>72</v>
      </c>
      <c r="AF611" s="5">
        <v>3</v>
      </c>
      <c r="AG611" s="10">
        <f>VLOOKUP(B611,[1]NPRS!$A$29:$O$1904,10,FALSE)</f>
        <v>0.35</v>
      </c>
      <c r="AH611" s="5" t="str">
        <f>VLOOKUP(B611,'[1]Current Slope List'!$A$29:$M$1904,12,FALSE)</f>
        <v>Yes</v>
      </c>
      <c r="AI611" s="6" t="str">
        <f>IF(VLOOKUP(B187,'[1]intensive 2019'!$A$2:$E$145,1,TRUE)=B187,"Y","N")</f>
        <v>N</v>
      </c>
      <c r="AJ611" s="6" t="s">
        <v>50</v>
      </c>
      <c r="AK611" s="5">
        <v>33</v>
      </c>
      <c r="AL611" s="6" t="s">
        <v>50</v>
      </c>
      <c r="AM611" s="6" t="s">
        <v>50</v>
      </c>
      <c r="AN611" s="6" t="s">
        <v>50</v>
      </c>
      <c r="AO611" s="6" t="s">
        <v>50</v>
      </c>
      <c r="AP611" s="6" t="s">
        <v>50</v>
      </c>
    </row>
    <row r="612" spans="1:42">
      <c r="A612" s="5">
        <v>611</v>
      </c>
      <c r="B612" s="5" t="s">
        <v>1137</v>
      </c>
      <c r="C612" s="6" t="str">
        <f>IF(VLOOKUP(B612,'[1]Current Slope List'!$A$29:$M$1904,1,FALSE)=B612,"Y","N")</f>
        <v>Y</v>
      </c>
      <c r="D612" s="5" t="str">
        <f>VLOOKUP(B612,'[1]Current Slope List'!$A$29:$M$1904,2,FALSE)</f>
        <v>10SW-D/C113</v>
      </c>
      <c r="E612" s="5">
        <f>VLOOKUP(B612,'[1]Current Slope List'!$A$29:$M$1904,3,FALSE)</f>
        <v>0</v>
      </c>
      <c r="F612" s="6" t="str">
        <f t="shared" si="18"/>
        <v>WHOLE</v>
      </c>
      <c r="G612" s="6" t="str">
        <f>VLOOKUP(B612,'[1]Current Slope List'!$A$29:$M$1904,4,FALSE)</f>
        <v>E</v>
      </c>
      <c r="H612" s="6" t="str">
        <f>VLOOKUP(B612,'[1]Current Slope List'!$A$29:$M$1904,5,FALSE)</f>
        <v>SKW&amp;Is-S</v>
      </c>
      <c r="I612" s="6" t="s">
        <v>899</v>
      </c>
      <c r="J612" s="6" t="s">
        <v>1055</v>
      </c>
      <c r="K612" s="6">
        <f>VLOOKUP(B612,'[1]Current Slope List'!$A$29:$M$1904,11,FALSE)</f>
        <v>0</v>
      </c>
      <c r="L612" s="5" t="s">
        <v>1056</v>
      </c>
      <c r="M612" s="5" t="s">
        <v>1057</v>
      </c>
      <c r="N612" s="5" t="str">
        <f>VLOOKUP(B612,'[1]Current Slope List'!$A$29:$M$1904,8,FALSE)</f>
        <v>CSD</v>
      </c>
      <c r="O612" s="7" t="s">
        <v>46</v>
      </c>
      <c r="P612" s="7">
        <v>50</v>
      </c>
      <c r="Q612" s="7">
        <v>14</v>
      </c>
      <c r="R612" s="7">
        <v>135</v>
      </c>
      <c r="S612" s="7">
        <f t="shared" si="19"/>
        <v>1890</v>
      </c>
      <c r="T612" s="12">
        <v>0</v>
      </c>
      <c r="U612" s="12">
        <v>0</v>
      </c>
      <c r="V612" s="12">
        <v>0</v>
      </c>
      <c r="W612" s="12">
        <v>1</v>
      </c>
      <c r="X612" s="12">
        <v>0</v>
      </c>
      <c r="Y612" s="6" t="s">
        <v>61</v>
      </c>
      <c r="Z612" s="6" t="s">
        <v>72</v>
      </c>
      <c r="AA612" s="9" t="s">
        <v>116</v>
      </c>
      <c r="AB612" s="9" t="s">
        <v>116</v>
      </c>
      <c r="AC612" s="9" t="s">
        <v>116</v>
      </c>
      <c r="AD612" s="9" t="s">
        <v>116</v>
      </c>
      <c r="AE612" s="9" t="s">
        <v>49</v>
      </c>
      <c r="AF612" s="5">
        <v>3</v>
      </c>
      <c r="AG612" s="10">
        <f>VLOOKUP(B612,[1]NPRS!$A$29:$O$1904,10,FALSE)</f>
        <v>0.21</v>
      </c>
      <c r="AH612" s="5" t="str">
        <f>VLOOKUP(B612,'[1]Current Slope List'!$A$29:$M$1904,12,FALSE)</f>
        <v>No</v>
      </c>
      <c r="AI612" s="6" t="str">
        <f>IF(VLOOKUP(B188,'[1]intensive 2019'!$A$2:$E$145,1,TRUE)=B188,"Y","N")</f>
        <v>N</v>
      </c>
      <c r="AJ612" s="6" t="s">
        <v>50</v>
      </c>
      <c r="AL612" s="6" t="s">
        <v>50</v>
      </c>
      <c r="AM612" s="6" t="s">
        <v>50</v>
      </c>
      <c r="AN612" s="6" t="s">
        <v>50</v>
      </c>
      <c r="AO612" s="6" t="s">
        <v>50</v>
      </c>
      <c r="AP612" s="6" t="s">
        <v>50</v>
      </c>
    </row>
    <row r="613" spans="1:42">
      <c r="A613" s="5">
        <v>612</v>
      </c>
      <c r="B613" s="5" t="s">
        <v>1138</v>
      </c>
      <c r="C613" s="6" t="str">
        <f>IF(VLOOKUP(B613,'[1]Current Slope List'!$A$29:$M$1904,1,FALSE)=B613,"Y","N")</f>
        <v>Y</v>
      </c>
      <c r="D613" s="5" t="str">
        <f>VLOOKUP(B613,'[1]Current Slope List'!$A$29:$M$1904,2,FALSE)</f>
        <v>10SW-D/F59</v>
      </c>
      <c r="E613" s="5">
        <f>VLOOKUP(B613,'[1]Current Slope List'!$A$29:$M$1904,3,FALSE)</f>
        <v>0</v>
      </c>
      <c r="F613" s="6" t="str">
        <f t="shared" si="18"/>
        <v>WHOLE</v>
      </c>
      <c r="G613" s="6" t="str">
        <f>VLOOKUP(B613,'[1]Current Slope List'!$A$29:$M$1904,4,FALSE)</f>
        <v>E</v>
      </c>
      <c r="H613" s="6" t="str">
        <f>VLOOKUP(B613,'[1]Current Slope List'!$A$29:$M$1904,5,FALSE)</f>
        <v>SKW&amp;Is-S</v>
      </c>
      <c r="I613" s="6" t="s">
        <v>899</v>
      </c>
      <c r="J613" s="6" t="s">
        <v>1055</v>
      </c>
      <c r="K613" s="6">
        <f>VLOOKUP(B613,'[1]Current Slope List'!$A$29:$M$1904,11,FALSE)</f>
        <v>0</v>
      </c>
      <c r="L613" s="5" t="s">
        <v>1056</v>
      </c>
      <c r="M613" s="5" t="s">
        <v>1057</v>
      </c>
      <c r="N613" s="5" t="str">
        <f>VLOOKUP(B613,'[1]Current Slope List'!$A$29:$M$1904,8,FALSE)</f>
        <v>CSD</v>
      </c>
      <c r="O613" s="7" t="s">
        <v>46</v>
      </c>
      <c r="P613" s="7">
        <v>35</v>
      </c>
      <c r="Q613" s="7">
        <v>10</v>
      </c>
      <c r="R613" s="7">
        <v>100</v>
      </c>
      <c r="S613" s="7">
        <f t="shared" si="19"/>
        <v>1000</v>
      </c>
      <c r="T613" s="12">
        <v>0</v>
      </c>
      <c r="U613" s="12">
        <v>1</v>
      </c>
      <c r="V613" s="12">
        <v>0</v>
      </c>
      <c r="W613" s="12">
        <v>0</v>
      </c>
      <c r="X613" s="12">
        <v>0</v>
      </c>
      <c r="Y613" s="6" t="s">
        <v>61</v>
      </c>
      <c r="Z613" s="6" t="s">
        <v>62</v>
      </c>
      <c r="AA613" s="9" t="s">
        <v>116</v>
      </c>
      <c r="AB613" s="9" t="s">
        <v>116</v>
      </c>
      <c r="AC613" s="9" t="s">
        <v>116</v>
      </c>
      <c r="AD613" s="9" t="s">
        <v>116</v>
      </c>
      <c r="AE613" s="9" t="s">
        <v>49</v>
      </c>
      <c r="AF613" s="5">
        <v>3</v>
      </c>
      <c r="AG613" s="10">
        <f>VLOOKUP(B613,[1]NPRS!$A$29:$O$1904,10,FALSE)</f>
        <v>0.14000000000000001</v>
      </c>
      <c r="AH613" s="5" t="str">
        <f>VLOOKUP(B613,'[1]Current Slope List'!$A$29:$M$1904,12,FALSE)</f>
        <v>Yes</v>
      </c>
      <c r="AI613" s="6" t="str">
        <f>IF(VLOOKUP(B189,'[1]intensive 2019'!$A$2:$E$145,1,TRUE)=B189,"Y","N")</f>
        <v>N</v>
      </c>
      <c r="AJ613" s="6" t="s">
        <v>50</v>
      </c>
      <c r="AK613" s="5">
        <v>44</v>
      </c>
      <c r="AL613" s="6" t="s">
        <v>50</v>
      </c>
      <c r="AM613" s="6" t="s">
        <v>50</v>
      </c>
      <c r="AN613" s="6" t="s">
        <v>50</v>
      </c>
      <c r="AO613" s="6" t="s">
        <v>50</v>
      </c>
      <c r="AP613" s="6" t="s">
        <v>50</v>
      </c>
    </row>
    <row r="614" spans="1:42">
      <c r="A614" s="5">
        <v>613</v>
      </c>
      <c r="B614" s="5" t="s">
        <v>1139</v>
      </c>
      <c r="C614" s="6" t="str">
        <f>IF(VLOOKUP(B614,'[1]Current Slope List'!$A$29:$M$1904,1,FALSE)=B614,"Y","N")</f>
        <v>Y</v>
      </c>
      <c r="D614" s="5" t="str">
        <f>VLOOKUP(B614,'[1]Current Slope List'!$A$29:$M$1904,2,FALSE)</f>
        <v>10SW-D/F60</v>
      </c>
      <c r="E614" s="5">
        <f>VLOOKUP(B614,'[1]Current Slope List'!$A$29:$M$1904,3,FALSE)</f>
        <v>0</v>
      </c>
      <c r="F614" s="6" t="str">
        <f t="shared" si="18"/>
        <v>WHOLE</v>
      </c>
      <c r="G614" s="6" t="str">
        <f>VLOOKUP(B614,'[1]Current Slope List'!$A$29:$M$1904,4,FALSE)</f>
        <v>E</v>
      </c>
      <c r="H614" s="6" t="str">
        <f>VLOOKUP(B614,'[1]Current Slope List'!$A$29:$M$1904,5,FALSE)</f>
        <v>SKW&amp;Is-S</v>
      </c>
      <c r="I614" s="6" t="s">
        <v>899</v>
      </c>
      <c r="J614" s="6" t="s">
        <v>1055</v>
      </c>
      <c r="K614" s="6">
        <f>VLOOKUP(B614,'[1]Current Slope List'!$A$29:$M$1904,11,FALSE)</f>
        <v>0</v>
      </c>
      <c r="L614" s="5" t="s">
        <v>1056</v>
      </c>
      <c r="M614" s="5" t="s">
        <v>1057</v>
      </c>
      <c r="N614" s="5" t="str">
        <f>VLOOKUP(B614,'[1]Current Slope List'!$A$29:$M$1904,8,FALSE)</f>
        <v>CSD</v>
      </c>
      <c r="O614" s="7" t="s">
        <v>46</v>
      </c>
      <c r="P614" s="7">
        <v>30</v>
      </c>
      <c r="Q614" s="7">
        <v>8</v>
      </c>
      <c r="R614" s="7">
        <v>70</v>
      </c>
      <c r="S614" s="7">
        <f t="shared" si="19"/>
        <v>560</v>
      </c>
      <c r="T614" s="12">
        <v>0</v>
      </c>
      <c r="U614" s="12">
        <v>1</v>
      </c>
      <c r="V614" s="12">
        <v>0</v>
      </c>
      <c r="W614" s="12">
        <v>0</v>
      </c>
      <c r="X614" s="12">
        <v>0</v>
      </c>
      <c r="Y614" s="6" t="s">
        <v>61</v>
      </c>
      <c r="Z614" s="6" t="s">
        <v>62</v>
      </c>
      <c r="AA614" s="9" t="s">
        <v>116</v>
      </c>
      <c r="AB614" s="9" t="s">
        <v>116</v>
      </c>
      <c r="AC614" s="9" t="s">
        <v>116</v>
      </c>
      <c r="AD614" s="9" t="s">
        <v>116</v>
      </c>
      <c r="AE614" s="9" t="s">
        <v>49</v>
      </c>
      <c r="AF614" s="5">
        <v>3</v>
      </c>
      <c r="AG614" s="10">
        <f>VLOOKUP(B614,[1]NPRS!$A$29:$O$1904,10,FALSE)</f>
        <v>0.01</v>
      </c>
      <c r="AH614" s="5" t="str">
        <f>VLOOKUP(B614,'[1]Current Slope List'!$A$29:$M$1904,12,FALSE)</f>
        <v>Yes</v>
      </c>
      <c r="AI614" s="6" t="str">
        <f>IF(VLOOKUP(B190,'[1]intensive 2019'!$A$2:$E$145,1,TRUE)=B190,"Y","N")</f>
        <v>N</v>
      </c>
      <c r="AJ614" s="6" t="s">
        <v>50</v>
      </c>
      <c r="AK614" s="5">
        <v>63</v>
      </c>
      <c r="AL614" s="6" t="s">
        <v>50</v>
      </c>
      <c r="AM614" s="6" t="s">
        <v>50</v>
      </c>
      <c r="AN614" s="6" t="s">
        <v>50</v>
      </c>
      <c r="AO614" s="6" t="s">
        <v>50</v>
      </c>
      <c r="AP614" s="6" t="s">
        <v>50</v>
      </c>
    </row>
    <row r="615" spans="1:42">
      <c r="A615" s="5">
        <v>614</v>
      </c>
      <c r="B615" s="5" t="s">
        <v>1140</v>
      </c>
      <c r="C615" s="6" t="str">
        <f>IF(VLOOKUP(B615,'[1]Current Slope List'!$A$29:$M$1904,1,FALSE)=B615,"Y","N")</f>
        <v>Y</v>
      </c>
      <c r="D615" s="5" t="str">
        <f>VLOOKUP(B615,'[1]Current Slope List'!$A$29:$M$1904,2,FALSE)</f>
        <v>10SW-D/C114</v>
      </c>
      <c r="E615" s="5">
        <f>VLOOKUP(B615,'[1]Current Slope List'!$A$29:$M$1904,3,FALSE)</f>
        <v>0</v>
      </c>
      <c r="F615" s="6" t="str">
        <f t="shared" si="18"/>
        <v>WHOLE</v>
      </c>
      <c r="G615" s="6" t="str">
        <f>VLOOKUP(B615,'[1]Current Slope List'!$A$29:$M$1904,4,FALSE)</f>
        <v>E</v>
      </c>
      <c r="H615" s="6" t="str">
        <f>VLOOKUP(B615,'[1]Current Slope List'!$A$29:$M$1904,5,FALSE)</f>
        <v>SKW&amp;Is-S</v>
      </c>
      <c r="I615" s="6" t="s">
        <v>899</v>
      </c>
      <c r="J615" s="6" t="s">
        <v>1055</v>
      </c>
      <c r="K615" s="6">
        <f>VLOOKUP(B615,'[1]Current Slope List'!$A$29:$M$1904,11,FALSE)</f>
        <v>0</v>
      </c>
      <c r="L615" s="5" t="s">
        <v>1056</v>
      </c>
      <c r="M615" s="5" t="s">
        <v>1057</v>
      </c>
      <c r="N615" s="5" t="str">
        <f>VLOOKUP(B615,'[1]Current Slope List'!$A$29:$M$1904,8,FALSE)</f>
        <v>CSD</v>
      </c>
      <c r="O615" s="7" t="s">
        <v>46</v>
      </c>
      <c r="P615" s="7">
        <v>50</v>
      </c>
      <c r="Q615" s="7">
        <v>13</v>
      </c>
      <c r="R615" s="7">
        <v>117</v>
      </c>
      <c r="S615" s="7">
        <f t="shared" si="19"/>
        <v>1521</v>
      </c>
      <c r="T615" s="12">
        <v>0</v>
      </c>
      <c r="U615" s="12">
        <v>0</v>
      </c>
      <c r="V615" s="12">
        <v>0</v>
      </c>
      <c r="W615" s="12">
        <v>1</v>
      </c>
      <c r="X615" s="12">
        <v>0</v>
      </c>
      <c r="Y615" s="6" t="s">
        <v>61</v>
      </c>
      <c r="Z615" s="6" t="s">
        <v>62</v>
      </c>
      <c r="AA615" s="9" t="s">
        <v>116</v>
      </c>
      <c r="AB615" s="9" t="s">
        <v>116</v>
      </c>
      <c r="AC615" s="9" t="s">
        <v>116</v>
      </c>
      <c r="AD615" s="9" t="s">
        <v>49</v>
      </c>
      <c r="AF615" s="5">
        <v>3</v>
      </c>
      <c r="AG615" s="10">
        <f>VLOOKUP(B615,[1]NPRS!$A$29:$O$1904,10,FALSE)</f>
        <v>0.11</v>
      </c>
      <c r="AH615" s="5" t="str">
        <f>VLOOKUP(B615,'[1]Current Slope List'!$A$29:$M$1904,12,FALSE)</f>
        <v>No</v>
      </c>
      <c r="AI615" s="6" t="str">
        <f>IF(VLOOKUP(B191,'[1]intensive 2019'!$A$2:$E$145,1,TRUE)=B191,"Y","N")</f>
        <v>N</v>
      </c>
      <c r="AJ615" s="6" t="s">
        <v>50</v>
      </c>
      <c r="AL615" s="6" t="s">
        <v>50</v>
      </c>
      <c r="AM615" s="6" t="s">
        <v>50</v>
      </c>
      <c r="AN615" s="6" t="s">
        <v>50</v>
      </c>
      <c r="AO615" s="6" t="s">
        <v>50</v>
      </c>
      <c r="AP615" s="6" t="s">
        <v>50</v>
      </c>
    </row>
    <row r="616" spans="1:42">
      <c r="A616" s="5">
        <v>615</v>
      </c>
      <c r="B616" s="5" t="s">
        <v>1141</v>
      </c>
      <c r="C616" s="6" t="str">
        <f>IF(VLOOKUP(B616,'[1]Current Slope List'!$A$29:$M$1904,1,FALSE)=B616,"Y","N")</f>
        <v>Y</v>
      </c>
      <c r="D616" s="5" t="str">
        <f>VLOOKUP(B616,'[1]Current Slope List'!$A$29:$M$1904,2,FALSE)</f>
        <v>10SW-D/F61</v>
      </c>
      <c r="E616" s="5">
        <f>VLOOKUP(B616,'[1]Current Slope List'!$A$29:$M$1904,3,FALSE)</f>
        <v>0</v>
      </c>
      <c r="F616" s="6" t="str">
        <f t="shared" si="18"/>
        <v>WHOLE</v>
      </c>
      <c r="G616" s="6" t="str">
        <f>VLOOKUP(B616,'[1]Current Slope List'!$A$29:$M$1904,4,FALSE)</f>
        <v>E</v>
      </c>
      <c r="H616" s="6" t="str">
        <f>VLOOKUP(B616,'[1]Current Slope List'!$A$29:$M$1904,5,FALSE)</f>
        <v>SKW&amp;Is-S</v>
      </c>
      <c r="I616" s="6" t="s">
        <v>899</v>
      </c>
      <c r="J616" s="6" t="s">
        <v>1055</v>
      </c>
      <c r="K616" s="6">
        <f>VLOOKUP(B616,'[1]Current Slope List'!$A$29:$M$1904,11,FALSE)</f>
        <v>0</v>
      </c>
      <c r="L616" s="5" t="s">
        <v>1056</v>
      </c>
      <c r="M616" s="5" t="s">
        <v>1057</v>
      </c>
      <c r="N616" s="5" t="str">
        <f>VLOOKUP(B616,'[1]Current Slope List'!$A$29:$M$1904,8,FALSE)</f>
        <v>CSD</v>
      </c>
      <c r="O616" s="7" t="s">
        <v>46</v>
      </c>
      <c r="P616" s="7">
        <v>30</v>
      </c>
      <c r="Q616" s="7">
        <v>12</v>
      </c>
      <c r="R616" s="7">
        <v>50</v>
      </c>
      <c r="S616" s="7">
        <f t="shared" si="19"/>
        <v>600</v>
      </c>
      <c r="T616" s="12">
        <v>0</v>
      </c>
      <c r="U616" s="12">
        <v>1</v>
      </c>
      <c r="V616" s="12">
        <v>0</v>
      </c>
      <c r="W616" s="12">
        <v>0</v>
      </c>
      <c r="X616" s="12">
        <v>0</v>
      </c>
      <c r="Y616" s="6" t="s">
        <v>61</v>
      </c>
      <c r="Z616" s="6" t="s">
        <v>62</v>
      </c>
      <c r="AA616" s="9" t="s">
        <v>116</v>
      </c>
      <c r="AB616" s="9" t="s">
        <v>116</v>
      </c>
      <c r="AC616" s="9" t="s">
        <v>116</v>
      </c>
      <c r="AD616" s="9" t="s">
        <v>116</v>
      </c>
      <c r="AE616" s="9" t="s">
        <v>49</v>
      </c>
      <c r="AF616" s="5">
        <v>3</v>
      </c>
      <c r="AG616" s="10">
        <f>VLOOKUP(B616,[1]NPRS!$A$29:$O$1904,10,FALSE)</f>
        <v>0.02</v>
      </c>
      <c r="AH616" s="5" t="str">
        <f>VLOOKUP(B616,'[1]Current Slope List'!$A$29:$M$1904,12,FALSE)</f>
        <v>Yes</v>
      </c>
      <c r="AI616" s="6" t="str">
        <f>IF(VLOOKUP(B192,'[1]intensive 2019'!$A$2:$E$145,1,TRUE)=B192,"Y","N")</f>
        <v>N</v>
      </c>
      <c r="AJ616" s="6" t="s">
        <v>50</v>
      </c>
      <c r="AK616" s="5">
        <v>33</v>
      </c>
      <c r="AL616" s="6" t="s">
        <v>50</v>
      </c>
      <c r="AM616" s="6" t="s">
        <v>50</v>
      </c>
      <c r="AN616" s="6" t="s">
        <v>50</v>
      </c>
      <c r="AO616" s="6" t="s">
        <v>50</v>
      </c>
      <c r="AP616" s="6" t="s">
        <v>50</v>
      </c>
    </row>
    <row r="617" spans="1:42">
      <c r="A617" s="5">
        <v>616</v>
      </c>
      <c r="B617" s="5" t="s">
        <v>1142</v>
      </c>
      <c r="C617" s="6" t="str">
        <f>IF(VLOOKUP(B617,'[1]Current Slope List'!$A$29:$M$1904,1,FALSE)=B617,"Y","N")</f>
        <v>Y</v>
      </c>
      <c r="D617" s="5" t="str">
        <f>VLOOKUP(B617,'[1]Current Slope List'!$A$29:$M$1904,2,FALSE)</f>
        <v>10SW-D/F62</v>
      </c>
      <c r="E617" s="5">
        <f>VLOOKUP(B617,'[1]Current Slope List'!$A$29:$M$1904,3,FALSE)</f>
        <v>0</v>
      </c>
      <c r="F617" s="6" t="str">
        <f t="shared" si="18"/>
        <v>WHOLE</v>
      </c>
      <c r="G617" s="6" t="str">
        <f>VLOOKUP(B617,'[1]Current Slope List'!$A$29:$M$1904,4,FALSE)</f>
        <v>E</v>
      </c>
      <c r="H617" s="6" t="str">
        <f>VLOOKUP(B617,'[1]Current Slope List'!$A$29:$M$1904,5,FALSE)</f>
        <v>SKW&amp;Is-S</v>
      </c>
      <c r="I617" s="6" t="s">
        <v>899</v>
      </c>
      <c r="J617" s="6" t="s">
        <v>1055</v>
      </c>
      <c r="K617" s="6">
        <f>VLOOKUP(B617,'[1]Current Slope List'!$A$29:$M$1904,11,FALSE)</f>
        <v>0</v>
      </c>
      <c r="L617" s="5" t="s">
        <v>1056</v>
      </c>
      <c r="M617" s="5" t="s">
        <v>1057</v>
      </c>
      <c r="N617" s="5" t="str">
        <f>VLOOKUP(B617,'[1]Current Slope List'!$A$29:$M$1904,8,FALSE)</f>
        <v>CSD</v>
      </c>
      <c r="O617" s="7" t="s">
        <v>46</v>
      </c>
      <c r="P617" s="7">
        <v>30</v>
      </c>
      <c r="Q617" s="7">
        <v>13</v>
      </c>
      <c r="R617" s="7">
        <v>60</v>
      </c>
      <c r="S617" s="7">
        <f t="shared" si="19"/>
        <v>780</v>
      </c>
      <c r="T617" s="12">
        <v>0</v>
      </c>
      <c r="U617" s="12">
        <v>1</v>
      </c>
      <c r="V617" s="12">
        <v>0</v>
      </c>
      <c r="W617" s="12">
        <v>0</v>
      </c>
      <c r="X617" s="12">
        <v>0</v>
      </c>
      <c r="Y617" s="6" t="s">
        <v>61</v>
      </c>
      <c r="Z617" s="6" t="s">
        <v>62</v>
      </c>
      <c r="AA617" s="9" t="s">
        <v>116</v>
      </c>
      <c r="AB617" s="9" t="s">
        <v>116</v>
      </c>
      <c r="AC617" s="9" t="s">
        <v>116</v>
      </c>
      <c r="AD617" s="9" t="s">
        <v>116</v>
      </c>
      <c r="AE617" s="9" t="s">
        <v>49</v>
      </c>
      <c r="AF617" s="5">
        <v>3</v>
      </c>
      <c r="AG617" s="10">
        <f>VLOOKUP(B617,[1]NPRS!$A$29:$O$1904,10,FALSE)</f>
        <v>0.04</v>
      </c>
      <c r="AH617" s="5" t="str">
        <f>VLOOKUP(B617,'[1]Current Slope List'!$A$29:$M$1904,12,FALSE)</f>
        <v>Yes</v>
      </c>
      <c r="AI617" s="6" t="str">
        <f>IF(VLOOKUP(B193,'[1]intensive 2019'!$A$2:$E$145,1,TRUE)=B193,"Y","N")</f>
        <v>N</v>
      </c>
      <c r="AJ617" s="6" t="s">
        <v>50</v>
      </c>
      <c r="AK617" s="5">
        <v>85</v>
      </c>
      <c r="AL617" s="6" t="s">
        <v>50</v>
      </c>
      <c r="AM617" s="6" t="s">
        <v>50</v>
      </c>
      <c r="AN617" s="6" t="s">
        <v>50</v>
      </c>
      <c r="AO617" s="6" t="s">
        <v>50</v>
      </c>
      <c r="AP617" s="6" t="s">
        <v>50</v>
      </c>
    </row>
    <row r="618" spans="1:42">
      <c r="A618" s="5">
        <v>617</v>
      </c>
      <c r="B618" s="5" t="s">
        <v>1143</v>
      </c>
      <c r="C618" s="6" t="str">
        <f>IF(VLOOKUP(B618,'[1]Current Slope List'!$A$29:$M$1904,1,FALSE)=B618,"Y","N")</f>
        <v>Y</v>
      </c>
      <c r="D618" s="5" t="str">
        <f>VLOOKUP(B618,'[1]Current Slope List'!$A$29:$M$1904,2,FALSE)</f>
        <v>10SW-D/C115</v>
      </c>
      <c r="E618" s="5">
        <f>VLOOKUP(B618,'[1]Current Slope List'!$A$29:$M$1904,3,FALSE)</f>
        <v>0</v>
      </c>
      <c r="F618" s="6" t="str">
        <f t="shared" si="18"/>
        <v>WHOLE</v>
      </c>
      <c r="G618" s="6" t="str">
        <f>VLOOKUP(B618,'[1]Current Slope List'!$A$29:$M$1904,4,FALSE)</f>
        <v>E</v>
      </c>
      <c r="H618" s="6" t="str">
        <f>VLOOKUP(B618,'[1]Current Slope List'!$A$29:$M$1904,5,FALSE)</f>
        <v>SKW&amp;Is-S</v>
      </c>
      <c r="I618" s="6" t="s">
        <v>899</v>
      </c>
      <c r="J618" s="6" t="s">
        <v>1055</v>
      </c>
      <c r="K618" s="6">
        <f>VLOOKUP(B618,'[1]Current Slope List'!$A$29:$M$1904,11,FALSE)</f>
        <v>0</v>
      </c>
      <c r="L618" s="5" t="s">
        <v>1056</v>
      </c>
      <c r="M618" s="5" t="s">
        <v>1057</v>
      </c>
      <c r="N618" s="5" t="str">
        <f>VLOOKUP(B618,'[1]Current Slope List'!$A$29:$M$1904,8,FALSE)</f>
        <v>CSD</v>
      </c>
      <c r="O618" s="7" t="s">
        <v>46</v>
      </c>
      <c r="P618" s="7">
        <v>45</v>
      </c>
      <c r="Q618" s="7">
        <v>10</v>
      </c>
      <c r="R618" s="7">
        <v>175</v>
      </c>
      <c r="S618" s="7">
        <f t="shared" si="19"/>
        <v>1750</v>
      </c>
      <c r="T618" s="12">
        <v>0</v>
      </c>
      <c r="U618" s="12">
        <v>0.6</v>
      </c>
      <c r="V618" s="12">
        <v>0</v>
      </c>
      <c r="W618" s="12">
        <v>0.4</v>
      </c>
      <c r="X618" s="12">
        <v>0</v>
      </c>
      <c r="Y618" s="6" t="s">
        <v>78</v>
      </c>
      <c r="Z618" s="6" t="s">
        <v>62</v>
      </c>
      <c r="AA618" s="9" t="s">
        <v>116</v>
      </c>
      <c r="AB618" s="9" t="s">
        <v>116</v>
      </c>
      <c r="AC618" s="9" t="s">
        <v>116</v>
      </c>
      <c r="AD618" s="9" t="s">
        <v>116</v>
      </c>
      <c r="AE618" s="9" t="s">
        <v>49</v>
      </c>
      <c r="AF618" s="5">
        <v>3</v>
      </c>
      <c r="AG618" s="10">
        <f>VLOOKUP(B618,[1]NPRS!$A$29:$O$1904,10,FALSE)</f>
        <v>0.13</v>
      </c>
      <c r="AH618" s="5" t="str">
        <f>VLOOKUP(B618,'[1]Current Slope List'!$A$29:$M$1904,12,FALSE)</f>
        <v>Yes</v>
      </c>
      <c r="AI618" s="6" t="str">
        <f>IF(VLOOKUP(B194,'[1]intensive 2019'!$A$2:$E$145,1,TRUE)=B194,"Y","N")</f>
        <v>N</v>
      </c>
      <c r="AJ618" s="6" t="s">
        <v>50</v>
      </c>
      <c r="AK618" s="5">
        <v>19</v>
      </c>
      <c r="AL618" s="6" t="s">
        <v>50</v>
      </c>
      <c r="AM618" s="6" t="s">
        <v>50</v>
      </c>
      <c r="AN618" s="6" t="s">
        <v>50</v>
      </c>
      <c r="AO618" s="6" t="s">
        <v>50</v>
      </c>
      <c r="AP618" s="6" t="s">
        <v>50</v>
      </c>
    </row>
    <row r="619" spans="1:42">
      <c r="A619" s="5">
        <v>618</v>
      </c>
      <c r="B619" s="5" t="s">
        <v>1144</v>
      </c>
      <c r="C619" s="6" t="str">
        <f>IF(VLOOKUP(B619,'[1]Current Slope List'!$A$29:$M$1904,1,FALSE)=B619,"Y","N")</f>
        <v>Y</v>
      </c>
      <c r="D619" s="5" t="str">
        <f>VLOOKUP(B619,'[1]Current Slope List'!$A$29:$M$1904,2,FALSE)</f>
        <v>10SW-D/F63</v>
      </c>
      <c r="E619" s="5">
        <f>VLOOKUP(B619,'[1]Current Slope List'!$A$29:$M$1904,3,FALSE)</f>
        <v>0</v>
      </c>
      <c r="F619" s="6" t="str">
        <f t="shared" si="18"/>
        <v>WHOLE</v>
      </c>
      <c r="G619" s="6" t="str">
        <f>VLOOKUP(B619,'[1]Current Slope List'!$A$29:$M$1904,4,FALSE)</f>
        <v>E</v>
      </c>
      <c r="H619" s="6" t="str">
        <f>VLOOKUP(B619,'[1]Current Slope List'!$A$29:$M$1904,5,FALSE)</f>
        <v>SKW&amp;Is-S</v>
      </c>
      <c r="I619" s="6" t="s">
        <v>899</v>
      </c>
      <c r="J619" s="6" t="s">
        <v>1055</v>
      </c>
      <c r="K619" s="6">
        <f>VLOOKUP(B619,'[1]Current Slope List'!$A$29:$M$1904,11,FALSE)</f>
        <v>0</v>
      </c>
      <c r="L619" s="5" t="s">
        <v>1056</v>
      </c>
      <c r="M619" s="5" t="s">
        <v>1057</v>
      </c>
      <c r="N619" s="5" t="str">
        <f>VLOOKUP(B619,'[1]Current Slope List'!$A$29:$M$1904,8,FALSE)</f>
        <v>CSD</v>
      </c>
      <c r="O619" s="7" t="s">
        <v>46</v>
      </c>
      <c r="P619" s="7">
        <v>30</v>
      </c>
      <c r="Q619" s="7">
        <v>12</v>
      </c>
      <c r="R619" s="7">
        <v>35</v>
      </c>
      <c r="S619" s="7">
        <f t="shared" si="19"/>
        <v>420</v>
      </c>
      <c r="T619" s="12">
        <v>0</v>
      </c>
      <c r="U619" s="12">
        <v>1</v>
      </c>
      <c r="V619" s="12">
        <v>0</v>
      </c>
      <c r="W619" s="12">
        <v>0</v>
      </c>
      <c r="X619" s="12">
        <v>0</v>
      </c>
      <c r="Y619" s="6" t="s">
        <v>61</v>
      </c>
      <c r="Z619" s="6" t="s">
        <v>62</v>
      </c>
      <c r="AA619" s="9" t="s">
        <v>116</v>
      </c>
      <c r="AB619" s="9" t="s">
        <v>116</v>
      </c>
      <c r="AC619" s="9" t="s">
        <v>116</v>
      </c>
      <c r="AD619" s="9" t="s">
        <v>116</v>
      </c>
      <c r="AE619" s="9" t="s">
        <v>49</v>
      </c>
      <c r="AF619" s="5">
        <v>3</v>
      </c>
      <c r="AG619" s="10">
        <f>VLOOKUP(B619,[1]NPRS!$A$29:$O$1904,10,FALSE)</f>
        <v>0</v>
      </c>
      <c r="AH619" s="5" t="str">
        <f>VLOOKUP(B619,'[1]Current Slope List'!$A$29:$M$1904,12,FALSE)</f>
        <v>Yes</v>
      </c>
      <c r="AI619" s="6" t="str">
        <f>IF(VLOOKUP(B195,'[1]intensive 2019'!$A$2:$E$145,1,TRUE)=B195,"Y","N")</f>
        <v>N</v>
      </c>
      <c r="AJ619" s="6" t="s">
        <v>50</v>
      </c>
      <c r="AK619" s="5">
        <v>21</v>
      </c>
      <c r="AL619" s="6" t="s">
        <v>50</v>
      </c>
      <c r="AM619" s="6" t="s">
        <v>50</v>
      </c>
      <c r="AN619" s="6" t="s">
        <v>50</v>
      </c>
      <c r="AO619" s="6" t="s">
        <v>50</v>
      </c>
      <c r="AP619" s="6" t="s">
        <v>50</v>
      </c>
    </row>
    <row r="620" spans="1:42">
      <c r="A620" s="5">
        <v>619</v>
      </c>
      <c r="B620" s="5" t="s">
        <v>1145</v>
      </c>
      <c r="C620" s="6" t="str">
        <f>IF(VLOOKUP(B620,'[1]Current Slope List'!$A$29:$M$1904,1,FALSE)=B620,"Y","N")</f>
        <v>Y</v>
      </c>
      <c r="D620" s="5" t="str">
        <f>VLOOKUP(B620,'[1]Current Slope List'!$A$29:$M$1904,2,FALSE)</f>
        <v>10SW-D/F34</v>
      </c>
      <c r="E620" s="5">
        <f>VLOOKUP(B620,'[1]Current Slope List'!$A$29:$M$1904,3,FALSE)</f>
        <v>0</v>
      </c>
      <c r="F620" s="6" t="str">
        <f t="shared" si="18"/>
        <v>WHOLE</v>
      </c>
      <c r="G620" s="6" t="str">
        <f>VLOOKUP(B620,'[1]Current Slope List'!$A$29:$M$1904,4,FALSE)</f>
        <v>E</v>
      </c>
      <c r="H620" s="6" t="str">
        <f>VLOOKUP(B620,'[1]Current Slope List'!$A$29:$M$1904,5,FALSE)</f>
        <v>SKW&amp;Is-S</v>
      </c>
      <c r="I620" s="6" t="s">
        <v>899</v>
      </c>
      <c r="J620" s="6" t="s">
        <v>1055</v>
      </c>
      <c r="K620" s="6">
        <f>VLOOKUP(B620,'[1]Current Slope List'!$A$29:$M$1904,11,FALSE)</f>
        <v>0</v>
      </c>
      <c r="L620" s="5" t="s">
        <v>1056</v>
      </c>
      <c r="M620" s="5" t="s">
        <v>1057</v>
      </c>
      <c r="N620" s="5" t="str">
        <f>VLOOKUP(B620,'[1]Current Slope List'!$A$29:$M$1904,8,FALSE)</f>
        <v>CSD</v>
      </c>
      <c r="O620" s="7" t="s">
        <v>125</v>
      </c>
      <c r="P620" s="7">
        <v>22</v>
      </c>
      <c r="Q620" s="7">
        <v>9</v>
      </c>
      <c r="R620" s="7">
        <v>15</v>
      </c>
      <c r="S620" s="7">
        <f t="shared" si="19"/>
        <v>135</v>
      </c>
      <c r="T620" s="12">
        <v>0</v>
      </c>
      <c r="U620" s="12">
        <v>1</v>
      </c>
      <c r="V620" s="12">
        <v>0</v>
      </c>
      <c r="W620" s="12">
        <v>0</v>
      </c>
      <c r="X620" s="12">
        <v>0</v>
      </c>
      <c r="Y620" s="6" t="s">
        <v>61</v>
      </c>
      <c r="Z620" s="6" t="s">
        <v>62</v>
      </c>
      <c r="AA620" s="9" t="s">
        <v>116</v>
      </c>
      <c r="AB620" s="9" t="s">
        <v>116</v>
      </c>
      <c r="AC620" s="9" t="s">
        <v>116</v>
      </c>
      <c r="AD620" s="9" t="s">
        <v>116</v>
      </c>
      <c r="AE620" s="9" t="s">
        <v>49</v>
      </c>
      <c r="AF620" s="5">
        <v>3</v>
      </c>
      <c r="AG620" s="10">
        <f>VLOOKUP(B620,[1]NPRS!$A$29:$O$1904,10,FALSE)</f>
        <v>0</v>
      </c>
      <c r="AH620" s="5" t="str">
        <f>VLOOKUP(B620,'[1]Current Slope List'!$A$29:$M$1904,12,FALSE)</f>
        <v>Yes</v>
      </c>
      <c r="AI620" s="6" t="str">
        <f>IF(VLOOKUP(B196,'[1]intensive 2019'!$A$2:$E$145,1,TRUE)=B196,"Y","N")</f>
        <v>N</v>
      </c>
      <c r="AJ620" s="6" t="s">
        <v>50</v>
      </c>
      <c r="AK620" s="5">
        <v>22</v>
      </c>
      <c r="AL620" s="6" t="s">
        <v>50</v>
      </c>
      <c r="AM620" s="6" t="s">
        <v>50</v>
      </c>
      <c r="AN620" s="6" t="s">
        <v>50</v>
      </c>
      <c r="AO620" s="6" t="s">
        <v>50</v>
      </c>
      <c r="AP620" s="6" t="s">
        <v>50</v>
      </c>
    </row>
    <row r="621" spans="1:42">
      <c r="A621" s="5">
        <v>620</v>
      </c>
      <c r="B621" s="5" t="s">
        <v>1146</v>
      </c>
      <c r="C621" s="6" t="str">
        <f>IF(VLOOKUP(B621,'[1]Current Slope List'!$A$29:$M$1904,1,FALSE)=B621,"Y","N")</f>
        <v>Y</v>
      </c>
      <c r="D621" s="5" t="str">
        <f>VLOOKUP(B621,'[1]Current Slope List'!$A$29:$M$1904,2,FALSE)</f>
        <v>10SW-D/C77</v>
      </c>
      <c r="E621" s="5">
        <f>VLOOKUP(B621,'[1]Current Slope List'!$A$29:$M$1904,3,FALSE)</f>
        <v>0</v>
      </c>
      <c r="F621" s="6" t="str">
        <f t="shared" si="18"/>
        <v>WHOLE</v>
      </c>
      <c r="G621" s="6" t="str">
        <f>VLOOKUP(B621,'[1]Current Slope List'!$A$29:$M$1904,4,FALSE)</f>
        <v>E</v>
      </c>
      <c r="H621" s="6" t="str">
        <f>VLOOKUP(B621,'[1]Current Slope List'!$A$29:$M$1904,5,FALSE)</f>
        <v>SKW&amp;Is-S</v>
      </c>
      <c r="I621" s="6" t="s">
        <v>899</v>
      </c>
      <c r="J621" s="6" t="s">
        <v>1055</v>
      </c>
      <c r="K621" s="6">
        <f>VLOOKUP(B621,'[1]Current Slope List'!$A$29:$M$1904,11,FALSE)</f>
        <v>0</v>
      </c>
      <c r="L621" s="5" t="s">
        <v>1056</v>
      </c>
      <c r="M621" s="5" t="s">
        <v>1057</v>
      </c>
      <c r="N621" s="5" t="str">
        <f>VLOOKUP(B621,'[1]Current Slope List'!$A$29:$M$1904,8,FALSE)</f>
        <v>CSD</v>
      </c>
      <c r="O621" s="7" t="s">
        <v>125</v>
      </c>
      <c r="P621" s="7">
        <v>45</v>
      </c>
      <c r="Q621" s="7">
        <v>8</v>
      </c>
      <c r="R621" s="7">
        <v>75</v>
      </c>
      <c r="S621" s="7">
        <f t="shared" si="19"/>
        <v>600</v>
      </c>
      <c r="T621" s="12">
        <v>0</v>
      </c>
      <c r="U621" s="12">
        <v>0</v>
      </c>
      <c r="V621" s="12">
        <v>1</v>
      </c>
      <c r="W621" s="12">
        <v>0</v>
      </c>
      <c r="X621" s="12">
        <v>0</v>
      </c>
      <c r="Y621" s="6" t="s">
        <v>61</v>
      </c>
      <c r="Z621" s="6" t="s">
        <v>62</v>
      </c>
      <c r="AA621" s="9" t="s">
        <v>116</v>
      </c>
      <c r="AB621" s="9" t="s">
        <v>116</v>
      </c>
      <c r="AC621" s="9" t="s">
        <v>116</v>
      </c>
      <c r="AD621" s="9" t="s">
        <v>116</v>
      </c>
      <c r="AE621" s="9" t="s">
        <v>49</v>
      </c>
      <c r="AF621" s="5">
        <v>3</v>
      </c>
      <c r="AG621" s="10">
        <f>VLOOKUP(B621,[1]NPRS!$A$29:$O$1904,10,FALSE)</f>
        <v>0</v>
      </c>
      <c r="AH621" s="5" t="str">
        <f>VLOOKUP(B621,'[1]Current Slope List'!$A$29:$M$1904,12,FALSE)</f>
        <v>Yes</v>
      </c>
      <c r="AI621" s="6" t="str">
        <f>IF(VLOOKUP(B197,'[1]intensive 2019'!$A$2:$E$145,1,TRUE)=B197,"Y","N")</f>
        <v>N</v>
      </c>
      <c r="AJ621" s="6" t="s">
        <v>50</v>
      </c>
      <c r="AK621" s="5">
        <v>13</v>
      </c>
      <c r="AL621" s="6" t="s">
        <v>50</v>
      </c>
      <c r="AM621" s="6" t="s">
        <v>50</v>
      </c>
      <c r="AN621" s="6" t="s">
        <v>50</v>
      </c>
      <c r="AO621" s="6" t="s">
        <v>50</v>
      </c>
      <c r="AP621" s="6" t="s">
        <v>50</v>
      </c>
    </row>
    <row r="622" spans="1:42">
      <c r="A622" s="5">
        <v>621</v>
      </c>
      <c r="B622" s="5" t="s">
        <v>1147</v>
      </c>
      <c r="C622" s="6" t="str">
        <f>IF(VLOOKUP(B622,'[1]Current Slope List'!$A$29:$M$1904,1,FALSE)=B622,"Y","N")</f>
        <v>Y</v>
      </c>
      <c r="D622" s="5" t="str">
        <f>VLOOKUP(B622,'[1]Current Slope List'!$A$29:$M$1904,2,FALSE)</f>
        <v>10SW-D/C76</v>
      </c>
      <c r="E622" s="5">
        <f>VLOOKUP(B622,'[1]Current Slope List'!$A$29:$M$1904,3,FALSE)</f>
        <v>0</v>
      </c>
      <c r="F622" s="6" t="str">
        <f t="shared" si="18"/>
        <v>WHOLE</v>
      </c>
      <c r="G622" s="6" t="str">
        <f>VLOOKUP(B622,'[1]Current Slope List'!$A$29:$M$1904,4,FALSE)</f>
        <v>E</v>
      </c>
      <c r="H622" s="6" t="str">
        <f>VLOOKUP(B622,'[1]Current Slope List'!$A$29:$M$1904,5,FALSE)</f>
        <v>SKW&amp;Is-S</v>
      </c>
      <c r="I622" s="6" t="s">
        <v>899</v>
      </c>
      <c r="J622" s="6" t="s">
        <v>1055</v>
      </c>
      <c r="K622" s="6">
        <f>VLOOKUP(B622,'[1]Current Slope List'!$A$29:$M$1904,11,FALSE)</f>
        <v>0</v>
      </c>
      <c r="L622" s="5" t="s">
        <v>1056</v>
      </c>
      <c r="M622" s="5" t="s">
        <v>1057</v>
      </c>
      <c r="N622" s="5" t="str">
        <f>VLOOKUP(B622,'[1]Current Slope List'!$A$29:$M$1904,8,FALSE)</f>
        <v>CSD</v>
      </c>
      <c r="O622" s="7" t="s">
        <v>125</v>
      </c>
      <c r="P622" s="7">
        <v>40</v>
      </c>
      <c r="Q622" s="7">
        <v>5</v>
      </c>
      <c r="R622" s="7">
        <v>55</v>
      </c>
      <c r="S622" s="7">
        <f t="shared" si="19"/>
        <v>275</v>
      </c>
      <c r="T622" s="12">
        <v>0</v>
      </c>
      <c r="U622" s="12">
        <v>0</v>
      </c>
      <c r="V622" s="12">
        <v>0</v>
      </c>
      <c r="W622" s="12">
        <v>1</v>
      </c>
      <c r="X622" s="12">
        <v>0</v>
      </c>
      <c r="Y622" s="6" t="s">
        <v>61</v>
      </c>
      <c r="Z622" s="6" t="s">
        <v>62</v>
      </c>
      <c r="AA622" s="9" t="s">
        <v>116</v>
      </c>
      <c r="AB622" s="9" t="s">
        <v>116</v>
      </c>
      <c r="AC622" s="9" t="s">
        <v>116</v>
      </c>
      <c r="AD622" s="9" t="s">
        <v>116</v>
      </c>
      <c r="AE622" s="9" t="s">
        <v>49</v>
      </c>
      <c r="AF622" s="5">
        <v>3</v>
      </c>
      <c r="AG622" s="10">
        <f>VLOOKUP(B622,[1]NPRS!$A$29:$O$1904,10,FALSE)</f>
        <v>0</v>
      </c>
      <c r="AH622" s="5" t="str">
        <f>VLOOKUP(B622,'[1]Current Slope List'!$A$29:$M$1904,12,FALSE)</f>
        <v>No</v>
      </c>
      <c r="AI622" s="6" t="str">
        <f>IF(VLOOKUP(B198,'[1]intensive 2019'!$A$2:$E$145,1,TRUE)=B198,"Y","N")</f>
        <v>N</v>
      </c>
      <c r="AJ622" s="6" t="s">
        <v>50</v>
      </c>
      <c r="AL622" s="6" t="s">
        <v>50</v>
      </c>
      <c r="AM622" s="6" t="s">
        <v>50</v>
      </c>
      <c r="AN622" s="6" t="s">
        <v>50</v>
      </c>
      <c r="AO622" s="6" t="s">
        <v>50</v>
      </c>
      <c r="AP622" s="6" t="s">
        <v>50</v>
      </c>
    </row>
    <row r="623" spans="1:42">
      <c r="A623" s="5">
        <v>622</v>
      </c>
      <c r="B623" s="5" t="s">
        <v>1148</v>
      </c>
      <c r="C623" s="6" t="str">
        <f>IF(VLOOKUP(B623,'[1]Current Slope List'!$A$29:$M$1904,1,FALSE)=B623,"Y","N")</f>
        <v>Y</v>
      </c>
      <c r="D623" s="5" t="str">
        <f>VLOOKUP(B623,'[1]Current Slope List'!$A$29:$M$1904,2,FALSE)</f>
        <v>10SW-D/C75</v>
      </c>
      <c r="E623" s="5">
        <f>VLOOKUP(B623,'[1]Current Slope List'!$A$29:$M$1904,3,FALSE)</f>
        <v>0</v>
      </c>
      <c r="F623" s="6" t="str">
        <f t="shared" si="18"/>
        <v>WHOLE</v>
      </c>
      <c r="G623" s="6" t="str">
        <f>VLOOKUP(B623,'[1]Current Slope List'!$A$29:$M$1904,4,FALSE)</f>
        <v>E</v>
      </c>
      <c r="H623" s="6" t="str">
        <f>VLOOKUP(B623,'[1]Current Slope List'!$A$29:$M$1904,5,FALSE)</f>
        <v>SKW&amp;Is-S</v>
      </c>
      <c r="I623" s="6" t="s">
        <v>899</v>
      </c>
      <c r="J623" s="6" t="s">
        <v>1055</v>
      </c>
      <c r="K623" s="6">
        <f>VLOOKUP(B623,'[1]Current Slope List'!$A$29:$M$1904,11,FALSE)</f>
        <v>0</v>
      </c>
      <c r="L623" s="5" t="s">
        <v>1056</v>
      </c>
      <c r="M623" s="5" t="s">
        <v>1057</v>
      </c>
      <c r="N623" s="5" t="str">
        <f>VLOOKUP(B623,'[1]Current Slope List'!$A$29:$M$1904,8,FALSE)</f>
        <v>CSD</v>
      </c>
      <c r="O623" s="7" t="s">
        <v>125</v>
      </c>
      <c r="P623" s="7">
        <v>42</v>
      </c>
      <c r="Q623" s="7">
        <v>6</v>
      </c>
      <c r="R623" s="7">
        <v>55</v>
      </c>
      <c r="S623" s="7">
        <f t="shared" si="19"/>
        <v>330</v>
      </c>
      <c r="T623" s="12">
        <v>0</v>
      </c>
      <c r="U623" s="12">
        <v>0</v>
      </c>
      <c r="V623" s="12">
        <v>0</v>
      </c>
      <c r="W623" s="12">
        <v>1</v>
      </c>
      <c r="X623" s="12">
        <v>0</v>
      </c>
      <c r="Y623" s="6" t="s">
        <v>1123</v>
      </c>
      <c r="Z623" s="6" t="s">
        <v>72</v>
      </c>
      <c r="AA623" s="9" t="s">
        <v>116</v>
      </c>
      <c r="AB623" s="9" t="s">
        <v>116</v>
      </c>
      <c r="AC623" s="9" t="s">
        <v>116</v>
      </c>
      <c r="AD623" s="9" t="s">
        <v>116</v>
      </c>
      <c r="AE623" s="9" t="s">
        <v>49</v>
      </c>
      <c r="AF623" s="5">
        <v>3</v>
      </c>
      <c r="AG623" s="10">
        <f>VLOOKUP(B623,[1]NPRS!$A$29:$O$1904,10,FALSE)</f>
        <v>0</v>
      </c>
      <c r="AH623" s="5" t="str">
        <f>VLOOKUP(B623,'[1]Current Slope List'!$A$29:$M$1904,12,FALSE)</f>
        <v>No</v>
      </c>
      <c r="AI623" s="6" t="str">
        <f>IF(VLOOKUP(B199,'[1]intensive 2019'!$A$2:$E$145,1,TRUE)=B199,"Y","N")</f>
        <v>N</v>
      </c>
      <c r="AJ623" s="6" t="s">
        <v>50</v>
      </c>
      <c r="AL623" s="6" t="s">
        <v>50</v>
      </c>
      <c r="AM623" s="6" t="s">
        <v>50</v>
      </c>
      <c r="AN623" s="6" t="s">
        <v>50</v>
      </c>
      <c r="AO623" s="6" t="s">
        <v>50</v>
      </c>
      <c r="AP623" s="6" t="s">
        <v>50</v>
      </c>
    </row>
    <row r="624" spans="1:42">
      <c r="A624" s="5">
        <v>623</v>
      </c>
      <c r="B624" s="5" t="s">
        <v>1149</v>
      </c>
      <c r="C624" s="6" t="str">
        <f>IF(VLOOKUP(B624,'[1]Current Slope List'!$A$29:$M$1904,1,FALSE)=B624,"Y","N")</f>
        <v>Y</v>
      </c>
      <c r="D624" s="5" t="str">
        <f>VLOOKUP(B624,'[1]Current Slope List'!$A$29:$M$1904,2,FALSE)</f>
        <v>10SW-D/F37</v>
      </c>
      <c r="E624" s="5">
        <f>VLOOKUP(B624,'[1]Current Slope List'!$A$29:$M$1904,3,FALSE)</f>
        <v>0</v>
      </c>
      <c r="F624" s="6" t="str">
        <f t="shared" si="18"/>
        <v>WHOLE</v>
      </c>
      <c r="G624" s="6" t="str">
        <f>VLOOKUP(B624,'[1]Current Slope List'!$A$29:$M$1904,4,FALSE)</f>
        <v>E</v>
      </c>
      <c r="H624" s="6" t="str">
        <f>VLOOKUP(B624,'[1]Current Slope List'!$A$29:$M$1904,5,FALSE)</f>
        <v>SKW&amp;Is-S</v>
      </c>
      <c r="I624" s="6" t="s">
        <v>899</v>
      </c>
      <c r="J624" s="6" t="s">
        <v>1055</v>
      </c>
      <c r="K624" s="6">
        <f>VLOOKUP(B624,'[1]Current Slope List'!$A$29:$M$1904,11,FALSE)</f>
        <v>0</v>
      </c>
      <c r="L624" s="5" t="s">
        <v>1056</v>
      </c>
      <c r="M624" s="5" t="s">
        <v>1057</v>
      </c>
      <c r="N624" s="5" t="str">
        <f>VLOOKUP(B624,'[1]Current Slope List'!$A$29:$M$1904,8,FALSE)</f>
        <v>CSD</v>
      </c>
      <c r="O624" s="7" t="s">
        <v>125</v>
      </c>
      <c r="P624" s="7">
        <v>23</v>
      </c>
      <c r="Q624" s="7">
        <v>6</v>
      </c>
      <c r="R624" s="7">
        <v>8</v>
      </c>
      <c r="S624" s="7">
        <f t="shared" si="19"/>
        <v>48</v>
      </c>
      <c r="T624" s="12">
        <v>0</v>
      </c>
      <c r="U624" s="12">
        <v>1</v>
      </c>
      <c r="V624" s="12">
        <v>0</v>
      </c>
      <c r="W624" s="12">
        <v>0</v>
      </c>
      <c r="X624" s="12">
        <v>0</v>
      </c>
      <c r="Y624" s="6" t="s">
        <v>61</v>
      </c>
      <c r="Z624" s="6" t="s">
        <v>62</v>
      </c>
      <c r="AA624" s="9" t="s">
        <v>116</v>
      </c>
      <c r="AB624" s="9" t="s">
        <v>116</v>
      </c>
      <c r="AC624" s="9" t="s">
        <v>116</v>
      </c>
      <c r="AD624" s="9" t="s">
        <v>116</v>
      </c>
      <c r="AE624" s="9" t="s">
        <v>49</v>
      </c>
      <c r="AF624" s="5">
        <v>3</v>
      </c>
      <c r="AG624" s="10">
        <f>VLOOKUP(B624,[1]NPRS!$A$29:$O$1904,10,FALSE)</f>
        <v>0</v>
      </c>
      <c r="AH624" s="5" t="str">
        <f>VLOOKUP(B624,'[1]Current Slope List'!$A$29:$M$1904,12,FALSE)</f>
        <v>Yes</v>
      </c>
      <c r="AI624" s="6" t="str">
        <f>IF(VLOOKUP(B200,'[1]intensive 2019'!$A$2:$E$145,1,TRUE)=B200,"Y","N")</f>
        <v>N</v>
      </c>
      <c r="AJ624" s="6" t="s">
        <v>50</v>
      </c>
      <c r="AK624" s="5">
        <v>6</v>
      </c>
      <c r="AL624" s="6" t="s">
        <v>50</v>
      </c>
      <c r="AM624" s="6" t="s">
        <v>50</v>
      </c>
      <c r="AN624" s="6" t="s">
        <v>50</v>
      </c>
      <c r="AO624" s="6" t="s">
        <v>50</v>
      </c>
      <c r="AP624" s="6" t="s">
        <v>50</v>
      </c>
    </row>
    <row r="625" spans="1:42">
      <c r="A625" s="5">
        <v>624</v>
      </c>
      <c r="B625" s="5" t="s">
        <v>1150</v>
      </c>
      <c r="C625" s="6" t="str">
        <f>IF(VLOOKUP(B625,'[1]Current Slope List'!$A$29:$M$1904,1,FALSE)=B625,"Y","N")</f>
        <v>Y</v>
      </c>
      <c r="D625" s="5" t="str">
        <f>VLOOKUP(B625,'[1]Current Slope List'!$A$29:$M$1904,2,FALSE)</f>
        <v>10SW-D/FR38</v>
      </c>
      <c r="E625" s="5">
        <f>VLOOKUP(B625,'[1]Current Slope List'!$A$29:$M$1904,3,FALSE)</f>
        <v>0</v>
      </c>
      <c r="F625" s="6" t="str">
        <f t="shared" si="18"/>
        <v>WHOLE</v>
      </c>
      <c r="G625" s="6" t="str">
        <f>VLOOKUP(B625,'[1]Current Slope List'!$A$29:$M$1904,4,FALSE)</f>
        <v>E</v>
      </c>
      <c r="H625" s="6" t="str">
        <f>VLOOKUP(B625,'[1]Current Slope List'!$A$29:$M$1904,5,FALSE)</f>
        <v>SKW&amp;Is-S</v>
      </c>
      <c r="I625" s="6" t="s">
        <v>899</v>
      </c>
      <c r="J625" s="6" t="s">
        <v>1055</v>
      </c>
      <c r="K625" s="6">
        <f>VLOOKUP(B625,'[1]Current Slope List'!$A$29:$M$1904,11,FALSE)</f>
        <v>0</v>
      </c>
      <c r="L625" s="5" t="s">
        <v>1056</v>
      </c>
      <c r="M625" s="5" t="s">
        <v>1057</v>
      </c>
      <c r="N625" s="5" t="str">
        <f>VLOOKUP(B625,'[1]Current Slope List'!$A$29:$M$1904,8,FALSE)</f>
        <v>CSD</v>
      </c>
      <c r="O625" s="7" t="s">
        <v>125</v>
      </c>
      <c r="P625" s="7">
        <v>31</v>
      </c>
      <c r="Q625" s="7">
        <v>12</v>
      </c>
      <c r="R625" s="7">
        <v>10</v>
      </c>
      <c r="S625" s="7">
        <f t="shared" si="19"/>
        <v>120</v>
      </c>
      <c r="T625" s="12">
        <v>0</v>
      </c>
      <c r="U625" s="12">
        <v>1</v>
      </c>
      <c r="V625" s="12">
        <v>0</v>
      </c>
      <c r="W625" s="12">
        <v>0</v>
      </c>
      <c r="X625" s="12">
        <v>0</v>
      </c>
      <c r="Y625" s="6" t="s">
        <v>61</v>
      </c>
      <c r="Z625" s="6" t="s">
        <v>62</v>
      </c>
      <c r="AA625" s="9" t="s">
        <v>116</v>
      </c>
      <c r="AB625" s="9" t="s">
        <v>116</v>
      </c>
      <c r="AC625" s="9" t="s">
        <v>116</v>
      </c>
      <c r="AD625" s="9" t="s">
        <v>116</v>
      </c>
      <c r="AE625" s="9" t="s">
        <v>49</v>
      </c>
      <c r="AF625" s="5">
        <v>3</v>
      </c>
      <c r="AG625" s="10">
        <f>VLOOKUP(B625,[1]NPRS!$A$29:$O$1904,10,FALSE)</f>
        <v>0</v>
      </c>
      <c r="AH625" s="5" t="str">
        <f>VLOOKUP(B625,'[1]Current Slope List'!$A$29:$M$1904,12,FALSE)</f>
        <v>Yes</v>
      </c>
      <c r="AI625" s="6" t="str">
        <f>IF(VLOOKUP(B201,'[1]intensive 2019'!$A$2:$E$145,1,TRUE)=B201,"Y","N")</f>
        <v>N</v>
      </c>
      <c r="AJ625" s="6" t="s">
        <v>50</v>
      </c>
      <c r="AK625" s="5">
        <v>11</v>
      </c>
      <c r="AL625" s="6" t="s">
        <v>50</v>
      </c>
      <c r="AM625" s="6" t="s">
        <v>50</v>
      </c>
      <c r="AN625" s="6" t="s">
        <v>50</v>
      </c>
      <c r="AO625" s="6" t="s">
        <v>50</v>
      </c>
      <c r="AP625" s="6" t="s">
        <v>50</v>
      </c>
    </row>
    <row r="626" spans="1:42">
      <c r="A626" s="5">
        <v>625</v>
      </c>
      <c r="B626" s="5" t="s">
        <v>1151</v>
      </c>
      <c r="C626" s="6" t="str">
        <f>IF(VLOOKUP(B626,'[1]Current Slope List'!$A$29:$M$1904,1,FALSE)=B626,"Y","N")</f>
        <v>Y</v>
      </c>
      <c r="D626" s="5" t="str">
        <f>VLOOKUP(B626,'[1]Current Slope List'!$A$29:$M$1904,2,FALSE)</f>
        <v>10SW-D/C74</v>
      </c>
      <c r="E626" s="5">
        <f>VLOOKUP(B626,'[1]Current Slope List'!$A$29:$M$1904,3,FALSE)</f>
        <v>0</v>
      </c>
      <c r="F626" s="6" t="str">
        <f t="shared" si="18"/>
        <v>WHOLE</v>
      </c>
      <c r="G626" s="6" t="str">
        <f>VLOOKUP(B626,'[1]Current Slope List'!$A$29:$M$1904,4,FALSE)</f>
        <v>E</v>
      </c>
      <c r="H626" s="6" t="str">
        <f>VLOOKUP(B626,'[1]Current Slope List'!$A$29:$M$1904,5,FALSE)</f>
        <v>SKW&amp;Is-S</v>
      </c>
      <c r="I626" s="6" t="s">
        <v>899</v>
      </c>
      <c r="J626" s="6" t="s">
        <v>1055</v>
      </c>
      <c r="K626" s="6">
        <f>VLOOKUP(B626,'[1]Current Slope List'!$A$29:$M$1904,11,FALSE)</f>
        <v>0</v>
      </c>
      <c r="L626" s="5" t="s">
        <v>1056</v>
      </c>
      <c r="M626" s="5" t="s">
        <v>1057</v>
      </c>
      <c r="N626" s="5" t="str">
        <f>VLOOKUP(B626,'[1]Current Slope List'!$A$29:$M$1904,8,FALSE)</f>
        <v>CSD</v>
      </c>
      <c r="O626" s="7" t="s">
        <v>125</v>
      </c>
      <c r="P626" s="7">
        <v>50</v>
      </c>
      <c r="Q626" s="7">
        <v>12</v>
      </c>
      <c r="R626" s="7">
        <v>65</v>
      </c>
      <c r="S626" s="7">
        <f t="shared" si="19"/>
        <v>780</v>
      </c>
      <c r="T626" s="12">
        <v>0</v>
      </c>
      <c r="U626" s="12">
        <v>0</v>
      </c>
      <c r="V626" s="12">
        <v>0</v>
      </c>
      <c r="W626" s="12">
        <v>1</v>
      </c>
      <c r="X626" s="12">
        <v>0</v>
      </c>
      <c r="Y626" s="6" t="s">
        <v>78</v>
      </c>
      <c r="Z626" s="6" t="s">
        <v>72</v>
      </c>
      <c r="AA626" s="9" t="s">
        <v>116</v>
      </c>
      <c r="AB626" s="9" t="s">
        <v>116</v>
      </c>
      <c r="AC626" s="9" t="s">
        <v>116</v>
      </c>
      <c r="AD626" s="9" t="s">
        <v>116</v>
      </c>
      <c r="AE626" s="9" t="s">
        <v>49</v>
      </c>
      <c r="AF626" s="5">
        <v>3</v>
      </c>
      <c r="AG626" s="10">
        <f>VLOOKUP(B626,[1]NPRS!$A$29:$O$1904,10,FALSE)</f>
        <v>0.09</v>
      </c>
      <c r="AH626" s="5" t="str">
        <f>VLOOKUP(B626,'[1]Current Slope List'!$A$29:$M$1904,12,FALSE)</f>
        <v>Yes</v>
      </c>
      <c r="AI626" s="6" t="str">
        <f>IF(VLOOKUP(B202,'[1]intensive 2019'!$A$2:$E$145,1,TRUE)=B202,"Y","N")</f>
        <v>N</v>
      </c>
      <c r="AJ626" s="6" t="s">
        <v>50</v>
      </c>
      <c r="AK626" s="5">
        <v>10</v>
      </c>
      <c r="AL626" s="6" t="s">
        <v>50</v>
      </c>
      <c r="AM626" s="6" t="s">
        <v>50</v>
      </c>
      <c r="AN626" s="6" t="s">
        <v>50</v>
      </c>
      <c r="AO626" s="6" t="s">
        <v>50</v>
      </c>
      <c r="AP626" s="6" t="s">
        <v>50</v>
      </c>
    </row>
    <row r="627" spans="1:42">
      <c r="A627" s="5">
        <v>626</v>
      </c>
      <c r="B627" s="5" t="s">
        <v>1152</v>
      </c>
      <c r="C627" s="6" t="str">
        <f>IF(VLOOKUP(B627,'[1]Current Slope List'!$A$29:$M$1904,1,FALSE)=B627,"Y","N")</f>
        <v>Y</v>
      </c>
      <c r="D627" s="5" t="str">
        <f>VLOOKUP(B627,'[1]Current Slope List'!$A$29:$M$1904,2,FALSE)</f>
        <v>10SW-D/C78</v>
      </c>
      <c r="E627" s="5">
        <f>VLOOKUP(B627,'[1]Current Slope List'!$A$29:$M$1904,3,FALSE)</f>
        <v>0</v>
      </c>
      <c r="F627" s="6" t="str">
        <f t="shared" si="18"/>
        <v>WHOLE</v>
      </c>
      <c r="G627" s="6" t="str">
        <f>VLOOKUP(B627,'[1]Current Slope List'!$A$29:$M$1904,4,FALSE)</f>
        <v>E</v>
      </c>
      <c r="H627" s="6" t="str">
        <f>VLOOKUP(B627,'[1]Current Slope List'!$A$29:$M$1904,5,FALSE)</f>
        <v>SKW&amp;Is-S</v>
      </c>
      <c r="I627" s="6" t="s">
        <v>899</v>
      </c>
      <c r="J627" s="6" t="s">
        <v>1055</v>
      </c>
      <c r="K627" s="6">
        <f>VLOOKUP(B627,'[1]Current Slope List'!$A$29:$M$1904,11,FALSE)</f>
        <v>0</v>
      </c>
      <c r="L627" s="5" t="s">
        <v>1056</v>
      </c>
      <c r="M627" s="5" t="s">
        <v>1057</v>
      </c>
      <c r="N627" s="5" t="str">
        <f>VLOOKUP(B627,'[1]Current Slope List'!$A$29:$M$1904,8,FALSE)</f>
        <v>CSD</v>
      </c>
      <c r="O627" s="7" t="s">
        <v>125</v>
      </c>
      <c r="P627" s="7">
        <v>34</v>
      </c>
      <c r="Q627" s="7">
        <v>10</v>
      </c>
      <c r="R627" s="7">
        <v>30</v>
      </c>
      <c r="S627" s="7">
        <f t="shared" si="19"/>
        <v>300</v>
      </c>
      <c r="T627" s="12">
        <v>0</v>
      </c>
      <c r="U627" s="12">
        <v>0</v>
      </c>
      <c r="V627" s="12">
        <v>0</v>
      </c>
      <c r="W627" s="12">
        <v>1</v>
      </c>
      <c r="X627" s="12">
        <v>0</v>
      </c>
      <c r="Y627" s="6" t="s">
        <v>78</v>
      </c>
      <c r="Z627" s="6" t="s">
        <v>72</v>
      </c>
      <c r="AA627" s="9" t="s">
        <v>116</v>
      </c>
      <c r="AB627" s="9" t="s">
        <v>116</v>
      </c>
      <c r="AC627" s="9" t="s">
        <v>116</v>
      </c>
      <c r="AD627" s="9" t="s">
        <v>116</v>
      </c>
      <c r="AE627" s="9" t="s">
        <v>49</v>
      </c>
      <c r="AF627" s="5">
        <v>3</v>
      </c>
      <c r="AG627" s="10">
        <f>VLOOKUP(B627,[1]NPRS!$A$29:$O$1904,10,FALSE)</f>
        <v>0</v>
      </c>
      <c r="AH627" s="5" t="str">
        <f>VLOOKUP(B627,'[1]Current Slope List'!$A$29:$M$1904,12,FALSE)</f>
        <v>No</v>
      </c>
      <c r="AI627" s="6" t="str">
        <f>IF(VLOOKUP(B203,'[1]intensive 2019'!$A$2:$E$145,1,TRUE)=B203,"Y","N")</f>
        <v>N</v>
      </c>
      <c r="AJ627" s="6" t="s">
        <v>50</v>
      </c>
      <c r="AL627" s="6" t="s">
        <v>50</v>
      </c>
      <c r="AM627" s="6" t="s">
        <v>50</v>
      </c>
      <c r="AN627" s="6" t="s">
        <v>50</v>
      </c>
      <c r="AO627" s="6" t="s">
        <v>50</v>
      </c>
      <c r="AP627" s="6" t="s">
        <v>50</v>
      </c>
    </row>
    <row r="628" spans="1:42">
      <c r="A628" s="5">
        <v>627</v>
      </c>
      <c r="B628" s="5" t="s">
        <v>1153</v>
      </c>
      <c r="C628" s="6" t="str">
        <f>IF(VLOOKUP(B628,'[1]Current Slope List'!$A$29:$M$1904,1,FALSE)=B628,"Y","N")</f>
        <v>Y</v>
      </c>
      <c r="D628" s="5" t="str">
        <f>VLOOKUP(B628,'[1]Current Slope List'!$A$29:$M$1904,2,FALSE)</f>
        <v>10SW-D/F39</v>
      </c>
      <c r="E628" s="5">
        <f>VLOOKUP(B628,'[1]Current Slope List'!$A$29:$M$1904,3,FALSE)</f>
        <v>0</v>
      </c>
      <c r="F628" s="6" t="str">
        <f t="shared" si="18"/>
        <v>WHOLE</v>
      </c>
      <c r="G628" s="6" t="str">
        <f>VLOOKUP(B628,'[1]Current Slope List'!$A$29:$M$1904,4,FALSE)</f>
        <v>E</v>
      </c>
      <c r="H628" s="6" t="str">
        <f>VLOOKUP(B628,'[1]Current Slope List'!$A$29:$M$1904,5,FALSE)</f>
        <v>SKW&amp;Is-S</v>
      </c>
      <c r="I628" s="6" t="s">
        <v>899</v>
      </c>
      <c r="J628" s="6" t="s">
        <v>1055</v>
      </c>
      <c r="K628" s="6">
        <f>VLOOKUP(B628,'[1]Current Slope List'!$A$29:$M$1904,11,FALSE)</f>
        <v>0</v>
      </c>
      <c r="L628" s="5" t="s">
        <v>1056</v>
      </c>
      <c r="M628" s="5" t="s">
        <v>1057</v>
      </c>
      <c r="N628" s="5" t="str">
        <f>VLOOKUP(B628,'[1]Current Slope List'!$A$29:$M$1904,8,FALSE)</f>
        <v>CSD</v>
      </c>
      <c r="O628" s="7" t="s">
        <v>125</v>
      </c>
      <c r="P628" s="7">
        <v>30</v>
      </c>
      <c r="Q628" s="7">
        <v>18</v>
      </c>
      <c r="R628" s="7">
        <v>10</v>
      </c>
      <c r="S628" s="7">
        <f t="shared" si="19"/>
        <v>180</v>
      </c>
      <c r="T628" s="12">
        <v>0</v>
      </c>
      <c r="U628" s="12">
        <v>1</v>
      </c>
      <c r="V628" s="12">
        <v>0</v>
      </c>
      <c r="W628" s="12">
        <v>0</v>
      </c>
      <c r="X628" s="12">
        <v>0</v>
      </c>
      <c r="Y628" s="6" t="s">
        <v>61</v>
      </c>
      <c r="Z628" s="6" t="s">
        <v>62</v>
      </c>
      <c r="AA628" s="9" t="s">
        <v>116</v>
      </c>
      <c r="AB628" s="9" t="s">
        <v>116</v>
      </c>
      <c r="AC628" s="9" t="s">
        <v>116</v>
      </c>
      <c r="AD628" s="9" t="s">
        <v>116</v>
      </c>
      <c r="AE628" s="9" t="s">
        <v>49</v>
      </c>
      <c r="AF628" s="5">
        <v>3</v>
      </c>
      <c r="AG628" s="10">
        <f>VLOOKUP(B628,[1]NPRS!$A$29:$O$1904,10,FALSE)</f>
        <v>0.08</v>
      </c>
      <c r="AH628" s="5" t="str">
        <f>VLOOKUP(B628,'[1]Current Slope List'!$A$29:$M$1904,12,FALSE)</f>
        <v>Yes</v>
      </c>
      <c r="AI628" s="6" t="str">
        <f>IF(VLOOKUP(B204,'[1]intensive 2019'!$A$2:$E$145,1,TRUE)=B204,"Y","N")</f>
        <v>N</v>
      </c>
      <c r="AJ628" s="6" t="s">
        <v>50</v>
      </c>
      <c r="AK628" s="5">
        <v>10</v>
      </c>
      <c r="AL628" s="6" t="s">
        <v>50</v>
      </c>
      <c r="AM628" s="6" t="s">
        <v>50</v>
      </c>
      <c r="AN628" s="6" t="s">
        <v>50</v>
      </c>
      <c r="AO628" s="6" t="s">
        <v>50</v>
      </c>
      <c r="AP628" s="6" t="s">
        <v>50</v>
      </c>
    </row>
    <row r="629" spans="1:42">
      <c r="A629" s="5">
        <v>628</v>
      </c>
      <c r="B629" s="5" t="s">
        <v>1154</v>
      </c>
      <c r="C629" s="6" t="str">
        <f>IF(VLOOKUP(B629,'[1]Current Slope List'!$A$29:$M$1904,1,FALSE)=B629,"Y","N")</f>
        <v>Y</v>
      </c>
      <c r="D629" s="5" t="str">
        <f>VLOOKUP(B629,'[1]Current Slope List'!$A$29:$M$1904,2,FALSE)</f>
        <v>10SW-D/C73</v>
      </c>
      <c r="E629" s="5">
        <f>VLOOKUP(B629,'[1]Current Slope List'!$A$29:$M$1904,3,FALSE)</f>
        <v>0</v>
      </c>
      <c r="F629" s="6" t="str">
        <f t="shared" si="18"/>
        <v>WHOLE</v>
      </c>
      <c r="G629" s="6" t="str">
        <f>VLOOKUP(B629,'[1]Current Slope List'!$A$29:$M$1904,4,FALSE)</f>
        <v>E</v>
      </c>
      <c r="H629" s="6" t="str">
        <f>VLOOKUP(B629,'[1]Current Slope List'!$A$29:$M$1904,5,FALSE)</f>
        <v>SKW&amp;Is-S</v>
      </c>
      <c r="I629" s="6" t="s">
        <v>899</v>
      </c>
      <c r="J629" s="6" t="s">
        <v>1055</v>
      </c>
      <c r="K629" s="6">
        <f>VLOOKUP(B629,'[1]Current Slope List'!$A$29:$M$1904,11,FALSE)</f>
        <v>0</v>
      </c>
      <c r="L629" s="5" t="s">
        <v>1056</v>
      </c>
      <c r="M629" s="5" t="s">
        <v>1057</v>
      </c>
      <c r="N629" s="5" t="str">
        <f>VLOOKUP(B629,'[1]Current Slope List'!$A$29:$M$1904,8,FALSE)</f>
        <v>CSD</v>
      </c>
      <c r="O629" s="7" t="s">
        <v>125</v>
      </c>
      <c r="P629" s="7">
        <v>45</v>
      </c>
      <c r="Q629" s="7">
        <v>10</v>
      </c>
      <c r="R629" s="7">
        <v>35</v>
      </c>
      <c r="S629" s="7">
        <f t="shared" si="19"/>
        <v>350</v>
      </c>
      <c r="T629" s="12">
        <v>0</v>
      </c>
      <c r="U629" s="12">
        <v>0</v>
      </c>
      <c r="V629" s="12">
        <v>0</v>
      </c>
      <c r="W629" s="12">
        <v>1</v>
      </c>
      <c r="X629" s="12">
        <v>0</v>
      </c>
      <c r="Y629" s="6" t="s">
        <v>78</v>
      </c>
      <c r="Z629" s="6" t="s">
        <v>62</v>
      </c>
      <c r="AA629" s="9" t="s">
        <v>116</v>
      </c>
      <c r="AB629" s="9" t="s">
        <v>116</v>
      </c>
      <c r="AC629" s="9" t="s">
        <v>116</v>
      </c>
      <c r="AD629" s="9" t="s">
        <v>116</v>
      </c>
      <c r="AE629" s="9" t="s">
        <v>49</v>
      </c>
      <c r="AF629" s="5">
        <v>3</v>
      </c>
      <c r="AG629" s="10">
        <f>VLOOKUP(B629,[1]NPRS!$A$29:$O$1904,10,FALSE)</f>
        <v>0.13</v>
      </c>
      <c r="AH629" s="5" t="str">
        <f>VLOOKUP(B629,'[1]Current Slope List'!$A$29:$M$1904,12,FALSE)</f>
        <v>No</v>
      </c>
      <c r="AI629" s="6" t="str">
        <f>IF(VLOOKUP(B205,'[1]intensive 2019'!$A$2:$E$145,1,TRUE)=B205,"Y","N")</f>
        <v>N</v>
      </c>
      <c r="AJ629" s="6" t="s">
        <v>50</v>
      </c>
      <c r="AL629" s="6" t="s">
        <v>50</v>
      </c>
      <c r="AM629" s="6" t="s">
        <v>50</v>
      </c>
      <c r="AN629" s="6" t="s">
        <v>50</v>
      </c>
      <c r="AO629" s="6" t="s">
        <v>50</v>
      </c>
      <c r="AP629" s="6" t="s">
        <v>50</v>
      </c>
    </row>
    <row r="630" spans="1:42">
      <c r="A630" s="5">
        <v>629</v>
      </c>
      <c r="B630" s="5" t="s">
        <v>1155</v>
      </c>
      <c r="C630" s="6" t="str">
        <f>IF(VLOOKUP(B630,'[1]Current Slope List'!$A$29:$M$1904,1,FALSE)=B630,"Y","N")</f>
        <v>Y</v>
      </c>
      <c r="D630" s="5" t="str">
        <f>VLOOKUP(B630,'[1]Current Slope List'!$A$29:$M$1904,2,FALSE)</f>
        <v>10SW-D/F40</v>
      </c>
      <c r="E630" s="5">
        <f>VLOOKUP(B630,'[1]Current Slope List'!$A$29:$M$1904,3,FALSE)</f>
        <v>0</v>
      </c>
      <c r="F630" s="6" t="str">
        <f t="shared" si="18"/>
        <v>WHOLE</v>
      </c>
      <c r="G630" s="6" t="str">
        <f>VLOOKUP(B630,'[1]Current Slope List'!$A$29:$M$1904,4,FALSE)</f>
        <v>E</v>
      </c>
      <c r="H630" s="6" t="str">
        <f>VLOOKUP(B630,'[1]Current Slope List'!$A$29:$M$1904,5,FALSE)</f>
        <v>SKW&amp;Is-S</v>
      </c>
      <c r="I630" s="6" t="s">
        <v>899</v>
      </c>
      <c r="J630" s="6" t="s">
        <v>1055</v>
      </c>
      <c r="K630" s="6">
        <f>VLOOKUP(B630,'[1]Current Slope List'!$A$29:$M$1904,11,FALSE)</f>
        <v>0</v>
      </c>
      <c r="L630" s="5" t="s">
        <v>1056</v>
      </c>
      <c r="M630" s="5" t="s">
        <v>1057</v>
      </c>
      <c r="N630" s="5" t="str">
        <f>VLOOKUP(B630,'[1]Current Slope List'!$A$29:$M$1904,8,FALSE)</f>
        <v>CSD</v>
      </c>
      <c r="O630" s="7" t="s">
        <v>125</v>
      </c>
      <c r="P630" s="7">
        <v>32</v>
      </c>
      <c r="Q630" s="7">
        <v>14</v>
      </c>
      <c r="R630" s="7">
        <v>7</v>
      </c>
      <c r="S630" s="7">
        <f t="shared" si="19"/>
        <v>98</v>
      </c>
      <c r="T630" s="12">
        <v>0</v>
      </c>
      <c r="U630" s="12">
        <v>1</v>
      </c>
      <c r="V630" s="12">
        <v>0</v>
      </c>
      <c r="W630" s="12">
        <v>0</v>
      </c>
      <c r="X630" s="12">
        <v>0</v>
      </c>
      <c r="Y630" s="6" t="s">
        <v>183</v>
      </c>
      <c r="Z630" s="6" t="s">
        <v>62</v>
      </c>
      <c r="AA630" s="9" t="s">
        <v>116</v>
      </c>
      <c r="AB630" s="9" t="s">
        <v>116</v>
      </c>
      <c r="AC630" s="9" t="s">
        <v>116</v>
      </c>
      <c r="AD630" s="9" t="s">
        <v>116</v>
      </c>
      <c r="AE630" s="9" t="s">
        <v>49</v>
      </c>
      <c r="AF630" s="5">
        <v>3</v>
      </c>
      <c r="AG630" s="10">
        <f>VLOOKUP(B630,[1]NPRS!$A$29:$O$1904,10,FALSE)</f>
        <v>0.06</v>
      </c>
      <c r="AH630" s="5" t="str">
        <f>VLOOKUP(B630,'[1]Current Slope List'!$A$29:$M$1904,12,FALSE)</f>
        <v>Yes</v>
      </c>
      <c r="AI630" s="6" t="str">
        <f>IF(VLOOKUP(B206,'[1]intensive 2019'!$A$2:$E$145,1,TRUE)=B206,"Y","N")</f>
        <v>N</v>
      </c>
      <c r="AJ630" s="6" t="s">
        <v>50</v>
      </c>
      <c r="AK630" s="5">
        <v>5</v>
      </c>
      <c r="AL630" s="6" t="s">
        <v>50</v>
      </c>
      <c r="AM630" s="6" t="s">
        <v>50</v>
      </c>
      <c r="AN630" s="6" t="s">
        <v>50</v>
      </c>
      <c r="AO630" s="6" t="s">
        <v>50</v>
      </c>
      <c r="AP630" s="6" t="s">
        <v>50</v>
      </c>
    </row>
    <row r="631" spans="1:42">
      <c r="A631" s="5">
        <v>630</v>
      </c>
      <c r="B631" s="5" t="s">
        <v>1156</v>
      </c>
      <c r="C631" s="6" t="str">
        <f>IF(VLOOKUP(B631,'[1]Current Slope List'!$A$29:$M$1904,1,FALSE)=B631,"Y","N")</f>
        <v>Y</v>
      </c>
      <c r="D631" s="5" t="str">
        <f>VLOOKUP(B631,'[1]Current Slope List'!$A$29:$M$1904,2,FALSE)</f>
        <v>10SW-D/C72</v>
      </c>
      <c r="E631" s="5">
        <f>VLOOKUP(B631,'[1]Current Slope List'!$A$29:$M$1904,3,FALSE)</f>
        <v>0</v>
      </c>
      <c r="F631" s="6" t="str">
        <f t="shared" si="18"/>
        <v>WHOLE</v>
      </c>
      <c r="G631" s="6" t="str">
        <f>VLOOKUP(B631,'[1]Current Slope List'!$A$29:$M$1904,4,FALSE)</f>
        <v>E</v>
      </c>
      <c r="H631" s="6" t="str">
        <f>VLOOKUP(B631,'[1]Current Slope List'!$A$29:$M$1904,5,FALSE)</f>
        <v>SKW&amp;Is-S</v>
      </c>
      <c r="I631" s="6" t="s">
        <v>899</v>
      </c>
      <c r="J631" s="6" t="s">
        <v>1055</v>
      </c>
      <c r="K631" s="6">
        <f>VLOOKUP(B631,'[1]Current Slope List'!$A$29:$M$1904,11,FALSE)</f>
        <v>0</v>
      </c>
      <c r="L631" s="5" t="s">
        <v>1056</v>
      </c>
      <c r="M631" s="5" t="s">
        <v>1057</v>
      </c>
      <c r="N631" s="5" t="str">
        <f>VLOOKUP(B631,'[1]Current Slope List'!$A$29:$M$1904,8,FALSE)</f>
        <v>CSD</v>
      </c>
      <c r="O631" s="7" t="s">
        <v>125</v>
      </c>
      <c r="P631" s="7">
        <v>50</v>
      </c>
      <c r="Q631" s="7">
        <v>6</v>
      </c>
      <c r="R631" s="7">
        <v>95</v>
      </c>
      <c r="S631" s="7">
        <f t="shared" si="19"/>
        <v>570</v>
      </c>
      <c r="T631" s="12">
        <v>0</v>
      </c>
      <c r="U631" s="12">
        <v>0</v>
      </c>
      <c r="V631" s="12">
        <v>0</v>
      </c>
      <c r="W631" s="12">
        <v>1</v>
      </c>
      <c r="X631" s="12">
        <v>0</v>
      </c>
      <c r="Y631" s="6" t="s">
        <v>78</v>
      </c>
      <c r="Z631" s="6" t="s">
        <v>62</v>
      </c>
      <c r="AA631" s="9" t="s">
        <v>116</v>
      </c>
      <c r="AB631" s="9" t="s">
        <v>116</v>
      </c>
      <c r="AC631" s="9" t="s">
        <v>116</v>
      </c>
      <c r="AD631" s="9" t="s">
        <v>116</v>
      </c>
      <c r="AE631" s="9" t="s">
        <v>49</v>
      </c>
      <c r="AF631" s="5">
        <v>3</v>
      </c>
      <c r="AG631" s="10">
        <f>VLOOKUP(B631,[1]NPRS!$A$29:$O$1904,10,FALSE)</f>
        <v>0.01</v>
      </c>
      <c r="AH631" s="5" t="str">
        <f>VLOOKUP(B631,'[1]Current Slope List'!$A$29:$M$1904,12,FALSE)</f>
        <v>No</v>
      </c>
      <c r="AI631" s="6" t="str">
        <f>IF(VLOOKUP(B207,'[1]intensive 2019'!$A$2:$E$145,1,TRUE)=B207,"Y","N")</f>
        <v>N</v>
      </c>
      <c r="AJ631" s="6" t="s">
        <v>50</v>
      </c>
      <c r="AL631" s="6" t="s">
        <v>50</v>
      </c>
      <c r="AM631" s="6" t="s">
        <v>50</v>
      </c>
      <c r="AN631" s="6" t="s">
        <v>50</v>
      </c>
      <c r="AO631" s="6" t="s">
        <v>50</v>
      </c>
      <c r="AP631" s="6" t="s">
        <v>50</v>
      </c>
    </row>
    <row r="632" spans="1:42">
      <c r="A632" s="5">
        <v>631</v>
      </c>
      <c r="B632" s="5" t="s">
        <v>1157</v>
      </c>
      <c r="C632" s="6" t="str">
        <f>IF(VLOOKUP(B632,'[1]Current Slope List'!$A$29:$M$1904,1,FALSE)=B632,"Y","N")</f>
        <v>Y</v>
      </c>
      <c r="D632" s="5" t="str">
        <f>VLOOKUP(B632,'[1]Current Slope List'!$A$29:$M$1904,2,FALSE)</f>
        <v>10SW-D/F41</v>
      </c>
      <c r="E632" s="5">
        <f>VLOOKUP(B632,'[1]Current Slope List'!$A$29:$M$1904,3,FALSE)</f>
        <v>0</v>
      </c>
      <c r="F632" s="6" t="str">
        <f t="shared" si="18"/>
        <v>WHOLE</v>
      </c>
      <c r="G632" s="6" t="str">
        <f>VLOOKUP(B632,'[1]Current Slope List'!$A$29:$M$1904,4,FALSE)</f>
        <v>E</v>
      </c>
      <c r="H632" s="6" t="str">
        <f>VLOOKUP(B632,'[1]Current Slope List'!$A$29:$M$1904,5,FALSE)</f>
        <v>SKW&amp;Is-S</v>
      </c>
      <c r="I632" s="6" t="s">
        <v>899</v>
      </c>
      <c r="J632" s="6" t="s">
        <v>1055</v>
      </c>
      <c r="K632" s="6">
        <f>VLOOKUP(B632,'[1]Current Slope List'!$A$29:$M$1904,11,FALSE)</f>
        <v>0</v>
      </c>
      <c r="L632" s="5" t="s">
        <v>1056</v>
      </c>
      <c r="M632" s="5" t="s">
        <v>1057</v>
      </c>
      <c r="N632" s="5" t="str">
        <f>VLOOKUP(B632,'[1]Current Slope List'!$A$29:$M$1904,8,FALSE)</f>
        <v>CSD</v>
      </c>
      <c r="O632" s="7" t="s">
        <v>125</v>
      </c>
      <c r="P632" s="7">
        <v>35</v>
      </c>
      <c r="Q632" s="7">
        <v>9</v>
      </c>
      <c r="R632" s="7">
        <v>20</v>
      </c>
      <c r="S632" s="7">
        <f t="shared" si="19"/>
        <v>180</v>
      </c>
      <c r="T632" s="12">
        <v>0</v>
      </c>
      <c r="U632" s="12">
        <v>1</v>
      </c>
      <c r="V632" s="12">
        <v>0</v>
      </c>
      <c r="W632" s="12">
        <v>0</v>
      </c>
      <c r="X632" s="12">
        <v>0</v>
      </c>
      <c r="Y632" s="6" t="s">
        <v>183</v>
      </c>
      <c r="Z632" s="6" t="s">
        <v>62</v>
      </c>
      <c r="AA632" s="9" t="s">
        <v>116</v>
      </c>
      <c r="AB632" s="9" t="s">
        <v>116</v>
      </c>
      <c r="AC632" s="9" t="s">
        <v>116</v>
      </c>
      <c r="AD632" s="9" t="s">
        <v>49</v>
      </c>
      <c r="AE632" s="9" t="s">
        <v>49</v>
      </c>
      <c r="AF632" s="5">
        <v>3</v>
      </c>
      <c r="AG632" s="10">
        <f>VLOOKUP(B632,[1]NPRS!$A$29:$O$1904,10,FALSE)</f>
        <v>0</v>
      </c>
      <c r="AH632" s="5" t="str">
        <f>VLOOKUP(B632,'[1]Current Slope List'!$A$29:$M$1904,12,FALSE)</f>
        <v>Yes</v>
      </c>
      <c r="AI632" s="6" t="str">
        <f>IF(VLOOKUP(B208,'[1]intensive 2019'!$A$2:$E$145,1,TRUE)=B208,"Y","N")</f>
        <v>N</v>
      </c>
      <c r="AJ632" s="6" t="s">
        <v>50</v>
      </c>
      <c r="AK632" s="5">
        <v>7</v>
      </c>
      <c r="AL632" s="6" t="s">
        <v>50</v>
      </c>
      <c r="AM632" s="6" t="s">
        <v>50</v>
      </c>
      <c r="AN632" s="6" t="s">
        <v>50</v>
      </c>
      <c r="AO632" s="6" t="s">
        <v>50</v>
      </c>
      <c r="AP632" s="6" t="s">
        <v>50</v>
      </c>
    </row>
    <row r="633" spans="1:42">
      <c r="A633" s="5">
        <v>632</v>
      </c>
      <c r="B633" s="5" t="s">
        <v>1158</v>
      </c>
      <c r="C633" s="6" t="str">
        <f>IF(VLOOKUP(B633,'[1]Current Slope List'!$A$29:$M$1904,1,FALSE)=B633,"Y","N")</f>
        <v>Y</v>
      </c>
      <c r="D633" s="5" t="str">
        <f>VLOOKUP(B633,'[1]Current Slope List'!$A$29:$M$1904,2,FALSE)</f>
        <v>10SW-D/F42</v>
      </c>
      <c r="E633" s="5">
        <f>VLOOKUP(B633,'[1]Current Slope List'!$A$29:$M$1904,3,FALSE)</f>
        <v>0</v>
      </c>
      <c r="F633" s="6" t="str">
        <f t="shared" si="18"/>
        <v>WHOLE</v>
      </c>
      <c r="G633" s="6" t="str">
        <f>VLOOKUP(B633,'[1]Current Slope List'!$A$29:$M$1904,4,FALSE)</f>
        <v>E</v>
      </c>
      <c r="H633" s="6" t="str">
        <f>VLOOKUP(B633,'[1]Current Slope List'!$A$29:$M$1904,5,FALSE)</f>
        <v>SKW&amp;Is-S</v>
      </c>
      <c r="I633" s="6" t="s">
        <v>899</v>
      </c>
      <c r="J633" s="6" t="s">
        <v>1055</v>
      </c>
      <c r="K633" s="6">
        <f>VLOOKUP(B633,'[1]Current Slope List'!$A$29:$M$1904,11,FALSE)</f>
        <v>0</v>
      </c>
      <c r="L633" s="5" t="s">
        <v>1056</v>
      </c>
      <c r="M633" s="5" t="s">
        <v>1057</v>
      </c>
      <c r="N633" s="5" t="str">
        <f>VLOOKUP(B633,'[1]Current Slope List'!$A$29:$M$1904,8,FALSE)</f>
        <v>CSD</v>
      </c>
      <c r="O633" s="7" t="s">
        <v>125</v>
      </c>
      <c r="P633" s="7">
        <v>35</v>
      </c>
      <c r="Q633" s="7">
        <v>8</v>
      </c>
      <c r="R633" s="7">
        <v>10</v>
      </c>
      <c r="S633" s="7">
        <f t="shared" si="19"/>
        <v>80</v>
      </c>
      <c r="T633" s="12">
        <v>0</v>
      </c>
      <c r="U633" s="12">
        <v>1</v>
      </c>
      <c r="V633" s="12">
        <v>0</v>
      </c>
      <c r="W633" s="12">
        <v>0</v>
      </c>
      <c r="X633" s="12">
        <v>0</v>
      </c>
      <c r="Y633" s="6" t="s">
        <v>183</v>
      </c>
      <c r="Z633" s="6" t="s">
        <v>62</v>
      </c>
      <c r="AA633" s="9" t="s">
        <v>116</v>
      </c>
      <c r="AB633" s="9" t="s">
        <v>116</v>
      </c>
      <c r="AC633" s="9" t="s">
        <v>116</v>
      </c>
      <c r="AD633" s="9" t="s">
        <v>116</v>
      </c>
      <c r="AE633" s="9" t="s">
        <v>49</v>
      </c>
      <c r="AF633" s="5">
        <v>3</v>
      </c>
      <c r="AG633" s="10">
        <f>VLOOKUP(B633,[1]NPRS!$A$29:$O$1904,10,FALSE)</f>
        <v>0</v>
      </c>
      <c r="AH633" s="5" t="str">
        <f>VLOOKUP(B633,'[1]Current Slope List'!$A$29:$M$1904,12,FALSE)</f>
        <v>Yes</v>
      </c>
      <c r="AI633" s="6" t="str">
        <f>IF(VLOOKUP(B209,'[1]intensive 2019'!$A$2:$E$145,1,TRUE)=B209,"Y","N")</f>
        <v>N</v>
      </c>
      <c r="AJ633" s="6" t="s">
        <v>50</v>
      </c>
      <c r="AK633" s="5">
        <v>3</v>
      </c>
      <c r="AL633" s="6" t="s">
        <v>50</v>
      </c>
      <c r="AM633" s="6" t="s">
        <v>50</v>
      </c>
      <c r="AN633" s="6" t="s">
        <v>50</v>
      </c>
      <c r="AO633" s="6" t="s">
        <v>50</v>
      </c>
      <c r="AP633" s="6" t="s">
        <v>50</v>
      </c>
    </row>
    <row r="634" spans="1:42">
      <c r="A634" s="5">
        <v>633</v>
      </c>
      <c r="B634" s="5" t="s">
        <v>1159</v>
      </c>
      <c r="C634" s="6" t="str">
        <f>IF(VLOOKUP(B634,'[1]Current Slope List'!$A$29:$M$1904,1,FALSE)=B634,"Y","N")</f>
        <v>Y</v>
      </c>
      <c r="D634" s="5" t="str">
        <f>VLOOKUP(B634,'[1]Current Slope List'!$A$29:$M$1904,2,FALSE)</f>
        <v>10SW-D/C71</v>
      </c>
      <c r="E634" s="5">
        <f>VLOOKUP(B634,'[1]Current Slope List'!$A$29:$M$1904,3,FALSE)</f>
        <v>0</v>
      </c>
      <c r="F634" s="6" t="str">
        <f t="shared" si="18"/>
        <v>WHOLE</v>
      </c>
      <c r="G634" s="6" t="str">
        <f>VLOOKUP(B634,'[1]Current Slope List'!$A$29:$M$1904,4,FALSE)</f>
        <v>E</v>
      </c>
      <c r="H634" s="6" t="str">
        <f>VLOOKUP(B634,'[1]Current Slope List'!$A$29:$M$1904,5,FALSE)</f>
        <v>SKW&amp;Is-S</v>
      </c>
      <c r="I634" s="6" t="s">
        <v>899</v>
      </c>
      <c r="J634" s="6" t="s">
        <v>1055</v>
      </c>
      <c r="K634" s="6">
        <f>VLOOKUP(B634,'[1]Current Slope List'!$A$29:$M$1904,11,FALSE)</f>
        <v>0</v>
      </c>
      <c r="L634" s="5" t="s">
        <v>1056</v>
      </c>
      <c r="M634" s="5" t="s">
        <v>1057</v>
      </c>
      <c r="N634" s="5" t="str">
        <f>VLOOKUP(B634,'[1]Current Slope List'!$A$29:$M$1904,8,FALSE)</f>
        <v>CSD</v>
      </c>
      <c r="O634" s="7" t="s">
        <v>125</v>
      </c>
      <c r="P634" s="7">
        <v>50</v>
      </c>
      <c r="Q634" s="7">
        <v>5</v>
      </c>
      <c r="R634" s="7">
        <v>70</v>
      </c>
      <c r="S634" s="7">
        <f t="shared" si="19"/>
        <v>350</v>
      </c>
      <c r="T634" s="12">
        <v>0</v>
      </c>
      <c r="U634" s="12">
        <v>0</v>
      </c>
      <c r="V634" s="12">
        <v>0</v>
      </c>
      <c r="W634" s="12">
        <v>1</v>
      </c>
      <c r="X634" s="12">
        <v>0</v>
      </c>
      <c r="Y634" s="6" t="s">
        <v>1123</v>
      </c>
      <c r="Z634" s="6" t="s">
        <v>72</v>
      </c>
      <c r="AA634" s="9" t="s">
        <v>116</v>
      </c>
      <c r="AB634" s="9" t="s">
        <v>116</v>
      </c>
      <c r="AC634" s="9" t="s">
        <v>116</v>
      </c>
      <c r="AD634" s="9" t="s">
        <v>116</v>
      </c>
      <c r="AE634" s="9" t="s">
        <v>49</v>
      </c>
      <c r="AF634" s="5">
        <v>3</v>
      </c>
      <c r="AG634" s="10">
        <f>VLOOKUP(B634,[1]NPRS!$A$29:$O$1904,10,FALSE)</f>
        <v>0</v>
      </c>
      <c r="AH634" s="5" t="str">
        <f>VLOOKUP(B634,'[1]Current Slope List'!$A$29:$M$1904,12,FALSE)</f>
        <v>No</v>
      </c>
      <c r="AI634" s="6" t="str">
        <f>IF(VLOOKUP(B210,'[1]intensive 2019'!$A$2:$E$145,1,TRUE)=B210,"Y","N")</f>
        <v>N</v>
      </c>
      <c r="AJ634" s="6" t="s">
        <v>50</v>
      </c>
      <c r="AL634" s="6" t="s">
        <v>50</v>
      </c>
      <c r="AM634" s="6" t="s">
        <v>50</v>
      </c>
      <c r="AN634" s="6" t="s">
        <v>50</v>
      </c>
      <c r="AO634" s="6" t="s">
        <v>50</v>
      </c>
      <c r="AP634" s="6" t="s">
        <v>50</v>
      </c>
    </row>
    <row r="635" spans="1:42">
      <c r="A635" s="5">
        <v>634</v>
      </c>
      <c r="B635" s="5" t="s">
        <v>1160</v>
      </c>
      <c r="C635" s="6" t="str">
        <f>IF(VLOOKUP(B635,'[1]Current Slope List'!$A$29:$M$1904,1,FALSE)=B635,"Y","N")</f>
        <v>Y</v>
      </c>
      <c r="D635" s="5" t="str">
        <f>VLOOKUP(B635,'[1]Current Slope List'!$A$29:$M$1904,2,FALSE)</f>
        <v>10SW-D/F43</v>
      </c>
      <c r="E635" s="5">
        <f>VLOOKUP(B635,'[1]Current Slope List'!$A$29:$M$1904,3,FALSE)</f>
        <v>0</v>
      </c>
      <c r="F635" s="6" t="str">
        <f t="shared" si="18"/>
        <v>WHOLE</v>
      </c>
      <c r="G635" s="6" t="str">
        <f>VLOOKUP(B635,'[1]Current Slope List'!$A$29:$M$1904,4,FALSE)</f>
        <v>E</v>
      </c>
      <c r="H635" s="6" t="str">
        <f>VLOOKUP(B635,'[1]Current Slope List'!$A$29:$M$1904,5,FALSE)</f>
        <v>SKW&amp;Is-S</v>
      </c>
      <c r="I635" s="6" t="s">
        <v>899</v>
      </c>
      <c r="J635" s="6" t="s">
        <v>1055</v>
      </c>
      <c r="K635" s="6">
        <f>VLOOKUP(B635,'[1]Current Slope List'!$A$29:$M$1904,11,FALSE)</f>
        <v>0</v>
      </c>
      <c r="L635" s="5" t="s">
        <v>1056</v>
      </c>
      <c r="M635" s="5" t="s">
        <v>1057</v>
      </c>
      <c r="N635" s="5" t="str">
        <f>VLOOKUP(B635,'[1]Current Slope List'!$A$29:$M$1904,8,FALSE)</f>
        <v>CSD</v>
      </c>
      <c r="O635" s="7" t="s">
        <v>125</v>
      </c>
      <c r="P635" s="7">
        <v>35</v>
      </c>
      <c r="Q635" s="7">
        <v>9</v>
      </c>
      <c r="R635" s="7">
        <v>8</v>
      </c>
      <c r="S635" s="7">
        <f t="shared" si="19"/>
        <v>72</v>
      </c>
      <c r="T635" s="12">
        <v>0</v>
      </c>
      <c r="U635" s="12">
        <v>1</v>
      </c>
      <c r="V635" s="12">
        <v>0</v>
      </c>
      <c r="W635" s="12">
        <v>0</v>
      </c>
      <c r="X635" s="12">
        <v>0</v>
      </c>
      <c r="Y635" s="6" t="s">
        <v>61</v>
      </c>
      <c r="Z635" s="6" t="s">
        <v>62</v>
      </c>
      <c r="AA635" s="9" t="s">
        <v>116</v>
      </c>
      <c r="AB635" s="9" t="s">
        <v>116</v>
      </c>
      <c r="AC635" s="9" t="s">
        <v>116</v>
      </c>
      <c r="AD635" s="9" t="s">
        <v>116</v>
      </c>
      <c r="AE635" s="9" t="s">
        <v>49</v>
      </c>
      <c r="AF635" s="5">
        <v>3</v>
      </c>
      <c r="AG635" s="10">
        <f>VLOOKUP(B635,[1]NPRS!$A$29:$O$1904,10,FALSE)</f>
        <v>0</v>
      </c>
      <c r="AH635" s="5" t="str">
        <f>VLOOKUP(B635,'[1]Current Slope List'!$A$29:$M$1904,12,FALSE)</f>
        <v>Yes</v>
      </c>
      <c r="AI635" s="6" t="str">
        <f>IF(VLOOKUP(B211,'[1]intensive 2019'!$A$2:$E$145,1,TRUE)=B211,"Y","N")</f>
        <v>N</v>
      </c>
      <c r="AJ635" s="6" t="s">
        <v>50</v>
      </c>
      <c r="AK635" s="5">
        <v>5</v>
      </c>
      <c r="AL635" s="6" t="s">
        <v>50</v>
      </c>
      <c r="AM635" s="6" t="s">
        <v>50</v>
      </c>
      <c r="AN635" s="6" t="s">
        <v>50</v>
      </c>
      <c r="AO635" s="6" t="s">
        <v>50</v>
      </c>
      <c r="AP635" s="6" t="s">
        <v>50</v>
      </c>
    </row>
    <row r="636" spans="1:42">
      <c r="A636" s="5">
        <v>635</v>
      </c>
      <c r="B636" s="5" t="s">
        <v>1161</v>
      </c>
      <c r="C636" s="6" t="str">
        <f>IF(VLOOKUP(B636,'[1]Current Slope List'!$A$29:$M$1904,1,FALSE)=B636,"Y","N")</f>
        <v>Y</v>
      </c>
      <c r="D636" s="5" t="str">
        <f>VLOOKUP(B636,'[1]Current Slope List'!$A$29:$M$1904,2,FALSE)</f>
        <v>10SW-D/F44</v>
      </c>
      <c r="E636" s="5">
        <f>VLOOKUP(B636,'[1]Current Slope List'!$A$29:$M$1904,3,FALSE)</f>
        <v>0</v>
      </c>
      <c r="F636" s="6" t="str">
        <f t="shared" si="18"/>
        <v>WHOLE</v>
      </c>
      <c r="G636" s="6" t="str">
        <f>VLOOKUP(B636,'[1]Current Slope List'!$A$29:$M$1904,4,FALSE)</f>
        <v>E</v>
      </c>
      <c r="H636" s="6" t="str">
        <f>VLOOKUP(B636,'[1]Current Slope List'!$A$29:$M$1904,5,FALSE)</f>
        <v>SKW&amp;Is-S</v>
      </c>
      <c r="I636" s="6" t="s">
        <v>899</v>
      </c>
      <c r="J636" s="6" t="s">
        <v>1055</v>
      </c>
      <c r="K636" s="6">
        <f>VLOOKUP(B636,'[1]Current Slope List'!$A$29:$M$1904,11,FALSE)</f>
        <v>0</v>
      </c>
      <c r="L636" s="5" t="s">
        <v>1056</v>
      </c>
      <c r="M636" s="5" t="s">
        <v>1057</v>
      </c>
      <c r="N636" s="5" t="str">
        <f>VLOOKUP(B636,'[1]Current Slope List'!$A$29:$M$1904,8,FALSE)</f>
        <v>CSD</v>
      </c>
      <c r="O636" s="7" t="s">
        <v>125</v>
      </c>
      <c r="P636" s="7">
        <v>30</v>
      </c>
      <c r="Q636" s="7">
        <v>7</v>
      </c>
      <c r="R636" s="7">
        <v>12</v>
      </c>
      <c r="S636" s="7">
        <f t="shared" si="19"/>
        <v>84</v>
      </c>
      <c r="T636" s="12">
        <v>0</v>
      </c>
      <c r="U636" s="12">
        <v>1</v>
      </c>
      <c r="V636" s="12">
        <v>0</v>
      </c>
      <c r="W636" s="12">
        <v>0</v>
      </c>
      <c r="X636" s="12">
        <v>0</v>
      </c>
      <c r="Y636" s="6" t="s">
        <v>61</v>
      </c>
      <c r="Z636" s="6" t="s">
        <v>62</v>
      </c>
      <c r="AA636" s="9" t="s">
        <v>116</v>
      </c>
      <c r="AB636" s="9" t="s">
        <v>116</v>
      </c>
      <c r="AC636" s="9" t="s">
        <v>116</v>
      </c>
      <c r="AD636" s="9" t="s">
        <v>116</v>
      </c>
      <c r="AE636" s="9" t="s">
        <v>49</v>
      </c>
      <c r="AF636" s="5">
        <v>3</v>
      </c>
      <c r="AG636" s="10">
        <f>VLOOKUP(B636,[1]NPRS!$A$29:$O$1904,10,FALSE)</f>
        <v>0</v>
      </c>
      <c r="AH636" s="5" t="str">
        <f>VLOOKUP(B636,'[1]Current Slope List'!$A$29:$M$1904,12,FALSE)</f>
        <v>Yes</v>
      </c>
      <c r="AI636" s="6" t="str">
        <f>IF(VLOOKUP(B212,'[1]intensive 2019'!$A$2:$E$145,1,TRUE)=B212,"Y","N")</f>
        <v>N</v>
      </c>
      <c r="AJ636" s="6" t="s">
        <v>50</v>
      </c>
      <c r="AK636" s="5">
        <v>6</v>
      </c>
      <c r="AL636" s="6" t="s">
        <v>50</v>
      </c>
      <c r="AM636" s="6" t="s">
        <v>50</v>
      </c>
      <c r="AN636" s="6" t="s">
        <v>50</v>
      </c>
      <c r="AO636" s="6" t="s">
        <v>50</v>
      </c>
      <c r="AP636" s="6" t="s">
        <v>50</v>
      </c>
    </row>
    <row r="637" spans="1:42">
      <c r="A637" s="5">
        <v>636</v>
      </c>
      <c r="B637" s="5" t="s">
        <v>1162</v>
      </c>
      <c r="C637" s="6" t="str">
        <f>IF(VLOOKUP(B637,'[1]Current Slope List'!$A$29:$M$1904,1,FALSE)=B637,"Y","N")</f>
        <v>Y</v>
      </c>
      <c r="D637" s="5" t="str">
        <f>VLOOKUP(B637,'[1]Current Slope List'!$A$29:$M$1904,2,FALSE)</f>
        <v>10SW-D/C70</v>
      </c>
      <c r="E637" s="5">
        <f>VLOOKUP(B637,'[1]Current Slope List'!$A$29:$M$1904,3,FALSE)</f>
        <v>0</v>
      </c>
      <c r="F637" s="6" t="str">
        <f t="shared" si="18"/>
        <v>WHOLE</v>
      </c>
      <c r="G637" s="6" t="str">
        <f>VLOOKUP(B637,'[1]Current Slope List'!$A$29:$M$1904,4,FALSE)</f>
        <v>E</v>
      </c>
      <c r="H637" s="6" t="str">
        <f>VLOOKUP(B637,'[1]Current Slope List'!$A$29:$M$1904,5,FALSE)</f>
        <v>SKW&amp;Is-S</v>
      </c>
      <c r="I637" s="6" t="s">
        <v>899</v>
      </c>
      <c r="J637" s="6" t="s">
        <v>1055</v>
      </c>
      <c r="K637" s="6">
        <f>VLOOKUP(B637,'[1]Current Slope List'!$A$29:$M$1904,11,FALSE)</f>
        <v>0</v>
      </c>
      <c r="L637" s="5" t="s">
        <v>1056</v>
      </c>
      <c r="M637" s="5" t="s">
        <v>1057</v>
      </c>
      <c r="N637" s="5" t="str">
        <f>VLOOKUP(B637,'[1]Current Slope List'!$A$29:$M$1904,8,FALSE)</f>
        <v>CSD</v>
      </c>
      <c r="O637" s="7" t="s">
        <v>125</v>
      </c>
      <c r="P637" s="7">
        <v>55</v>
      </c>
      <c r="Q637" s="7">
        <v>6</v>
      </c>
      <c r="R637" s="7">
        <v>102</v>
      </c>
      <c r="S637" s="7">
        <f t="shared" si="19"/>
        <v>612</v>
      </c>
      <c r="T637" s="12">
        <v>0</v>
      </c>
      <c r="U637" s="12">
        <v>0</v>
      </c>
      <c r="V637" s="12">
        <v>0</v>
      </c>
      <c r="W637" s="12">
        <v>1</v>
      </c>
      <c r="X637" s="12">
        <v>0</v>
      </c>
      <c r="Y637" s="6" t="s">
        <v>61</v>
      </c>
      <c r="Z637" s="6" t="s">
        <v>72</v>
      </c>
      <c r="AA637" s="9" t="s">
        <v>116</v>
      </c>
      <c r="AB637" s="9" t="s">
        <v>116</v>
      </c>
      <c r="AC637" s="9" t="s">
        <v>116</v>
      </c>
      <c r="AD637" s="9" t="s">
        <v>116</v>
      </c>
      <c r="AE637" s="9" t="s">
        <v>49</v>
      </c>
      <c r="AF637" s="5">
        <v>3</v>
      </c>
      <c r="AG637" s="10">
        <f>VLOOKUP(B637,[1]NPRS!$A$29:$O$1904,10,FALSE)</f>
        <v>0.01</v>
      </c>
      <c r="AH637" s="5" t="str">
        <f>VLOOKUP(B637,'[1]Current Slope List'!$A$29:$M$1904,12,FALSE)</f>
        <v>No</v>
      </c>
      <c r="AI637" s="6" t="str">
        <f>IF(VLOOKUP(B213,'[1]intensive 2019'!$A$2:$E$145,1,TRUE)=B213,"Y","N")</f>
        <v>N</v>
      </c>
      <c r="AJ637" s="6" t="s">
        <v>50</v>
      </c>
      <c r="AL637" s="6" t="s">
        <v>50</v>
      </c>
      <c r="AM637" s="6" t="s">
        <v>50</v>
      </c>
      <c r="AN637" s="6" t="s">
        <v>50</v>
      </c>
      <c r="AO637" s="6" t="s">
        <v>50</v>
      </c>
      <c r="AP637" s="6" t="s">
        <v>50</v>
      </c>
    </row>
    <row r="638" spans="1:42">
      <c r="A638" s="5">
        <v>637</v>
      </c>
      <c r="B638" s="5" t="s">
        <v>1163</v>
      </c>
      <c r="C638" s="6" t="str">
        <f>IF(VLOOKUP(B638,'[1]Current Slope List'!$A$29:$M$1904,1,FALSE)=B638,"Y","N")</f>
        <v>Y</v>
      </c>
      <c r="D638" s="5" t="str">
        <f>VLOOKUP(B638,'[1]Current Slope List'!$A$29:$M$1904,2,FALSE)</f>
        <v>10SW-D/F45</v>
      </c>
      <c r="E638" s="5">
        <f>VLOOKUP(B638,'[1]Current Slope List'!$A$29:$M$1904,3,FALSE)</f>
        <v>0</v>
      </c>
      <c r="F638" s="6" t="str">
        <f t="shared" si="18"/>
        <v>WHOLE</v>
      </c>
      <c r="G638" s="6" t="str">
        <f>VLOOKUP(B638,'[1]Current Slope List'!$A$29:$M$1904,4,FALSE)</f>
        <v>E</v>
      </c>
      <c r="H638" s="6" t="str">
        <f>VLOOKUP(B638,'[1]Current Slope List'!$A$29:$M$1904,5,FALSE)</f>
        <v>SKW&amp;Is-S</v>
      </c>
      <c r="I638" s="6" t="s">
        <v>899</v>
      </c>
      <c r="J638" s="6" t="s">
        <v>1055</v>
      </c>
      <c r="K638" s="6">
        <f>VLOOKUP(B638,'[1]Current Slope List'!$A$29:$M$1904,11,FALSE)</f>
        <v>0</v>
      </c>
      <c r="L638" s="5" t="s">
        <v>1056</v>
      </c>
      <c r="M638" s="5" t="s">
        <v>1057</v>
      </c>
      <c r="N638" s="5" t="str">
        <f>VLOOKUP(B638,'[1]Current Slope List'!$A$29:$M$1904,8,FALSE)</f>
        <v>CSD</v>
      </c>
      <c r="O638" s="7" t="s">
        <v>125</v>
      </c>
      <c r="P638" s="7">
        <v>42</v>
      </c>
      <c r="Q638" s="7">
        <v>11.5</v>
      </c>
      <c r="R638" s="7">
        <v>35</v>
      </c>
      <c r="S638" s="7">
        <f t="shared" si="19"/>
        <v>402.5</v>
      </c>
      <c r="T638" s="12">
        <v>0</v>
      </c>
      <c r="U638" s="12">
        <v>1</v>
      </c>
      <c r="V638" s="12">
        <v>0</v>
      </c>
      <c r="W638" s="12">
        <v>0</v>
      </c>
      <c r="X638" s="12">
        <v>0</v>
      </c>
      <c r="Y638" s="6" t="s">
        <v>61</v>
      </c>
      <c r="Z638" s="6" t="s">
        <v>62</v>
      </c>
      <c r="AA638" s="9" t="s">
        <v>116</v>
      </c>
      <c r="AB638" s="9" t="s">
        <v>116</v>
      </c>
      <c r="AC638" s="9" t="s">
        <v>116</v>
      </c>
      <c r="AD638" s="9" t="s">
        <v>116</v>
      </c>
      <c r="AE638" s="9" t="s">
        <v>49</v>
      </c>
      <c r="AF638" s="5">
        <v>3</v>
      </c>
      <c r="AG638" s="10">
        <f>VLOOKUP(B638,[1]NPRS!$A$29:$O$1904,10,FALSE)</f>
        <v>0.09</v>
      </c>
      <c r="AH638" s="5" t="str">
        <f>VLOOKUP(B638,'[1]Current Slope List'!$A$29:$M$1904,12,FALSE)</f>
        <v>Yes</v>
      </c>
      <c r="AI638" s="6" t="str">
        <f>IF(VLOOKUP(B214,'[1]intensive 2019'!$A$2:$E$145,1,TRUE)=B214,"Y","N")</f>
        <v>N</v>
      </c>
      <c r="AJ638" s="6" t="s">
        <v>50</v>
      </c>
      <c r="AK638" s="5">
        <v>22</v>
      </c>
      <c r="AL638" s="6" t="s">
        <v>50</v>
      </c>
      <c r="AM638" s="6" t="s">
        <v>50</v>
      </c>
      <c r="AN638" s="6" t="s">
        <v>50</v>
      </c>
      <c r="AO638" s="6" t="s">
        <v>50</v>
      </c>
      <c r="AP638" s="6" t="s">
        <v>50</v>
      </c>
    </row>
    <row r="639" spans="1:42">
      <c r="A639" s="5">
        <v>638</v>
      </c>
      <c r="B639" s="5" t="s">
        <v>1164</v>
      </c>
      <c r="C639" s="6" t="str">
        <f>IF(VLOOKUP(B639,'[1]Current Slope List'!$A$29:$M$1904,1,FALSE)=B639,"Y","N")</f>
        <v>Y</v>
      </c>
      <c r="D639" s="5" t="str">
        <f>VLOOKUP(B639,'[1]Current Slope List'!$A$29:$M$1904,2,FALSE)</f>
        <v>10SW-D/F46</v>
      </c>
      <c r="E639" s="5">
        <f>VLOOKUP(B639,'[1]Current Slope List'!$A$29:$M$1904,3,FALSE)</f>
        <v>0</v>
      </c>
      <c r="F639" s="6" t="str">
        <f t="shared" si="18"/>
        <v>WHOLE</v>
      </c>
      <c r="G639" s="6" t="str">
        <f>VLOOKUP(B639,'[1]Current Slope List'!$A$29:$M$1904,4,FALSE)</f>
        <v>E</v>
      </c>
      <c r="H639" s="6" t="str">
        <f>VLOOKUP(B639,'[1]Current Slope List'!$A$29:$M$1904,5,FALSE)</f>
        <v>SKW&amp;Is-S</v>
      </c>
      <c r="I639" s="6" t="s">
        <v>899</v>
      </c>
      <c r="J639" s="6" t="s">
        <v>1055</v>
      </c>
      <c r="K639" s="6">
        <f>VLOOKUP(B639,'[1]Current Slope List'!$A$29:$M$1904,11,FALSE)</f>
        <v>0</v>
      </c>
      <c r="L639" s="5" t="s">
        <v>1056</v>
      </c>
      <c r="M639" s="5" t="s">
        <v>1057</v>
      </c>
      <c r="N639" s="5" t="str">
        <f>VLOOKUP(B639,'[1]Current Slope List'!$A$29:$M$1904,8,FALSE)</f>
        <v>CSD</v>
      </c>
      <c r="O639" s="7" t="s">
        <v>125</v>
      </c>
      <c r="P639" s="7">
        <v>30</v>
      </c>
      <c r="Q639" s="7">
        <v>14</v>
      </c>
      <c r="R639" s="7">
        <v>50</v>
      </c>
      <c r="S639" s="7">
        <f t="shared" si="19"/>
        <v>700</v>
      </c>
      <c r="T639" s="12">
        <v>0</v>
      </c>
      <c r="U639" s="12">
        <v>1</v>
      </c>
      <c r="V639" s="12">
        <v>0</v>
      </c>
      <c r="W639" s="12">
        <v>0</v>
      </c>
      <c r="X639" s="12">
        <v>0</v>
      </c>
      <c r="Y639" s="6" t="s">
        <v>61</v>
      </c>
      <c r="Z639" s="6" t="s">
        <v>62</v>
      </c>
      <c r="AA639" s="9" t="s">
        <v>116</v>
      </c>
      <c r="AB639" s="9" t="s">
        <v>116</v>
      </c>
      <c r="AC639" s="9" t="s">
        <v>116</v>
      </c>
      <c r="AD639" s="9" t="s">
        <v>116</v>
      </c>
      <c r="AE639" s="9" t="s">
        <v>49</v>
      </c>
      <c r="AF639" s="5">
        <v>3</v>
      </c>
      <c r="AG639" s="10">
        <f>VLOOKUP(B639,[1]NPRS!$A$29:$O$1904,10,FALSE)</f>
        <v>0</v>
      </c>
      <c r="AH639" s="5" t="str">
        <f>VLOOKUP(B639,'[1]Current Slope List'!$A$29:$M$1904,12,FALSE)</f>
        <v>Yes</v>
      </c>
      <c r="AI639" s="6" t="str">
        <f>IF(VLOOKUP(B215,'[1]intensive 2019'!$A$2:$E$145,1,TRUE)=B215,"Y","N")</f>
        <v>N</v>
      </c>
      <c r="AJ639" s="6" t="s">
        <v>50</v>
      </c>
      <c r="AK639" s="5">
        <v>33</v>
      </c>
      <c r="AL639" s="6" t="s">
        <v>50</v>
      </c>
      <c r="AM639" s="6" t="s">
        <v>50</v>
      </c>
      <c r="AN639" s="6" t="s">
        <v>50</v>
      </c>
      <c r="AO639" s="6" t="s">
        <v>50</v>
      </c>
      <c r="AP639" s="6" t="s">
        <v>50</v>
      </c>
    </row>
    <row r="640" spans="1:42">
      <c r="A640" s="5">
        <v>639</v>
      </c>
      <c r="B640" s="5" t="s">
        <v>1165</v>
      </c>
      <c r="C640" s="6" t="str">
        <f>IF(VLOOKUP(B640,'[1]Current Slope List'!$A$29:$M$1904,1,FALSE)=B640,"Y","N")</f>
        <v>Y</v>
      </c>
      <c r="D640" s="5" t="str">
        <f>VLOOKUP(B640,'[1]Current Slope List'!$A$29:$M$1904,2,FALSE)</f>
        <v>10SW-D/C69</v>
      </c>
      <c r="E640" s="5">
        <f>VLOOKUP(B640,'[1]Current Slope List'!$A$29:$M$1904,3,FALSE)</f>
        <v>0</v>
      </c>
      <c r="F640" s="6" t="str">
        <f t="shared" si="18"/>
        <v>WHOLE</v>
      </c>
      <c r="G640" s="6" t="str">
        <f>VLOOKUP(B640,'[1]Current Slope List'!$A$29:$M$1904,4,FALSE)</f>
        <v>E</v>
      </c>
      <c r="H640" s="6" t="str">
        <f>VLOOKUP(B640,'[1]Current Slope List'!$A$29:$M$1904,5,FALSE)</f>
        <v>SKW&amp;Is-S</v>
      </c>
      <c r="I640" s="6" t="s">
        <v>899</v>
      </c>
      <c r="J640" s="6" t="s">
        <v>1055</v>
      </c>
      <c r="K640" s="6">
        <f>VLOOKUP(B640,'[1]Current Slope List'!$A$29:$M$1904,11,FALSE)</f>
        <v>0</v>
      </c>
      <c r="L640" s="5" t="s">
        <v>1056</v>
      </c>
      <c r="M640" s="5" t="s">
        <v>1057</v>
      </c>
      <c r="N640" s="5" t="str">
        <f>VLOOKUP(B640,'[1]Current Slope List'!$A$29:$M$1904,8,FALSE)</f>
        <v>CSD</v>
      </c>
      <c r="O640" s="7" t="s">
        <v>125</v>
      </c>
      <c r="P640" s="7">
        <v>40</v>
      </c>
      <c r="Q640" s="7">
        <v>9</v>
      </c>
      <c r="R640" s="7">
        <v>230</v>
      </c>
      <c r="S640" s="7">
        <f t="shared" si="19"/>
        <v>2070</v>
      </c>
      <c r="T640" s="12">
        <v>0</v>
      </c>
      <c r="U640" s="12">
        <v>0</v>
      </c>
      <c r="V640" s="12">
        <v>0</v>
      </c>
      <c r="W640" s="12">
        <v>1</v>
      </c>
      <c r="X640" s="12">
        <v>0</v>
      </c>
      <c r="Y640" s="6" t="s">
        <v>61</v>
      </c>
      <c r="Z640" s="6" t="s">
        <v>72</v>
      </c>
      <c r="AA640" s="9" t="s">
        <v>116</v>
      </c>
      <c r="AB640" s="9" t="s">
        <v>116</v>
      </c>
      <c r="AC640" s="9" t="s">
        <v>116</v>
      </c>
      <c r="AD640" s="9" t="s">
        <v>116</v>
      </c>
      <c r="AE640" s="9" t="s">
        <v>49</v>
      </c>
      <c r="AF640" s="5">
        <v>3</v>
      </c>
      <c r="AG640" s="10">
        <f>VLOOKUP(B640,[1]NPRS!$A$29:$O$1904,10,FALSE)</f>
        <v>0</v>
      </c>
      <c r="AH640" s="5" t="str">
        <f>VLOOKUP(B640,'[1]Current Slope List'!$A$29:$M$1904,12,FALSE)</f>
        <v>No</v>
      </c>
      <c r="AI640" s="6" t="str">
        <f>IF(VLOOKUP(B216,'[1]intensive 2019'!$A$2:$E$145,1,TRUE)=B216,"Y","N")</f>
        <v>N</v>
      </c>
      <c r="AJ640" s="6" t="s">
        <v>50</v>
      </c>
      <c r="AL640" s="6" t="s">
        <v>50</v>
      </c>
      <c r="AM640" s="6" t="s">
        <v>50</v>
      </c>
      <c r="AN640" s="6" t="s">
        <v>50</v>
      </c>
      <c r="AO640" s="6" t="s">
        <v>50</v>
      </c>
      <c r="AP640" s="6" t="s">
        <v>50</v>
      </c>
    </row>
    <row r="641" spans="1:42">
      <c r="A641" s="5">
        <v>640</v>
      </c>
      <c r="B641" s="5" t="s">
        <v>1166</v>
      </c>
      <c r="C641" s="6" t="str">
        <f>IF(VLOOKUP(B641,'[1]Current Slope List'!$A$29:$M$1904,1,FALSE)=B641,"Y","N")</f>
        <v>Y</v>
      </c>
      <c r="D641" s="5" t="str">
        <f>VLOOKUP(B641,'[1]Current Slope List'!$A$29:$M$1904,2,FALSE)</f>
        <v>10SW-D/F47</v>
      </c>
      <c r="E641" s="5">
        <f>VLOOKUP(B641,'[1]Current Slope List'!$A$29:$M$1904,3,FALSE)</f>
        <v>0</v>
      </c>
      <c r="F641" s="6" t="str">
        <f t="shared" si="18"/>
        <v>WHOLE</v>
      </c>
      <c r="G641" s="6" t="str">
        <f>VLOOKUP(B641,'[1]Current Slope List'!$A$29:$M$1904,4,FALSE)</f>
        <v>E</v>
      </c>
      <c r="H641" s="6" t="str">
        <f>VLOOKUP(B641,'[1]Current Slope List'!$A$29:$M$1904,5,FALSE)</f>
        <v>SKW&amp;Is-S</v>
      </c>
      <c r="I641" s="6" t="s">
        <v>899</v>
      </c>
      <c r="J641" s="6" t="s">
        <v>1055</v>
      </c>
      <c r="K641" s="6">
        <f>VLOOKUP(B641,'[1]Current Slope List'!$A$29:$M$1904,11,FALSE)</f>
        <v>0</v>
      </c>
      <c r="L641" s="5" t="s">
        <v>1056</v>
      </c>
      <c r="M641" s="5" t="s">
        <v>1057</v>
      </c>
      <c r="N641" s="5" t="str">
        <f>VLOOKUP(B641,'[1]Current Slope List'!$A$29:$M$1904,8,FALSE)</f>
        <v>CSD</v>
      </c>
      <c r="O641" s="7" t="s">
        <v>125</v>
      </c>
      <c r="P641" s="7">
        <v>45</v>
      </c>
      <c r="Q641" s="7">
        <v>20</v>
      </c>
      <c r="R641" s="7">
        <v>115</v>
      </c>
      <c r="S641" s="7">
        <f t="shared" si="19"/>
        <v>2300</v>
      </c>
      <c r="T641" s="12">
        <v>0</v>
      </c>
      <c r="U641" s="12">
        <v>1</v>
      </c>
      <c r="V641" s="12">
        <v>0</v>
      </c>
      <c r="W641" s="12">
        <v>0</v>
      </c>
      <c r="X641" s="12">
        <v>0</v>
      </c>
      <c r="Y641" s="6" t="s">
        <v>61</v>
      </c>
      <c r="Z641" s="6" t="s">
        <v>62</v>
      </c>
      <c r="AA641" s="9" t="s">
        <v>116</v>
      </c>
      <c r="AB641" s="9" t="s">
        <v>116</v>
      </c>
      <c r="AC641" s="9" t="s">
        <v>116</v>
      </c>
      <c r="AD641" s="9" t="s">
        <v>116</v>
      </c>
      <c r="AE641" s="9" t="s">
        <v>49</v>
      </c>
      <c r="AF641" s="5">
        <v>3</v>
      </c>
      <c r="AG641" s="10">
        <f>VLOOKUP(B641,[1]NPRS!$A$29:$O$1904,10,FALSE)</f>
        <v>0.03</v>
      </c>
      <c r="AH641" s="5" t="str">
        <f>VLOOKUP(B641,'[1]Current Slope List'!$A$29:$M$1904,12,FALSE)</f>
        <v>Yes</v>
      </c>
      <c r="AI641" s="6" t="str">
        <f>IF(VLOOKUP(B217,'[1]intensive 2019'!$A$2:$E$145,1,TRUE)=B217,"Y","N")</f>
        <v>N</v>
      </c>
      <c r="AJ641" s="6" t="s">
        <v>50</v>
      </c>
      <c r="AK641" s="5">
        <v>16</v>
      </c>
      <c r="AL641" s="6" t="s">
        <v>50</v>
      </c>
      <c r="AM641" s="6" t="s">
        <v>50</v>
      </c>
      <c r="AN641" s="6" t="s">
        <v>50</v>
      </c>
      <c r="AO641" s="6" t="s">
        <v>50</v>
      </c>
      <c r="AP641" s="6" t="s">
        <v>50</v>
      </c>
    </row>
    <row r="642" spans="1:42">
      <c r="A642" s="5">
        <v>641</v>
      </c>
      <c r="B642" s="5" t="s">
        <v>1167</v>
      </c>
      <c r="C642" s="6" t="str">
        <f>IF(VLOOKUP(B642,'[1]Current Slope List'!$A$29:$M$1904,1,FALSE)=B642,"Y","N")</f>
        <v>Y</v>
      </c>
      <c r="D642" s="5" t="str">
        <f>VLOOKUP(B642,'[1]Current Slope List'!$A$29:$M$1904,2,FALSE)</f>
        <v>10SW-D/FR31</v>
      </c>
      <c r="E642" s="5">
        <f>VLOOKUP(B642,'[1]Current Slope List'!$A$29:$M$1904,3,FALSE)</f>
        <v>0</v>
      </c>
      <c r="F642" s="6" t="str">
        <f t="shared" si="18"/>
        <v>WHOLE</v>
      </c>
      <c r="G642" s="6" t="str">
        <f>VLOOKUP(B642,'[1]Current Slope List'!$A$29:$M$1904,4,FALSE)</f>
        <v>E</v>
      </c>
      <c r="H642" s="6" t="str">
        <f>VLOOKUP(B642,'[1]Current Slope List'!$A$29:$M$1904,5,FALSE)</f>
        <v>SKW&amp;Is-S</v>
      </c>
      <c r="I642" s="6" t="s">
        <v>899</v>
      </c>
      <c r="J642" s="6" t="s">
        <v>1055</v>
      </c>
      <c r="K642" s="6">
        <f>VLOOKUP(B642,'[1]Current Slope List'!$A$29:$M$1904,11,FALSE)</f>
        <v>0</v>
      </c>
      <c r="L642" s="5" t="s">
        <v>1056</v>
      </c>
      <c r="M642" s="5" t="s">
        <v>1057</v>
      </c>
      <c r="N642" s="5" t="str">
        <f>VLOOKUP(B642,'[1]Current Slope List'!$A$29:$M$1904,8,FALSE)</f>
        <v>CSD</v>
      </c>
      <c r="O642" s="7" t="s">
        <v>125</v>
      </c>
      <c r="P642" s="7">
        <v>35</v>
      </c>
      <c r="Q642" s="7">
        <v>5.5</v>
      </c>
      <c r="R642" s="7">
        <v>20</v>
      </c>
      <c r="S642" s="7">
        <f t="shared" si="19"/>
        <v>110</v>
      </c>
      <c r="T642" s="12">
        <v>0</v>
      </c>
      <c r="U642" s="12">
        <v>1</v>
      </c>
      <c r="V642" s="12">
        <v>0</v>
      </c>
      <c r="W642" s="12">
        <v>0</v>
      </c>
      <c r="X642" s="12">
        <v>0</v>
      </c>
      <c r="Y642" s="6" t="s">
        <v>61</v>
      </c>
      <c r="Z642" s="6" t="s">
        <v>62</v>
      </c>
      <c r="AA642" s="9">
        <v>2</v>
      </c>
      <c r="AB642" s="9">
        <v>20</v>
      </c>
      <c r="AC642" s="9" t="s">
        <v>969</v>
      </c>
      <c r="AD642" s="9" t="s">
        <v>1168</v>
      </c>
      <c r="AE642" s="9" t="s">
        <v>62</v>
      </c>
      <c r="AF642" s="5">
        <v>3</v>
      </c>
      <c r="AG642" s="10">
        <f>VLOOKUP(B642,[1]NPRS!$A$29:$O$1904,10,FALSE)</f>
        <v>0.03</v>
      </c>
      <c r="AH642" s="5" t="str">
        <f>VLOOKUP(B642,'[1]Current Slope List'!$A$29:$M$1904,12,FALSE)</f>
        <v>Yes</v>
      </c>
      <c r="AI642" s="6" t="str">
        <f>IF(VLOOKUP(B218,'[1]intensive 2019'!$A$2:$E$145,1,TRUE)=B218,"Y","N")</f>
        <v>N</v>
      </c>
      <c r="AJ642" s="6" t="s">
        <v>50</v>
      </c>
      <c r="AK642" s="5">
        <v>8</v>
      </c>
      <c r="AL642" s="6" t="s">
        <v>50</v>
      </c>
      <c r="AM642" s="6" t="s">
        <v>50</v>
      </c>
      <c r="AN642" s="6" t="s">
        <v>50</v>
      </c>
      <c r="AO642" s="6" t="s">
        <v>50</v>
      </c>
      <c r="AP642" s="6" t="s">
        <v>50</v>
      </c>
    </row>
    <row r="643" spans="1:42">
      <c r="A643" s="5">
        <v>642</v>
      </c>
      <c r="B643" s="5" t="s">
        <v>1169</v>
      </c>
      <c r="C643" s="6" t="str">
        <f>IF(VLOOKUP(B643,'[1]Current Slope List'!$A$29:$M$1904,1,FALSE)=B643,"Y","N")</f>
        <v>Y</v>
      </c>
      <c r="D643" s="5" t="str">
        <f>VLOOKUP(B643,'[1]Current Slope List'!$A$29:$M$1904,2,FALSE)</f>
        <v>10SW-D/C68</v>
      </c>
      <c r="E643" s="5">
        <f>VLOOKUP(B643,'[1]Current Slope List'!$A$29:$M$1904,3,FALSE)</f>
        <v>0</v>
      </c>
      <c r="F643" s="6" t="str">
        <f t="shared" ref="F643:F706" si="20">IF(E643=0,"WHOLE",E643)</f>
        <v>WHOLE</v>
      </c>
      <c r="G643" s="6" t="str">
        <f>VLOOKUP(B643,'[1]Current Slope List'!$A$29:$M$1904,4,FALSE)</f>
        <v>E</v>
      </c>
      <c r="H643" s="6" t="str">
        <f>VLOOKUP(B643,'[1]Current Slope List'!$A$29:$M$1904,5,FALSE)</f>
        <v>SKW&amp;Is-S</v>
      </c>
      <c r="I643" s="6" t="s">
        <v>899</v>
      </c>
      <c r="J643" s="6" t="s">
        <v>1055</v>
      </c>
      <c r="K643" s="6">
        <f>VLOOKUP(B643,'[1]Current Slope List'!$A$29:$M$1904,11,FALSE)</f>
        <v>0</v>
      </c>
      <c r="L643" s="5" t="s">
        <v>1056</v>
      </c>
      <c r="M643" s="5" t="s">
        <v>1057</v>
      </c>
      <c r="N643" s="5" t="str">
        <f>VLOOKUP(B643,'[1]Current Slope List'!$A$29:$M$1904,8,FALSE)</f>
        <v>CSD</v>
      </c>
      <c r="O643" s="7" t="s">
        <v>125</v>
      </c>
      <c r="P643" s="7">
        <v>45</v>
      </c>
      <c r="Q643" s="7">
        <v>4.5</v>
      </c>
      <c r="R643" s="7">
        <v>9.5</v>
      </c>
      <c r="S643" s="7">
        <f t="shared" si="19"/>
        <v>42.75</v>
      </c>
      <c r="T643" s="12">
        <v>0</v>
      </c>
      <c r="U643" s="12">
        <v>0</v>
      </c>
      <c r="V643" s="12">
        <v>0</v>
      </c>
      <c r="W643" s="12">
        <v>1</v>
      </c>
      <c r="X643" s="12">
        <v>0</v>
      </c>
      <c r="Y643" s="6" t="s">
        <v>61</v>
      </c>
      <c r="Z643" s="6" t="s">
        <v>72</v>
      </c>
      <c r="AA643" s="9" t="s">
        <v>116</v>
      </c>
      <c r="AB643" s="9" t="s">
        <v>116</v>
      </c>
      <c r="AC643" s="9" t="s">
        <v>116</v>
      </c>
      <c r="AD643" s="9" t="s">
        <v>116</v>
      </c>
      <c r="AE643" s="9" t="s">
        <v>49</v>
      </c>
      <c r="AF643" s="5">
        <v>3</v>
      </c>
      <c r="AG643" s="10">
        <f>VLOOKUP(B643,[1]NPRS!$A$29:$O$1904,10,FALSE)</f>
        <v>0</v>
      </c>
      <c r="AH643" s="5" t="str">
        <f>VLOOKUP(B643,'[1]Current Slope List'!$A$29:$M$1904,12,FALSE)</f>
        <v>No</v>
      </c>
      <c r="AI643" s="6" t="str">
        <f>IF(VLOOKUP(B219,'[1]intensive 2019'!$A$2:$E$145,1,TRUE)=B219,"Y","N")</f>
        <v>N</v>
      </c>
      <c r="AJ643" s="6" t="s">
        <v>50</v>
      </c>
      <c r="AL643" s="6" t="s">
        <v>50</v>
      </c>
      <c r="AM643" s="6" t="s">
        <v>50</v>
      </c>
      <c r="AN643" s="6" t="s">
        <v>50</v>
      </c>
      <c r="AO643" s="6" t="s">
        <v>50</v>
      </c>
      <c r="AP643" s="6" t="s">
        <v>50</v>
      </c>
    </row>
    <row r="644" spans="1:42">
      <c r="A644" s="5">
        <v>643</v>
      </c>
      <c r="B644" s="5" t="s">
        <v>1170</v>
      </c>
      <c r="C644" s="6" t="str">
        <f>IF(VLOOKUP(B644,'[1]Current Slope List'!$A$29:$M$1904,1,FALSE)=B644,"Y","N")</f>
        <v>Y</v>
      </c>
      <c r="D644" s="5" t="str">
        <f>VLOOKUP(B644,'[1]Current Slope List'!$A$29:$M$1904,2,FALSE)</f>
        <v>10SW-D/F30</v>
      </c>
      <c r="E644" s="5">
        <f>VLOOKUP(B644,'[1]Current Slope List'!$A$29:$M$1904,3,FALSE)</f>
        <v>0</v>
      </c>
      <c r="F644" s="6" t="str">
        <f t="shared" si="20"/>
        <v>WHOLE</v>
      </c>
      <c r="G644" s="6" t="str">
        <f>VLOOKUP(B644,'[1]Current Slope List'!$A$29:$M$1904,4,FALSE)</f>
        <v>E</v>
      </c>
      <c r="H644" s="6" t="str">
        <f>VLOOKUP(B644,'[1]Current Slope List'!$A$29:$M$1904,5,FALSE)</f>
        <v>SKW&amp;Is-S</v>
      </c>
      <c r="I644" s="6" t="s">
        <v>899</v>
      </c>
      <c r="J644" s="6" t="s">
        <v>1055</v>
      </c>
      <c r="K644" s="6">
        <f>VLOOKUP(B644,'[1]Current Slope List'!$A$29:$M$1904,11,FALSE)</f>
        <v>0</v>
      </c>
      <c r="L644" s="5" t="s">
        <v>1056</v>
      </c>
      <c r="M644" s="5" t="s">
        <v>1057</v>
      </c>
      <c r="N644" s="5" t="str">
        <f>VLOOKUP(B644,'[1]Current Slope List'!$A$29:$M$1904,8,FALSE)</f>
        <v>CSD</v>
      </c>
      <c r="O644" s="7" t="s">
        <v>125</v>
      </c>
      <c r="P644" s="7">
        <v>25</v>
      </c>
      <c r="Q644" s="7">
        <v>12</v>
      </c>
      <c r="R644" s="7">
        <v>25</v>
      </c>
      <c r="S644" s="7">
        <f t="shared" si="19"/>
        <v>300</v>
      </c>
      <c r="T644" s="12">
        <v>0</v>
      </c>
      <c r="U644" s="12">
        <v>0</v>
      </c>
      <c r="V644" s="12">
        <v>0</v>
      </c>
      <c r="W644" s="12">
        <v>1</v>
      </c>
      <c r="X644" s="12">
        <v>0</v>
      </c>
      <c r="Y644" s="6" t="s">
        <v>61</v>
      </c>
      <c r="Z644" s="6" t="s">
        <v>62</v>
      </c>
      <c r="AA644" s="9" t="s">
        <v>116</v>
      </c>
      <c r="AB644" s="9" t="s">
        <v>116</v>
      </c>
      <c r="AC644" s="9" t="s">
        <v>116</v>
      </c>
      <c r="AD644" s="9" t="s">
        <v>116</v>
      </c>
      <c r="AE644" s="9" t="s">
        <v>49</v>
      </c>
      <c r="AF644" s="5">
        <v>2</v>
      </c>
      <c r="AG644" s="10">
        <f>VLOOKUP(B644,[1]NPRS!$A$29:$O$1904,10,FALSE)</f>
        <v>0</v>
      </c>
      <c r="AH644" s="5" t="str">
        <f>VLOOKUP(B644,'[1]Current Slope List'!$A$29:$M$1904,12,FALSE)</f>
        <v>Yes</v>
      </c>
      <c r="AI644" s="6" t="str">
        <f>IF(VLOOKUP(B220,'[1]intensive 2019'!$A$2:$E$145,1,TRUE)=B220,"Y","N")</f>
        <v>N</v>
      </c>
      <c r="AJ644" s="6" t="s">
        <v>50</v>
      </c>
      <c r="AK644" s="5">
        <v>3</v>
      </c>
      <c r="AL644" s="6" t="s">
        <v>50</v>
      </c>
      <c r="AM644" s="6" t="s">
        <v>50</v>
      </c>
      <c r="AN644" s="6" t="s">
        <v>50</v>
      </c>
      <c r="AO644" s="6" t="s">
        <v>50</v>
      </c>
      <c r="AP644" s="6" t="s">
        <v>50</v>
      </c>
    </row>
    <row r="645" spans="1:42">
      <c r="A645" s="5">
        <v>644</v>
      </c>
      <c r="B645" s="5" t="s">
        <v>1171</v>
      </c>
      <c r="C645" s="6" t="str">
        <f>IF(VLOOKUP(B645,'[1]Current Slope List'!$A$29:$M$1904,1,FALSE)=B645,"Y","N")</f>
        <v>Y</v>
      </c>
      <c r="D645" s="5" t="str">
        <f>VLOOKUP(B645,'[1]Current Slope List'!$A$29:$M$1904,2,FALSE)</f>
        <v>10SW-D/F32</v>
      </c>
      <c r="E645" s="5">
        <f>VLOOKUP(B645,'[1]Current Slope List'!$A$29:$M$1904,3,FALSE)</f>
        <v>0</v>
      </c>
      <c r="F645" s="6" t="str">
        <f t="shared" si="20"/>
        <v>WHOLE</v>
      </c>
      <c r="G645" s="6" t="str">
        <f>VLOOKUP(B645,'[1]Current Slope List'!$A$29:$M$1904,4,FALSE)</f>
        <v>E</v>
      </c>
      <c r="H645" s="6" t="str">
        <f>VLOOKUP(B645,'[1]Current Slope List'!$A$29:$M$1904,5,FALSE)</f>
        <v>SKW&amp;Is-S</v>
      </c>
      <c r="I645" s="6" t="s">
        <v>899</v>
      </c>
      <c r="J645" s="6" t="s">
        <v>1055</v>
      </c>
      <c r="K645" s="6">
        <f>VLOOKUP(B645,'[1]Current Slope List'!$A$29:$M$1904,11,FALSE)</f>
        <v>0</v>
      </c>
      <c r="L645" s="5" t="s">
        <v>1056</v>
      </c>
      <c r="M645" s="5" t="s">
        <v>1057</v>
      </c>
      <c r="N645" s="5" t="str">
        <f>VLOOKUP(B645,'[1]Current Slope List'!$A$29:$M$1904,8,FALSE)</f>
        <v>CSD</v>
      </c>
      <c r="O645" s="7" t="s">
        <v>125</v>
      </c>
      <c r="P645" s="7">
        <v>20</v>
      </c>
      <c r="Q645" s="7">
        <v>10</v>
      </c>
      <c r="R645" s="7">
        <v>40</v>
      </c>
      <c r="S645" s="7">
        <f t="shared" si="19"/>
        <v>400</v>
      </c>
      <c r="T645" s="12">
        <v>0</v>
      </c>
      <c r="U645" s="12">
        <v>0</v>
      </c>
      <c r="V645" s="12">
        <v>0</v>
      </c>
      <c r="W645" s="12">
        <v>1</v>
      </c>
      <c r="X645" s="12">
        <v>0</v>
      </c>
      <c r="Y645" s="6" t="s">
        <v>61</v>
      </c>
      <c r="Z645" s="6" t="s">
        <v>62</v>
      </c>
      <c r="AA645" s="9" t="s">
        <v>116</v>
      </c>
      <c r="AB645" s="9" t="s">
        <v>116</v>
      </c>
      <c r="AC645" s="9" t="s">
        <v>116</v>
      </c>
      <c r="AD645" s="9" t="s">
        <v>116</v>
      </c>
      <c r="AE645" s="9" t="s">
        <v>49</v>
      </c>
      <c r="AF645" s="5">
        <v>2</v>
      </c>
      <c r="AG645" s="10">
        <f>VLOOKUP(B645,[1]NPRS!$A$29:$O$1904,10,FALSE)</f>
        <v>0</v>
      </c>
      <c r="AH645" s="5" t="str">
        <f>VLOOKUP(B645,'[1]Current Slope List'!$A$29:$M$1904,12,FALSE)</f>
        <v>Yes</v>
      </c>
      <c r="AI645" s="6" t="str">
        <f>IF(VLOOKUP(B221,'[1]intensive 2019'!$A$2:$E$145,1,TRUE)=B221,"Y","N")</f>
        <v>N</v>
      </c>
      <c r="AJ645" s="6" t="s">
        <v>50</v>
      </c>
      <c r="AK645" s="5">
        <v>2</v>
      </c>
      <c r="AL645" s="6" t="s">
        <v>50</v>
      </c>
      <c r="AM645" s="6" t="s">
        <v>50</v>
      </c>
      <c r="AN645" s="6" t="s">
        <v>50</v>
      </c>
      <c r="AO645" s="6" t="s">
        <v>50</v>
      </c>
      <c r="AP645" s="6" t="s">
        <v>50</v>
      </c>
    </row>
    <row r="646" spans="1:42">
      <c r="A646" s="5">
        <v>645</v>
      </c>
      <c r="B646" s="5" t="s">
        <v>1172</v>
      </c>
      <c r="C646" s="6" t="str">
        <f>IF(VLOOKUP(B646,'[1]Current Slope List'!$A$29:$M$1904,1,FALSE)=B646,"Y","N")</f>
        <v>Y</v>
      </c>
      <c r="D646" s="5" t="str">
        <f>VLOOKUP(B646,'[1]Current Slope List'!$A$29:$M$1904,2,FALSE)</f>
        <v>10SW-D/C5</v>
      </c>
      <c r="E646" s="5">
        <f>VLOOKUP(B646,'[1]Current Slope List'!$A$29:$M$1904,3,FALSE)</f>
        <v>0</v>
      </c>
      <c r="F646" s="6" t="str">
        <f t="shared" si="20"/>
        <v>WHOLE</v>
      </c>
      <c r="G646" s="6" t="str">
        <f>VLOOKUP(B646,'[1]Current Slope List'!$A$29:$M$1904,4,FALSE)</f>
        <v>E</v>
      </c>
      <c r="H646" s="6" t="str">
        <f>VLOOKUP(B646,'[1]Current Slope List'!$A$29:$M$1904,5,FALSE)</f>
        <v>SKW&amp;Is-S</v>
      </c>
      <c r="I646" s="6" t="s">
        <v>899</v>
      </c>
      <c r="J646" s="6" t="s">
        <v>1055</v>
      </c>
      <c r="K646" s="6">
        <f>VLOOKUP(B646,'[1]Current Slope List'!$A$29:$M$1904,11,FALSE)</f>
        <v>0</v>
      </c>
      <c r="L646" s="5" t="s">
        <v>1056</v>
      </c>
      <c r="M646" s="5" t="s">
        <v>1057</v>
      </c>
      <c r="N646" s="5" t="str">
        <f>VLOOKUP(B646,'[1]Current Slope List'!$A$29:$M$1904,8,FALSE)</f>
        <v>CSD</v>
      </c>
      <c r="O646" s="7" t="s">
        <v>125</v>
      </c>
      <c r="P646" s="7">
        <v>35</v>
      </c>
      <c r="Q646" s="7">
        <v>6</v>
      </c>
      <c r="R646" s="7">
        <v>100</v>
      </c>
      <c r="S646" s="7">
        <f t="shared" ref="S646:S709" si="21">SUM(Q646*R646)</f>
        <v>600</v>
      </c>
      <c r="T646" s="12">
        <v>0</v>
      </c>
      <c r="U646" s="12">
        <v>1</v>
      </c>
      <c r="V646" s="12">
        <v>0</v>
      </c>
      <c r="W646" s="12">
        <v>0</v>
      </c>
      <c r="X646" s="12">
        <v>0</v>
      </c>
      <c r="Y646" s="6" t="s">
        <v>61</v>
      </c>
      <c r="Z646" s="6" t="s">
        <v>62</v>
      </c>
      <c r="AA646" s="9" t="s">
        <v>116</v>
      </c>
      <c r="AB646" s="9" t="s">
        <v>116</v>
      </c>
      <c r="AC646" s="9" t="s">
        <v>116</v>
      </c>
      <c r="AD646" s="9" t="s">
        <v>116</v>
      </c>
      <c r="AE646" s="9" t="s">
        <v>49</v>
      </c>
      <c r="AF646" s="5">
        <v>1</v>
      </c>
      <c r="AG646" s="10">
        <f>VLOOKUP(B646,[1]NPRS!$A$29:$O$1904,10,FALSE)</f>
        <v>0.09</v>
      </c>
      <c r="AH646" s="5" t="str">
        <f>VLOOKUP(B646,'[1]Current Slope List'!$A$29:$M$1904,12,FALSE)</f>
        <v>Yes</v>
      </c>
      <c r="AI646" s="6" t="str">
        <f>IF(VLOOKUP(B222,'[1]intensive 2019'!$A$2:$E$145,1,TRUE)=B222,"Y","N")</f>
        <v>N</v>
      </c>
      <c r="AJ646" s="6" t="s">
        <v>50</v>
      </c>
      <c r="AK646" s="5">
        <v>10</v>
      </c>
      <c r="AL646" s="6" t="s">
        <v>50</v>
      </c>
      <c r="AM646" s="6" t="s">
        <v>50</v>
      </c>
      <c r="AN646" s="6" t="s">
        <v>50</v>
      </c>
      <c r="AO646" s="6" t="s">
        <v>50</v>
      </c>
      <c r="AP646" s="6" t="s">
        <v>50</v>
      </c>
    </row>
    <row r="647" spans="1:42">
      <c r="A647" s="5">
        <v>646</v>
      </c>
      <c r="B647" s="5" t="s">
        <v>1173</v>
      </c>
      <c r="C647" s="6" t="str">
        <f>IF(VLOOKUP(B647,'[1]Current Slope List'!$A$29:$M$1904,1,FALSE)=B647,"Y","N")</f>
        <v>Y</v>
      </c>
      <c r="D647" s="5" t="str">
        <f>VLOOKUP(B647,'[1]Current Slope List'!$A$29:$M$1904,2,FALSE)</f>
        <v>10SW-D/C6</v>
      </c>
      <c r="E647" s="5">
        <f>VLOOKUP(B647,'[1]Current Slope List'!$A$29:$M$1904,3,FALSE)</f>
        <v>0</v>
      </c>
      <c r="F647" s="6" t="str">
        <f t="shared" si="20"/>
        <v>WHOLE</v>
      </c>
      <c r="G647" s="6" t="str">
        <f>VLOOKUP(B647,'[1]Current Slope List'!$A$29:$M$1904,4,FALSE)</f>
        <v>E</v>
      </c>
      <c r="H647" s="6" t="str">
        <f>VLOOKUP(B647,'[1]Current Slope List'!$A$29:$M$1904,5,FALSE)</f>
        <v>SKW&amp;Is-S</v>
      </c>
      <c r="I647" s="6" t="s">
        <v>899</v>
      </c>
      <c r="J647" s="6" t="s">
        <v>1055</v>
      </c>
      <c r="K647" s="6">
        <f>VLOOKUP(B647,'[1]Current Slope List'!$A$29:$M$1904,11,FALSE)</f>
        <v>0</v>
      </c>
      <c r="L647" s="5" t="s">
        <v>1056</v>
      </c>
      <c r="M647" s="5" t="s">
        <v>1057</v>
      </c>
      <c r="N647" s="5" t="str">
        <f>VLOOKUP(B647,'[1]Current Slope List'!$A$29:$M$1904,8,FALSE)</f>
        <v>CSD</v>
      </c>
      <c r="O647" s="7" t="s">
        <v>125</v>
      </c>
      <c r="P647" s="7">
        <v>30</v>
      </c>
      <c r="Q647" s="7">
        <v>12</v>
      </c>
      <c r="R647" s="7">
        <v>90</v>
      </c>
      <c r="S647" s="7">
        <f t="shared" si="21"/>
        <v>1080</v>
      </c>
      <c r="T647" s="12">
        <v>0</v>
      </c>
      <c r="U647" s="12">
        <v>1</v>
      </c>
      <c r="V647" s="12">
        <v>0</v>
      </c>
      <c r="W647" s="12">
        <v>0</v>
      </c>
      <c r="X647" s="12">
        <v>0</v>
      </c>
      <c r="Y647" s="6" t="s">
        <v>183</v>
      </c>
      <c r="Z647" s="6" t="s">
        <v>62</v>
      </c>
      <c r="AA647" s="9" t="s">
        <v>116</v>
      </c>
      <c r="AB647" s="9" t="s">
        <v>116</v>
      </c>
      <c r="AC647" s="9" t="s">
        <v>116</v>
      </c>
      <c r="AD647" s="9" t="s">
        <v>116</v>
      </c>
      <c r="AE647" s="9" t="s">
        <v>49</v>
      </c>
      <c r="AF647" s="5">
        <v>1</v>
      </c>
      <c r="AG647" s="10">
        <f>VLOOKUP(B647,[1]NPRS!$A$29:$O$1904,10,FALSE)</f>
        <v>0.05</v>
      </c>
      <c r="AH647" s="5" t="str">
        <f>VLOOKUP(B647,'[1]Current Slope List'!$A$29:$M$1904,12,FALSE)</f>
        <v>Yes</v>
      </c>
      <c r="AI647" s="6" t="str">
        <f>IF(VLOOKUP(B223,'[1]intensive 2019'!$A$2:$E$145,1,TRUE)=B223,"Y","N")</f>
        <v>N</v>
      </c>
      <c r="AJ647" s="6" t="s">
        <v>50</v>
      </c>
      <c r="AK647" s="5">
        <v>21</v>
      </c>
      <c r="AL647" s="6" t="s">
        <v>50</v>
      </c>
      <c r="AM647" s="6" t="s">
        <v>50</v>
      </c>
      <c r="AN647" s="6" t="s">
        <v>50</v>
      </c>
      <c r="AO647" s="6" t="s">
        <v>50</v>
      </c>
      <c r="AP647" s="6" t="s">
        <v>50</v>
      </c>
    </row>
    <row r="648" spans="1:42">
      <c r="A648" s="5">
        <v>647</v>
      </c>
      <c r="B648" s="5" t="s">
        <v>1174</v>
      </c>
      <c r="C648" s="6" t="str">
        <f>IF(VLOOKUP(B648,'[1]Current Slope List'!$A$29:$M$1904,1,FALSE)=B648,"Y","N")</f>
        <v>Y</v>
      </c>
      <c r="D648" s="5" t="str">
        <f>VLOOKUP(B648,'[1]Current Slope List'!$A$29:$M$1904,2,FALSE)</f>
        <v>10SW-D/C4</v>
      </c>
      <c r="E648" s="5">
        <f>VLOOKUP(B648,'[1]Current Slope List'!$A$29:$M$1904,3,FALSE)</f>
        <v>0</v>
      </c>
      <c r="F648" s="6" t="str">
        <f t="shared" si="20"/>
        <v>WHOLE</v>
      </c>
      <c r="G648" s="6" t="str">
        <f>VLOOKUP(B648,'[1]Current Slope List'!$A$29:$M$1904,4,FALSE)</f>
        <v>E</v>
      </c>
      <c r="H648" s="6" t="str">
        <f>VLOOKUP(B648,'[1]Current Slope List'!$A$29:$M$1904,5,FALSE)</f>
        <v>SKW&amp;Is-S</v>
      </c>
      <c r="I648" s="6" t="s">
        <v>899</v>
      </c>
      <c r="J648" s="6" t="s">
        <v>1055</v>
      </c>
      <c r="K648" s="6">
        <f>VLOOKUP(B648,'[1]Current Slope List'!$A$29:$M$1904,11,FALSE)</f>
        <v>0</v>
      </c>
      <c r="L648" s="5" t="s">
        <v>1056</v>
      </c>
      <c r="M648" s="5" t="s">
        <v>1057</v>
      </c>
      <c r="N648" s="5" t="str">
        <f>VLOOKUP(B648,'[1]Current Slope List'!$A$29:$M$1904,8,FALSE)</f>
        <v>CSD</v>
      </c>
      <c r="O648" s="7" t="s">
        <v>125</v>
      </c>
      <c r="P648" s="7">
        <v>33</v>
      </c>
      <c r="Q648" s="7">
        <v>8</v>
      </c>
      <c r="R648" s="7">
        <v>70</v>
      </c>
      <c r="S648" s="7">
        <f t="shared" si="21"/>
        <v>560</v>
      </c>
      <c r="T648" s="12">
        <v>0</v>
      </c>
      <c r="U648" s="12">
        <v>1</v>
      </c>
      <c r="V648" s="12">
        <v>0</v>
      </c>
      <c r="W648" s="12">
        <v>0</v>
      </c>
      <c r="X648" s="12">
        <v>0</v>
      </c>
      <c r="Y648" s="6" t="s">
        <v>61</v>
      </c>
      <c r="Z648" s="6" t="s">
        <v>62</v>
      </c>
      <c r="AA648" s="9" t="s">
        <v>116</v>
      </c>
      <c r="AB648" s="9" t="s">
        <v>116</v>
      </c>
      <c r="AC648" s="9" t="s">
        <v>116</v>
      </c>
      <c r="AD648" s="9" t="s">
        <v>116</v>
      </c>
      <c r="AE648" s="9" t="s">
        <v>49</v>
      </c>
      <c r="AF648" s="5">
        <v>1</v>
      </c>
      <c r="AG648" s="10">
        <f>VLOOKUP(B648,[1]NPRS!$A$29:$O$1904,10,FALSE)</f>
        <v>0.09</v>
      </c>
      <c r="AH648" s="5" t="str">
        <f>VLOOKUP(B648,'[1]Current Slope List'!$A$29:$M$1904,12,FALSE)</f>
        <v>Yes</v>
      </c>
      <c r="AI648" s="6" t="str">
        <f>IF(VLOOKUP(B224,'[1]intensive 2019'!$A$2:$E$145,1,TRUE)=B224,"Y","N")</f>
        <v>N</v>
      </c>
      <c r="AJ648" s="6" t="s">
        <v>50</v>
      </c>
      <c r="AK648" s="5">
        <v>13</v>
      </c>
      <c r="AL648" s="6" t="s">
        <v>50</v>
      </c>
      <c r="AM648" s="6" t="s">
        <v>50</v>
      </c>
      <c r="AN648" s="6" t="s">
        <v>50</v>
      </c>
      <c r="AO648" s="6" t="s">
        <v>50</v>
      </c>
      <c r="AP648" s="6" t="s">
        <v>50</v>
      </c>
    </row>
    <row r="649" spans="1:42" hidden="1">
      <c r="A649" s="5">
        <v>648</v>
      </c>
      <c r="B649" s="5" t="s">
        <v>1175</v>
      </c>
      <c r="C649" s="6" t="s">
        <v>50</v>
      </c>
      <c r="D649" s="5" t="e">
        <f>VLOOKUP(B649,'[1]Current Slope List'!$A$29:$M$1904,2,FALSE)</f>
        <v>#N/A</v>
      </c>
      <c r="E649" s="5" t="e">
        <f>VLOOKUP(B649,'[1]Current Slope List'!$A$29:$M$1904,3,FALSE)</f>
        <v>#N/A</v>
      </c>
      <c r="F649" s="6" t="e">
        <f t="shared" si="20"/>
        <v>#N/A</v>
      </c>
      <c r="G649" s="6" t="e">
        <f>VLOOKUP(B649,'[1]Current Slope List'!$A$29:$M$1904,4,FALSE)</f>
        <v>#N/A</v>
      </c>
      <c r="H649" s="6" t="e">
        <f>VLOOKUP(B649,'[1]Current Slope List'!$A$29:$M$1904,5,FALSE)</f>
        <v>#N/A</v>
      </c>
      <c r="I649" s="6" t="s">
        <v>899</v>
      </c>
      <c r="J649" s="6" t="s">
        <v>1055</v>
      </c>
      <c r="K649" s="6" t="e">
        <f>VLOOKUP(B649,'[1]Current Slope List'!$A$29:$M$1904,11,FALSE)</f>
        <v>#N/A</v>
      </c>
      <c r="L649" s="5" t="s">
        <v>1056</v>
      </c>
      <c r="M649" s="5" t="s">
        <v>1057</v>
      </c>
      <c r="N649" s="5" t="e">
        <f>VLOOKUP(B649,'[1]Current Slope List'!$A$29:$M$1904,8,FALSE)</f>
        <v>#N/A</v>
      </c>
      <c r="O649" s="7" t="s">
        <v>49</v>
      </c>
      <c r="P649" s="6" t="s">
        <v>49</v>
      </c>
      <c r="Q649" s="6" t="s">
        <v>49</v>
      </c>
      <c r="R649" s="6" t="s">
        <v>49</v>
      </c>
      <c r="S649" s="6" t="s">
        <v>49</v>
      </c>
      <c r="T649" s="6" t="s">
        <v>49</v>
      </c>
      <c r="U649" s="6" t="s">
        <v>49</v>
      </c>
      <c r="V649" s="6" t="s">
        <v>49</v>
      </c>
      <c r="W649" s="6" t="s">
        <v>49</v>
      </c>
      <c r="X649" s="6" t="s">
        <v>49</v>
      </c>
      <c r="Y649" s="6" t="s">
        <v>49</v>
      </c>
      <c r="Z649" s="6" t="s">
        <v>49</v>
      </c>
      <c r="AA649" s="9" t="s">
        <v>49</v>
      </c>
      <c r="AB649" s="9" t="s">
        <v>49</v>
      </c>
      <c r="AC649" s="9" t="s">
        <v>116</v>
      </c>
      <c r="AD649" s="9" t="s">
        <v>116</v>
      </c>
      <c r="AE649" s="9" t="s">
        <v>49</v>
      </c>
      <c r="AF649" s="5">
        <v>3</v>
      </c>
      <c r="AG649" s="10" t="e">
        <f>VLOOKUP(B649,[1]NPRS!$A$29:$O$1904,10,FALSE)</f>
        <v>#N/A</v>
      </c>
      <c r="AH649" s="5" t="e">
        <f>VLOOKUP(B649,'[1]Current Slope List'!$A$29:$M$1904,12,FALSE)</f>
        <v>#N/A</v>
      </c>
      <c r="AI649" s="6" t="str">
        <f>IF(VLOOKUP(B225,'[1]intensive 2019'!$A$2:$E$145,1,TRUE)=B225,"Y","N")</f>
        <v>N</v>
      </c>
      <c r="AJ649" s="6" t="s">
        <v>50</v>
      </c>
      <c r="AK649" s="5">
        <v>14</v>
      </c>
      <c r="AL649" s="6" t="s">
        <v>50</v>
      </c>
      <c r="AM649" s="6" t="s">
        <v>50</v>
      </c>
      <c r="AN649" s="6" t="s">
        <v>50</v>
      </c>
      <c r="AO649" s="6" t="s">
        <v>50</v>
      </c>
      <c r="AP649" s="6" t="s">
        <v>50</v>
      </c>
    </row>
    <row r="650" spans="1:42">
      <c r="A650" s="5">
        <v>649</v>
      </c>
      <c r="B650" s="5" t="s">
        <v>1176</v>
      </c>
      <c r="C650" s="6" t="str">
        <f>IF(VLOOKUP(B650,'[1]Current Slope List'!$A$29:$M$1904,1,FALSE)=B650,"Y","N")</f>
        <v>Y</v>
      </c>
      <c r="D650" s="5" t="str">
        <f>VLOOKUP(B650,'[1]Current Slope List'!$A$29:$M$1904,2,FALSE)</f>
        <v>10SW-D/F36</v>
      </c>
      <c r="E650" s="5">
        <f>VLOOKUP(B650,'[1]Current Slope List'!$A$29:$M$1904,3,FALSE)</f>
        <v>0</v>
      </c>
      <c r="F650" s="6" t="str">
        <f t="shared" si="20"/>
        <v>WHOLE</v>
      </c>
      <c r="G650" s="6" t="str">
        <f>VLOOKUP(B650,'[1]Current Slope List'!$A$29:$M$1904,4,FALSE)</f>
        <v>E</v>
      </c>
      <c r="H650" s="6" t="str">
        <f>VLOOKUP(B650,'[1]Current Slope List'!$A$29:$M$1904,5,FALSE)</f>
        <v>SKW&amp;Is-S</v>
      </c>
      <c r="I650" s="6" t="s">
        <v>899</v>
      </c>
      <c r="J650" s="6" t="s">
        <v>1055</v>
      </c>
      <c r="K650" s="6">
        <f>VLOOKUP(B650,'[1]Current Slope List'!$A$29:$M$1904,11,FALSE)</f>
        <v>0</v>
      </c>
      <c r="L650" s="5" t="s">
        <v>1056</v>
      </c>
      <c r="M650" s="5" t="s">
        <v>1057</v>
      </c>
      <c r="N650" s="5" t="str">
        <f>VLOOKUP(B650,'[1]Current Slope List'!$A$29:$M$1904,8,FALSE)</f>
        <v>CSD</v>
      </c>
      <c r="O650" s="7" t="s">
        <v>125</v>
      </c>
      <c r="P650" s="7">
        <v>19</v>
      </c>
      <c r="Q650" s="7">
        <v>6</v>
      </c>
      <c r="R650" s="7">
        <v>30</v>
      </c>
      <c r="S650" s="7">
        <f t="shared" si="21"/>
        <v>180</v>
      </c>
      <c r="T650" s="12">
        <v>0</v>
      </c>
      <c r="U650" s="12">
        <v>1</v>
      </c>
      <c r="V650" s="12">
        <v>0</v>
      </c>
      <c r="W650" s="12">
        <v>0</v>
      </c>
      <c r="X650" s="12">
        <v>0</v>
      </c>
      <c r="Y650" s="6" t="s">
        <v>61</v>
      </c>
      <c r="Z650" s="6" t="s">
        <v>62</v>
      </c>
      <c r="AA650" s="9" t="s">
        <v>116</v>
      </c>
      <c r="AB650" s="9" t="s">
        <v>116</v>
      </c>
      <c r="AC650" s="9" t="s">
        <v>116</v>
      </c>
      <c r="AD650" s="9" t="s">
        <v>116</v>
      </c>
      <c r="AE650" s="9" t="s">
        <v>49</v>
      </c>
      <c r="AF650" s="5">
        <v>2</v>
      </c>
      <c r="AG650" s="10">
        <f>VLOOKUP(B650,[1]NPRS!$A$29:$O$1904,10,FALSE)</f>
        <v>0</v>
      </c>
      <c r="AH650" s="5" t="str">
        <f>VLOOKUP(B650,'[1]Current Slope List'!$A$29:$M$1904,12,FALSE)</f>
        <v>Yes</v>
      </c>
      <c r="AI650" s="6" t="str">
        <f>IF(VLOOKUP(B226,'[1]intensive 2019'!$A$2:$E$145,1,TRUE)=B226,"Y","N")</f>
        <v>N</v>
      </c>
      <c r="AJ650" s="6" t="s">
        <v>50</v>
      </c>
      <c r="AK650" s="5">
        <v>4</v>
      </c>
      <c r="AL650" s="6" t="s">
        <v>50</v>
      </c>
      <c r="AM650" s="6" t="s">
        <v>50</v>
      </c>
      <c r="AN650" s="6" t="s">
        <v>50</v>
      </c>
      <c r="AO650" s="6" t="s">
        <v>50</v>
      </c>
      <c r="AP650" s="6" t="s">
        <v>50</v>
      </c>
    </row>
    <row r="651" spans="1:42">
      <c r="A651" s="5">
        <v>650</v>
      </c>
      <c r="B651" s="5" t="s">
        <v>1177</v>
      </c>
      <c r="C651" s="6" t="str">
        <f>IF(VLOOKUP(B651,'[1]Current Slope List'!$A$29:$M$1904,1,FALSE)=B651,"Y","N")</f>
        <v>Y</v>
      </c>
      <c r="D651" s="5" t="str">
        <f>VLOOKUP(B651,'[1]Current Slope List'!$A$29:$M$1904,2,FALSE)</f>
        <v>10SW-D/F35</v>
      </c>
      <c r="E651" s="5">
        <f>VLOOKUP(B651,'[1]Current Slope List'!$A$29:$M$1904,3,FALSE)</f>
        <v>0</v>
      </c>
      <c r="F651" s="6" t="str">
        <f t="shared" si="20"/>
        <v>WHOLE</v>
      </c>
      <c r="G651" s="6" t="str">
        <f>VLOOKUP(B651,'[1]Current Slope List'!$A$29:$M$1904,4,FALSE)</f>
        <v>E</v>
      </c>
      <c r="H651" s="6" t="str">
        <f>VLOOKUP(B651,'[1]Current Slope List'!$A$29:$M$1904,5,FALSE)</f>
        <v>SKW&amp;Is-S</v>
      </c>
      <c r="I651" s="6" t="s">
        <v>899</v>
      </c>
      <c r="J651" s="6" t="s">
        <v>1055</v>
      </c>
      <c r="K651" s="6">
        <f>VLOOKUP(B651,'[1]Current Slope List'!$A$29:$M$1904,11,FALSE)</f>
        <v>0</v>
      </c>
      <c r="L651" s="5" t="s">
        <v>1056</v>
      </c>
      <c r="M651" s="5" t="s">
        <v>1057</v>
      </c>
      <c r="N651" s="5" t="str">
        <f>VLOOKUP(B651,'[1]Current Slope List'!$A$29:$M$1904,8,FALSE)</f>
        <v>CSD</v>
      </c>
      <c r="O651" s="7" t="s">
        <v>125</v>
      </c>
      <c r="P651" s="7">
        <v>30</v>
      </c>
      <c r="Q651" s="7">
        <v>6</v>
      </c>
      <c r="R651" s="7">
        <v>50</v>
      </c>
      <c r="S651" s="7">
        <f t="shared" si="21"/>
        <v>300</v>
      </c>
      <c r="T651" s="12">
        <v>0</v>
      </c>
      <c r="U651" s="12">
        <v>1</v>
      </c>
      <c r="V651" s="12">
        <v>0</v>
      </c>
      <c r="W651" s="12">
        <v>0</v>
      </c>
      <c r="X651" s="12">
        <v>0</v>
      </c>
      <c r="Y651" s="6" t="s">
        <v>61</v>
      </c>
      <c r="Z651" s="6" t="s">
        <v>62</v>
      </c>
      <c r="AA651" s="9" t="s">
        <v>116</v>
      </c>
      <c r="AB651" s="9" t="s">
        <v>116</v>
      </c>
      <c r="AC651" s="9" t="s">
        <v>116</v>
      </c>
      <c r="AD651" s="9" t="s">
        <v>116</v>
      </c>
      <c r="AE651" s="9" t="s">
        <v>49</v>
      </c>
      <c r="AF651" s="5">
        <v>3</v>
      </c>
      <c r="AG651" s="10">
        <f>VLOOKUP(B651,[1]NPRS!$A$29:$O$1904,10,FALSE)</f>
        <v>0</v>
      </c>
      <c r="AH651" s="5" t="str">
        <f>VLOOKUP(B651,'[1]Current Slope List'!$A$29:$M$1904,12,FALSE)</f>
        <v>Yes</v>
      </c>
      <c r="AI651" s="6" t="str">
        <f>IF(VLOOKUP(B227,'[1]intensive 2019'!$A$2:$E$145,1,TRUE)=B227,"Y","N")</f>
        <v>N</v>
      </c>
      <c r="AJ651" s="6" t="s">
        <v>50</v>
      </c>
      <c r="AK651" s="5">
        <v>5</v>
      </c>
      <c r="AL651" s="6" t="s">
        <v>50</v>
      </c>
      <c r="AM651" s="6" t="s">
        <v>50</v>
      </c>
      <c r="AN651" s="6" t="s">
        <v>50</v>
      </c>
      <c r="AO651" s="6" t="s">
        <v>50</v>
      </c>
      <c r="AP651" s="6" t="s">
        <v>50</v>
      </c>
    </row>
    <row r="652" spans="1:42">
      <c r="A652" s="5">
        <v>651</v>
      </c>
      <c r="B652" s="5" t="s">
        <v>1178</v>
      </c>
      <c r="C652" s="6" t="str">
        <f>IF(VLOOKUP(B652,'[1]Current Slope List'!$A$29:$M$1904,1,FALSE)=B652,"Y","N")</f>
        <v>Y</v>
      </c>
      <c r="D652" s="5" t="str">
        <f>VLOOKUP(B652,'[1]Current Slope List'!$A$29:$M$1904,2,FALSE)</f>
        <v>10SW-D/C2</v>
      </c>
      <c r="E652" s="5">
        <f>VLOOKUP(B652,'[1]Current Slope List'!$A$29:$M$1904,3,FALSE)</f>
        <v>0</v>
      </c>
      <c r="F652" s="6" t="str">
        <f t="shared" si="20"/>
        <v>WHOLE</v>
      </c>
      <c r="G652" s="6" t="str">
        <f>VLOOKUP(B652,'[1]Current Slope List'!$A$29:$M$1904,4,FALSE)</f>
        <v>E</v>
      </c>
      <c r="H652" s="6" t="str">
        <f>VLOOKUP(B652,'[1]Current Slope List'!$A$29:$M$1904,5,FALSE)</f>
        <v>SKW&amp;Is-S</v>
      </c>
      <c r="I652" s="6" t="s">
        <v>899</v>
      </c>
      <c r="J652" s="6" t="s">
        <v>1055</v>
      </c>
      <c r="K652" s="6">
        <f>VLOOKUP(B652,'[1]Current Slope List'!$A$29:$M$1904,11,FALSE)</f>
        <v>0</v>
      </c>
      <c r="L652" s="5" t="s">
        <v>1056</v>
      </c>
      <c r="M652" s="5" t="s">
        <v>1057</v>
      </c>
      <c r="N652" s="5" t="str">
        <f>VLOOKUP(B652,'[1]Current Slope List'!$A$29:$M$1904,8,FALSE)</f>
        <v>CSD</v>
      </c>
      <c r="O652" s="7" t="s">
        <v>125</v>
      </c>
      <c r="P652" s="7">
        <v>40</v>
      </c>
      <c r="Q652" s="7">
        <v>13.2</v>
      </c>
      <c r="R652" s="7">
        <v>70</v>
      </c>
      <c r="S652" s="7">
        <f t="shared" si="21"/>
        <v>924</v>
      </c>
      <c r="T652" s="12">
        <v>0</v>
      </c>
      <c r="U652" s="12">
        <v>0</v>
      </c>
      <c r="V652" s="12">
        <v>1</v>
      </c>
      <c r="W652" s="12">
        <v>0</v>
      </c>
      <c r="X652" s="12">
        <v>0</v>
      </c>
      <c r="Y652" s="6" t="s">
        <v>61</v>
      </c>
      <c r="Z652" s="6" t="s">
        <v>72</v>
      </c>
      <c r="AA652" s="9" t="s">
        <v>116</v>
      </c>
      <c r="AB652" s="9" t="s">
        <v>116</v>
      </c>
      <c r="AC652" s="9" t="s">
        <v>116</v>
      </c>
      <c r="AD652" s="9" t="s">
        <v>116</v>
      </c>
      <c r="AE652" s="9" t="s">
        <v>49</v>
      </c>
      <c r="AF652" s="5">
        <v>1</v>
      </c>
      <c r="AG652" s="10">
        <f>VLOOKUP(B652,[1]NPRS!$A$29:$O$1904,10,FALSE)</f>
        <v>0.64</v>
      </c>
      <c r="AH652" s="5" t="str">
        <f>VLOOKUP(B652,'[1]Current Slope List'!$A$29:$M$1904,12,FALSE)</f>
        <v>No</v>
      </c>
      <c r="AI652" s="6" t="str">
        <f>IF(VLOOKUP(B228,'[1]intensive 2019'!$A$2:$E$145,1,TRUE)=B228,"Y","N")</f>
        <v>N</v>
      </c>
      <c r="AJ652" s="6" t="s">
        <v>50</v>
      </c>
      <c r="AL652" s="6" t="s">
        <v>50</v>
      </c>
      <c r="AM652" s="6" t="s">
        <v>50</v>
      </c>
      <c r="AN652" s="6" t="s">
        <v>50</v>
      </c>
      <c r="AO652" s="6" t="s">
        <v>50</v>
      </c>
      <c r="AP652" s="6" t="s">
        <v>50</v>
      </c>
    </row>
    <row r="653" spans="1:42">
      <c r="A653" s="5">
        <v>652</v>
      </c>
      <c r="B653" s="5" t="s">
        <v>1179</v>
      </c>
      <c r="C653" s="6" t="str">
        <f>IF(VLOOKUP(B653,'[1]Current Slope List'!$A$29:$M$1904,1,FALSE)=B653,"Y","N")</f>
        <v>Y</v>
      </c>
      <c r="D653" s="5" t="str">
        <f>VLOOKUP(B653,'[1]Current Slope List'!$A$29:$M$1904,2,FALSE)</f>
        <v>10SW-D/C66</v>
      </c>
      <c r="E653" s="5">
        <f>VLOOKUP(B653,'[1]Current Slope List'!$A$29:$M$1904,3,FALSE)</f>
        <v>0</v>
      </c>
      <c r="F653" s="6" t="str">
        <f t="shared" si="20"/>
        <v>WHOLE</v>
      </c>
      <c r="G653" s="6" t="str">
        <f>VLOOKUP(B653,'[1]Current Slope List'!$A$29:$M$1904,4,FALSE)</f>
        <v>E</v>
      </c>
      <c r="H653" s="6" t="str">
        <f>VLOOKUP(B653,'[1]Current Slope List'!$A$29:$M$1904,5,FALSE)</f>
        <v>SKW&amp;Is-S</v>
      </c>
      <c r="I653" s="6" t="s">
        <v>899</v>
      </c>
      <c r="J653" s="6" t="s">
        <v>1055</v>
      </c>
      <c r="K653" s="6">
        <f>VLOOKUP(B653,'[1]Current Slope List'!$A$29:$M$1904,11,FALSE)</f>
        <v>0</v>
      </c>
      <c r="L653" s="5" t="s">
        <v>1056</v>
      </c>
      <c r="M653" s="5" t="s">
        <v>1057</v>
      </c>
      <c r="N653" s="5" t="str">
        <f>VLOOKUP(B653,'[1]Current Slope List'!$A$29:$M$1904,8,FALSE)</f>
        <v>CSD</v>
      </c>
      <c r="O653" s="7" t="s">
        <v>125</v>
      </c>
      <c r="P653" s="7">
        <v>35</v>
      </c>
      <c r="Q653" s="7">
        <v>14</v>
      </c>
      <c r="R653" s="7">
        <v>22.5</v>
      </c>
      <c r="S653" s="7">
        <f t="shared" si="21"/>
        <v>315</v>
      </c>
      <c r="T653" s="12">
        <v>0</v>
      </c>
      <c r="U653" s="12">
        <v>0.7</v>
      </c>
      <c r="V653" s="12">
        <v>0.3</v>
      </c>
      <c r="W653" s="12">
        <v>0</v>
      </c>
      <c r="X653" s="12">
        <v>0</v>
      </c>
      <c r="Y653" s="6" t="s">
        <v>61</v>
      </c>
      <c r="Z653" s="6" t="s">
        <v>72</v>
      </c>
      <c r="AA653" s="9" t="s">
        <v>116</v>
      </c>
      <c r="AB653" s="9" t="s">
        <v>116</v>
      </c>
      <c r="AC653" s="9" t="s">
        <v>116</v>
      </c>
      <c r="AD653" s="9" t="s">
        <v>116</v>
      </c>
      <c r="AE653" s="9" t="s">
        <v>49</v>
      </c>
      <c r="AF653" s="5">
        <v>3</v>
      </c>
      <c r="AG653" s="10">
        <f>VLOOKUP(B653,[1]NPRS!$A$29:$O$1904,10,FALSE)</f>
        <v>0.02</v>
      </c>
      <c r="AH653" s="5" t="str">
        <f>VLOOKUP(B653,'[1]Current Slope List'!$A$29:$M$1904,12,FALSE)</f>
        <v>Yes</v>
      </c>
      <c r="AI653" s="6" t="str">
        <f>IF(VLOOKUP(B229,'[1]intensive 2019'!$A$2:$E$145,1,TRUE)=B229,"Y","N")</f>
        <v>N</v>
      </c>
      <c r="AJ653" s="6" t="s">
        <v>50</v>
      </c>
      <c r="AK653" s="5">
        <v>0</v>
      </c>
      <c r="AL653" s="6" t="s">
        <v>50</v>
      </c>
      <c r="AM653" s="6" t="s">
        <v>50</v>
      </c>
      <c r="AN653" s="6" t="s">
        <v>50</v>
      </c>
      <c r="AO653" s="6" t="s">
        <v>50</v>
      </c>
      <c r="AP653" s="6" t="s">
        <v>50</v>
      </c>
    </row>
    <row r="654" spans="1:42">
      <c r="A654" s="5">
        <v>653</v>
      </c>
      <c r="B654" s="5" t="s">
        <v>1180</v>
      </c>
      <c r="C654" s="6" t="str">
        <f>IF(VLOOKUP(B654,'[1]Current Slope List'!$A$29:$M$1904,1,FALSE)=B654,"Y","N")</f>
        <v>Y</v>
      </c>
      <c r="D654" s="5" t="str">
        <f>VLOOKUP(B654,'[1]Current Slope List'!$A$29:$M$1904,2,FALSE)</f>
        <v>10SW-D/C67</v>
      </c>
      <c r="E654" s="5">
        <f>VLOOKUP(B654,'[1]Current Slope List'!$A$29:$M$1904,3,FALSE)</f>
        <v>0</v>
      </c>
      <c r="F654" s="6" t="str">
        <f t="shared" si="20"/>
        <v>WHOLE</v>
      </c>
      <c r="G654" s="6" t="str">
        <f>VLOOKUP(B654,'[1]Current Slope List'!$A$29:$M$1904,4,FALSE)</f>
        <v>E</v>
      </c>
      <c r="H654" s="6" t="str">
        <f>VLOOKUP(B654,'[1]Current Slope List'!$A$29:$M$1904,5,FALSE)</f>
        <v>SKW&amp;Is-S</v>
      </c>
      <c r="I654" s="6" t="s">
        <v>899</v>
      </c>
      <c r="J654" s="6" t="s">
        <v>1055</v>
      </c>
      <c r="K654" s="6">
        <f>VLOOKUP(B654,'[1]Current Slope List'!$A$29:$M$1904,11,FALSE)</f>
        <v>0</v>
      </c>
      <c r="L654" s="5" t="s">
        <v>1056</v>
      </c>
      <c r="M654" s="5" t="s">
        <v>1057</v>
      </c>
      <c r="N654" s="5" t="str">
        <f>VLOOKUP(B654,'[1]Current Slope List'!$A$29:$M$1904,8,FALSE)</f>
        <v>CSD</v>
      </c>
      <c r="O654" s="7" t="s">
        <v>125</v>
      </c>
      <c r="P654" s="7">
        <v>35</v>
      </c>
      <c r="Q654" s="7">
        <v>4</v>
      </c>
      <c r="R654" s="7">
        <v>70</v>
      </c>
      <c r="S654" s="7">
        <f t="shared" si="21"/>
        <v>280</v>
      </c>
      <c r="T654" s="12">
        <v>0</v>
      </c>
      <c r="U654" s="12">
        <v>1</v>
      </c>
      <c r="V654" s="12">
        <v>0</v>
      </c>
      <c r="W654" s="12">
        <v>0</v>
      </c>
      <c r="X654" s="12">
        <v>0</v>
      </c>
      <c r="Y654" s="6" t="s">
        <v>78</v>
      </c>
      <c r="Z654" s="6" t="s">
        <v>72</v>
      </c>
      <c r="AA654" s="9" t="s">
        <v>116</v>
      </c>
      <c r="AB654" s="9" t="s">
        <v>116</v>
      </c>
      <c r="AC654" s="9" t="s">
        <v>116</v>
      </c>
      <c r="AD654" s="9" t="s">
        <v>116</v>
      </c>
      <c r="AE654" s="9" t="s">
        <v>49</v>
      </c>
      <c r="AF654" s="5">
        <v>3</v>
      </c>
      <c r="AG654" s="10">
        <f>VLOOKUP(B654,[1]NPRS!$A$29:$O$1904,10,FALSE)</f>
        <v>0</v>
      </c>
      <c r="AH654" s="5" t="str">
        <f>VLOOKUP(B654,'[1]Current Slope List'!$A$29:$M$1904,12,FALSE)</f>
        <v>Yes</v>
      </c>
      <c r="AI654" s="6" t="str">
        <f>IF(VLOOKUP(B230,'[1]intensive 2019'!$A$2:$E$145,1,TRUE)=B230,"Y","N")</f>
        <v>N</v>
      </c>
      <c r="AJ654" s="6" t="s">
        <v>50</v>
      </c>
      <c r="AK654" s="5">
        <v>8</v>
      </c>
      <c r="AL654" s="6" t="s">
        <v>50</v>
      </c>
      <c r="AM654" s="6" t="s">
        <v>50</v>
      </c>
      <c r="AN654" s="6" t="s">
        <v>50</v>
      </c>
      <c r="AO654" s="6" t="s">
        <v>50</v>
      </c>
      <c r="AP654" s="6" t="s">
        <v>50</v>
      </c>
    </row>
    <row r="655" spans="1:42">
      <c r="A655" s="5">
        <v>654</v>
      </c>
      <c r="B655" s="5" t="s">
        <v>1181</v>
      </c>
      <c r="C655" s="6" t="str">
        <f>IF(VLOOKUP(B655,'[1]Current Slope List'!$A$29:$M$1904,1,FALSE)=B655,"Y","N")</f>
        <v>Y</v>
      </c>
      <c r="D655" s="5" t="str">
        <f>VLOOKUP(B655,'[1]Current Slope List'!$A$29:$M$1904,2,FALSE)</f>
        <v>10SW-D/C80</v>
      </c>
      <c r="E655" s="5">
        <f>VLOOKUP(B655,'[1]Current Slope List'!$A$29:$M$1904,3,FALSE)</f>
        <v>0</v>
      </c>
      <c r="F655" s="6" t="str">
        <f t="shared" si="20"/>
        <v>WHOLE</v>
      </c>
      <c r="G655" s="6" t="str">
        <f>VLOOKUP(B655,'[1]Current Slope List'!$A$29:$M$1904,4,FALSE)</f>
        <v>E</v>
      </c>
      <c r="H655" s="6" t="str">
        <f>VLOOKUP(B655,'[1]Current Slope List'!$A$29:$M$1904,5,FALSE)</f>
        <v>SKW&amp;Is-S</v>
      </c>
      <c r="I655" s="6" t="s">
        <v>899</v>
      </c>
      <c r="J655" s="6" t="s">
        <v>1055</v>
      </c>
      <c r="K655" s="6">
        <f>VLOOKUP(B655,'[1]Current Slope List'!$A$29:$M$1904,11,FALSE)</f>
        <v>0</v>
      </c>
      <c r="L655" s="5" t="s">
        <v>1056</v>
      </c>
      <c r="M655" s="5" t="s">
        <v>1057</v>
      </c>
      <c r="N655" s="5" t="str">
        <f>VLOOKUP(B655,'[1]Current Slope List'!$A$29:$M$1904,8,FALSE)</f>
        <v>CSD</v>
      </c>
      <c r="O655" s="7" t="s">
        <v>125</v>
      </c>
      <c r="P655" s="7">
        <v>40</v>
      </c>
      <c r="Q655" s="7">
        <v>8</v>
      </c>
      <c r="R655" s="7">
        <v>105</v>
      </c>
      <c r="S655" s="7">
        <f t="shared" si="21"/>
        <v>840</v>
      </c>
      <c r="T655" s="12">
        <v>0</v>
      </c>
      <c r="U655" s="12">
        <v>0</v>
      </c>
      <c r="V655" s="12">
        <v>0</v>
      </c>
      <c r="W655" s="12">
        <v>1</v>
      </c>
      <c r="X655" s="12">
        <v>0</v>
      </c>
      <c r="Y655" s="6" t="s">
        <v>61</v>
      </c>
      <c r="Z655" s="6" t="s">
        <v>72</v>
      </c>
      <c r="AA655" s="9" t="s">
        <v>116</v>
      </c>
      <c r="AB655" s="9" t="s">
        <v>116</v>
      </c>
      <c r="AC655" s="9" t="s">
        <v>116</v>
      </c>
      <c r="AD655" s="9" t="s">
        <v>116</v>
      </c>
      <c r="AE655" s="9" t="s">
        <v>49</v>
      </c>
      <c r="AF655" s="5">
        <v>3</v>
      </c>
      <c r="AG655" s="10">
        <f>VLOOKUP(B655,[1]NPRS!$A$29:$O$1904,10,FALSE)</f>
        <v>0</v>
      </c>
      <c r="AH655" s="5" t="str">
        <f>VLOOKUP(B655,'[1]Current Slope List'!$A$29:$M$1904,12,FALSE)</f>
        <v>Yes</v>
      </c>
      <c r="AI655" s="6" t="str">
        <f>IF(VLOOKUP(B231,'[1]intensive 2019'!$A$2:$E$145,1,TRUE)=B231,"Y","N")</f>
        <v>N</v>
      </c>
      <c r="AJ655" s="6" t="s">
        <v>50</v>
      </c>
      <c r="AK655" s="5">
        <v>9</v>
      </c>
      <c r="AL655" s="6" t="s">
        <v>50</v>
      </c>
      <c r="AM655" s="6" t="s">
        <v>50</v>
      </c>
      <c r="AN655" s="6" t="s">
        <v>50</v>
      </c>
      <c r="AO655" s="6" t="s">
        <v>50</v>
      </c>
      <c r="AP655" s="6" t="s">
        <v>50</v>
      </c>
    </row>
    <row r="656" spans="1:42">
      <c r="A656" s="5">
        <v>655</v>
      </c>
      <c r="B656" s="5" t="s">
        <v>1182</v>
      </c>
      <c r="C656" s="6" t="str">
        <f>IF(VLOOKUP(B656,'[1]Current Slope List'!$A$29:$M$1904,1,FALSE)=B656,"Y","N")</f>
        <v>Y</v>
      </c>
      <c r="D656" s="5" t="str">
        <f>VLOOKUP(B656,'[1]Current Slope List'!$A$29:$M$1904,2,FALSE)</f>
        <v>10SW-D/C86</v>
      </c>
      <c r="E656" s="5">
        <f>VLOOKUP(B656,'[1]Current Slope List'!$A$29:$M$1904,3,FALSE)</f>
        <v>0</v>
      </c>
      <c r="F656" s="6" t="str">
        <f t="shared" si="20"/>
        <v>WHOLE</v>
      </c>
      <c r="G656" s="6" t="str">
        <f>VLOOKUP(B656,'[1]Current Slope List'!$A$29:$M$1904,4,FALSE)</f>
        <v>E</v>
      </c>
      <c r="H656" s="6" t="str">
        <f>VLOOKUP(B656,'[1]Current Slope List'!$A$29:$M$1904,5,FALSE)</f>
        <v>SKW&amp;Is-S</v>
      </c>
      <c r="I656" s="6" t="s">
        <v>899</v>
      </c>
      <c r="J656" s="6" t="s">
        <v>1055</v>
      </c>
      <c r="K656" s="6">
        <f>VLOOKUP(B656,'[1]Current Slope List'!$A$29:$M$1904,11,FALSE)</f>
        <v>0</v>
      </c>
      <c r="L656" s="5" t="s">
        <v>1056</v>
      </c>
      <c r="M656" s="5" t="s">
        <v>1057</v>
      </c>
      <c r="N656" s="5" t="str">
        <f>VLOOKUP(B656,'[1]Current Slope List'!$A$29:$M$1904,8,FALSE)</f>
        <v>CSD</v>
      </c>
      <c r="O656" s="7" t="s">
        <v>125</v>
      </c>
      <c r="P656" s="7">
        <v>45</v>
      </c>
      <c r="Q656" s="7">
        <v>5.5</v>
      </c>
      <c r="R656" s="7">
        <v>135</v>
      </c>
      <c r="S656" s="7">
        <f t="shared" si="21"/>
        <v>742.5</v>
      </c>
      <c r="T656" s="12">
        <v>0</v>
      </c>
      <c r="U656" s="12">
        <v>0</v>
      </c>
      <c r="V656" s="12">
        <v>0</v>
      </c>
      <c r="W656" s="12">
        <v>1</v>
      </c>
      <c r="X656" s="12">
        <v>0</v>
      </c>
      <c r="Y656" s="6" t="s">
        <v>78</v>
      </c>
      <c r="Z656" s="6" t="s">
        <v>72</v>
      </c>
      <c r="AA656" s="9" t="s">
        <v>116</v>
      </c>
      <c r="AB656" s="9" t="s">
        <v>116</v>
      </c>
      <c r="AC656" s="9" t="s">
        <v>116</v>
      </c>
      <c r="AD656" s="9" t="s">
        <v>116</v>
      </c>
      <c r="AE656" s="9" t="s">
        <v>49</v>
      </c>
      <c r="AF656" s="5">
        <v>3</v>
      </c>
      <c r="AG656" s="10">
        <f>VLOOKUP(B656,[1]NPRS!$A$29:$O$1904,10,FALSE)</f>
        <v>0</v>
      </c>
      <c r="AH656" s="5" t="str">
        <f>VLOOKUP(B656,'[1]Current Slope List'!$A$29:$M$1904,12,FALSE)</f>
        <v>Yes</v>
      </c>
      <c r="AI656" s="6" t="str">
        <f>IF(VLOOKUP(B232,'[1]intensive 2019'!$A$2:$E$145,1,TRUE)=B232,"Y","N")</f>
        <v>N</v>
      </c>
      <c r="AJ656" s="6" t="s">
        <v>50</v>
      </c>
      <c r="AK656" s="5">
        <v>2</v>
      </c>
      <c r="AL656" s="6" t="s">
        <v>50</v>
      </c>
      <c r="AM656" s="6" t="s">
        <v>50</v>
      </c>
      <c r="AN656" s="6" t="s">
        <v>50</v>
      </c>
      <c r="AO656" s="6" t="s">
        <v>50</v>
      </c>
      <c r="AP656" s="6" t="s">
        <v>50</v>
      </c>
    </row>
    <row r="657" spans="1:42">
      <c r="A657" s="5">
        <v>656</v>
      </c>
      <c r="B657" s="5" t="s">
        <v>1183</v>
      </c>
      <c r="C657" s="6" t="str">
        <f>IF(VLOOKUP(B657,'[1]Current Slope List'!$A$29:$M$1904,1,FALSE)=B657,"Y","N")</f>
        <v>Y</v>
      </c>
      <c r="D657" s="5" t="str">
        <f>VLOOKUP(B657,'[1]Current Slope List'!$A$29:$M$1904,2,FALSE)</f>
        <v>10SW-D/R7</v>
      </c>
      <c r="E657" s="5">
        <f>VLOOKUP(B657,'[1]Current Slope List'!$A$29:$M$1904,3,FALSE)</f>
        <v>0</v>
      </c>
      <c r="F657" s="6" t="str">
        <f t="shared" si="20"/>
        <v>WHOLE</v>
      </c>
      <c r="G657" s="6" t="str">
        <f>VLOOKUP(B657,'[1]Current Slope List'!$A$29:$M$1904,4,FALSE)</f>
        <v>E</v>
      </c>
      <c r="H657" s="6" t="str">
        <f>VLOOKUP(B657,'[1]Current Slope List'!$A$29:$M$1904,5,FALSE)</f>
        <v>SKW&amp;Is-S</v>
      </c>
      <c r="I657" s="6" t="s">
        <v>899</v>
      </c>
      <c r="J657" s="6" t="s">
        <v>1055</v>
      </c>
      <c r="K657" s="6">
        <f>VLOOKUP(B657,'[1]Current Slope List'!$A$29:$M$1904,11,FALSE)</f>
        <v>0</v>
      </c>
      <c r="L657" s="5" t="s">
        <v>1056</v>
      </c>
      <c r="M657" s="5" t="s">
        <v>1057</v>
      </c>
      <c r="N657" s="5" t="str">
        <f>VLOOKUP(B657,'[1]Current Slope List'!$A$29:$M$1904,8,FALSE)</f>
        <v>CSD</v>
      </c>
      <c r="O657" s="7" t="s">
        <v>46</v>
      </c>
      <c r="P657" s="6" t="s">
        <v>49</v>
      </c>
      <c r="Q657" s="6" t="s">
        <v>49</v>
      </c>
      <c r="R657" s="6" t="s">
        <v>49</v>
      </c>
      <c r="S657" s="6" t="s">
        <v>49</v>
      </c>
      <c r="T657" s="6" t="s">
        <v>49</v>
      </c>
      <c r="U657" s="6" t="s">
        <v>49</v>
      </c>
      <c r="V657" s="6" t="s">
        <v>49</v>
      </c>
      <c r="W657" s="6" t="s">
        <v>49</v>
      </c>
      <c r="X657" s="6" t="s">
        <v>49</v>
      </c>
      <c r="Y657" s="13" t="s">
        <v>49</v>
      </c>
      <c r="Z657" s="6" t="s">
        <v>49</v>
      </c>
      <c r="AA657" s="9" t="s">
        <v>109</v>
      </c>
      <c r="AB657" s="9">
        <v>11.5</v>
      </c>
      <c r="AC657" s="9" t="s">
        <v>351</v>
      </c>
      <c r="AD657" s="9" t="s">
        <v>352</v>
      </c>
      <c r="AE657" s="9" t="s">
        <v>62</v>
      </c>
      <c r="AF657" s="5">
        <v>3</v>
      </c>
      <c r="AG657" s="10">
        <f>VLOOKUP(B657,[1]NPRS!$A$29:$O$1904,10,FALSE)</f>
        <v>0</v>
      </c>
      <c r="AH657" s="5" t="str">
        <f>VLOOKUP(B657,'[1]Current Slope List'!$A$29:$M$1904,12,FALSE)</f>
        <v>No</v>
      </c>
      <c r="AI657" s="6" t="str">
        <f>IF(VLOOKUP(B233,'[1]intensive 2019'!$A$2:$E$145,1,TRUE)=B233,"Y","N")</f>
        <v>N</v>
      </c>
      <c r="AJ657" s="6" t="s">
        <v>50</v>
      </c>
      <c r="AL657" s="6" t="s">
        <v>50</v>
      </c>
      <c r="AM657" s="6" t="s">
        <v>50</v>
      </c>
      <c r="AN657" s="6" t="s">
        <v>50</v>
      </c>
      <c r="AO657" s="6" t="s">
        <v>50</v>
      </c>
      <c r="AP657" s="6" t="s">
        <v>50</v>
      </c>
    </row>
    <row r="658" spans="1:42">
      <c r="A658" s="5">
        <v>657</v>
      </c>
      <c r="B658" s="5" t="s">
        <v>1184</v>
      </c>
      <c r="C658" s="6" t="str">
        <f>IF(VLOOKUP(B658,'[1]Current Slope List'!$A$29:$M$1904,1,FALSE)=B658,"Y","N")</f>
        <v>Y</v>
      </c>
      <c r="D658" s="5" t="str">
        <f>VLOOKUP(B658,'[1]Current Slope List'!$A$29:$M$1904,2,FALSE)</f>
        <v>10SW-D/R10</v>
      </c>
      <c r="E658" s="5">
        <f>VLOOKUP(B658,'[1]Current Slope List'!$A$29:$M$1904,3,FALSE)</f>
        <v>0</v>
      </c>
      <c r="F658" s="6" t="str">
        <f t="shared" si="20"/>
        <v>WHOLE</v>
      </c>
      <c r="G658" s="6" t="str">
        <f>VLOOKUP(B658,'[1]Current Slope List'!$A$29:$M$1904,4,FALSE)</f>
        <v>E</v>
      </c>
      <c r="H658" s="6" t="str">
        <f>VLOOKUP(B658,'[1]Current Slope List'!$A$29:$M$1904,5,FALSE)</f>
        <v>SKW&amp;Is-S</v>
      </c>
      <c r="I658" s="6" t="s">
        <v>899</v>
      </c>
      <c r="J658" s="6" t="s">
        <v>1055</v>
      </c>
      <c r="K658" s="6">
        <f>VLOOKUP(B658,'[1]Current Slope List'!$A$29:$M$1904,11,FALSE)</f>
        <v>0</v>
      </c>
      <c r="L658" s="5" t="s">
        <v>1056</v>
      </c>
      <c r="M658" s="5" t="s">
        <v>1057</v>
      </c>
      <c r="N658" s="5" t="str">
        <f>VLOOKUP(B658,'[1]Current Slope List'!$A$29:$M$1904,8,FALSE)</f>
        <v>CSD</v>
      </c>
      <c r="O658" s="7" t="s">
        <v>46</v>
      </c>
      <c r="P658" s="6" t="s">
        <v>49</v>
      </c>
      <c r="Q658" s="6" t="s">
        <v>49</v>
      </c>
      <c r="R658" s="6" t="s">
        <v>49</v>
      </c>
      <c r="S658" s="6" t="s">
        <v>49</v>
      </c>
      <c r="T658" s="6" t="s">
        <v>49</v>
      </c>
      <c r="U658" s="6" t="s">
        <v>49</v>
      </c>
      <c r="V658" s="6" t="s">
        <v>49</v>
      </c>
      <c r="W658" s="6" t="s">
        <v>49</v>
      </c>
      <c r="X658" s="6" t="s">
        <v>49</v>
      </c>
      <c r="Y658" s="6" t="s">
        <v>49</v>
      </c>
      <c r="Z658" s="6" t="s">
        <v>49</v>
      </c>
      <c r="AA658" s="9" t="s">
        <v>109</v>
      </c>
      <c r="AB658" s="9">
        <v>12</v>
      </c>
      <c r="AC658" s="9" t="s">
        <v>351</v>
      </c>
      <c r="AD658" s="9" t="s">
        <v>352</v>
      </c>
      <c r="AE658" s="9" t="s">
        <v>72</v>
      </c>
      <c r="AF658" s="5">
        <v>3</v>
      </c>
      <c r="AG658" s="10">
        <f>VLOOKUP(B658,[1]NPRS!$A$29:$O$1904,10,FALSE)</f>
        <v>0</v>
      </c>
      <c r="AH658" s="5" t="str">
        <f>VLOOKUP(B658,'[1]Current Slope List'!$A$29:$M$1904,12,FALSE)</f>
        <v>No</v>
      </c>
      <c r="AI658" s="6" t="str">
        <f>IF(VLOOKUP(B234,'[1]intensive 2019'!$A$2:$E$145,1,TRUE)=B234,"Y","N")</f>
        <v>N</v>
      </c>
      <c r="AJ658" s="6" t="s">
        <v>50</v>
      </c>
      <c r="AL658" s="6" t="s">
        <v>50</v>
      </c>
      <c r="AM658" s="6" t="s">
        <v>50</v>
      </c>
      <c r="AN658" s="6" t="s">
        <v>50</v>
      </c>
      <c r="AO658" s="6" t="s">
        <v>50</v>
      </c>
      <c r="AP658" s="6" t="s">
        <v>50</v>
      </c>
    </row>
    <row r="659" spans="1:42">
      <c r="A659" s="5">
        <v>658</v>
      </c>
      <c r="B659" s="5" t="s">
        <v>1185</v>
      </c>
      <c r="C659" s="6" t="str">
        <f>IF(VLOOKUP(B659,'[1]Current Slope List'!$A$29:$M$1904,1,FALSE)=B659,"Y","N")</f>
        <v>Y</v>
      </c>
      <c r="D659" s="5" t="str">
        <f>VLOOKUP(B659,'[1]Current Slope List'!$A$29:$M$1904,2,FALSE)</f>
        <v>10SW-D/FR48</v>
      </c>
      <c r="E659" s="5">
        <f>VLOOKUP(B659,'[1]Current Slope List'!$A$29:$M$1904,3,FALSE)</f>
        <v>0</v>
      </c>
      <c r="F659" s="6" t="str">
        <f t="shared" si="20"/>
        <v>WHOLE</v>
      </c>
      <c r="G659" s="6" t="str">
        <f>VLOOKUP(B659,'[1]Current Slope List'!$A$29:$M$1904,4,FALSE)</f>
        <v>E</v>
      </c>
      <c r="H659" s="6" t="str">
        <f>VLOOKUP(B659,'[1]Current Slope List'!$A$29:$M$1904,5,FALSE)</f>
        <v>SKW&amp;Is-S</v>
      </c>
      <c r="I659" s="6" t="s">
        <v>899</v>
      </c>
      <c r="J659" s="6" t="s">
        <v>1055</v>
      </c>
      <c r="K659" s="6">
        <f>VLOOKUP(B659,'[1]Current Slope List'!$A$29:$M$1904,11,FALSE)</f>
        <v>0</v>
      </c>
      <c r="L659" s="5" t="s">
        <v>1056</v>
      </c>
      <c r="M659" s="5" t="s">
        <v>1057</v>
      </c>
      <c r="N659" s="5" t="str">
        <f>VLOOKUP(B659,'[1]Current Slope List'!$A$29:$M$1904,8,FALSE)</f>
        <v>CSD</v>
      </c>
      <c r="O659" s="7" t="s">
        <v>46</v>
      </c>
      <c r="P659" s="7">
        <v>55</v>
      </c>
      <c r="Q659" s="7">
        <v>4</v>
      </c>
      <c r="R659" s="7">
        <v>40</v>
      </c>
      <c r="S659" s="7">
        <f t="shared" si="21"/>
        <v>160</v>
      </c>
      <c r="T659" s="12">
        <v>0</v>
      </c>
      <c r="U659" s="12">
        <v>1</v>
      </c>
      <c r="V659" s="12">
        <v>0</v>
      </c>
      <c r="W659" s="12">
        <v>0</v>
      </c>
      <c r="X659" s="12">
        <v>0</v>
      </c>
      <c r="Y659" s="6" t="s">
        <v>61</v>
      </c>
      <c r="Z659" s="6" t="s">
        <v>62</v>
      </c>
      <c r="AA659" s="9" t="s">
        <v>248</v>
      </c>
      <c r="AB659" s="9">
        <v>16</v>
      </c>
      <c r="AC659" s="9" t="s">
        <v>351</v>
      </c>
      <c r="AD659" s="9" t="s">
        <v>352</v>
      </c>
      <c r="AE659" s="9" t="s">
        <v>72</v>
      </c>
      <c r="AF659" s="5">
        <v>3</v>
      </c>
      <c r="AG659" s="10">
        <f>VLOOKUP(B659,[1]NPRS!$A$29:$O$1904,10,FALSE)</f>
        <v>0</v>
      </c>
      <c r="AH659" s="5" t="str">
        <f>VLOOKUP(B659,'[1]Current Slope List'!$A$29:$M$1904,12,FALSE)</f>
        <v>Yes</v>
      </c>
      <c r="AI659" s="6" t="str">
        <f>IF(VLOOKUP(B235,'[1]intensive 2019'!$A$2:$E$145,1,TRUE)=B235,"Y","N")</f>
        <v>N</v>
      </c>
      <c r="AJ659" s="6" t="s">
        <v>50</v>
      </c>
      <c r="AK659" s="5">
        <v>11</v>
      </c>
      <c r="AL659" s="6" t="s">
        <v>50</v>
      </c>
      <c r="AM659" s="6" t="s">
        <v>50</v>
      </c>
      <c r="AN659" s="6" t="s">
        <v>50</v>
      </c>
      <c r="AO659" s="6" t="s">
        <v>50</v>
      </c>
      <c r="AP659" s="6" t="s">
        <v>50</v>
      </c>
    </row>
    <row r="660" spans="1:42">
      <c r="A660" s="5">
        <v>659</v>
      </c>
      <c r="B660" s="5" t="s">
        <v>1186</v>
      </c>
      <c r="C660" s="6" t="str">
        <f>IF(VLOOKUP(B660,'[1]Current Slope List'!$A$29:$M$1904,1,FALSE)=B660,"Y","N")</f>
        <v>Y</v>
      </c>
      <c r="D660" s="5" t="str">
        <f>VLOOKUP(B660,'[1]Current Slope List'!$A$29:$M$1904,2,FALSE)</f>
        <v>10SW-D/C81</v>
      </c>
      <c r="E660" s="5">
        <f>VLOOKUP(B660,'[1]Current Slope List'!$A$29:$M$1904,3,FALSE)</f>
        <v>0</v>
      </c>
      <c r="F660" s="6" t="str">
        <f t="shared" si="20"/>
        <v>WHOLE</v>
      </c>
      <c r="G660" s="6" t="str">
        <f>VLOOKUP(B660,'[1]Current Slope List'!$A$29:$M$1904,4,FALSE)</f>
        <v>E</v>
      </c>
      <c r="H660" s="6" t="str">
        <f>VLOOKUP(B660,'[1]Current Slope List'!$A$29:$M$1904,5,FALSE)</f>
        <v>SKW&amp;Is-S</v>
      </c>
      <c r="I660" s="6" t="s">
        <v>899</v>
      </c>
      <c r="J660" s="6" t="s">
        <v>1055</v>
      </c>
      <c r="K660" s="6">
        <f>VLOOKUP(B660,'[1]Current Slope List'!$A$29:$M$1904,11,FALSE)</f>
        <v>0</v>
      </c>
      <c r="L660" s="5" t="s">
        <v>1056</v>
      </c>
      <c r="M660" s="5" t="s">
        <v>1057</v>
      </c>
      <c r="N660" s="5" t="str">
        <f>VLOOKUP(B660,'[1]Current Slope List'!$A$29:$M$1904,8,FALSE)</f>
        <v>CSD</v>
      </c>
      <c r="O660" s="7" t="s">
        <v>125</v>
      </c>
      <c r="P660" s="7">
        <v>40</v>
      </c>
      <c r="Q660" s="7">
        <v>8</v>
      </c>
      <c r="R660" s="7">
        <v>120</v>
      </c>
      <c r="S660" s="7">
        <f t="shared" si="21"/>
        <v>960</v>
      </c>
      <c r="T660" s="12">
        <v>0</v>
      </c>
      <c r="U660" s="12">
        <v>0.2</v>
      </c>
      <c r="V660" s="12">
        <v>0.05</v>
      </c>
      <c r="W660" s="12">
        <v>0.75</v>
      </c>
      <c r="X660" s="12">
        <v>0</v>
      </c>
      <c r="Y660" s="6" t="s">
        <v>61</v>
      </c>
      <c r="Z660" s="6" t="s">
        <v>72</v>
      </c>
      <c r="AA660" s="9" t="s">
        <v>116</v>
      </c>
      <c r="AB660" s="9" t="s">
        <v>116</v>
      </c>
      <c r="AC660" s="9" t="s">
        <v>116</v>
      </c>
      <c r="AD660" s="9" t="s">
        <v>116</v>
      </c>
      <c r="AE660" s="9" t="s">
        <v>49</v>
      </c>
      <c r="AF660" s="5">
        <v>3</v>
      </c>
      <c r="AG660" s="10">
        <f>VLOOKUP(B660,[1]NPRS!$A$29:$O$1904,10,FALSE)</f>
        <v>0</v>
      </c>
      <c r="AH660" s="5" t="str">
        <f>VLOOKUP(B660,'[1]Current Slope List'!$A$29:$M$1904,12,FALSE)</f>
        <v>No</v>
      </c>
      <c r="AI660" s="6" t="str">
        <f>IF(VLOOKUP(B236,'[1]intensive 2019'!$A$2:$E$145,1,TRUE)=B236,"Y","N")</f>
        <v>N</v>
      </c>
      <c r="AJ660" s="6" t="s">
        <v>50</v>
      </c>
      <c r="AL660" s="6" t="s">
        <v>50</v>
      </c>
      <c r="AM660" s="6" t="s">
        <v>50</v>
      </c>
      <c r="AN660" s="6" t="s">
        <v>50</v>
      </c>
      <c r="AO660" s="6" t="s">
        <v>50</v>
      </c>
      <c r="AP660" s="6" t="s">
        <v>50</v>
      </c>
    </row>
    <row r="661" spans="1:42">
      <c r="A661" s="5">
        <v>660</v>
      </c>
      <c r="B661" s="5" t="s">
        <v>1187</v>
      </c>
      <c r="C661" s="6" t="str">
        <f>IF(VLOOKUP(B661,'[1]Current Slope List'!$A$29:$M$1904,1,FALSE)=B661,"Y","N")</f>
        <v>Y</v>
      </c>
      <c r="D661" s="5" t="str">
        <f>VLOOKUP(B661,'[1]Current Slope List'!$A$29:$M$1904,2,FALSE)</f>
        <v>10SW-D/C85</v>
      </c>
      <c r="E661" s="5">
        <f>VLOOKUP(B661,'[1]Current Slope List'!$A$29:$M$1904,3,FALSE)</f>
        <v>0</v>
      </c>
      <c r="F661" s="6" t="str">
        <f t="shared" si="20"/>
        <v>WHOLE</v>
      </c>
      <c r="G661" s="6" t="str">
        <f>VLOOKUP(B661,'[1]Current Slope List'!$A$29:$M$1904,4,FALSE)</f>
        <v>E</v>
      </c>
      <c r="H661" s="6" t="str">
        <f>VLOOKUP(B661,'[1]Current Slope List'!$A$29:$M$1904,5,FALSE)</f>
        <v>SKW&amp;Is-S</v>
      </c>
      <c r="I661" s="6" t="s">
        <v>899</v>
      </c>
      <c r="J661" s="6" t="s">
        <v>1055</v>
      </c>
      <c r="K661" s="6">
        <f>VLOOKUP(B661,'[1]Current Slope List'!$A$29:$M$1904,11,FALSE)</f>
        <v>0</v>
      </c>
      <c r="L661" s="5" t="s">
        <v>1056</v>
      </c>
      <c r="M661" s="5" t="s">
        <v>1057</v>
      </c>
      <c r="N661" s="5" t="str">
        <f>VLOOKUP(B661,'[1]Current Slope List'!$A$29:$M$1904,8,FALSE)</f>
        <v>CSD</v>
      </c>
      <c r="O661" s="7" t="s">
        <v>125</v>
      </c>
      <c r="P661" s="7">
        <v>40</v>
      </c>
      <c r="Q661" s="7">
        <v>14</v>
      </c>
      <c r="R661" s="7">
        <v>130</v>
      </c>
      <c r="S661" s="7">
        <f t="shared" si="21"/>
        <v>1820</v>
      </c>
      <c r="T661" s="12">
        <v>0.2</v>
      </c>
      <c r="U661" s="12">
        <v>0.2</v>
      </c>
      <c r="V661" s="12">
        <v>0</v>
      </c>
      <c r="W661" s="12">
        <v>0.6</v>
      </c>
      <c r="X661" s="12">
        <v>0</v>
      </c>
      <c r="Y661" s="6" t="s">
        <v>78</v>
      </c>
      <c r="Z661" s="6" t="s">
        <v>72</v>
      </c>
      <c r="AA661" s="9" t="s">
        <v>116</v>
      </c>
      <c r="AB661" s="9" t="s">
        <v>116</v>
      </c>
      <c r="AC661" s="9" t="s">
        <v>116</v>
      </c>
      <c r="AD661" s="9" t="s">
        <v>116</v>
      </c>
      <c r="AE661" s="9" t="s">
        <v>49</v>
      </c>
      <c r="AF661" s="5">
        <v>3</v>
      </c>
      <c r="AG661" s="10">
        <f>VLOOKUP(B661,[1]NPRS!$A$29:$O$1904,10,FALSE)</f>
        <v>0.04</v>
      </c>
      <c r="AH661" s="5" t="str">
        <f>VLOOKUP(B661,'[1]Current Slope List'!$A$29:$M$1904,12,FALSE)</f>
        <v>Yes</v>
      </c>
      <c r="AI661" s="6" t="str">
        <f>IF(VLOOKUP(B237,'[1]intensive 2019'!$A$2:$E$145,1,TRUE)=B237,"Y","N")</f>
        <v>N</v>
      </c>
      <c r="AJ661" s="6" t="s">
        <v>50</v>
      </c>
      <c r="AK661" s="5">
        <v>0</v>
      </c>
      <c r="AL661" s="6" t="s">
        <v>50</v>
      </c>
      <c r="AM661" s="6" t="s">
        <v>50</v>
      </c>
      <c r="AN661" s="6" t="s">
        <v>50</v>
      </c>
      <c r="AO661" s="6" t="s">
        <v>50</v>
      </c>
      <c r="AP661" s="6" t="s">
        <v>50</v>
      </c>
    </row>
    <row r="662" spans="1:42">
      <c r="A662" s="5">
        <v>661</v>
      </c>
      <c r="B662" s="5" t="s">
        <v>1188</v>
      </c>
      <c r="C662" s="6" t="str">
        <f>IF(VLOOKUP(B662,'[1]Current Slope List'!$A$29:$M$1904,1,FALSE)=B662,"Y","N")</f>
        <v>Y</v>
      </c>
      <c r="D662" s="5" t="str">
        <f>VLOOKUP(B662,'[1]Current Slope List'!$A$29:$M$1904,2,FALSE)</f>
        <v>10SW-D/F52</v>
      </c>
      <c r="E662" s="5">
        <f>VLOOKUP(B662,'[1]Current Slope List'!$A$29:$M$1904,3,FALSE)</f>
        <v>0</v>
      </c>
      <c r="F662" s="6" t="str">
        <f t="shared" si="20"/>
        <v>WHOLE</v>
      </c>
      <c r="G662" s="6" t="str">
        <f>VLOOKUP(B662,'[1]Current Slope List'!$A$29:$M$1904,4,FALSE)</f>
        <v>E</v>
      </c>
      <c r="H662" s="6" t="str">
        <f>VLOOKUP(B662,'[1]Current Slope List'!$A$29:$M$1904,5,FALSE)</f>
        <v>SKW&amp;Is-S</v>
      </c>
      <c r="I662" s="6" t="s">
        <v>899</v>
      </c>
      <c r="J662" s="6" t="s">
        <v>1055</v>
      </c>
      <c r="K662" s="6">
        <f>VLOOKUP(B662,'[1]Current Slope List'!$A$29:$M$1904,11,FALSE)</f>
        <v>0</v>
      </c>
      <c r="L662" s="5" t="s">
        <v>1056</v>
      </c>
      <c r="M662" s="5" t="s">
        <v>1057</v>
      </c>
      <c r="N662" s="5" t="str">
        <f>VLOOKUP(B662,'[1]Current Slope List'!$A$29:$M$1904,8,FALSE)</f>
        <v>CSD</v>
      </c>
      <c r="O662" s="7" t="s">
        <v>46</v>
      </c>
      <c r="P662" s="7">
        <v>26</v>
      </c>
      <c r="Q662" s="7">
        <v>12</v>
      </c>
      <c r="R662" s="7">
        <v>30</v>
      </c>
      <c r="S662" s="7">
        <f t="shared" si="21"/>
        <v>360</v>
      </c>
      <c r="T662" s="12">
        <v>0</v>
      </c>
      <c r="U662" s="12">
        <v>0.9</v>
      </c>
      <c r="V662" s="12">
        <v>0</v>
      </c>
      <c r="W662" s="12">
        <v>0.1</v>
      </c>
      <c r="X662" s="12">
        <v>0</v>
      </c>
      <c r="Y662" s="6" t="s">
        <v>61</v>
      </c>
      <c r="Z662" s="6" t="s">
        <v>72</v>
      </c>
      <c r="AA662" s="9" t="s">
        <v>116</v>
      </c>
      <c r="AB662" s="9" t="s">
        <v>116</v>
      </c>
      <c r="AC662" s="9" t="s">
        <v>116</v>
      </c>
      <c r="AD662" s="9" t="s">
        <v>116</v>
      </c>
      <c r="AE662" s="9" t="s">
        <v>49</v>
      </c>
      <c r="AF662" s="5">
        <v>3</v>
      </c>
      <c r="AG662" s="10">
        <f>VLOOKUP(B662,[1]NPRS!$A$29:$O$1904,10,FALSE)</f>
        <v>0</v>
      </c>
      <c r="AH662" s="5" t="str">
        <f>VLOOKUP(B662,'[1]Current Slope List'!$A$29:$M$1904,12,FALSE)</f>
        <v>Yes</v>
      </c>
      <c r="AI662" s="6" t="str">
        <f>IF(VLOOKUP(B238,'[1]intensive 2019'!$A$2:$E$145,1,TRUE)=B238,"Y","N")</f>
        <v>N</v>
      </c>
      <c r="AJ662" s="6" t="s">
        <v>50</v>
      </c>
      <c r="AK662" s="5">
        <v>14</v>
      </c>
      <c r="AL662" s="6" t="s">
        <v>50</v>
      </c>
      <c r="AM662" s="6" t="s">
        <v>50</v>
      </c>
      <c r="AN662" s="6" t="s">
        <v>50</v>
      </c>
      <c r="AO662" s="6" t="s">
        <v>50</v>
      </c>
      <c r="AP662" s="6" t="s">
        <v>50</v>
      </c>
    </row>
    <row r="663" spans="1:42">
      <c r="A663" s="5">
        <v>662</v>
      </c>
      <c r="B663" s="5" t="s">
        <v>1189</v>
      </c>
      <c r="C663" s="6" t="str">
        <f>IF(VLOOKUP(B663,'[1]Current Slope List'!$A$29:$M$1904,1,FALSE)=B663,"Y","N")</f>
        <v>Y</v>
      </c>
      <c r="D663" s="5" t="str">
        <f>VLOOKUP(B663,'[1]Current Slope List'!$A$29:$M$1904,2,FALSE)</f>
        <v>10SW-D/F50</v>
      </c>
      <c r="E663" s="5">
        <f>VLOOKUP(B663,'[1]Current Slope List'!$A$29:$M$1904,3,FALSE)</f>
        <v>0</v>
      </c>
      <c r="F663" s="6" t="str">
        <f t="shared" si="20"/>
        <v>WHOLE</v>
      </c>
      <c r="G663" s="6" t="str">
        <f>VLOOKUP(B663,'[1]Current Slope List'!$A$29:$M$1904,4,FALSE)</f>
        <v>E</v>
      </c>
      <c r="H663" s="6" t="str">
        <f>VLOOKUP(B663,'[1]Current Slope List'!$A$29:$M$1904,5,FALSE)</f>
        <v>SKW&amp;Is-S</v>
      </c>
      <c r="I663" s="6" t="s">
        <v>899</v>
      </c>
      <c r="J663" s="6" t="s">
        <v>1055</v>
      </c>
      <c r="K663" s="6">
        <f>VLOOKUP(B663,'[1]Current Slope List'!$A$29:$M$1904,11,FALSE)</f>
        <v>0</v>
      </c>
      <c r="L663" s="5" t="s">
        <v>1056</v>
      </c>
      <c r="M663" s="5" t="s">
        <v>1057</v>
      </c>
      <c r="N663" s="5" t="str">
        <f>VLOOKUP(B663,'[1]Current Slope List'!$A$29:$M$1904,8,FALSE)</f>
        <v>CSD</v>
      </c>
      <c r="O663" s="7" t="s">
        <v>46</v>
      </c>
      <c r="P663" s="7">
        <v>40</v>
      </c>
      <c r="Q663" s="7">
        <v>28</v>
      </c>
      <c r="R663" s="7">
        <v>7</v>
      </c>
      <c r="S663" s="7">
        <f t="shared" si="21"/>
        <v>196</v>
      </c>
      <c r="T663" s="12">
        <v>0</v>
      </c>
      <c r="U663" s="12">
        <v>1</v>
      </c>
      <c r="V663" s="12">
        <v>0</v>
      </c>
      <c r="W663" s="12">
        <v>0</v>
      </c>
      <c r="X663" s="12">
        <v>0</v>
      </c>
      <c r="Y663" s="6" t="s">
        <v>61</v>
      </c>
      <c r="Z663" s="6" t="s">
        <v>62</v>
      </c>
      <c r="AA663" s="9" t="s">
        <v>116</v>
      </c>
      <c r="AB663" s="9" t="s">
        <v>116</v>
      </c>
      <c r="AC663" s="9" t="s">
        <v>116</v>
      </c>
      <c r="AD663" s="9" t="s">
        <v>116</v>
      </c>
      <c r="AE663" s="9" t="s">
        <v>49</v>
      </c>
      <c r="AF663" s="5">
        <v>3</v>
      </c>
      <c r="AG663" s="10">
        <f>VLOOKUP(B663,[1]NPRS!$A$29:$O$1904,10,FALSE)</f>
        <v>0.08</v>
      </c>
      <c r="AH663" s="5" t="str">
        <f>VLOOKUP(B663,'[1]Current Slope List'!$A$29:$M$1904,12,FALSE)</f>
        <v>Yes</v>
      </c>
      <c r="AI663" s="6" t="str">
        <f>IF(VLOOKUP(B239,'[1]intensive 2019'!$A$2:$E$145,1,TRUE)=B239,"Y","N")</f>
        <v>N</v>
      </c>
      <c r="AJ663" s="6" t="s">
        <v>50</v>
      </c>
      <c r="AK663" s="5">
        <v>1</v>
      </c>
      <c r="AL663" s="6" t="s">
        <v>50</v>
      </c>
      <c r="AM663" s="6" t="s">
        <v>50</v>
      </c>
      <c r="AN663" s="6" t="s">
        <v>50</v>
      </c>
      <c r="AO663" s="6" t="s">
        <v>50</v>
      </c>
      <c r="AP663" s="6" t="s">
        <v>50</v>
      </c>
    </row>
    <row r="664" spans="1:42">
      <c r="A664" s="5">
        <v>663</v>
      </c>
      <c r="B664" s="5" t="s">
        <v>1190</v>
      </c>
      <c r="C664" s="6" t="str">
        <f>IF(VLOOKUP(B664,'[1]Current Slope List'!$A$29:$M$1904,1,FALSE)=B664,"Y","N")</f>
        <v>Y</v>
      </c>
      <c r="D664" s="5" t="str">
        <f>VLOOKUP(B664,'[1]Current Slope List'!$A$29:$M$1904,2,FALSE)</f>
        <v>10SW-D/C82</v>
      </c>
      <c r="E664" s="5">
        <f>VLOOKUP(B664,'[1]Current Slope List'!$A$29:$M$1904,3,FALSE)</f>
        <v>0</v>
      </c>
      <c r="F664" s="6" t="str">
        <f t="shared" si="20"/>
        <v>WHOLE</v>
      </c>
      <c r="G664" s="6" t="str">
        <f>VLOOKUP(B664,'[1]Current Slope List'!$A$29:$M$1904,4,FALSE)</f>
        <v>E</v>
      </c>
      <c r="H664" s="6" t="str">
        <f>VLOOKUP(B664,'[1]Current Slope List'!$A$29:$M$1904,5,FALSE)</f>
        <v>SKW&amp;Is-S</v>
      </c>
      <c r="I664" s="6" t="s">
        <v>899</v>
      </c>
      <c r="J664" s="6" t="s">
        <v>1055</v>
      </c>
      <c r="K664" s="6">
        <f>VLOOKUP(B664,'[1]Current Slope List'!$A$29:$M$1904,11,FALSE)</f>
        <v>0</v>
      </c>
      <c r="L664" s="5" t="s">
        <v>1056</v>
      </c>
      <c r="M664" s="5" t="s">
        <v>1057</v>
      </c>
      <c r="N664" s="5" t="str">
        <f>VLOOKUP(B664,'[1]Current Slope List'!$A$29:$M$1904,8,FALSE)</f>
        <v>CSD</v>
      </c>
      <c r="O664" s="7" t="s">
        <v>125</v>
      </c>
      <c r="P664" s="7">
        <v>50</v>
      </c>
      <c r="Q664" s="7">
        <v>9</v>
      </c>
      <c r="R664" s="7">
        <v>125</v>
      </c>
      <c r="S664" s="7">
        <f t="shared" si="21"/>
        <v>1125</v>
      </c>
      <c r="T664" s="12">
        <v>0.15</v>
      </c>
      <c r="U664" s="12">
        <v>0</v>
      </c>
      <c r="V664" s="12">
        <v>0</v>
      </c>
      <c r="W664" s="12">
        <v>0.85</v>
      </c>
      <c r="X664" s="12">
        <v>0</v>
      </c>
      <c r="Y664" s="6" t="s">
        <v>78</v>
      </c>
      <c r="Z664" s="6" t="s">
        <v>72</v>
      </c>
      <c r="AA664" s="9" t="s">
        <v>116</v>
      </c>
      <c r="AB664" s="9" t="s">
        <v>116</v>
      </c>
      <c r="AC664" s="9" t="s">
        <v>116</v>
      </c>
      <c r="AD664" s="9" t="s">
        <v>116</v>
      </c>
      <c r="AE664" s="9" t="s">
        <v>49</v>
      </c>
      <c r="AG664" s="10">
        <f>VLOOKUP(B664,[1]NPRS!$A$29:$O$1904,10,FALSE)</f>
        <v>0</v>
      </c>
      <c r="AH664" s="5" t="str">
        <f>VLOOKUP(B664,'[1]Current Slope List'!$A$29:$M$1904,12,FALSE)</f>
        <v>No</v>
      </c>
      <c r="AI664" s="6" t="str">
        <f>IF(VLOOKUP(B240,'[1]intensive 2019'!$A$2:$E$145,1,TRUE)=B240,"Y","N")</f>
        <v>N</v>
      </c>
      <c r="AJ664" s="6" t="s">
        <v>50</v>
      </c>
      <c r="AL664" s="6" t="s">
        <v>50</v>
      </c>
      <c r="AM664" s="6" t="s">
        <v>50</v>
      </c>
      <c r="AN664" s="6" t="s">
        <v>50</v>
      </c>
      <c r="AO664" s="6" t="s">
        <v>50</v>
      </c>
      <c r="AP664" s="6" t="s">
        <v>50</v>
      </c>
    </row>
    <row r="665" spans="1:42">
      <c r="A665" s="5">
        <v>664</v>
      </c>
      <c r="B665" s="5" t="s">
        <v>1191</v>
      </c>
      <c r="C665" s="6" t="str">
        <f>IF(VLOOKUP(B665,'[1]Current Slope List'!$A$29:$M$1904,1,FALSE)=B665,"Y","N")</f>
        <v>Y</v>
      </c>
      <c r="D665" s="5" t="str">
        <f>VLOOKUP(B665,'[1]Current Slope List'!$A$29:$M$1904,2,FALSE)</f>
        <v>10SW-D/C84</v>
      </c>
      <c r="E665" s="5">
        <f>VLOOKUP(B665,'[1]Current Slope List'!$A$29:$M$1904,3,FALSE)</f>
        <v>0</v>
      </c>
      <c r="F665" s="6" t="str">
        <f t="shared" si="20"/>
        <v>WHOLE</v>
      </c>
      <c r="G665" s="6" t="str">
        <f>VLOOKUP(B665,'[1]Current Slope List'!$A$29:$M$1904,4,FALSE)</f>
        <v>E</v>
      </c>
      <c r="H665" s="6" t="str">
        <f>VLOOKUP(B665,'[1]Current Slope List'!$A$29:$M$1904,5,FALSE)</f>
        <v>SKW&amp;Is-S</v>
      </c>
      <c r="I665" s="6" t="s">
        <v>899</v>
      </c>
      <c r="J665" s="6" t="s">
        <v>1055</v>
      </c>
      <c r="K665" s="6">
        <f>VLOOKUP(B665,'[1]Current Slope List'!$A$29:$M$1904,11,FALSE)</f>
        <v>0</v>
      </c>
      <c r="L665" s="5" t="s">
        <v>1056</v>
      </c>
      <c r="M665" s="5" t="s">
        <v>1057</v>
      </c>
      <c r="N665" s="5" t="str">
        <f>VLOOKUP(B665,'[1]Current Slope List'!$A$29:$M$1904,8,FALSE)</f>
        <v>CSD</v>
      </c>
      <c r="O665" s="7" t="s">
        <v>125</v>
      </c>
      <c r="P665" s="7">
        <v>44</v>
      </c>
      <c r="Q665" s="7">
        <v>13</v>
      </c>
      <c r="R665" s="7">
        <v>90</v>
      </c>
      <c r="S665" s="7">
        <f t="shared" si="21"/>
        <v>1170</v>
      </c>
      <c r="T665" s="12">
        <v>0.05</v>
      </c>
      <c r="U665" s="12">
        <v>0</v>
      </c>
      <c r="V665" s="12">
        <v>0</v>
      </c>
      <c r="W665" s="12">
        <v>0.9</v>
      </c>
      <c r="X665" s="12">
        <v>0.05</v>
      </c>
      <c r="Y665" s="6" t="s">
        <v>78</v>
      </c>
      <c r="Z665" s="6" t="s">
        <v>72</v>
      </c>
      <c r="AA665" s="9" t="s">
        <v>116</v>
      </c>
      <c r="AB665" s="9" t="s">
        <v>116</v>
      </c>
      <c r="AC665" s="9" t="s">
        <v>116</v>
      </c>
      <c r="AD665" s="9" t="s">
        <v>116</v>
      </c>
      <c r="AE665" s="9" t="s">
        <v>49</v>
      </c>
      <c r="AF665" s="5">
        <v>3</v>
      </c>
      <c r="AG665" s="10">
        <f>VLOOKUP(B665,[1]NPRS!$A$29:$O$1904,10,FALSE)</f>
        <v>0.06</v>
      </c>
      <c r="AH665" s="5" t="str">
        <f>VLOOKUP(B665,'[1]Current Slope List'!$A$29:$M$1904,12,FALSE)</f>
        <v>No</v>
      </c>
      <c r="AI665" s="6" t="str">
        <f>IF(VLOOKUP(B241,'[1]intensive 2019'!$A$2:$E$145,1,TRUE)=B241,"Y","N")</f>
        <v>N</v>
      </c>
      <c r="AJ665" s="6" t="s">
        <v>50</v>
      </c>
      <c r="AL665" s="6" t="s">
        <v>50</v>
      </c>
      <c r="AM665" s="6" t="s">
        <v>50</v>
      </c>
      <c r="AN665" s="6" t="s">
        <v>50</v>
      </c>
      <c r="AO665" s="6" t="s">
        <v>50</v>
      </c>
      <c r="AP665" s="6" t="s">
        <v>50</v>
      </c>
    </row>
    <row r="666" spans="1:42">
      <c r="A666" s="5">
        <v>665</v>
      </c>
      <c r="B666" s="5" t="s">
        <v>1192</v>
      </c>
      <c r="C666" s="6" t="str">
        <f>IF(VLOOKUP(B666,'[1]Current Slope List'!$A$29:$M$1904,1,FALSE)=B666,"Y","N")</f>
        <v>Y</v>
      </c>
      <c r="D666" s="5" t="str">
        <f>VLOOKUP(B666,'[1]Current Slope List'!$A$29:$M$1904,2,FALSE)</f>
        <v>10SW-D/F51</v>
      </c>
      <c r="E666" s="5">
        <f>VLOOKUP(B666,'[1]Current Slope List'!$A$29:$M$1904,3,FALSE)</f>
        <v>0</v>
      </c>
      <c r="F666" s="6" t="str">
        <f t="shared" si="20"/>
        <v>WHOLE</v>
      </c>
      <c r="G666" s="6" t="str">
        <f>VLOOKUP(B666,'[1]Current Slope List'!$A$29:$M$1904,4,FALSE)</f>
        <v>E</v>
      </c>
      <c r="H666" s="6" t="str">
        <f>VLOOKUP(B666,'[1]Current Slope List'!$A$29:$M$1904,5,FALSE)</f>
        <v>SKW&amp;Is-S</v>
      </c>
      <c r="I666" s="6" t="s">
        <v>899</v>
      </c>
      <c r="J666" s="6" t="s">
        <v>1055</v>
      </c>
      <c r="K666" s="6">
        <f>VLOOKUP(B666,'[1]Current Slope List'!$A$29:$M$1904,11,FALSE)</f>
        <v>0</v>
      </c>
      <c r="L666" s="5" t="s">
        <v>1056</v>
      </c>
      <c r="M666" s="5" t="s">
        <v>1057</v>
      </c>
      <c r="N666" s="5" t="str">
        <f>VLOOKUP(B666,'[1]Current Slope List'!$A$29:$M$1904,8,FALSE)</f>
        <v>CSD</v>
      </c>
      <c r="O666" s="7" t="s">
        <v>46</v>
      </c>
      <c r="P666" s="7">
        <v>40</v>
      </c>
      <c r="Q666" s="7">
        <v>10</v>
      </c>
      <c r="R666" s="7">
        <v>8</v>
      </c>
      <c r="S666" s="7">
        <f t="shared" si="21"/>
        <v>80</v>
      </c>
      <c r="T666" s="12">
        <v>0</v>
      </c>
      <c r="U666" s="12">
        <v>1</v>
      </c>
      <c r="V666" s="12">
        <v>0</v>
      </c>
      <c r="W666" s="12">
        <v>0</v>
      </c>
      <c r="X666" s="12">
        <v>0</v>
      </c>
      <c r="Y666" s="6" t="s">
        <v>61</v>
      </c>
      <c r="Z666" s="6" t="s">
        <v>62</v>
      </c>
      <c r="AA666" s="9" t="s">
        <v>116</v>
      </c>
      <c r="AB666" s="9" t="s">
        <v>116</v>
      </c>
      <c r="AC666" s="9" t="s">
        <v>116</v>
      </c>
      <c r="AD666" s="9" t="s">
        <v>116</v>
      </c>
      <c r="AE666" s="9" t="s">
        <v>49</v>
      </c>
      <c r="AF666" s="5">
        <v>3</v>
      </c>
      <c r="AG666" s="10">
        <f>VLOOKUP(B666,[1]NPRS!$A$29:$O$1904,10,FALSE)</f>
        <v>0.02</v>
      </c>
      <c r="AH666" s="5" t="str">
        <f>VLOOKUP(B666,'[1]Current Slope List'!$A$29:$M$1904,12,FALSE)</f>
        <v>Yes</v>
      </c>
      <c r="AI666" s="6" t="str">
        <f>IF(VLOOKUP(B242,'[1]intensive 2019'!$A$2:$E$145,1,TRUE)=B242,"Y","N")</f>
        <v>N</v>
      </c>
      <c r="AJ666" s="6" t="s">
        <v>50</v>
      </c>
      <c r="AK666" s="5">
        <v>6</v>
      </c>
      <c r="AL666" s="6" t="s">
        <v>50</v>
      </c>
      <c r="AM666" s="6" t="s">
        <v>50</v>
      </c>
      <c r="AN666" s="6" t="s">
        <v>50</v>
      </c>
      <c r="AO666" s="6" t="s">
        <v>50</v>
      </c>
      <c r="AP666" s="6" t="s">
        <v>50</v>
      </c>
    </row>
    <row r="667" spans="1:42">
      <c r="A667" s="5">
        <v>666</v>
      </c>
      <c r="B667" s="5" t="s">
        <v>1193</v>
      </c>
      <c r="C667" s="6" t="str">
        <f>IF(VLOOKUP(B667,'[1]Current Slope List'!$A$29:$M$1904,1,FALSE)=B667,"Y","N")</f>
        <v>Y</v>
      </c>
      <c r="D667" s="5" t="str">
        <f>VLOOKUP(B667,'[1]Current Slope List'!$A$29:$M$1904,2,FALSE)</f>
        <v>10SW-D/F49</v>
      </c>
      <c r="E667" s="5">
        <f>VLOOKUP(B667,'[1]Current Slope List'!$A$29:$M$1904,3,FALSE)</f>
        <v>0</v>
      </c>
      <c r="F667" s="6" t="str">
        <f t="shared" si="20"/>
        <v>WHOLE</v>
      </c>
      <c r="G667" s="6" t="str">
        <f>VLOOKUP(B667,'[1]Current Slope List'!$A$29:$M$1904,4,FALSE)</f>
        <v>E</v>
      </c>
      <c r="H667" s="6" t="str">
        <f>VLOOKUP(B667,'[1]Current Slope List'!$A$29:$M$1904,5,FALSE)</f>
        <v>SKW&amp;Is-S</v>
      </c>
      <c r="I667" s="6" t="s">
        <v>899</v>
      </c>
      <c r="J667" s="6" t="s">
        <v>1055</v>
      </c>
      <c r="K667" s="6">
        <f>VLOOKUP(B667,'[1]Current Slope List'!$A$29:$M$1904,11,FALSE)</f>
        <v>0</v>
      </c>
      <c r="L667" s="5" t="s">
        <v>1056</v>
      </c>
      <c r="M667" s="5" t="s">
        <v>1057</v>
      </c>
      <c r="N667" s="5" t="str">
        <f>VLOOKUP(B667,'[1]Current Slope List'!$A$29:$M$1904,8,FALSE)</f>
        <v>CSD</v>
      </c>
      <c r="O667" s="7" t="s">
        <v>46</v>
      </c>
      <c r="P667" s="7">
        <v>35</v>
      </c>
      <c r="Q667" s="7">
        <v>6</v>
      </c>
      <c r="R667" s="7">
        <v>18</v>
      </c>
      <c r="S667" s="7">
        <f t="shared" si="21"/>
        <v>108</v>
      </c>
      <c r="T667" s="12">
        <v>0</v>
      </c>
      <c r="U667" s="12">
        <v>1</v>
      </c>
      <c r="V667" s="12">
        <v>0</v>
      </c>
      <c r="W667" s="12">
        <v>0</v>
      </c>
      <c r="X667" s="12">
        <v>0</v>
      </c>
      <c r="Y667" s="6" t="s">
        <v>61</v>
      </c>
      <c r="Z667" s="6" t="s">
        <v>62</v>
      </c>
      <c r="AA667" s="9" t="s">
        <v>116</v>
      </c>
      <c r="AB667" s="9" t="s">
        <v>116</v>
      </c>
      <c r="AC667" s="9" t="s">
        <v>116</v>
      </c>
      <c r="AD667" s="9" t="s">
        <v>116</v>
      </c>
      <c r="AE667" s="9" t="s">
        <v>49</v>
      </c>
      <c r="AF667" s="5">
        <v>3</v>
      </c>
      <c r="AG667" s="10">
        <f>VLOOKUP(B667,[1]NPRS!$A$29:$O$1904,10,FALSE)</f>
        <v>0</v>
      </c>
      <c r="AH667" s="5" t="str">
        <f>VLOOKUP(B667,'[1]Current Slope List'!$A$29:$M$1904,12,FALSE)</f>
        <v>Yes</v>
      </c>
      <c r="AI667" s="6" t="str">
        <f>IF(VLOOKUP(B243,'[1]intensive 2019'!$A$2:$E$145,1,TRUE)=B243,"Y","N")</f>
        <v>N</v>
      </c>
      <c r="AJ667" s="6" t="s">
        <v>50</v>
      </c>
      <c r="AK667" s="5">
        <v>6</v>
      </c>
      <c r="AL667" s="6" t="s">
        <v>50</v>
      </c>
      <c r="AM667" s="6" t="s">
        <v>50</v>
      </c>
      <c r="AN667" s="6" t="s">
        <v>50</v>
      </c>
      <c r="AO667" s="6" t="s">
        <v>50</v>
      </c>
      <c r="AP667" s="6" t="s">
        <v>50</v>
      </c>
    </row>
    <row r="668" spans="1:42">
      <c r="A668" s="5">
        <v>667</v>
      </c>
      <c r="B668" s="5" t="s">
        <v>1194</v>
      </c>
      <c r="C668" s="6" t="str">
        <f>IF(VLOOKUP(B668,'[1]Current Slope List'!$A$29:$M$1904,1,FALSE)=B668,"Y","N")</f>
        <v>Y</v>
      </c>
      <c r="D668" s="5" t="str">
        <f>VLOOKUP(B668,'[1]Current Slope List'!$A$29:$M$1904,2,FALSE)</f>
        <v>10SW-D/C83</v>
      </c>
      <c r="E668" s="5">
        <f>VLOOKUP(B668,'[1]Current Slope List'!$A$29:$M$1904,3,FALSE)</f>
        <v>0</v>
      </c>
      <c r="F668" s="6" t="str">
        <f t="shared" si="20"/>
        <v>WHOLE</v>
      </c>
      <c r="G668" s="6" t="str">
        <f>VLOOKUP(B668,'[1]Current Slope List'!$A$29:$M$1904,4,FALSE)</f>
        <v>E</v>
      </c>
      <c r="H668" s="6" t="str">
        <f>VLOOKUP(B668,'[1]Current Slope List'!$A$29:$M$1904,5,FALSE)</f>
        <v>SKW&amp;Is-S</v>
      </c>
      <c r="I668" s="6" t="s">
        <v>899</v>
      </c>
      <c r="J668" s="6" t="s">
        <v>1055</v>
      </c>
      <c r="K668" s="6">
        <f>VLOOKUP(B668,'[1]Current Slope List'!$A$29:$M$1904,11,FALSE)</f>
        <v>0</v>
      </c>
      <c r="L668" s="5" t="s">
        <v>1056</v>
      </c>
      <c r="M668" s="5" t="s">
        <v>1057</v>
      </c>
      <c r="N668" s="5" t="str">
        <f>VLOOKUP(B668,'[1]Current Slope List'!$A$29:$M$1904,8,FALSE)</f>
        <v>CSD</v>
      </c>
      <c r="O668" s="7" t="s">
        <v>125</v>
      </c>
      <c r="P668" s="7">
        <v>50</v>
      </c>
      <c r="Q668" s="7">
        <v>7</v>
      </c>
      <c r="R668" s="7">
        <v>120</v>
      </c>
      <c r="S668" s="7">
        <f t="shared" si="21"/>
        <v>840</v>
      </c>
      <c r="T668" s="12">
        <v>0</v>
      </c>
      <c r="U668" s="12">
        <v>0</v>
      </c>
      <c r="V668" s="12">
        <v>0</v>
      </c>
      <c r="W668" s="12">
        <v>1</v>
      </c>
      <c r="X668" s="12">
        <v>0</v>
      </c>
      <c r="Y668" s="6" t="s">
        <v>61</v>
      </c>
      <c r="Z668" s="6" t="s">
        <v>72</v>
      </c>
      <c r="AA668" s="9" t="s">
        <v>116</v>
      </c>
      <c r="AB668" s="9" t="s">
        <v>116</v>
      </c>
      <c r="AC668" s="9" t="s">
        <v>116</v>
      </c>
      <c r="AD668" s="9" t="s">
        <v>116</v>
      </c>
      <c r="AE668" s="9" t="s">
        <v>49</v>
      </c>
      <c r="AF668" s="5">
        <v>3</v>
      </c>
      <c r="AG668" s="10">
        <f>VLOOKUP(B668,[1]NPRS!$A$29:$O$1904,10,FALSE)</f>
        <v>0</v>
      </c>
      <c r="AH668" s="5" t="str">
        <f>VLOOKUP(B668,'[1]Current Slope List'!$A$29:$M$1904,12,FALSE)</f>
        <v>No</v>
      </c>
      <c r="AI668" s="6" t="str">
        <f>IF(VLOOKUP(B244,'[1]intensive 2019'!$A$2:$E$145,1,TRUE)=B244,"Y","N")</f>
        <v>N</v>
      </c>
      <c r="AJ668" s="6" t="s">
        <v>50</v>
      </c>
      <c r="AL668" s="6" t="s">
        <v>50</v>
      </c>
      <c r="AM668" s="6" t="s">
        <v>50</v>
      </c>
      <c r="AN668" s="6" t="s">
        <v>50</v>
      </c>
      <c r="AO668" s="6" t="s">
        <v>50</v>
      </c>
      <c r="AP668" s="6" t="s">
        <v>50</v>
      </c>
    </row>
    <row r="669" spans="1:42">
      <c r="A669" s="5">
        <v>668</v>
      </c>
      <c r="B669" s="5" t="s">
        <v>1195</v>
      </c>
      <c r="C669" s="6" t="str">
        <f>IF(VLOOKUP(B669,'[1]Current Slope List'!$A$29:$M$1904,1,FALSE)=B669,"Y","N")</f>
        <v>Y</v>
      </c>
      <c r="D669" s="5" t="str">
        <f>VLOOKUP(B669,'[1]Current Slope List'!$A$29:$M$1904,2,FALSE)</f>
        <v>10SW-D/CR7</v>
      </c>
      <c r="E669" s="5">
        <f>VLOOKUP(B669,'[1]Current Slope List'!$A$29:$M$1904,3,FALSE)</f>
        <v>0</v>
      </c>
      <c r="F669" s="6" t="str">
        <f t="shared" si="20"/>
        <v>WHOLE</v>
      </c>
      <c r="G669" s="6" t="str">
        <f>VLOOKUP(B669,'[1]Current Slope List'!$A$29:$M$1904,4,FALSE)</f>
        <v>E</v>
      </c>
      <c r="H669" s="6" t="str">
        <f>VLOOKUP(B669,'[1]Current Slope List'!$A$29:$M$1904,5,FALSE)</f>
        <v>SKW&amp;Is-S</v>
      </c>
      <c r="I669" s="6" t="s">
        <v>899</v>
      </c>
      <c r="J669" s="6" t="s">
        <v>1055</v>
      </c>
      <c r="K669" s="6">
        <f>VLOOKUP(B669,'[1]Current Slope List'!$A$29:$M$1904,11,FALSE)</f>
        <v>0</v>
      </c>
      <c r="L669" s="5" t="s">
        <v>1056</v>
      </c>
      <c r="M669" s="5" t="s">
        <v>1057</v>
      </c>
      <c r="N669" s="5" t="str">
        <f>VLOOKUP(B669,'[1]Current Slope List'!$A$29:$M$1904,8,FALSE)</f>
        <v>CSD</v>
      </c>
      <c r="O669" s="7" t="s">
        <v>46</v>
      </c>
      <c r="P669" s="7">
        <v>40</v>
      </c>
      <c r="Q669" s="7">
        <v>5.2</v>
      </c>
      <c r="R669" s="7">
        <v>35</v>
      </c>
      <c r="S669" s="7">
        <f t="shared" si="21"/>
        <v>182</v>
      </c>
      <c r="T669" s="12">
        <v>0</v>
      </c>
      <c r="U669" s="12">
        <v>0.1</v>
      </c>
      <c r="V669" s="12">
        <v>0</v>
      </c>
      <c r="W669" s="12">
        <v>0.9</v>
      </c>
      <c r="X669" s="12">
        <v>0</v>
      </c>
      <c r="Y669" s="6" t="s">
        <v>61</v>
      </c>
      <c r="Z669" s="6" t="s">
        <v>72</v>
      </c>
      <c r="AA669" s="9" t="s">
        <v>257</v>
      </c>
      <c r="AB669" s="9" t="s">
        <v>436</v>
      </c>
      <c r="AC669" s="9" t="s">
        <v>121</v>
      </c>
      <c r="AD669" s="9" t="s">
        <v>56</v>
      </c>
      <c r="AE669" s="9" t="s">
        <v>72</v>
      </c>
      <c r="AF669" s="5">
        <v>1</v>
      </c>
      <c r="AG669" s="10">
        <f>VLOOKUP(B669,[1]NPRS!$A$29:$O$1904,10,FALSE)</f>
        <v>130.63999999999999</v>
      </c>
      <c r="AH669" s="5" t="str">
        <f>VLOOKUP(B669,'[1]Current Slope List'!$A$29:$M$1904,12,FALSE)</f>
        <v>Yes</v>
      </c>
      <c r="AI669" s="6" t="str">
        <f>IF(VLOOKUP(B245,'[1]intensive 2019'!$A$2:$E$145,1,TRUE)=B245,"Y","N")</f>
        <v>N</v>
      </c>
      <c r="AJ669" s="6" t="s">
        <v>50</v>
      </c>
      <c r="AK669" s="5">
        <v>6</v>
      </c>
      <c r="AL669" s="6" t="s">
        <v>50</v>
      </c>
      <c r="AM669" s="6" t="s">
        <v>50</v>
      </c>
      <c r="AN669" s="6" t="s">
        <v>50</v>
      </c>
      <c r="AO669" s="6" t="s">
        <v>50</v>
      </c>
      <c r="AP669" s="6" t="s">
        <v>50</v>
      </c>
    </row>
    <row r="670" spans="1:42">
      <c r="A670" s="5">
        <v>669</v>
      </c>
      <c r="B670" s="5" t="s">
        <v>1196</v>
      </c>
      <c r="C670" s="6" t="str">
        <f>IF(VLOOKUP(B670,'[1]Current Slope List'!$A$29:$M$1904,1,FALSE)=B670,"Y","N")</f>
        <v>Y</v>
      </c>
      <c r="D670" s="5" t="str">
        <f>VLOOKUP(B670,'[1]Current Slope List'!$A$29:$M$1904,2,FALSE)</f>
        <v>10SW-D/F10</v>
      </c>
      <c r="E670" s="5">
        <f>VLOOKUP(B670,'[1]Current Slope List'!$A$29:$M$1904,3,FALSE)</f>
        <v>0</v>
      </c>
      <c r="F670" s="6" t="str">
        <f t="shared" si="20"/>
        <v>WHOLE</v>
      </c>
      <c r="G670" s="6" t="str">
        <f>VLOOKUP(B670,'[1]Current Slope List'!$A$29:$M$1904,4,FALSE)</f>
        <v>E</v>
      </c>
      <c r="H670" s="6" t="str">
        <f>VLOOKUP(B670,'[1]Current Slope List'!$A$29:$M$1904,5,FALSE)</f>
        <v>SKW&amp;Is-S</v>
      </c>
      <c r="I670" s="6" t="s">
        <v>899</v>
      </c>
      <c r="J670" s="6" t="s">
        <v>1055</v>
      </c>
      <c r="K670" s="6">
        <f>VLOOKUP(B670,'[1]Current Slope List'!$A$29:$M$1904,11,FALSE)</f>
        <v>0</v>
      </c>
      <c r="L670" s="5" t="s">
        <v>1056</v>
      </c>
      <c r="M670" s="5" t="s">
        <v>1057</v>
      </c>
      <c r="N670" s="5" t="str">
        <f>VLOOKUP(B670,'[1]Current Slope List'!$A$29:$M$1904,8,FALSE)</f>
        <v>CSD</v>
      </c>
      <c r="O670" s="7" t="s">
        <v>46</v>
      </c>
      <c r="P670" s="7">
        <v>40</v>
      </c>
      <c r="Q670" s="7">
        <v>10</v>
      </c>
      <c r="R670" s="7">
        <v>35</v>
      </c>
      <c r="S670" s="7">
        <f t="shared" si="21"/>
        <v>350</v>
      </c>
      <c r="T670" s="12">
        <v>0</v>
      </c>
      <c r="U670" s="12">
        <v>1</v>
      </c>
      <c r="V670" s="12">
        <v>0</v>
      </c>
      <c r="W670" s="12">
        <v>0</v>
      </c>
      <c r="X670" s="12">
        <v>0</v>
      </c>
      <c r="Y670" s="6" t="s">
        <v>183</v>
      </c>
      <c r="Z670" s="6" t="s">
        <v>62</v>
      </c>
      <c r="AA670" s="9" t="s">
        <v>116</v>
      </c>
      <c r="AB670" s="9" t="s">
        <v>116</v>
      </c>
      <c r="AC670" s="9" t="s">
        <v>116</v>
      </c>
      <c r="AD670" s="9" t="s">
        <v>49</v>
      </c>
      <c r="AF670" s="5">
        <v>1</v>
      </c>
      <c r="AG670" s="10">
        <f>VLOOKUP(B670,[1]NPRS!$A$29:$O$1904,10,FALSE)</f>
        <v>0</v>
      </c>
      <c r="AH670" s="5" t="str">
        <f>VLOOKUP(B670,'[1]Current Slope List'!$A$29:$M$1904,12,FALSE)</f>
        <v>Yes</v>
      </c>
      <c r="AI670" s="6" t="str">
        <f>IF(VLOOKUP(B246,'[1]intensive 2019'!$A$2:$E$145,1,TRUE)=B246,"Y","N")</f>
        <v>N</v>
      </c>
      <c r="AJ670" s="6" t="s">
        <v>50</v>
      </c>
      <c r="AK670" s="5">
        <v>1</v>
      </c>
      <c r="AL670" s="6" t="s">
        <v>50</v>
      </c>
      <c r="AM670" s="6" t="s">
        <v>50</v>
      </c>
      <c r="AN670" s="6" t="s">
        <v>50</v>
      </c>
      <c r="AO670" s="6" t="s">
        <v>50</v>
      </c>
      <c r="AP670" s="6" t="s">
        <v>50</v>
      </c>
    </row>
    <row r="671" spans="1:42">
      <c r="A671" s="5">
        <v>670</v>
      </c>
      <c r="B671" s="5" t="s">
        <v>1197</v>
      </c>
      <c r="C671" s="6" t="str">
        <f>IF(VLOOKUP(B671,'[1]Current Slope List'!$A$29:$M$1904,1,FALSE)=B671,"Y","N")</f>
        <v>Y</v>
      </c>
      <c r="D671" s="5" t="str">
        <f>VLOOKUP(B671,'[1]Current Slope List'!$A$29:$M$1904,2,FALSE)</f>
        <v>10SW-D/C8</v>
      </c>
      <c r="E671" s="5">
        <f>VLOOKUP(B671,'[1]Current Slope List'!$A$29:$M$1904,3,FALSE)</f>
        <v>0</v>
      </c>
      <c r="F671" s="6" t="str">
        <f t="shared" si="20"/>
        <v>WHOLE</v>
      </c>
      <c r="G671" s="6" t="str">
        <f>VLOOKUP(B671,'[1]Current Slope List'!$A$29:$M$1904,4,FALSE)</f>
        <v>E</v>
      </c>
      <c r="H671" s="6" t="str">
        <f>VLOOKUP(B671,'[1]Current Slope List'!$A$29:$M$1904,5,FALSE)</f>
        <v>SKW&amp;Is-S</v>
      </c>
      <c r="I671" s="6" t="s">
        <v>899</v>
      </c>
      <c r="J671" s="6" t="s">
        <v>1055</v>
      </c>
      <c r="K671" s="6">
        <f>VLOOKUP(B671,'[1]Current Slope List'!$A$29:$M$1904,11,FALSE)</f>
        <v>0</v>
      </c>
      <c r="L671" s="5" t="s">
        <v>1056</v>
      </c>
      <c r="M671" s="5" t="s">
        <v>1057</v>
      </c>
      <c r="N671" s="5" t="str">
        <f>VLOOKUP(B671,'[1]Current Slope List'!$A$29:$M$1904,8,FALSE)</f>
        <v>CSD</v>
      </c>
      <c r="O671" s="7" t="s">
        <v>46</v>
      </c>
      <c r="P671" s="7">
        <v>65</v>
      </c>
      <c r="Q671" s="7">
        <v>4</v>
      </c>
      <c r="R671" s="7">
        <v>43</v>
      </c>
      <c r="S671" s="7">
        <f t="shared" si="21"/>
        <v>172</v>
      </c>
      <c r="T671" s="12">
        <v>0</v>
      </c>
      <c r="U671" s="12">
        <v>0</v>
      </c>
      <c r="V671" s="12">
        <v>0</v>
      </c>
      <c r="W671" s="12">
        <v>0</v>
      </c>
      <c r="X671" s="12">
        <v>1</v>
      </c>
      <c r="Y671" s="6" t="s">
        <v>61</v>
      </c>
      <c r="Z671" s="6" t="s">
        <v>62</v>
      </c>
      <c r="AA671" s="9" t="s">
        <v>116</v>
      </c>
      <c r="AB671" s="9" t="s">
        <v>116</v>
      </c>
      <c r="AC671" s="9" t="s">
        <v>116</v>
      </c>
      <c r="AD671" s="9" t="s">
        <v>116</v>
      </c>
      <c r="AE671" s="9" t="s">
        <v>49</v>
      </c>
      <c r="AF671" s="5">
        <v>1</v>
      </c>
      <c r="AG671" s="10">
        <f>VLOOKUP(B671,[1]NPRS!$A$29:$O$1904,10,FALSE)</f>
        <v>0</v>
      </c>
      <c r="AH671" s="5" t="str">
        <f>VLOOKUP(B671,'[1]Current Slope List'!$A$29:$M$1904,12,FALSE)</f>
        <v>Yes</v>
      </c>
      <c r="AI671" s="6" t="str">
        <f>IF(VLOOKUP(B247,'[1]intensive 2019'!$A$2:$E$145,1,TRUE)=B247,"Y","N")</f>
        <v>N</v>
      </c>
      <c r="AJ671" s="6" t="s">
        <v>50</v>
      </c>
      <c r="AK671" s="5">
        <v>1</v>
      </c>
      <c r="AL671" s="6" t="s">
        <v>50</v>
      </c>
      <c r="AM671" s="6" t="s">
        <v>50</v>
      </c>
      <c r="AN671" s="6" t="s">
        <v>50</v>
      </c>
      <c r="AO671" s="6" t="s">
        <v>50</v>
      </c>
      <c r="AP671" s="6" t="s">
        <v>50</v>
      </c>
    </row>
    <row r="672" spans="1:42">
      <c r="A672" s="5">
        <v>671</v>
      </c>
      <c r="B672" s="5" t="s">
        <v>1198</v>
      </c>
      <c r="C672" s="6" t="str">
        <f>IF(VLOOKUP(B672,'[1]Current Slope List'!$A$29:$M$1904,1,FALSE)=B672,"Y","N")</f>
        <v>Y</v>
      </c>
      <c r="D672" s="5" t="str">
        <f>VLOOKUP(B672,'[1]Current Slope List'!$A$29:$M$1904,2,FALSE)</f>
        <v>10SW-D/F57</v>
      </c>
      <c r="E672" s="5">
        <f>VLOOKUP(B672,'[1]Current Slope List'!$A$29:$M$1904,3,FALSE)</f>
        <v>0</v>
      </c>
      <c r="F672" s="6" t="str">
        <f t="shared" si="20"/>
        <v>WHOLE</v>
      </c>
      <c r="G672" s="6" t="str">
        <f>VLOOKUP(B672,'[1]Current Slope List'!$A$29:$M$1904,4,FALSE)</f>
        <v>E</v>
      </c>
      <c r="H672" s="6" t="str">
        <f>VLOOKUP(B672,'[1]Current Slope List'!$A$29:$M$1904,5,FALSE)</f>
        <v>SKW&amp;Is-S</v>
      </c>
      <c r="I672" s="6" t="s">
        <v>899</v>
      </c>
      <c r="J672" s="6" t="s">
        <v>1055</v>
      </c>
      <c r="K672" s="6">
        <f>VLOOKUP(B672,'[1]Current Slope List'!$A$29:$M$1904,11,FALSE)</f>
        <v>0</v>
      </c>
      <c r="L672" s="5" t="s">
        <v>1056</v>
      </c>
      <c r="M672" s="5" t="s">
        <v>1057</v>
      </c>
      <c r="N672" s="5" t="str">
        <f>VLOOKUP(B672,'[1]Current Slope List'!$A$29:$M$1904,8,FALSE)</f>
        <v>CSD</v>
      </c>
      <c r="O672" s="7" t="s">
        <v>46</v>
      </c>
      <c r="P672" s="7">
        <v>35</v>
      </c>
      <c r="Q672" s="7">
        <v>12</v>
      </c>
      <c r="R672" s="7">
        <v>40</v>
      </c>
      <c r="S672" s="7">
        <f t="shared" si="21"/>
        <v>480</v>
      </c>
      <c r="T672" s="12">
        <v>0</v>
      </c>
      <c r="U672" s="12">
        <v>0</v>
      </c>
      <c r="V672" s="12">
        <v>0</v>
      </c>
      <c r="W672" s="12">
        <v>1</v>
      </c>
      <c r="X672" s="12">
        <v>0</v>
      </c>
      <c r="Y672" s="6" t="s">
        <v>61</v>
      </c>
      <c r="Z672" s="6" t="s">
        <v>62</v>
      </c>
      <c r="AA672" s="9" t="s">
        <v>116</v>
      </c>
      <c r="AB672" s="9" t="s">
        <v>116</v>
      </c>
      <c r="AC672" s="9" t="s">
        <v>116</v>
      </c>
      <c r="AD672" s="9" t="s">
        <v>116</v>
      </c>
      <c r="AE672" s="9" t="s">
        <v>49</v>
      </c>
      <c r="AF672" s="5">
        <v>1</v>
      </c>
      <c r="AG672" s="10">
        <f>VLOOKUP(B672,[1]NPRS!$A$29:$O$1904,10,FALSE)</f>
        <v>0</v>
      </c>
      <c r="AH672" s="5" t="str">
        <f>VLOOKUP(B672,'[1]Current Slope List'!$A$29:$M$1904,12,FALSE)</f>
        <v>Yes</v>
      </c>
      <c r="AI672" s="6" t="str">
        <f>IF(VLOOKUP(B248,'[1]intensive 2019'!$A$2:$E$145,1,TRUE)=B248,"Y","N")</f>
        <v>N</v>
      </c>
      <c r="AJ672" s="6" t="s">
        <v>50</v>
      </c>
      <c r="AK672" s="5">
        <v>17</v>
      </c>
      <c r="AL672" s="6" t="s">
        <v>50</v>
      </c>
      <c r="AM672" s="6" t="s">
        <v>50</v>
      </c>
      <c r="AN672" s="6" t="s">
        <v>50</v>
      </c>
      <c r="AO672" s="6" t="s">
        <v>50</v>
      </c>
      <c r="AP672" s="6" t="s">
        <v>50</v>
      </c>
    </row>
    <row r="673" spans="1:42">
      <c r="A673" s="5">
        <v>672</v>
      </c>
      <c r="B673" s="5" t="s">
        <v>1199</v>
      </c>
      <c r="C673" s="6" t="str">
        <f>IF(VLOOKUP(B673,'[1]Current Slope List'!$A$29:$M$1904,1,FALSE)=B673,"Y","N")</f>
        <v>Y</v>
      </c>
      <c r="D673" s="5" t="str">
        <f>VLOOKUP(B673,'[1]Current Slope List'!$A$29:$M$1904,2,FALSE)</f>
        <v>10SW-D/C10</v>
      </c>
      <c r="E673" s="5">
        <f>VLOOKUP(B673,'[1]Current Slope List'!$A$29:$M$1904,3,FALSE)</f>
        <v>0</v>
      </c>
      <c r="F673" s="6" t="str">
        <f t="shared" si="20"/>
        <v>WHOLE</v>
      </c>
      <c r="G673" s="6" t="str">
        <f>VLOOKUP(B673,'[1]Current Slope List'!$A$29:$M$1904,4,FALSE)</f>
        <v>E</v>
      </c>
      <c r="H673" s="6" t="str">
        <f>VLOOKUP(B673,'[1]Current Slope List'!$A$29:$M$1904,5,FALSE)</f>
        <v>SKW&amp;Is-S</v>
      </c>
      <c r="I673" s="6" t="s">
        <v>899</v>
      </c>
      <c r="J673" s="6" t="s">
        <v>1055</v>
      </c>
      <c r="K673" s="6">
        <f>VLOOKUP(B673,'[1]Current Slope List'!$A$29:$M$1904,11,FALSE)</f>
        <v>0</v>
      </c>
      <c r="L673" s="5" t="s">
        <v>1056</v>
      </c>
      <c r="M673" s="5" t="s">
        <v>1057</v>
      </c>
      <c r="N673" s="5" t="str">
        <f>VLOOKUP(B673,'[1]Current Slope List'!$A$29:$M$1904,8,FALSE)</f>
        <v>CSD</v>
      </c>
      <c r="O673" s="7" t="s">
        <v>46</v>
      </c>
      <c r="P673" s="7">
        <v>65</v>
      </c>
      <c r="Q673" s="7">
        <v>3</v>
      </c>
      <c r="R673" s="7">
        <v>20</v>
      </c>
      <c r="S673" s="7">
        <f t="shared" si="21"/>
        <v>60</v>
      </c>
      <c r="T673" s="12">
        <v>0</v>
      </c>
      <c r="U673" s="12">
        <v>0</v>
      </c>
      <c r="V673" s="12">
        <v>0</v>
      </c>
      <c r="W673" s="12">
        <v>1</v>
      </c>
      <c r="X673" s="12">
        <v>0</v>
      </c>
      <c r="Y673" s="6" t="s">
        <v>61</v>
      </c>
      <c r="Z673" s="6" t="s">
        <v>72</v>
      </c>
      <c r="AA673" s="9" t="s">
        <v>116</v>
      </c>
      <c r="AB673" s="9" t="s">
        <v>116</v>
      </c>
      <c r="AC673" s="9" t="s">
        <v>116</v>
      </c>
      <c r="AD673" s="9" t="s">
        <v>116</v>
      </c>
      <c r="AE673" s="9" t="s">
        <v>49</v>
      </c>
      <c r="AF673" s="5">
        <v>1</v>
      </c>
      <c r="AG673" s="10">
        <f>VLOOKUP(B673,[1]NPRS!$A$29:$O$1904,10,FALSE)</f>
        <v>110.23</v>
      </c>
      <c r="AH673" s="5" t="str">
        <f>VLOOKUP(B673,'[1]Current Slope List'!$A$29:$M$1904,12,FALSE)</f>
        <v>No</v>
      </c>
      <c r="AI673" s="6" t="str">
        <f>IF(VLOOKUP(B249,'[1]intensive 2019'!$A$2:$E$145,1,TRUE)=B249,"Y","N")</f>
        <v>N</v>
      </c>
      <c r="AJ673" s="6" t="s">
        <v>50</v>
      </c>
      <c r="AL673" s="6" t="s">
        <v>50</v>
      </c>
      <c r="AM673" s="6" t="s">
        <v>50</v>
      </c>
      <c r="AN673" s="6" t="s">
        <v>50</v>
      </c>
      <c r="AO673" s="6" t="s">
        <v>50</v>
      </c>
      <c r="AP673" s="6" t="s">
        <v>50</v>
      </c>
    </row>
    <row r="674" spans="1:42">
      <c r="A674" s="5">
        <v>673</v>
      </c>
      <c r="B674" s="5" t="s">
        <v>1200</v>
      </c>
      <c r="C674" s="6" t="str">
        <f>IF(VLOOKUP(B674,'[1]Current Slope List'!$A$29:$M$1904,1,FALSE)=B674,"Y","N")</f>
        <v>Y</v>
      </c>
      <c r="D674" s="5" t="str">
        <f>VLOOKUP(B674,'[1]Current Slope List'!$A$29:$M$1904,2,FALSE)</f>
        <v>10SW-D/C141</v>
      </c>
      <c r="E674" s="5">
        <f>VLOOKUP(B674,'[1]Current Slope List'!$A$29:$M$1904,3,FALSE)</f>
        <v>0</v>
      </c>
      <c r="F674" s="6" t="str">
        <f t="shared" si="20"/>
        <v>WHOLE</v>
      </c>
      <c r="G674" s="6" t="str">
        <f>VLOOKUP(B674,'[1]Current Slope List'!$A$29:$M$1904,4,FALSE)</f>
        <v>E</v>
      </c>
      <c r="H674" s="6" t="str">
        <f>VLOOKUP(B674,'[1]Current Slope List'!$A$29:$M$1904,5,FALSE)</f>
        <v>SKW&amp;Is-S</v>
      </c>
      <c r="I674" s="6" t="s">
        <v>899</v>
      </c>
      <c r="J674" s="6" t="s">
        <v>1055</v>
      </c>
      <c r="K674" s="6">
        <f>VLOOKUP(B674,'[1]Current Slope List'!$A$29:$M$1904,11,FALSE)</f>
        <v>0</v>
      </c>
      <c r="L674" s="5" t="s">
        <v>1056</v>
      </c>
      <c r="M674" s="5" t="s">
        <v>1201</v>
      </c>
      <c r="N674" s="5" t="str">
        <f>VLOOKUP(B674,'[1]Current Slope List'!$A$29:$M$1904,8,FALSE)</f>
        <v>CSD</v>
      </c>
      <c r="O674" s="7" t="s">
        <v>46</v>
      </c>
      <c r="P674" s="7">
        <v>50</v>
      </c>
      <c r="Q674" s="7">
        <v>12</v>
      </c>
      <c r="R674" s="7">
        <v>14</v>
      </c>
      <c r="S674" s="7">
        <f t="shared" si="21"/>
        <v>168</v>
      </c>
      <c r="T674" s="12">
        <v>0</v>
      </c>
      <c r="U674" s="12">
        <v>0.3</v>
      </c>
      <c r="V674" s="12">
        <v>0</v>
      </c>
      <c r="W674" s="12">
        <v>0.7</v>
      </c>
      <c r="X674" s="12">
        <v>0</v>
      </c>
      <c r="Y674" s="6" t="s">
        <v>61</v>
      </c>
      <c r="Z674" s="6" t="s">
        <v>62</v>
      </c>
      <c r="AA674" s="9" t="s">
        <v>116</v>
      </c>
      <c r="AB674" s="9" t="s">
        <v>116</v>
      </c>
      <c r="AC674" s="9" t="s">
        <v>116</v>
      </c>
      <c r="AD674" s="9" t="s">
        <v>116</v>
      </c>
      <c r="AE674" s="9" t="s">
        <v>49</v>
      </c>
      <c r="AF674" s="5">
        <v>1</v>
      </c>
      <c r="AG674" s="10">
        <f>VLOOKUP(B674,[1]NPRS!$A$29:$O$1904,10,FALSE)</f>
        <v>245.6</v>
      </c>
      <c r="AH674" s="5" t="str">
        <f>VLOOKUP(B674,'[1]Current Slope List'!$A$29:$M$1904,12,FALSE)</f>
        <v>Yes</v>
      </c>
      <c r="AI674" s="6" t="str">
        <f>IF(VLOOKUP(B674,'[1]intensive 2019'!$A$2:$E$145,1,TRUE)=B674,"Y","N")</f>
        <v>N</v>
      </c>
      <c r="AJ674" s="6" t="s">
        <v>50</v>
      </c>
      <c r="AL674" s="6" t="s">
        <v>50</v>
      </c>
      <c r="AM674" s="6" t="s">
        <v>50</v>
      </c>
      <c r="AN674" s="6" t="s">
        <v>50</v>
      </c>
      <c r="AO674" s="6" t="s">
        <v>50</v>
      </c>
      <c r="AP674" s="6" t="s">
        <v>50</v>
      </c>
    </row>
    <row r="675" spans="1:42">
      <c r="A675" s="5">
        <v>674</v>
      </c>
      <c r="B675" s="5" t="s">
        <v>1202</v>
      </c>
      <c r="C675" s="6" t="str">
        <f>IF(VLOOKUP(B675,'[1]Current Slope List'!$A$29:$M$1904,1,FALSE)=B675,"Y","N")</f>
        <v>Y</v>
      </c>
      <c r="D675" s="5" t="str">
        <f>VLOOKUP(B675,'[1]Current Slope List'!$A$29:$M$1904,2,FALSE)</f>
        <v>10SW-D/F9</v>
      </c>
      <c r="E675" s="5">
        <f>VLOOKUP(B675,'[1]Current Slope List'!$A$29:$M$1904,3,FALSE)</f>
        <v>0</v>
      </c>
      <c r="F675" s="6" t="str">
        <f t="shared" si="20"/>
        <v>WHOLE</v>
      </c>
      <c r="G675" s="6" t="str">
        <f>VLOOKUP(B675,'[1]Current Slope List'!$A$29:$M$1904,4,FALSE)</f>
        <v>E</v>
      </c>
      <c r="H675" s="6" t="str">
        <f>VLOOKUP(B675,'[1]Current Slope List'!$A$29:$M$1904,5,FALSE)</f>
        <v>SKW&amp;Is-S</v>
      </c>
      <c r="I675" s="6" t="s">
        <v>899</v>
      </c>
      <c r="J675" s="6" t="s">
        <v>1055</v>
      </c>
      <c r="K675" s="6">
        <f>VLOOKUP(B675,'[1]Current Slope List'!$A$29:$M$1904,11,FALSE)</f>
        <v>0</v>
      </c>
      <c r="L675" s="5" t="s">
        <v>1056</v>
      </c>
      <c r="M675" s="5" t="s">
        <v>1057</v>
      </c>
      <c r="N675" s="5" t="str">
        <f>VLOOKUP(B675,'[1]Current Slope List'!$A$29:$M$1904,8,FALSE)</f>
        <v>CSD</v>
      </c>
      <c r="O675" s="7" t="s">
        <v>46</v>
      </c>
      <c r="P675" s="7">
        <v>35</v>
      </c>
      <c r="Q675" s="7">
        <v>7</v>
      </c>
      <c r="R675" s="7">
        <v>50</v>
      </c>
      <c r="S675" s="7">
        <f t="shared" si="21"/>
        <v>350</v>
      </c>
      <c r="T675" s="12">
        <v>0.1</v>
      </c>
      <c r="U675" s="12">
        <v>0.9</v>
      </c>
      <c r="V675" s="12">
        <v>0</v>
      </c>
      <c r="W675" s="12">
        <v>0</v>
      </c>
      <c r="X675" s="12">
        <v>0</v>
      </c>
      <c r="Y675" s="6" t="s">
        <v>61</v>
      </c>
      <c r="Z675" s="6" t="s">
        <v>62</v>
      </c>
      <c r="AA675" s="9" t="s">
        <v>116</v>
      </c>
      <c r="AB675" s="9" t="s">
        <v>116</v>
      </c>
      <c r="AC675" s="9" t="s">
        <v>116</v>
      </c>
      <c r="AD675" s="9" t="s">
        <v>116</v>
      </c>
      <c r="AE675" s="9" t="s">
        <v>49</v>
      </c>
      <c r="AF675" s="5">
        <v>1</v>
      </c>
      <c r="AG675" s="10">
        <f>VLOOKUP(B675,[1]NPRS!$A$29:$O$1904,10,FALSE)</f>
        <v>0.13</v>
      </c>
      <c r="AH675" s="5" t="str">
        <f>VLOOKUP(B675,'[1]Current Slope List'!$A$29:$M$1904,12,FALSE)</f>
        <v>Yes</v>
      </c>
      <c r="AI675" s="6" t="str">
        <f>IF(VLOOKUP(B251,'[1]intensive 2019'!$A$2:$E$145,1,TRUE)=B251,"Y","N")</f>
        <v>N</v>
      </c>
      <c r="AJ675" s="6" t="s">
        <v>50</v>
      </c>
      <c r="AK675" s="5">
        <v>3</v>
      </c>
      <c r="AL675" s="6" t="s">
        <v>50</v>
      </c>
      <c r="AM675" s="6" t="s">
        <v>50</v>
      </c>
      <c r="AN675" s="6" t="s">
        <v>50</v>
      </c>
      <c r="AO675" s="6" t="s">
        <v>50</v>
      </c>
      <c r="AP675" s="6" t="s">
        <v>50</v>
      </c>
    </row>
    <row r="676" spans="1:42">
      <c r="A676" s="5">
        <v>675</v>
      </c>
      <c r="B676" s="5" t="s">
        <v>1203</v>
      </c>
      <c r="C676" s="6" t="str">
        <f>IF(VLOOKUP(B676,'[1]Current Slope List'!$A$29:$M$1904,1,FALSE)=B676,"Y","N")</f>
        <v>Y</v>
      </c>
      <c r="D676" s="5" t="str">
        <f>VLOOKUP(B676,'[1]Current Slope List'!$A$29:$M$1904,2,FALSE)</f>
        <v>10SW-D/C11</v>
      </c>
      <c r="E676" s="5">
        <f>VLOOKUP(B676,'[1]Current Slope List'!$A$29:$M$1904,3,FALSE)</f>
        <v>0</v>
      </c>
      <c r="F676" s="6" t="str">
        <f t="shared" si="20"/>
        <v>WHOLE</v>
      </c>
      <c r="G676" s="6" t="str">
        <f>VLOOKUP(B676,'[1]Current Slope List'!$A$29:$M$1904,4,FALSE)</f>
        <v>E</v>
      </c>
      <c r="H676" s="6" t="str">
        <f>VLOOKUP(B676,'[1]Current Slope List'!$A$29:$M$1904,5,FALSE)</f>
        <v>SKW&amp;Is-S</v>
      </c>
      <c r="I676" s="6" t="s">
        <v>899</v>
      </c>
      <c r="J676" s="6" t="s">
        <v>1055</v>
      </c>
      <c r="K676" s="6">
        <f>VLOOKUP(B676,'[1]Current Slope List'!$A$29:$M$1904,11,FALSE)</f>
        <v>0</v>
      </c>
      <c r="L676" s="5" t="s">
        <v>1056</v>
      </c>
      <c r="M676" s="5" t="s">
        <v>1057</v>
      </c>
      <c r="N676" s="5" t="str">
        <f>VLOOKUP(B676,'[1]Current Slope List'!$A$29:$M$1904,8,FALSE)</f>
        <v>CSD</v>
      </c>
      <c r="O676" s="7" t="s">
        <v>46</v>
      </c>
      <c r="P676" s="7">
        <v>60</v>
      </c>
      <c r="Q676" s="7">
        <v>4.2</v>
      </c>
      <c r="R676" s="7">
        <v>78</v>
      </c>
      <c r="S676" s="7">
        <f t="shared" si="21"/>
        <v>327.60000000000002</v>
      </c>
      <c r="T676" s="12">
        <v>0</v>
      </c>
      <c r="U676" s="12">
        <v>0</v>
      </c>
      <c r="V676" s="12">
        <v>0</v>
      </c>
      <c r="W676" s="12">
        <v>1</v>
      </c>
      <c r="X676" s="12">
        <v>0</v>
      </c>
      <c r="Y676" s="6" t="s">
        <v>84</v>
      </c>
      <c r="Z676" s="6" t="s">
        <v>72</v>
      </c>
      <c r="AA676" s="9" t="s">
        <v>116</v>
      </c>
      <c r="AB676" s="9" t="s">
        <v>116</v>
      </c>
      <c r="AC676" s="9" t="s">
        <v>116</v>
      </c>
      <c r="AD676" s="9" t="s">
        <v>116</v>
      </c>
      <c r="AE676" s="9" t="s">
        <v>49</v>
      </c>
      <c r="AF676" s="5">
        <v>3</v>
      </c>
      <c r="AG676" s="10">
        <f>VLOOKUP(B676,[1]NPRS!$A$29:$O$1904,10,FALSE)</f>
        <v>1.1499999999999999</v>
      </c>
      <c r="AH676" s="5" t="str">
        <f>VLOOKUP(B676,'[1]Current Slope List'!$A$29:$M$1904,12,FALSE)</f>
        <v>No</v>
      </c>
      <c r="AI676" s="6" t="str">
        <f>IF(VLOOKUP(B252,'[1]intensive 2019'!$A$2:$E$145,1,TRUE)=B252,"Y","N")</f>
        <v>N</v>
      </c>
      <c r="AJ676" s="6" t="s">
        <v>50</v>
      </c>
      <c r="AL676" s="6" t="s">
        <v>50</v>
      </c>
      <c r="AM676" s="6" t="s">
        <v>50</v>
      </c>
      <c r="AN676" s="6" t="s">
        <v>50</v>
      </c>
      <c r="AO676" s="6" t="s">
        <v>50</v>
      </c>
      <c r="AP676" s="6" t="s">
        <v>50</v>
      </c>
    </row>
    <row r="677" spans="1:42">
      <c r="A677" s="5">
        <v>676</v>
      </c>
      <c r="B677" s="5" t="s">
        <v>1204</v>
      </c>
      <c r="C677" s="6" t="str">
        <f>IF(VLOOKUP(B677,'[1]Current Slope List'!$A$29:$M$1904,1,FALSE)=B677,"Y","N")</f>
        <v>Y</v>
      </c>
      <c r="D677" s="5" t="str">
        <f>VLOOKUP(B677,'[1]Current Slope List'!$A$29:$M$1904,2,FALSE)</f>
        <v>10SW-D/F11</v>
      </c>
      <c r="E677" s="5">
        <f>VLOOKUP(B677,'[1]Current Slope List'!$A$29:$M$1904,3,FALSE)</f>
        <v>0</v>
      </c>
      <c r="F677" s="6" t="str">
        <f t="shared" si="20"/>
        <v>WHOLE</v>
      </c>
      <c r="G677" s="6" t="str">
        <f>VLOOKUP(B677,'[1]Current Slope List'!$A$29:$M$1904,4,FALSE)</f>
        <v>E</v>
      </c>
      <c r="H677" s="6" t="str">
        <f>VLOOKUP(B677,'[1]Current Slope List'!$A$29:$M$1904,5,FALSE)</f>
        <v>SKW&amp;Is-S</v>
      </c>
      <c r="I677" s="6" t="s">
        <v>899</v>
      </c>
      <c r="J677" s="6" t="s">
        <v>1055</v>
      </c>
      <c r="K677" s="6">
        <f>VLOOKUP(B677,'[1]Current Slope List'!$A$29:$M$1904,11,FALSE)</f>
        <v>0</v>
      </c>
      <c r="L677" s="5" t="s">
        <v>1056</v>
      </c>
      <c r="M677" s="5" t="s">
        <v>1057</v>
      </c>
      <c r="N677" s="5" t="str">
        <f>VLOOKUP(B677,'[1]Current Slope List'!$A$29:$M$1904,8,FALSE)</f>
        <v>CSD</v>
      </c>
      <c r="O677" s="7" t="s">
        <v>46</v>
      </c>
      <c r="P677" s="7">
        <v>35</v>
      </c>
      <c r="Q677" s="7">
        <v>9</v>
      </c>
      <c r="R677" s="7">
        <v>95</v>
      </c>
      <c r="S677" s="7">
        <f t="shared" si="21"/>
        <v>855</v>
      </c>
      <c r="T677" s="12">
        <v>0</v>
      </c>
      <c r="U677" s="12">
        <v>1</v>
      </c>
      <c r="V677" s="12">
        <v>0</v>
      </c>
      <c r="W677" s="12">
        <v>0</v>
      </c>
      <c r="X677" s="12">
        <v>0</v>
      </c>
      <c r="Y677" s="6" t="s">
        <v>61</v>
      </c>
      <c r="Z677" s="6" t="s">
        <v>62</v>
      </c>
      <c r="AA677" s="9" t="s">
        <v>116</v>
      </c>
      <c r="AB677" s="9" t="s">
        <v>116</v>
      </c>
      <c r="AC677" s="9" t="s">
        <v>116</v>
      </c>
      <c r="AD677" s="9" t="s">
        <v>116</v>
      </c>
      <c r="AE677" s="9" t="s">
        <v>49</v>
      </c>
      <c r="AF677" s="5">
        <v>1</v>
      </c>
      <c r="AG677" s="10">
        <f>VLOOKUP(B677,[1]NPRS!$A$29:$O$1904,10,FALSE)</f>
        <v>1.88</v>
      </c>
      <c r="AH677" s="5" t="str">
        <f>VLOOKUP(B677,'[1]Current Slope List'!$A$29:$M$1904,12,FALSE)</f>
        <v>Yes</v>
      </c>
      <c r="AI677" s="6" t="str">
        <f>IF(VLOOKUP(B253,'[1]intensive 2019'!$A$2:$E$145,1,TRUE)=B253,"Y","N")</f>
        <v>N</v>
      </c>
      <c r="AJ677" s="6" t="s">
        <v>50</v>
      </c>
      <c r="AK677" s="5">
        <v>13</v>
      </c>
      <c r="AL677" s="6" t="s">
        <v>50</v>
      </c>
      <c r="AM677" s="6" t="s">
        <v>50</v>
      </c>
      <c r="AN677" s="6" t="s">
        <v>50</v>
      </c>
      <c r="AO677" s="6" t="s">
        <v>50</v>
      </c>
      <c r="AP677" s="6" t="s">
        <v>50</v>
      </c>
    </row>
    <row r="678" spans="1:42">
      <c r="A678" s="5">
        <v>677</v>
      </c>
      <c r="B678" s="5" t="s">
        <v>1205</v>
      </c>
      <c r="C678" s="6" t="str">
        <f>IF(VLOOKUP(B678,'[1]Current Slope List'!$A$29:$M$1904,1,FALSE)=B678,"Y","N")</f>
        <v>Y</v>
      </c>
      <c r="D678" s="5" t="str">
        <f>VLOOKUP(B678,'[1]Current Slope List'!$A$29:$M$1904,2,FALSE)</f>
        <v>10SW-D/F13</v>
      </c>
      <c r="E678" s="5">
        <f>VLOOKUP(B678,'[1]Current Slope List'!$A$29:$M$1904,3,FALSE)</f>
        <v>0</v>
      </c>
      <c r="F678" s="6" t="str">
        <f t="shared" si="20"/>
        <v>WHOLE</v>
      </c>
      <c r="G678" s="6" t="str">
        <f>VLOOKUP(B678,'[1]Current Slope List'!$A$29:$M$1904,4,FALSE)</f>
        <v>E</v>
      </c>
      <c r="H678" s="6" t="str">
        <f>VLOOKUP(B678,'[1]Current Slope List'!$A$29:$M$1904,5,FALSE)</f>
        <v>SKW&amp;Is-S</v>
      </c>
      <c r="I678" s="6" t="s">
        <v>899</v>
      </c>
      <c r="J678" s="6" t="s">
        <v>1055</v>
      </c>
      <c r="K678" s="6">
        <f>VLOOKUP(B678,'[1]Current Slope List'!$A$29:$M$1904,11,FALSE)</f>
        <v>0</v>
      </c>
      <c r="L678" s="5" t="s">
        <v>1056</v>
      </c>
      <c r="M678" s="5" t="s">
        <v>1057</v>
      </c>
      <c r="N678" s="5" t="str">
        <f>VLOOKUP(B678,'[1]Current Slope List'!$A$29:$M$1904,8,FALSE)</f>
        <v>CSD</v>
      </c>
      <c r="O678" s="7" t="s">
        <v>46</v>
      </c>
      <c r="P678" s="7">
        <v>35</v>
      </c>
      <c r="Q678" s="7">
        <v>12.5</v>
      </c>
      <c r="R678" s="7">
        <v>48</v>
      </c>
      <c r="S678" s="7">
        <f t="shared" si="21"/>
        <v>600</v>
      </c>
      <c r="T678" s="12">
        <v>0</v>
      </c>
      <c r="U678" s="12">
        <v>1</v>
      </c>
      <c r="V678" s="12">
        <v>0</v>
      </c>
      <c r="W678" s="12">
        <v>0</v>
      </c>
      <c r="X678" s="12">
        <v>0</v>
      </c>
      <c r="Y678" s="6" t="s">
        <v>61</v>
      </c>
      <c r="Z678" s="6" t="s">
        <v>62</v>
      </c>
      <c r="AA678" s="9" t="s">
        <v>116</v>
      </c>
      <c r="AB678" s="9" t="s">
        <v>116</v>
      </c>
      <c r="AC678" s="9" t="s">
        <v>116</v>
      </c>
      <c r="AD678" s="9" t="s">
        <v>116</v>
      </c>
      <c r="AE678" s="9" t="s">
        <v>49</v>
      </c>
      <c r="AF678" s="5">
        <v>1</v>
      </c>
      <c r="AG678" s="10">
        <f>VLOOKUP(B678,[1]NPRS!$A$29:$O$1904,10,FALSE)</f>
        <v>0</v>
      </c>
      <c r="AH678" s="5" t="str">
        <f>VLOOKUP(B678,'[1]Current Slope List'!$A$29:$M$1904,12,FALSE)</f>
        <v>Yes</v>
      </c>
      <c r="AI678" s="6" t="str">
        <f>IF(VLOOKUP(B254,'[1]intensive 2019'!$A$2:$E$145,1,TRUE)=B254,"Y","N")</f>
        <v>N</v>
      </c>
      <c r="AJ678" s="6" t="s">
        <v>50</v>
      </c>
      <c r="AL678" s="6" t="s">
        <v>50</v>
      </c>
      <c r="AM678" s="6" t="s">
        <v>50</v>
      </c>
      <c r="AN678" s="6" t="s">
        <v>50</v>
      </c>
      <c r="AO678" s="6" t="s">
        <v>50</v>
      </c>
      <c r="AP678" s="6" t="s">
        <v>50</v>
      </c>
    </row>
    <row r="679" spans="1:42">
      <c r="A679" s="5">
        <v>678</v>
      </c>
      <c r="B679" s="5" t="s">
        <v>1206</v>
      </c>
      <c r="C679" s="6" t="str">
        <f>IF(VLOOKUP(B679,'[1]Current Slope List'!$A$29:$M$1904,1,FALSE)=B679,"Y","N")</f>
        <v>Y</v>
      </c>
      <c r="D679" s="5" t="str">
        <f>VLOOKUP(B679,'[1]Current Slope List'!$A$29:$M$1904,2,FALSE)</f>
        <v>10SW-D/C13</v>
      </c>
      <c r="E679" s="5">
        <f>VLOOKUP(B679,'[1]Current Slope List'!$A$29:$M$1904,3,FALSE)</f>
        <v>0</v>
      </c>
      <c r="F679" s="6" t="str">
        <f t="shared" si="20"/>
        <v>WHOLE</v>
      </c>
      <c r="G679" s="6" t="str">
        <f>VLOOKUP(B679,'[1]Current Slope List'!$A$29:$M$1904,4,FALSE)</f>
        <v>E</v>
      </c>
      <c r="H679" s="6" t="str">
        <f>VLOOKUP(B679,'[1]Current Slope List'!$A$29:$M$1904,5,FALSE)</f>
        <v>SKW&amp;Is-S</v>
      </c>
      <c r="I679" s="6" t="s">
        <v>899</v>
      </c>
      <c r="J679" s="6" t="s">
        <v>1055</v>
      </c>
      <c r="K679" s="6">
        <f>VLOOKUP(B679,'[1]Current Slope List'!$A$29:$M$1904,11,FALSE)</f>
        <v>0</v>
      </c>
      <c r="L679" s="5" t="s">
        <v>1056</v>
      </c>
      <c r="M679" s="5" t="s">
        <v>1057</v>
      </c>
      <c r="N679" s="5" t="str">
        <f>VLOOKUP(B679,'[1]Current Slope List'!$A$29:$M$1904,8,FALSE)</f>
        <v>CSD</v>
      </c>
      <c r="O679" s="7" t="s">
        <v>125</v>
      </c>
      <c r="P679" s="7">
        <v>30</v>
      </c>
      <c r="Q679" s="7">
        <v>8</v>
      </c>
      <c r="R679" s="7">
        <v>62</v>
      </c>
      <c r="S679" s="7">
        <f t="shared" si="21"/>
        <v>496</v>
      </c>
      <c r="T679" s="12">
        <v>0.9</v>
      </c>
      <c r="U679" s="12">
        <v>0.1</v>
      </c>
      <c r="V679" s="12">
        <v>0</v>
      </c>
      <c r="W679" s="12">
        <v>0</v>
      </c>
      <c r="X679" s="12">
        <v>0</v>
      </c>
      <c r="Y679" s="6" t="s">
        <v>61</v>
      </c>
      <c r="Z679" s="6" t="s">
        <v>62</v>
      </c>
      <c r="AA679" s="9" t="s">
        <v>116</v>
      </c>
      <c r="AB679" s="9" t="s">
        <v>116</v>
      </c>
      <c r="AC679" s="9" t="s">
        <v>116</v>
      </c>
      <c r="AD679" s="9" t="s">
        <v>116</v>
      </c>
      <c r="AE679" s="9" t="s">
        <v>49</v>
      </c>
      <c r="AF679" s="5">
        <v>3</v>
      </c>
      <c r="AG679" s="10">
        <f>VLOOKUP(B679,[1]NPRS!$A$29:$O$1904,10,FALSE)</f>
        <v>0</v>
      </c>
      <c r="AH679" s="5" t="str">
        <f>VLOOKUP(B679,'[1]Current Slope List'!$A$29:$M$1904,12,FALSE)</f>
        <v>Yes</v>
      </c>
      <c r="AI679" s="6" t="str">
        <f>IF(VLOOKUP(B255,'[1]intensive 2019'!$A$2:$E$145,1,TRUE)=B255,"Y","N")</f>
        <v>N</v>
      </c>
      <c r="AJ679" s="6" t="s">
        <v>50</v>
      </c>
      <c r="AK679" s="5">
        <v>20</v>
      </c>
      <c r="AL679" s="6" t="s">
        <v>50</v>
      </c>
      <c r="AM679" s="6" t="s">
        <v>50</v>
      </c>
      <c r="AN679" s="6" t="s">
        <v>50</v>
      </c>
      <c r="AO679" s="6" t="s">
        <v>50</v>
      </c>
      <c r="AP679" s="6" t="s">
        <v>50</v>
      </c>
    </row>
    <row r="680" spans="1:42">
      <c r="A680" s="5">
        <v>679</v>
      </c>
      <c r="B680" s="5" t="s">
        <v>1207</v>
      </c>
      <c r="C680" s="6" t="str">
        <f>IF(VLOOKUP(B680,'[1]Current Slope List'!$A$29:$M$1904,1,FALSE)=B680,"Y","N")</f>
        <v>Y</v>
      </c>
      <c r="D680" s="5" t="str">
        <f>VLOOKUP(B680,'[1]Current Slope List'!$A$29:$M$1904,2,FALSE)</f>
        <v>10SW-D/F12</v>
      </c>
      <c r="E680" s="5">
        <f>VLOOKUP(B680,'[1]Current Slope List'!$A$29:$M$1904,3,FALSE)</f>
        <v>0</v>
      </c>
      <c r="F680" s="6" t="str">
        <f t="shared" si="20"/>
        <v>WHOLE</v>
      </c>
      <c r="G680" s="6" t="str">
        <f>VLOOKUP(B680,'[1]Current Slope List'!$A$29:$M$1904,4,FALSE)</f>
        <v>E</v>
      </c>
      <c r="H680" s="6" t="str">
        <f>VLOOKUP(B680,'[1]Current Slope List'!$A$29:$M$1904,5,FALSE)</f>
        <v>SKW&amp;Is-S</v>
      </c>
      <c r="I680" s="6" t="s">
        <v>899</v>
      </c>
      <c r="J680" s="6" t="s">
        <v>1055</v>
      </c>
      <c r="K680" s="6">
        <f>VLOOKUP(B680,'[1]Current Slope List'!$A$29:$M$1904,11,FALSE)</f>
        <v>0</v>
      </c>
      <c r="L680" s="5" t="s">
        <v>1056</v>
      </c>
      <c r="M680" s="5" t="s">
        <v>1057</v>
      </c>
      <c r="N680" s="5" t="str">
        <f>VLOOKUP(B680,'[1]Current Slope List'!$A$29:$M$1904,8,FALSE)</f>
        <v>CSD</v>
      </c>
      <c r="O680" s="7" t="s">
        <v>125</v>
      </c>
      <c r="P680" s="7">
        <v>30</v>
      </c>
      <c r="Q680" s="7">
        <v>5</v>
      </c>
      <c r="R680" s="7">
        <v>44</v>
      </c>
      <c r="S680" s="7">
        <f t="shared" si="21"/>
        <v>220</v>
      </c>
      <c r="T680" s="12">
        <v>0</v>
      </c>
      <c r="U680" s="12">
        <v>1</v>
      </c>
      <c r="V680" s="12">
        <v>0</v>
      </c>
      <c r="W680" s="12">
        <v>0</v>
      </c>
      <c r="X680" s="12">
        <v>0</v>
      </c>
      <c r="Y680" s="6" t="s">
        <v>61</v>
      </c>
      <c r="Z680" s="6" t="s">
        <v>62</v>
      </c>
      <c r="AA680" s="9" t="s">
        <v>116</v>
      </c>
      <c r="AB680" s="9" t="s">
        <v>116</v>
      </c>
      <c r="AC680" s="9" t="s">
        <v>116</v>
      </c>
      <c r="AD680" s="9" t="s">
        <v>116</v>
      </c>
      <c r="AE680" s="9" t="s">
        <v>49</v>
      </c>
      <c r="AF680" s="5">
        <v>3</v>
      </c>
      <c r="AG680" s="10">
        <f>VLOOKUP(B680,[1]NPRS!$A$29:$O$1904,10,FALSE)</f>
        <v>0</v>
      </c>
      <c r="AH680" s="5" t="str">
        <f>VLOOKUP(B680,'[1]Current Slope List'!$A$29:$M$1904,12,FALSE)</f>
        <v>Yes</v>
      </c>
      <c r="AI680" s="6" t="str">
        <f>IF(VLOOKUP(B256,'[1]intensive 2019'!$A$2:$E$145,1,TRUE)=B256,"Y","N")</f>
        <v>N</v>
      </c>
      <c r="AJ680" s="6" t="s">
        <v>50</v>
      </c>
      <c r="AK680" s="5">
        <v>10</v>
      </c>
      <c r="AL680" s="6" t="s">
        <v>50</v>
      </c>
      <c r="AM680" s="6" t="s">
        <v>50</v>
      </c>
      <c r="AN680" s="6" t="s">
        <v>50</v>
      </c>
      <c r="AO680" s="6" t="s">
        <v>50</v>
      </c>
      <c r="AP680" s="6" t="s">
        <v>50</v>
      </c>
    </row>
    <row r="681" spans="1:42">
      <c r="A681" s="5">
        <v>680</v>
      </c>
      <c r="B681" s="5" t="s">
        <v>1208</v>
      </c>
      <c r="C681" s="6" t="str">
        <f>IF(VLOOKUP(B681,'[1]Current Slope List'!$A$29:$M$1904,1,FALSE)=B681,"Y","N")</f>
        <v>Y</v>
      </c>
      <c r="D681" s="5" t="str">
        <f>VLOOKUP(B681,'[1]Current Slope List'!$A$29:$M$1904,2,FALSE)</f>
        <v>10SW-D/C14</v>
      </c>
      <c r="E681" s="5">
        <f>VLOOKUP(B681,'[1]Current Slope List'!$A$29:$M$1904,3,FALSE)</f>
        <v>0</v>
      </c>
      <c r="F681" s="6" t="str">
        <f t="shared" si="20"/>
        <v>WHOLE</v>
      </c>
      <c r="G681" s="6" t="str">
        <f>VLOOKUP(B681,'[1]Current Slope List'!$A$29:$M$1904,4,FALSE)</f>
        <v>E</v>
      </c>
      <c r="H681" s="6" t="str">
        <f>VLOOKUP(B681,'[1]Current Slope List'!$A$29:$M$1904,5,FALSE)</f>
        <v>SKW&amp;Is-S</v>
      </c>
      <c r="I681" s="6" t="s">
        <v>899</v>
      </c>
      <c r="J681" s="6" t="s">
        <v>1055</v>
      </c>
      <c r="K681" s="6">
        <f>VLOOKUP(B681,'[1]Current Slope List'!$A$29:$M$1904,11,FALSE)</f>
        <v>0</v>
      </c>
      <c r="L681" s="5" t="s">
        <v>1056</v>
      </c>
      <c r="M681" s="5" t="s">
        <v>1057</v>
      </c>
      <c r="N681" s="5" t="str">
        <f>VLOOKUP(B681,'[1]Current Slope List'!$A$29:$M$1904,8,FALSE)</f>
        <v>CSD</v>
      </c>
      <c r="O681" s="7" t="s">
        <v>125</v>
      </c>
      <c r="P681" s="7">
        <v>45</v>
      </c>
      <c r="Q681" s="7">
        <v>7</v>
      </c>
      <c r="R681" s="7">
        <v>69</v>
      </c>
      <c r="S681" s="7">
        <f t="shared" si="21"/>
        <v>483</v>
      </c>
      <c r="T681" s="12">
        <v>0.25</v>
      </c>
      <c r="U681" s="12">
        <v>0.7</v>
      </c>
      <c r="V681" s="12">
        <v>0</v>
      </c>
      <c r="W681" s="12">
        <v>0.05</v>
      </c>
      <c r="X681" s="12">
        <v>0</v>
      </c>
      <c r="Y681" s="6" t="s">
        <v>61</v>
      </c>
      <c r="Z681" s="6" t="s">
        <v>62</v>
      </c>
      <c r="AA681" s="9" t="s">
        <v>116</v>
      </c>
      <c r="AB681" s="9" t="s">
        <v>116</v>
      </c>
      <c r="AC681" s="9" t="s">
        <v>116</v>
      </c>
      <c r="AD681" s="9" t="s">
        <v>116</v>
      </c>
      <c r="AE681" s="9" t="s">
        <v>49</v>
      </c>
      <c r="AF681" s="5">
        <v>3</v>
      </c>
      <c r="AG681" s="10">
        <f>VLOOKUP(B681,[1]NPRS!$A$29:$O$1904,10,FALSE)</f>
        <v>0</v>
      </c>
      <c r="AH681" s="5" t="str">
        <f>VLOOKUP(B681,'[1]Current Slope List'!$A$29:$M$1904,12,FALSE)</f>
        <v>Yes</v>
      </c>
      <c r="AI681" s="6" t="str">
        <f>IF(VLOOKUP(B257,'[1]intensive 2019'!$A$2:$E$145,1,TRUE)=B257,"Y","N")</f>
        <v>N</v>
      </c>
      <c r="AJ681" s="6" t="s">
        <v>50</v>
      </c>
      <c r="AK681" s="5">
        <v>10</v>
      </c>
      <c r="AL681" s="6" t="s">
        <v>50</v>
      </c>
      <c r="AM681" s="6" t="s">
        <v>50</v>
      </c>
      <c r="AN681" s="6" t="s">
        <v>50</v>
      </c>
      <c r="AO681" s="6" t="s">
        <v>50</v>
      </c>
      <c r="AP681" s="6" t="s">
        <v>50</v>
      </c>
    </row>
    <row r="682" spans="1:42">
      <c r="A682" s="5">
        <v>681</v>
      </c>
      <c r="B682" s="5" t="s">
        <v>1209</v>
      </c>
      <c r="C682" s="6" t="str">
        <f>IF(VLOOKUP(B682,'[1]Current Slope List'!$A$29:$M$1904,1,FALSE)=B682,"Y","N")</f>
        <v>Y</v>
      </c>
      <c r="D682" s="5" t="str">
        <f>VLOOKUP(B682,'[1]Current Slope List'!$A$29:$M$1904,2,FALSE)</f>
        <v>10SW-D/C50</v>
      </c>
      <c r="E682" s="5">
        <f>VLOOKUP(B682,'[1]Current Slope List'!$A$29:$M$1904,3,FALSE)</f>
        <v>0</v>
      </c>
      <c r="F682" s="6" t="str">
        <f t="shared" si="20"/>
        <v>WHOLE</v>
      </c>
      <c r="G682" s="6" t="str">
        <f>VLOOKUP(B682,'[1]Current Slope List'!$A$29:$M$1904,4,FALSE)</f>
        <v>E</v>
      </c>
      <c r="H682" s="6" t="str">
        <f>VLOOKUP(B682,'[1]Current Slope List'!$A$29:$M$1904,5,FALSE)</f>
        <v>SKW&amp;Is-S</v>
      </c>
      <c r="I682" s="6" t="s">
        <v>899</v>
      </c>
      <c r="J682" s="6" t="s">
        <v>1055</v>
      </c>
      <c r="K682" s="6">
        <f>VLOOKUP(B682,'[1]Current Slope List'!$A$29:$M$1904,11,FALSE)</f>
        <v>0</v>
      </c>
      <c r="L682" s="5" t="s">
        <v>1056</v>
      </c>
      <c r="M682" s="5" t="s">
        <v>1057</v>
      </c>
      <c r="N682" s="5" t="str">
        <f>VLOOKUP(B682,'[1]Current Slope List'!$A$29:$M$1904,8,FALSE)</f>
        <v>CSD</v>
      </c>
      <c r="O682" s="7" t="s">
        <v>46</v>
      </c>
      <c r="P682" s="7">
        <v>40</v>
      </c>
      <c r="Q682" s="7">
        <v>4</v>
      </c>
      <c r="R682" s="7">
        <v>35</v>
      </c>
      <c r="S682" s="7">
        <f t="shared" si="21"/>
        <v>140</v>
      </c>
      <c r="T682" s="12">
        <v>0.1</v>
      </c>
      <c r="U682" s="12">
        <v>0.9</v>
      </c>
      <c r="V682" s="12">
        <v>0</v>
      </c>
      <c r="W682" s="12">
        <v>0</v>
      </c>
      <c r="X682" s="12">
        <v>0</v>
      </c>
      <c r="Y682" s="6" t="s">
        <v>61</v>
      </c>
      <c r="Z682" s="6" t="s">
        <v>62</v>
      </c>
      <c r="AA682" s="9" t="s">
        <v>116</v>
      </c>
      <c r="AB682" s="9" t="s">
        <v>116</v>
      </c>
      <c r="AC682" s="9" t="s">
        <v>116</v>
      </c>
      <c r="AD682" s="9" t="s">
        <v>116</v>
      </c>
      <c r="AE682" s="9" t="s">
        <v>49</v>
      </c>
      <c r="AF682" s="5">
        <v>3</v>
      </c>
      <c r="AG682" s="10">
        <f>VLOOKUP(B682,[1]NPRS!$A$29:$O$1904,10,FALSE)</f>
        <v>0</v>
      </c>
      <c r="AH682" s="5" t="str">
        <f>VLOOKUP(B682,'[1]Current Slope List'!$A$29:$M$1904,12,FALSE)</f>
        <v>Yes</v>
      </c>
      <c r="AI682" s="6" t="str">
        <f>IF(VLOOKUP(B258,'[1]intensive 2019'!$A$2:$E$145,1,TRUE)=B258,"Y","N")</f>
        <v>N</v>
      </c>
      <c r="AJ682" s="6" t="s">
        <v>50</v>
      </c>
      <c r="AK682" s="5">
        <v>0</v>
      </c>
      <c r="AL682" s="6" t="s">
        <v>50</v>
      </c>
      <c r="AM682" s="6" t="s">
        <v>50</v>
      </c>
      <c r="AN682" s="6" t="s">
        <v>50</v>
      </c>
      <c r="AO682" s="6" t="s">
        <v>50</v>
      </c>
      <c r="AP682" s="6" t="s">
        <v>50</v>
      </c>
    </row>
    <row r="683" spans="1:42">
      <c r="A683" s="5">
        <v>682</v>
      </c>
      <c r="B683" s="5" t="s">
        <v>1210</v>
      </c>
      <c r="C683" s="6" t="str">
        <f>IF(VLOOKUP(B683,'[1]Current Slope List'!$A$29:$M$1904,1,FALSE)=B683,"Y","N")</f>
        <v>Y</v>
      </c>
      <c r="D683" s="5" t="str">
        <f>VLOOKUP(B683,'[1]Current Slope List'!$A$29:$M$1904,2,FALSE)</f>
        <v>10SW-D/CR142</v>
      </c>
      <c r="E683" s="5">
        <f>VLOOKUP(B683,'[1]Current Slope List'!$A$29:$M$1904,3,FALSE)</f>
        <v>0</v>
      </c>
      <c r="F683" s="6" t="str">
        <f t="shared" si="20"/>
        <v>WHOLE</v>
      </c>
      <c r="G683" s="6" t="str">
        <f>VLOOKUP(B683,'[1]Current Slope List'!$A$29:$M$1904,4,FALSE)</f>
        <v>E</v>
      </c>
      <c r="H683" s="6" t="str">
        <f>VLOOKUP(B683,'[1]Current Slope List'!$A$29:$M$1904,5,FALSE)</f>
        <v>SKW&amp;Is-S</v>
      </c>
      <c r="I683" s="6" t="s">
        <v>899</v>
      </c>
      <c r="J683" s="6" t="s">
        <v>1055</v>
      </c>
      <c r="K683" s="6">
        <f>VLOOKUP(B683,'[1]Current Slope List'!$A$29:$M$1904,11,FALSE)</f>
        <v>0</v>
      </c>
      <c r="L683" s="5" t="s">
        <v>1056</v>
      </c>
      <c r="M683" s="5" t="s">
        <v>1057</v>
      </c>
      <c r="N683" s="5" t="str">
        <f>VLOOKUP(B683,'[1]Current Slope List'!$A$29:$M$1904,8,FALSE)</f>
        <v>CSD</v>
      </c>
      <c r="O683" s="7" t="s">
        <v>46</v>
      </c>
      <c r="P683" s="7">
        <v>20</v>
      </c>
      <c r="Q683" s="7">
        <v>1.8</v>
      </c>
      <c r="R683" s="7">
        <v>38</v>
      </c>
      <c r="S683" s="7">
        <f t="shared" si="21"/>
        <v>68.400000000000006</v>
      </c>
      <c r="T683" s="12">
        <v>0</v>
      </c>
      <c r="U683" s="12">
        <v>1</v>
      </c>
      <c r="V683" s="12">
        <v>0</v>
      </c>
      <c r="W683" s="12">
        <v>0</v>
      </c>
      <c r="X683" s="12">
        <v>0</v>
      </c>
      <c r="Y683" s="6" t="s">
        <v>61</v>
      </c>
      <c r="Z683" s="6" t="s">
        <v>62</v>
      </c>
      <c r="AA683" s="9" t="s">
        <v>1211</v>
      </c>
      <c r="AB683" s="9" t="s">
        <v>1212</v>
      </c>
      <c r="AC683" s="9" t="s">
        <v>128</v>
      </c>
      <c r="AD683" s="9" t="s">
        <v>318</v>
      </c>
      <c r="AE683" s="9" t="s">
        <v>1213</v>
      </c>
      <c r="AF683" s="5">
        <v>2</v>
      </c>
      <c r="AG683" s="10">
        <f>VLOOKUP(B683,[1]NPRS!$A$29:$O$1904,10,FALSE)</f>
        <v>0.06</v>
      </c>
      <c r="AH683" s="5" t="str">
        <f>VLOOKUP(B683,'[1]Current Slope List'!$A$29:$M$1904,12,FALSE)</f>
        <v>Yes</v>
      </c>
      <c r="AI683" s="6" t="str">
        <f>IF(VLOOKUP(B259,'[1]intensive 2019'!$A$2:$E$145,1,TRUE)=B259,"Y","N")</f>
        <v>N</v>
      </c>
      <c r="AJ683" s="6" t="s">
        <v>50</v>
      </c>
      <c r="AK683" s="5">
        <v>0</v>
      </c>
      <c r="AL683" s="6" t="s">
        <v>50</v>
      </c>
      <c r="AM683" s="6" t="s">
        <v>50</v>
      </c>
      <c r="AN683" s="6" t="s">
        <v>50</v>
      </c>
      <c r="AO683" s="6" t="s">
        <v>50</v>
      </c>
      <c r="AP683" s="6" t="s">
        <v>50</v>
      </c>
    </row>
    <row r="684" spans="1:42">
      <c r="A684" s="5">
        <v>683</v>
      </c>
      <c r="B684" s="5" t="s">
        <v>1214</v>
      </c>
      <c r="C684" s="6" t="str">
        <f>IF(VLOOKUP(B684,'[1]Current Slope List'!$A$29:$M$1904,1,FALSE)=B684,"Y","N")</f>
        <v>Y</v>
      </c>
      <c r="D684" s="5" t="str">
        <f>VLOOKUP(B684,'[1]Current Slope List'!$A$29:$M$1904,2,FALSE)</f>
        <v>10SW-D/C43</v>
      </c>
      <c r="E684" s="5">
        <f>VLOOKUP(B684,'[1]Current Slope List'!$A$29:$M$1904,3,FALSE)</f>
        <v>0</v>
      </c>
      <c r="F684" s="6" t="str">
        <f t="shared" si="20"/>
        <v>WHOLE</v>
      </c>
      <c r="G684" s="6" t="str">
        <f>VLOOKUP(B684,'[1]Current Slope List'!$A$29:$M$1904,4,FALSE)</f>
        <v>E</v>
      </c>
      <c r="H684" s="6" t="str">
        <f>VLOOKUP(B684,'[1]Current Slope List'!$A$29:$M$1904,5,FALSE)</f>
        <v>SKW&amp;Is-S</v>
      </c>
      <c r="I684" s="6" t="s">
        <v>899</v>
      </c>
      <c r="J684" s="6" t="s">
        <v>1055</v>
      </c>
      <c r="K684" s="6">
        <f>VLOOKUP(B684,'[1]Current Slope List'!$A$29:$M$1904,11,FALSE)</f>
        <v>0</v>
      </c>
      <c r="L684" s="5" t="s">
        <v>1056</v>
      </c>
      <c r="M684" s="5" t="s">
        <v>1057</v>
      </c>
      <c r="N684" s="5" t="str">
        <f>VLOOKUP(B684,'[1]Current Slope List'!$A$29:$M$1904,8,FALSE)</f>
        <v>CSD</v>
      </c>
      <c r="O684" s="7" t="s">
        <v>46</v>
      </c>
      <c r="P684" s="7">
        <v>60</v>
      </c>
      <c r="Q684" s="7">
        <v>5</v>
      </c>
      <c r="R684" s="7">
        <v>20</v>
      </c>
      <c r="S684" s="7">
        <f t="shared" si="21"/>
        <v>100</v>
      </c>
      <c r="T684" s="12">
        <v>0</v>
      </c>
      <c r="U684" s="12">
        <v>0.2</v>
      </c>
      <c r="V684" s="12">
        <v>0</v>
      </c>
      <c r="W684" s="12">
        <v>0</v>
      </c>
      <c r="X684" s="12">
        <v>0.8</v>
      </c>
      <c r="Y684" s="6" t="s">
        <v>61</v>
      </c>
      <c r="Z684" s="6" t="s">
        <v>62</v>
      </c>
      <c r="AA684" s="9" t="s">
        <v>116</v>
      </c>
      <c r="AB684" s="9" t="s">
        <v>116</v>
      </c>
      <c r="AC684" s="9" t="s">
        <v>116</v>
      </c>
      <c r="AD684" s="9" t="s">
        <v>116</v>
      </c>
      <c r="AE684" s="9" t="s">
        <v>49</v>
      </c>
      <c r="AF684" s="5">
        <v>1</v>
      </c>
      <c r="AG684" s="10">
        <f>VLOOKUP(B684,[1]NPRS!$A$29:$O$1904,10,FALSE)</f>
        <v>0</v>
      </c>
      <c r="AH684" s="5" t="str">
        <f>VLOOKUP(B684,'[1]Current Slope List'!$A$29:$M$1904,12,FALSE)</f>
        <v>Yes</v>
      </c>
      <c r="AI684" s="6" t="str">
        <f>IF(VLOOKUP(B260,'[1]intensive 2019'!$A$2:$E$145,1,TRUE)=B260,"Y","N")</f>
        <v>N</v>
      </c>
      <c r="AJ684" s="6" t="s">
        <v>50</v>
      </c>
      <c r="AK684" s="5">
        <v>1</v>
      </c>
      <c r="AL684" s="6" t="s">
        <v>50</v>
      </c>
      <c r="AM684" s="6" t="s">
        <v>50</v>
      </c>
      <c r="AN684" s="6" t="s">
        <v>50</v>
      </c>
      <c r="AO684" s="6" t="s">
        <v>50</v>
      </c>
      <c r="AP684" s="6" t="s">
        <v>50</v>
      </c>
    </row>
    <row r="685" spans="1:42">
      <c r="A685" s="5">
        <v>684</v>
      </c>
      <c r="B685" s="5" t="s">
        <v>1215</v>
      </c>
      <c r="C685" s="6" t="str">
        <f>IF(VLOOKUP(B685,'[1]Current Slope List'!$A$29:$M$1904,1,FALSE)=B685,"Y","N")</f>
        <v>Y</v>
      </c>
      <c r="D685" s="5" t="str">
        <f>VLOOKUP(B685,'[1]Current Slope List'!$A$29:$M$1904,2,FALSE)</f>
        <v>10SW-D/C9</v>
      </c>
      <c r="E685" s="5">
        <f>VLOOKUP(B685,'[1]Current Slope List'!$A$29:$M$1904,3,FALSE)</f>
        <v>0</v>
      </c>
      <c r="F685" s="6" t="str">
        <f t="shared" si="20"/>
        <v>WHOLE</v>
      </c>
      <c r="G685" s="6" t="str">
        <f>VLOOKUP(B685,'[1]Current Slope List'!$A$29:$M$1904,4,FALSE)</f>
        <v>E</v>
      </c>
      <c r="H685" s="6" t="str">
        <f>VLOOKUP(B685,'[1]Current Slope List'!$A$29:$M$1904,5,FALSE)</f>
        <v>SKW&amp;Is-S</v>
      </c>
      <c r="I685" s="6" t="s">
        <v>899</v>
      </c>
      <c r="J685" s="6" t="s">
        <v>1055</v>
      </c>
      <c r="K685" s="6">
        <f>VLOOKUP(B685,'[1]Current Slope List'!$A$29:$M$1904,11,FALSE)</f>
        <v>0</v>
      </c>
      <c r="L685" s="5" t="s">
        <v>1056</v>
      </c>
      <c r="M685" s="5" t="s">
        <v>1057</v>
      </c>
      <c r="N685" s="5" t="str">
        <f>VLOOKUP(B685,'[1]Current Slope List'!$A$29:$M$1904,8,FALSE)</f>
        <v>CSD</v>
      </c>
      <c r="O685" s="7" t="s">
        <v>46</v>
      </c>
      <c r="P685" s="7">
        <v>50</v>
      </c>
      <c r="Q685" s="7">
        <v>4</v>
      </c>
      <c r="R685" s="7">
        <v>34</v>
      </c>
      <c r="S685" s="7">
        <f t="shared" si="21"/>
        <v>136</v>
      </c>
      <c r="T685" s="12">
        <v>0</v>
      </c>
      <c r="U685" s="12">
        <v>0.9</v>
      </c>
      <c r="V685" s="12">
        <v>0</v>
      </c>
      <c r="W685" s="12">
        <v>0.1</v>
      </c>
      <c r="X685" s="12">
        <v>0</v>
      </c>
      <c r="Y685" s="6" t="s">
        <v>61</v>
      </c>
      <c r="Z685" s="6" t="s">
        <v>72</v>
      </c>
      <c r="AA685" s="9" t="s">
        <v>116</v>
      </c>
      <c r="AB685" s="9" t="s">
        <v>116</v>
      </c>
      <c r="AC685" s="9" t="s">
        <v>116</v>
      </c>
      <c r="AD685" s="9" t="s">
        <v>116</v>
      </c>
      <c r="AE685" s="9" t="s">
        <v>49</v>
      </c>
      <c r="AF685" s="5">
        <v>2</v>
      </c>
      <c r="AG685" s="10">
        <f>VLOOKUP(B685,[1]NPRS!$A$29:$O$1904,10,FALSE)</f>
        <v>0</v>
      </c>
      <c r="AH685" s="5" t="str">
        <f>VLOOKUP(B685,'[1]Current Slope List'!$A$29:$M$1904,12,FALSE)</f>
        <v>Yes</v>
      </c>
      <c r="AI685" s="6" t="str">
        <f>IF(VLOOKUP(B261,'[1]intensive 2019'!$A$2:$E$145,1,TRUE)=B261,"Y","N")</f>
        <v>N</v>
      </c>
      <c r="AJ685" s="6" t="s">
        <v>50</v>
      </c>
      <c r="AK685" s="5">
        <v>1</v>
      </c>
      <c r="AL685" s="6" t="s">
        <v>50</v>
      </c>
      <c r="AM685" s="6" t="s">
        <v>50</v>
      </c>
      <c r="AN685" s="6" t="s">
        <v>50</v>
      </c>
      <c r="AO685" s="6" t="s">
        <v>50</v>
      </c>
      <c r="AP685" s="6" t="s">
        <v>50</v>
      </c>
    </row>
    <row r="686" spans="1:42">
      <c r="A686" s="5">
        <v>685</v>
      </c>
      <c r="B686" s="5" t="s">
        <v>1216</v>
      </c>
      <c r="C686" s="6" t="str">
        <f>IF(VLOOKUP(B686,'[1]Current Slope List'!$A$29:$M$1904,1,FALSE)=B686,"Y","N")</f>
        <v>Y</v>
      </c>
      <c r="D686" s="5" t="str">
        <f>VLOOKUP(B686,'[1]Current Slope List'!$A$29:$M$1904,2,FALSE)</f>
        <v>10SW-D/C15</v>
      </c>
      <c r="E686" s="5">
        <f>VLOOKUP(B686,'[1]Current Slope List'!$A$29:$M$1904,3,FALSE)</f>
        <v>0</v>
      </c>
      <c r="F686" s="6" t="str">
        <f t="shared" si="20"/>
        <v>WHOLE</v>
      </c>
      <c r="G686" s="6" t="str">
        <f>VLOOKUP(B686,'[1]Current Slope List'!$A$29:$M$1904,4,FALSE)</f>
        <v>E</v>
      </c>
      <c r="H686" s="6" t="str">
        <f>VLOOKUP(B686,'[1]Current Slope List'!$A$29:$M$1904,5,FALSE)</f>
        <v>SKW&amp;Is-S</v>
      </c>
      <c r="I686" s="6" t="s">
        <v>899</v>
      </c>
      <c r="J686" s="6" t="s">
        <v>1055</v>
      </c>
      <c r="K686" s="6">
        <f>VLOOKUP(B686,'[1]Current Slope List'!$A$29:$M$1904,11,FALSE)</f>
        <v>0</v>
      </c>
      <c r="L686" s="5" t="s">
        <v>1056</v>
      </c>
      <c r="M686" s="5" t="s">
        <v>1057</v>
      </c>
      <c r="N686" s="5" t="str">
        <f>VLOOKUP(B686,'[1]Current Slope List'!$A$29:$M$1904,8,FALSE)</f>
        <v>CSD</v>
      </c>
      <c r="O686" s="7" t="s">
        <v>46</v>
      </c>
      <c r="P686" s="7">
        <v>40</v>
      </c>
      <c r="Q686" s="7">
        <v>7</v>
      </c>
      <c r="R686" s="7">
        <v>45</v>
      </c>
      <c r="S686" s="7">
        <f t="shared" si="21"/>
        <v>315</v>
      </c>
      <c r="T686" s="12">
        <v>0</v>
      </c>
      <c r="U686" s="12">
        <v>0.4</v>
      </c>
      <c r="V686" s="12">
        <v>0</v>
      </c>
      <c r="W686" s="12">
        <v>0.6</v>
      </c>
      <c r="X686" s="12">
        <v>0</v>
      </c>
      <c r="Y686" s="6" t="s">
        <v>61</v>
      </c>
      <c r="Z686" s="6" t="s">
        <v>72</v>
      </c>
      <c r="AA686" s="9" t="s">
        <v>116</v>
      </c>
      <c r="AB686" s="9" t="s">
        <v>116</v>
      </c>
      <c r="AC686" s="9" t="s">
        <v>116</v>
      </c>
      <c r="AD686" s="9" t="s">
        <v>116</v>
      </c>
      <c r="AE686" s="9" t="s">
        <v>49</v>
      </c>
      <c r="AF686" s="5">
        <v>3</v>
      </c>
      <c r="AG686" s="10">
        <f>VLOOKUP(B686,[1]NPRS!$A$29:$O$1904,10,FALSE)</f>
        <v>0</v>
      </c>
      <c r="AH686" s="5" t="str">
        <f>VLOOKUP(B686,'[1]Current Slope List'!$A$29:$M$1904,12,FALSE)</f>
        <v>Yes</v>
      </c>
      <c r="AI686" s="6" t="str">
        <f>IF(VLOOKUP(B262,'[1]intensive 2019'!$A$2:$E$145,1,TRUE)=B262,"Y","N")</f>
        <v>N</v>
      </c>
      <c r="AJ686" s="6" t="s">
        <v>50</v>
      </c>
      <c r="AK686" s="5">
        <v>9</v>
      </c>
      <c r="AL686" s="6" t="s">
        <v>50</v>
      </c>
      <c r="AM686" s="6" t="s">
        <v>50</v>
      </c>
      <c r="AN686" s="6" t="s">
        <v>50</v>
      </c>
      <c r="AO686" s="6" t="s">
        <v>50</v>
      </c>
      <c r="AP686" s="6" t="s">
        <v>50</v>
      </c>
    </row>
    <row r="687" spans="1:42">
      <c r="A687" s="5">
        <v>686</v>
      </c>
      <c r="B687" s="5" t="s">
        <v>1217</v>
      </c>
      <c r="C687" s="6" t="str">
        <f>IF(VLOOKUP(B687,'[1]Current Slope List'!$A$29:$M$1904,1,FALSE)=B687,"Y","N")</f>
        <v>Y</v>
      </c>
      <c r="D687" s="5" t="str">
        <f>VLOOKUP(B687,'[1]Current Slope List'!$A$29:$M$1904,2,FALSE)</f>
        <v>10SW-D/C17</v>
      </c>
      <c r="E687" s="5">
        <f>VLOOKUP(B687,'[1]Current Slope List'!$A$29:$M$1904,3,FALSE)</f>
        <v>0</v>
      </c>
      <c r="F687" s="6" t="str">
        <f t="shared" si="20"/>
        <v>WHOLE</v>
      </c>
      <c r="G687" s="6" t="str">
        <f>VLOOKUP(B687,'[1]Current Slope List'!$A$29:$M$1904,4,FALSE)</f>
        <v>E</v>
      </c>
      <c r="H687" s="6" t="str">
        <f>VLOOKUP(B687,'[1]Current Slope List'!$A$29:$M$1904,5,FALSE)</f>
        <v>SKW&amp;Is-S</v>
      </c>
      <c r="I687" s="6" t="s">
        <v>899</v>
      </c>
      <c r="J687" s="6" t="s">
        <v>1055</v>
      </c>
      <c r="K687" s="6">
        <f>VLOOKUP(B687,'[1]Current Slope List'!$A$29:$M$1904,11,FALSE)</f>
        <v>0</v>
      </c>
      <c r="L687" s="5" t="s">
        <v>1056</v>
      </c>
      <c r="M687" s="5" t="s">
        <v>1057</v>
      </c>
      <c r="N687" s="5" t="str">
        <f>VLOOKUP(B687,'[1]Current Slope List'!$A$29:$M$1904,8,FALSE)</f>
        <v>CSD</v>
      </c>
      <c r="O687" s="7" t="s">
        <v>46</v>
      </c>
      <c r="P687" s="7">
        <v>60</v>
      </c>
      <c r="Q687" s="7">
        <v>3</v>
      </c>
      <c r="R687" s="7">
        <v>42</v>
      </c>
      <c r="S687" s="7">
        <f t="shared" si="21"/>
        <v>126</v>
      </c>
      <c r="T687" s="12">
        <v>0.05</v>
      </c>
      <c r="U687" s="12">
        <v>0.25</v>
      </c>
      <c r="V687" s="12">
        <v>0</v>
      </c>
      <c r="W687" s="12">
        <v>0.7</v>
      </c>
      <c r="X687" s="12">
        <v>0</v>
      </c>
      <c r="Y687" s="6" t="s">
        <v>61</v>
      </c>
      <c r="Z687" s="6" t="s">
        <v>72</v>
      </c>
      <c r="AA687" s="9" t="s">
        <v>116</v>
      </c>
      <c r="AB687" s="9" t="s">
        <v>116</v>
      </c>
      <c r="AC687" s="9" t="s">
        <v>116</v>
      </c>
      <c r="AD687" s="9" t="s">
        <v>116</v>
      </c>
      <c r="AE687" s="9" t="s">
        <v>49</v>
      </c>
      <c r="AF687" s="5">
        <v>3</v>
      </c>
      <c r="AG687" s="10">
        <f>VLOOKUP(B687,[1]NPRS!$A$29:$O$1904,10,FALSE)</f>
        <v>0</v>
      </c>
      <c r="AH687" s="5" t="str">
        <f>VLOOKUP(B687,'[1]Current Slope List'!$A$29:$M$1904,12,FALSE)</f>
        <v>No</v>
      </c>
      <c r="AI687" s="6" t="str">
        <f>IF(VLOOKUP(B263,'[1]intensive 2019'!$A$2:$E$145,1,TRUE)=B263,"Y","N")</f>
        <v>N</v>
      </c>
      <c r="AJ687" s="6" t="s">
        <v>50</v>
      </c>
      <c r="AL687" s="6" t="s">
        <v>50</v>
      </c>
      <c r="AM687" s="6" t="s">
        <v>50</v>
      </c>
      <c r="AN687" s="6" t="s">
        <v>50</v>
      </c>
      <c r="AO687" s="6" t="s">
        <v>50</v>
      </c>
      <c r="AP687" s="6" t="s">
        <v>50</v>
      </c>
    </row>
    <row r="688" spans="1:42">
      <c r="A688" s="5">
        <v>687</v>
      </c>
      <c r="B688" s="5" t="s">
        <v>1218</v>
      </c>
      <c r="C688" s="6" t="str">
        <f>IF(VLOOKUP(B688,'[1]Current Slope List'!$A$29:$M$1904,1,FALSE)=B688,"Y","N")</f>
        <v>Y</v>
      </c>
      <c r="D688" s="5" t="str">
        <f>VLOOKUP(B688,'[1]Current Slope List'!$A$29:$M$1904,2,FALSE)</f>
        <v>10SW-D/FR8</v>
      </c>
      <c r="E688" s="5">
        <f>VLOOKUP(B688,'[1]Current Slope List'!$A$29:$M$1904,3,FALSE)</f>
        <v>0</v>
      </c>
      <c r="F688" s="6" t="str">
        <f t="shared" si="20"/>
        <v>WHOLE</v>
      </c>
      <c r="G688" s="6" t="str">
        <f>VLOOKUP(B688,'[1]Current Slope List'!$A$29:$M$1904,4,FALSE)</f>
        <v>E</v>
      </c>
      <c r="H688" s="6" t="str">
        <f>VLOOKUP(B688,'[1]Current Slope List'!$A$29:$M$1904,5,FALSE)</f>
        <v>SKW&amp;Is-S</v>
      </c>
      <c r="I688" s="6" t="s">
        <v>899</v>
      </c>
      <c r="J688" s="6" t="s">
        <v>1055</v>
      </c>
      <c r="K688" s="6">
        <f>VLOOKUP(B688,'[1]Current Slope List'!$A$29:$M$1904,11,FALSE)</f>
        <v>0</v>
      </c>
      <c r="L688" s="5" t="s">
        <v>1056</v>
      </c>
      <c r="M688" s="5" t="s">
        <v>1057</v>
      </c>
      <c r="N688" s="5" t="str">
        <f>VLOOKUP(B688,'[1]Current Slope List'!$A$29:$M$1904,8,FALSE)</f>
        <v>CSD</v>
      </c>
      <c r="O688" s="7" t="s">
        <v>46</v>
      </c>
      <c r="P688" s="7">
        <v>40</v>
      </c>
      <c r="Q688" s="7">
        <v>4</v>
      </c>
      <c r="R688" s="7">
        <v>20</v>
      </c>
      <c r="S688" s="7">
        <f t="shared" si="21"/>
        <v>80</v>
      </c>
      <c r="T688" s="12">
        <v>0</v>
      </c>
      <c r="U688" s="12">
        <v>1</v>
      </c>
      <c r="V688" s="12">
        <v>0</v>
      </c>
      <c r="W688" s="12">
        <v>0</v>
      </c>
      <c r="X688" s="12">
        <v>0</v>
      </c>
      <c r="Y688" s="6" t="s">
        <v>61</v>
      </c>
      <c r="Z688" s="6" t="s">
        <v>62</v>
      </c>
      <c r="AA688" s="9" t="s">
        <v>248</v>
      </c>
      <c r="AB688" s="9" t="s">
        <v>690</v>
      </c>
      <c r="AC688" s="9" t="s">
        <v>55</v>
      </c>
      <c r="AD688" s="9" t="s">
        <v>352</v>
      </c>
      <c r="AE688" s="9" t="s">
        <v>62</v>
      </c>
      <c r="AF688" s="5">
        <v>3</v>
      </c>
      <c r="AG688" s="10">
        <f>VLOOKUP(B688,[1]NPRS!$A$29:$O$1904,10,FALSE)</f>
        <v>0.32</v>
      </c>
      <c r="AH688" s="5" t="str">
        <f>VLOOKUP(B688,'[1]Current Slope List'!$A$29:$M$1904,12,FALSE)</f>
        <v>Yes</v>
      </c>
      <c r="AI688" s="6" t="str">
        <f>IF(VLOOKUP(B264,'[1]intensive 2019'!$A$2:$E$145,1,TRUE)=B264,"Y","N")</f>
        <v>N</v>
      </c>
      <c r="AJ688" s="6" t="s">
        <v>50</v>
      </c>
      <c r="AK688" s="5">
        <v>7</v>
      </c>
      <c r="AL688" s="6" t="s">
        <v>50</v>
      </c>
      <c r="AM688" s="6" t="s">
        <v>50</v>
      </c>
      <c r="AN688" s="6" t="s">
        <v>50</v>
      </c>
      <c r="AO688" s="6" t="s">
        <v>50</v>
      </c>
      <c r="AP688" s="6" t="s">
        <v>50</v>
      </c>
    </row>
    <row r="689" spans="1:42">
      <c r="A689" s="5">
        <v>688</v>
      </c>
      <c r="B689" s="5" t="s">
        <v>1219</v>
      </c>
      <c r="C689" s="6" t="str">
        <f>IF(VLOOKUP(B689,'[1]Current Slope List'!$A$29:$M$1904,1,FALSE)=B689,"Y","N")</f>
        <v>Y</v>
      </c>
      <c r="D689" s="5" t="str">
        <f>VLOOKUP(B689,'[1]Current Slope List'!$A$29:$M$1904,2,FALSE)</f>
        <v>10SW-D/C18</v>
      </c>
      <c r="E689" s="5">
        <f>VLOOKUP(B689,'[1]Current Slope List'!$A$29:$M$1904,3,FALSE)</f>
        <v>0</v>
      </c>
      <c r="F689" s="6" t="str">
        <f t="shared" si="20"/>
        <v>WHOLE</v>
      </c>
      <c r="G689" s="6" t="str">
        <f>VLOOKUP(B689,'[1]Current Slope List'!$A$29:$M$1904,4,FALSE)</f>
        <v>E</v>
      </c>
      <c r="H689" s="6" t="str">
        <f>VLOOKUP(B689,'[1]Current Slope List'!$A$29:$M$1904,5,FALSE)</f>
        <v>SKW&amp;Is-S</v>
      </c>
      <c r="I689" s="6" t="s">
        <v>899</v>
      </c>
      <c r="J689" s="6" t="s">
        <v>1055</v>
      </c>
      <c r="K689" s="6">
        <f>VLOOKUP(B689,'[1]Current Slope List'!$A$29:$M$1904,11,FALSE)</f>
        <v>0</v>
      </c>
      <c r="L689" s="5" t="s">
        <v>1056</v>
      </c>
      <c r="M689" s="5" t="s">
        <v>1057</v>
      </c>
      <c r="N689" s="5" t="str">
        <f>VLOOKUP(B689,'[1]Current Slope List'!$A$29:$M$1904,8,FALSE)</f>
        <v>CSD</v>
      </c>
      <c r="O689" s="7" t="s">
        <v>46</v>
      </c>
      <c r="P689" s="7">
        <v>70</v>
      </c>
      <c r="Q689" s="7">
        <v>5</v>
      </c>
      <c r="R689" s="7">
        <v>36</v>
      </c>
      <c r="S689" s="7">
        <f t="shared" si="21"/>
        <v>180</v>
      </c>
      <c r="T689" s="12">
        <v>0</v>
      </c>
      <c r="U689" s="12">
        <v>0</v>
      </c>
      <c r="V689" s="12">
        <v>0</v>
      </c>
      <c r="W689" s="12">
        <v>1</v>
      </c>
      <c r="X689" s="12">
        <v>0</v>
      </c>
      <c r="Y689" s="6" t="s">
        <v>61</v>
      </c>
      <c r="Z689" s="6" t="s">
        <v>72</v>
      </c>
      <c r="AA689" s="9" t="s">
        <v>116</v>
      </c>
      <c r="AB689" s="9" t="s">
        <v>116</v>
      </c>
      <c r="AC689" s="9" t="s">
        <v>116</v>
      </c>
      <c r="AD689" s="9" t="s">
        <v>116</v>
      </c>
      <c r="AE689" s="9" t="s">
        <v>49</v>
      </c>
      <c r="AF689" s="5">
        <v>3</v>
      </c>
      <c r="AG689" s="10">
        <f>VLOOKUP(B689,[1]NPRS!$A$29:$O$1904,10,FALSE)</f>
        <v>0.02</v>
      </c>
      <c r="AH689" s="5" t="str">
        <f>VLOOKUP(B689,'[1]Current Slope List'!$A$29:$M$1904,12,FALSE)</f>
        <v>Yes</v>
      </c>
      <c r="AI689" s="6" t="str">
        <f>IF(VLOOKUP(B265,'[1]intensive 2019'!$A$2:$E$145,1,TRUE)=B265,"Y","N")</f>
        <v>N</v>
      </c>
      <c r="AJ689" s="6" t="s">
        <v>50</v>
      </c>
      <c r="AK689" s="5">
        <v>2</v>
      </c>
      <c r="AL689" s="6" t="s">
        <v>50</v>
      </c>
      <c r="AM689" s="6" t="s">
        <v>50</v>
      </c>
      <c r="AN689" s="6" t="s">
        <v>50</v>
      </c>
      <c r="AO689" s="6" t="s">
        <v>50</v>
      </c>
      <c r="AP689" s="6" t="s">
        <v>50</v>
      </c>
    </row>
    <row r="690" spans="1:42">
      <c r="A690" s="5">
        <v>689</v>
      </c>
      <c r="B690" s="5" t="s">
        <v>1220</v>
      </c>
      <c r="C690" s="6" t="str">
        <f>IF(VLOOKUP(B690,'[1]Current Slope List'!$A$29:$M$1904,1,FALSE)=B690,"Y","N")</f>
        <v>Y</v>
      </c>
      <c r="D690" s="5" t="str">
        <f>VLOOKUP(B690,'[1]Current Slope List'!$A$29:$M$1904,2,FALSE)</f>
        <v>10SW-D/C19</v>
      </c>
      <c r="E690" s="5">
        <f>VLOOKUP(B690,'[1]Current Slope List'!$A$29:$M$1904,3,FALSE)</f>
        <v>0</v>
      </c>
      <c r="F690" s="6" t="str">
        <f t="shared" si="20"/>
        <v>WHOLE</v>
      </c>
      <c r="G690" s="6" t="str">
        <f>VLOOKUP(B690,'[1]Current Slope List'!$A$29:$M$1904,4,FALSE)</f>
        <v>E</v>
      </c>
      <c r="H690" s="6" t="str">
        <f>VLOOKUP(B690,'[1]Current Slope List'!$A$29:$M$1904,5,FALSE)</f>
        <v>SKW&amp;Is-S</v>
      </c>
      <c r="I690" s="6" t="s">
        <v>899</v>
      </c>
      <c r="J690" s="6" t="s">
        <v>1055</v>
      </c>
      <c r="K690" s="6">
        <f>VLOOKUP(B690,'[1]Current Slope List'!$A$29:$M$1904,11,FALSE)</f>
        <v>0</v>
      </c>
      <c r="L690" s="5" t="s">
        <v>1056</v>
      </c>
      <c r="M690" s="5" t="s">
        <v>1057</v>
      </c>
      <c r="N690" s="5" t="str">
        <f>VLOOKUP(B690,'[1]Current Slope List'!$A$29:$M$1904,8,FALSE)</f>
        <v>CSD</v>
      </c>
      <c r="O690" s="7" t="s">
        <v>46</v>
      </c>
      <c r="P690" s="7">
        <v>65</v>
      </c>
      <c r="Q690" s="7">
        <v>5</v>
      </c>
      <c r="R690" s="7">
        <v>100</v>
      </c>
      <c r="S690" s="7">
        <f t="shared" si="21"/>
        <v>500</v>
      </c>
      <c r="T690" s="12">
        <v>0</v>
      </c>
      <c r="U690" s="12">
        <v>0</v>
      </c>
      <c r="V690" s="12">
        <v>0</v>
      </c>
      <c r="W690" s="12">
        <v>1</v>
      </c>
      <c r="X690" s="12">
        <v>0</v>
      </c>
      <c r="Y690" s="6" t="s">
        <v>78</v>
      </c>
      <c r="Z690" s="6" t="s">
        <v>62</v>
      </c>
      <c r="AA690" s="9" t="s">
        <v>116</v>
      </c>
      <c r="AB690" s="9" t="s">
        <v>116</v>
      </c>
      <c r="AC690" s="9" t="s">
        <v>116</v>
      </c>
      <c r="AD690" s="9" t="s">
        <v>116</v>
      </c>
      <c r="AE690" s="9" t="s">
        <v>49</v>
      </c>
      <c r="AF690" s="5">
        <v>3</v>
      </c>
      <c r="AG690" s="10">
        <f>VLOOKUP(B690,[1]NPRS!$A$29:$O$1904,10,FALSE)</f>
        <v>0.02</v>
      </c>
      <c r="AH690" s="5" t="str">
        <f>VLOOKUP(B690,'[1]Current Slope List'!$A$29:$M$1904,12,FALSE)</f>
        <v>Yes</v>
      </c>
      <c r="AI690" s="6" t="str">
        <f>IF(VLOOKUP(B266,'[1]intensive 2019'!$A$2:$E$145,1,TRUE)=B266,"Y","N")</f>
        <v>N</v>
      </c>
      <c r="AJ690" s="6" t="s">
        <v>50</v>
      </c>
      <c r="AK690" s="5">
        <v>9</v>
      </c>
      <c r="AL690" s="6" t="s">
        <v>50</v>
      </c>
      <c r="AM690" s="6" t="s">
        <v>50</v>
      </c>
      <c r="AN690" s="6" t="s">
        <v>50</v>
      </c>
      <c r="AO690" s="6" t="s">
        <v>50</v>
      </c>
      <c r="AP690" s="6" t="s">
        <v>50</v>
      </c>
    </row>
    <row r="691" spans="1:42">
      <c r="A691" s="5">
        <v>690</v>
      </c>
      <c r="B691" s="5" t="s">
        <v>1221</v>
      </c>
      <c r="C691" s="6" t="str">
        <f>IF(VLOOKUP(B691,'[1]Current Slope List'!$A$29:$M$1904,1,FALSE)=B691,"Y","N")</f>
        <v>Y</v>
      </c>
      <c r="D691" s="5" t="str">
        <f>VLOOKUP(B691,'[1]Current Slope List'!$A$29:$M$1904,2,FALSE)</f>
        <v>10SW-D/C20</v>
      </c>
      <c r="E691" s="5">
        <f>VLOOKUP(B691,'[1]Current Slope List'!$A$29:$M$1904,3,FALSE)</f>
        <v>0</v>
      </c>
      <c r="F691" s="6" t="str">
        <f t="shared" si="20"/>
        <v>WHOLE</v>
      </c>
      <c r="G691" s="6" t="str">
        <f>VLOOKUP(B691,'[1]Current Slope List'!$A$29:$M$1904,4,FALSE)</f>
        <v>E</v>
      </c>
      <c r="H691" s="6" t="str">
        <f>VLOOKUP(B691,'[1]Current Slope List'!$A$29:$M$1904,5,FALSE)</f>
        <v>SKW&amp;Is-S</v>
      </c>
      <c r="I691" s="6" t="s">
        <v>899</v>
      </c>
      <c r="J691" s="6" t="s">
        <v>1055</v>
      </c>
      <c r="K691" s="6">
        <f>VLOOKUP(B691,'[1]Current Slope List'!$A$29:$M$1904,11,FALSE)</f>
        <v>0</v>
      </c>
      <c r="L691" s="5" t="s">
        <v>1056</v>
      </c>
      <c r="M691" s="5" t="s">
        <v>1057</v>
      </c>
      <c r="N691" s="5" t="str">
        <f>VLOOKUP(B691,'[1]Current Slope List'!$A$29:$M$1904,8,FALSE)</f>
        <v>CSD</v>
      </c>
      <c r="O691" s="7" t="s">
        <v>46</v>
      </c>
      <c r="P691" s="7">
        <v>55</v>
      </c>
      <c r="Q691" s="7">
        <v>6</v>
      </c>
      <c r="R691" s="7">
        <v>70</v>
      </c>
      <c r="S691" s="7">
        <f t="shared" si="21"/>
        <v>420</v>
      </c>
      <c r="T691" s="12">
        <v>0</v>
      </c>
      <c r="U691" s="12">
        <v>0.4</v>
      </c>
      <c r="V691" s="12">
        <v>0</v>
      </c>
      <c r="W691" s="12">
        <v>0.6</v>
      </c>
      <c r="X691" s="12">
        <v>0</v>
      </c>
      <c r="Y691" s="6" t="s">
        <v>78</v>
      </c>
      <c r="Z691" s="6" t="s">
        <v>72</v>
      </c>
      <c r="AA691" s="9" t="s">
        <v>116</v>
      </c>
      <c r="AB691" s="9" t="s">
        <v>116</v>
      </c>
      <c r="AC691" s="9" t="s">
        <v>116</v>
      </c>
      <c r="AD691" s="9" t="s">
        <v>116</v>
      </c>
      <c r="AE691" s="9" t="s">
        <v>49</v>
      </c>
      <c r="AF691" s="5">
        <v>3</v>
      </c>
      <c r="AG691" s="10">
        <f>VLOOKUP(B691,[1]NPRS!$A$29:$O$1904,10,FALSE)</f>
        <v>0.03</v>
      </c>
      <c r="AH691" s="5" t="str">
        <f>VLOOKUP(B691,'[1]Current Slope List'!$A$29:$M$1904,12,FALSE)</f>
        <v>Yes</v>
      </c>
      <c r="AI691" s="6" t="str">
        <f>IF(VLOOKUP(B267,'[1]intensive 2019'!$A$2:$E$145,1,TRUE)=B267,"Y","N")</f>
        <v>N</v>
      </c>
      <c r="AJ691" s="6" t="s">
        <v>50</v>
      </c>
      <c r="AK691" s="5">
        <v>10</v>
      </c>
      <c r="AL691" s="6" t="s">
        <v>50</v>
      </c>
      <c r="AM691" s="6" t="s">
        <v>50</v>
      </c>
      <c r="AN691" s="6" t="s">
        <v>50</v>
      </c>
      <c r="AO691" s="6" t="s">
        <v>50</v>
      </c>
      <c r="AP691" s="6" t="s">
        <v>50</v>
      </c>
    </row>
    <row r="692" spans="1:42">
      <c r="A692" s="5">
        <v>691</v>
      </c>
      <c r="B692" s="5" t="s">
        <v>1222</v>
      </c>
      <c r="C692" s="6" t="str">
        <f>IF(VLOOKUP(B692,'[1]Current Slope List'!$A$29:$M$1904,1,FALSE)=B692,"Y","N")</f>
        <v>Y</v>
      </c>
      <c r="D692" s="5" t="str">
        <f>VLOOKUP(B692,'[1]Current Slope List'!$A$29:$M$1904,2,FALSE)</f>
        <v>10SW-D/C21</v>
      </c>
      <c r="E692" s="5">
        <f>VLOOKUP(B692,'[1]Current Slope List'!$A$29:$M$1904,3,FALSE)</f>
        <v>0</v>
      </c>
      <c r="F692" s="6" t="str">
        <f t="shared" si="20"/>
        <v>WHOLE</v>
      </c>
      <c r="G692" s="6" t="str">
        <f>VLOOKUP(B692,'[1]Current Slope List'!$A$29:$M$1904,4,FALSE)</f>
        <v>E</v>
      </c>
      <c r="H692" s="6" t="str">
        <f>VLOOKUP(B692,'[1]Current Slope List'!$A$29:$M$1904,5,FALSE)</f>
        <v>SKW&amp;Is-S</v>
      </c>
      <c r="I692" s="6" t="s">
        <v>899</v>
      </c>
      <c r="J692" s="6" t="s">
        <v>1055</v>
      </c>
      <c r="K692" s="6">
        <f>VLOOKUP(B692,'[1]Current Slope List'!$A$29:$M$1904,11,FALSE)</f>
        <v>0</v>
      </c>
      <c r="L692" s="5" t="s">
        <v>1056</v>
      </c>
      <c r="M692" s="5" t="s">
        <v>1057</v>
      </c>
      <c r="N692" s="5" t="str">
        <f>VLOOKUP(B692,'[1]Current Slope List'!$A$29:$M$1904,8,FALSE)</f>
        <v>CSD</v>
      </c>
      <c r="O692" s="7" t="s">
        <v>46</v>
      </c>
      <c r="P692" s="7">
        <v>65</v>
      </c>
      <c r="Q692" s="7">
        <v>6</v>
      </c>
      <c r="R692" s="7">
        <v>58</v>
      </c>
      <c r="S692" s="7">
        <f t="shared" si="21"/>
        <v>348</v>
      </c>
      <c r="T692" s="12">
        <v>0.55000000000000004</v>
      </c>
      <c r="U692" s="12">
        <v>0.45</v>
      </c>
      <c r="V692" s="12">
        <v>0</v>
      </c>
      <c r="W692" s="12">
        <v>0</v>
      </c>
      <c r="X692" s="12">
        <v>0</v>
      </c>
      <c r="Y692" s="6" t="s">
        <v>183</v>
      </c>
      <c r="Z692" s="6" t="s">
        <v>72</v>
      </c>
      <c r="AA692" s="9" t="s">
        <v>116</v>
      </c>
      <c r="AB692" s="9" t="s">
        <v>116</v>
      </c>
      <c r="AC692" s="9" t="s">
        <v>116</v>
      </c>
      <c r="AD692" s="9" t="s">
        <v>116</v>
      </c>
      <c r="AE692" s="9" t="s">
        <v>49</v>
      </c>
      <c r="AF692" s="5">
        <v>3</v>
      </c>
      <c r="AG692" s="10">
        <f>VLOOKUP(B692,[1]NPRS!$A$29:$O$1904,10,FALSE)</f>
        <v>0.04</v>
      </c>
      <c r="AH692" s="5" t="str">
        <f>VLOOKUP(B692,'[1]Current Slope List'!$A$29:$M$1904,12,FALSE)</f>
        <v>Yes</v>
      </c>
      <c r="AI692" s="6" t="str">
        <f>IF(VLOOKUP(B268,'[1]intensive 2019'!$A$2:$E$145,1,TRUE)=B268,"Y","N")</f>
        <v>N</v>
      </c>
      <c r="AJ692" s="6" t="s">
        <v>50</v>
      </c>
      <c r="AK692" s="5">
        <v>0</v>
      </c>
      <c r="AL692" s="6" t="s">
        <v>50</v>
      </c>
      <c r="AM692" s="6" t="s">
        <v>50</v>
      </c>
      <c r="AN692" s="6" t="s">
        <v>50</v>
      </c>
      <c r="AO692" s="6" t="s">
        <v>50</v>
      </c>
      <c r="AP692" s="6" t="s">
        <v>50</v>
      </c>
    </row>
    <row r="693" spans="1:42">
      <c r="A693" s="5">
        <v>692</v>
      </c>
      <c r="B693" s="5" t="s">
        <v>1223</v>
      </c>
      <c r="C693" s="6" t="str">
        <f>IF(VLOOKUP(B693,'[1]Current Slope List'!$A$29:$M$1904,1,FALSE)=B693,"Y","N")</f>
        <v>Y</v>
      </c>
      <c r="D693" s="5" t="str">
        <f>VLOOKUP(B693,'[1]Current Slope List'!$A$29:$M$1904,2,FALSE)</f>
        <v>10SW-D/C42</v>
      </c>
      <c r="E693" s="5">
        <f>VLOOKUP(B693,'[1]Current Slope List'!$A$29:$M$1904,3,FALSE)</f>
        <v>0</v>
      </c>
      <c r="F693" s="6" t="str">
        <f t="shared" si="20"/>
        <v>WHOLE</v>
      </c>
      <c r="G693" s="6" t="str">
        <f>VLOOKUP(B693,'[1]Current Slope List'!$A$29:$M$1904,4,FALSE)</f>
        <v>E</v>
      </c>
      <c r="H693" s="6" t="str">
        <f>VLOOKUP(B693,'[1]Current Slope List'!$A$29:$M$1904,5,FALSE)</f>
        <v>SKW&amp;Is-S</v>
      </c>
      <c r="I693" s="6" t="s">
        <v>899</v>
      </c>
      <c r="J693" s="6" t="s">
        <v>1055</v>
      </c>
      <c r="K693" s="6">
        <f>VLOOKUP(B693,'[1]Current Slope List'!$A$29:$M$1904,11,FALSE)</f>
        <v>0</v>
      </c>
      <c r="L693" s="5" t="s">
        <v>1056</v>
      </c>
      <c r="M693" s="5" t="s">
        <v>1057</v>
      </c>
      <c r="N693" s="5" t="str">
        <f>VLOOKUP(B693,'[1]Current Slope List'!$A$29:$M$1904,8,FALSE)</f>
        <v>CSD</v>
      </c>
      <c r="O693" s="7" t="s">
        <v>46</v>
      </c>
      <c r="P693" s="7">
        <v>50</v>
      </c>
      <c r="Q693" s="7">
        <v>4</v>
      </c>
      <c r="R693" s="7">
        <v>31</v>
      </c>
      <c r="S693" s="7">
        <f t="shared" si="21"/>
        <v>124</v>
      </c>
      <c r="T693" s="12">
        <v>0</v>
      </c>
      <c r="U693" s="12">
        <v>0</v>
      </c>
      <c r="V693" s="12">
        <v>0</v>
      </c>
      <c r="W693" s="12">
        <v>1</v>
      </c>
      <c r="X693" s="12">
        <v>0</v>
      </c>
      <c r="Y693" s="6" t="s">
        <v>78</v>
      </c>
      <c r="Z693" s="6" t="s">
        <v>62</v>
      </c>
      <c r="AA693" s="9" t="s">
        <v>116</v>
      </c>
      <c r="AB693" s="9" t="s">
        <v>116</v>
      </c>
      <c r="AC693" s="9" t="s">
        <v>116</v>
      </c>
      <c r="AD693" s="9" t="s">
        <v>116</v>
      </c>
      <c r="AE693" s="9" t="s">
        <v>49</v>
      </c>
      <c r="AF693" s="5">
        <v>3</v>
      </c>
      <c r="AG693" s="10">
        <f>VLOOKUP(B693,[1]NPRS!$A$29:$O$1904,10,FALSE)</f>
        <v>0</v>
      </c>
      <c r="AH693" s="5" t="str">
        <f>VLOOKUP(B693,'[1]Current Slope List'!$A$29:$M$1904,12,FALSE)</f>
        <v>No</v>
      </c>
      <c r="AI693" s="6" t="str">
        <f>IF(VLOOKUP(B269,'[1]intensive 2019'!$A$2:$E$145,1,TRUE)=B269,"Y","N")</f>
        <v>N</v>
      </c>
      <c r="AJ693" s="6" t="s">
        <v>50</v>
      </c>
      <c r="AL693" s="6" t="s">
        <v>50</v>
      </c>
      <c r="AM693" s="6" t="s">
        <v>50</v>
      </c>
      <c r="AN693" s="6" t="s">
        <v>50</v>
      </c>
      <c r="AO693" s="6" t="s">
        <v>50</v>
      </c>
      <c r="AP693" s="6" t="s">
        <v>50</v>
      </c>
    </row>
    <row r="694" spans="1:42">
      <c r="A694" s="5">
        <v>693</v>
      </c>
      <c r="B694" s="5" t="s">
        <v>1224</v>
      </c>
      <c r="C694" s="6" t="str">
        <f>IF(VLOOKUP(B694,'[1]Current Slope List'!$A$29:$M$1904,1,FALSE)=B694,"Y","N")</f>
        <v>Y</v>
      </c>
      <c r="D694" s="5" t="str">
        <f>VLOOKUP(B694,'[1]Current Slope List'!$A$29:$M$1904,2,FALSE)</f>
        <v>10SW-D/C107</v>
      </c>
      <c r="E694" s="5">
        <f>VLOOKUP(B694,'[1]Current Slope List'!$A$29:$M$1904,3,FALSE)</f>
        <v>0</v>
      </c>
      <c r="F694" s="6" t="str">
        <f t="shared" si="20"/>
        <v>WHOLE</v>
      </c>
      <c r="G694" s="6" t="str">
        <f>VLOOKUP(B694,'[1]Current Slope List'!$A$29:$M$1904,4,FALSE)</f>
        <v>E</v>
      </c>
      <c r="H694" s="6" t="str">
        <f>VLOOKUP(B694,'[1]Current Slope List'!$A$29:$M$1904,5,FALSE)</f>
        <v>SKW&amp;Is-S</v>
      </c>
      <c r="I694" s="6" t="s">
        <v>899</v>
      </c>
      <c r="J694" s="6" t="s">
        <v>1055</v>
      </c>
      <c r="K694" s="6">
        <f>VLOOKUP(B694,'[1]Current Slope List'!$A$29:$M$1904,11,FALSE)</f>
        <v>0</v>
      </c>
      <c r="L694" s="5" t="s">
        <v>1056</v>
      </c>
      <c r="M694" s="5" t="s">
        <v>1057</v>
      </c>
      <c r="N694" s="5" t="str">
        <f>VLOOKUP(B694,'[1]Current Slope List'!$A$29:$M$1904,8,FALSE)</f>
        <v>CSD</v>
      </c>
      <c r="O694" s="7" t="s">
        <v>125</v>
      </c>
      <c r="P694" s="7">
        <v>43</v>
      </c>
      <c r="Q694" s="7">
        <v>3.9</v>
      </c>
      <c r="R694" s="7">
        <v>25</v>
      </c>
      <c r="S694" s="7">
        <f t="shared" si="21"/>
        <v>97.5</v>
      </c>
      <c r="T694" s="12">
        <v>0</v>
      </c>
      <c r="U694" s="12">
        <v>1</v>
      </c>
      <c r="V694" s="12">
        <v>0</v>
      </c>
      <c r="W694" s="12">
        <v>0</v>
      </c>
      <c r="X694" s="12">
        <v>0</v>
      </c>
      <c r="Y694" s="6" t="s">
        <v>61</v>
      </c>
      <c r="Z694" s="6" t="s">
        <v>62</v>
      </c>
      <c r="AA694" s="9" t="s">
        <v>116</v>
      </c>
      <c r="AB694" s="9" t="s">
        <v>116</v>
      </c>
      <c r="AC694" s="9" t="s">
        <v>116</v>
      </c>
      <c r="AD694" s="9" t="s">
        <v>116</v>
      </c>
      <c r="AE694" s="9" t="s">
        <v>49</v>
      </c>
      <c r="AF694" s="5">
        <v>1</v>
      </c>
      <c r="AG694" s="10">
        <f>VLOOKUP(B694,[1]NPRS!$A$29:$O$1904,10,FALSE)</f>
        <v>0</v>
      </c>
      <c r="AH694" s="5" t="str">
        <f>VLOOKUP(B694,'[1]Current Slope List'!$A$29:$M$1904,12,FALSE)</f>
        <v>Yes</v>
      </c>
      <c r="AI694" s="6" t="str">
        <f>IF(VLOOKUP(B270,'[1]intensive 2019'!$A$2:$E$145,1,TRUE)=B270,"Y","N")</f>
        <v>N</v>
      </c>
      <c r="AJ694" s="6" t="s">
        <v>50</v>
      </c>
      <c r="AK694" s="5">
        <v>0</v>
      </c>
      <c r="AL694" s="6" t="s">
        <v>50</v>
      </c>
      <c r="AM694" s="6" t="s">
        <v>50</v>
      </c>
      <c r="AN694" s="6" t="s">
        <v>50</v>
      </c>
      <c r="AO694" s="6" t="s">
        <v>50</v>
      </c>
      <c r="AP694" s="6" t="s">
        <v>50</v>
      </c>
    </row>
    <row r="695" spans="1:42">
      <c r="A695" s="5">
        <v>694</v>
      </c>
      <c r="B695" s="5" t="s">
        <v>1225</v>
      </c>
      <c r="C695" s="6" t="str">
        <f>IF(VLOOKUP(B695,'[1]Current Slope List'!$A$29:$M$1904,1,FALSE)=B695,"Y","N")</f>
        <v>Y</v>
      </c>
      <c r="D695" s="5" t="str">
        <f>VLOOKUP(B695,'[1]Current Slope List'!$A$29:$M$1904,2,FALSE)</f>
        <v>10SW-D/C106</v>
      </c>
      <c r="E695" s="5">
        <f>VLOOKUP(B695,'[1]Current Slope List'!$A$29:$M$1904,3,FALSE)</f>
        <v>0</v>
      </c>
      <c r="F695" s="6" t="str">
        <f t="shared" si="20"/>
        <v>WHOLE</v>
      </c>
      <c r="G695" s="6" t="str">
        <f>VLOOKUP(B695,'[1]Current Slope List'!$A$29:$M$1904,4,FALSE)</f>
        <v>E</v>
      </c>
      <c r="H695" s="6" t="str">
        <f>VLOOKUP(B695,'[1]Current Slope List'!$A$29:$M$1904,5,FALSE)</f>
        <v>SKW&amp;Is-S</v>
      </c>
      <c r="I695" s="6" t="s">
        <v>899</v>
      </c>
      <c r="J695" s="6" t="s">
        <v>1055</v>
      </c>
      <c r="K695" s="6">
        <f>VLOOKUP(B695,'[1]Current Slope List'!$A$29:$M$1904,11,FALSE)</f>
        <v>0</v>
      </c>
      <c r="L695" s="5" t="s">
        <v>1056</v>
      </c>
      <c r="M695" s="5" t="s">
        <v>1057</v>
      </c>
      <c r="N695" s="5" t="str">
        <f>VLOOKUP(B695,'[1]Current Slope List'!$A$29:$M$1904,8,FALSE)</f>
        <v>CSD</v>
      </c>
      <c r="O695" s="7" t="s">
        <v>125</v>
      </c>
      <c r="P695" s="7">
        <v>40</v>
      </c>
      <c r="Q695" s="7">
        <v>3</v>
      </c>
      <c r="R695" s="7">
        <v>12</v>
      </c>
      <c r="S695" s="7">
        <f t="shared" si="21"/>
        <v>36</v>
      </c>
      <c r="T695" s="12">
        <v>0</v>
      </c>
      <c r="U695" s="12">
        <v>1</v>
      </c>
      <c r="V695" s="12">
        <v>0</v>
      </c>
      <c r="W695" s="12">
        <v>0</v>
      </c>
      <c r="X695" s="12">
        <v>0</v>
      </c>
      <c r="Y695" s="6" t="s">
        <v>61</v>
      </c>
      <c r="Z695" s="6" t="s">
        <v>62</v>
      </c>
      <c r="AA695" s="9" t="s">
        <v>116</v>
      </c>
      <c r="AB695" s="9" t="s">
        <v>116</v>
      </c>
      <c r="AC695" s="9" t="s">
        <v>116</v>
      </c>
      <c r="AD695" s="9" t="s">
        <v>116</v>
      </c>
      <c r="AE695" s="9" t="s">
        <v>49</v>
      </c>
      <c r="AF695" s="5">
        <v>1</v>
      </c>
      <c r="AG695" s="10">
        <f>VLOOKUP(B695,[1]NPRS!$A$29:$O$1904,10,FALSE)</f>
        <v>0</v>
      </c>
      <c r="AH695" s="5" t="str">
        <f>VLOOKUP(B695,'[1]Current Slope List'!$A$29:$M$1904,12,FALSE)</f>
        <v>Yes</v>
      </c>
      <c r="AI695" s="6" t="str">
        <f>IF(VLOOKUP(B271,'[1]intensive 2019'!$A$2:$E$145,1,TRUE)=B271,"Y","N")</f>
        <v>N</v>
      </c>
      <c r="AJ695" s="6" t="s">
        <v>50</v>
      </c>
      <c r="AK695" s="5">
        <v>0</v>
      </c>
      <c r="AL695" s="6" t="s">
        <v>50</v>
      </c>
      <c r="AM695" s="6" t="s">
        <v>50</v>
      </c>
      <c r="AN695" s="6" t="s">
        <v>50</v>
      </c>
      <c r="AO695" s="6" t="s">
        <v>50</v>
      </c>
      <c r="AP695" s="6" t="s">
        <v>50</v>
      </c>
    </row>
    <row r="696" spans="1:42">
      <c r="A696" s="5">
        <v>695</v>
      </c>
      <c r="B696" s="5" t="s">
        <v>1226</v>
      </c>
      <c r="C696" s="6" t="str">
        <f>IF(VLOOKUP(B696,'[1]Current Slope List'!$A$29:$M$1904,1,FALSE)=B696,"Y","N")</f>
        <v>Y</v>
      </c>
      <c r="D696" s="5" t="str">
        <f>VLOOKUP(B696,'[1]Current Slope List'!$A$29:$M$1904,2,FALSE)</f>
        <v>10SW-D/C104</v>
      </c>
      <c r="E696" s="5">
        <f>VLOOKUP(B696,'[1]Current Slope List'!$A$29:$M$1904,3,FALSE)</f>
        <v>0</v>
      </c>
      <c r="F696" s="6" t="str">
        <f t="shared" si="20"/>
        <v>WHOLE</v>
      </c>
      <c r="G696" s="6" t="str">
        <f>VLOOKUP(B696,'[1]Current Slope List'!$A$29:$M$1904,4,FALSE)</f>
        <v>E</v>
      </c>
      <c r="H696" s="6" t="str">
        <f>VLOOKUP(B696,'[1]Current Slope List'!$A$29:$M$1904,5,FALSE)</f>
        <v>SKW&amp;Is-S</v>
      </c>
      <c r="I696" s="6" t="s">
        <v>899</v>
      </c>
      <c r="J696" s="6" t="s">
        <v>1055</v>
      </c>
      <c r="K696" s="6">
        <f>VLOOKUP(B696,'[1]Current Slope List'!$A$29:$M$1904,11,FALSE)</f>
        <v>0</v>
      </c>
      <c r="L696" s="5" t="s">
        <v>1056</v>
      </c>
      <c r="M696" s="5" t="s">
        <v>1057</v>
      </c>
      <c r="N696" s="5" t="str">
        <f>VLOOKUP(B696,'[1]Current Slope List'!$A$29:$M$1904,8,FALSE)</f>
        <v>CSD</v>
      </c>
      <c r="O696" s="7" t="s">
        <v>125</v>
      </c>
      <c r="P696" s="7">
        <v>50</v>
      </c>
      <c r="Q696" s="7">
        <v>8.6999999999999993</v>
      </c>
      <c r="R696" s="7">
        <v>48</v>
      </c>
      <c r="S696" s="7">
        <f t="shared" si="21"/>
        <v>417.59999999999997</v>
      </c>
      <c r="T696" s="12">
        <v>0</v>
      </c>
      <c r="U696" s="12">
        <v>1</v>
      </c>
      <c r="V696" s="12">
        <v>0</v>
      </c>
      <c r="W696" s="12">
        <v>0</v>
      </c>
      <c r="X696" s="12">
        <v>0</v>
      </c>
      <c r="Y696" s="6" t="s">
        <v>183</v>
      </c>
      <c r="Z696" s="6" t="s">
        <v>62</v>
      </c>
      <c r="AA696" s="9" t="s">
        <v>116</v>
      </c>
      <c r="AB696" s="9" t="s">
        <v>116</v>
      </c>
      <c r="AC696" s="9" t="s">
        <v>116</v>
      </c>
      <c r="AD696" s="9" t="s">
        <v>116</v>
      </c>
      <c r="AE696" s="9" t="s">
        <v>49</v>
      </c>
      <c r="AF696" s="5">
        <v>1</v>
      </c>
      <c r="AG696" s="10">
        <f>VLOOKUP(B696,[1]NPRS!$A$29:$O$1904,10,FALSE)</f>
        <v>0</v>
      </c>
      <c r="AH696" s="5" t="str">
        <f>VLOOKUP(B696,'[1]Current Slope List'!$A$29:$M$1904,12,FALSE)</f>
        <v>Yes</v>
      </c>
      <c r="AI696" s="6" t="str">
        <f>IF(VLOOKUP(B272,'[1]intensive 2019'!$A$2:$E$145,1,TRUE)=B272,"Y","N")</f>
        <v>Y</v>
      </c>
      <c r="AJ696" s="6" t="s">
        <v>50</v>
      </c>
      <c r="AK696" s="5">
        <v>7</v>
      </c>
      <c r="AL696" s="6" t="s">
        <v>50</v>
      </c>
      <c r="AM696" s="6" t="s">
        <v>50</v>
      </c>
      <c r="AN696" s="6" t="s">
        <v>50</v>
      </c>
      <c r="AO696" s="6" t="s">
        <v>50</v>
      </c>
      <c r="AP696" s="6" t="s">
        <v>50</v>
      </c>
    </row>
    <row r="697" spans="1:42">
      <c r="A697" s="5">
        <v>696</v>
      </c>
      <c r="B697" s="5" t="s">
        <v>1227</v>
      </c>
      <c r="C697" s="6" t="str">
        <f>IF(VLOOKUP(B697,'[1]Current Slope List'!$A$29:$M$1904,1,FALSE)=B697,"Y","N")</f>
        <v>Y</v>
      </c>
      <c r="D697" s="5" t="str">
        <f>VLOOKUP(B697,'[1]Current Slope List'!$A$29:$M$1904,2,FALSE)</f>
        <v>10SW-D/C108</v>
      </c>
      <c r="E697" s="5">
        <f>VLOOKUP(B697,'[1]Current Slope List'!$A$29:$M$1904,3,FALSE)</f>
        <v>0</v>
      </c>
      <c r="F697" s="6" t="str">
        <f t="shared" si="20"/>
        <v>WHOLE</v>
      </c>
      <c r="G697" s="6" t="str">
        <f>VLOOKUP(B697,'[1]Current Slope List'!$A$29:$M$1904,4,FALSE)</f>
        <v>E</v>
      </c>
      <c r="H697" s="6" t="str">
        <f>VLOOKUP(B697,'[1]Current Slope List'!$A$29:$M$1904,5,FALSE)</f>
        <v>SKW&amp;Is-S</v>
      </c>
      <c r="I697" s="6" t="s">
        <v>899</v>
      </c>
      <c r="J697" s="6" t="s">
        <v>1055</v>
      </c>
      <c r="K697" s="6">
        <f>VLOOKUP(B697,'[1]Current Slope List'!$A$29:$M$1904,11,FALSE)</f>
        <v>0</v>
      </c>
      <c r="L697" s="5" t="s">
        <v>1056</v>
      </c>
      <c r="M697" s="5" t="s">
        <v>1057</v>
      </c>
      <c r="N697" s="5" t="str">
        <f>VLOOKUP(B697,'[1]Current Slope List'!$A$29:$M$1904,8,FALSE)</f>
        <v>CSD</v>
      </c>
      <c r="O697" s="7" t="s">
        <v>125</v>
      </c>
      <c r="P697" s="7">
        <v>37</v>
      </c>
      <c r="Q697" s="7">
        <v>6</v>
      </c>
      <c r="R697" s="7">
        <v>23</v>
      </c>
      <c r="S697" s="7">
        <f t="shared" si="21"/>
        <v>138</v>
      </c>
      <c r="T697" s="12">
        <v>0</v>
      </c>
      <c r="U697" s="12">
        <v>0</v>
      </c>
      <c r="V697" s="12">
        <v>1</v>
      </c>
      <c r="W697" s="12">
        <v>0</v>
      </c>
      <c r="X697" s="12">
        <v>0</v>
      </c>
      <c r="Y697" s="6" t="s">
        <v>78</v>
      </c>
      <c r="Z697" s="6" t="s">
        <v>72</v>
      </c>
      <c r="AA697" s="9" t="s">
        <v>116</v>
      </c>
      <c r="AB697" s="9" t="s">
        <v>116</v>
      </c>
      <c r="AC697" s="9" t="s">
        <v>116</v>
      </c>
      <c r="AD697" s="9" t="s">
        <v>116</v>
      </c>
      <c r="AE697" s="9" t="s">
        <v>49</v>
      </c>
      <c r="AF697" s="5">
        <v>3</v>
      </c>
      <c r="AG697" s="10">
        <f>VLOOKUP(B697,[1]NPRS!$A$29:$O$1904,10,FALSE)</f>
        <v>0</v>
      </c>
      <c r="AH697" s="5" t="str">
        <f>VLOOKUP(B697,'[1]Current Slope List'!$A$29:$M$1904,12,FALSE)</f>
        <v>Yes</v>
      </c>
      <c r="AI697" s="6" t="str">
        <f>IF(VLOOKUP(B273,'[1]intensive 2019'!$A$2:$E$145,1,TRUE)=B273,"Y","N")</f>
        <v>N</v>
      </c>
      <c r="AJ697" s="6" t="s">
        <v>50</v>
      </c>
      <c r="AK697" s="5">
        <v>1</v>
      </c>
      <c r="AL697" s="6" t="s">
        <v>50</v>
      </c>
      <c r="AM697" s="6" t="s">
        <v>50</v>
      </c>
      <c r="AN697" s="6" t="s">
        <v>50</v>
      </c>
      <c r="AO697" s="6" t="s">
        <v>50</v>
      </c>
      <c r="AP697" s="6" t="s">
        <v>50</v>
      </c>
    </row>
    <row r="698" spans="1:42">
      <c r="A698" s="5">
        <v>697</v>
      </c>
      <c r="B698" s="5" t="s">
        <v>1228</v>
      </c>
      <c r="C698" s="6" t="str">
        <f>IF(VLOOKUP(B698,'[1]Current Slope List'!$A$29:$M$1904,1,FALSE)=B698,"Y","N")</f>
        <v>Y</v>
      </c>
      <c r="D698" s="5" t="str">
        <f>VLOOKUP(B698,'[1]Current Slope List'!$A$29:$M$1904,2,FALSE)</f>
        <v>10SW-D/F58</v>
      </c>
      <c r="E698" s="5">
        <f>VLOOKUP(B698,'[1]Current Slope List'!$A$29:$M$1904,3,FALSE)</f>
        <v>0</v>
      </c>
      <c r="F698" s="6" t="str">
        <f t="shared" si="20"/>
        <v>WHOLE</v>
      </c>
      <c r="G698" s="6" t="str">
        <f>VLOOKUP(B698,'[1]Current Slope List'!$A$29:$M$1904,4,FALSE)</f>
        <v>E</v>
      </c>
      <c r="H698" s="6" t="str">
        <f>VLOOKUP(B698,'[1]Current Slope List'!$A$29:$M$1904,5,FALSE)</f>
        <v>SKW&amp;Is-S</v>
      </c>
      <c r="I698" s="6" t="s">
        <v>899</v>
      </c>
      <c r="J698" s="6" t="s">
        <v>1055</v>
      </c>
      <c r="K698" s="6">
        <f>VLOOKUP(B698,'[1]Current Slope List'!$A$29:$M$1904,11,FALSE)</f>
        <v>0</v>
      </c>
      <c r="L698" s="5" t="s">
        <v>1056</v>
      </c>
      <c r="M698" s="5" t="s">
        <v>1057</v>
      </c>
      <c r="N698" s="5" t="str">
        <f>VLOOKUP(B698,'[1]Current Slope List'!$A$29:$M$1904,8,FALSE)</f>
        <v>CSD</v>
      </c>
      <c r="O698" s="7" t="s">
        <v>46</v>
      </c>
      <c r="P698" s="7">
        <v>40</v>
      </c>
      <c r="Q698" s="7">
        <v>6</v>
      </c>
      <c r="R698" s="7">
        <v>34</v>
      </c>
      <c r="S698" s="7">
        <f t="shared" si="21"/>
        <v>204</v>
      </c>
      <c r="T698" s="12">
        <v>0.2</v>
      </c>
      <c r="U698" s="12">
        <v>0.8</v>
      </c>
      <c r="V698" s="12">
        <v>0</v>
      </c>
      <c r="W698" s="12">
        <v>0</v>
      </c>
      <c r="X698" s="12">
        <v>0</v>
      </c>
      <c r="Y698" s="6" t="s">
        <v>61</v>
      </c>
      <c r="Z698" s="6" t="s">
        <v>62</v>
      </c>
      <c r="AA698" s="9" t="s">
        <v>116</v>
      </c>
      <c r="AB698" s="9" t="s">
        <v>116</v>
      </c>
      <c r="AC698" s="9" t="s">
        <v>116</v>
      </c>
      <c r="AD698" s="9" t="s">
        <v>116</v>
      </c>
      <c r="AE698" s="9" t="s">
        <v>49</v>
      </c>
      <c r="AF698" s="5">
        <v>3</v>
      </c>
      <c r="AG698" s="10">
        <f>VLOOKUP(B698,[1]NPRS!$A$29:$O$1904,10,FALSE)</f>
        <v>0</v>
      </c>
      <c r="AH698" s="5" t="str">
        <f>VLOOKUP(B698,'[1]Current Slope List'!$A$29:$M$1904,12,FALSE)</f>
        <v>Yes</v>
      </c>
      <c r="AI698" s="6" t="str">
        <f>IF(VLOOKUP(B274,'[1]intensive 2019'!$A$2:$E$145,1,TRUE)=B274,"Y","N")</f>
        <v>N</v>
      </c>
      <c r="AJ698" s="6" t="s">
        <v>50</v>
      </c>
      <c r="AK698" s="5">
        <v>12</v>
      </c>
      <c r="AL698" s="6" t="s">
        <v>50</v>
      </c>
      <c r="AM698" s="6" t="s">
        <v>50</v>
      </c>
      <c r="AN698" s="6" t="s">
        <v>50</v>
      </c>
      <c r="AO698" s="6" t="s">
        <v>50</v>
      </c>
      <c r="AP698" s="6" t="s">
        <v>50</v>
      </c>
    </row>
    <row r="699" spans="1:42">
      <c r="A699" s="5">
        <v>698</v>
      </c>
      <c r="B699" s="5" t="s">
        <v>1229</v>
      </c>
      <c r="C699" s="6" t="str">
        <f>IF(VLOOKUP(B699,'[1]Current Slope List'!$A$29:$M$1904,1,FALSE)=B699,"Y","N")</f>
        <v>Y</v>
      </c>
      <c r="D699" s="5" t="str">
        <f>VLOOKUP(B699,'[1]Current Slope List'!$A$29:$M$1904,2,FALSE)</f>
        <v>10SW-D/C102</v>
      </c>
      <c r="E699" s="5">
        <f>VLOOKUP(B699,'[1]Current Slope List'!$A$29:$M$1904,3,FALSE)</f>
        <v>0</v>
      </c>
      <c r="F699" s="6" t="str">
        <f t="shared" si="20"/>
        <v>WHOLE</v>
      </c>
      <c r="G699" s="6" t="str">
        <f>VLOOKUP(B699,'[1]Current Slope List'!$A$29:$M$1904,4,FALSE)</f>
        <v>E</v>
      </c>
      <c r="H699" s="6" t="str">
        <f>VLOOKUP(B699,'[1]Current Slope List'!$A$29:$M$1904,5,FALSE)</f>
        <v>SKW&amp;Is-S</v>
      </c>
      <c r="I699" s="6" t="s">
        <v>899</v>
      </c>
      <c r="J699" s="6" t="s">
        <v>1055</v>
      </c>
      <c r="K699" s="6">
        <f>VLOOKUP(B699,'[1]Current Slope List'!$A$29:$M$1904,11,FALSE)</f>
        <v>0</v>
      </c>
      <c r="L699" s="5" t="s">
        <v>1056</v>
      </c>
      <c r="M699" s="5" t="s">
        <v>1057</v>
      </c>
      <c r="N699" s="5" t="str">
        <f>VLOOKUP(B699,'[1]Current Slope List'!$A$29:$M$1904,8,FALSE)</f>
        <v>CSD</v>
      </c>
      <c r="O699" s="7" t="s">
        <v>46</v>
      </c>
      <c r="P699" s="7">
        <v>45</v>
      </c>
      <c r="Q699" s="7">
        <v>12</v>
      </c>
      <c r="R699" s="7">
        <v>17</v>
      </c>
      <c r="S699" s="7">
        <f t="shared" si="21"/>
        <v>204</v>
      </c>
      <c r="T699" s="12">
        <v>0</v>
      </c>
      <c r="U699" s="12">
        <v>1</v>
      </c>
      <c r="V699" s="12">
        <v>0</v>
      </c>
      <c r="W699" s="12">
        <v>0</v>
      </c>
      <c r="X699" s="12">
        <v>0</v>
      </c>
      <c r="Y699" s="6" t="s">
        <v>78</v>
      </c>
      <c r="Z699" s="6" t="s">
        <v>62</v>
      </c>
      <c r="AA699" s="9" t="s">
        <v>116</v>
      </c>
      <c r="AB699" s="9" t="s">
        <v>116</v>
      </c>
      <c r="AC699" s="9" t="s">
        <v>116</v>
      </c>
      <c r="AD699" s="9" t="s">
        <v>116</v>
      </c>
      <c r="AE699" s="9" t="s">
        <v>49</v>
      </c>
      <c r="AF699" s="5">
        <v>1</v>
      </c>
      <c r="AG699" s="10">
        <f>VLOOKUP(B699,[1]NPRS!$A$29:$O$1904,10,FALSE)</f>
        <v>0</v>
      </c>
      <c r="AH699" s="5" t="str">
        <f>VLOOKUP(B699,'[1]Current Slope List'!$A$29:$M$1904,12,FALSE)</f>
        <v>Yes</v>
      </c>
      <c r="AI699" s="6" t="str">
        <f>IF(VLOOKUP(B275,'[1]intensive 2019'!$A$2:$E$145,1,TRUE)=B275,"Y","N")</f>
        <v>N</v>
      </c>
      <c r="AJ699" s="6" t="s">
        <v>50</v>
      </c>
      <c r="AK699" s="5">
        <v>17</v>
      </c>
      <c r="AL699" s="6" t="s">
        <v>50</v>
      </c>
      <c r="AM699" s="6" t="s">
        <v>50</v>
      </c>
      <c r="AN699" s="6" t="s">
        <v>50</v>
      </c>
      <c r="AO699" s="6" t="s">
        <v>50</v>
      </c>
      <c r="AP699" s="6" t="s">
        <v>50</v>
      </c>
    </row>
    <row r="700" spans="1:42">
      <c r="A700" s="5">
        <v>699</v>
      </c>
      <c r="B700" s="5" t="s">
        <v>1230</v>
      </c>
      <c r="C700" s="6" t="str">
        <f>IF(VLOOKUP(B700,'[1]Current Slope List'!$A$29:$M$1904,1,FALSE)=B700,"Y","N")</f>
        <v>Y</v>
      </c>
      <c r="D700" s="5" t="str">
        <f>VLOOKUP(B700,'[1]Current Slope List'!$A$29:$M$1904,2,FALSE)</f>
        <v>10SW-D/F65</v>
      </c>
      <c r="E700" s="5">
        <f>VLOOKUP(B700,'[1]Current Slope List'!$A$29:$M$1904,3,FALSE)</f>
        <v>0</v>
      </c>
      <c r="F700" s="6" t="str">
        <f t="shared" si="20"/>
        <v>WHOLE</v>
      </c>
      <c r="G700" s="6" t="str">
        <f>VLOOKUP(B700,'[1]Current Slope List'!$A$29:$M$1904,4,FALSE)</f>
        <v>E</v>
      </c>
      <c r="H700" s="6" t="str">
        <f>VLOOKUP(B700,'[1]Current Slope List'!$A$29:$M$1904,5,FALSE)</f>
        <v>SKW&amp;Is-S</v>
      </c>
      <c r="I700" s="6" t="s">
        <v>899</v>
      </c>
      <c r="J700" s="6" t="s">
        <v>1055</v>
      </c>
      <c r="K700" s="6">
        <f>VLOOKUP(B700,'[1]Current Slope List'!$A$29:$M$1904,11,FALSE)</f>
        <v>0</v>
      </c>
      <c r="L700" s="5" t="s">
        <v>1056</v>
      </c>
      <c r="M700" s="5" t="s">
        <v>1057</v>
      </c>
      <c r="N700" s="5" t="str">
        <f>VLOOKUP(B700,'[1]Current Slope List'!$A$29:$M$1904,8,FALSE)</f>
        <v>CSD</v>
      </c>
      <c r="O700" s="7" t="s">
        <v>46</v>
      </c>
      <c r="P700" s="7">
        <v>30</v>
      </c>
      <c r="Q700" s="7">
        <v>5</v>
      </c>
      <c r="R700" s="7">
        <v>70</v>
      </c>
      <c r="S700" s="7">
        <f t="shared" si="21"/>
        <v>350</v>
      </c>
      <c r="T700" s="12">
        <v>0</v>
      </c>
      <c r="U700" s="12">
        <v>1</v>
      </c>
      <c r="V700" s="12">
        <v>0</v>
      </c>
      <c r="W700" s="12">
        <v>0</v>
      </c>
      <c r="X700" s="12">
        <v>0</v>
      </c>
      <c r="Y700" s="6" t="s">
        <v>61</v>
      </c>
      <c r="Z700" s="6" t="s">
        <v>62</v>
      </c>
      <c r="AA700" s="9" t="s">
        <v>116</v>
      </c>
      <c r="AB700" s="9" t="s">
        <v>116</v>
      </c>
      <c r="AC700" s="9" t="s">
        <v>116</v>
      </c>
      <c r="AD700" s="9" t="s">
        <v>116</v>
      </c>
      <c r="AE700" s="9" t="s">
        <v>49</v>
      </c>
      <c r="AF700" s="5">
        <v>1</v>
      </c>
      <c r="AG700" s="10">
        <f>VLOOKUP(B700,[1]NPRS!$A$29:$O$1904,10,FALSE)</f>
        <v>1.35</v>
      </c>
      <c r="AH700" s="5" t="str">
        <f>VLOOKUP(B700,'[1]Current Slope List'!$A$29:$M$1904,12,FALSE)</f>
        <v>Yes</v>
      </c>
      <c r="AI700" s="6" t="str">
        <f>IF(VLOOKUP(B276,'[1]intensive 2019'!$A$2:$E$145,1,TRUE)=B276,"Y","N")</f>
        <v>N</v>
      </c>
      <c r="AJ700" s="6" t="s">
        <v>50</v>
      </c>
      <c r="AK700" s="5">
        <v>10</v>
      </c>
      <c r="AL700" s="6" t="s">
        <v>50</v>
      </c>
      <c r="AM700" s="6" t="s">
        <v>50</v>
      </c>
      <c r="AN700" s="6" t="s">
        <v>50</v>
      </c>
      <c r="AO700" s="6" t="s">
        <v>50</v>
      </c>
      <c r="AP700" s="6" t="s">
        <v>50</v>
      </c>
    </row>
    <row r="701" spans="1:42">
      <c r="A701" s="5">
        <v>700</v>
      </c>
      <c r="B701" s="5" t="s">
        <v>1231</v>
      </c>
      <c r="C701" s="6" t="str">
        <f>IF(VLOOKUP(B701,'[1]Current Slope List'!$A$29:$M$1904,1,FALSE)=B701,"Y","N")</f>
        <v>Y</v>
      </c>
      <c r="D701" s="5" t="str">
        <f>VLOOKUP(B701,'[1]Current Slope List'!$A$29:$M$1904,2,FALSE)</f>
        <v>10SW-D/CR101</v>
      </c>
      <c r="E701" s="5">
        <f>VLOOKUP(B701,'[1]Current Slope List'!$A$29:$M$1904,3,FALSE)</f>
        <v>0</v>
      </c>
      <c r="F701" s="6" t="str">
        <f t="shared" si="20"/>
        <v>WHOLE</v>
      </c>
      <c r="G701" s="6" t="str">
        <f>VLOOKUP(B701,'[1]Current Slope List'!$A$29:$M$1904,4,FALSE)</f>
        <v>E</v>
      </c>
      <c r="H701" s="6" t="str">
        <f>VLOOKUP(B701,'[1]Current Slope List'!$A$29:$M$1904,5,FALSE)</f>
        <v>SKW&amp;Is-S</v>
      </c>
      <c r="I701" s="6" t="s">
        <v>899</v>
      </c>
      <c r="J701" s="6" t="s">
        <v>1055</v>
      </c>
      <c r="K701" s="6">
        <f>VLOOKUP(B701,'[1]Current Slope List'!$A$29:$M$1904,11,FALSE)</f>
        <v>0</v>
      </c>
      <c r="L701" s="5" t="s">
        <v>1056</v>
      </c>
      <c r="M701" s="5" t="s">
        <v>1057</v>
      </c>
      <c r="N701" s="5" t="str">
        <f>VLOOKUP(B701,'[1]Current Slope List'!$A$29:$M$1904,8,FALSE)</f>
        <v>CSD</v>
      </c>
      <c r="O701" s="7" t="s">
        <v>125</v>
      </c>
      <c r="P701" s="7">
        <v>55</v>
      </c>
      <c r="Q701" s="7">
        <v>16</v>
      </c>
      <c r="R701" s="7">
        <v>165</v>
      </c>
      <c r="S701" s="7">
        <f t="shared" si="21"/>
        <v>2640</v>
      </c>
      <c r="T701" s="12">
        <v>0</v>
      </c>
      <c r="U701" s="12">
        <v>1</v>
      </c>
      <c r="V701" s="12">
        <v>0</v>
      </c>
      <c r="W701" s="12">
        <v>0</v>
      </c>
      <c r="X701" s="12">
        <v>0</v>
      </c>
      <c r="Y701" s="6" t="s">
        <v>61</v>
      </c>
      <c r="Z701" s="6" t="s">
        <v>62</v>
      </c>
      <c r="AA701" s="9">
        <v>5.2</v>
      </c>
      <c r="AB701" s="9">
        <v>10</v>
      </c>
      <c r="AC701" s="9">
        <v>90</v>
      </c>
      <c r="AD701" s="9" t="s">
        <v>113</v>
      </c>
      <c r="AE701" s="9" t="s">
        <v>62</v>
      </c>
      <c r="AF701" s="5">
        <v>1</v>
      </c>
      <c r="AG701" s="10">
        <f>VLOOKUP(B701,[1]NPRS!$A$29:$O$1904,10,FALSE)</f>
        <v>0</v>
      </c>
      <c r="AH701" s="5" t="str">
        <f>VLOOKUP(B701,'[1]Current Slope List'!$A$29:$M$1904,12,FALSE)</f>
        <v>Yes</v>
      </c>
      <c r="AI701" s="6" t="str">
        <f>IF(VLOOKUP(B277,'[1]intensive 2019'!$A$2:$E$145,1,TRUE)=B277,"Y","N")</f>
        <v>N</v>
      </c>
      <c r="AJ701" s="6" t="s">
        <v>50</v>
      </c>
      <c r="AK701" s="5">
        <v>167</v>
      </c>
      <c r="AL701" s="6" t="s">
        <v>50</v>
      </c>
      <c r="AM701" s="6" t="s">
        <v>50</v>
      </c>
      <c r="AN701" s="6" t="s">
        <v>50</v>
      </c>
      <c r="AO701" s="6" t="s">
        <v>50</v>
      </c>
      <c r="AP701" s="6" t="s">
        <v>50</v>
      </c>
    </row>
    <row r="702" spans="1:42">
      <c r="A702" s="5">
        <v>701</v>
      </c>
      <c r="B702" s="5" t="s">
        <v>1232</v>
      </c>
      <c r="C702" s="6" t="str">
        <f>IF(VLOOKUP(B702,'[1]Current Slope List'!$A$29:$M$1904,1,FALSE)=B702,"Y","N")</f>
        <v>Y</v>
      </c>
      <c r="D702" s="5" t="str">
        <f>VLOOKUP(B702,'[1]Current Slope List'!$A$29:$M$1904,2,FALSE)</f>
        <v>10SW-D/F56</v>
      </c>
      <c r="E702" s="5">
        <f>VLOOKUP(B702,'[1]Current Slope List'!$A$29:$M$1904,3,FALSE)</f>
        <v>0</v>
      </c>
      <c r="F702" s="6" t="str">
        <f t="shared" si="20"/>
        <v>WHOLE</v>
      </c>
      <c r="G702" s="6" t="str">
        <f>VLOOKUP(B702,'[1]Current Slope List'!$A$29:$M$1904,4,FALSE)</f>
        <v>E</v>
      </c>
      <c r="H702" s="6" t="str">
        <f>VLOOKUP(B702,'[1]Current Slope List'!$A$29:$M$1904,5,FALSE)</f>
        <v>SKW&amp;Is-S</v>
      </c>
      <c r="I702" s="6" t="s">
        <v>899</v>
      </c>
      <c r="J702" s="6" t="s">
        <v>1055</v>
      </c>
      <c r="K702" s="6">
        <f>VLOOKUP(B702,'[1]Current Slope List'!$A$29:$M$1904,11,FALSE)</f>
        <v>0</v>
      </c>
      <c r="L702" s="5" t="s">
        <v>1056</v>
      </c>
      <c r="M702" s="5" t="s">
        <v>1057</v>
      </c>
      <c r="N702" s="5" t="str">
        <f>VLOOKUP(B702,'[1]Current Slope List'!$A$29:$M$1904,8,FALSE)</f>
        <v>CSD</v>
      </c>
      <c r="O702" s="7" t="s">
        <v>46</v>
      </c>
      <c r="P702" s="7">
        <v>28</v>
      </c>
      <c r="Q702" s="7">
        <v>9</v>
      </c>
      <c r="R702" s="7">
        <v>30</v>
      </c>
      <c r="S702" s="7">
        <f t="shared" si="21"/>
        <v>270</v>
      </c>
      <c r="T702" s="12">
        <v>0.05</v>
      </c>
      <c r="U702" s="12">
        <v>0.95</v>
      </c>
      <c r="V702" s="12">
        <v>0</v>
      </c>
      <c r="W702" s="12">
        <v>0</v>
      </c>
      <c r="X702" s="12">
        <v>0</v>
      </c>
      <c r="Y702" s="6" t="s">
        <v>61</v>
      </c>
      <c r="Z702" s="6" t="s">
        <v>62</v>
      </c>
      <c r="AA702" s="9" t="s">
        <v>116</v>
      </c>
      <c r="AB702" s="9" t="s">
        <v>116</v>
      </c>
      <c r="AC702" s="9" t="s">
        <v>116</v>
      </c>
      <c r="AD702" s="9" t="s">
        <v>116</v>
      </c>
      <c r="AE702" s="9" t="s">
        <v>49</v>
      </c>
      <c r="AF702" s="5">
        <v>3</v>
      </c>
      <c r="AG702" s="10">
        <f>VLOOKUP(B702,[1]NPRS!$A$29:$O$1904,10,FALSE)</f>
        <v>0</v>
      </c>
      <c r="AH702" s="5" t="str">
        <f>VLOOKUP(B702,'[1]Current Slope List'!$A$29:$M$1904,12,FALSE)</f>
        <v>Yes</v>
      </c>
      <c r="AI702" s="6" t="str">
        <f>IF(VLOOKUP(B278,'[1]intensive 2019'!$A$2:$E$145,1,TRUE)=B278,"Y","N")</f>
        <v>N</v>
      </c>
      <c r="AJ702" s="6" t="s">
        <v>50</v>
      </c>
      <c r="AK702" s="5">
        <v>3</v>
      </c>
      <c r="AL702" s="6" t="s">
        <v>50</v>
      </c>
      <c r="AM702" s="6" t="s">
        <v>50</v>
      </c>
      <c r="AN702" s="6" t="s">
        <v>50</v>
      </c>
      <c r="AO702" s="6" t="s">
        <v>50</v>
      </c>
      <c r="AP702" s="6" t="s">
        <v>50</v>
      </c>
    </row>
    <row r="703" spans="1:42">
      <c r="A703" s="5">
        <v>702</v>
      </c>
      <c r="B703" s="5" t="s">
        <v>1233</v>
      </c>
      <c r="C703" s="6" t="str">
        <f>IF(VLOOKUP(B703,'[1]Current Slope List'!$A$29:$M$1904,1,FALSE)=B703,"Y","N")</f>
        <v>Y</v>
      </c>
      <c r="D703" s="5" t="str">
        <f>VLOOKUP(B703,'[1]Current Slope List'!$A$29:$M$1904,2,FALSE)</f>
        <v>10SW-D/C98</v>
      </c>
      <c r="E703" s="5">
        <f>VLOOKUP(B703,'[1]Current Slope List'!$A$29:$M$1904,3,FALSE)</f>
        <v>0</v>
      </c>
      <c r="F703" s="6" t="str">
        <f t="shared" si="20"/>
        <v>WHOLE</v>
      </c>
      <c r="G703" s="6" t="str">
        <f>VLOOKUP(B703,'[1]Current Slope List'!$A$29:$M$1904,4,FALSE)</f>
        <v>E</v>
      </c>
      <c r="H703" s="6" t="str">
        <f>VLOOKUP(B703,'[1]Current Slope List'!$A$29:$M$1904,5,FALSE)</f>
        <v>SKW&amp;Is-S</v>
      </c>
      <c r="I703" s="6" t="s">
        <v>899</v>
      </c>
      <c r="J703" s="6" t="s">
        <v>1055</v>
      </c>
      <c r="K703" s="6">
        <f>VLOOKUP(B703,'[1]Current Slope List'!$A$29:$M$1904,11,FALSE)</f>
        <v>0</v>
      </c>
      <c r="L703" s="5" t="s">
        <v>1056</v>
      </c>
      <c r="M703" s="5" t="s">
        <v>1057</v>
      </c>
      <c r="N703" s="5" t="str">
        <f>VLOOKUP(B703,'[1]Current Slope List'!$A$29:$M$1904,8,FALSE)</f>
        <v>CSD</v>
      </c>
      <c r="O703" s="7" t="s">
        <v>125</v>
      </c>
      <c r="P703" s="7">
        <v>30</v>
      </c>
      <c r="Q703" s="7">
        <v>5.5</v>
      </c>
      <c r="R703" s="7">
        <v>70</v>
      </c>
      <c r="S703" s="7">
        <f t="shared" si="21"/>
        <v>385</v>
      </c>
      <c r="T703" s="12">
        <v>0.1</v>
      </c>
      <c r="U703" s="12">
        <v>0.9</v>
      </c>
      <c r="V703" s="12">
        <v>0</v>
      </c>
      <c r="W703" s="12">
        <v>0</v>
      </c>
      <c r="X703" s="12">
        <v>0</v>
      </c>
      <c r="Y703" s="6" t="s">
        <v>61</v>
      </c>
      <c r="Z703" s="6" t="s">
        <v>62</v>
      </c>
      <c r="AA703" s="9" t="s">
        <v>116</v>
      </c>
      <c r="AB703" s="9" t="s">
        <v>116</v>
      </c>
      <c r="AC703" s="9" t="s">
        <v>116</v>
      </c>
      <c r="AD703" s="9" t="s">
        <v>116</v>
      </c>
      <c r="AE703" s="9" t="s">
        <v>49</v>
      </c>
      <c r="AF703" s="5">
        <v>3</v>
      </c>
      <c r="AG703" s="10">
        <f>VLOOKUP(B703,[1]NPRS!$A$29:$O$1904,10,FALSE)</f>
        <v>0</v>
      </c>
      <c r="AH703" s="5" t="str">
        <f>VLOOKUP(B703,'[1]Current Slope List'!$A$29:$M$1904,12,FALSE)</f>
        <v>Yes</v>
      </c>
      <c r="AI703" s="6" t="str">
        <f>IF(VLOOKUP(B279,'[1]intensive 2019'!$A$2:$E$145,1,TRUE)=B279,"Y","N")</f>
        <v>N</v>
      </c>
      <c r="AJ703" s="6" t="s">
        <v>50</v>
      </c>
      <c r="AK703" s="5">
        <v>0</v>
      </c>
      <c r="AL703" s="6" t="s">
        <v>50</v>
      </c>
      <c r="AM703" s="6" t="s">
        <v>50</v>
      </c>
      <c r="AN703" s="6" t="s">
        <v>50</v>
      </c>
      <c r="AO703" s="6" t="s">
        <v>50</v>
      </c>
      <c r="AP703" s="6" t="s">
        <v>50</v>
      </c>
    </row>
    <row r="704" spans="1:42">
      <c r="A704" s="5">
        <v>703</v>
      </c>
      <c r="B704" s="5" t="s">
        <v>1234</v>
      </c>
      <c r="C704" s="6" t="str">
        <f>IF(VLOOKUP(B704,'[1]Current Slope List'!$A$29:$M$1904,1,FALSE)=B704,"Y","N")</f>
        <v>Y</v>
      </c>
      <c r="D704" s="5" t="str">
        <f>VLOOKUP(B704,'[1]Current Slope List'!$A$29:$M$1904,2,FALSE)</f>
        <v>10SW-D/C88</v>
      </c>
      <c r="E704" s="5">
        <f>VLOOKUP(B704,'[1]Current Slope List'!$A$29:$M$1904,3,FALSE)</f>
        <v>0</v>
      </c>
      <c r="F704" s="6" t="str">
        <f t="shared" si="20"/>
        <v>WHOLE</v>
      </c>
      <c r="G704" s="6" t="str">
        <f>VLOOKUP(B704,'[1]Current Slope List'!$A$29:$M$1904,4,FALSE)</f>
        <v>E</v>
      </c>
      <c r="H704" s="6" t="str">
        <f>VLOOKUP(B704,'[1]Current Slope List'!$A$29:$M$1904,5,FALSE)</f>
        <v>SKW&amp;Is-S</v>
      </c>
      <c r="I704" s="6" t="s">
        <v>899</v>
      </c>
      <c r="J704" s="6" t="s">
        <v>1055</v>
      </c>
      <c r="K704" s="6">
        <f>VLOOKUP(B704,'[1]Current Slope List'!$A$29:$M$1904,11,FALSE)</f>
        <v>0</v>
      </c>
      <c r="L704" s="5" t="s">
        <v>1056</v>
      </c>
      <c r="M704" s="5" t="s">
        <v>1057</v>
      </c>
      <c r="N704" s="5" t="str">
        <f>VLOOKUP(B704,'[1]Current Slope List'!$A$29:$M$1904,8,FALSE)</f>
        <v>CSD</v>
      </c>
      <c r="O704" s="7" t="s">
        <v>46</v>
      </c>
      <c r="P704" s="7">
        <v>40</v>
      </c>
      <c r="Q704" s="7">
        <v>5</v>
      </c>
      <c r="R704" s="7">
        <v>135</v>
      </c>
      <c r="S704" s="7">
        <f t="shared" si="21"/>
        <v>675</v>
      </c>
      <c r="T704" s="12">
        <v>0</v>
      </c>
      <c r="U704" s="12">
        <v>0.3</v>
      </c>
      <c r="V704" s="12">
        <v>0</v>
      </c>
      <c r="W704" s="12">
        <v>0.7</v>
      </c>
      <c r="X704" s="12">
        <v>0</v>
      </c>
      <c r="Y704" s="6" t="s">
        <v>78</v>
      </c>
      <c r="Z704" s="6" t="s">
        <v>72</v>
      </c>
      <c r="AA704" s="9" t="s">
        <v>116</v>
      </c>
      <c r="AB704" s="9" t="s">
        <v>116</v>
      </c>
      <c r="AC704" s="9" t="s">
        <v>116</v>
      </c>
      <c r="AD704" s="9" t="s">
        <v>116</v>
      </c>
      <c r="AE704" s="9" t="s">
        <v>49</v>
      </c>
      <c r="AF704" s="5">
        <v>3</v>
      </c>
      <c r="AG704" s="10">
        <f>VLOOKUP(B704,[1]NPRS!$A$29:$O$1904,10,FALSE)</f>
        <v>0</v>
      </c>
      <c r="AH704" s="5" t="str">
        <f>VLOOKUP(B704,'[1]Current Slope List'!$A$29:$M$1904,12,FALSE)</f>
        <v>Yes</v>
      </c>
      <c r="AI704" s="6" t="str">
        <f>IF(VLOOKUP(B280,'[1]intensive 2019'!$A$2:$E$145,1,TRUE)=B280,"Y","N")</f>
        <v>Y</v>
      </c>
      <c r="AJ704" s="6" t="s">
        <v>50</v>
      </c>
      <c r="AK704" s="5">
        <v>5</v>
      </c>
      <c r="AL704" s="6" t="s">
        <v>50</v>
      </c>
      <c r="AM704" s="6" t="s">
        <v>50</v>
      </c>
      <c r="AN704" s="6" t="s">
        <v>50</v>
      </c>
      <c r="AO704" s="6" t="s">
        <v>50</v>
      </c>
      <c r="AP704" s="6" t="s">
        <v>50</v>
      </c>
    </row>
    <row r="705" spans="1:42">
      <c r="A705" s="5">
        <v>704</v>
      </c>
      <c r="B705" s="5" t="s">
        <v>1235</v>
      </c>
      <c r="C705" s="6" t="str">
        <f>IF(VLOOKUP(B705,'[1]Current Slope List'!$A$29:$M$1904,1,FALSE)=B705,"Y","N")</f>
        <v>Y</v>
      </c>
      <c r="D705" s="5" t="str">
        <f>VLOOKUP(B705,'[1]Current Slope List'!$A$29:$M$1904,2,FALSE)</f>
        <v>10SW-D/F54</v>
      </c>
      <c r="E705" s="5">
        <f>VLOOKUP(B705,'[1]Current Slope List'!$A$29:$M$1904,3,FALSE)</f>
        <v>0</v>
      </c>
      <c r="F705" s="6" t="str">
        <f t="shared" si="20"/>
        <v>WHOLE</v>
      </c>
      <c r="G705" s="6" t="str">
        <f>VLOOKUP(B705,'[1]Current Slope List'!$A$29:$M$1904,4,FALSE)</f>
        <v>E</v>
      </c>
      <c r="H705" s="6" t="str">
        <f>VLOOKUP(B705,'[1]Current Slope List'!$A$29:$M$1904,5,FALSE)</f>
        <v>SKW&amp;Is-S</v>
      </c>
      <c r="I705" s="6" t="s">
        <v>899</v>
      </c>
      <c r="J705" s="6" t="s">
        <v>1055</v>
      </c>
      <c r="K705" s="6">
        <f>VLOOKUP(B705,'[1]Current Slope List'!$A$29:$M$1904,11,FALSE)</f>
        <v>0</v>
      </c>
      <c r="L705" s="5" t="s">
        <v>1056</v>
      </c>
      <c r="M705" s="5" t="s">
        <v>1057</v>
      </c>
      <c r="N705" s="5" t="str">
        <f>VLOOKUP(B705,'[1]Current Slope List'!$A$29:$M$1904,8,FALSE)</f>
        <v>CSD</v>
      </c>
      <c r="O705" s="7" t="s">
        <v>46</v>
      </c>
      <c r="P705" s="7">
        <v>20</v>
      </c>
      <c r="Q705" s="7">
        <v>10</v>
      </c>
      <c r="R705" s="7">
        <v>90</v>
      </c>
      <c r="S705" s="7">
        <f t="shared" si="21"/>
        <v>900</v>
      </c>
      <c r="T705" s="12">
        <v>0</v>
      </c>
      <c r="U705" s="12">
        <v>1</v>
      </c>
      <c r="V705" s="12">
        <v>0</v>
      </c>
      <c r="W705" s="12">
        <v>0</v>
      </c>
      <c r="X705" s="12">
        <v>0</v>
      </c>
      <c r="Y705" s="6" t="s">
        <v>183</v>
      </c>
      <c r="Z705" s="6" t="s">
        <v>62</v>
      </c>
      <c r="AA705" s="9" t="s">
        <v>116</v>
      </c>
      <c r="AB705" s="9" t="s">
        <v>116</v>
      </c>
      <c r="AC705" s="9" t="s">
        <v>116</v>
      </c>
      <c r="AD705" s="9" t="s">
        <v>116</v>
      </c>
      <c r="AE705" s="9" t="s">
        <v>49</v>
      </c>
      <c r="AF705" s="5">
        <v>3</v>
      </c>
      <c r="AG705" s="10">
        <f>VLOOKUP(B705,[1]NPRS!$A$29:$O$1904,10,FALSE)</f>
        <v>0</v>
      </c>
      <c r="AH705" s="5" t="str">
        <f>VLOOKUP(B705,'[1]Current Slope List'!$A$29:$M$1904,12,FALSE)</f>
        <v>Yes</v>
      </c>
      <c r="AI705" s="6" t="str">
        <f>IF(VLOOKUP(B281,'[1]intensive 2019'!$A$2:$E$145,1,TRUE)=B281,"Y","N")</f>
        <v>N</v>
      </c>
      <c r="AJ705" s="6" t="s">
        <v>50</v>
      </c>
      <c r="AK705" s="5">
        <v>10</v>
      </c>
      <c r="AL705" s="6" t="s">
        <v>50</v>
      </c>
      <c r="AM705" s="6" t="s">
        <v>50</v>
      </c>
      <c r="AN705" s="6" t="s">
        <v>50</v>
      </c>
      <c r="AO705" s="6" t="s">
        <v>50</v>
      </c>
      <c r="AP705" s="6" t="s">
        <v>50</v>
      </c>
    </row>
    <row r="706" spans="1:42">
      <c r="A706" s="5">
        <v>705</v>
      </c>
      <c r="B706" s="5" t="s">
        <v>1236</v>
      </c>
      <c r="C706" s="6" t="str">
        <f>IF(VLOOKUP(B706,'[1]Current Slope List'!$A$29:$M$1904,1,FALSE)=B706,"Y","N")</f>
        <v>Y</v>
      </c>
      <c r="D706" s="5" t="str">
        <f>VLOOKUP(B706,'[1]Current Slope List'!$A$29:$M$1904,2,FALSE)</f>
        <v>10SW-D/C89</v>
      </c>
      <c r="E706" s="5">
        <f>VLOOKUP(B706,'[1]Current Slope List'!$A$29:$M$1904,3,FALSE)</f>
        <v>0</v>
      </c>
      <c r="F706" s="6" t="str">
        <f t="shared" si="20"/>
        <v>WHOLE</v>
      </c>
      <c r="G706" s="6" t="str">
        <f>VLOOKUP(B706,'[1]Current Slope List'!$A$29:$M$1904,4,FALSE)</f>
        <v>E</v>
      </c>
      <c r="H706" s="6" t="str">
        <f>VLOOKUP(B706,'[1]Current Slope List'!$A$29:$M$1904,5,FALSE)</f>
        <v>SKW&amp;Is-S</v>
      </c>
      <c r="I706" s="6" t="s">
        <v>899</v>
      </c>
      <c r="J706" s="6" t="s">
        <v>1055</v>
      </c>
      <c r="K706" s="6">
        <f>VLOOKUP(B706,'[1]Current Slope List'!$A$29:$M$1904,11,FALSE)</f>
        <v>0</v>
      </c>
      <c r="L706" s="5" t="s">
        <v>1056</v>
      </c>
      <c r="M706" s="5" t="s">
        <v>1057</v>
      </c>
      <c r="N706" s="5" t="str">
        <f>VLOOKUP(B706,'[1]Current Slope List'!$A$29:$M$1904,8,FALSE)</f>
        <v>CSD</v>
      </c>
      <c r="O706" s="7" t="s">
        <v>125</v>
      </c>
      <c r="P706" s="7">
        <v>40</v>
      </c>
      <c r="Q706" s="7">
        <v>5</v>
      </c>
      <c r="R706" s="7">
        <v>130</v>
      </c>
      <c r="S706" s="7">
        <f t="shared" si="21"/>
        <v>650</v>
      </c>
      <c r="T706" s="12">
        <v>0</v>
      </c>
      <c r="U706" s="12">
        <v>0</v>
      </c>
      <c r="V706" s="12">
        <v>1</v>
      </c>
      <c r="W706" s="12">
        <v>0</v>
      </c>
      <c r="X706" s="12">
        <v>0</v>
      </c>
      <c r="Y706" s="6" t="s">
        <v>61</v>
      </c>
      <c r="Z706" s="6" t="s">
        <v>72</v>
      </c>
      <c r="AA706" s="9" t="s">
        <v>116</v>
      </c>
      <c r="AB706" s="9" t="s">
        <v>116</v>
      </c>
      <c r="AC706" s="9" t="s">
        <v>116</v>
      </c>
      <c r="AD706" s="9" t="s">
        <v>116</v>
      </c>
      <c r="AE706" s="9" t="s">
        <v>49</v>
      </c>
      <c r="AF706" s="5">
        <v>3</v>
      </c>
      <c r="AG706" s="10">
        <f>VLOOKUP(B706,[1]NPRS!$A$29:$O$1904,10,FALSE)</f>
        <v>0.03</v>
      </c>
      <c r="AH706" s="5" t="str">
        <f>VLOOKUP(B706,'[1]Current Slope List'!$A$29:$M$1904,12,FALSE)</f>
        <v>No</v>
      </c>
      <c r="AI706" s="6" t="str">
        <f>IF(VLOOKUP(B282,'[1]intensive 2019'!$A$2:$E$145,1,TRUE)=B282,"Y","N")</f>
        <v>N</v>
      </c>
      <c r="AJ706" s="6" t="s">
        <v>50</v>
      </c>
      <c r="AL706" s="6" t="s">
        <v>50</v>
      </c>
      <c r="AM706" s="6" t="s">
        <v>50</v>
      </c>
      <c r="AN706" s="6" t="s">
        <v>50</v>
      </c>
      <c r="AO706" s="6" t="s">
        <v>50</v>
      </c>
      <c r="AP706" s="6" t="s">
        <v>50</v>
      </c>
    </row>
    <row r="707" spans="1:42">
      <c r="A707" s="5">
        <v>706</v>
      </c>
      <c r="B707" s="5" t="s">
        <v>1237</v>
      </c>
      <c r="C707" s="6" t="str">
        <f>IF(VLOOKUP(B707,'[1]Current Slope List'!$A$29:$M$1904,1,FALSE)=B707,"Y","N")</f>
        <v>Y</v>
      </c>
      <c r="D707" s="5" t="str">
        <f>VLOOKUP(B707,'[1]Current Slope List'!$A$29:$M$1904,2,FALSE)</f>
        <v>14NW-B/F5</v>
      </c>
      <c r="E707" s="5">
        <f>VLOOKUP(B707,'[1]Current Slope List'!$A$29:$M$1904,3,FALSE)</f>
        <v>0</v>
      </c>
      <c r="F707" s="6" t="str">
        <f t="shared" ref="F707:F770" si="22">IF(E707=0,"WHOLE",E707)</f>
        <v>WHOLE</v>
      </c>
      <c r="G707" s="6" t="str">
        <f>VLOOKUP(B707,'[1]Current Slope List'!$A$29:$M$1904,4,FALSE)</f>
        <v>E</v>
      </c>
      <c r="H707" s="6" t="str">
        <f>VLOOKUP(B707,'[1]Current Slope List'!$A$29:$M$1904,5,FALSE)</f>
        <v>SKW&amp;Is-S</v>
      </c>
      <c r="I707" s="6" t="s">
        <v>899</v>
      </c>
      <c r="J707" s="6" t="s">
        <v>1055</v>
      </c>
      <c r="K707" s="6">
        <f>VLOOKUP(B707,'[1]Current Slope List'!$A$29:$M$1904,11,FALSE)</f>
        <v>0</v>
      </c>
      <c r="L707" s="5" t="s">
        <v>1056</v>
      </c>
      <c r="M707" s="5" t="s">
        <v>1057</v>
      </c>
      <c r="N707" s="5" t="str">
        <f>VLOOKUP(B707,'[1]Current Slope List'!$A$29:$M$1904,8,FALSE)</f>
        <v>CSD</v>
      </c>
      <c r="O707" s="7" t="s">
        <v>125</v>
      </c>
      <c r="P707" s="7">
        <v>25</v>
      </c>
      <c r="Q707" s="7">
        <v>4.7</v>
      </c>
      <c r="R707" s="7">
        <v>135</v>
      </c>
      <c r="S707" s="7">
        <f t="shared" si="21"/>
        <v>634.5</v>
      </c>
      <c r="T707" s="12">
        <v>0</v>
      </c>
      <c r="U707" s="12">
        <v>0</v>
      </c>
      <c r="V707" s="12">
        <v>0</v>
      </c>
      <c r="W707" s="12">
        <v>0</v>
      </c>
      <c r="X707" s="12">
        <v>1</v>
      </c>
      <c r="Y707" s="6" t="s">
        <v>61</v>
      </c>
      <c r="Z707" s="6" t="s">
        <v>62</v>
      </c>
      <c r="AA707" s="9" t="s">
        <v>116</v>
      </c>
      <c r="AB707" s="9" t="s">
        <v>116</v>
      </c>
      <c r="AC707" s="9" t="s">
        <v>116</v>
      </c>
      <c r="AD707" s="9" t="s">
        <v>116</v>
      </c>
      <c r="AE707" s="9" t="s">
        <v>49</v>
      </c>
      <c r="AF707" s="5">
        <v>3</v>
      </c>
      <c r="AG707" s="10">
        <f>VLOOKUP(B707,[1]NPRS!$A$29:$O$1904,10,FALSE)</f>
        <v>0.02</v>
      </c>
      <c r="AH707" s="5" t="str">
        <f>VLOOKUP(B707,'[1]Current Slope List'!$A$29:$M$1904,12,FALSE)</f>
        <v>Yes</v>
      </c>
      <c r="AI707" s="6" t="str">
        <f>IF(VLOOKUP(B707,'[1]intensive 2019'!$A$2:$E$145,1,TRUE)=B707,"Y","N")</f>
        <v>N</v>
      </c>
      <c r="AJ707" s="6" t="s">
        <v>50</v>
      </c>
      <c r="AK707" s="5">
        <v>101</v>
      </c>
      <c r="AL707" s="6" t="s">
        <v>50</v>
      </c>
      <c r="AM707" s="6" t="s">
        <v>50</v>
      </c>
      <c r="AN707" s="6" t="s">
        <v>50</v>
      </c>
      <c r="AO707" s="6" t="s">
        <v>50</v>
      </c>
      <c r="AP707" s="6" t="s">
        <v>50</v>
      </c>
    </row>
    <row r="708" spans="1:42">
      <c r="A708" s="5">
        <v>707</v>
      </c>
      <c r="B708" s="5" t="s">
        <v>1238</v>
      </c>
      <c r="C708" s="6" t="str">
        <f>IF(VLOOKUP(B708,'[1]Current Slope List'!$A$29:$M$1904,1,FALSE)=B708,"Y","N")</f>
        <v>Y</v>
      </c>
      <c r="D708" s="5" t="str">
        <f>VLOOKUP(B708,'[1]Current Slope List'!$A$29:$M$1904,2,FALSE)</f>
        <v>10SW-D/F53</v>
      </c>
      <c r="E708" s="5">
        <f>VLOOKUP(B708,'[1]Current Slope List'!$A$29:$M$1904,3,FALSE)</f>
        <v>0</v>
      </c>
      <c r="F708" s="6" t="str">
        <f t="shared" si="22"/>
        <v>WHOLE</v>
      </c>
      <c r="G708" s="6" t="str">
        <f>VLOOKUP(B708,'[1]Current Slope List'!$A$29:$M$1904,4,FALSE)</f>
        <v>E</v>
      </c>
      <c r="H708" s="6" t="str">
        <f>VLOOKUP(B708,'[1]Current Slope List'!$A$29:$M$1904,5,FALSE)</f>
        <v>SKW&amp;Is-S</v>
      </c>
      <c r="I708" s="6" t="s">
        <v>899</v>
      </c>
      <c r="J708" s="6" t="s">
        <v>1055</v>
      </c>
      <c r="K708" s="6">
        <f>VLOOKUP(B708,'[1]Current Slope List'!$A$29:$M$1904,11,FALSE)</f>
        <v>0</v>
      </c>
      <c r="L708" s="5" t="s">
        <v>1056</v>
      </c>
      <c r="M708" s="5" t="s">
        <v>1057</v>
      </c>
      <c r="N708" s="5" t="str">
        <f>VLOOKUP(B708,'[1]Current Slope List'!$A$29:$M$1904,8,FALSE)</f>
        <v>CSD</v>
      </c>
      <c r="O708" s="7" t="s">
        <v>46</v>
      </c>
      <c r="P708" s="7">
        <v>24</v>
      </c>
      <c r="Q708" s="7">
        <v>8</v>
      </c>
      <c r="R708" s="7">
        <v>40</v>
      </c>
      <c r="S708" s="7">
        <f t="shared" si="21"/>
        <v>320</v>
      </c>
      <c r="T708" s="12">
        <v>0</v>
      </c>
      <c r="U708" s="12">
        <v>1</v>
      </c>
      <c r="V708" s="12">
        <v>0</v>
      </c>
      <c r="W708" s="12">
        <v>0</v>
      </c>
      <c r="X708" s="12">
        <v>0</v>
      </c>
      <c r="Y708" s="6" t="s">
        <v>61</v>
      </c>
      <c r="Z708" s="6" t="s">
        <v>62</v>
      </c>
      <c r="AA708" s="9" t="s">
        <v>116</v>
      </c>
      <c r="AB708" s="9" t="s">
        <v>116</v>
      </c>
      <c r="AC708" s="9" t="s">
        <v>116</v>
      </c>
      <c r="AD708" s="9" t="s">
        <v>116</v>
      </c>
      <c r="AE708" s="9" t="s">
        <v>49</v>
      </c>
      <c r="AF708" s="5">
        <v>3</v>
      </c>
      <c r="AG708" s="10">
        <f>VLOOKUP(B708,[1]NPRS!$A$29:$O$1904,10,FALSE)</f>
        <v>0</v>
      </c>
      <c r="AH708" s="5" t="str">
        <f>VLOOKUP(B708,'[1]Current Slope List'!$A$29:$M$1904,12,FALSE)</f>
        <v>Yes</v>
      </c>
      <c r="AI708" s="6" t="str">
        <f>IF(VLOOKUP(B284,'[1]intensive 2019'!$A$2:$E$145,1,TRUE)=B284,"Y","N")</f>
        <v>N</v>
      </c>
      <c r="AJ708" s="6" t="s">
        <v>50</v>
      </c>
      <c r="AK708" s="5">
        <v>8</v>
      </c>
      <c r="AL708" s="6" t="s">
        <v>50</v>
      </c>
      <c r="AM708" s="6" t="s">
        <v>50</v>
      </c>
      <c r="AN708" s="6" t="s">
        <v>50</v>
      </c>
      <c r="AO708" s="6" t="s">
        <v>50</v>
      </c>
      <c r="AP708" s="6" t="s">
        <v>50</v>
      </c>
    </row>
    <row r="709" spans="1:42">
      <c r="A709" s="5">
        <v>708</v>
      </c>
      <c r="B709" s="5" t="s">
        <v>1239</v>
      </c>
      <c r="C709" s="6" t="str">
        <f>IF(VLOOKUP(B709,'[1]Current Slope List'!$A$29:$M$1904,1,FALSE)=B709,"Y","N")</f>
        <v>Y</v>
      </c>
      <c r="D709" s="5" t="str">
        <f>VLOOKUP(B709,'[1]Current Slope List'!$A$29:$M$1904,2,FALSE)</f>
        <v>10SW-D/C90</v>
      </c>
      <c r="E709" s="5">
        <f>VLOOKUP(B709,'[1]Current Slope List'!$A$29:$M$1904,3,FALSE)</f>
        <v>0</v>
      </c>
      <c r="F709" s="6" t="str">
        <f t="shared" si="22"/>
        <v>WHOLE</v>
      </c>
      <c r="G709" s="6" t="str">
        <f>VLOOKUP(B709,'[1]Current Slope List'!$A$29:$M$1904,4,FALSE)</f>
        <v>E</v>
      </c>
      <c r="H709" s="6" t="str">
        <f>VLOOKUP(B709,'[1]Current Slope List'!$A$29:$M$1904,5,FALSE)</f>
        <v>SKW&amp;Is-S</v>
      </c>
      <c r="I709" s="6" t="s">
        <v>899</v>
      </c>
      <c r="J709" s="6" t="s">
        <v>1055</v>
      </c>
      <c r="K709" s="6">
        <f>VLOOKUP(B709,'[1]Current Slope List'!$A$29:$M$1904,11,FALSE)</f>
        <v>0</v>
      </c>
      <c r="L709" s="5" t="s">
        <v>1056</v>
      </c>
      <c r="M709" s="5" t="s">
        <v>1057</v>
      </c>
      <c r="N709" s="5" t="str">
        <f>VLOOKUP(B709,'[1]Current Slope List'!$A$29:$M$1904,8,FALSE)</f>
        <v>CSD</v>
      </c>
      <c r="O709" s="7" t="s">
        <v>46</v>
      </c>
      <c r="P709" s="7">
        <v>45</v>
      </c>
      <c r="Q709" s="7">
        <v>6.5</v>
      </c>
      <c r="R709" s="7">
        <v>190</v>
      </c>
      <c r="S709" s="7">
        <f t="shared" si="21"/>
        <v>1235</v>
      </c>
      <c r="T709" s="12">
        <v>0</v>
      </c>
      <c r="U709" s="12">
        <v>0</v>
      </c>
      <c r="V709" s="12">
        <v>0.7</v>
      </c>
      <c r="W709" s="12">
        <v>0.3</v>
      </c>
      <c r="X709" s="12">
        <v>0</v>
      </c>
      <c r="Y709" s="6" t="s">
        <v>78</v>
      </c>
      <c r="Z709" s="6" t="s">
        <v>72</v>
      </c>
      <c r="AA709" s="9" t="s">
        <v>116</v>
      </c>
      <c r="AB709" s="9" t="s">
        <v>116</v>
      </c>
      <c r="AC709" s="9" t="s">
        <v>116</v>
      </c>
      <c r="AD709" s="9" t="s">
        <v>116</v>
      </c>
      <c r="AE709" s="9" t="s">
        <v>49</v>
      </c>
      <c r="AF709" s="5">
        <v>3</v>
      </c>
      <c r="AG709" s="10">
        <f>VLOOKUP(B709,[1]NPRS!$A$29:$O$1904,10,FALSE)</f>
        <v>0</v>
      </c>
      <c r="AH709" s="5" t="str">
        <f>VLOOKUP(B709,'[1]Current Slope List'!$A$29:$M$1904,12,FALSE)</f>
        <v>No</v>
      </c>
      <c r="AI709" s="6" t="str">
        <f>IF(VLOOKUP(B285,'[1]intensive 2019'!$A$2:$E$145,1,TRUE)=B285,"Y","N")</f>
        <v>N</v>
      </c>
      <c r="AJ709" s="6" t="s">
        <v>50</v>
      </c>
      <c r="AL709" s="6" t="s">
        <v>50</v>
      </c>
      <c r="AM709" s="6" t="s">
        <v>50</v>
      </c>
      <c r="AN709" s="6" t="s">
        <v>50</v>
      </c>
      <c r="AO709" s="6" t="s">
        <v>50</v>
      </c>
      <c r="AP709" s="6" t="s">
        <v>50</v>
      </c>
    </row>
    <row r="710" spans="1:42">
      <c r="A710" s="5">
        <v>709</v>
      </c>
      <c r="B710" s="5" t="s">
        <v>1240</v>
      </c>
      <c r="C710" s="6" t="str">
        <f>IF(VLOOKUP(B710,'[1]Current Slope List'!$A$29:$M$1904,1,FALSE)=B710,"Y","N")</f>
        <v>Y</v>
      </c>
      <c r="D710" s="5" t="str">
        <f>VLOOKUP(B710,'[1]Current Slope List'!$A$29:$M$1904,2,FALSE)</f>
        <v>10SW-D/F55</v>
      </c>
      <c r="E710" s="5">
        <f>VLOOKUP(B710,'[1]Current Slope List'!$A$29:$M$1904,3,FALSE)</f>
        <v>0</v>
      </c>
      <c r="F710" s="6" t="str">
        <f t="shared" si="22"/>
        <v>WHOLE</v>
      </c>
      <c r="G710" s="6" t="str">
        <f>VLOOKUP(B710,'[1]Current Slope List'!$A$29:$M$1904,4,FALSE)</f>
        <v>E</v>
      </c>
      <c r="H710" s="6" t="str">
        <f>VLOOKUP(B710,'[1]Current Slope List'!$A$29:$M$1904,5,FALSE)</f>
        <v>SKW&amp;Is-S</v>
      </c>
      <c r="I710" s="6" t="s">
        <v>899</v>
      </c>
      <c r="J710" s="6" t="s">
        <v>1055</v>
      </c>
      <c r="K710" s="6">
        <f>VLOOKUP(B710,'[1]Current Slope List'!$A$29:$M$1904,11,FALSE)</f>
        <v>0</v>
      </c>
      <c r="L710" s="5" t="s">
        <v>1056</v>
      </c>
      <c r="M710" s="5" t="s">
        <v>1057</v>
      </c>
      <c r="N710" s="5" t="str">
        <f>VLOOKUP(B710,'[1]Current Slope List'!$A$29:$M$1904,8,FALSE)</f>
        <v>CSD</v>
      </c>
      <c r="O710" s="7" t="s">
        <v>46</v>
      </c>
      <c r="P710" s="7">
        <v>32</v>
      </c>
      <c r="Q710" s="7">
        <v>13.5</v>
      </c>
      <c r="R710" s="7">
        <v>90</v>
      </c>
      <c r="S710" s="7">
        <f t="shared" ref="S710:S769" si="23">SUM(Q710*R710)</f>
        <v>1215</v>
      </c>
      <c r="T710" s="12">
        <v>0</v>
      </c>
      <c r="U710" s="12">
        <v>1</v>
      </c>
      <c r="V710" s="12">
        <v>0</v>
      </c>
      <c r="W710" s="12">
        <v>0</v>
      </c>
      <c r="X710" s="12">
        <v>0</v>
      </c>
      <c r="Y710" s="6" t="s">
        <v>61</v>
      </c>
      <c r="Z710" s="6" t="s">
        <v>62</v>
      </c>
      <c r="AA710" s="9" t="s">
        <v>116</v>
      </c>
      <c r="AB710" s="9" t="s">
        <v>116</v>
      </c>
      <c r="AC710" s="9" t="s">
        <v>116</v>
      </c>
      <c r="AD710" s="9" t="s">
        <v>116</v>
      </c>
      <c r="AE710" s="9" t="s">
        <v>49</v>
      </c>
      <c r="AF710" s="5">
        <v>1</v>
      </c>
      <c r="AG710" s="10">
        <f>VLOOKUP(B710,[1]NPRS!$A$29:$O$1904,10,FALSE)</f>
        <v>0</v>
      </c>
      <c r="AH710" s="5" t="str">
        <f>VLOOKUP(B710,'[1]Current Slope List'!$A$29:$M$1904,12,FALSE)</f>
        <v>Yes</v>
      </c>
      <c r="AI710" s="6" t="str">
        <f>IF(VLOOKUP(B286,'[1]intensive 2019'!$A$2:$E$145,1,TRUE)=B286,"Y","N")</f>
        <v>N</v>
      </c>
      <c r="AJ710" s="6" t="s">
        <v>50</v>
      </c>
      <c r="AK710" s="5">
        <v>22</v>
      </c>
      <c r="AL710" s="6" t="s">
        <v>50</v>
      </c>
      <c r="AM710" s="6" t="s">
        <v>50</v>
      </c>
      <c r="AN710" s="6" t="s">
        <v>50</v>
      </c>
      <c r="AO710" s="6" t="s">
        <v>50</v>
      </c>
      <c r="AP710" s="6" t="s">
        <v>50</v>
      </c>
    </row>
    <row r="711" spans="1:42">
      <c r="A711" s="5">
        <v>710</v>
      </c>
      <c r="B711" s="5" t="s">
        <v>1241</v>
      </c>
      <c r="C711" s="6" t="str">
        <f>IF(VLOOKUP(B711,'[1]Current Slope List'!$A$29:$M$1904,1,FALSE)=B711,"Y","N")</f>
        <v>Y</v>
      </c>
      <c r="D711" s="5" t="str">
        <f>VLOOKUP(B711,'[1]Current Slope List'!$A$29:$M$1904,2,FALSE)</f>
        <v>10SW-D/F3</v>
      </c>
      <c r="E711" s="5">
        <f>VLOOKUP(B711,'[1]Current Slope List'!$A$29:$M$1904,3,FALSE)</f>
        <v>0</v>
      </c>
      <c r="F711" s="6" t="str">
        <f t="shared" si="22"/>
        <v>WHOLE</v>
      </c>
      <c r="G711" s="6" t="str">
        <f>VLOOKUP(B711,'[1]Current Slope List'!$A$29:$M$1904,4,FALSE)</f>
        <v>E</v>
      </c>
      <c r="H711" s="6" t="str">
        <f>VLOOKUP(B711,'[1]Current Slope List'!$A$29:$M$1904,5,FALSE)</f>
        <v>SKW&amp;Is-S</v>
      </c>
      <c r="I711" s="6" t="s">
        <v>899</v>
      </c>
      <c r="J711" s="6" t="s">
        <v>1055</v>
      </c>
      <c r="K711" s="6">
        <f>VLOOKUP(B711,'[1]Current Slope List'!$A$29:$M$1904,11,FALSE)</f>
        <v>0</v>
      </c>
      <c r="L711" s="5" t="s">
        <v>1056</v>
      </c>
      <c r="M711" s="5" t="s">
        <v>1057</v>
      </c>
      <c r="N711" s="5" t="str">
        <f>VLOOKUP(B711,'[1]Current Slope List'!$A$29:$M$1904,8,FALSE)</f>
        <v>CSD</v>
      </c>
      <c r="O711" s="7" t="s">
        <v>46</v>
      </c>
      <c r="P711" s="7">
        <v>28</v>
      </c>
      <c r="Q711" s="7">
        <v>16</v>
      </c>
      <c r="R711" s="7">
        <v>30</v>
      </c>
      <c r="S711" s="7">
        <f t="shared" si="23"/>
        <v>480</v>
      </c>
      <c r="T711" s="12">
        <v>0</v>
      </c>
      <c r="U711" s="12">
        <v>0.1</v>
      </c>
      <c r="V711" s="12">
        <v>0</v>
      </c>
      <c r="W711" s="12">
        <v>0.9</v>
      </c>
      <c r="X711" s="12">
        <v>0</v>
      </c>
      <c r="Y711" s="6" t="s">
        <v>78</v>
      </c>
      <c r="Z711" s="6" t="s">
        <v>72</v>
      </c>
      <c r="AA711" s="9" t="s">
        <v>116</v>
      </c>
      <c r="AB711" s="9" t="s">
        <v>116</v>
      </c>
      <c r="AC711" s="9" t="s">
        <v>116</v>
      </c>
      <c r="AD711" s="9" t="s">
        <v>116</v>
      </c>
      <c r="AE711" s="9" t="s">
        <v>49</v>
      </c>
      <c r="AF711" s="5">
        <v>2</v>
      </c>
      <c r="AG711" s="10">
        <f>VLOOKUP(B711,[1]NPRS!$A$29:$O$1904,10,FALSE)</f>
        <v>3.9</v>
      </c>
      <c r="AH711" s="5" t="str">
        <f>VLOOKUP(B711,'[1]Current Slope List'!$A$29:$M$1904,12,FALSE)</f>
        <v>Yes</v>
      </c>
      <c r="AI711" s="6" t="str">
        <f>IF(VLOOKUP(B287,'[1]intensive 2019'!$A$2:$E$145,1,TRUE)=B287,"Y","N")</f>
        <v>N</v>
      </c>
      <c r="AJ711" s="6" t="s">
        <v>50</v>
      </c>
      <c r="AK711" s="5">
        <v>0</v>
      </c>
      <c r="AL711" s="6" t="s">
        <v>50</v>
      </c>
      <c r="AM711" s="6" t="s">
        <v>50</v>
      </c>
      <c r="AN711" s="6" t="s">
        <v>50</v>
      </c>
      <c r="AO711" s="6" t="s">
        <v>50</v>
      </c>
      <c r="AP711" s="6" t="s">
        <v>50</v>
      </c>
    </row>
    <row r="712" spans="1:42">
      <c r="A712" s="5">
        <v>711</v>
      </c>
      <c r="B712" s="5" t="s">
        <v>1242</v>
      </c>
      <c r="C712" s="6" t="str">
        <f>IF(VLOOKUP(B712,'[1]Current Slope List'!$A$29:$M$1904,1,FALSE)=B712,"Y","N")</f>
        <v>Y</v>
      </c>
      <c r="D712" s="5" t="str">
        <f>VLOOKUP(B712,'[1]Current Slope List'!$A$29:$M$1904,2,FALSE)</f>
        <v>10SW-D/C93</v>
      </c>
      <c r="E712" s="5">
        <f>VLOOKUP(B712,'[1]Current Slope List'!$A$29:$M$1904,3,FALSE)</f>
        <v>0</v>
      </c>
      <c r="F712" s="6" t="str">
        <f t="shared" si="22"/>
        <v>WHOLE</v>
      </c>
      <c r="G712" s="6" t="str">
        <f>VLOOKUP(B712,'[1]Current Slope List'!$A$29:$M$1904,4,FALSE)</f>
        <v>E</v>
      </c>
      <c r="H712" s="6" t="str">
        <f>VLOOKUP(B712,'[1]Current Slope List'!$A$29:$M$1904,5,FALSE)</f>
        <v>SKW&amp;Is-S</v>
      </c>
      <c r="I712" s="6" t="s">
        <v>899</v>
      </c>
      <c r="J712" s="6" t="s">
        <v>1055</v>
      </c>
      <c r="K712" s="6">
        <f>VLOOKUP(B712,'[1]Current Slope List'!$A$29:$M$1904,11,FALSE)</f>
        <v>0</v>
      </c>
      <c r="L712" s="5" t="s">
        <v>1056</v>
      </c>
      <c r="M712" s="5" t="s">
        <v>1057</v>
      </c>
      <c r="N712" s="5" t="str">
        <f>VLOOKUP(B712,'[1]Current Slope List'!$A$29:$M$1904,8,FALSE)</f>
        <v>CSD</v>
      </c>
      <c r="O712" s="7" t="s">
        <v>46</v>
      </c>
      <c r="P712" s="7">
        <v>55</v>
      </c>
      <c r="Q712" s="7">
        <v>5</v>
      </c>
      <c r="R712" s="7">
        <v>115</v>
      </c>
      <c r="S712" s="7">
        <f t="shared" si="23"/>
        <v>575</v>
      </c>
      <c r="T712" s="12">
        <v>0.4</v>
      </c>
      <c r="U712" s="12">
        <v>0</v>
      </c>
      <c r="V712" s="12">
        <v>0.6</v>
      </c>
      <c r="W712" s="12">
        <v>0</v>
      </c>
      <c r="X712" s="12">
        <v>0</v>
      </c>
      <c r="Y712" s="6" t="s">
        <v>78</v>
      </c>
      <c r="Z712" s="6" t="s">
        <v>62</v>
      </c>
      <c r="AA712" s="9" t="s">
        <v>116</v>
      </c>
      <c r="AB712" s="9" t="s">
        <v>116</v>
      </c>
      <c r="AC712" s="9" t="s">
        <v>116</v>
      </c>
      <c r="AD712" s="9" t="s">
        <v>116</v>
      </c>
      <c r="AE712" s="9" t="s">
        <v>49</v>
      </c>
      <c r="AF712" s="5">
        <v>3</v>
      </c>
      <c r="AG712" s="10">
        <f>VLOOKUP(B712,[1]NPRS!$A$29:$O$1904,10,FALSE)</f>
        <v>0</v>
      </c>
      <c r="AH712" s="5" t="str">
        <f>VLOOKUP(B712,'[1]Current Slope List'!$A$29:$M$1904,12,FALSE)</f>
        <v>No</v>
      </c>
      <c r="AI712" s="6" t="str">
        <f>IF(VLOOKUP(B288,'[1]intensive 2019'!$A$2:$E$145,1,TRUE)=B288,"Y","N")</f>
        <v>N</v>
      </c>
      <c r="AJ712" s="6" t="s">
        <v>50</v>
      </c>
      <c r="AL712" s="6" t="s">
        <v>50</v>
      </c>
      <c r="AM712" s="6" t="s">
        <v>50</v>
      </c>
      <c r="AN712" s="6" t="s">
        <v>50</v>
      </c>
      <c r="AO712" s="6" t="s">
        <v>50</v>
      </c>
      <c r="AP712" s="6" t="s">
        <v>50</v>
      </c>
    </row>
    <row r="713" spans="1:42">
      <c r="A713" s="5">
        <v>712</v>
      </c>
      <c r="B713" s="5" t="s">
        <v>1243</v>
      </c>
      <c r="C713" s="6" t="str">
        <f>IF(VLOOKUP(B713,'[1]Current Slope List'!$A$29:$M$1904,1,FALSE)=B713,"Y","N")</f>
        <v>Y</v>
      </c>
      <c r="D713" s="5" t="str">
        <f>VLOOKUP(B713,'[1]Current Slope List'!$A$29:$M$1904,2,FALSE)</f>
        <v>10SW-D/C95</v>
      </c>
      <c r="E713" s="5">
        <f>VLOOKUP(B713,'[1]Current Slope List'!$A$29:$M$1904,3,FALSE)</f>
        <v>0</v>
      </c>
      <c r="F713" s="6" t="str">
        <f t="shared" si="22"/>
        <v>WHOLE</v>
      </c>
      <c r="G713" s="6" t="str">
        <f>VLOOKUP(B713,'[1]Current Slope List'!$A$29:$M$1904,4,FALSE)</f>
        <v>E</v>
      </c>
      <c r="H713" s="6" t="str">
        <f>VLOOKUP(B713,'[1]Current Slope List'!$A$29:$M$1904,5,FALSE)</f>
        <v>SKW&amp;Is-S</v>
      </c>
      <c r="I713" s="6" t="s">
        <v>899</v>
      </c>
      <c r="J713" s="6" t="s">
        <v>1055</v>
      </c>
      <c r="K713" s="6">
        <f>VLOOKUP(B713,'[1]Current Slope List'!$A$29:$M$1904,11,FALSE)</f>
        <v>0</v>
      </c>
      <c r="L713" s="5" t="s">
        <v>1056</v>
      </c>
      <c r="M713" s="5" t="s">
        <v>1057</v>
      </c>
      <c r="N713" s="5" t="str">
        <f>VLOOKUP(B713,'[1]Current Slope List'!$A$29:$M$1904,8,FALSE)</f>
        <v>CSD</v>
      </c>
      <c r="O713" s="7" t="s">
        <v>46</v>
      </c>
      <c r="P713" s="7">
        <v>45</v>
      </c>
      <c r="Q713" s="7">
        <v>8</v>
      </c>
      <c r="R713" s="7">
        <v>100</v>
      </c>
      <c r="S713" s="7">
        <f t="shared" si="23"/>
        <v>800</v>
      </c>
      <c r="T713" s="12">
        <v>0</v>
      </c>
      <c r="U713" s="12">
        <v>0.2</v>
      </c>
      <c r="V713" s="12">
        <v>0.2</v>
      </c>
      <c r="W713" s="12">
        <v>0.6</v>
      </c>
      <c r="X713" s="12">
        <v>0</v>
      </c>
      <c r="Y713" s="6" t="s">
        <v>183</v>
      </c>
      <c r="Z713" s="6" t="s">
        <v>72</v>
      </c>
      <c r="AA713" s="9" t="s">
        <v>116</v>
      </c>
      <c r="AB713" s="9" t="s">
        <v>116</v>
      </c>
      <c r="AC713" s="9" t="s">
        <v>116</v>
      </c>
      <c r="AD713" s="9" t="s">
        <v>116</v>
      </c>
      <c r="AE713" s="9" t="s">
        <v>49</v>
      </c>
      <c r="AF713" s="5">
        <v>2</v>
      </c>
      <c r="AG713" s="10">
        <f>VLOOKUP(B713,[1]NPRS!$A$29:$O$1904,10,FALSE)</f>
        <v>2.36</v>
      </c>
      <c r="AH713" s="5" t="str">
        <f>VLOOKUP(B713,'[1]Current Slope List'!$A$29:$M$1904,12,FALSE)</f>
        <v>No</v>
      </c>
      <c r="AI713" s="6" t="str">
        <f>IF(VLOOKUP(B289,'[1]intensive 2019'!$A$2:$E$145,1,TRUE)=B289,"Y","N")</f>
        <v>N</v>
      </c>
      <c r="AJ713" s="6" t="s">
        <v>50</v>
      </c>
      <c r="AL713" s="6" t="s">
        <v>50</v>
      </c>
      <c r="AM713" s="6" t="s">
        <v>50</v>
      </c>
      <c r="AN713" s="6" t="s">
        <v>50</v>
      </c>
      <c r="AO713" s="6" t="s">
        <v>50</v>
      </c>
      <c r="AP713" s="6" t="s">
        <v>50</v>
      </c>
    </row>
    <row r="714" spans="1:42">
      <c r="A714" s="5">
        <v>713</v>
      </c>
      <c r="B714" s="5" t="s">
        <v>1244</v>
      </c>
      <c r="C714" s="6" t="str">
        <f>IF(VLOOKUP(B714,'[1]Current Slope List'!$A$29:$M$1904,1,FALSE)=B714,"Y","N")</f>
        <v>Y</v>
      </c>
      <c r="D714" s="5" t="str">
        <f>VLOOKUP(B714,'[1]Current Slope List'!$A$29:$M$1904,2,FALSE)</f>
        <v>10SW-D/C133</v>
      </c>
      <c r="E714" s="5">
        <f>VLOOKUP(B714,'[1]Current Slope List'!$A$29:$M$1904,3,FALSE)</f>
        <v>0</v>
      </c>
      <c r="F714" s="6" t="str">
        <f t="shared" si="22"/>
        <v>WHOLE</v>
      </c>
      <c r="G714" s="6" t="str">
        <f>VLOOKUP(B714,'[1]Current Slope List'!$A$29:$M$1904,4,FALSE)</f>
        <v>E</v>
      </c>
      <c r="H714" s="6" t="str">
        <f>VLOOKUP(B714,'[1]Current Slope List'!$A$29:$M$1904,5,FALSE)</f>
        <v>SKW&amp;Is-S</v>
      </c>
      <c r="I714" s="6" t="s">
        <v>899</v>
      </c>
      <c r="J714" s="6" t="s">
        <v>1055</v>
      </c>
      <c r="K714" s="6">
        <f>VLOOKUP(B714,'[1]Current Slope List'!$A$29:$M$1904,11,FALSE)</f>
        <v>0</v>
      </c>
      <c r="L714" s="5" t="s">
        <v>1056</v>
      </c>
      <c r="M714" s="5" t="s">
        <v>1057</v>
      </c>
      <c r="N714" s="5" t="str">
        <f>VLOOKUP(B714,'[1]Current Slope List'!$A$29:$M$1904,8,FALSE)</f>
        <v>CSD</v>
      </c>
      <c r="O714" s="7" t="s">
        <v>125</v>
      </c>
      <c r="P714" s="7">
        <v>30</v>
      </c>
      <c r="Q714" s="7">
        <v>4.5</v>
      </c>
      <c r="R714" s="7">
        <v>30</v>
      </c>
      <c r="S714" s="7">
        <f t="shared" si="23"/>
        <v>135</v>
      </c>
      <c r="T714" s="12">
        <v>0</v>
      </c>
      <c r="U714" s="12">
        <v>1</v>
      </c>
      <c r="V714" s="12">
        <v>0</v>
      </c>
      <c r="W714" s="12">
        <v>0</v>
      </c>
      <c r="X714" s="12">
        <v>0</v>
      </c>
      <c r="Y714" s="6" t="s">
        <v>78</v>
      </c>
      <c r="Z714" s="6" t="s">
        <v>62</v>
      </c>
      <c r="AA714" s="9" t="s">
        <v>116</v>
      </c>
      <c r="AB714" s="9" t="s">
        <v>116</v>
      </c>
      <c r="AC714" s="9" t="s">
        <v>116</v>
      </c>
      <c r="AD714" s="9" t="s">
        <v>116</v>
      </c>
      <c r="AE714" s="9" t="s">
        <v>49</v>
      </c>
      <c r="AF714" s="5">
        <v>1</v>
      </c>
      <c r="AG714" s="10">
        <f>VLOOKUP(B714,[1]NPRS!$A$29:$O$1904,10,FALSE)</f>
        <v>0</v>
      </c>
      <c r="AH714" s="5" t="str">
        <f>VLOOKUP(B714,'[1]Current Slope List'!$A$29:$M$1904,12,FALSE)</f>
        <v>Yes</v>
      </c>
      <c r="AI714" s="6" t="str">
        <f>IF(VLOOKUP(B290,'[1]intensive 2019'!$A$2:$E$145,1,TRUE)=B290,"Y","N")</f>
        <v>N</v>
      </c>
      <c r="AJ714" s="6" t="s">
        <v>50</v>
      </c>
      <c r="AK714" s="5">
        <v>9</v>
      </c>
      <c r="AL714" s="6" t="s">
        <v>50</v>
      </c>
      <c r="AM714" s="6" t="s">
        <v>50</v>
      </c>
      <c r="AN714" s="6" t="s">
        <v>50</v>
      </c>
      <c r="AO714" s="6" t="s">
        <v>50</v>
      </c>
      <c r="AP714" s="6" t="s">
        <v>50</v>
      </c>
    </row>
    <row r="715" spans="1:42">
      <c r="A715" s="5">
        <v>714</v>
      </c>
      <c r="B715" s="5" t="s">
        <v>1245</v>
      </c>
      <c r="C715" s="6" t="str">
        <f>IF(VLOOKUP(B715,'[1]Current Slope List'!$A$29:$M$1904,1,FALSE)=B715,"Y","N")</f>
        <v>Y</v>
      </c>
      <c r="D715" s="5" t="str">
        <f>VLOOKUP(B715,'[1]Current Slope List'!$A$29:$M$1904,2,FALSE)</f>
        <v>10SW-D/C94</v>
      </c>
      <c r="E715" s="5">
        <f>VLOOKUP(B715,'[1]Current Slope List'!$A$29:$M$1904,3,FALSE)</f>
        <v>0</v>
      </c>
      <c r="F715" s="6" t="str">
        <f t="shared" si="22"/>
        <v>WHOLE</v>
      </c>
      <c r="G715" s="6" t="str">
        <f>VLOOKUP(B715,'[1]Current Slope List'!$A$29:$M$1904,4,FALSE)</f>
        <v>E</v>
      </c>
      <c r="H715" s="6" t="str">
        <f>VLOOKUP(B715,'[1]Current Slope List'!$A$29:$M$1904,5,FALSE)</f>
        <v>SKW&amp;Is-S</v>
      </c>
      <c r="I715" s="6" t="s">
        <v>899</v>
      </c>
      <c r="J715" s="6" t="s">
        <v>1055</v>
      </c>
      <c r="K715" s="6">
        <f>VLOOKUP(B715,'[1]Current Slope List'!$A$29:$M$1904,11,FALSE)</f>
        <v>0</v>
      </c>
      <c r="L715" s="5" t="s">
        <v>1056</v>
      </c>
      <c r="M715" s="5" t="s">
        <v>1057</v>
      </c>
      <c r="N715" s="5" t="str">
        <f>VLOOKUP(B715,'[1]Current Slope List'!$A$29:$M$1904,8,FALSE)</f>
        <v>CSD</v>
      </c>
      <c r="O715" s="7" t="s">
        <v>125</v>
      </c>
      <c r="P715" s="7">
        <v>35</v>
      </c>
      <c r="Q715" s="7">
        <v>7</v>
      </c>
      <c r="R715" s="7">
        <v>32</v>
      </c>
      <c r="S715" s="7">
        <f t="shared" si="23"/>
        <v>224</v>
      </c>
      <c r="T715" s="12">
        <v>0</v>
      </c>
      <c r="U715" s="12">
        <v>1</v>
      </c>
      <c r="V715" s="12">
        <v>0</v>
      </c>
      <c r="W715" s="12">
        <v>0</v>
      </c>
      <c r="X715" s="12">
        <v>0</v>
      </c>
      <c r="Y715" s="6" t="s">
        <v>78</v>
      </c>
      <c r="Z715" s="6" t="s">
        <v>62</v>
      </c>
      <c r="AA715" s="9" t="s">
        <v>116</v>
      </c>
      <c r="AB715" s="9" t="s">
        <v>116</v>
      </c>
      <c r="AC715" s="9" t="s">
        <v>116</v>
      </c>
      <c r="AD715" s="9" t="s">
        <v>116</v>
      </c>
      <c r="AE715" s="9" t="s">
        <v>49</v>
      </c>
      <c r="AF715" s="5">
        <v>1</v>
      </c>
      <c r="AG715" s="10">
        <f>VLOOKUP(B715,[1]NPRS!$A$29:$O$1904,10,FALSE)</f>
        <v>0</v>
      </c>
      <c r="AH715" s="5" t="str">
        <f>VLOOKUP(B715,'[1]Current Slope List'!$A$29:$M$1904,12,FALSE)</f>
        <v>Yes</v>
      </c>
      <c r="AI715" s="6" t="str">
        <f>IF(VLOOKUP(B291,'[1]intensive 2019'!$A$2:$E$145,1,TRUE)=B291,"Y","N")</f>
        <v>N</v>
      </c>
      <c r="AJ715" s="6" t="s">
        <v>50</v>
      </c>
      <c r="AK715" s="5">
        <v>4</v>
      </c>
      <c r="AL715" s="6" t="s">
        <v>50</v>
      </c>
      <c r="AM715" s="6" t="s">
        <v>50</v>
      </c>
      <c r="AN715" s="6" t="s">
        <v>50</v>
      </c>
      <c r="AO715" s="6" t="s">
        <v>50</v>
      </c>
      <c r="AP715" s="6" t="s">
        <v>50</v>
      </c>
    </row>
    <row r="716" spans="1:42">
      <c r="A716" s="5">
        <v>715</v>
      </c>
      <c r="B716" s="5" t="s">
        <v>1246</v>
      </c>
      <c r="C716" s="6" t="str">
        <f>IF(VLOOKUP(B716,'[1]Current Slope List'!$A$29:$M$1904,1,FALSE)=B716,"Y","N")</f>
        <v>Y</v>
      </c>
      <c r="D716" s="5" t="str">
        <f>VLOOKUP(B716,'[1]Current Slope List'!$A$29:$M$1904,2,FALSE)</f>
        <v>10SW-D/ND5</v>
      </c>
      <c r="E716" s="5">
        <f>VLOOKUP(B716,'[1]Current Slope List'!$A$29:$M$1904,3,FALSE)</f>
        <v>0</v>
      </c>
      <c r="F716" s="6" t="str">
        <f t="shared" si="22"/>
        <v>WHOLE</v>
      </c>
      <c r="G716" s="6" t="str">
        <f>VLOOKUP(B716,'[1]Current Slope List'!$A$29:$M$1904,4,FALSE)</f>
        <v>E</v>
      </c>
      <c r="H716" s="6" t="str">
        <f>VLOOKUP(B716,'[1]Current Slope List'!$A$29:$M$1904,5,FALSE)</f>
        <v>SKW&amp;Is-S</v>
      </c>
      <c r="I716" s="6" t="s">
        <v>899</v>
      </c>
      <c r="J716" s="6" t="s">
        <v>1055</v>
      </c>
      <c r="K716" s="6">
        <f>VLOOKUP(B716,'[1]Current Slope List'!$A$29:$M$1904,11,FALSE)</f>
        <v>0</v>
      </c>
      <c r="L716" s="5" t="s">
        <v>1056</v>
      </c>
      <c r="M716" s="5" t="s">
        <v>1057</v>
      </c>
      <c r="N716" s="5" t="str">
        <f>VLOOKUP(B716,'[1]Current Slope List'!$A$29:$M$1904,8,FALSE)</f>
        <v>CSD</v>
      </c>
      <c r="O716" s="7" t="s">
        <v>49</v>
      </c>
      <c r="P716" s="6" t="s">
        <v>49</v>
      </c>
      <c r="Q716" s="6" t="s">
        <v>49</v>
      </c>
      <c r="R716" s="6" t="s">
        <v>49</v>
      </c>
      <c r="S716" s="6" t="s">
        <v>49</v>
      </c>
      <c r="T716" s="6" t="s">
        <v>49</v>
      </c>
      <c r="U716" s="6" t="s">
        <v>49</v>
      </c>
      <c r="V716" s="6" t="s">
        <v>49</v>
      </c>
      <c r="W716" s="6" t="s">
        <v>49</v>
      </c>
      <c r="X716" s="6" t="s">
        <v>49</v>
      </c>
      <c r="Y716" s="6" t="s">
        <v>49</v>
      </c>
      <c r="Z716" s="6" t="s">
        <v>49</v>
      </c>
      <c r="AA716" s="9" t="s">
        <v>49</v>
      </c>
      <c r="AB716" s="9" t="s">
        <v>116</v>
      </c>
      <c r="AC716" s="9" t="s">
        <v>116</v>
      </c>
      <c r="AD716" s="9" t="s">
        <v>116</v>
      </c>
      <c r="AE716" s="9" t="s">
        <v>49</v>
      </c>
      <c r="AG716" s="10">
        <f>VLOOKUP(B716,[1]NPRS!$A$29:$O$1904,10,FALSE)</f>
        <v>0</v>
      </c>
      <c r="AH716" s="5" t="str">
        <f>VLOOKUP(B716,'[1]Current Slope List'!$A$29:$M$1904,12,FALSE)</f>
        <v>No</v>
      </c>
      <c r="AI716" s="6" t="str">
        <f>IF(VLOOKUP(B716,'[1]intensive 2019'!$A$2:$E$145,1,TRUE)=B716,"Y","N")</f>
        <v>N</v>
      </c>
      <c r="AJ716" s="6" t="s">
        <v>50</v>
      </c>
      <c r="AL716" s="6" t="s">
        <v>50</v>
      </c>
      <c r="AM716" s="6" t="s">
        <v>50</v>
      </c>
      <c r="AN716" s="6" t="s">
        <v>50</v>
      </c>
      <c r="AO716" s="6" t="s">
        <v>50</v>
      </c>
      <c r="AP716" s="6" t="s">
        <v>50</v>
      </c>
    </row>
    <row r="717" spans="1:42">
      <c r="A717" s="5">
        <v>716</v>
      </c>
      <c r="B717" s="5" t="s">
        <v>1247</v>
      </c>
      <c r="C717" s="6" t="str">
        <f>IF(VLOOKUP(B717,'[1]Current Slope List'!$A$29:$M$1904,1,FALSE)=B717,"Y","N")</f>
        <v>Y</v>
      </c>
      <c r="D717" s="5" t="str">
        <f>VLOOKUP(B717,'[1]Current Slope List'!$A$29:$M$1904,2,FALSE)</f>
        <v>10SW-D/C96</v>
      </c>
      <c r="E717" s="5">
        <f>VLOOKUP(B717,'[1]Current Slope List'!$A$29:$M$1904,3,FALSE)</f>
        <v>0</v>
      </c>
      <c r="F717" s="6" t="str">
        <f t="shared" si="22"/>
        <v>WHOLE</v>
      </c>
      <c r="G717" s="6" t="str">
        <f>VLOOKUP(B717,'[1]Current Slope List'!$A$29:$M$1904,4,FALSE)</f>
        <v>E</v>
      </c>
      <c r="H717" s="6" t="str">
        <f>VLOOKUP(B717,'[1]Current Slope List'!$A$29:$M$1904,5,FALSE)</f>
        <v>SKW&amp;Is-S</v>
      </c>
      <c r="I717" s="6" t="s">
        <v>899</v>
      </c>
      <c r="J717" s="6" t="s">
        <v>1055</v>
      </c>
      <c r="K717" s="6">
        <f>VLOOKUP(B717,'[1]Current Slope List'!$A$29:$M$1904,11,FALSE)</f>
        <v>0</v>
      </c>
      <c r="L717" s="5" t="s">
        <v>1056</v>
      </c>
      <c r="M717" s="5" t="s">
        <v>1057</v>
      </c>
      <c r="N717" s="5" t="str">
        <f>VLOOKUP(B717,'[1]Current Slope List'!$A$29:$M$1904,8,FALSE)</f>
        <v>CSD</v>
      </c>
      <c r="O717" s="7" t="s">
        <v>125</v>
      </c>
      <c r="P717" s="7">
        <v>45</v>
      </c>
      <c r="Q717" s="7">
        <v>9.1999999999999993</v>
      </c>
      <c r="R717" s="7">
        <v>64</v>
      </c>
      <c r="S717" s="7">
        <f t="shared" si="23"/>
        <v>588.79999999999995</v>
      </c>
      <c r="T717" s="12">
        <v>0</v>
      </c>
      <c r="U717" s="12">
        <v>0</v>
      </c>
      <c r="V717" s="12">
        <v>0</v>
      </c>
      <c r="W717" s="12">
        <v>1</v>
      </c>
      <c r="X717" s="12">
        <v>0</v>
      </c>
      <c r="Y717" s="6" t="s">
        <v>183</v>
      </c>
      <c r="Z717" s="6" t="s">
        <v>72</v>
      </c>
      <c r="AA717" s="9" t="s">
        <v>116</v>
      </c>
      <c r="AB717" s="9" t="s">
        <v>116</v>
      </c>
      <c r="AC717" s="9" t="s">
        <v>116</v>
      </c>
      <c r="AD717" s="9" t="s">
        <v>116</v>
      </c>
      <c r="AE717" s="9" t="s">
        <v>49</v>
      </c>
      <c r="AF717" s="5">
        <v>1</v>
      </c>
      <c r="AG717" s="10">
        <f>VLOOKUP(B717,[1]NPRS!$A$29:$O$1904,10,FALSE)</f>
        <v>0</v>
      </c>
      <c r="AH717" s="5" t="str">
        <f>VLOOKUP(B717,'[1]Current Slope List'!$A$29:$M$1904,12,FALSE)</f>
        <v>Yes</v>
      </c>
      <c r="AI717" s="6" t="str">
        <f>IF(VLOOKUP(B293,'[1]intensive 2019'!$A$2:$E$145,1,TRUE)=B293,"Y","N")</f>
        <v>N</v>
      </c>
      <c r="AJ717" s="6" t="s">
        <v>50</v>
      </c>
      <c r="AK717" s="5">
        <v>0</v>
      </c>
      <c r="AL717" s="6" t="s">
        <v>50</v>
      </c>
      <c r="AM717" s="6" t="s">
        <v>50</v>
      </c>
      <c r="AN717" s="6" t="s">
        <v>50</v>
      </c>
      <c r="AO717" s="6" t="s">
        <v>50</v>
      </c>
      <c r="AP717" s="6" t="s">
        <v>50</v>
      </c>
    </row>
    <row r="718" spans="1:42">
      <c r="A718" s="5">
        <v>717</v>
      </c>
      <c r="B718" s="5" t="s">
        <v>1248</v>
      </c>
      <c r="C718" s="6" t="str">
        <f>IF(VLOOKUP(B718,'[1]Current Slope List'!$A$29:$M$1904,1,FALSE)=B718,"Y","N")</f>
        <v>Y</v>
      </c>
      <c r="D718" s="5" t="str">
        <f>VLOOKUP(B718,'[1]Current Slope List'!$A$29:$M$1904,2,FALSE)</f>
        <v>10SW-D/ND4</v>
      </c>
      <c r="E718" s="5">
        <f>VLOOKUP(B718,'[1]Current Slope List'!$A$29:$M$1904,3,FALSE)</f>
        <v>0</v>
      </c>
      <c r="F718" s="6" t="str">
        <f t="shared" si="22"/>
        <v>WHOLE</v>
      </c>
      <c r="G718" s="6" t="str">
        <f>VLOOKUP(B718,'[1]Current Slope List'!$A$29:$M$1904,4,FALSE)</f>
        <v>E</v>
      </c>
      <c r="H718" s="6" t="str">
        <f>VLOOKUP(B718,'[1]Current Slope List'!$A$29:$M$1904,5,FALSE)</f>
        <v>SKW&amp;Is-S</v>
      </c>
      <c r="I718" s="6" t="s">
        <v>899</v>
      </c>
      <c r="J718" s="6" t="s">
        <v>1055</v>
      </c>
      <c r="K718" s="6">
        <f>VLOOKUP(B718,'[1]Current Slope List'!$A$29:$M$1904,11,FALSE)</f>
        <v>0</v>
      </c>
      <c r="L718" s="5" t="s">
        <v>1056</v>
      </c>
      <c r="M718" s="5" t="s">
        <v>1057</v>
      </c>
      <c r="N718" s="5" t="str">
        <f>VLOOKUP(B718,'[1]Current Slope List'!$A$29:$M$1904,8,FALSE)</f>
        <v>CSD</v>
      </c>
      <c r="O718" s="7" t="s">
        <v>49</v>
      </c>
      <c r="P718" s="6" t="s">
        <v>49</v>
      </c>
      <c r="Q718" s="6" t="s">
        <v>49</v>
      </c>
      <c r="R718" s="6" t="s">
        <v>49</v>
      </c>
      <c r="S718" s="6" t="s">
        <v>49</v>
      </c>
      <c r="T718" s="6" t="s">
        <v>49</v>
      </c>
      <c r="U718" s="6" t="s">
        <v>49</v>
      </c>
      <c r="V718" s="6" t="s">
        <v>49</v>
      </c>
      <c r="W718" s="6" t="s">
        <v>49</v>
      </c>
      <c r="X718" s="6" t="s">
        <v>49</v>
      </c>
      <c r="Y718" s="6" t="s">
        <v>49</v>
      </c>
      <c r="Z718" s="6" t="s">
        <v>49</v>
      </c>
      <c r="AA718" s="9" t="s">
        <v>116</v>
      </c>
      <c r="AB718" s="9" t="s">
        <v>116</v>
      </c>
      <c r="AC718" s="9" t="s">
        <v>116</v>
      </c>
      <c r="AD718" s="9" t="s">
        <v>116</v>
      </c>
      <c r="AE718" s="9" t="s">
        <v>49</v>
      </c>
      <c r="AG718" s="10">
        <f>VLOOKUP(B718,[1]NPRS!$A$29:$O$1904,10,FALSE)</f>
        <v>0</v>
      </c>
      <c r="AH718" s="5" t="str">
        <f>VLOOKUP(B718,'[1]Current Slope List'!$A$29:$M$1904,12,FALSE)</f>
        <v>No</v>
      </c>
      <c r="AI718" s="6" t="str">
        <f>IF(VLOOKUP(B718,'[1]intensive 2019'!$A$2:$E$145,1,TRUE)=B718,"Y","N")</f>
        <v>N</v>
      </c>
      <c r="AJ718" s="6" t="s">
        <v>50</v>
      </c>
      <c r="AL718" s="6" t="s">
        <v>50</v>
      </c>
      <c r="AM718" s="6" t="s">
        <v>50</v>
      </c>
      <c r="AN718" s="6" t="s">
        <v>50</v>
      </c>
      <c r="AO718" s="6" t="s">
        <v>50</v>
      </c>
      <c r="AP718" s="6" t="s">
        <v>50</v>
      </c>
    </row>
    <row r="719" spans="1:42">
      <c r="A719" s="5">
        <v>718</v>
      </c>
      <c r="B719" s="5" t="s">
        <v>1249</v>
      </c>
      <c r="C719" s="6" t="str">
        <f>IF(VLOOKUP(B719,'[1]Current Slope List'!$A$29:$M$1904,1,FALSE)=B719,"Y","N")</f>
        <v>Y</v>
      </c>
      <c r="D719" s="5" t="str">
        <f>VLOOKUP(B719,'[1]Current Slope List'!$A$29:$M$1904,2,FALSE)</f>
        <v>10SW-D/R12</v>
      </c>
      <c r="E719" s="5">
        <f>VLOOKUP(B719,'[1]Current Slope List'!$A$29:$M$1904,3,FALSE)</f>
        <v>0</v>
      </c>
      <c r="F719" s="6" t="str">
        <f t="shared" si="22"/>
        <v>WHOLE</v>
      </c>
      <c r="G719" s="6" t="str">
        <f>VLOOKUP(B719,'[1]Current Slope List'!$A$29:$M$1904,4,FALSE)</f>
        <v>E</v>
      </c>
      <c r="H719" s="6" t="str">
        <f>VLOOKUP(B719,'[1]Current Slope List'!$A$29:$M$1904,5,FALSE)</f>
        <v>SKW&amp;Is-S</v>
      </c>
      <c r="I719" s="6" t="s">
        <v>899</v>
      </c>
      <c r="J719" s="6" t="s">
        <v>1055</v>
      </c>
      <c r="K719" s="6">
        <f>VLOOKUP(B719,'[1]Current Slope List'!$A$29:$M$1904,11,FALSE)</f>
        <v>0</v>
      </c>
      <c r="L719" s="5" t="s">
        <v>1056</v>
      </c>
      <c r="M719" s="5" t="s">
        <v>1250</v>
      </c>
      <c r="N719" s="5" t="str">
        <f>VLOOKUP(B719,'[1]Current Slope List'!$A$29:$M$1904,8,FALSE)</f>
        <v>CSD</v>
      </c>
      <c r="O719" s="7" t="s">
        <v>46</v>
      </c>
      <c r="P719" s="6" t="s">
        <v>49</v>
      </c>
      <c r="Q719" s="6" t="s">
        <v>49</v>
      </c>
      <c r="R719" s="6" t="s">
        <v>49</v>
      </c>
      <c r="S719" s="6" t="s">
        <v>49</v>
      </c>
      <c r="T719" s="6" t="s">
        <v>49</v>
      </c>
      <c r="U719" s="6" t="s">
        <v>49</v>
      </c>
      <c r="V719" s="6" t="s">
        <v>49</v>
      </c>
      <c r="W719" s="6" t="s">
        <v>49</v>
      </c>
      <c r="X719" s="6" t="s">
        <v>49</v>
      </c>
      <c r="Y719" s="6" t="s">
        <v>49</v>
      </c>
      <c r="Z719" s="6" t="s">
        <v>49</v>
      </c>
      <c r="AA719" s="9" t="s">
        <v>466</v>
      </c>
      <c r="AB719" s="9" t="s">
        <v>356</v>
      </c>
      <c r="AC719" s="9" t="s">
        <v>71</v>
      </c>
      <c r="AD719" s="9" t="s">
        <v>352</v>
      </c>
      <c r="AE719" s="9" t="s">
        <v>62</v>
      </c>
      <c r="AF719" s="5">
        <v>2</v>
      </c>
      <c r="AG719" s="10">
        <f>VLOOKUP(B719,[1]NPRS!$A$29:$O$1904,10,FALSE)</f>
        <v>62.33</v>
      </c>
      <c r="AH719" s="5" t="str">
        <f>VLOOKUP(B719,'[1]Current Slope List'!$A$29:$M$1904,12,FALSE)</f>
        <v>No</v>
      </c>
      <c r="AI719" s="6" t="str">
        <f>IF(VLOOKUP(B295,'[1]intensive 2019'!$A$2:$E$145,1,TRUE)=B295,"Y","N")</f>
        <v>N</v>
      </c>
      <c r="AJ719" s="6" t="s">
        <v>50</v>
      </c>
      <c r="AL719" s="6" t="s">
        <v>50</v>
      </c>
      <c r="AM719" s="6" t="s">
        <v>50</v>
      </c>
      <c r="AN719" s="6" t="s">
        <v>50</v>
      </c>
      <c r="AO719" s="6" t="s">
        <v>50</v>
      </c>
      <c r="AP719" s="6" t="s">
        <v>50</v>
      </c>
    </row>
    <row r="720" spans="1:42">
      <c r="A720" s="5">
        <v>719</v>
      </c>
      <c r="B720" s="5" t="s">
        <v>1251</v>
      </c>
      <c r="C720" s="6" t="str">
        <f>IF(VLOOKUP(B720,'[1]Current Slope List'!$A$29:$M$1904,1,FALSE)=B720,"Y","N")</f>
        <v>Y</v>
      </c>
      <c r="D720" s="5" t="str">
        <f>VLOOKUP(B720,'[1]Current Slope List'!$A$29:$M$1904,2,FALSE)</f>
        <v>10SW-D/C139</v>
      </c>
      <c r="E720" s="5">
        <f>VLOOKUP(B720,'[1]Current Slope List'!$A$29:$M$1904,3,FALSE)</f>
        <v>0</v>
      </c>
      <c r="F720" s="6" t="str">
        <f t="shared" si="22"/>
        <v>WHOLE</v>
      </c>
      <c r="G720" s="6" t="str">
        <f>VLOOKUP(B720,'[1]Current Slope List'!$A$29:$M$1904,4,FALSE)</f>
        <v>E</v>
      </c>
      <c r="H720" s="6" t="str">
        <f>VLOOKUP(B720,'[1]Current Slope List'!$A$29:$M$1904,5,FALSE)</f>
        <v>SKW&amp;Is-S</v>
      </c>
      <c r="I720" s="6" t="s">
        <v>899</v>
      </c>
      <c r="J720" s="6" t="s">
        <v>1055</v>
      </c>
      <c r="K720" s="6">
        <f>VLOOKUP(B720,'[1]Current Slope List'!$A$29:$M$1904,11,FALSE)</f>
        <v>0</v>
      </c>
      <c r="L720" s="5" t="s">
        <v>1056</v>
      </c>
      <c r="M720" s="5" t="s">
        <v>1057</v>
      </c>
      <c r="N720" s="5" t="str">
        <f>VLOOKUP(B720,'[1]Current Slope List'!$A$29:$M$1904,8,FALSE)</f>
        <v>CSD</v>
      </c>
      <c r="O720" s="7" t="s">
        <v>46</v>
      </c>
      <c r="P720" s="7">
        <v>55</v>
      </c>
      <c r="Q720" s="7">
        <v>7</v>
      </c>
      <c r="R720" s="7">
        <v>42</v>
      </c>
      <c r="S720" s="7">
        <f t="shared" si="23"/>
        <v>294</v>
      </c>
      <c r="T720" s="12">
        <v>0</v>
      </c>
      <c r="U720" s="12">
        <v>0.9</v>
      </c>
      <c r="V720" s="12">
        <v>0</v>
      </c>
      <c r="W720" s="12">
        <v>0</v>
      </c>
      <c r="X720" s="12">
        <v>0.1</v>
      </c>
      <c r="Y720" s="6" t="s">
        <v>61</v>
      </c>
      <c r="Z720" s="6" t="s">
        <v>72</v>
      </c>
      <c r="AA720" s="9" t="s">
        <v>116</v>
      </c>
      <c r="AB720" s="9" t="s">
        <v>116</v>
      </c>
      <c r="AC720" s="9" t="s">
        <v>116</v>
      </c>
      <c r="AD720" s="9" t="s">
        <v>116</v>
      </c>
      <c r="AE720" s="9" t="s">
        <v>49</v>
      </c>
      <c r="AF720" s="5">
        <v>2</v>
      </c>
      <c r="AG720" s="10">
        <f>VLOOKUP(B720,[1]NPRS!$A$29:$O$1904,10,FALSE)</f>
        <v>0</v>
      </c>
      <c r="AH720" s="5" t="str">
        <f>VLOOKUP(B720,'[1]Current Slope List'!$A$29:$M$1904,12,FALSE)</f>
        <v>Yes</v>
      </c>
      <c r="AI720" s="6" t="str">
        <f>IF(VLOOKUP(B296,'[1]intensive 2019'!$A$2:$E$145,1,TRUE)=B296,"Y","N")</f>
        <v>N</v>
      </c>
      <c r="AJ720" s="6" t="s">
        <v>50</v>
      </c>
      <c r="AK720" s="5">
        <v>0</v>
      </c>
      <c r="AL720" s="6" t="s">
        <v>50</v>
      </c>
      <c r="AM720" s="6" t="s">
        <v>50</v>
      </c>
      <c r="AN720" s="6" t="s">
        <v>50</v>
      </c>
      <c r="AO720" s="6" t="s">
        <v>50</v>
      </c>
      <c r="AP720" s="6" t="s">
        <v>50</v>
      </c>
    </row>
    <row r="721" spans="1:42">
      <c r="A721" s="5">
        <v>720</v>
      </c>
      <c r="B721" s="5" t="s">
        <v>1252</v>
      </c>
      <c r="C721" s="6" t="str">
        <f>IF(VLOOKUP(B721,'[1]Current Slope List'!$A$29:$M$1904,1,FALSE)=B721,"Y","N")</f>
        <v>Y</v>
      </c>
      <c r="D721" s="5" t="str">
        <f>VLOOKUP(B721,'[1]Current Slope List'!$A$29:$M$1904,2,FALSE)</f>
        <v>10SW-D/ND3</v>
      </c>
      <c r="E721" s="5">
        <f>VLOOKUP(B721,'[1]Current Slope List'!$A$29:$M$1904,3,FALSE)</f>
        <v>0</v>
      </c>
      <c r="F721" s="6" t="str">
        <f t="shared" si="22"/>
        <v>WHOLE</v>
      </c>
      <c r="G721" s="6" t="str">
        <f>VLOOKUP(B721,'[1]Current Slope List'!$A$29:$M$1904,4,FALSE)</f>
        <v>E</v>
      </c>
      <c r="H721" s="6" t="str">
        <f>VLOOKUP(B721,'[1]Current Slope List'!$A$29:$M$1904,5,FALSE)</f>
        <v>SKW&amp;Is-S</v>
      </c>
      <c r="I721" s="6" t="s">
        <v>899</v>
      </c>
      <c r="J721" s="6" t="s">
        <v>1055</v>
      </c>
      <c r="K721" s="6">
        <f>VLOOKUP(B721,'[1]Current Slope List'!$A$29:$M$1904,11,FALSE)</f>
        <v>0</v>
      </c>
      <c r="L721" s="5" t="s">
        <v>1056</v>
      </c>
      <c r="M721" s="5" t="s">
        <v>1057</v>
      </c>
      <c r="N721" s="5" t="str">
        <f>VLOOKUP(B721,'[1]Current Slope List'!$A$29:$M$1904,8,FALSE)</f>
        <v>CSD</v>
      </c>
      <c r="O721" s="7" t="s">
        <v>49</v>
      </c>
      <c r="P721" s="6" t="s">
        <v>49</v>
      </c>
      <c r="Q721" s="6" t="s">
        <v>49</v>
      </c>
      <c r="R721" s="6" t="s">
        <v>49</v>
      </c>
      <c r="S721" s="6" t="s">
        <v>49</v>
      </c>
      <c r="T721" s="6" t="s">
        <v>49</v>
      </c>
      <c r="U721" s="6" t="s">
        <v>49</v>
      </c>
      <c r="V721" s="6" t="s">
        <v>49</v>
      </c>
      <c r="W721" s="6" t="s">
        <v>49</v>
      </c>
      <c r="X721" s="6" t="s">
        <v>49</v>
      </c>
      <c r="Y721" s="6" t="s">
        <v>49</v>
      </c>
      <c r="Z721" s="6" t="s">
        <v>49</v>
      </c>
      <c r="AA721" s="9" t="s">
        <v>116</v>
      </c>
      <c r="AB721" s="9" t="s">
        <v>116</v>
      </c>
      <c r="AC721" s="9" t="s">
        <v>116</v>
      </c>
      <c r="AD721" s="9" t="s">
        <v>116</v>
      </c>
      <c r="AE721" s="9" t="s">
        <v>49</v>
      </c>
      <c r="AG721" s="10">
        <f>VLOOKUP(B721,[1]NPRS!$A$29:$O$1904,10,FALSE)</f>
        <v>0</v>
      </c>
      <c r="AH721" s="5" t="str">
        <f>VLOOKUP(B721,'[1]Current Slope List'!$A$29:$M$1904,12,FALSE)</f>
        <v>No</v>
      </c>
      <c r="AI721" s="6" t="str">
        <f>IF(VLOOKUP(B721,'[1]intensive 2019'!$A$2:$E$145,1,TRUE)=B721,"Y","N")</f>
        <v>N</v>
      </c>
      <c r="AJ721" s="6" t="s">
        <v>50</v>
      </c>
      <c r="AL721" s="6" t="s">
        <v>50</v>
      </c>
      <c r="AM721" s="6" t="s">
        <v>50</v>
      </c>
      <c r="AN721" s="6" t="s">
        <v>50</v>
      </c>
      <c r="AO721" s="6" t="s">
        <v>50</v>
      </c>
      <c r="AP721" s="6" t="s">
        <v>50</v>
      </c>
    </row>
    <row r="722" spans="1:42">
      <c r="A722" s="5">
        <v>721</v>
      </c>
      <c r="B722" s="5" t="s">
        <v>1253</v>
      </c>
      <c r="C722" s="6" t="str">
        <f>IF(VLOOKUP(B722,'[1]Current Slope List'!$A$29:$M$1904,1,FALSE)=B722,"Y","N")</f>
        <v>Y</v>
      </c>
      <c r="D722" s="5" t="str">
        <f>VLOOKUP(B722,'[1]Current Slope List'!$A$29:$M$1904,2,FALSE)</f>
        <v>10SW-D/C97</v>
      </c>
      <c r="E722" s="5">
        <f>VLOOKUP(B722,'[1]Current Slope List'!$A$29:$M$1904,3,FALSE)</f>
        <v>0</v>
      </c>
      <c r="F722" s="6" t="str">
        <f t="shared" si="22"/>
        <v>WHOLE</v>
      </c>
      <c r="G722" s="6" t="str">
        <f>VLOOKUP(B722,'[1]Current Slope List'!$A$29:$M$1904,4,FALSE)</f>
        <v>E</v>
      </c>
      <c r="H722" s="6" t="str">
        <f>VLOOKUP(B722,'[1]Current Slope List'!$A$29:$M$1904,5,FALSE)</f>
        <v>SKW&amp;Is-S</v>
      </c>
      <c r="I722" s="6" t="s">
        <v>899</v>
      </c>
      <c r="J722" s="6" t="s">
        <v>1055</v>
      </c>
      <c r="K722" s="6">
        <f>VLOOKUP(B722,'[1]Current Slope List'!$A$29:$M$1904,11,FALSE)</f>
        <v>0</v>
      </c>
      <c r="L722" s="5" t="s">
        <v>1056</v>
      </c>
      <c r="M722" s="5" t="s">
        <v>1057</v>
      </c>
      <c r="N722" s="5" t="str">
        <f>VLOOKUP(B722,'[1]Current Slope List'!$A$29:$M$1904,8,FALSE)</f>
        <v>CSD</v>
      </c>
      <c r="O722" s="7" t="s">
        <v>46</v>
      </c>
      <c r="P722" s="7">
        <v>38</v>
      </c>
      <c r="Q722" s="7">
        <v>10</v>
      </c>
      <c r="R722" s="7">
        <v>115</v>
      </c>
      <c r="S722" s="7">
        <f t="shared" si="23"/>
        <v>1150</v>
      </c>
      <c r="T722" s="12">
        <v>0</v>
      </c>
      <c r="U722" s="12">
        <v>1</v>
      </c>
      <c r="V722" s="12">
        <v>0</v>
      </c>
      <c r="W722" s="12">
        <v>0</v>
      </c>
      <c r="X722" s="12">
        <v>0</v>
      </c>
      <c r="Y722" s="6" t="s">
        <v>78</v>
      </c>
      <c r="Z722" s="6" t="s">
        <v>62</v>
      </c>
      <c r="AA722" s="9" t="s">
        <v>116</v>
      </c>
      <c r="AB722" s="9" t="s">
        <v>116</v>
      </c>
      <c r="AC722" s="9" t="s">
        <v>116</v>
      </c>
      <c r="AD722" s="9" t="s">
        <v>116</v>
      </c>
      <c r="AE722" s="9" t="s">
        <v>49</v>
      </c>
      <c r="AF722" s="5">
        <v>1</v>
      </c>
      <c r="AG722" s="10">
        <f>VLOOKUP(B722,[1]NPRS!$A$29:$O$1904,10,FALSE)</f>
        <v>0</v>
      </c>
      <c r="AH722" s="5" t="str">
        <f>VLOOKUP(B722,'[1]Current Slope List'!$A$29:$M$1904,12,FALSE)</f>
        <v>Yes</v>
      </c>
      <c r="AI722" s="6" t="str">
        <f>IF(VLOOKUP(B298,'[1]intensive 2019'!$A$2:$E$145,1,TRUE)=B298,"Y","N")</f>
        <v>N</v>
      </c>
      <c r="AJ722" s="6" t="s">
        <v>50</v>
      </c>
      <c r="AK722" s="5">
        <v>1</v>
      </c>
      <c r="AL722" s="6" t="s">
        <v>50</v>
      </c>
      <c r="AM722" s="6" t="s">
        <v>50</v>
      </c>
      <c r="AN722" s="6" t="s">
        <v>50</v>
      </c>
      <c r="AO722" s="6" t="s">
        <v>50</v>
      </c>
      <c r="AP722" s="6" t="s">
        <v>50</v>
      </c>
    </row>
    <row r="723" spans="1:42">
      <c r="A723" s="5">
        <v>722</v>
      </c>
      <c r="B723" s="5" t="s">
        <v>1254</v>
      </c>
      <c r="C723" s="6" t="str">
        <f>IF(VLOOKUP(B723,'[1]Current Slope List'!$A$29:$M$1904,1,FALSE)=B723,"Y","N")</f>
        <v>Y</v>
      </c>
      <c r="D723" s="5" t="str">
        <f>VLOOKUP(B723,'[1]Current Slope List'!$A$29:$M$1904,2,FALSE)</f>
        <v>10SW-D/ND2</v>
      </c>
      <c r="E723" s="5">
        <f>VLOOKUP(B723,'[1]Current Slope List'!$A$29:$M$1904,3,FALSE)</f>
        <v>0</v>
      </c>
      <c r="F723" s="6" t="str">
        <f t="shared" si="22"/>
        <v>WHOLE</v>
      </c>
      <c r="G723" s="6" t="str">
        <f>VLOOKUP(B723,'[1]Current Slope List'!$A$29:$M$1904,4,FALSE)</f>
        <v>E</v>
      </c>
      <c r="H723" s="6" t="str">
        <f>VLOOKUP(B723,'[1]Current Slope List'!$A$29:$M$1904,5,FALSE)</f>
        <v>SKW&amp;Is-S</v>
      </c>
      <c r="I723" s="6" t="s">
        <v>899</v>
      </c>
      <c r="J723" s="6" t="s">
        <v>1055</v>
      </c>
      <c r="K723" s="6">
        <f>VLOOKUP(B723,'[1]Current Slope List'!$A$29:$M$1904,11,FALSE)</f>
        <v>0</v>
      </c>
      <c r="L723" s="5" t="s">
        <v>1056</v>
      </c>
      <c r="M723" s="5" t="s">
        <v>1057</v>
      </c>
      <c r="N723" s="5" t="str">
        <f>VLOOKUP(B723,'[1]Current Slope List'!$A$29:$M$1904,8,FALSE)</f>
        <v>CSD</v>
      </c>
      <c r="O723" s="7" t="s">
        <v>49</v>
      </c>
      <c r="P723" s="6" t="s">
        <v>49</v>
      </c>
      <c r="Q723" s="6" t="s">
        <v>49</v>
      </c>
      <c r="R723" s="6" t="s">
        <v>49</v>
      </c>
      <c r="S723" s="6" t="s">
        <v>49</v>
      </c>
      <c r="T723" s="6" t="s">
        <v>49</v>
      </c>
      <c r="U723" s="6" t="s">
        <v>49</v>
      </c>
      <c r="V723" s="6" t="s">
        <v>49</v>
      </c>
      <c r="W723" s="6" t="s">
        <v>49</v>
      </c>
      <c r="X723" s="6" t="s">
        <v>49</v>
      </c>
      <c r="Y723" s="6" t="s">
        <v>49</v>
      </c>
      <c r="Z723" s="6" t="s">
        <v>49</v>
      </c>
      <c r="AA723" s="9" t="s">
        <v>116</v>
      </c>
      <c r="AB723" s="9" t="s">
        <v>116</v>
      </c>
      <c r="AC723" s="9" t="s">
        <v>116</v>
      </c>
      <c r="AD723" s="9" t="s">
        <v>116</v>
      </c>
      <c r="AE723" s="9" t="s">
        <v>49</v>
      </c>
      <c r="AG723" s="10">
        <f>VLOOKUP(B723,[1]NPRS!$A$29:$O$1904,10,FALSE)</f>
        <v>0</v>
      </c>
      <c r="AH723" s="5" t="str">
        <f>VLOOKUP(B723,'[1]Current Slope List'!$A$29:$M$1904,12,FALSE)</f>
        <v>No</v>
      </c>
      <c r="AI723" s="6" t="str">
        <f>IF(VLOOKUP(B723,'[1]intensive 2019'!$A$2:$E$145,1,TRUE)=B723,"Y","N")</f>
        <v>N</v>
      </c>
      <c r="AJ723" s="6" t="s">
        <v>50</v>
      </c>
      <c r="AL723" s="6" t="s">
        <v>50</v>
      </c>
      <c r="AM723" s="6" t="s">
        <v>50</v>
      </c>
      <c r="AN723" s="6" t="s">
        <v>50</v>
      </c>
      <c r="AO723" s="6" t="s">
        <v>50</v>
      </c>
      <c r="AP723" s="6" t="s">
        <v>50</v>
      </c>
    </row>
    <row r="724" spans="1:42">
      <c r="A724" s="5">
        <v>723</v>
      </c>
      <c r="B724" s="5" t="s">
        <v>1255</v>
      </c>
      <c r="C724" s="6" t="str">
        <f>IF(VLOOKUP(B724,'[1]Current Slope List'!$A$29:$M$1904,1,FALSE)=B724,"Y","N")</f>
        <v>Y</v>
      </c>
      <c r="D724" s="5" t="str">
        <f>VLOOKUP(B724,'[1]Current Slope List'!$A$29:$M$1904,2,FALSE)</f>
        <v>10SW-D/FR66</v>
      </c>
      <c r="E724" s="5">
        <f>VLOOKUP(B724,'[1]Current Slope List'!$A$29:$M$1904,3,FALSE)</f>
        <v>0</v>
      </c>
      <c r="F724" s="6" t="str">
        <f t="shared" si="22"/>
        <v>WHOLE</v>
      </c>
      <c r="G724" s="6" t="str">
        <f>VLOOKUP(B724,'[1]Current Slope List'!$A$29:$M$1904,4,FALSE)</f>
        <v>E</v>
      </c>
      <c r="H724" s="6" t="str">
        <f>VLOOKUP(B724,'[1]Current Slope List'!$A$29:$M$1904,5,FALSE)</f>
        <v>SKW&amp;Is-S</v>
      </c>
      <c r="I724" s="6" t="s">
        <v>899</v>
      </c>
      <c r="J724" s="6" t="s">
        <v>1055</v>
      </c>
      <c r="K724" s="6">
        <f>VLOOKUP(B724,'[1]Current Slope List'!$A$29:$M$1904,11,FALSE)</f>
        <v>0</v>
      </c>
      <c r="L724" s="5" t="s">
        <v>1056</v>
      </c>
      <c r="M724" s="5" t="s">
        <v>1057</v>
      </c>
      <c r="N724" s="5" t="str">
        <f>VLOOKUP(B724,'[1]Current Slope List'!$A$29:$M$1904,8,FALSE)</f>
        <v>CSD</v>
      </c>
      <c r="O724" s="7" t="s">
        <v>46</v>
      </c>
      <c r="P724" s="7">
        <v>30</v>
      </c>
      <c r="Q724" s="7">
        <v>1</v>
      </c>
      <c r="R724" s="7">
        <v>22</v>
      </c>
      <c r="S724" s="7">
        <f t="shared" si="23"/>
        <v>22</v>
      </c>
      <c r="T724" s="12">
        <v>0</v>
      </c>
      <c r="U724" s="12">
        <v>1</v>
      </c>
      <c r="V724" s="12">
        <v>0</v>
      </c>
      <c r="W724" s="12">
        <v>0</v>
      </c>
      <c r="X724" s="12">
        <v>0</v>
      </c>
      <c r="Y724" s="6" t="s">
        <v>183</v>
      </c>
      <c r="Z724" s="6" t="s">
        <v>62</v>
      </c>
      <c r="AA724" s="9" t="s">
        <v>196</v>
      </c>
      <c r="AB724" s="9" t="s">
        <v>55</v>
      </c>
      <c r="AC724" s="9" t="s">
        <v>55</v>
      </c>
      <c r="AD724" s="9" t="s">
        <v>250</v>
      </c>
      <c r="AE724" s="9" t="s">
        <v>72</v>
      </c>
      <c r="AF724" s="5">
        <v>2</v>
      </c>
      <c r="AG724" s="10">
        <f>VLOOKUP(B724,[1]NPRS!$A$29:$O$1904,10,FALSE)</f>
        <v>0.25</v>
      </c>
      <c r="AH724" s="5" t="str">
        <f>VLOOKUP(B724,'[1]Current Slope List'!$A$29:$M$1904,12,FALSE)</f>
        <v>Yes</v>
      </c>
      <c r="AI724" s="6" t="str">
        <f>IF(VLOOKUP(B300,'[1]intensive 2019'!$A$2:$E$145,1,TRUE)=B300,"Y","N")</f>
        <v>N</v>
      </c>
      <c r="AJ724" s="6" t="s">
        <v>50</v>
      </c>
      <c r="AK724" s="5">
        <v>0</v>
      </c>
      <c r="AL724" s="6" t="s">
        <v>50</v>
      </c>
      <c r="AM724" s="6" t="s">
        <v>50</v>
      </c>
      <c r="AN724" s="6" t="s">
        <v>50</v>
      </c>
      <c r="AO724" s="6" t="s">
        <v>50</v>
      </c>
      <c r="AP724" s="6" t="s">
        <v>50</v>
      </c>
    </row>
    <row r="725" spans="1:42">
      <c r="A725" s="5">
        <v>724</v>
      </c>
      <c r="B725" s="5" t="s">
        <v>1256</v>
      </c>
      <c r="C725" s="6" t="str">
        <f>IF(VLOOKUP(B725,'[1]Current Slope List'!$A$29:$M$1904,1,FALSE)=B725,"Y","N")</f>
        <v>Y</v>
      </c>
      <c r="D725" s="5" t="str">
        <f>VLOOKUP(B725,'[1]Current Slope List'!$A$29:$M$1904,2,FALSE)</f>
        <v>10SW-D/R9</v>
      </c>
      <c r="E725" s="5">
        <f>VLOOKUP(B725,'[1]Current Slope List'!$A$29:$M$1904,3,FALSE)</f>
        <v>0</v>
      </c>
      <c r="F725" s="6" t="str">
        <f t="shared" si="22"/>
        <v>WHOLE</v>
      </c>
      <c r="G725" s="6" t="str">
        <f>VLOOKUP(B725,'[1]Current Slope List'!$A$29:$M$1904,4,FALSE)</f>
        <v>E</v>
      </c>
      <c r="H725" s="6" t="str">
        <f>VLOOKUP(B725,'[1]Current Slope List'!$A$29:$M$1904,5,FALSE)</f>
        <v>SKW&amp;Is-S</v>
      </c>
      <c r="I725" s="6" t="s">
        <v>899</v>
      </c>
      <c r="J725" s="6" t="s">
        <v>1055</v>
      </c>
      <c r="K725" s="6">
        <f>VLOOKUP(B725,'[1]Current Slope List'!$A$29:$M$1904,11,FALSE)</f>
        <v>0</v>
      </c>
      <c r="L725" s="5" t="s">
        <v>1056</v>
      </c>
      <c r="M725" s="5" t="s">
        <v>1057</v>
      </c>
      <c r="N725" s="5" t="str">
        <f>VLOOKUP(B725,'[1]Current Slope List'!$A$29:$M$1904,8,FALSE)</f>
        <v>CSD</v>
      </c>
      <c r="O725" s="7" t="s">
        <v>46</v>
      </c>
      <c r="P725" s="6" t="s">
        <v>49</v>
      </c>
      <c r="Q725" s="6" t="s">
        <v>49</v>
      </c>
      <c r="R725" s="6" t="s">
        <v>49</v>
      </c>
      <c r="S725" s="6" t="s">
        <v>49</v>
      </c>
      <c r="T725" s="6" t="s">
        <v>49</v>
      </c>
      <c r="U725" s="6" t="s">
        <v>49</v>
      </c>
      <c r="V725" s="6" t="s">
        <v>49</v>
      </c>
      <c r="W725" s="6" t="s">
        <v>49</v>
      </c>
      <c r="X725" s="6" t="s">
        <v>49</v>
      </c>
      <c r="Y725" s="6" t="s">
        <v>49</v>
      </c>
      <c r="Z725" s="6" t="s">
        <v>49</v>
      </c>
      <c r="AA725" s="9" t="s">
        <v>270</v>
      </c>
      <c r="AB725" s="9" t="s">
        <v>238</v>
      </c>
      <c r="AC725" s="9" t="s">
        <v>121</v>
      </c>
      <c r="AD725" s="9" t="s">
        <v>56</v>
      </c>
      <c r="AE725" s="9" t="s">
        <v>62</v>
      </c>
      <c r="AF725" s="5">
        <v>2</v>
      </c>
      <c r="AG725" s="10">
        <f>VLOOKUP(B725,[1]NPRS!$A$29:$O$1904,10,FALSE)</f>
        <v>0</v>
      </c>
      <c r="AH725" s="5" t="str">
        <f>VLOOKUP(B725,'[1]Current Slope List'!$A$29:$M$1904,12,FALSE)</f>
        <v>Yes</v>
      </c>
      <c r="AI725" s="6" t="str">
        <f>IF(VLOOKUP(B301,'[1]intensive 2019'!$A$2:$E$145,1,TRUE)=B301,"Y","N")</f>
        <v>N</v>
      </c>
      <c r="AJ725" s="6" t="s">
        <v>50</v>
      </c>
      <c r="AK725" s="5">
        <v>3</v>
      </c>
      <c r="AL725" s="6" t="s">
        <v>50</v>
      </c>
      <c r="AM725" s="6" t="s">
        <v>50</v>
      </c>
      <c r="AN725" s="6" t="s">
        <v>50</v>
      </c>
      <c r="AO725" s="6" t="s">
        <v>50</v>
      </c>
      <c r="AP725" s="6" t="s">
        <v>50</v>
      </c>
    </row>
    <row r="726" spans="1:42">
      <c r="A726" s="5">
        <v>725</v>
      </c>
      <c r="B726" s="5" t="s">
        <v>1257</v>
      </c>
      <c r="C726" s="6" t="str">
        <f>IF(VLOOKUP(B726,'[1]Current Slope List'!$A$29:$M$1904,1,FALSE)=B726,"Y","N")</f>
        <v>Y</v>
      </c>
      <c r="D726" s="5" t="str">
        <f>VLOOKUP(B726,'[1]Current Slope List'!$A$29:$M$1904,2,FALSE)</f>
        <v>10SW-D/ND1</v>
      </c>
      <c r="E726" s="5">
        <f>VLOOKUP(B726,'[1]Current Slope List'!$A$29:$M$1904,3,FALSE)</f>
        <v>0</v>
      </c>
      <c r="F726" s="6" t="str">
        <f t="shared" si="22"/>
        <v>WHOLE</v>
      </c>
      <c r="G726" s="6" t="str">
        <f>VLOOKUP(B726,'[1]Current Slope List'!$A$29:$M$1904,4,FALSE)</f>
        <v>E</v>
      </c>
      <c r="H726" s="6" t="str">
        <f>VLOOKUP(B726,'[1]Current Slope List'!$A$29:$M$1904,5,FALSE)</f>
        <v>SKW&amp;Is-S</v>
      </c>
      <c r="I726" s="6" t="s">
        <v>899</v>
      </c>
      <c r="J726" s="6" t="s">
        <v>1055</v>
      </c>
      <c r="K726" s="6">
        <f>VLOOKUP(B726,'[1]Current Slope List'!$A$29:$M$1904,11,FALSE)</f>
        <v>0</v>
      </c>
      <c r="L726" s="5" t="s">
        <v>1056</v>
      </c>
      <c r="M726" s="5" t="s">
        <v>1057</v>
      </c>
      <c r="N726" s="5" t="str">
        <f>VLOOKUP(B726,'[1]Current Slope List'!$A$29:$M$1904,8,FALSE)</f>
        <v>CSD</v>
      </c>
      <c r="O726" s="7" t="s">
        <v>49</v>
      </c>
      <c r="P726" s="6" t="s">
        <v>49</v>
      </c>
      <c r="Q726" s="6" t="s">
        <v>49</v>
      </c>
      <c r="R726" s="6" t="s">
        <v>49</v>
      </c>
      <c r="S726" s="6" t="s">
        <v>49</v>
      </c>
      <c r="T726" s="6" t="s">
        <v>49</v>
      </c>
      <c r="U726" s="6" t="s">
        <v>49</v>
      </c>
      <c r="V726" s="6" t="s">
        <v>49</v>
      </c>
      <c r="W726" s="6" t="s">
        <v>49</v>
      </c>
      <c r="X726" s="6" t="s">
        <v>49</v>
      </c>
      <c r="Y726" s="6" t="s">
        <v>49</v>
      </c>
      <c r="Z726" s="6" t="s">
        <v>49</v>
      </c>
      <c r="AA726" s="9" t="s">
        <v>116</v>
      </c>
      <c r="AB726" s="9" t="s">
        <v>116</v>
      </c>
      <c r="AC726" s="9" t="s">
        <v>116</v>
      </c>
      <c r="AD726" s="9" t="s">
        <v>116</v>
      </c>
      <c r="AE726" s="9" t="s">
        <v>49</v>
      </c>
      <c r="AG726" s="10">
        <f>VLOOKUP(B726,[1]NPRS!$A$29:$O$1904,10,FALSE)</f>
        <v>0</v>
      </c>
      <c r="AH726" s="5" t="str">
        <f>VLOOKUP(B726,'[1]Current Slope List'!$A$29:$M$1904,12,FALSE)</f>
        <v>No</v>
      </c>
      <c r="AI726" s="6" t="str">
        <f>IF(VLOOKUP(B726,'[1]intensive 2019'!$A$2:$E$145,1,TRUE)=B726,"Y","N")</f>
        <v>N</v>
      </c>
      <c r="AJ726" s="6" t="s">
        <v>50</v>
      </c>
      <c r="AL726" s="6" t="s">
        <v>50</v>
      </c>
      <c r="AM726" s="6" t="s">
        <v>50</v>
      </c>
      <c r="AN726" s="6" t="s">
        <v>50</v>
      </c>
      <c r="AO726" s="6" t="s">
        <v>50</v>
      </c>
      <c r="AP726" s="6" t="s">
        <v>50</v>
      </c>
    </row>
    <row r="727" spans="1:42">
      <c r="A727" s="5">
        <v>726</v>
      </c>
      <c r="B727" s="5" t="s">
        <v>1258</v>
      </c>
      <c r="C727" s="6" t="str">
        <f>IF(VLOOKUP(B727,'[1]Current Slope List'!$A$29:$M$1904,1,FALSE)=B727,"Y","N")</f>
        <v>Y</v>
      </c>
      <c r="D727" s="5" t="str">
        <f>VLOOKUP(B727,'[1]Current Slope List'!$A$29:$M$1904,2,FALSE)</f>
        <v>10SW-D/C99</v>
      </c>
      <c r="E727" s="5">
        <f>VLOOKUP(B727,'[1]Current Slope List'!$A$29:$M$1904,3,FALSE)</f>
        <v>0</v>
      </c>
      <c r="F727" s="6" t="str">
        <f t="shared" si="22"/>
        <v>WHOLE</v>
      </c>
      <c r="G727" s="6" t="str">
        <f>VLOOKUP(B727,'[1]Current Slope List'!$A$29:$M$1904,4,FALSE)</f>
        <v>E</v>
      </c>
      <c r="H727" s="6" t="str">
        <f>VLOOKUP(B727,'[1]Current Slope List'!$A$29:$M$1904,5,FALSE)</f>
        <v>SKW&amp;Is-S</v>
      </c>
      <c r="I727" s="6" t="s">
        <v>899</v>
      </c>
      <c r="J727" s="6" t="s">
        <v>1055</v>
      </c>
      <c r="K727" s="6">
        <f>VLOOKUP(B727,'[1]Current Slope List'!$A$29:$M$1904,11,FALSE)</f>
        <v>0</v>
      </c>
      <c r="L727" s="5" t="s">
        <v>1056</v>
      </c>
      <c r="M727" s="5" t="s">
        <v>1057</v>
      </c>
      <c r="N727" s="5" t="str">
        <f>VLOOKUP(B727,'[1]Current Slope List'!$A$29:$M$1904,8,FALSE)</f>
        <v>CSD</v>
      </c>
      <c r="O727" s="7" t="s">
        <v>125</v>
      </c>
      <c r="P727" s="7">
        <v>45</v>
      </c>
      <c r="Q727" s="7">
        <v>9.1999999999999993</v>
      </c>
      <c r="R727" s="7">
        <v>43</v>
      </c>
      <c r="S727" s="7">
        <f t="shared" si="23"/>
        <v>395.59999999999997</v>
      </c>
      <c r="T727" s="12">
        <v>0</v>
      </c>
      <c r="U727" s="12">
        <v>1</v>
      </c>
      <c r="V727" s="12">
        <v>0</v>
      </c>
      <c r="W727" s="12">
        <v>0</v>
      </c>
      <c r="X727" s="12">
        <v>0</v>
      </c>
      <c r="Y727" s="6" t="s">
        <v>78</v>
      </c>
      <c r="Z727" s="6" t="s">
        <v>62</v>
      </c>
      <c r="AA727" s="9" t="s">
        <v>116</v>
      </c>
      <c r="AB727" s="9" t="s">
        <v>116</v>
      </c>
      <c r="AC727" s="9" t="s">
        <v>116</v>
      </c>
      <c r="AD727" s="9" t="s">
        <v>116</v>
      </c>
      <c r="AE727" s="9" t="s">
        <v>49</v>
      </c>
      <c r="AF727" s="5">
        <v>1</v>
      </c>
      <c r="AG727" s="10">
        <f>VLOOKUP(B727,[1]NPRS!$A$29:$O$1904,10,FALSE)</f>
        <v>344.99</v>
      </c>
      <c r="AH727" s="5" t="str">
        <f>VLOOKUP(B727,'[1]Current Slope List'!$A$29:$M$1904,12,FALSE)</f>
        <v>Yes</v>
      </c>
      <c r="AI727" s="6" t="str">
        <f>IF(VLOOKUP(B303,'[1]intensive 2019'!$A$2:$E$145,1,TRUE)=B303,"Y","N")</f>
        <v>N</v>
      </c>
      <c r="AJ727" s="6" t="s">
        <v>50</v>
      </c>
      <c r="AK727" s="5">
        <v>0</v>
      </c>
      <c r="AL727" s="6" t="s">
        <v>50</v>
      </c>
      <c r="AM727" s="6" t="s">
        <v>50</v>
      </c>
      <c r="AN727" s="6" t="s">
        <v>50</v>
      </c>
      <c r="AO727" s="6" t="s">
        <v>50</v>
      </c>
      <c r="AP727" s="6" t="s">
        <v>50</v>
      </c>
    </row>
    <row r="728" spans="1:42">
      <c r="A728" s="5">
        <v>727</v>
      </c>
      <c r="B728" s="5" t="s">
        <v>1259</v>
      </c>
      <c r="C728" s="6" t="str">
        <f>IF(VLOOKUP(B728,'[1]Current Slope List'!$A$29:$M$1904,1,FALSE)=B728,"Y","N")</f>
        <v>Y</v>
      </c>
      <c r="D728" s="5" t="str">
        <f>VLOOKUP(B728,'[1]Current Slope List'!$A$29:$M$1904,2,FALSE)</f>
        <v>10SW-D/F82</v>
      </c>
      <c r="E728" s="5">
        <f>VLOOKUP(B728,'[1]Current Slope List'!$A$29:$M$1904,3,FALSE)</f>
        <v>0</v>
      </c>
      <c r="F728" s="6" t="str">
        <f t="shared" si="22"/>
        <v>WHOLE</v>
      </c>
      <c r="G728" s="6" t="str">
        <f>VLOOKUP(B728,'[1]Current Slope List'!$A$29:$M$1904,4,FALSE)</f>
        <v>E</v>
      </c>
      <c r="H728" s="6" t="str">
        <f>VLOOKUP(B728,'[1]Current Slope List'!$A$29:$M$1904,5,FALSE)</f>
        <v>SKW&amp;Is-S</v>
      </c>
      <c r="I728" s="6" t="s">
        <v>899</v>
      </c>
      <c r="J728" s="6" t="s">
        <v>1055</v>
      </c>
      <c r="K728" s="6">
        <f>VLOOKUP(B728,'[1]Current Slope List'!$A$29:$M$1904,11,FALSE)</f>
        <v>0</v>
      </c>
      <c r="L728" s="5" t="s">
        <v>1056</v>
      </c>
      <c r="M728" s="5" t="s">
        <v>1057</v>
      </c>
      <c r="N728" s="5" t="str">
        <f>VLOOKUP(B728,'[1]Current Slope List'!$A$29:$M$1904,8,FALSE)</f>
        <v>CSD</v>
      </c>
      <c r="O728" s="7" t="s">
        <v>125</v>
      </c>
      <c r="P728" s="7">
        <v>35</v>
      </c>
      <c r="Q728" s="7">
        <v>5</v>
      </c>
      <c r="R728" s="7">
        <v>50</v>
      </c>
      <c r="S728" s="7">
        <f t="shared" si="23"/>
        <v>250</v>
      </c>
      <c r="T728" s="12">
        <v>0</v>
      </c>
      <c r="U728" s="12">
        <v>1</v>
      </c>
      <c r="V728" s="12">
        <v>0</v>
      </c>
      <c r="W728" s="12">
        <v>0</v>
      </c>
      <c r="X728" s="12">
        <v>0</v>
      </c>
      <c r="Y728" s="6" t="s">
        <v>61</v>
      </c>
      <c r="Z728" s="6" t="s">
        <v>62</v>
      </c>
      <c r="AA728" s="9" t="s">
        <v>116</v>
      </c>
      <c r="AB728" s="9" t="s">
        <v>116</v>
      </c>
      <c r="AC728" s="9" t="s">
        <v>116</v>
      </c>
      <c r="AD728" s="9" t="s">
        <v>49</v>
      </c>
      <c r="AE728" s="9" t="s">
        <v>49</v>
      </c>
      <c r="AF728" s="5">
        <v>2</v>
      </c>
      <c r="AG728" s="10">
        <f>VLOOKUP(B728,[1]NPRS!$A$29:$O$1904,10,FALSE)</f>
        <v>0.02</v>
      </c>
      <c r="AH728" s="5" t="str">
        <f>VLOOKUP(B728,'[1]Current Slope List'!$A$29:$M$1904,12,FALSE)</f>
        <v>Yes</v>
      </c>
      <c r="AI728" s="6" t="str">
        <f>IF(VLOOKUP(B728,'[1]intensive 2019'!$A$2:$E$145,1,TRUE)=B728,"Y","N")</f>
        <v>N</v>
      </c>
      <c r="AJ728" s="6" t="s">
        <v>50</v>
      </c>
      <c r="AK728" s="5">
        <v>21</v>
      </c>
      <c r="AL728" s="6" t="s">
        <v>50</v>
      </c>
      <c r="AM728" s="6" t="s">
        <v>50</v>
      </c>
      <c r="AN728" s="6" t="s">
        <v>50</v>
      </c>
      <c r="AO728" s="6" t="s">
        <v>50</v>
      </c>
      <c r="AP728" s="6" t="s">
        <v>50</v>
      </c>
    </row>
    <row r="729" spans="1:42">
      <c r="A729" s="5">
        <v>728</v>
      </c>
      <c r="B729" s="5" t="s">
        <v>1260</v>
      </c>
      <c r="C729" s="6" t="str">
        <f>IF(VLOOKUP(B729,'[1]Current Slope List'!$A$29:$M$1904,1,FALSE)=B729,"Y","N")</f>
        <v>Y</v>
      </c>
      <c r="D729" s="5" t="str">
        <f>VLOOKUP(B729,'[1]Current Slope List'!$A$29:$M$1904,2,FALSE)</f>
        <v>14NW-D/CR142</v>
      </c>
      <c r="E729" s="5" t="str">
        <f>VLOOKUP(B729,'[1]Current Slope List'!$A$29:$M$1904,3,FALSE)</f>
        <v>1,2</v>
      </c>
      <c r="F729" s="6" t="str">
        <f t="shared" si="22"/>
        <v>1,2</v>
      </c>
      <c r="G729" s="6" t="str">
        <f>VLOOKUP(B729,'[1]Current Slope List'!$A$29:$M$1904,4,FALSE)</f>
        <v>E</v>
      </c>
      <c r="H729" s="6" t="str">
        <f>VLOOKUP(B729,'[1]Current Slope List'!$A$29:$M$1904,5,FALSE)</f>
        <v>SKW&amp;Is-S</v>
      </c>
      <c r="I729" s="6" t="s">
        <v>899</v>
      </c>
      <c r="J729" s="6" t="s">
        <v>904</v>
      </c>
      <c r="K729" s="6" t="str">
        <f>VLOOKUP(B729,'[1]Current Slope List'!$A$29:$M$1904,11,FALSE)</f>
        <v>CheungChau</v>
      </c>
      <c r="L729" s="5" t="s">
        <v>1261</v>
      </c>
      <c r="M729" s="5" t="s">
        <v>1262</v>
      </c>
      <c r="N729" s="5" t="str">
        <f>VLOOKUP(B729,'[1]Current Slope List'!$A$29:$M$1904,8,FALSE)</f>
        <v>HAD,Lands D</v>
      </c>
      <c r="O729" s="7" t="s">
        <v>46</v>
      </c>
      <c r="P729" s="7">
        <v>30</v>
      </c>
      <c r="Q729" s="7">
        <v>2.4</v>
      </c>
      <c r="R729" s="7">
        <v>15</v>
      </c>
      <c r="S729" s="7">
        <f t="shared" si="23"/>
        <v>36</v>
      </c>
      <c r="T729" s="12">
        <v>0.2</v>
      </c>
      <c r="U729" s="12">
        <v>0</v>
      </c>
      <c r="V729" s="12">
        <v>0</v>
      </c>
      <c r="W729" s="12">
        <v>0</v>
      </c>
      <c r="X729" s="12">
        <v>0.8</v>
      </c>
      <c r="Y729" s="6" t="s">
        <v>61</v>
      </c>
      <c r="Z729" s="6" t="s">
        <v>62</v>
      </c>
      <c r="AA729" s="9">
        <v>4.3</v>
      </c>
      <c r="AB729" s="9">
        <v>18</v>
      </c>
      <c r="AC729" s="9" t="s">
        <v>71</v>
      </c>
      <c r="AD729" s="9" t="s">
        <v>56</v>
      </c>
      <c r="AE729" s="9" t="s">
        <v>72</v>
      </c>
      <c r="AF729" s="5">
        <v>1</v>
      </c>
      <c r="AG729" s="10">
        <f>VLOOKUP(B729,[1]NPRS!$A$29:$O$1904,10,FALSE)</f>
        <v>0</v>
      </c>
      <c r="AH729" s="5" t="str">
        <f>VLOOKUP(B729,'[1]Current Slope List'!$A$29:$M$1904,12,FALSE)</f>
        <v>Yes</v>
      </c>
      <c r="AI729" s="6" t="str">
        <f>IF(VLOOKUP(B729,'[1]intensive 2019'!$A$2:$E$145,1,TRUE)=B729,"Y","N")</f>
        <v>N</v>
      </c>
      <c r="AJ729" s="6" t="s">
        <v>50</v>
      </c>
      <c r="AK729" s="5">
        <v>4</v>
      </c>
      <c r="AL729" s="6" t="s">
        <v>50</v>
      </c>
      <c r="AM729" s="6" t="s">
        <v>50</v>
      </c>
      <c r="AN729" s="6" t="s">
        <v>50</v>
      </c>
      <c r="AO729" s="6" t="s">
        <v>50</v>
      </c>
      <c r="AP729" s="6" t="s">
        <v>50</v>
      </c>
    </row>
    <row r="730" spans="1:42">
      <c r="A730" s="5">
        <v>729</v>
      </c>
      <c r="B730" s="5" t="s">
        <v>1263</v>
      </c>
      <c r="C730" s="6" t="str">
        <f>IF(VLOOKUP(B730,'[1]Current Slope List'!$A$29:$M$1904,1,FALSE)=B730,"Y","N")</f>
        <v>Y</v>
      </c>
      <c r="D730" s="5" t="str">
        <f>VLOOKUP(B730,'[1]Current Slope List'!$A$29:$M$1904,2,FALSE)</f>
        <v>14NW-D/CR459</v>
      </c>
      <c r="E730" s="5" t="str">
        <f>VLOOKUP(B730,'[1]Current Slope List'!$A$29:$M$1904,3,FALSE)</f>
        <v>3,4</v>
      </c>
      <c r="F730" s="6" t="str">
        <f t="shared" si="22"/>
        <v>3,4</v>
      </c>
      <c r="G730" s="6" t="str">
        <f>VLOOKUP(B730,'[1]Current Slope List'!$A$29:$M$1904,4,FALSE)</f>
        <v>E</v>
      </c>
      <c r="H730" s="6" t="str">
        <f>VLOOKUP(B730,'[1]Current Slope List'!$A$29:$M$1904,5,FALSE)</f>
        <v>SKW&amp;Is-S</v>
      </c>
      <c r="I730" s="6" t="s">
        <v>899</v>
      </c>
      <c r="J730" s="6" t="s">
        <v>904</v>
      </c>
      <c r="K730" s="6" t="str">
        <f>VLOOKUP(B730,'[1]Current Slope List'!$A$29:$M$1904,11,FALSE)</f>
        <v>CheungChau</v>
      </c>
      <c r="L730" s="5" t="s">
        <v>1264</v>
      </c>
      <c r="N730" s="5" t="str">
        <f>VLOOKUP(B730,'[1]Current Slope List'!$A$29:$M$1904,8,FALSE)</f>
        <v>LandsD,LCSD</v>
      </c>
      <c r="O730" s="7" t="s">
        <v>46</v>
      </c>
      <c r="P730" s="7">
        <v>60</v>
      </c>
      <c r="Q730" s="7">
        <v>3.2</v>
      </c>
      <c r="R730" s="7">
        <v>26</v>
      </c>
      <c r="S730" s="7">
        <f t="shared" si="23"/>
        <v>83.2</v>
      </c>
      <c r="T730" s="12">
        <v>0</v>
      </c>
      <c r="U730" s="12">
        <v>0</v>
      </c>
      <c r="V730" s="12">
        <v>0</v>
      </c>
      <c r="W730" s="12">
        <v>1</v>
      </c>
      <c r="X730" s="12">
        <v>0</v>
      </c>
      <c r="Y730" s="6" t="s">
        <v>61</v>
      </c>
      <c r="Z730" s="6" t="s">
        <v>72</v>
      </c>
      <c r="AA730" s="9">
        <v>1.5</v>
      </c>
      <c r="AB730" s="9">
        <v>21</v>
      </c>
      <c r="AC730" s="9">
        <v>90</v>
      </c>
      <c r="AD730" s="9" t="s">
        <v>79</v>
      </c>
      <c r="AE730" s="9" t="s">
        <v>72</v>
      </c>
      <c r="AF730" s="5">
        <v>1</v>
      </c>
      <c r="AG730" s="10">
        <f>VLOOKUP(B730,[1]NPRS!$A$29:$O$1904,10,FALSE)</f>
        <v>0</v>
      </c>
      <c r="AH730" s="5" t="str">
        <f>VLOOKUP(B730,'[1]Current Slope List'!$A$29:$M$1904,12,FALSE)</f>
        <v>Yes</v>
      </c>
      <c r="AI730" s="6" t="str">
        <f>IF(VLOOKUP(B730,'[1]intensive 2019'!$A$2:$E$145,1,TRUE)=B730,"Y","N")</f>
        <v>N</v>
      </c>
      <c r="AJ730" s="6" t="s">
        <v>50</v>
      </c>
      <c r="AK730" s="5">
        <v>0</v>
      </c>
      <c r="AL730" s="6" t="s">
        <v>50</v>
      </c>
      <c r="AM730" s="6" t="s">
        <v>50</v>
      </c>
      <c r="AN730" s="6" t="s">
        <v>50</v>
      </c>
      <c r="AO730" s="6" t="s">
        <v>50</v>
      </c>
      <c r="AP730" s="6" t="s">
        <v>50</v>
      </c>
    </row>
    <row r="731" spans="1:42">
      <c r="A731" s="5">
        <v>730</v>
      </c>
      <c r="B731" s="5" t="s">
        <v>1265</v>
      </c>
      <c r="C731" s="6" t="str">
        <f>IF(VLOOKUP(B731,'[1]Current Slope List'!$A$29:$M$1904,1,FALSE)=B731,"Y","N")</f>
        <v>Y</v>
      </c>
      <c r="D731" s="5" t="str">
        <f>VLOOKUP(B731,'[1]Current Slope List'!$A$29:$M$1904,2,FALSE)</f>
        <v>14NE-B/C227</v>
      </c>
      <c r="E731" s="5">
        <f>VLOOKUP(B731,'[1]Current Slope List'!$A$29:$M$1904,3,FALSE)</f>
        <v>0</v>
      </c>
      <c r="F731" s="6" t="str">
        <f t="shared" si="22"/>
        <v>WHOLE</v>
      </c>
      <c r="G731" s="6" t="str">
        <f>VLOOKUP(B731,'[1]Current Slope List'!$A$29:$M$1904,4,FALSE)</f>
        <v>E</v>
      </c>
      <c r="H731" s="6" t="str">
        <f>VLOOKUP(B731,'[1]Current Slope List'!$A$29:$M$1904,5,FALSE)</f>
        <v>SKW&amp;Is-S</v>
      </c>
      <c r="I731" s="6" t="s">
        <v>899</v>
      </c>
      <c r="J731" s="6" t="s">
        <v>900</v>
      </c>
      <c r="K731" s="6">
        <f>VLOOKUP(B731,'[1]Current Slope List'!$A$29:$M$1904,11,FALSE)</f>
        <v>0</v>
      </c>
      <c r="L731" s="5" t="s">
        <v>1266</v>
      </c>
      <c r="M731" s="5" t="s">
        <v>1267</v>
      </c>
      <c r="N731" s="5" t="str">
        <f>VLOOKUP(B731,'[1]Current Slope List'!$A$29:$M$1904,8,FALSE)</f>
        <v>FSD</v>
      </c>
      <c r="O731" s="7" t="s">
        <v>46</v>
      </c>
      <c r="P731" s="7">
        <v>23</v>
      </c>
      <c r="Q731" s="7">
        <v>5</v>
      </c>
      <c r="R731" s="7">
        <v>75</v>
      </c>
      <c r="S731" s="7">
        <f t="shared" si="23"/>
        <v>375</v>
      </c>
      <c r="T731" s="12">
        <v>0.1</v>
      </c>
      <c r="U731" s="12">
        <v>0</v>
      </c>
      <c r="V731" s="12">
        <v>0</v>
      </c>
      <c r="W731" s="12">
        <v>0.9</v>
      </c>
      <c r="X731" s="12">
        <v>0</v>
      </c>
      <c r="Y731" s="6" t="s">
        <v>61</v>
      </c>
      <c r="Z731" s="6" t="s">
        <v>72</v>
      </c>
      <c r="AA731" s="9" t="s">
        <v>116</v>
      </c>
      <c r="AB731" s="9" t="s">
        <v>116</v>
      </c>
      <c r="AC731" s="9" t="s">
        <v>116</v>
      </c>
      <c r="AD731" s="9" t="s">
        <v>116</v>
      </c>
      <c r="AE731" s="9" t="s">
        <v>49</v>
      </c>
      <c r="AF731" s="5">
        <v>1</v>
      </c>
      <c r="AG731" s="10">
        <f>VLOOKUP(B731,[1]NPRS!$A$29:$O$1904,10,FALSE)</f>
        <v>0.03</v>
      </c>
      <c r="AH731" s="5" t="str">
        <f>VLOOKUP(B731,'[1]Current Slope List'!$A$29:$M$1904,12,FALSE)</f>
        <v>Yes</v>
      </c>
      <c r="AI731" s="6" t="str">
        <f>IF(VLOOKUP(B731,'[1]intensive 2019'!$A$2:$E$145,1,TRUE)=B731,"Y","N")</f>
        <v>N</v>
      </c>
      <c r="AJ731" s="6" t="s">
        <v>50</v>
      </c>
      <c r="AK731" s="5">
        <v>0</v>
      </c>
      <c r="AL731" s="6" t="s">
        <v>50</v>
      </c>
      <c r="AM731" s="6" t="s">
        <v>50</v>
      </c>
      <c r="AN731" s="6" t="s">
        <v>50</v>
      </c>
      <c r="AO731" s="6" t="s">
        <v>50</v>
      </c>
      <c r="AP731" s="6" t="s">
        <v>50</v>
      </c>
    </row>
    <row r="732" spans="1:42">
      <c r="A732" s="5">
        <v>731</v>
      </c>
      <c r="B732" s="5" t="s">
        <v>1268</v>
      </c>
      <c r="C732" s="6" t="str">
        <f>IF(VLOOKUP(B732,'[1]Current Slope List'!$A$29:$M$1904,1,FALSE)=B732,"Y","N")</f>
        <v>Y</v>
      </c>
      <c r="D732" s="5" t="str">
        <f>VLOOKUP(B732,'[1]Current Slope List'!$A$29:$M$1904,2,FALSE)</f>
        <v>14NE-B/C122</v>
      </c>
      <c r="E732" s="5">
        <f>VLOOKUP(B732,'[1]Current Slope List'!$A$29:$M$1904,3,FALSE)</f>
        <v>0</v>
      </c>
      <c r="F732" s="6" t="str">
        <f t="shared" si="22"/>
        <v>WHOLE</v>
      </c>
      <c r="G732" s="6" t="str">
        <f>VLOOKUP(B732,'[1]Current Slope List'!$A$29:$M$1904,4,FALSE)</f>
        <v>E</v>
      </c>
      <c r="H732" s="6" t="str">
        <f>VLOOKUP(B732,'[1]Current Slope List'!$A$29:$M$1904,5,FALSE)</f>
        <v>SKW&amp;Is-S</v>
      </c>
      <c r="I732" s="6" t="s">
        <v>899</v>
      </c>
      <c r="J732" s="6" t="s">
        <v>900</v>
      </c>
      <c r="K732" s="6">
        <f>VLOOKUP(B732,'[1]Current Slope List'!$A$29:$M$1904,11,FALSE)</f>
        <v>0</v>
      </c>
      <c r="L732" s="5" t="s">
        <v>1269</v>
      </c>
      <c r="M732" s="5" t="s">
        <v>1270</v>
      </c>
      <c r="N732" s="5" t="str">
        <f>VLOOKUP(B732,'[1]Current Slope List'!$A$29:$M$1904,8,FALSE)</f>
        <v>LCSD</v>
      </c>
      <c r="O732" s="7" t="s">
        <v>46</v>
      </c>
      <c r="P732" s="7">
        <v>85</v>
      </c>
      <c r="Q732" s="7">
        <v>3</v>
      </c>
      <c r="R732" s="7">
        <v>25</v>
      </c>
      <c r="S732" s="7">
        <f t="shared" si="23"/>
        <v>75</v>
      </c>
      <c r="T732" s="12">
        <v>0</v>
      </c>
      <c r="U732" s="12">
        <v>0</v>
      </c>
      <c r="V732" s="12">
        <v>1</v>
      </c>
      <c r="W732" s="12">
        <v>0</v>
      </c>
      <c r="X732" s="12">
        <v>0</v>
      </c>
      <c r="Y732" s="6" t="s">
        <v>61</v>
      </c>
      <c r="Z732" s="6" t="s">
        <v>62</v>
      </c>
      <c r="AA732" s="9" t="s">
        <v>116</v>
      </c>
      <c r="AB732" s="9" t="s">
        <v>116</v>
      </c>
      <c r="AC732" s="9" t="s">
        <v>116</v>
      </c>
      <c r="AD732" s="9" t="s">
        <v>116</v>
      </c>
      <c r="AE732" s="9" t="s">
        <v>49</v>
      </c>
      <c r="AF732" s="5">
        <v>3</v>
      </c>
      <c r="AG732" s="10">
        <f>VLOOKUP(B732,[1]NPRS!$A$29:$O$1904,10,FALSE)</f>
        <v>0</v>
      </c>
      <c r="AH732" s="5" t="str">
        <f>VLOOKUP(B732,'[1]Current Slope List'!$A$29:$M$1904,12,FALSE)</f>
        <v>Yes</v>
      </c>
      <c r="AI732" s="6" t="str">
        <f>IF(VLOOKUP(B732,'[1]intensive 2019'!$A$2:$E$145,1,TRUE)=B732,"Y","N")</f>
        <v>N</v>
      </c>
      <c r="AJ732" s="6" t="s">
        <v>50</v>
      </c>
      <c r="AK732" s="5">
        <v>2</v>
      </c>
      <c r="AL732" s="6" t="s">
        <v>50</v>
      </c>
      <c r="AM732" s="6" t="s">
        <v>50</v>
      </c>
      <c r="AN732" s="6" t="s">
        <v>50</v>
      </c>
      <c r="AO732" s="6" t="s">
        <v>50</v>
      </c>
      <c r="AP732" s="6" t="s">
        <v>50</v>
      </c>
    </row>
    <row r="733" spans="1:42">
      <c r="A733" s="5">
        <v>732</v>
      </c>
      <c r="B733" s="5" t="s">
        <v>1271</v>
      </c>
      <c r="C733" s="6" t="str">
        <f>IF(VLOOKUP(B733,'[1]Current Slope List'!$A$29:$M$1904,1,FALSE)=B733,"Y","N")</f>
        <v>Y</v>
      </c>
      <c r="D733" s="5" t="str">
        <f>VLOOKUP(B733,'[1]Current Slope List'!$A$29:$M$1904,2,FALSE)</f>
        <v>5SW-D/C1</v>
      </c>
      <c r="E733" s="5">
        <f>VLOOKUP(B733,'[1]Current Slope List'!$A$29:$M$1904,3,FALSE)</f>
        <v>0</v>
      </c>
      <c r="F733" s="6" t="str">
        <f t="shared" si="22"/>
        <v>WHOLE</v>
      </c>
      <c r="G733" s="6" t="str">
        <f>VLOOKUP(B733,'[1]Current Slope List'!$A$29:$M$1904,4,FALSE)</f>
        <v>E</v>
      </c>
      <c r="H733" s="6" t="str">
        <f>VLOOKUP(B733,'[1]Current Slope List'!$A$29:$M$1904,5,FALSE)</f>
        <v>SKW&amp;Is-S</v>
      </c>
      <c r="I733" s="6" t="s">
        <v>899</v>
      </c>
      <c r="J733" s="6" t="s">
        <v>1272</v>
      </c>
      <c r="K733" s="6">
        <f>VLOOKUP(B733,'[1]Current Slope List'!$A$29:$M$1904,11,FALSE)</f>
        <v>0</v>
      </c>
      <c r="L733" s="5" t="s">
        <v>1273</v>
      </c>
      <c r="M733" s="5" t="s">
        <v>1274</v>
      </c>
      <c r="N733" s="5" t="str">
        <f>VLOOKUP(B733,'[1]Current Slope List'!$A$29:$M$1904,8,FALSE)</f>
        <v>CAD</v>
      </c>
      <c r="O733" s="7" t="s">
        <v>125</v>
      </c>
      <c r="P733" s="7">
        <v>30</v>
      </c>
      <c r="Q733" s="7">
        <v>5</v>
      </c>
      <c r="R733" s="7">
        <v>60</v>
      </c>
      <c r="S733" s="7">
        <f t="shared" si="23"/>
        <v>300</v>
      </c>
      <c r="T733" s="12">
        <v>0</v>
      </c>
      <c r="U733" s="12">
        <v>1</v>
      </c>
      <c r="V733" s="12">
        <v>0</v>
      </c>
      <c r="W733" s="12">
        <v>0</v>
      </c>
      <c r="X733" s="12">
        <v>0</v>
      </c>
      <c r="Y733" s="6" t="s">
        <v>61</v>
      </c>
      <c r="Z733" s="6" t="s">
        <v>62</v>
      </c>
      <c r="AA733" s="9" t="s">
        <v>116</v>
      </c>
      <c r="AB733" s="9" t="s">
        <v>116</v>
      </c>
      <c r="AC733" s="9" t="s">
        <v>116</v>
      </c>
      <c r="AD733" s="9" t="s">
        <v>116</v>
      </c>
      <c r="AE733" s="9" t="s">
        <v>49</v>
      </c>
      <c r="AF733" s="5">
        <v>3</v>
      </c>
      <c r="AG733" s="10">
        <f>VLOOKUP(B733,[1]NPRS!$A$29:$O$1904,10,FALSE)</f>
        <v>0</v>
      </c>
      <c r="AH733" s="5" t="str">
        <f>VLOOKUP(B733,'[1]Current Slope List'!$A$29:$M$1904,12,FALSE)</f>
        <v>Yes</v>
      </c>
      <c r="AI733" s="6" t="str">
        <f>IF(VLOOKUP(B733,'[1]intensive 2019'!$A$2:$E$145,1,TRUE)=B733,"Y","N")</f>
        <v>N</v>
      </c>
      <c r="AJ733" s="6" t="s">
        <v>50</v>
      </c>
      <c r="AK733" s="5">
        <v>4</v>
      </c>
      <c r="AL733" s="6" t="s">
        <v>50</v>
      </c>
      <c r="AM733" s="6" t="s">
        <v>50</v>
      </c>
      <c r="AN733" s="6" t="s">
        <v>50</v>
      </c>
      <c r="AO733" s="6" t="s">
        <v>50</v>
      </c>
      <c r="AP733" s="6" t="s">
        <v>50</v>
      </c>
    </row>
    <row r="734" spans="1:42">
      <c r="A734" s="5">
        <v>733</v>
      </c>
      <c r="B734" s="5" t="s">
        <v>1275</v>
      </c>
      <c r="C734" s="6" t="str">
        <f>IF(VLOOKUP(B734,'[1]Current Slope List'!$A$29:$M$1904,1,FALSE)=B734,"Y","N")</f>
        <v>Y</v>
      </c>
      <c r="D734" s="5" t="str">
        <f>VLOOKUP(B734,'[1]Current Slope List'!$A$29:$M$1904,2,FALSE)</f>
        <v>5SW-D/C2</v>
      </c>
      <c r="E734" s="5">
        <f>VLOOKUP(B734,'[1]Current Slope List'!$A$29:$M$1904,3,FALSE)</f>
        <v>0</v>
      </c>
      <c r="F734" s="6" t="str">
        <f t="shared" si="22"/>
        <v>WHOLE</v>
      </c>
      <c r="G734" s="6" t="str">
        <f>VLOOKUP(B734,'[1]Current Slope List'!$A$29:$M$1904,4,FALSE)</f>
        <v>E</v>
      </c>
      <c r="H734" s="6" t="str">
        <f>VLOOKUP(B734,'[1]Current Slope List'!$A$29:$M$1904,5,FALSE)</f>
        <v>SKW&amp;Is-S</v>
      </c>
      <c r="I734" s="6" t="s">
        <v>899</v>
      </c>
      <c r="J734" s="6" t="s">
        <v>1272</v>
      </c>
      <c r="K734" s="6">
        <f>VLOOKUP(B734,'[1]Current Slope List'!$A$29:$M$1904,11,FALSE)</f>
        <v>0</v>
      </c>
      <c r="L734" s="5" t="s">
        <v>1273</v>
      </c>
      <c r="M734" s="5" t="s">
        <v>1274</v>
      </c>
      <c r="N734" s="5" t="str">
        <f>VLOOKUP(B734,'[1]Current Slope List'!$A$29:$M$1904,8,FALSE)</f>
        <v>CAD</v>
      </c>
      <c r="O734" s="7" t="s">
        <v>125</v>
      </c>
      <c r="P734" s="7">
        <v>30</v>
      </c>
      <c r="Q734" s="7">
        <v>3</v>
      </c>
      <c r="R734" s="7">
        <v>20</v>
      </c>
      <c r="S734" s="7">
        <f t="shared" si="23"/>
        <v>60</v>
      </c>
      <c r="T734" s="12">
        <v>0</v>
      </c>
      <c r="U734" s="12">
        <v>1</v>
      </c>
      <c r="V734" s="12">
        <v>0</v>
      </c>
      <c r="W734" s="12">
        <v>0</v>
      </c>
      <c r="X734" s="12">
        <v>0</v>
      </c>
      <c r="Y734" s="6" t="s">
        <v>61</v>
      </c>
      <c r="Z734" s="6" t="s">
        <v>62</v>
      </c>
      <c r="AA734" s="9" t="s">
        <v>116</v>
      </c>
      <c r="AB734" s="9" t="s">
        <v>116</v>
      </c>
      <c r="AC734" s="9" t="s">
        <v>116</v>
      </c>
      <c r="AD734" s="9" t="s">
        <v>116</v>
      </c>
      <c r="AE734" s="9" t="s">
        <v>49</v>
      </c>
      <c r="AF734" s="5">
        <v>3</v>
      </c>
      <c r="AG734" s="10">
        <f>VLOOKUP(B734,[1]NPRS!$A$29:$O$1904,10,FALSE)</f>
        <v>0</v>
      </c>
      <c r="AH734" s="5" t="str">
        <f>VLOOKUP(B734,'[1]Current Slope List'!$A$29:$M$1904,12,FALSE)</f>
        <v>Yes</v>
      </c>
      <c r="AI734" s="6" t="str">
        <f>IF(VLOOKUP(B734,'[1]intensive 2019'!$A$2:$E$145,1,TRUE)=B734,"Y","N")</f>
        <v>N</v>
      </c>
      <c r="AJ734" s="6" t="s">
        <v>50</v>
      </c>
      <c r="AK734" s="5">
        <v>0</v>
      </c>
      <c r="AL734" s="6" t="s">
        <v>50</v>
      </c>
      <c r="AM734" s="6" t="s">
        <v>50</v>
      </c>
      <c r="AN734" s="6" t="s">
        <v>50</v>
      </c>
      <c r="AO734" s="6" t="s">
        <v>50</v>
      </c>
      <c r="AP734" s="6" t="s">
        <v>50</v>
      </c>
    </row>
    <row r="735" spans="1:42">
      <c r="A735" s="5">
        <v>734</v>
      </c>
      <c r="B735" s="5" t="s">
        <v>1276</v>
      </c>
      <c r="C735" s="6" t="str">
        <f>IF(VLOOKUP(B735,'[1]Current Slope List'!$A$29:$M$1904,1,FALSE)=B735,"Y","N")</f>
        <v>Y</v>
      </c>
      <c r="D735" s="5" t="str">
        <f>VLOOKUP(B735,'[1]Current Slope List'!$A$29:$M$1904,2,FALSE)</f>
        <v>5SW-D/F1</v>
      </c>
      <c r="E735" s="5">
        <f>VLOOKUP(B735,'[1]Current Slope List'!$A$29:$M$1904,3,FALSE)</f>
        <v>0</v>
      </c>
      <c r="F735" s="6" t="str">
        <f t="shared" si="22"/>
        <v>WHOLE</v>
      </c>
      <c r="G735" s="6" t="str">
        <f>VLOOKUP(B735,'[1]Current Slope List'!$A$29:$M$1904,4,FALSE)</f>
        <v>E</v>
      </c>
      <c r="H735" s="6" t="str">
        <f>VLOOKUP(B735,'[1]Current Slope List'!$A$29:$M$1904,5,FALSE)</f>
        <v>SKW&amp;Is-S</v>
      </c>
      <c r="I735" s="6" t="s">
        <v>899</v>
      </c>
      <c r="J735" s="6" t="s">
        <v>1272</v>
      </c>
      <c r="K735" s="6">
        <f>VLOOKUP(B735,'[1]Current Slope List'!$A$29:$M$1904,11,FALSE)</f>
        <v>0</v>
      </c>
      <c r="L735" s="5" t="s">
        <v>1273</v>
      </c>
      <c r="M735" s="5" t="s">
        <v>1274</v>
      </c>
      <c r="N735" s="5" t="str">
        <f>VLOOKUP(B735,'[1]Current Slope List'!$A$29:$M$1904,8,FALSE)</f>
        <v>CAD</v>
      </c>
      <c r="O735" s="7" t="s">
        <v>46</v>
      </c>
      <c r="P735" s="7">
        <v>40</v>
      </c>
      <c r="Q735" s="7">
        <v>10</v>
      </c>
      <c r="R735" s="7">
        <v>6</v>
      </c>
      <c r="S735" s="7">
        <f t="shared" si="23"/>
        <v>60</v>
      </c>
      <c r="T735" s="12">
        <v>0</v>
      </c>
      <c r="U735" s="12">
        <v>0</v>
      </c>
      <c r="V735" s="12">
        <v>0</v>
      </c>
      <c r="W735" s="12">
        <v>1</v>
      </c>
      <c r="X735" s="12">
        <v>0</v>
      </c>
      <c r="Y735" s="6" t="s">
        <v>61</v>
      </c>
      <c r="Z735" s="6" t="s">
        <v>62</v>
      </c>
      <c r="AA735" s="9" t="s">
        <v>116</v>
      </c>
      <c r="AB735" s="9" t="s">
        <v>116</v>
      </c>
      <c r="AC735" s="9" t="s">
        <v>116</v>
      </c>
      <c r="AD735" s="9" t="s">
        <v>116</v>
      </c>
      <c r="AE735" s="9" t="s">
        <v>49</v>
      </c>
      <c r="AF735" s="5">
        <v>2</v>
      </c>
      <c r="AG735" s="10">
        <f>VLOOKUP(B735,[1]NPRS!$A$29:$O$1904,10,FALSE)</f>
        <v>2.83</v>
      </c>
      <c r="AH735" s="5" t="str">
        <f>VLOOKUP(B735,'[1]Current Slope List'!$A$29:$M$1904,12,FALSE)</f>
        <v>No</v>
      </c>
      <c r="AI735" s="6" t="str">
        <f>IF(VLOOKUP(B735,'[1]intensive 2019'!$A$2:$E$145,1,TRUE)=B735,"Y","N")</f>
        <v>N</v>
      </c>
      <c r="AJ735" s="6" t="s">
        <v>50</v>
      </c>
      <c r="AL735" s="6" t="s">
        <v>50</v>
      </c>
      <c r="AM735" s="6" t="s">
        <v>50</v>
      </c>
      <c r="AN735" s="6" t="s">
        <v>50</v>
      </c>
      <c r="AO735" s="6" t="s">
        <v>50</v>
      </c>
      <c r="AP735" s="6" t="s">
        <v>50</v>
      </c>
    </row>
    <row r="736" spans="1:42">
      <c r="A736" s="5">
        <v>735</v>
      </c>
      <c r="B736" s="5" t="s">
        <v>1277</v>
      </c>
      <c r="C736" s="6" t="str">
        <f>IF(VLOOKUP(B736,'[1]Current Slope List'!$A$29:$M$1904,1,FALSE)=B736,"Y","N")</f>
        <v>Y</v>
      </c>
      <c r="D736" s="5" t="str">
        <f>VLOOKUP(B736,'[1]Current Slope List'!$A$29:$M$1904,2,FALSE)</f>
        <v>10SE-B/C8</v>
      </c>
      <c r="E736" s="5">
        <f>VLOOKUP(B736,'[1]Current Slope List'!$A$29:$M$1904,3,FALSE)</f>
        <v>0</v>
      </c>
      <c r="F736" s="6" t="str">
        <f t="shared" si="22"/>
        <v>WHOLE</v>
      </c>
      <c r="G736" s="6" t="str">
        <f>VLOOKUP(B736,'[1]Current Slope List'!$A$29:$M$1904,4,FALSE)</f>
        <v>E</v>
      </c>
      <c r="H736" s="6" t="str">
        <f>VLOOKUP(B736,'[1]Current Slope List'!$A$29:$M$1904,5,FALSE)</f>
        <v>SKW&amp;Is-S</v>
      </c>
      <c r="I736" s="6" t="s">
        <v>899</v>
      </c>
      <c r="J736" s="6" t="s">
        <v>1031</v>
      </c>
      <c r="K736" s="6">
        <f>VLOOKUP(B736,'[1]Current Slope List'!$A$29:$M$1904,11,FALSE)</f>
        <v>0</v>
      </c>
      <c r="L736" s="5" t="s">
        <v>1278</v>
      </c>
      <c r="M736" s="5" t="s">
        <v>1279</v>
      </c>
      <c r="N736" s="5" t="str">
        <f>VLOOKUP(B736,'[1]Current Slope List'!$A$29:$M$1904,8,FALSE)</f>
        <v>MD</v>
      </c>
      <c r="O736" s="7" t="s">
        <v>46</v>
      </c>
      <c r="P736" s="7">
        <v>60</v>
      </c>
      <c r="Q736" s="7">
        <v>3</v>
      </c>
      <c r="R736" s="7">
        <v>18</v>
      </c>
      <c r="S736" s="7">
        <f t="shared" si="23"/>
        <v>54</v>
      </c>
      <c r="T736" s="12">
        <v>0</v>
      </c>
      <c r="U736" s="12">
        <v>1</v>
      </c>
      <c r="V736" s="12">
        <v>0</v>
      </c>
      <c r="W736" s="12">
        <v>0</v>
      </c>
      <c r="X736" s="12">
        <v>0</v>
      </c>
      <c r="Y736" s="6" t="s">
        <v>61</v>
      </c>
      <c r="Z736" s="6" t="s">
        <v>62</v>
      </c>
      <c r="AA736" s="9" t="s">
        <v>116</v>
      </c>
      <c r="AB736" s="9" t="s">
        <v>116</v>
      </c>
      <c r="AC736" s="9" t="s">
        <v>116</v>
      </c>
      <c r="AD736" s="9" t="s">
        <v>116</v>
      </c>
      <c r="AE736" s="9" t="s">
        <v>49</v>
      </c>
      <c r="AF736" s="5">
        <v>2</v>
      </c>
      <c r="AG736" s="10">
        <f>VLOOKUP(B736,[1]NPRS!$A$29:$O$1904,10,FALSE)</f>
        <v>1.0900000000000001</v>
      </c>
      <c r="AH736" s="5" t="str">
        <f>VLOOKUP(B736,'[1]Current Slope List'!$A$29:$M$1904,12,FALSE)</f>
        <v>Yes</v>
      </c>
      <c r="AI736" s="6" t="str">
        <f>IF(VLOOKUP(B312,'[1]intensive 2019'!$A$2:$E$145,1,TRUE)=B312,"Y","N")</f>
        <v>N</v>
      </c>
      <c r="AJ736" s="6" t="s">
        <v>50</v>
      </c>
      <c r="AK736" s="5">
        <v>4</v>
      </c>
      <c r="AL736" s="6" t="s">
        <v>50</v>
      </c>
      <c r="AM736" s="6" t="s">
        <v>50</v>
      </c>
      <c r="AN736" s="6" t="s">
        <v>50</v>
      </c>
      <c r="AO736" s="6" t="s">
        <v>50</v>
      </c>
      <c r="AP736" s="6" t="s">
        <v>50</v>
      </c>
    </row>
    <row r="737" spans="1:42">
      <c r="A737" s="5">
        <v>736</v>
      </c>
      <c r="B737" s="5" t="s">
        <v>1280</v>
      </c>
      <c r="C737" s="6" t="str">
        <f>IF(VLOOKUP(B737,'[1]Current Slope List'!$A$29:$M$1904,1,FALSE)=B737,"Y","N")</f>
        <v>Y</v>
      </c>
      <c r="D737" s="5" t="str">
        <f>VLOOKUP(B737,'[1]Current Slope List'!$A$29:$M$1904,2,FALSE)</f>
        <v>10SE-B/R1</v>
      </c>
      <c r="E737" s="5">
        <f>VLOOKUP(B737,'[1]Current Slope List'!$A$29:$M$1904,3,FALSE)</f>
        <v>0</v>
      </c>
      <c r="F737" s="6" t="str">
        <f t="shared" si="22"/>
        <v>WHOLE</v>
      </c>
      <c r="G737" s="6" t="str">
        <f>VLOOKUP(B737,'[1]Current Slope List'!$A$29:$M$1904,4,FALSE)</f>
        <v>E</v>
      </c>
      <c r="H737" s="6" t="str">
        <f>VLOOKUP(B737,'[1]Current Slope List'!$A$29:$M$1904,5,FALSE)</f>
        <v>SKW&amp;Is-S</v>
      </c>
      <c r="I737" s="6" t="s">
        <v>899</v>
      </c>
      <c r="J737" s="6" t="s">
        <v>1031</v>
      </c>
      <c r="K737" s="6">
        <f>VLOOKUP(B737,'[1]Current Slope List'!$A$29:$M$1904,11,FALSE)</f>
        <v>0</v>
      </c>
      <c r="L737" s="5" t="s">
        <v>1278</v>
      </c>
      <c r="M737" s="5" t="s">
        <v>1279</v>
      </c>
      <c r="N737" s="5" t="str">
        <f>VLOOKUP(B737,'[1]Current Slope List'!$A$29:$M$1904,8,FALSE)</f>
        <v>MD</v>
      </c>
      <c r="O737" s="7" t="s">
        <v>46</v>
      </c>
      <c r="P737" s="6" t="s">
        <v>49</v>
      </c>
      <c r="Q737" s="6" t="s">
        <v>49</v>
      </c>
      <c r="R737" s="6" t="s">
        <v>49</v>
      </c>
      <c r="S737" s="6" t="s">
        <v>49</v>
      </c>
      <c r="T737" s="6" t="s">
        <v>49</v>
      </c>
      <c r="U737" s="6" t="s">
        <v>49</v>
      </c>
      <c r="V737" s="6" t="s">
        <v>49</v>
      </c>
      <c r="W737" s="6" t="s">
        <v>49</v>
      </c>
      <c r="X737" s="6" t="s">
        <v>49</v>
      </c>
      <c r="Y737" s="6" t="s">
        <v>49</v>
      </c>
      <c r="Z737" s="6" t="s">
        <v>49</v>
      </c>
      <c r="AA737" s="9" t="s">
        <v>305</v>
      </c>
      <c r="AB737" s="9" t="s">
        <v>329</v>
      </c>
      <c r="AC737" s="9" t="s">
        <v>121</v>
      </c>
      <c r="AD737" s="9" t="s">
        <v>113</v>
      </c>
      <c r="AE737" s="9" t="s">
        <v>62</v>
      </c>
      <c r="AF737" s="5">
        <v>2</v>
      </c>
      <c r="AG737" s="10">
        <f>VLOOKUP(B737,[1]NPRS!$A$29:$O$1904,10,FALSE)</f>
        <v>4.01</v>
      </c>
      <c r="AH737" s="5" t="str">
        <f>VLOOKUP(B737,'[1]Current Slope List'!$A$29:$M$1904,12,FALSE)</f>
        <v>No</v>
      </c>
      <c r="AI737" s="6" t="str">
        <f>IF(VLOOKUP(B313,'[1]intensive 2019'!$A$2:$E$145,1,TRUE)=B313,"Y","N")</f>
        <v>N</v>
      </c>
      <c r="AJ737" s="6" t="s">
        <v>50</v>
      </c>
      <c r="AL737" s="6" t="s">
        <v>50</v>
      </c>
      <c r="AM737" s="6" t="s">
        <v>50</v>
      </c>
      <c r="AN737" s="6" t="s">
        <v>50</v>
      </c>
      <c r="AO737" s="6" t="s">
        <v>50</v>
      </c>
      <c r="AP737" s="6" t="s">
        <v>50</v>
      </c>
    </row>
    <row r="738" spans="1:42">
      <c r="A738" s="5">
        <v>737</v>
      </c>
      <c r="B738" s="5" t="s">
        <v>1281</v>
      </c>
      <c r="C738" s="6" t="str">
        <f>IF(VLOOKUP(B738,'[1]Current Slope List'!$A$29:$M$1904,1,FALSE)=B738,"Y","N")</f>
        <v>Y</v>
      </c>
      <c r="D738" s="5" t="str">
        <f>VLOOKUP(B738,'[1]Current Slope List'!$A$29:$M$1904,2,FALSE)</f>
        <v>10SE-A/F3</v>
      </c>
      <c r="E738" s="5" t="str">
        <f>VLOOKUP(B738,'[1]Current Slope List'!$A$29:$M$1904,3,FALSE)</f>
        <v>1,2</v>
      </c>
      <c r="F738" s="6" t="str">
        <f t="shared" si="22"/>
        <v>1,2</v>
      </c>
      <c r="G738" s="6" t="str">
        <f>VLOOKUP(B738,'[1]Current Slope List'!$A$29:$M$1904,4,FALSE)</f>
        <v>E</v>
      </c>
      <c r="H738" s="6" t="str">
        <f>VLOOKUP(B738,'[1]Current Slope List'!$A$29:$M$1904,5,FALSE)</f>
        <v>SKW&amp;Is-S</v>
      </c>
      <c r="I738" s="6" t="s">
        <v>899</v>
      </c>
      <c r="J738" s="6" t="s">
        <v>1282</v>
      </c>
      <c r="K738" s="6">
        <f>VLOOKUP(B738,'[1]Current Slope List'!$A$29:$M$1904,11,FALSE)</f>
        <v>0</v>
      </c>
      <c r="L738" s="5" t="s">
        <v>1283</v>
      </c>
      <c r="M738" s="5" t="s">
        <v>1284</v>
      </c>
      <c r="N738" s="5" t="str">
        <f>VLOOKUP(B738,'[1]Current Slope List'!$A$29:$M$1904,8,FALSE)</f>
        <v>GPA,GPA</v>
      </c>
      <c r="O738" s="7" t="s">
        <v>46</v>
      </c>
      <c r="P738" s="7">
        <v>24</v>
      </c>
      <c r="Q738" s="7">
        <v>9</v>
      </c>
      <c r="R738" s="7">
        <v>55</v>
      </c>
      <c r="S738" s="7">
        <f t="shared" si="23"/>
        <v>495</v>
      </c>
      <c r="T738" s="12">
        <v>0</v>
      </c>
      <c r="U738" s="12">
        <v>1</v>
      </c>
      <c r="V738" s="12">
        <v>0</v>
      </c>
      <c r="W738" s="12">
        <v>0</v>
      </c>
      <c r="X738" s="12">
        <v>0</v>
      </c>
      <c r="Y738" s="6" t="s">
        <v>61</v>
      </c>
      <c r="Z738" s="6" t="s">
        <v>62</v>
      </c>
      <c r="AA738" s="9" t="s">
        <v>116</v>
      </c>
      <c r="AB738" s="9" t="s">
        <v>116</v>
      </c>
      <c r="AC738" s="9" t="s">
        <v>116</v>
      </c>
      <c r="AD738" s="9" t="s">
        <v>116</v>
      </c>
      <c r="AE738" s="9" t="s">
        <v>49</v>
      </c>
      <c r="AF738" s="5">
        <v>3</v>
      </c>
      <c r="AG738" s="10">
        <f>VLOOKUP(B738,[1]NPRS!$A$29:$O$1904,10,FALSE)</f>
        <v>0</v>
      </c>
      <c r="AH738" s="5" t="str">
        <f>VLOOKUP(B738,'[1]Current Slope List'!$A$29:$M$1904,12,FALSE)</f>
        <v>Yes</v>
      </c>
      <c r="AI738" s="6" t="str">
        <f>IF(VLOOKUP(B314,'[1]intensive 2019'!$A$2:$E$145,1,TRUE)=B314,"Y","N")</f>
        <v>N</v>
      </c>
      <c r="AJ738" s="6" t="s">
        <v>50</v>
      </c>
      <c r="AK738" s="5">
        <v>18</v>
      </c>
      <c r="AL738" s="6" t="s">
        <v>50</v>
      </c>
      <c r="AM738" s="6" t="s">
        <v>50</v>
      </c>
      <c r="AN738" s="6" t="s">
        <v>50</v>
      </c>
      <c r="AO738" s="6" t="s">
        <v>50</v>
      </c>
      <c r="AP738" s="6" t="s">
        <v>50</v>
      </c>
    </row>
    <row r="739" spans="1:42">
      <c r="A739" s="5">
        <v>738</v>
      </c>
      <c r="B739" s="5" t="s">
        <v>1285</v>
      </c>
      <c r="C739" s="6" t="str">
        <f>IF(VLOOKUP(B739,'[1]Current Slope List'!$A$29:$M$1904,1,FALSE)=B739,"Y","N")</f>
        <v>Y</v>
      </c>
      <c r="D739" s="5" t="str">
        <f>VLOOKUP(B739,'[1]Current Slope List'!$A$29:$M$1904,2,FALSE)</f>
        <v>10SE-A/F4</v>
      </c>
      <c r="E739" s="5">
        <f>VLOOKUP(B739,'[1]Current Slope List'!$A$29:$M$1904,3,FALSE)</f>
        <v>0</v>
      </c>
      <c r="F739" s="6" t="str">
        <f t="shared" si="22"/>
        <v>WHOLE</v>
      </c>
      <c r="G739" s="6" t="str">
        <f>VLOOKUP(B739,'[1]Current Slope List'!$A$29:$M$1904,4,FALSE)</f>
        <v>E</v>
      </c>
      <c r="H739" s="6" t="str">
        <f>VLOOKUP(B739,'[1]Current Slope List'!$A$29:$M$1904,5,FALSE)</f>
        <v>SKW&amp;Is-S</v>
      </c>
      <c r="I739" s="6" t="s">
        <v>899</v>
      </c>
      <c r="J739" s="6" t="s">
        <v>1282</v>
      </c>
      <c r="K739" s="6">
        <f>VLOOKUP(B739,'[1]Current Slope List'!$A$29:$M$1904,11,FALSE)</f>
        <v>0</v>
      </c>
      <c r="L739" s="5" t="s">
        <v>1283</v>
      </c>
      <c r="M739" s="5" t="s">
        <v>1284</v>
      </c>
      <c r="N739" s="5" t="str">
        <f>VLOOKUP(B739,'[1]Current Slope List'!$A$29:$M$1904,8,FALSE)</f>
        <v>GPA</v>
      </c>
      <c r="O739" s="7" t="s">
        <v>46</v>
      </c>
      <c r="P739" s="7">
        <v>22</v>
      </c>
      <c r="Q739" s="7">
        <v>17</v>
      </c>
      <c r="R739" s="7">
        <v>40</v>
      </c>
      <c r="S739" s="7">
        <f t="shared" si="23"/>
        <v>680</v>
      </c>
      <c r="T739" s="12">
        <v>0</v>
      </c>
      <c r="U739" s="12">
        <v>1</v>
      </c>
      <c r="V739" s="12">
        <v>0</v>
      </c>
      <c r="W739" s="12">
        <v>0</v>
      </c>
      <c r="X739" s="12">
        <v>0</v>
      </c>
      <c r="Y739" s="6" t="s">
        <v>61</v>
      </c>
      <c r="Z739" s="6" t="s">
        <v>62</v>
      </c>
      <c r="AA739" s="9" t="s">
        <v>116</v>
      </c>
      <c r="AB739" s="9" t="s">
        <v>116</v>
      </c>
      <c r="AC739" s="9" t="s">
        <v>116</v>
      </c>
      <c r="AD739" s="9" t="s">
        <v>116</v>
      </c>
      <c r="AE739" s="9" t="s">
        <v>49</v>
      </c>
      <c r="AF739" s="5">
        <v>3</v>
      </c>
      <c r="AG739" s="10">
        <f>VLOOKUP(B739,[1]NPRS!$A$29:$O$1904,10,FALSE)</f>
        <v>0.01</v>
      </c>
      <c r="AH739" s="5" t="str">
        <f>VLOOKUP(B739,'[1]Current Slope List'!$A$29:$M$1904,12,FALSE)</f>
        <v>Yes</v>
      </c>
      <c r="AI739" s="6" t="str">
        <f>IF(VLOOKUP(B315,'[1]intensive 2019'!$A$2:$E$145,1,TRUE)=B315,"Y","N")</f>
        <v>N</v>
      </c>
      <c r="AJ739" s="6" t="s">
        <v>50</v>
      </c>
      <c r="AK739" s="5">
        <v>1</v>
      </c>
      <c r="AL739" s="6" t="s">
        <v>50</v>
      </c>
      <c r="AM739" s="6" t="s">
        <v>50</v>
      </c>
      <c r="AN739" s="6" t="s">
        <v>50</v>
      </c>
      <c r="AO739" s="6" t="s">
        <v>50</v>
      </c>
      <c r="AP739" s="6" t="s">
        <v>50</v>
      </c>
    </row>
    <row r="740" spans="1:42">
      <c r="A740" s="5">
        <v>739</v>
      </c>
      <c r="B740" s="5" t="s">
        <v>1286</v>
      </c>
      <c r="C740" s="6" t="str">
        <f>IF(VLOOKUP(B740,'[1]Current Slope List'!$A$29:$M$1904,1,FALSE)=B740,"Y","N")</f>
        <v>Y</v>
      </c>
      <c r="D740" s="5" t="str">
        <f>VLOOKUP(B740,'[1]Current Slope List'!$A$29:$M$1904,2,FALSE)</f>
        <v>10SW-B/R70</v>
      </c>
      <c r="E740" s="5">
        <f>VLOOKUP(B740,'[1]Current Slope List'!$A$29:$M$1904,3,FALSE)</f>
        <v>0</v>
      </c>
      <c r="F740" s="6" t="str">
        <f t="shared" si="22"/>
        <v>WHOLE</v>
      </c>
      <c r="G740" s="6" t="str">
        <f>VLOOKUP(B740,'[1]Current Slope List'!$A$29:$M$1904,4,FALSE)</f>
        <v>E</v>
      </c>
      <c r="H740" s="6" t="str">
        <f>VLOOKUP(B740,'[1]Current Slope List'!$A$29:$M$1904,5,FALSE)</f>
        <v>SKW&amp;Is-S</v>
      </c>
      <c r="I740" s="6" t="s">
        <v>899</v>
      </c>
      <c r="J740" s="6" t="s">
        <v>1282</v>
      </c>
      <c r="K740" s="6">
        <f>VLOOKUP(B740,'[1]Current Slope List'!$A$29:$M$1904,11,FALSE)</f>
        <v>0</v>
      </c>
      <c r="L740" s="5" t="s">
        <v>1287</v>
      </c>
      <c r="M740" s="5" t="s">
        <v>1288</v>
      </c>
      <c r="N740" s="5" t="str">
        <f>VLOOKUP(B740,'[1]Current Slope List'!$A$29:$M$1904,8,FALSE)</f>
        <v>LCSD</v>
      </c>
      <c r="O740" s="7" t="s">
        <v>125</v>
      </c>
      <c r="P740" s="6" t="s">
        <v>49</v>
      </c>
      <c r="Q740" s="6" t="s">
        <v>49</v>
      </c>
      <c r="R740" s="6" t="s">
        <v>49</v>
      </c>
      <c r="S740" s="6" t="s">
        <v>49</v>
      </c>
      <c r="T740" s="6" t="s">
        <v>49</v>
      </c>
      <c r="U740" s="6" t="s">
        <v>49</v>
      </c>
      <c r="V740" s="6" t="s">
        <v>49</v>
      </c>
      <c r="W740" s="6" t="s">
        <v>49</v>
      </c>
      <c r="X740" s="6" t="s">
        <v>49</v>
      </c>
      <c r="Y740" s="6" t="s">
        <v>49</v>
      </c>
      <c r="Z740" s="6" t="s">
        <v>49</v>
      </c>
      <c r="AA740" s="9" t="s">
        <v>270</v>
      </c>
      <c r="AB740" s="9" t="s">
        <v>356</v>
      </c>
      <c r="AC740" s="9" t="s">
        <v>351</v>
      </c>
      <c r="AD740" s="9" t="s">
        <v>56</v>
      </c>
      <c r="AE740" s="9" t="s">
        <v>72</v>
      </c>
      <c r="AF740" s="5">
        <v>1</v>
      </c>
      <c r="AG740" s="10">
        <f>VLOOKUP(B740,[1]NPRS!$A$29:$O$1904,10,FALSE)</f>
        <v>0</v>
      </c>
      <c r="AH740" s="5" t="str">
        <f>VLOOKUP(B740,'[1]Current Slope List'!$A$29:$M$1904,12,FALSE)</f>
        <v>No</v>
      </c>
      <c r="AI740" s="6" t="str">
        <f>IF(VLOOKUP(B316,'[1]intensive 2019'!$A$2:$E$145,1,TRUE)=B316,"Y","N")</f>
        <v>Y</v>
      </c>
      <c r="AJ740" s="6" t="s">
        <v>50</v>
      </c>
      <c r="AL740" s="6" t="s">
        <v>50</v>
      </c>
      <c r="AM740" s="6" t="s">
        <v>50</v>
      </c>
      <c r="AN740" s="6" t="s">
        <v>50</v>
      </c>
      <c r="AO740" s="6" t="s">
        <v>50</v>
      </c>
      <c r="AP740" s="6" t="s">
        <v>50</v>
      </c>
    </row>
    <row r="741" spans="1:42">
      <c r="A741" s="5">
        <v>740</v>
      </c>
      <c r="B741" s="5" t="s">
        <v>1289</v>
      </c>
      <c r="C741" s="6" t="str">
        <f>IF(VLOOKUP(B741,'[1]Current Slope List'!$A$29:$M$1904,1,FALSE)=B741,"Y","N")</f>
        <v>Y</v>
      </c>
      <c r="D741" s="5" t="str">
        <f>VLOOKUP(B741,'[1]Current Slope List'!$A$29:$M$1904,2,FALSE)</f>
        <v>10SW-B/FR1</v>
      </c>
      <c r="E741" s="5">
        <f>VLOOKUP(B741,'[1]Current Slope List'!$A$29:$M$1904,3,FALSE)</f>
        <v>0</v>
      </c>
      <c r="F741" s="6" t="str">
        <f t="shared" si="22"/>
        <v>WHOLE</v>
      </c>
      <c r="G741" s="6" t="str">
        <f>VLOOKUP(B741,'[1]Current Slope List'!$A$29:$M$1904,4,FALSE)</f>
        <v>E</v>
      </c>
      <c r="H741" s="6" t="str">
        <f>VLOOKUP(B741,'[1]Current Slope List'!$A$29:$M$1904,5,FALSE)</f>
        <v>SKW&amp;Is-S</v>
      </c>
      <c r="I741" s="6" t="s">
        <v>899</v>
      </c>
      <c r="J741" s="6" t="s">
        <v>1282</v>
      </c>
      <c r="K741" s="6">
        <f>VLOOKUP(B741,'[1]Current Slope List'!$A$29:$M$1904,11,FALSE)</f>
        <v>0</v>
      </c>
      <c r="L741" s="5" t="s">
        <v>1290</v>
      </c>
      <c r="M741" s="5" t="s">
        <v>1291</v>
      </c>
      <c r="N741" s="5" t="str">
        <f>VLOOKUP(B741,'[1]Current Slope List'!$A$29:$M$1904,8,FALSE)</f>
        <v>LCSD</v>
      </c>
      <c r="O741" s="7" t="s">
        <v>46</v>
      </c>
      <c r="P741" s="7">
        <v>30</v>
      </c>
      <c r="Q741" s="7">
        <v>2.5</v>
      </c>
      <c r="R741" s="7">
        <v>65</v>
      </c>
      <c r="S741" s="7">
        <f t="shared" si="23"/>
        <v>162.5</v>
      </c>
      <c r="T741" s="12">
        <v>0</v>
      </c>
      <c r="U741" s="12">
        <v>1</v>
      </c>
      <c r="V741" s="12">
        <v>0</v>
      </c>
      <c r="W741" s="12">
        <v>0</v>
      </c>
      <c r="X741" s="12">
        <v>0</v>
      </c>
      <c r="Y741" s="6" t="s">
        <v>61</v>
      </c>
      <c r="Z741" s="6" t="s">
        <v>62</v>
      </c>
      <c r="AA741" s="9" t="s">
        <v>1292</v>
      </c>
      <c r="AB741" s="9" t="s">
        <v>969</v>
      </c>
      <c r="AC741" s="9" t="s">
        <v>121</v>
      </c>
      <c r="AD741" s="9" t="s">
        <v>56</v>
      </c>
      <c r="AE741" s="9" t="s">
        <v>62</v>
      </c>
      <c r="AF741" s="5">
        <v>1</v>
      </c>
      <c r="AG741" s="10">
        <f>VLOOKUP(B741,[1]NPRS!$A$29:$O$1904,10,FALSE)</f>
        <v>2.57</v>
      </c>
      <c r="AH741" s="5" t="str">
        <f>VLOOKUP(B741,'[1]Current Slope List'!$A$29:$M$1904,12,FALSE)</f>
        <v>Yes</v>
      </c>
      <c r="AI741" s="6" t="str">
        <f>IF(VLOOKUP(B317,'[1]intensive 2019'!$A$2:$E$145,1,TRUE)=B317,"Y","N")</f>
        <v>Y</v>
      </c>
      <c r="AJ741" s="6" t="s">
        <v>50</v>
      </c>
      <c r="AK741" s="5">
        <v>1</v>
      </c>
      <c r="AL741" s="6" t="s">
        <v>50</v>
      </c>
      <c r="AM741" s="6" t="s">
        <v>50</v>
      </c>
      <c r="AN741" s="6" t="s">
        <v>50</v>
      </c>
      <c r="AO741" s="6" t="s">
        <v>50</v>
      </c>
      <c r="AP741" s="6" t="s">
        <v>50</v>
      </c>
    </row>
    <row r="742" spans="1:42">
      <c r="A742" s="5">
        <v>741</v>
      </c>
      <c r="B742" s="5" t="s">
        <v>1293</v>
      </c>
      <c r="C742" s="6" t="str">
        <f>IF(VLOOKUP(B742,'[1]Current Slope List'!$A$29:$M$1904,1,FALSE)=B742,"Y","N")</f>
        <v>Y</v>
      </c>
      <c r="D742" s="5" t="str">
        <f>VLOOKUP(B742,'[1]Current Slope List'!$A$29:$M$1904,2,FALSE)</f>
        <v>10SW-B/FR5</v>
      </c>
      <c r="E742" s="5">
        <f>VLOOKUP(B742,'[1]Current Slope List'!$A$29:$M$1904,3,FALSE)</f>
        <v>0</v>
      </c>
      <c r="F742" s="6" t="str">
        <f t="shared" si="22"/>
        <v>WHOLE</v>
      </c>
      <c r="G742" s="6" t="str">
        <f>VLOOKUP(B742,'[1]Current Slope List'!$A$29:$M$1904,4,FALSE)</f>
        <v>E</v>
      </c>
      <c r="H742" s="6" t="str">
        <f>VLOOKUP(B742,'[1]Current Slope List'!$A$29:$M$1904,5,FALSE)</f>
        <v>SKW&amp;Is-S</v>
      </c>
      <c r="I742" s="6" t="s">
        <v>899</v>
      </c>
      <c r="J742" s="6" t="s">
        <v>1282</v>
      </c>
      <c r="K742" s="6">
        <f>VLOOKUP(B742,'[1]Current Slope List'!$A$29:$M$1904,11,FALSE)</f>
        <v>0</v>
      </c>
      <c r="L742" s="5" t="s">
        <v>1290</v>
      </c>
      <c r="M742" s="5" t="s">
        <v>1291</v>
      </c>
      <c r="N742" s="5" t="str">
        <f>VLOOKUP(B742,'[1]Current Slope List'!$A$29:$M$1904,8,FALSE)</f>
        <v>LCSD</v>
      </c>
      <c r="O742" s="7" t="s">
        <v>46</v>
      </c>
      <c r="P742" s="7">
        <v>30</v>
      </c>
      <c r="Q742" s="7">
        <v>4</v>
      </c>
      <c r="R742" s="7">
        <v>67</v>
      </c>
      <c r="S742" s="7">
        <f t="shared" si="23"/>
        <v>268</v>
      </c>
      <c r="T742" s="12">
        <v>0</v>
      </c>
      <c r="U742" s="12">
        <v>1</v>
      </c>
      <c r="V742" s="12">
        <v>0</v>
      </c>
      <c r="W742" s="12">
        <v>0</v>
      </c>
      <c r="X742" s="12">
        <v>0</v>
      </c>
      <c r="Y742" s="6" t="s">
        <v>61</v>
      </c>
      <c r="Z742" s="6" t="s">
        <v>62</v>
      </c>
      <c r="AA742" s="9" t="s">
        <v>381</v>
      </c>
      <c r="AB742" s="9" t="s">
        <v>551</v>
      </c>
      <c r="AC742" s="9" t="s">
        <v>71</v>
      </c>
      <c r="AD742" s="9" t="s">
        <v>97</v>
      </c>
      <c r="AE742" s="9" t="s">
        <v>62</v>
      </c>
      <c r="AF742" s="5">
        <v>2</v>
      </c>
      <c r="AG742" s="10">
        <f>VLOOKUP(B742,[1]NPRS!$A$29:$O$1904,10,FALSE)</f>
        <v>0</v>
      </c>
      <c r="AH742" s="5" t="str">
        <f>VLOOKUP(B742,'[1]Current Slope List'!$A$29:$M$1904,12,FALSE)</f>
        <v>Yes</v>
      </c>
      <c r="AI742" s="6" t="str">
        <f>IF(VLOOKUP(B318,'[1]intensive 2019'!$A$2:$E$145,1,TRUE)=B318,"Y","N")</f>
        <v>N</v>
      </c>
      <c r="AJ742" s="6" t="s">
        <v>50</v>
      </c>
      <c r="AK742" s="5">
        <v>57</v>
      </c>
      <c r="AL742" s="6" t="s">
        <v>50</v>
      </c>
      <c r="AM742" s="6" t="s">
        <v>50</v>
      </c>
      <c r="AN742" s="6" t="s">
        <v>50</v>
      </c>
      <c r="AO742" s="6" t="s">
        <v>50</v>
      </c>
      <c r="AP742" s="6" t="s">
        <v>50</v>
      </c>
    </row>
    <row r="743" spans="1:42">
      <c r="A743" s="5">
        <v>742</v>
      </c>
      <c r="B743" s="5" t="s">
        <v>1294</v>
      </c>
      <c r="C743" s="6" t="str">
        <f>IF(VLOOKUP(B743,'[1]Current Slope List'!$A$29:$M$1904,1,FALSE)=B743,"Y","N")</f>
        <v>Y</v>
      </c>
      <c r="D743" s="5" t="str">
        <f>VLOOKUP(B743,'[1]Current Slope List'!$A$29:$M$1904,2,FALSE)</f>
        <v>10SW-B/CR70</v>
      </c>
      <c r="E743" s="5">
        <f>VLOOKUP(B743,'[1]Current Slope List'!$A$29:$M$1904,3,FALSE)</f>
        <v>0</v>
      </c>
      <c r="F743" s="6" t="str">
        <f t="shared" si="22"/>
        <v>WHOLE</v>
      </c>
      <c r="G743" s="6" t="str">
        <f>VLOOKUP(B743,'[1]Current Slope List'!$A$29:$M$1904,4,FALSE)</f>
        <v>E</v>
      </c>
      <c r="H743" s="6" t="str">
        <f>VLOOKUP(B743,'[1]Current Slope List'!$A$29:$M$1904,5,FALSE)</f>
        <v>SKW&amp;Is-S</v>
      </c>
      <c r="I743" s="6" t="s">
        <v>899</v>
      </c>
      <c r="J743" s="6" t="s">
        <v>1282</v>
      </c>
      <c r="K743" s="6">
        <f>VLOOKUP(B743,'[1]Current Slope List'!$A$29:$M$1904,11,FALSE)</f>
        <v>0</v>
      </c>
      <c r="L743" s="5" t="s">
        <v>1295</v>
      </c>
      <c r="M743" s="5" t="s">
        <v>1296</v>
      </c>
      <c r="N743" s="5" t="str">
        <f>VLOOKUP(B743,'[1]Current Slope List'!$A$29:$M$1904,8,FALSE)</f>
        <v>LCSD</v>
      </c>
      <c r="O743" s="7" t="s">
        <v>46</v>
      </c>
      <c r="P743" s="7">
        <v>45</v>
      </c>
      <c r="Q743" s="7">
        <v>4</v>
      </c>
      <c r="R743" s="7">
        <v>20</v>
      </c>
      <c r="S743" s="7">
        <f t="shared" si="23"/>
        <v>80</v>
      </c>
      <c r="T743" s="12">
        <v>0</v>
      </c>
      <c r="U743" s="12">
        <v>0</v>
      </c>
      <c r="V743" s="12">
        <v>1</v>
      </c>
      <c r="W743" s="12">
        <v>0</v>
      </c>
      <c r="X743" s="12">
        <v>0</v>
      </c>
      <c r="Y743" s="6" t="s">
        <v>61</v>
      </c>
      <c r="Z743" s="6" t="s">
        <v>72</v>
      </c>
      <c r="AA743" s="9">
        <v>0.9</v>
      </c>
      <c r="AB743" s="9" t="s">
        <v>157</v>
      </c>
      <c r="AC743" s="9" t="s">
        <v>121</v>
      </c>
      <c r="AD743" s="9" t="s">
        <v>56</v>
      </c>
      <c r="AE743" s="9" t="s">
        <v>72</v>
      </c>
      <c r="AF743" s="5">
        <v>3</v>
      </c>
      <c r="AG743" s="10">
        <f>VLOOKUP(B743,[1]NPRS!$A$29:$O$1904,10,FALSE)</f>
        <v>0.06</v>
      </c>
      <c r="AH743" s="5" t="str">
        <f>VLOOKUP(B743,'[1]Current Slope List'!$A$29:$M$1904,12,FALSE)</f>
        <v>Yes</v>
      </c>
      <c r="AI743" s="6" t="str">
        <f>IF(VLOOKUP(B319,'[1]intensive 2019'!$A$2:$E$145,1,TRUE)=B319,"Y","N")</f>
        <v>N</v>
      </c>
      <c r="AJ743" s="6" t="s">
        <v>50</v>
      </c>
      <c r="AK743" s="5">
        <v>2</v>
      </c>
      <c r="AL743" s="6" t="s">
        <v>50</v>
      </c>
      <c r="AM743" s="6" t="s">
        <v>50</v>
      </c>
      <c r="AN743" s="6" t="s">
        <v>50</v>
      </c>
      <c r="AO743" s="6" t="s">
        <v>50</v>
      </c>
      <c r="AP743" s="6" t="s">
        <v>50</v>
      </c>
    </row>
    <row r="744" spans="1:42">
      <c r="A744" s="5">
        <v>743</v>
      </c>
      <c r="B744" s="5" t="s">
        <v>1297</v>
      </c>
      <c r="C744" s="6" t="str">
        <f>IF(VLOOKUP(B744,'[1]Current Slope List'!$A$29:$M$1904,1,FALSE)=B744,"Y","N")</f>
        <v>Y</v>
      </c>
      <c r="D744" s="5" t="str">
        <f>VLOOKUP(B744,'[1]Current Slope List'!$A$29:$M$1904,2,FALSE)</f>
        <v>10SW-B/F118</v>
      </c>
      <c r="E744" s="5">
        <f>VLOOKUP(B744,'[1]Current Slope List'!$A$29:$M$1904,3,FALSE)</f>
        <v>2</v>
      </c>
      <c r="F744" s="6">
        <f t="shared" si="22"/>
        <v>2</v>
      </c>
      <c r="G744" s="6" t="str">
        <f>VLOOKUP(B744,'[1]Current Slope List'!$A$29:$M$1904,4,FALSE)</f>
        <v>E</v>
      </c>
      <c r="H744" s="6" t="str">
        <f>VLOOKUP(B744,'[1]Current Slope List'!$A$29:$M$1904,5,FALSE)</f>
        <v>SKW&amp;Is-S</v>
      </c>
      <c r="I744" s="6" t="s">
        <v>899</v>
      </c>
      <c r="J744" s="6" t="s">
        <v>1282</v>
      </c>
      <c r="K744" s="6">
        <f>VLOOKUP(B744,'[1]Current Slope List'!$A$29:$M$1904,11,FALSE)</f>
        <v>0</v>
      </c>
      <c r="L744" s="5" t="s">
        <v>1298</v>
      </c>
      <c r="M744" s="5" t="s">
        <v>1299</v>
      </c>
      <c r="N744" s="5" t="str">
        <f>VLOOKUP(B744,'[1]Current Slope List'!$A$29:$M$1904,8,FALSE)</f>
        <v>FEHD</v>
      </c>
      <c r="O744" s="7" t="s">
        <v>125</v>
      </c>
      <c r="P744" s="7">
        <v>50</v>
      </c>
      <c r="Q744" s="7">
        <v>4</v>
      </c>
      <c r="R744" s="7">
        <v>10</v>
      </c>
      <c r="S744" s="7">
        <f t="shared" si="23"/>
        <v>40</v>
      </c>
      <c r="T744" s="12">
        <v>0</v>
      </c>
      <c r="U744" s="12">
        <v>1</v>
      </c>
      <c r="V744" s="12">
        <v>0</v>
      </c>
      <c r="W744" s="12">
        <v>0</v>
      </c>
      <c r="X744" s="12">
        <v>0</v>
      </c>
      <c r="Y744" s="6" t="s">
        <v>61</v>
      </c>
      <c r="Z744" s="6" t="s">
        <v>62</v>
      </c>
      <c r="AA744" s="9" t="s">
        <v>116</v>
      </c>
      <c r="AB744" s="9" t="s">
        <v>116</v>
      </c>
      <c r="AC744" s="9" t="s">
        <v>116</v>
      </c>
      <c r="AD744" s="9" t="s">
        <v>116</v>
      </c>
      <c r="AE744" s="9" t="s">
        <v>49</v>
      </c>
      <c r="AF744" s="5">
        <v>1</v>
      </c>
      <c r="AG744" s="10">
        <f>VLOOKUP(B744,[1]NPRS!$A$29:$O$1904,10,FALSE)</f>
        <v>31.24</v>
      </c>
      <c r="AH744" s="5" t="str">
        <f>VLOOKUP(B744,'[1]Current Slope List'!$A$29:$M$1904,12,FALSE)</f>
        <v>Yes</v>
      </c>
      <c r="AI744" s="6" t="str">
        <f>IF(VLOOKUP(B320,'[1]intensive 2019'!$A$2:$E$145,1,TRUE)=B320,"Y","N")</f>
        <v>N</v>
      </c>
      <c r="AJ744" s="6" t="s">
        <v>50</v>
      </c>
      <c r="AK744" s="5">
        <v>3</v>
      </c>
      <c r="AL744" s="6" t="s">
        <v>50</v>
      </c>
      <c r="AM744" s="6" t="s">
        <v>50</v>
      </c>
      <c r="AN744" s="6" t="s">
        <v>50</v>
      </c>
      <c r="AO744" s="6" t="s">
        <v>50</v>
      </c>
      <c r="AP744" s="6" t="s">
        <v>50</v>
      </c>
    </row>
    <row r="745" spans="1:42">
      <c r="A745" s="5">
        <v>744</v>
      </c>
      <c r="B745" s="5" t="s">
        <v>1300</v>
      </c>
      <c r="C745" s="6" t="str">
        <f>IF(VLOOKUP(B745,'[1]Current Slope List'!$A$29:$M$1904,1,FALSE)=B745,"Y","N")</f>
        <v>Y</v>
      </c>
      <c r="D745" s="5" t="str">
        <f>VLOOKUP(B745,'[1]Current Slope List'!$A$29:$M$1904,2,FALSE)</f>
        <v>9NW-B/C1</v>
      </c>
      <c r="E745" s="5">
        <f>VLOOKUP(B745,'[1]Current Slope List'!$A$29:$M$1904,3,FALSE)</f>
        <v>0</v>
      </c>
      <c r="F745" s="6" t="str">
        <f t="shared" si="22"/>
        <v>WHOLE</v>
      </c>
      <c r="G745" s="6" t="str">
        <f>VLOOKUP(B745,'[1]Current Slope List'!$A$29:$M$1904,4,FALSE)</f>
        <v>E</v>
      </c>
      <c r="H745" s="6" t="str">
        <f>VLOOKUP(B745,'[1]Current Slope List'!$A$29:$M$1904,5,FALSE)</f>
        <v>SKW&amp;Is-S</v>
      </c>
      <c r="I745" s="6" t="s">
        <v>899</v>
      </c>
      <c r="J745" s="6" t="s">
        <v>1301</v>
      </c>
      <c r="K745" s="6">
        <f>VLOOKUP(B745,'[1]Current Slope List'!$A$29:$M$1904,11,FALSE)</f>
        <v>0</v>
      </c>
      <c r="L745" s="5" t="s">
        <v>1302</v>
      </c>
      <c r="M745" s="5" t="s">
        <v>1303</v>
      </c>
      <c r="N745" s="5" t="str">
        <f>VLOOKUP(B745,'[1]Current Slope List'!$A$29:$M$1904,8,FALSE)</f>
        <v>CAD</v>
      </c>
      <c r="O745" s="7" t="s">
        <v>125</v>
      </c>
      <c r="P745" s="7">
        <v>35</v>
      </c>
      <c r="Q745" s="7">
        <v>3</v>
      </c>
      <c r="R745" s="7">
        <v>11</v>
      </c>
      <c r="S745" s="7">
        <f t="shared" si="23"/>
        <v>33</v>
      </c>
      <c r="T745" s="12">
        <v>0</v>
      </c>
      <c r="U745" s="12">
        <v>1</v>
      </c>
      <c r="V745" s="12">
        <v>0</v>
      </c>
      <c r="W745" s="12">
        <v>0</v>
      </c>
      <c r="X745" s="12">
        <v>0</v>
      </c>
      <c r="Y745" s="6" t="s">
        <v>61</v>
      </c>
      <c r="Z745" s="6" t="s">
        <v>62</v>
      </c>
      <c r="AA745" s="9" t="s">
        <v>116</v>
      </c>
      <c r="AB745" s="9" t="s">
        <v>116</v>
      </c>
      <c r="AC745" s="9" t="s">
        <v>116</v>
      </c>
      <c r="AD745" s="9" t="s">
        <v>116</v>
      </c>
      <c r="AE745" s="9" t="s">
        <v>49</v>
      </c>
      <c r="AF745" s="5">
        <v>1</v>
      </c>
      <c r="AG745" s="10">
        <f>VLOOKUP(B745,[1]NPRS!$A$29:$O$1904,10,FALSE)</f>
        <v>0.02</v>
      </c>
      <c r="AH745" s="5" t="str">
        <f>VLOOKUP(B745,'[1]Current Slope List'!$A$29:$M$1904,12,FALSE)</f>
        <v>Yes</v>
      </c>
      <c r="AI745" s="6" t="str">
        <f>IF(VLOOKUP(B745,'[1]intensive 2019'!$A$2:$E$145,1,TRUE)=B745,"Y","N")</f>
        <v>N</v>
      </c>
      <c r="AJ745" s="6" t="s">
        <v>50</v>
      </c>
      <c r="AK745" s="5">
        <v>0</v>
      </c>
      <c r="AL745" s="6" t="s">
        <v>50</v>
      </c>
      <c r="AM745" s="6" t="s">
        <v>50</v>
      </c>
      <c r="AN745" s="6" t="s">
        <v>50</v>
      </c>
      <c r="AO745" s="6" t="s">
        <v>50</v>
      </c>
      <c r="AP745" s="6" t="s">
        <v>50</v>
      </c>
    </row>
    <row r="746" spans="1:42">
      <c r="A746" s="5">
        <v>745</v>
      </c>
      <c r="B746" s="5" t="s">
        <v>1304</v>
      </c>
      <c r="C746" s="6" t="str">
        <f>IF(VLOOKUP(B746,'[1]Current Slope List'!$A$29:$M$1904,1,FALSE)=B746,"Y","N")</f>
        <v>Y</v>
      </c>
      <c r="D746" s="5" t="str">
        <f>VLOOKUP(B746,'[1]Current Slope List'!$A$29:$M$1904,2,FALSE)</f>
        <v>9NW-B/C2</v>
      </c>
      <c r="E746" s="5">
        <f>VLOOKUP(B746,'[1]Current Slope List'!$A$29:$M$1904,3,FALSE)</f>
        <v>0</v>
      </c>
      <c r="F746" s="6" t="str">
        <f t="shared" si="22"/>
        <v>WHOLE</v>
      </c>
      <c r="G746" s="6" t="str">
        <f>VLOOKUP(B746,'[1]Current Slope List'!$A$29:$M$1904,4,FALSE)</f>
        <v>E</v>
      </c>
      <c r="H746" s="6" t="str">
        <f>VLOOKUP(B746,'[1]Current Slope List'!$A$29:$M$1904,5,FALSE)</f>
        <v>SKW&amp;Is-S</v>
      </c>
      <c r="I746" s="6" t="s">
        <v>899</v>
      </c>
      <c r="J746" s="6" t="s">
        <v>1301</v>
      </c>
      <c r="K746" s="6">
        <f>VLOOKUP(B746,'[1]Current Slope List'!$A$29:$M$1904,11,FALSE)</f>
        <v>0</v>
      </c>
      <c r="L746" s="5" t="s">
        <v>1302</v>
      </c>
      <c r="M746" s="5" t="s">
        <v>1303</v>
      </c>
      <c r="N746" s="5" t="str">
        <f>VLOOKUP(B746,'[1]Current Slope List'!$A$29:$M$1904,8,FALSE)</f>
        <v>CAD</v>
      </c>
      <c r="O746" s="7" t="s">
        <v>125</v>
      </c>
      <c r="P746" s="7">
        <v>55</v>
      </c>
      <c r="Q746" s="7">
        <v>5</v>
      </c>
      <c r="R746" s="7">
        <v>80</v>
      </c>
      <c r="S746" s="7">
        <f t="shared" si="23"/>
        <v>400</v>
      </c>
      <c r="T746" s="12">
        <v>0</v>
      </c>
      <c r="U746" s="12">
        <v>1</v>
      </c>
      <c r="V746" s="12">
        <v>0</v>
      </c>
      <c r="W746" s="12">
        <v>0</v>
      </c>
      <c r="X746" s="12">
        <v>0</v>
      </c>
      <c r="Y746" s="6" t="s">
        <v>61</v>
      </c>
      <c r="Z746" s="6" t="s">
        <v>62</v>
      </c>
      <c r="AA746" s="9" t="s">
        <v>116</v>
      </c>
      <c r="AB746" s="9" t="s">
        <v>116</v>
      </c>
      <c r="AC746" s="9" t="s">
        <v>116</v>
      </c>
      <c r="AD746" s="9" t="s">
        <v>116</v>
      </c>
      <c r="AE746" s="9" t="s">
        <v>49</v>
      </c>
      <c r="AF746" s="5">
        <v>3</v>
      </c>
      <c r="AG746" s="10">
        <f>VLOOKUP(B746,[1]NPRS!$A$29:$O$1904,10,FALSE)</f>
        <v>0</v>
      </c>
      <c r="AH746" s="5" t="str">
        <f>VLOOKUP(B746,'[1]Current Slope List'!$A$29:$M$1904,12,FALSE)</f>
        <v>Yes</v>
      </c>
      <c r="AI746" s="6" t="str">
        <f>IF(VLOOKUP(B746,'[1]intensive 2019'!$A$2:$E$145,1,TRUE)=B746,"Y","N")</f>
        <v>N</v>
      </c>
      <c r="AJ746" s="6" t="s">
        <v>50</v>
      </c>
      <c r="AK746" s="5">
        <v>0</v>
      </c>
      <c r="AL746" s="6" t="s">
        <v>50</v>
      </c>
      <c r="AM746" s="6" t="s">
        <v>50</v>
      </c>
      <c r="AN746" s="6" t="s">
        <v>50</v>
      </c>
      <c r="AO746" s="6" t="s">
        <v>50</v>
      </c>
      <c r="AP746" s="6" t="s">
        <v>50</v>
      </c>
    </row>
    <row r="747" spans="1:42">
      <c r="A747" s="5">
        <v>746</v>
      </c>
      <c r="B747" s="5" t="s">
        <v>1305</v>
      </c>
      <c r="C747" s="6" t="str">
        <f>IF(VLOOKUP(B747,'[1]Current Slope List'!$A$29:$M$1904,1,FALSE)=B747,"Y","N")</f>
        <v>Y</v>
      </c>
      <c r="D747" s="5" t="str">
        <f>VLOOKUP(B747,'[1]Current Slope List'!$A$29:$M$1904,2,FALSE)</f>
        <v>9NW-B/C3</v>
      </c>
      <c r="E747" s="5">
        <f>VLOOKUP(B747,'[1]Current Slope List'!$A$29:$M$1904,3,FALSE)</f>
        <v>0</v>
      </c>
      <c r="F747" s="6" t="str">
        <f t="shared" si="22"/>
        <v>WHOLE</v>
      </c>
      <c r="G747" s="6" t="str">
        <f>VLOOKUP(B747,'[1]Current Slope List'!$A$29:$M$1904,4,FALSE)</f>
        <v>E</v>
      </c>
      <c r="H747" s="6" t="str">
        <f>VLOOKUP(B747,'[1]Current Slope List'!$A$29:$M$1904,5,FALSE)</f>
        <v>SKW&amp;Is-S</v>
      </c>
      <c r="I747" s="6" t="s">
        <v>899</v>
      </c>
      <c r="J747" s="6" t="s">
        <v>1301</v>
      </c>
      <c r="K747" s="6">
        <f>VLOOKUP(B747,'[1]Current Slope List'!$A$29:$M$1904,11,FALSE)</f>
        <v>0</v>
      </c>
      <c r="L747" s="5" t="s">
        <v>1302</v>
      </c>
      <c r="M747" s="5" t="s">
        <v>1303</v>
      </c>
      <c r="N747" s="5" t="str">
        <f>VLOOKUP(B747,'[1]Current Slope List'!$A$29:$M$1904,8,FALSE)</f>
        <v>CAD</v>
      </c>
      <c r="O747" s="7" t="s">
        <v>125</v>
      </c>
      <c r="P747" s="7">
        <v>46</v>
      </c>
      <c r="Q747" s="7">
        <v>3</v>
      </c>
      <c r="R747" s="7">
        <v>38</v>
      </c>
      <c r="S747" s="7">
        <f t="shared" si="23"/>
        <v>114</v>
      </c>
      <c r="T747" s="12">
        <v>0</v>
      </c>
      <c r="U747" s="12">
        <v>1</v>
      </c>
      <c r="V747" s="12">
        <v>0</v>
      </c>
      <c r="W747" s="12">
        <v>0</v>
      </c>
      <c r="X747" s="12">
        <v>0</v>
      </c>
      <c r="Y747" s="6" t="s">
        <v>61</v>
      </c>
      <c r="Z747" s="6" t="s">
        <v>62</v>
      </c>
      <c r="AA747" s="9" t="s">
        <v>116</v>
      </c>
      <c r="AB747" s="9" t="s">
        <v>116</v>
      </c>
      <c r="AC747" s="9" t="s">
        <v>116</v>
      </c>
      <c r="AD747" s="9" t="s">
        <v>116</v>
      </c>
      <c r="AE747" s="9" t="s">
        <v>49</v>
      </c>
      <c r="AF747" s="5">
        <v>3</v>
      </c>
      <c r="AG747" s="10">
        <f>VLOOKUP(B747,[1]NPRS!$A$29:$O$1904,10,FALSE)</f>
        <v>0</v>
      </c>
      <c r="AH747" s="5" t="str">
        <f>VLOOKUP(B747,'[1]Current Slope List'!$A$29:$M$1904,12,FALSE)</f>
        <v>Yes</v>
      </c>
      <c r="AI747" s="6" t="str">
        <f>IF(VLOOKUP(B747,'[1]intensive 2019'!$A$2:$E$145,1,TRUE)=B747,"Y","N")</f>
        <v>N</v>
      </c>
      <c r="AJ747" s="6" t="s">
        <v>50</v>
      </c>
      <c r="AK747" s="5">
        <v>0</v>
      </c>
      <c r="AL747" s="6" t="s">
        <v>50</v>
      </c>
      <c r="AM747" s="6" t="s">
        <v>50</v>
      </c>
      <c r="AN747" s="6" t="s">
        <v>50</v>
      </c>
      <c r="AO747" s="6" t="s">
        <v>50</v>
      </c>
      <c r="AP747" s="6" t="s">
        <v>50</v>
      </c>
    </row>
    <row r="748" spans="1:42">
      <c r="A748" s="5">
        <v>747</v>
      </c>
      <c r="B748" s="5" t="s">
        <v>1306</v>
      </c>
      <c r="C748" s="6" t="str">
        <f>IF(VLOOKUP(B748,'[1]Current Slope List'!$A$29:$M$1904,1,FALSE)=B748,"Y","N")</f>
        <v>Y</v>
      </c>
      <c r="D748" s="5" t="str">
        <f>VLOOKUP(B748,'[1]Current Slope List'!$A$29:$M$1904,2,FALSE)</f>
        <v>9NW-B/F1</v>
      </c>
      <c r="E748" s="5">
        <f>VLOOKUP(B748,'[1]Current Slope List'!$A$29:$M$1904,3,FALSE)</f>
        <v>0</v>
      </c>
      <c r="F748" s="6" t="str">
        <f t="shared" si="22"/>
        <v>WHOLE</v>
      </c>
      <c r="G748" s="6" t="str">
        <f>VLOOKUP(B748,'[1]Current Slope List'!$A$29:$M$1904,4,FALSE)</f>
        <v>E</v>
      </c>
      <c r="H748" s="6" t="str">
        <f>VLOOKUP(B748,'[1]Current Slope List'!$A$29:$M$1904,5,FALSE)</f>
        <v>SKW&amp;Is-S</v>
      </c>
      <c r="I748" s="6" t="s">
        <v>899</v>
      </c>
      <c r="J748" s="6" t="s">
        <v>1301</v>
      </c>
      <c r="K748" s="6">
        <f>VLOOKUP(B748,'[1]Current Slope List'!$A$29:$M$1904,11,FALSE)</f>
        <v>0</v>
      </c>
      <c r="L748" s="5" t="s">
        <v>1302</v>
      </c>
      <c r="M748" s="5" t="s">
        <v>1303</v>
      </c>
      <c r="N748" s="5" t="str">
        <f>VLOOKUP(B748,'[1]Current Slope List'!$A$29:$M$1904,8,FALSE)</f>
        <v>CAD</v>
      </c>
      <c r="O748" s="7" t="s">
        <v>46</v>
      </c>
      <c r="P748" s="7">
        <v>30</v>
      </c>
      <c r="Q748" s="7">
        <v>30</v>
      </c>
      <c r="R748" s="7">
        <v>11</v>
      </c>
      <c r="S748" s="7">
        <f t="shared" si="23"/>
        <v>330</v>
      </c>
      <c r="T748" s="12">
        <v>0</v>
      </c>
      <c r="U748" s="12">
        <v>1</v>
      </c>
      <c r="V748" s="12">
        <v>0</v>
      </c>
      <c r="W748" s="12">
        <v>0</v>
      </c>
      <c r="X748" s="12">
        <v>0</v>
      </c>
      <c r="Y748" s="6" t="s">
        <v>61</v>
      </c>
      <c r="Z748" s="6" t="s">
        <v>62</v>
      </c>
      <c r="AA748" s="9" t="s">
        <v>116</v>
      </c>
      <c r="AB748" s="9" t="s">
        <v>116</v>
      </c>
      <c r="AC748" s="9" t="s">
        <v>116</v>
      </c>
      <c r="AD748" s="9" t="s">
        <v>116</v>
      </c>
      <c r="AE748" s="9" t="s">
        <v>49</v>
      </c>
      <c r="AF748" s="5">
        <v>1</v>
      </c>
      <c r="AG748" s="10">
        <f>VLOOKUP(B748,[1]NPRS!$A$29:$O$1904,10,FALSE)</f>
        <v>25.31</v>
      </c>
      <c r="AH748" s="5" t="str">
        <f>VLOOKUP(B748,'[1]Current Slope List'!$A$29:$M$1904,12,FALSE)</f>
        <v>Yes</v>
      </c>
      <c r="AI748" s="6" t="str">
        <f>IF(VLOOKUP(B748,'[1]intensive 2019'!$A$2:$E$145,1,TRUE)=B748,"Y","N")</f>
        <v>N</v>
      </c>
      <c r="AJ748" s="6" t="s">
        <v>50</v>
      </c>
      <c r="AK748" s="5">
        <v>0</v>
      </c>
      <c r="AL748" s="6" t="s">
        <v>50</v>
      </c>
      <c r="AM748" s="6" t="s">
        <v>50</v>
      </c>
      <c r="AN748" s="6" t="s">
        <v>50</v>
      </c>
      <c r="AO748" s="6" t="s">
        <v>50</v>
      </c>
      <c r="AP748" s="6" t="s">
        <v>50</v>
      </c>
    </row>
    <row r="749" spans="1:42">
      <c r="A749" s="5">
        <v>748</v>
      </c>
      <c r="B749" s="5" t="s">
        <v>1307</v>
      </c>
      <c r="C749" s="6" t="str">
        <f>IF(VLOOKUP(B749,'[1]Current Slope List'!$A$29:$M$1904,1,FALSE)=B749,"Y","N")</f>
        <v>Y</v>
      </c>
      <c r="D749" s="5" t="str">
        <f>VLOOKUP(B749,'[1]Current Slope List'!$A$29:$M$1904,2,FALSE)</f>
        <v>9NW-B/F2</v>
      </c>
      <c r="E749" s="5">
        <f>VLOOKUP(B749,'[1]Current Slope List'!$A$29:$M$1904,3,FALSE)</f>
        <v>0</v>
      </c>
      <c r="F749" s="6" t="str">
        <f t="shared" si="22"/>
        <v>WHOLE</v>
      </c>
      <c r="G749" s="6" t="str">
        <f>VLOOKUP(B749,'[1]Current Slope List'!$A$29:$M$1904,4,FALSE)</f>
        <v>E</v>
      </c>
      <c r="H749" s="6" t="str">
        <f>VLOOKUP(B749,'[1]Current Slope List'!$A$29:$M$1904,5,FALSE)</f>
        <v>SKW&amp;Is-S</v>
      </c>
      <c r="I749" s="6" t="s">
        <v>899</v>
      </c>
      <c r="J749" s="6" t="s">
        <v>1301</v>
      </c>
      <c r="K749" s="6">
        <f>VLOOKUP(B749,'[1]Current Slope List'!$A$29:$M$1904,11,FALSE)</f>
        <v>0</v>
      </c>
      <c r="L749" s="5" t="s">
        <v>1302</v>
      </c>
      <c r="M749" s="5" t="s">
        <v>1303</v>
      </c>
      <c r="N749" s="5" t="str">
        <f>VLOOKUP(B749,'[1]Current Slope List'!$A$29:$M$1904,8,FALSE)</f>
        <v>CAD</v>
      </c>
      <c r="O749" s="7" t="s">
        <v>46</v>
      </c>
      <c r="P749" s="7">
        <v>40</v>
      </c>
      <c r="Q749" s="7">
        <v>10</v>
      </c>
      <c r="R749" s="7">
        <v>5</v>
      </c>
      <c r="S749" s="7">
        <f t="shared" si="23"/>
        <v>50</v>
      </c>
      <c r="T749" s="12">
        <v>0</v>
      </c>
      <c r="U749" s="12">
        <v>1</v>
      </c>
      <c r="V749" s="12">
        <v>0</v>
      </c>
      <c r="W749" s="12">
        <v>0</v>
      </c>
      <c r="X749" s="12">
        <v>0</v>
      </c>
      <c r="Y749" s="6" t="s">
        <v>61</v>
      </c>
      <c r="Z749" s="6" t="s">
        <v>62</v>
      </c>
      <c r="AA749" s="9" t="s">
        <v>116</v>
      </c>
      <c r="AB749" s="9" t="s">
        <v>116</v>
      </c>
      <c r="AC749" s="9" t="s">
        <v>116</v>
      </c>
      <c r="AD749" s="9" t="s">
        <v>116</v>
      </c>
      <c r="AE749" s="9" t="s">
        <v>49</v>
      </c>
      <c r="AF749" s="5">
        <v>3</v>
      </c>
      <c r="AG749" s="10">
        <f>VLOOKUP(B749,[1]NPRS!$A$29:$O$1904,10,FALSE)</f>
        <v>0</v>
      </c>
      <c r="AH749" s="5" t="str">
        <f>VLOOKUP(B749,'[1]Current Slope List'!$A$29:$M$1904,12,FALSE)</f>
        <v>Yes</v>
      </c>
      <c r="AI749" s="6" t="str">
        <f>IF(VLOOKUP(B749,'[1]intensive 2019'!$A$2:$E$145,1,TRUE)=B749,"Y","N")</f>
        <v>N</v>
      </c>
      <c r="AJ749" s="6" t="s">
        <v>50</v>
      </c>
      <c r="AK749" s="5">
        <v>0</v>
      </c>
      <c r="AL749" s="6" t="s">
        <v>50</v>
      </c>
      <c r="AM749" s="6" t="s">
        <v>50</v>
      </c>
      <c r="AN749" s="6" t="s">
        <v>50</v>
      </c>
      <c r="AO749" s="6" t="s">
        <v>50</v>
      </c>
      <c r="AP749" s="6" t="s">
        <v>50</v>
      </c>
    </row>
    <row r="750" spans="1:42">
      <c r="A750" s="5">
        <v>749</v>
      </c>
      <c r="B750" s="5" t="s">
        <v>1308</v>
      </c>
      <c r="C750" s="6" t="str">
        <f>IF(VLOOKUP(B750,'[1]Current Slope List'!$A$29:$M$1904,1,FALSE)=B750,"Y","N")</f>
        <v>Y</v>
      </c>
      <c r="D750" s="5" t="str">
        <f>VLOOKUP(B750,'[1]Current Slope List'!$A$29:$M$1904,2,FALSE)</f>
        <v>9NW-B/F3</v>
      </c>
      <c r="E750" s="5">
        <f>VLOOKUP(B750,'[1]Current Slope List'!$A$29:$M$1904,3,FALSE)</f>
        <v>0</v>
      </c>
      <c r="F750" s="6" t="str">
        <f t="shared" si="22"/>
        <v>WHOLE</v>
      </c>
      <c r="G750" s="6" t="str">
        <f>VLOOKUP(B750,'[1]Current Slope List'!$A$29:$M$1904,4,FALSE)</f>
        <v>E</v>
      </c>
      <c r="H750" s="6" t="str">
        <f>VLOOKUP(B750,'[1]Current Slope List'!$A$29:$M$1904,5,FALSE)</f>
        <v>SKW&amp;Is-S</v>
      </c>
      <c r="I750" s="6" t="s">
        <v>899</v>
      </c>
      <c r="J750" s="6" t="s">
        <v>1301</v>
      </c>
      <c r="K750" s="6">
        <f>VLOOKUP(B750,'[1]Current Slope List'!$A$29:$M$1904,11,FALSE)</f>
        <v>0</v>
      </c>
      <c r="L750" s="5" t="s">
        <v>1302</v>
      </c>
      <c r="M750" s="5" t="s">
        <v>1303</v>
      </c>
      <c r="N750" s="5" t="str">
        <f>VLOOKUP(B750,'[1]Current Slope List'!$A$29:$M$1904,8,FALSE)</f>
        <v>CAD</v>
      </c>
      <c r="O750" s="7" t="s">
        <v>125</v>
      </c>
      <c r="P750" s="7">
        <v>35</v>
      </c>
      <c r="Q750" s="7">
        <v>9</v>
      </c>
      <c r="R750" s="7">
        <v>33</v>
      </c>
      <c r="S750" s="7">
        <f t="shared" si="23"/>
        <v>297</v>
      </c>
      <c r="T750" s="12">
        <v>0</v>
      </c>
      <c r="U750" s="12">
        <v>1</v>
      </c>
      <c r="V750" s="12">
        <v>0</v>
      </c>
      <c r="W750" s="12">
        <v>0</v>
      </c>
      <c r="X750" s="12">
        <v>0</v>
      </c>
      <c r="Y750" s="6" t="s">
        <v>61</v>
      </c>
      <c r="Z750" s="6" t="s">
        <v>62</v>
      </c>
      <c r="AA750" s="9" t="s">
        <v>116</v>
      </c>
      <c r="AB750" s="9" t="s">
        <v>116</v>
      </c>
      <c r="AC750" s="9" t="s">
        <v>116</v>
      </c>
      <c r="AD750" s="9" t="s">
        <v>116</v>
      </c>
      <c r="AE750" s="9" t="s">
        <v>49</v>
      </c>
      <c r="AF750" s="5">
        <v>3</v>
      </c>
      <c r="AG750" s="10">
        <f>VLOOKUP(B750,[1]NPRS!$A$29:$O$1904,10,FALSE)</f>
        <v>0</v>
      </c>
      <c r="AH750" s="5" t="str">
        <f>VLOOKUP(B750,'[1]Current Slope List'!$A$29:$M$1904,12,FALSE)</f>
        <v>Yes</v>
      </c>
      <c r="AI750" s="6" t="str">
        <f>IF(VLOOKUP(B750,'[1]intensive 2019'!$A$2:$E$145,1,TRUE)=B750,"Y","N")</f>
        <v>N</v>
      </c>
      <c r="AJ750" s="6" t="s">
        <v>50</v>
      </c>
      <c r="AK750" s="5">
        <v>0</v>
      </c>
      <c r="AL750" s="6" t="s">
        <v>50</v>
      </c>
      <c r="AM750" s="6" t="s">
        <v>50</v>
      </c>
      <c r="AN750" s="6" t="s">
        <v>50</v>
      </c>
      <c r="AO750" s="6" t="s">
        <v>50</v>
      </c>
      <c r="AP750" s="6" t="s">
        <v>50</v>
      </c>
    </row>
    <row r="751" spans="1:42">
      <c r="A751" s="5">
        <v>750</v>
      </c>
      <c r="B751" s="5" t="s">
        <v>1309</v>
      </c>
      <c r="C751" s="6" t="str">
        <f>IF(VLOOKUP(B751,'[1]Current Slope List'!$A$29:$M$1904,1,FALSE)=B751,"Y","N")</f>
        <v>Y</v>
      </c>
      <c r="D751" s="5" t="str">
        <f>VLOOKUP(B751,'[1]Current Slope List'!$A$29:$M$1904,2,FALSE)</f>
        <v>9NW-B/F4</v>
      </c>
      <c r="E751" s="5">
        <f>VLOOKUP(B751,'[1]Current Slope List'!$A$29:$M$1904,3,FALSE)</f>
        <v>0</v>
      </c>
      <c r="F751" s="6" t="str">
        <f t="shared" si="22"/>
        <v>WHOLE</v>
      </c>
      <c r="G751" s="6" t="str">
        <f>VLOOKUP(B751,'[1]Current Slope List'!$A$29:$M$1904,4,FALSE)</f>
        <v>E</v>
      </c>
      <c r="H751" s="6" t="str">
        <f>VLOOKUP(B751,'[1]Current Slope List'!$A$29:$M$1904,5,FALSE)</f>
        <v>SKW&amp;Is-S</v>
      </c>
      <c r="I751" s="6" t="s">
        <v>899</v>
      </c>
      <c r="J751" s="6" t="s">
        <v>1301</v>
      </c>
      <c r="K751" s="6">
        <f>VLOOKUP(B751,'[1]Current Slope List'!$A$29:$M$1904,11,FALSE)</f>
        <v>0</v>
      </c>
      <c r="L751" s="5" t="s">
        <v>1302</v>
      </c>
      <c r="M751" s="5" t="s">
        <v>1303</v>
      </c>
      <c r="N751" s="5" t="str">
        <f>VLOOKUP(B751,'[1]Current Slope List'!$A$29:$M$1904,8,FALSE)</f>
        <v>CAD</v>
      </c>
      <c r="O751" s="7" t="s">
        <v>46</v>
      </c>
      <c r="P751" s="7">
        <v>35</v>
      </c>
      <c r="Q751" s="7">
        <v>10</v>
      </c>
      <c r="R751" s="7">
        <v>10</v>
      </c>
      <c r="S751" s="7">
        <f t="shared" si="23"/>
        <v>100</v>
      </c>
      <c r="T751" s="12">
        <v>0</v>
      </c>
      <c r="U751" s="12">
        <v>1</v>
      </c>
      <c r="V751" s="12">
        <v>0</v>
      </c>
      <c r="W751" s="12">
        <v>0</v>
      </c>
      <c r="X751" s="12">
        <v>0</v>
      </c>
      <c r="Y751" s="6" t="s">
        <v>61</v>
      </c>
      <c r="Z751" s="6" t="s">
        <v>62</v>
      </c>
      <c r="AA751" s="9" t="s">
        <v>116</v>
      </c>
      <c r="AB751" s="9" t="s">
        <v>116</v>
      </c>
      <c r="AC751" s="9" t="s">
        <v>116</v>
      </c>
      <c r="AD751" s="9" t="s">
        <v>116</v>
      </c>
      <c r="AE751" s="9" t="s">
        <v>49</v>
      </c>
      <c r="AF751" s="5">
        <v>3</v>
      </c>
      <c r="AG751" s="10">
        <f>VLOOKUP(B751,[1]NPRS!$A$29:$O$1904,10,FALSE)</f>
        <v>0</v>
      </c>
      <c r="AH751" s="5" t="str">
        <f>VLOOKUP(B751,'[1]Current Slope List'!$A$29:$M$1904,12,FALSE)</f>
        <v>Yes</v>
      </c>
      <c r="AI751" s="6" t="str">
        <f>IF(VLOOKUP(B751,'[1]intensive 2019'!$A$2:$E$145,1,TRUE)=B751,"Y","N")</f>
        <v>N</v>
      </c>
      <c r="AJ751" s="6" t="s">
        <v>50</v>
      </c>
      <c r="AK751" s="5">
        <v>0</v>
      </c>
      <c r="AL751" s="6" t="s">
        <v>50</v>
      </c>
      <c r="AM751" s="6" t="s">
        <v>50</v>
      </c>
      <c r="AN751" s="6" t="s">
        <v>50</v>
      </c>
      <c r="AO751" s="6" t="s">
        <v>50</v>
      </c>
      <c r="AP751" s="6" t="s">
        <v>50</v>
      </c>
    </row>
    <row r="752" spans="1:42">
      <c r="A752" s="5">
        <v>751</v>
      </c>
      <c r="B752" s="5" t="s">
        <v>1310</v>
      </c>
      <c r="C752" s="6" t="str">
        <f>IF(VLOOKUP(B752,'[1]Current Slope List'!$A$29:$M$1904,1,FALSE)=B752,"Y","N")</f>
        <v>Y</v>
      </c>
      <c r="D752" s="5" t="str">
        <f>VLOOKUP(B752,'[1]Current Slope List'!$A$29:$M$1904,2,FALSE)</f>
        <v>9NW-B/F5</v>
      </c>
      <c r="E752" s="5">
        <f>VLOOKUP(B752,'[1]Current Slope List'!$A$29:$M$1904,3,FALSE)</f>
        <v>0</v>
      </c>
      <c r="F752" s="6" t="str">
        <f t="shared" si="22"/>
        <v>WHOLE</v>
      </c>
      <c r="G752" s="6" t="str">
        <f>VLOOKUP(B752,'[1]Current Slope List'!$A$29:$M$1904,4,FALSE)</f>
        <v>E</v>
      </c>
      <c r="H752" s="6" t="str">
        <f>VLOOKUP(B752,'[1]Current Slope List'!$A$29:$M$1904,5,FALSE)</f>
        <v>SKW&amp;Is-S</v>
      </c>
      <c r="I752" s="6" t="s">
        <v>899</v>
      </c>
      <c r="J752" s="6" t="s">
        <v>1301</v>
      </c>
      <c r="K752" s="6">
        <f>VLOOKUP(B752,'[1]Current Slope List'!$A$29:$M$1904,11,FALSE)</f>
        <v>0</v>
      </c>
      <c r="L752" s="5" t="s">
        <v>1302</v>
      </c>
      <c r="M752" s="5" t="s">
        <v>1303</v>
      </c>
      <c r="N752" s="5" t="str">
        <f>VLOOKUP(B752,'[1]Current Slope List'!$A$29:$M$1904,8,FALSE)</f>
        <v>CAD</v>
      </c>
      <c r="O752" s="7" t="s">
        <v>125</v>
      </c>
      <c r="P752" s="7">
        <v>40</v>
      </c>
      <c r="Q752" s="7">
        <v>6</v>
      </c>
      <c r="R752" s="7">
        <v>53</v>
      </c>
      <c r="S752" s="7">
        <f t="shared" si="23"/>
        <v>318</v>
      </c>
      <c r="T752" s="12">
        <v>0</v>
      </c>
      <c r="U752" s="12">
        <v>1</v>
      </c>
      <c r="V752" s="12">
        <v>0</v>
      </c>
      <c r="W752" s="12">
        <v>0</v>
      </c>
      <c r="X752" s="12">
        <v>0</v>
      </c>
      <c r="Y752" s="6" t="s">
        <v>61</v>
      </c>
      <c r="Z752" s="6" t="s">
        <v>62</v>
      </c>
      <c r="AA752" s="9" t="s">
        <v>116</v>
      </c>
      <c r="AB752" s="9" t="s">
        <v>116</v>
      </c>
      <c r="AC752" s="9" t="s">
        <v>116</v>
      </c>
      <c r="AD752" s="9" t="s">
        <v>116</v>
      </c>
      <c r="AE752" s="9" t="s">
        <v>49</v>
      </c>
      <c r="AF752" s="5">
        <v>3</v>
      </c>
      <c r="AG752" s="10">
        <f>VLOOKUP(B752,[1]NPRS!$A$29:$O$1904,10,FALSE)</f>
        <v>0</v>
      </c>
      <c r="AH752" s="5" t="str">
        <f>VLOOKUP(B752,'[1]Current Slope List'!$A$29:$M$1904,12,FALSE)</f>
        <v>Yes</v>
      </c>
      <c r="AI752" s="6" t="str">
        <f>IF(VLOOKUP(B752,'[1]intensive 2019'!$A$2:$E$145,1,TRUE)=B752,"Y","N")</f>
        <v>N</v>
      </c>
      <c r="AJ752" s="6" t="s">
        <v>50</v>
      </c>
      <c r="AK752" s="5">
        <v>0</v>
      </c>
      <c r="AL752" s="6" t="s">
        <v>50</v>
      </c>
      <c r="AM752" s="6" t="s">
        <v>50</v>
      </c>
      <c r="AN752" s="6" t="s">
        <v>50</v>
      </c>
      <c r="AO752" s="6" t="s">
        <v>50</v>
      </c>
      <c r="AP752" s="6" t="s">
        <v>50</v>
      </c>
    </row>
    <row r="753" spans="1:42">
      <c r="A753" s="5">
        <v>752</v>
      </c>
      <c r="B753" s="5" t="s">
        <v>1311</v>
      </c>
      <c r="C753" s="6" t="str">
        <f>IF(VLOOKUP(B753,'[1]Current Slope List'!$A$29:$M$1904,1,FALSE)=B753,"Y","N")</f>
        <v>Y</v>
      </c>
      <c r="D753" s="5" t="str">
        <f>VLOOKUP(B753,'[1]Current Slope List'!$A$29:$M$1904,2,FALSE)</f>
        <v>10NW-A/C1</v>
      </c>
      <c r="E753" s="5">
        <f>VLOOKUP(B753,'[1]Current Slope List'!$A$29:$M$1904,3,FALSE)</f>
        <v>0</v>
      </c>
      <c r="F753" s="6" t="str">
        <f t="shared" si="22"/>
        <v>WHOLE</v>
      </c>
      <c r="G753" s="6" t="str">
        <f>VLOOKUP(B753,'[1]Current Slope List'!$A$29:$M$1904,4,FALSE)</f>
        <v>E</v>
      </c>
      <c r="H753" s="6" t="str">
        <f>VLOOKUP(B753,'[1]Current Slope List'!$A$29:$M$1904,5,FALSE)</f>
        <v>SKW&amp;Is-S</v>
      </c>
      <c r="I753" s="6" t="s">
        <v>899</v>
      </c>
      <c r="J753" s="6" t="s">
        <v>1312</v>
      </c>
      <c r="K753" s="6">
        <f>VLOOKUP(B753,'[1]Current Slope List'!$A$29:$M$1904,11,FALSE)</f>
        <v>0</v>
      </c>
      <c r="L753" s="5" t="s">
        <v>1313</v>
      </c>
      <c r="M753" s="5" t="s">
        <v>1314</v>
      </c>
      <c r="N753" s="5" t="str">
        <f>VLOOKUP(B753,'[1]Current Slope List'!$A$29:$M$1904,8,FALSE)</f>
        <v>CAD</v>
      </c>
      <c r="O753" s="7" t="s">
        <v>125</v>
      </c>
      <c r="P753" s="7">
        <v>25</v>
      </c>
      <c r="Q753" s="7">
        <v>6</v>
      </c>
      <c r="R753" s="7">
        <v>25</v>
      </c>
      <c r="S753" s="7">
        <f t="shared" si="23"/>
        <v>150</v>
      </c>
      <c r="T753" s="12">
        <v>0</v>
      </c>
      <c r="U753" s="12">
        <v>1</v>
      </c>
      <c r="V753" s="12">
        <v>0</v>
      </c>
      <c r="W753" s="12">
        <v>0</v>
      </c>
      <c r="X753" s="12">
        <v>0</v>
      </c>
      <c r="Y753" s="6" t="s">
        <v>61</v>
      </c>
      <c r="Z753" s="6" t="s">
        <v>62</v>
      </c>
      <c r="AA753" s="9" t="s">
        <v>116</v>
      </c>
      <c r="AB753" s="9" t="s">
        <v>116</v>
      </c>
      <c r="AC753" s="9" t="s">
        <v>116</v>
      </c>
      <c r="AD753" s="9" t="s">
        <v>116</v>
      </c>
      <c r="AE753" s="9" t="s">
        <v>49</v>
      </c>
      <c r="AF753" s="5">
        <v>3</v>
      </c>
      <c r="AG753" s="10">
        <f>VLOOKUP(B753,[1]NPRS!$A$29:$O$1904,10,FALSE)</f>
        <v>4.5000000000000003E-5</v>
      </c>
      <c r="AH753" s="5" t="str">
        <f>VLOOKUP(B753,'[1]Current Slope List'!$A$29:$M$1904,12,FALSE)</f>
        <v>Yes</v>
      </c>
      <c r="AI753" s="6" t="str">
        <f>IF(VLOOKUP(B329,'[1]intensive 2019'!$A$2:$E$145,1,TRUE)=B329,"Y","N")</f>
        <v>N</v>
      </c>
      <c r="AJ753" s="6" t="s">
        <v>50</v>
      </c>
      <c r="AK753" s="5">
        <v>0</v>
      </c>
      <c r="AL753" s="6" t="s">
        <v>50</v>
      </c>
      <c r="AM753" s="6" t="s">
        <v>50</v>
      </c>
      <c r="AN753" s="6" t="s">
        <v>50</v>
      </c>
      <c r="AO753" s="6" t="s">
        <v>50</v>
      </c>
      <c r="AP753" s="6" t="s">
        <v>50</v>
      </c>
    </row>
    <row r="754" spans="1:42">
      <c r="A754" s="5">
        <v>753</v>
      </c>
      <c r="B754" s="5" t="s">
        <v>1315</v>
      </c>
      <c r="C754" s="6" t="str">
        <f>IF(VLOOKUP(B754,'[1]Current Slope List'!$A$29:$M$1904,1,FALSE)=B754,"Y","N")</f>
        <v>Y</v>
      </c>
      <c r="D754" s="5" t="str">
        <f>VLOOKUP(B754,'[1]Current Slope List'!$A$29:$M$1904,2,FALSE)</f>
        <v>16SW-B/CR2</v>
      </c>
      <c r="E754" s="5">
        <f>VLOOKUP(B754,'[1]Current Slope List'!$A$29:$M$1904,3,FALSE)</f>
        <v>0</v>
      </c>
      <c r="F754" s="6" t="str">
        <f t="shared" si="22"/>
        <v>WHOLE</v>
      </c>
      <c r="G754" s="6" t="str">
        <f>VLOOKUP(B754,'[1]Current Slope List'!$A$29:$M$1904,4,FALSE)</f>
        <v>E</v>
      </c>
      <c r="H754" s="6" t="str">
        <f>VLOOKUP(B754,'[1]Current Slope List'!$A$29:$M$1904,5,FALSE)</f>
        <v>SKW&amp;Is-S</v>
      </c>
      <c r="I754" s="6" t="s">
        <v>899</v>
      </c>
      <c r="J754" s="6" t="s">
        <v>1316</v>
      </c>
      <c r="K754" s="6">
        <f>VLOOKUP(B754,'[1]Current Slope List'!$A$29:$M$1904,11,FALSE)</f>
        <v>0</v>
      </c>
      <c r="L754" s="5" t="s">
        <v>1317</v>
      </c>
      <c r="M754" s="5" t="s">
        <v>1318</v>
      </c>
      <c r="N754" s="5" t="str">
        <f>VLOOKUP(B754,'[1]Current Slope List'!$A$29:$M$1904,8,FALSE)</f>
        <v>MD</v>
      </c>
      <c r="O754" s="7" t="s">
        <v>46</v>
      </c>
      <c r="P754" s="7">
        <v>34</v>
      </c>
      <c r="Q754" s="7">
        <v>6</v>
      </c>
      <c r="R754" s="7">
        <v>55</v>
      </c>
      <c r="S754" s="7">
        <f t="shared" si="23"/>
        <v>330</v>
      </c>
      <c r="T754" s="12">
        <v>0</v>
      </c>
      <c r="U754" s="12">
        <v>0.5</v>
      </c>
      <c r="V754" s="12">
        <v>0</v>
      </c>
      <c r="W754" s="12">
        <v>0.5</v>
      </c>
      <c r="X754" s="12">
        <v>0</v>
      </c>
      <c r="Y754" s="6" t="s">
        <v>61</v>
      </c>
      <c r="Z754" s="6" t="s">
        <v>62</v>
      </c>
      <c r="AA754" s="9" t="s">
        <v>94</v>
      </c>
      <c r="AB754" s="9" t="s">
        <v>54</v>
      </c>
      <c r="AC754" s="9" t="s">
        <v>1319</v>
      </c>
      <c r="AD754" s="9" t="s">
        <v>79</v>
      </c>
      <c r="AE754" s="9" t="s">
        <v>62</v>
      </c>
      <c r="AF754" s="5">
        <v>3</v>
      </c>
      <c r="AG754" s="10">
        <f>VLOOKUP(B754,[1]NPRS!$A$29:$O$1904,10,FALSE)</f>
        <v>174.19</v>
      </c>
      <c r="AH754" s="5" t="str">
        <f>VLOOKUP(B754,'[1]Current Slope List'!$A$29:$M$1904,12,FALSE)</f>
        <v>Yes</v>
      </c>
      <c r="AI754" s="6" t="str">
        <f>IF(VLOOKUP(B754,'[1]intensive 2019'!$A$2:$E$145,1,TRUE)=B754,"Y","N")</f>
        <v>N</v>
      </c>
      <c r="AJ754" s="6" t="s">
        <v>50</v>
      </c>
      <c r="AK754" s="5">
        <v>12</v>
      </c>
      <c r="AL754" s="6" t="s">
        <v>50</v>
      </c>
      <c r="AM754" s="6" t="s">
        <v>50</v>
      </c>
      <c r="AN754" s="6" t="s">
        <v>50</v>
      </c>
      <c r="AO754" s="6" t="s">
        <v>50</v>
      </c>
      <c r="AP754" s="6" t="s">
        <v>50</v>
      </c>
    </row>
    <row r="755" spans="1:42">
      <c r="A755" s="5">
        <v>754</v>
      </c>
      <c r="B755" s="5" t="s">
        <v>1320</v>
      </c>
      <c r="C755" s="6" t="str">
        <f>IF(VLOOKUP(B755,'[1]Current Slope List'!$A$29:$M$1904,1,FALSE)=B755,"Y","N")</f>
        <v>Y</v>
      </c>
      <c r="D755" s="5" t="str">
        <f>VLOOKUP(B755,'[1]Current Slope List'!$A$29:$M$1904,2,FALSE)</f>
        <v>16SW-B/C3</v>
      </c>
      <c r="E755" s="5">
        <f>VLOOKUP(B755,'[1]Current Slope List'!$A$29:$M$1904,3,FALSE)</f>
        <v>0</v>
      </c>
      <c r="F755" s="6" t="str">
        <f t="shared" si="22"/>
        <v>WHOLE</v>
      </c>
      <c r="G755" s="6" t="str">
        <f>VLOOKUP(B755,'[1]Current Slope List'!$A$29:$M$1904,4,FALSE)</f>
        <v>E</v>
      </c>
      <c r="H755" s="6" t="str">
        <f>VLOOKUP(B755,'[1]Current Slope List'!$A$29:$M$1904,5,FALSE)</f>
        <v>SKW&amp;Is-S</v>
      </c>
      <c r="I755" s="6" t="s">
        <v>899</v>
      </c>
      <c r="J755" s="6" t="s">
        <v>1316</v>
      </c>
      <c r="K755" s="6">
        <f>VLOOKUP(B755,'[1]Current Slope List'!$A$29:$M$1904,11,FALSE)</f>
        <v>0</v>
      </c>
      <c r="L755" s="5" t="s">
        <v>1317</v>
      </c>
      <c r="M755" s="5" t="s">
        <v>1318</v>
      </c>
      <c r="N755" s="5" t="str">
        <f>VLOOKUP(B755,'[1]Current Slope List'!$A$29:$M$1904,8,FALSE)</f>
        <v>MD</v>
      </c>
      <c r="O755" s="7" t="s">
        <v>46</v>
      </c>
      <c r="P755" s="7">
        <v>40</v>
      </c>
      <c r="Q755" s="7">
        <v>7</v>
      </c>
      <c r="R755" s="7">
        <v>18</v>
      </c>
      <c r="S755" s="7">
        <f t="shared" si="23"/>
        <v>126</v>
      </c>
      <c r="T755" s="12">
        <v>0</v>
      </c>
      <c r="U755" s="12">
        <v>0</v>
      </c>
      <c r="V755" s="12">
        <v>0</v>
      </c>
      <c r="W755" s="12">
        <v>1</v>
      </c>
      <c r="X755" s="12">
        <v>0</v>
      </c>
      <c r="Y755" s="6" t="s">
        <v>61</v>
      </c>
      <c r="Z755" s="6" t="s">
        <v>62</v>
      </c>
      <c r="AA755" s="9" t="s">
        <v>116</v>
      </c>
      <c r="AB755" s="9" t="s">
        <v>116</v>
      </c>
      <c r="AC755" s="9" t="s">
        <v>116</v>
      </c>
      <c r="AD755" s="9" t="s">
        <v>116</v>
      </c>
      <c r="AE755" s="9" t="s">
        <v>49</v>
      </c>
      <c r="AF755" s="5">
        <v>3</v>
      </c>
      <c r="AG755" s="10">
        <f>VLOOKUP(B755,[1]NPRS!$A$29:$O$1904,10,FALSE)</f>
        <v>0</v>
      </c>
      <c r="AH755" s="5" t="str">
        <f>VLOOKUP(B755,'[1]Current Slope List'!$A$29:$M$1904,12,FALSE)</f>
        <v>Yes</v>
      </c>
      <c r="AI755" s="6" t="str">
        <f>IF(VLOOKUP(B755,'[1]intensive 2019'!$A$2:$E$145,1,TRUE)=B755,"Y","N")</f>
        <v>N</v>
      </c>
      <c r="AJ755" s="6" t="s">
        <v>50</v>
      </c>
      <c r="AK755" s="5">
        <v>0</v>
      </c>
      <c r="AL755" s="6" t="s">
        <v>50</v>
      </c>
      <c r="AM755" s="6" t="s">
        <v>50</v>
      </c>
      <c r="AN755" s="6" t="s">
        <v>50</v>
      </c>
      <c r="AO755" s="6" t="s">
        <v>50</v>
      </c>
      <c r="AP755" s="6" t="s">
        <v>50</v>
      </c>
    </row>
    <row r="756" spans="1:42">
      <c r="A756" s="5">
        <v>755</v>
      </c>
      <c r="B756" s="5" t="s">
        <v>1321</v>
      </c>
      <c r="C756" s="6" t="str">
        <f>IF(VLOOKUP(B756,'[1]Current Slope List'!$A$29:$M$1904,1,FALSE)=B756,"Y","N")</f>
        <v>Y</v>
      </c>
      <c r="D756" s="5" t="str">
        <f>VLOOKUP(B756,'[1]Current Slope List'!$A$29:$M$1904,2,FALSE)</f>
        <v>16SW-B/C4</v>
      </c>
      <c r="E756" s="5">
        <f>VLOOKUP(B756,'[1]Current Slope List'!$A$29:$M$1904,3,FALSE)</f>
        <v>0</v>
      </c>
      <c r="F756" s="6" t="str">
        <f t="shared" si="22"/>
        <v>WHOLE</v>
      </c>
      <c r="G756" s="6" t="str">
        <f>VLOOKUP(B756,'[1]Current Slope List'!$A$29:$M$1904,4,FALSE)</f>
        <v>E</v>
      </c>
      <c r="H756" s="6" t="str">
        <f>VLOOKUP(B756,'[1]Current Slope List'!$A$29:$M$1904,5,FALSE)</f>
        <v>SKW&amp;Is-S</v>
      </c>
      <c r="I756" s="6" t="s">
        <v>899</v>
      </c>
      <c r="J756" s="6" t="s">
        <v>1316</v>
      </c>
      <c r="K756" s="6">
        <f>VLOOKUP(B756,'[1]Current Slope List'!$A$29:$M$1904,11,FALSE)</f>
        <v>0</v>
      </c>
      <c r="L756" s="5" t="s">
        <v>1317</v>
      </c>
      <c r="M756" s="5" t="s">
        <v>1318</v>
      </c>
      <c r="N756" s="5" t="str">
        <f>VLOOKUP(B756,'[1]Current Slope List'!$A$29:$M$1904,8,FALSE)</f>
        <v>MD</v>
      </c>
      <c r="O756" s="7" t="s">
        <v>46</v>
      </c>
      <c r="P756" s="7">
        <v>40</v>
      </c>
      <c r="Q756" s="7">
        <v>3</v>
      </c>
      <c r="R756" s="7">
        <v>14</v>
      </c>
      <c r="S756" s="7">
        <f t="shared" si="23"/>
        <v>42</v>
      </c>
      <c r="T756" s="12">
        <v>0</v>
      </c>
      <c r="U756" s="12">
        <v>1</v>
      </c>
      <c r="V756" s="12">
        <v>0</v>
      </c>
      <c r="W756" s="12">
        <v>0</v>
      </c>
      <c r="X756" s="12">
        <v>0</v>
      </c>
      <c r="Y756" s="6" t="s">
        <v>61</v>
      </c>
      <c r="Z756" s="6" t="s">
        <v>62</v>
      </c>
      <c r="AA756" s="9" t="s">
        <v>116</v>
      </c>
      <c r="AB756" s="9" t="s">
        <v>116</v>
      </c>
      <c r="AC756" s="9" t="s">
        <v>116</v>
      </c>
      <c r="AD756" s="9" t="s">
        <v>116</v>
      </c>
      <c r="AE756" s="9" t="s">
        <v>49</v>
      </c>
      <c r="AF756" s="5">
        <v>2</v>
      </c>
      <c r="AG756" s="10">
        <f>VLOOKUP(B756,[1]NPRS!$A$29:$O$1904,10,FALSE)</f>
        <v>19.600000000000001</v>
      </c>
      <c r="AH756" s="5" t="str">
        <f>VLOOKUP(B756,'[1]Current Slope List'!$A$29:$M$1904,12,FALSE)</f>
        <v>Yes</v>
      </c>
      <c r="AI756" s="6" t="str">
        <f>IF(VLOOKUP(B756,'[1]intensive 2019'!$A$2:$E$145,1,TRUE)=B756,"Y","N")</f>
        <v>N</v>
      </c>
      <c r="AJ756" s="6" t="s">
        <v>50</v>
      </c>
      <c r="AK756" s="5">
        <v>4</v>
      </c>
      <c r="AL756" s="6" t="s">
        <v>50</v>
      </c>
      <c r="AM756" s="6" t="s">
        <v>50</v>
      </c>
      <c r="AN756" s="6" t="s">
        <v>50</v>
      </c>
      <c r="AO756" s="6" t="s">
        <v>50</v>
      </c>
      <c r="AP756" s="6" t="s">
        <v>50</v>
      </c>
    </row>
    <row r="757" spans="1:42">
      <c r="A757" s="5">
        <v>756</v>
      </c>
      <c r="B757" s="5" t="s">
        <v>1322</v>
      </c>
      <c r="C757" s="6" t="str">
        <f>IF(VLOOKUP(B757,'[1]Current Slope List'!$A$29:$M$1904,1,FALSE)=B757,"Y","N")</f>
        <v>Y</v>
      </c>
      <c r="D757" s="5" t="str">
        <f>VLOOKUP(B757,'[1]Current Slope List'!$A$29:$M$1904,2,FALSE)</f>
        <v>16SW-B/C6</v>
      </c>
      <c r="E757" s="5">
        <f>VLOOKUP(B757,'[1]Current Slope List'!$A$29:$M$1904,3,FALSE)</f>
        <v>0</v>
      </c>
      <c r="F757" s="6" t="str">
        <f t="shared" si="22"/>
        <v>WHOLE</v>
      </c>
      <c r="G757" s="6" t="str">
        <f>VLOOKUP(B757,'[1]Current Slope List'!$A$29:$M$1904,4,FALSE)</f>
        <v>E</v>
      </c>
      <c r="H757" s="6" t="str">
        <f>VLOOKUP(B757,'[1]Current Slope List'!$A$29:$M$1904,5,FALSE)</f>
        <v>SKW&amp;Is-S</v>
      </c>
      <c r="I757" s="6" t="s">
        <v>899</v>
      </c>
      <c r="J757" s="6" t="s">
        <v>1316</v>
      </c>
      <c r="K757" s="6">
        <f>VLOOKUP(B757,'[1]Current Slope List'!$A$29:$M$1904,11,FALSE)</f>
        <v>0</v>
      </c>
      <c r="L757" s="5" t="s">
        <v>1317</v>
      </c>
      <c r="M757" s="5" t="s">
        <v>1318</v>
      </c>
      <c r="N757" s="5" t="str">
        <f>VLOOKUP(B757,'[1]Current Slope List'!$A$29:$M$1904,8,FALSE)</f>
        <v>MD</v>
      </c>
      <c r="O757" s="7" t="s">
        <v>46</v>
      </c>
      <c r="P757" s="7">
        <v>30</v>
      </c>
      <c r="Q757" s="7">
        <v>4</v>
      </c>
      <c r="R757" s="7">
        <v>30</v>
      </c>
      <c r="S757" s="7">
        <f t="shared" si="23"/>
        <v>120</v>
      </c>
      <c r="T757" s="12">
        <v>0</v>
      </c>
      <c r="U757" s="12">
        <v>0</v>
      </c>
      <c r="V757" s="12">
        <v>0</v>
      </c>
      <c r="W757" s="12">
        <v>1</v>
      </c>
      <c r="X757" s="12">
        <v>0</v>
      </c>
      <c r="Y757" s="6" t="s">
        <v>61</v>
      </c>
      <c r="Z757" s="6" t="s">
        <v>72</v>
      </c>
      <c r="AA757" s="9" t="s">
        <v>116</v>
      </c>
      <c r="AB757" s="9" t="s">
        <v>116</v>
      </c>
      <c r="AC757" s="9" t="s">
        <v>116</v>
      </c>
      <c r="AD757" s="9" t="s">
        <v>49</v>
      </c>
      <c r="AF757" s="5">
        <v>3</v>
      </c>
      <c r="AG757" s="10">
        <f>VLOOKUP(B757,[1]NPRS!$A$29:$O$1904,10,FALSE)</f>
        <v>0</v>
      </c>
      <c r="AH757" s="5" t="str">
        <f>VLOOKUP(B757,'[1]Current Slope List'!$A$29:$M$1904,12,FALSE)</f>
        <v>No</v>
      </c>
      <c r="AI757" s="6" t="str">
        <f>IF(VLOOKUP(B757,'[1]intensive 2019'!$A$2:$E$145,1,TRUE)=B757,"Y","N")</f>
        <v>N</v>
      </c>
      <c r="AJ757" s="6" t="s">
        <v>50</v>
      </c>
      <c r="AL757" s="6" t="s">
        <v>50</v>
      </c>
      <c r="AM757" s="6" t="s">
        <v>50</v>
      </c>
      <c r="AN757" s="6" t="s">
        <v>50</v>
      </c>
      <c r="AO757" s="6" t="s">
        <v>50</v>
      </c>
      <c r="AP757" s="6" t="s">
        <v>50</v>
      </c>
    </row>
    <row r="758" spans="1:42">
      <c r="A758" s="5">
        <v>757</v>
      </c>
      <c r="B758" s="5" t="s">
        <v>1323</v>
      </c>
      <c r="C758" s="6" t="str">
        <f>IF(VLOOKUP(B758,'[1]Current Slope List'!$A$29:$M$1904,1,FALSE)=B758,"Y","N")</f>
        <v>Y</v>
      </c>
      <c r="D758" s="5" t="str">
        <f>VLOOKUP(B758,'[1]Current Slope List'!$A$29:$M$1904,2,FALSE)</f>
        <v>16SW-B/C7</v>
      </c>
      <c r="E758" s="5">
        <f>VLOOKUP(B758,'[1]Current Slope List'!$A$29:$M$1904,3,FALSE)</f>
        <v>0</v>
      </c>
      <c r="F758" s="6" t="str">
        <f t="shared" si="22"/>
        <v>WHOLE</v>
      </c>
      <c r="G758" s="6" t="str">
        <f>VLOOKUP(B758,'[1]Current Slope List'!$A$29:$M$1904,4,FALSE)</f>
        <v>E</v>
      </c>
      <c r="H758" s="6" t="str">
        <f>VLOOKUP(B758,'[1]Current Slope List'!$A$29:$M$1904,5,FALSE)</f>
        <v>SKW&amp;Is-S</v>
      </c>
      <c r="I758" s="6" t="s">
        <v>899</v>
      </c>
      <c r="J758" s="6" t="s">
        <v>1316</v>
      </c>
      <c r="K758" s="6">
        <f>VLOOKUP(B758,'[1]Current Slope List'!$A$29:$M$1904,11,FALSE)</f>
        <v>0</v>
      </c>
      <c r="L758" s="5" t="s">
        <v>1317</v>
      </c>
      <c r="M758" s="5" t="s">
        <v>1318</v>
      </c>
      <c r="N758" s="5" t="str">
        <f>VLOOKUP(B758,'[1]Current Slope List'!$A$29:$M$1904,8,FALSE)</f>
        <v>MD</v>
      </c>
      <c r="O758" s="7" t="s">
        <v>125</v>
      </c>
      <c r="P758" s="7">
        <v>45</v>
      </c>
      <c r="Q758" s="7">
        <v>6</v>
      </c>
      <c r="R758" s="7">
        <v>25</v>
      </c>
      <c r="S758" s="7">
        <f t="shared" si="23"/>
        <v>150</v>
      </c>
      <c r="T758" s="12">
        <v>0</v>
      </c>
      <c r="U758" s="12">
        <v>0</v>
      </c>
      <c r="V758" s="12">
        <v>1</v>
      </c>
      <c r="W758" s="12">
        <v>0</v>
      </c>
      <c r="X758" s="12">
        <v>0</v>
      </c>
      <c r="Y758" s="6" t="s">
        <v>61</v>
      </c>
      <c r="Z758" s="6" t="s">
        <v>72</v>
      </c>
      <c r="AA758" s="9" t="s">
        <v>116</v>
      </c>
      <c r="AB758" s="9" t="s">
        <v>116</v>
      </c>
      <c r="AC758" s="9" t="s">
        <v>116</v>
      </c>
      <c r="AD758" s="9" t="s">
        <v>116</v>
      </c>
      <c r="AE758" s="9" t="s">
        <v>49</v>
      </c>
      <c r="AF758" s="5">
        <v>3</v>
      </c>
      <c r="AG758" s="10">
        <f>VLOOKUP(B758,[1]NPRS!$A$29:$O$1904,10,FALSE)</f>
        <v>0</v>
      </c>
      <c r="AH758" s="5" t="str">
        <f>VLOOKUP(B758,'[1]Current Slope List'!$A$29:$M$1904,12,FALSE)</f>
        <v>No</v>
      </c>
      <c r="AI758" s="6" t="str">
        <f>IF(VLOOKUP(B758,'[1]intensive 2019'!$A$2:$E$145,1,TRUE)=B758,"Y","N")</f>
        <v>N</v>
      </c>
      <c r="AJ758" s="6" t="s">
        <v>50</v>
      </c>
      <c r="AL758" s="6" t="s">
        <v>50</v>
      </c>
      <c r="AM758" s="6" t="s">
        <v>50</v>
      </c>
      <c r="AN758" s="6" t="s">
        <v>50</v>
      </c>
      <c r="AO758" s="6" t="s">
        <v>50</v>
      </c>
      <c r="AP758" s="6" t="s">
        <v>50</v>
      </c>
    </row>
    <row r="759" spans="1:42">
      <c r="A759" s="5">
        <v>758</v>
      </c>
      <c r="B759" s="5" t="s">
        <v>1324</v>
      </c>
      <c r="C759" s="6" t="str">
        <f>IF(VLOOKUP(B759,'[1]Current Slope List'!$A$29:$M$1904,1,FALSE)=B759,"Y","N")</f>
        <v>Y</v>
      </c>
      <c r="D759" s="5" t="str">
        <f>VLOOKUP(B759,'[1]Current Slope List'!$A$29:$M$1904,2,FALSE)</f>
        <v>16SW-B/CR8</v>
      </c>
      <c r="E759" s="5">
        <f>VLOOKUP(B759,'[1]Current Slope List'!$A$29:$M$1904,3,FALSE)</f>
        <v>0</v>
      </c>
      <c r="F759" s="6" t="str">
        <f t="shared" si="22"/>
        <v>WHOLE</v>
      </c>
      <c r="G759" s="6" t="str">
        <f>VLOOKUP(B759,'[1]Current Slope List'!$A$29:$M$1904,4,FALSE)</f>
        <v>E</v>
      </c>
      <c r="H759" s="6" t="str">
        <f>VLOOKUP(B759,'[1]Current Slope List'!$A$29:$M$1904,5,FALSE)</f>
        <v>SKW&amp;Is-S</v>
      </c>
      <c r="I759" s="6" t="s">
        <v>899</v>
      </c>
      <c r="J759" s="6" t="s">
        <v>1316</v>
      </c>
      <c r="K759" s="6">
        <f>VLOOKUP(B759,'[1]Current Slope List'!$A$29:$M$1904,11,FALSE)</f>
        <v>0</v>
      </c>
      <c r="L759" s="5" t="s">
        <v>1317</v>
      </c>
      <c r="M759" s="5" t="s">
        <v>1318</v>
      </c>
      <c r="N759" s="5" t="str">
        <f>VLOOKUP(B759,'[1]Current Slope List'!$A$29:$M$1904,8,FALSE)</f>
        <v>MD</v>
      </c>
      <c r="O759" s="7" t="s">
        <v>46</v>
      </c>
      <c r="P759" s="7">
        <v>30</v>
      </c>
      <c r="Q759" s="7">
        <v>1.7</v>
      </c>
      <c r="R759" s="7">
        <v>17</v>
      </c>
      <c r="S759" s="7">
        <f t="shared" si="23"/>
        <v>28.9</v>
      </c>
      <c r="T759" s="12">
        <v>0</v>
      </c>
      <c r="U759" s="12">
        <v>0</v>
      </c>
      <c r="V759" s="12">
        <v>0</v>
      </c>
      <c r="W759" s="12">
        <v>1</v>
      </c>
      <c r="X759" s="12">
        <v>0</v>
      </c>
      <c r="Y759" s="6" t="s">
        <v>61</v>
      </c>
      <c r="Z759" s="6" t="s">
        <v>72</v>
      </c>
      <c r="AA759" s="9">
        <v>1.3</v>
      </c>
      <c r="AB759" s="9" t="s">
        <v>404</v>
      </c>
      <c r="AC759" s="9" t="s">
        <v>71</v>
      </c>
      <c r="AD759" s="9" t="s">
        <v>552</v>
      </c>
      <c r="AE759" s="9" t="s">
        <v>62</v>
      </c>
      <c r="AF759" s="5">
        <v>3</v>
      </c>
      <c r="AG759" s="10">
        <f>VLOOKUP(B759,[1]NPRS!$A$29:$O$1904,10,FALSE)</f>
        <v>0</v>
      </c>
      <c r="AH759" s="5" t="str">
        <f>VLOOKUP(B759,'[1]Current Slope List'!$A$29:$M$1904,12,FALSE)</f>
        <v>No</v>
      </c>
      <c r="AI759" s="6" t="str">
        <f>IF(VLOOKUP(B759,'[1]intensive 2019'!$A$2:$E$145,1,TRUE)=B759,"Y","N")</f>
        <v>N</v>
      </c>
      <c r="AJ759" s="6" t="s">
        <v>50</v>
      </c>
      <c r="AL759" s="6" t="s">
        <v>50</v>
      </c>
      <c r="AM759" s="6" t="s">
        <v>50</v>
      </c>
      <c r="AN759" s="6" t="s">
        <v>50</v>
      </c>
      <c r="AO759" s="6" t="s">
        <v>50</v>
      </c>
      <c r="AP759" s="6" t="s">
        <v>50</v>
      </c>
    </row>
    <row r="760" spans="1:42">
      <c r="A760" s="5">
        <v>759</v>
      </c>
      <c r="B760" s="5" t="s">
        <v>1325</v>
      </c>
      <c r="C760" s="6" t="str">
        <f>IF(VLOOKUP(B760,'[1]Current Slope List'!$A$29:$M$1904,1,FALSE)=B760,"Y","N")</f>
        <v>Y</v>
      </c>
      <c r="D760" s="5" t="str">
        <f>VLOOKUP(B760,'[1]Current Slope List'!$A$29:$M$1904,2,FALSE)</f>
        <v>16SW-B/F5</v>
      </c>
      <c r="E760" s="5">
        <f>VLOOKUP(B760,'[1]Current Slope List'!$A$29:$M$1904,3,FALSE)</f>
        <v>0</v>
      </c>
      <c r="F760" s="6" t="str">
        <f t="shared" si="22"/>
        <v>WHOLE</v>
      </c>
      <c r="G760" s="6" t="str">
        <f>VLOOKUP(B760,'[1]Current Slope List'!$A$29:$M$1904,4,FALSE)</f>
        <v>E</v>
      </c>
      <c r="H760" s="6" t="str">
        <f>VLOOKUP(B760,'[1]Current Slope List'!$A$29:$M$1904,5,FALSE)</f>
        <v>SKW&amp;Is-S</v>
      </c>
      <c r="I760" s="6" t="s">
        <v>899</v>
      </c>
      <c r="J760" s="6" t="s">
        <v>1316</v>
      </c>
      <c r="K760" s="6">
        <f>VLOOKUP(B760,'[1]Current Slope List'!$A$29:$M$1904,11,FALSE)</f>
        <v>0</v>
      </c>
      <c r="L760" s="5" t="s">
        <v>1317</v>
      </c>
      <c r="M760" s="5" t="s">
        <v>1318</v>
      </c>
      <c r="N760" s="5" t="str">
        <f>VLOOKUP(B760,'[1]Current Slope List'!$A$29:$M$1904,8,FALSE)</f>
        <v>MD</v>
      </c>
      <c r="O760" s="7" t="s">
        <v>46</v>
      </c>
      <c r="P760" s="7">
        <v>30</v>
      </c>
      <c r="Q760" s="7">
        <v>9</v>
      </c>
      <c r="R760" s="7">
        <v>15</v>
      </c>
      <c r="S760" s="7">
        <f t="shared" si="23"/>
        <v>135</v>
      </c>
      <c r="T760" s="12">
        <v>0</v>
      </c>
      <c r="U760" s="12">
        <v>0.7</v>
      </c>
      <c r="V760" s="12">
        <v>0.3</v>
      </c>
      <c r="W760" s="12">
        <v>0</v>
      </c>
      <c r="X760" s="12">
        <v>0</v>
      </c>
      <c r="Y760" s="6" t="s">
        <v>61</v>
      </c>
      <c r="Z760" s="6" t="s">
        <v>72</v>
      </c>
      <c r="AA760" s="9" t="s">
        <v>116</v>
      </c>
      <c r="AB760" s="9" t="s">
        <v>116</v>
      </c>
      <c r="AC760" s="9" t="s">
        <v>116</v>
      </c>
      <c r="AD760" s="9" t="s">
        <v>116</v>
      </c>
      <c r="AE760" s="9" t="s">
        <v>49</v>
      </c>
      <c r="AF760" s="5">
        <v>3</v>
      </c>
      <c r="AG760" s="10">
        <f>VLOOKUP(B760,[1]NPRS!$A$29:$O$1904,10,FALSE)</f>
        <v>0</v>
      </c>
      <c r="AH760" s="5" t="str">
        <f>VLOOKUP(B760,'[1]Current Slope List'!$A$29:$M$1904,12,FALSE)</f>
        <v>Yes</v>
      </c>
      <c r="AI760" s="6" t="str">
        <f>IF(VLOOKUP(B760,'[1]intensive 2019'!$A$2:$E$145,1,TRUE)=B760,"Y","N")</f>
        <v>N</v>
      </c>
      <c r="AJ760" s="6" t="s">
        <v>50</v>
      </c>
      <c r="AK760" s="5">
        <v>11</v>
      </c>
      <c r="AL760" s="6" t="s">
        <v>50</v>
      </c>
      <c r="AM760" s="6" t="s">
        <v>50</v>
      </c>
      <c r="AN760" s="6" t="s">
        <v>50</v>
      </c>
      <c r="AO760" s="6" t="s">
        <v>50</v>
      </c>
      <c r="AP760" s="6" t="s">
        <v>50</v>
      </c>
    </row>
    <row r="761" spans="1:42">
      <c r="A761" s="5">
        <v>760</v>
      </c>
      <c r="B761" s="5" t="s">
        <v>1326</v>
      </c>
      <c r="C761" s="6" t="str">
        <f>IF(VLOOKUP(B761,'[1]Current Slope List'!$A$29:$M$1904,1,FALSE)=B761,"Y","N")</f>
        <v>Y</v>
      </c>
      <c r="D761" s="5" t="str">
        <f>VLOOKUP(B761,'[1]Current Slope List'!$A$29:$M$1904,2,FALSE)</f>
        <v>16SW-B/R1</v>
      </c>
      <c r="E761" s="5">
        <f>VLOOKUP(B761,'[1]Current Slope List'!$A$29:$M$1904,3,FALSE)</f>
        <v>0</v>
      </c>
      <c r="F761" s="6" t="str">
        <f t="shared" si="22"/>
        <v>WHOLE</v>
      </c>
      <c r="G761" s="6" t="str">
        <f>VLOOKUP(B761,'[1]Current Slope List'!$A$29:$M$1904,4,FALSE)</f>
        <v>E</v>
      </c>
      <c r="H761" s="6" t="str">
        <f>VLOOKUP(B761,'[1]Current Slope List'!$A$29:$M$1904,5,FALSE)</f>
        <v>SKW&amp;Is-S</v>
      </c>
      <c r="I761" s="6" t="s">
        <v>899</v>
      </c>
      <c r="J761" s="6" t="s">
        <v>1316</v>
      </c>
      <c r="K761" s="6">
        <f>VLOOKUP(B761,'[1]Current Slope List'!$A$29:$M$1904,11,FALSE)</f>
        <v>0</v>
      </c>
      <c r="L761" s="5" t="s">
        <v>1317</v>
      </c>
      <c r="M761" s="5" t="s">
        <v>1318</v>
      </c>
      <c r="N761" s="5" t="str">
        <f>VLOOKUP(B761,'[1]Current Slope List'!$A$29:$M$1904,8,FALSE)</f>
        <v>MD</v>
      </c>
      <c r="O761" s="7" t="s">
        <v>46</v>
      </c>
      <c r="P761" s="6" t="s">
        <v>49</v>
      </c>
      <c r="Q761" s="6" t="s">
        <v>49</v>
      </c>
      <c r="R761" s="6" t="s">
        <v>49</v>
      </c>
      <c r="S761" s="6" t="s">
        <v>49</v>
      </c>
      <c r="T761" s="6" t="s">
        <v>49</v>
      </c>
      <c r="U761" s="6" t="s">
        <v>49</v>
      </c>
      <c r="V761" s="6" t="s">
        <v>49</v>
      </c>
      <c r="W761" s="6" t="s">
        <v>49</v>
      </c>
      <c r="X761" s="6" t="s">
        <v>49</v>
      </c>
      <c r="Y761" s="6" t="s">
        <v>49</v>
      </c>
      <c r="Z761" s="6" t="s">
        <v>49</v>
      </c>
      <c r="AA761" s="9" t="s">
        <v>270</v>
      </c>
      <c r="AB761" s="9" t="s">
        <v>1327</v>
      </c>
      <c r="AC761" s="9" t="s">
        <v>71</v>
      </c>
      <c r="AD761" s="9" t="s">
        <v>352</v>
      </c>
      <c r="AE761" s="9" t="s">
        <v>62</v>
      </c>
      <c r="AF761" s="5">
        <v>2</v>
      </c>
      <c r="AG761" s="10">
        <f>VLOOKUP(B761,[1]NPRS!$A$29:$O$1904,10,FALSE)</f>
        <v>17.5</v>
      </c>
      <c r="AH761" s="5" t="str">
        <f>VLOOKUP(B761,'[1]Current Slope List'!$A$29:$M$1904,12,FALSE)</f>
        <v>No</v>
      </c>
      <c r="AI761" s="6" t="str">
        <f>IF(VLOOKUP(B761,'[1]intensive 2019'!$A$2:$E$145,1,TRUE)=B761,"Y","N")</f>
        <v>N</v>
      </c>
      <c r="AJ761" s="6" t="s">
        <v>50</v>
      </c>
      <c r="AL761" s="6" t="s">
        <v>50</v>
      </c>
      <c r="AM761" s="6" t="s">
        <v>50</v>
      </c>
      <c r="AN761" s="6" t="s">
        <v>50</v>
      </c>
      <c r="AO761" s="6" t="s">
        <v>50</v>
      </c>
      <c r="AP761" s="6" t="s">
        <v>50</v>
      </c>
    </row>
    <row r="762" spans="1:42">
      <c r="A762" s="5">
        <v>761</v>
      </c>
      <c r="B762" s="5" t="s">
        <v>1328</v>
      </c>
      <c r="C762" s="6" t="str">
        <f>IF(VLOOKUP(B762,'[1]Current Slope List'!$A$29:$M$1904,1,FALSE)=B762,"Y","N")</f>
        <v>Y</v>
      </c>
      <c r="D762" s="5" t="str">
        <f>VLOOKUP(B762,'[1]Current Slope List'!$A$29:$M$1904,2,FALSE)</f>
        <v>16SW-B/R3</v>
      </c>
      <c r="E762" s="5">
        <f>VLOOKUP(B762,'[1]Current Slope List'!$A$29:$M$1904,3,FALSE)</f>
        <v>0</v>
      </c>
      <c r="F762" s="6" t="str">
        <f t="shared" si="22"/>
        <v>WHOLE</v>
      </c>
      <c r="G762" s="6" t="str">
        <f>VLOOKUP(B762,'[1]Current Slope List'!$A$29:$M$1904,4,FALSE)</f>
        <v>E</v>
      </c>
      <c r="H762" s="6" t="str">
        <f>VLOOKUP(B762,'[1]Current Slope List'!$A$29:$M$1904,5,FALSE)</f>
        <v>SKW&amp;Is-S</v>
      </c>
      <c r="I762" s="6" t="s">
        <v>899</v>
      </c>
      <c r="J762" s="6" t="s">
        <v>1316</v>
      </c>
      <c r="K762" s="6">
        <f>VLOOKUP(B762,'[1]Current Slope List'!$A$29:$M$1904,11,FALSE)</f>
        <v>0</v>
      </c>
      <c r="L762" s="5" t="s">
        <v>1317</v>
      </c>
      <c r="M762" s="5" t="s">
        <v>1318</v>
      </c>
      <c r="N762" s="5" t="str">
        <f>VLOOKUP(B762,'[1]Current Slope List'!$A$29:$M$1904,8,FALSE)</f>
        <v>MD</v>
      </c>
      <c r="O762" s="7" t="s">
        <v>46</v>
      </c>
      <c r="P762" s="6" t="s">
        <v>49</v>
      </c>
      <c r="Q762" s="6" t="s">
        <v>49</v>
      </c>
      <c r="R762" s="6" t="s">
        <v>49</v>
      </c>
      <c r="S762" s="6" t="s">
        <v>49</v>
      </c>
      <c r="T762" s="6" t="s">
        <v>49</v>
      </c>
      <c r="U762" s="6" t="s">
        <v>49</v>
      </c>
      <c r="V762" s="6" t="s">
        <v>49</v>
      </c>
      <c r="W762" s="6" t="s">
        <v>49</v>
      </c>
      <c r="X762" s="6" t="s">
        <v>49</v>
      </c>
      <c r="Y762" s="6" t="s">
        <v>49</v>
      </c>
      <c r="Z762" s="6" t="s">
        <v>49</v>
      </c>
      <c r="AA762" s="9" t="s">
        <v>1329</v>
      </c>
      <c r="AB762" s="9">
        <v>39.4</v>
      </c>
      <c r="AC762" s="9" t="s">
        <v>71</v>
      </c>
      <c r="AD762" s="9" t="s">
        <v>56</v>
      </c>
      <c r="AE762" s="9" t="s">
        <v>72</v>
      </c>
      <c r="AF762" s="5">
        <v>2</v>
      </c>
      <c r="AG762" s="10">
        <f>VLOOKUP(B762,[1]NPRS!$A$29:$O$1904,10,FALSE)</f>
        <v>0.67</v>
      </c>
      <c r="AH762" s="5" t="str">
        <f>VLOOKUP(B762,'[1]Current Slope List'!$A$29:$M$1904,12,FALSE)</f>
        <v>No</v>
      </c>
      <c r="AI762" s="6" t="str">
        <f>IF(VLOOKUP(B762,'[1]intensive 2019'!$A$2:$E$145,1,TRUE)=B762,"Y","N")</f>
        <v>N</v>
      </c>
      <c r="AJ762" s="6" t="s">
        <v>50</v>
      </c>
      <c r="AL762" s="6" t="s">
        <v>50</v>
      </c>
      <c r="AM762" s="6" t="s">
        <v>50</v>
      </c>
      <c r="AN762" s="6" t="s">
        <v>50</v>
      </c>
      <c r="AO762" s="6" t="s">
        <v>50</v>
      </c>
      <c r="AP762" s="6" t="s">
        <v>50</v>
      </c>
    </row>
    <row r="763" spans="1:42">
      <c r="A763" s="5">
        <v>762</v>
      </c>
      <c r="B763" s="5" t="s">
        <v>1330</v>
      </c>
      <c r="C763" s="6" t="str">
        <f>IF(VLOOKUP(B763,'[1]Current Slope List'!$A$29:$M$1904,1,FALSE)=B763,"Y","N")</f>
        <v>Y</v>
      </c>
      <c r="D763" s="5" t="str">
        <f>VLOOKUP(B763,'[1]Current Slope List'!$A$29:$M$1904,2,FALSE)</f>
        <v>14NE-B/C226</v>
      </c>
      <c r="E763" s="5">
        <f>VLOOKUP(B763,'[1]Current Slope List'!$A$29:$M$1904,3,FALSE)</f>
        <v>0</v>
      </c>
      <c r="F763" s="6" t="str">
        <f t="shared" si="22"/>
        <v>WHOLE</v>
      </c>
      <c r="G763" s="6" t="str">
        <f>VLOOKUP(B763,'[1]Current Slope List'!$A$29:$M$1904,4,FALSE)</f>
        <v>E</v>
      </c>
      <c r="H763" s="6" t="str">
        <f>VLOOKUP(B763,'[1]Current Slope List'!$A$29:$M$1904,5,FALSE)</f>
        <v>SKW&amp;Is-S</v>
      </c>
      <c r="I763" s="6" t="s">
        <v>899</v>
      </c>
      <c r="J763" s="6" t="s">
        <v>900</v>
      </c>
      <c r="K763" s="6">
        <f>VLOOKUP(B763,'[1]Current Slope List'!$A$29:$M$1904,11,FALSE)</f>
        <v>0</v>
      </c>
      <c r="L763" s="5" t="s">
        <v>1331</v>
      </c>
      <c r="M763" s="5" t="s">
        <v>1332</v>
      </c>
      <c r="N763" s="5" t="str">
        <f>VLOOKUP(B763,'[1]Current Slope List'!$A$29:$M$1904,8,FALSE)</f>
        <v>FEHD</v>
      </c>
      <c r="O763" s="7" t="s">
        <v>46</v>
      </c>
      <c r="P763" s="7">
        <v>47</v>
      </c>
      <c r="Q763" s="7">
        <v>4.2</v>
      </c>
      <c r="R763" s="7">
        <v>7</v>
      </c>
      <c r="S763" s="7">
        <f t="shared" si="23"/>
        <v>29.400000000000002</v>
      </c>
      <c r="T763" s="12">
        <v>0.15</v>
      </c>
      <c r="U763" s="12">
        <v>0</v>
      </c>
      <c r="V763" s="12">
        <v>0</v>
      </c>
      <c r="W763" s="12">
        <v>0.85</v>
      </c>
      <c r="X763" s="12">
        <v>0</v>
      </c>
      <c r="Y763" s="6" t="s">
        <v>61</v>
      </c>
      <c r="Z763" s="6" t="s">
        <v>72</v>
      </c>
      <c r="AA763" s="9" t="s">
        <v>116</v>
      </c>
      <c r="AB763" s="9" t="s">
        <v>116</v>
      </c>
      <c r="AC763" s="9" t="s">
        <v>116</v>
      </c>
      <c r="AD763" s="9" t="s">
        <v>116</v>
      </c>
      <c r="AE763" s="9" t="s">
        <v>49</v>
      </c>
      <c r="AF763" s="5">
        <v>1</v>
      </c>
      <c r="AG763" s="10">
        <f>VLOOKUP(B763,[1]NPRS!$A$29:$O$1904,10,FALSE)</f>
        <v>1.31</v>
      </c>
      <c r="AH763" s="5" t="str">
        <f>VLOOKUP(B763,'[1]Current Slope List'!$A$29:$M$1904,12,FALSE)</f>
        <v>Yes</v>
      </c>
      <c r="AI763" s="6" t="str">
        <f>IF(VLOOKUP(B763,'[1]intensive 2019'!$A$2:$E$145,1,TRUE)=B763,"Y","N")</f>
        <v>N</v>
      </c>
      <c r="AJ763" s="6" t="s">
        <v>50</v>
      </c>
      <c r="AK763" s="5">
        <v>0</v>
      </c>
      <c r="AL763" s="6" t="s">
        <v>50</v>
      </c>
      <c r="AM763" s="6" t="s">
        <v>50</v>
      </c>
      <c r="AN763" s="6" t="s">
        <v>50</v>
      </c>
      <c r="AO763" s="6" t="s">
        <v>50</v>
      </c>
      <c r="AP763" s="6" t="s">
        <v>50</v>
      </c>
    </row>
    <row r="764" spans="1:42">
      <c r="A764" s="5">
        <v>763</v>
      </c>
      <c r="B764" s="5" t="s">
        <v>1333</v>
      </c>
      <c r="C764" s="6" t="str">
        <f>IF(VLOOKUP(B764,'[1]Current Slope List'!$A$29:$M$1904,1,FALSE)=B764,"Y","N")</f>
        <v>Y</v>
      </c>
      <c r="D764" s="5" t="str">
        <f>VLOOKUP(B764,'[1]Current Slope List'!$A$29:$M$1904,2,FALSE)</f>
        <v>11SW-B/C105</v>
      </c>
      <c r="E764" s="5">
        <f>VLOOKUP(B764,'[1]Current Slope List'!$A$29:$M$1904,3,FALSE)</f>
        <v>0</v>
      </c>
      <c r="F764" s="6" t="str">
        <f t="shared" si="22"/>
        <v>WHOLE</v>
      </c>
      <c r="G764" s="6" t="str">
        <f>VLOOKUP(B764,'[1]Current Slope List'!$A$29:$M$1904,4,FALSE)</f>
        <v>Heritage</v>
      </c>
      <c r="H764" s="6" t="str">
        <f>VLOOKUP(B764,'[1]Current Slope List'!$A$29:$M$1904,5,FALSE)</f>
        <v>Antiq</v>
      </c>
      <c r="I764" s="6" t="s">
        <v>1334</v>
      </c>
      <c r="K764" s="6" t="str">
        <f>VLOOKUP(B764,'[1]Current Slope List'!$A$29:$M$1904,11,FALSE)</f>
        <v>Central_Admiralty</v>
      </c>
      <c r="L764" s="5" t="s">
        <v>1335</v>
      </c>
      <c r="M764" s="5" t="s">
        <v>1336</v>
      </c>
      <c r="N764" s="5" t="str">
        <f>VLOOKUP(B764,'[1]Current Slope List'!$A$29:$M$1904,8,FALSE)</f>
        <v>GPA</v>
      </c>
      <c r="O764" s="7" t="s">
        <v>46</v>
      </c>
      <c r="P764" s="7">
        <v>60</v>
      </c>
      <c r="Q764" s="7">
        <v>4</v>
      </c>
      <c r="R764" s="7">
        <v>25</v>
      </c>
      <c r="S764" s="7">
        <f t="shared" si="23"/>
        <v>100</v>
      </c>
      <c r="T764" s="12">
        <v>0</v>
      </c>
      <c r="U764" s="12">
        <v>0</v>
      </c>
      <c r="V764" s="12">
        <v>0</v>
      </c>
      <c r="W764" s="12">
        <v>0</v>
      </c>
      <c r="X764" s="12">
        <v>1</v>
      </c>
      <c r="Y764" s="6" t="s">
        <v>61</v>
      </c>
      <c r="Z764" s="6" t="s">
        <v>72</v>
      </c>
      <c r="AA764" s="9" t="s">
        <v>116</v>
      </c>
      <c r="AB764" s="9" t="s">
        <v>116</v>
      </c>
      <c r="AC764" s="9" t="s">
        <v>116</v>
      </c>
      <c r="AD764" s="9" t="s">
        <v>116</v>
      </c>
      <c r="AE764" s="9" t="s">
        <v>49</v>
      </c>
      <c r="AF764" s="5">
        <v>2</v>
      </c>
      <c r="AG764" s="10">
        <f>VLOOKUP(B764,[1]NPRS!$A$29:$O$1904,10,FALSE)</f>
        <v>0.73</v>
      </c>
      <c r="AH764" s="5" t="str">
        <f>VLOOKUP(B764,'[1]Current Slope List'!$A$29:$M$1904,12,FALSE)</f>
        <v>No</v>
      </c>
      <c r="AI764" s="6" t="str">
        <f>IF(VLOOKUP(B764,'[1]intensive 2019'!$A$2:$E$145,1,TRUE)=B764,"Y","N")</f>
        <v>N</v>
      </c>
      <c r="AJ764" s="6" t="s">
        <v>50</v>
      </c>
      <c r="AK764" s="5">
        <v>0</v>
      </c>
      <c r="AL764" s="6" t="s">
        <v>50</v>
      </c>
      <c r="AM764" s="6" t="s">
        <v>50</v>
      </c>
      <c r="AN764" s="6" t="s">
        <v>50</v>
      </c>
      <c r="AO764" s="6" t="s">
        <v>50</v>
      </c>
      <c r="AP764" s="6" t="s">
        <v>50</v>
      </c>
    </row>
    <row r="765" spans="1:42">
      <c r="A765" s="5">
        <v>764</v>
      </c>
      <c r="B765" s="5" t="s">
        <v>1337</v>
      </c>
      <c r="C765" s="6" t="str">
        <f>IF(VLOOKUP(B765,'[1]Current Slope List'!$A$29:$M$1904,1,FALSE)=B765,"Y","N")</f>
        <v>Y</v>
      </c>
      <c r="D765" s="5" t="str">
        <f>VLOOKUP(B765,'[1]Current Slope List'!$A$29:$M$1904,2,FALSE)</f>
        <v>11SW-B/R382</v>
      </c>
      <c r="E765" s="5">
        <f>VLOOKUP(B765,'[1]Current Slope List'!$A$29:$M$1904,3,FALSE)</f>
        <v>0</v>
      </c>
      <c r="F765" s="6" t="str">
        <f t="shared" si="22"/>
        <v>WHOLE</v>
      </c>
      <c r="G765" s="6" t="str">
        <f>VLOOKUP(B765,'[1]Current Slope List'!$A$29:$M$1904,4,FALSE)</f>
        <v>Heritage</v>
      </c>
      <c r="H765" s="6" t="str">
        <f>VLOOKUP(B765,'[1]Current Slope List'!$A$29:$M$1904,5,FALSE)</f>
        <v>Antiq</v>
      </c>
      <c r="I765" s="6" t="s">
        <v>1334</v>
      </c>
      <c r="K765" s="6" t="str">
        <f>VLOOKUP(B765,'[1]Current Slope List'!$A$29:$M$1904,11,FALSE)</f>
        <v>Central_Admiralty</v>
      </c>
      <c r="L765" s="5" t="s">
        <v>1335</v>
      </c>
      <c r="M765" s="5" t="s">
        <v>1336</v>
      </c>
      <c r="N765" s="5" t="str">
        <f>VLOOKUP(B765,'[1]Current Slope List'!$A$29:$M$1904,8,FALSE)</f>
        <v>GPA</v>
      </c>
      <c r="O765" s="7" t="s">
        <v>46</v>
      </c>
      <c r="P765" s="6" t="s">
        <v>49</v>
      </c>
      <c r="Q765" s="6" t="s">
        <v>49</v>
      </c>
      <c r="R765" s="6" t="s">
        <v>49</v>
      </c>
      <c r="S765" s="6" t="s">
        <v>49</v>
      </c>
      <c r="T765" s="6" t="s">
        <v>49</v>
      </c>
      <c r="U765" s="6" t="s">
        <v>49</v>
      </c>
      <c r="V765" s="6" t="s">
        <v>49</v>
      </c>
      <c r="W765" s="6" t="s">
        <v>49</v>
      </c>
      <c r="X765" s="6" t="s">
        <v>49</v>
      </c>
      <c r="Y765" s="6" t="s">
        <v>49</v>
      </c>
      <c r="Z765" s="6" t="s">
        <v>49</v>
      </c>
      <c r="AA765" s="9" t="s">
        <v>270</v>
      </c>
      <c r="AB765" s="9" t="s">
        <v>790</v>
      </c>
      <c r="AC765" s="9">
        <v>80</v>
      </c>
      <c r="AD765" s="9" t="s">
        <v>352</v>
      </c>
      <c r="AE765" s="9" t="s">
        <v>72</v>
      </c>
      <c r="AF765" s="5">
        <v>2</v>
      </c>
      <c r="AG765" s="10">
        <f>VLOOKUP(B765,[1]NPRS!$A$29:$O$1904,10,FALSE)</f>
        <v>0.51</v>
      </c>
      <c r="AH765" s="5" t="str">
        <f>VLOOKUP(B765,'[1]Current Slope List'!$A$29:$M$1904,12,FALSE)</f>
        <v>Yes</v>
      </c>
      <c r="AI765" s="6" t="str">
        <f>IF(VLOOKUP(B765,'[1]intensive 2019'!$A$2:$E$145,1,TRUE)=B765,"Y","N")</f>
        <v>Y</v>
      </c>
      <c r="AJ765" s="6" t="str">
        <f>IF(VLOOKUP(B765,[1]PWI!$A$2:$B$239,1,FALSE)=B765,"Y","N")</f>
        <v>Y</v>
      </c>
      <c r="AK765" s="5">
        <v>1</v>
      </c>
      <c r="AL765" s="6" t="str">
        <f>IF(VLOOKUP(B765,[1]OVT_SWT!$A$2:$E$100,1,FALSE)=B765,"Y","N")</f>
        <v>Y</v>
      </c>
      <c r="AM765" s="6" t="s">
        <v>50</v>
      </c>
      <c r="AN765" s="6" t="s">
        <v>50</v>
      </c>
      <c r="AO765" s="6" t="s">
        <v>50</v>
      </c>
      <c r="AP765" s="6" t="s">
        <v>50</v>
      </c>
    </row>
    <row r="766" spans="1:42">
      <c r="A766" s="5">
        <v>765</v>
      </c>
      <c r="B766" s="5" t="s">
        <v>1338</v>
      </c>
      <c r="C766" s="6" t="str">
        <f>IF(VLOOKUP(B766,'[1]Current Slope List'!$A$29:$M$1904,1,FALSE)=B766,"Y","N")</f>
        <v>Y</v>
      </c>
      <c r="D766" s="5" t="str">
        <f>VLOOKUP(B766,'[1]Current Slope List'!$A$29:$M$1904,2,FALSE)</f>
        <v>11SW-B/R379</v>
      </c>
      <c r="E766" s="5">
        <f>VLOOKUP(B766,'[1]Current Slope List'!$A$29:$M$1904,3,FALSE)</f>
        <v>3</v>
      </c>
      <c r="F766" s="6">
        <f t="shared" si="22"/>
        <v>3</v>
      </c>
      <c r="G766" s="6" t="str">
        <f>VLOOKUP(B766,'[1]Current Slope List'!$A$29:$M$1904,4,FALSE)</f>
        <v>Heritage</v>
      </c>
      <c r="H766" s="6" t="str">
        <f>VLOOKUP(B766,'[1]Current Slope List'!$A$29:$M$1904,5,FALSE)</f>
        <v>Antiq</v>
      </c>
      <c r="I766" s="6" t="s">
        <v>1334</v>
      </c>
      <c r="K766" s="6" t="str">
        <f>VLOOKUP(B766,'[1]Current Slope List'!$A$29:$M$1904,11,FALSE)</f>
        <v>Central_Admiralty</v>
      </c>
      <c r="L766" s="5" t="s">
        <v>1335</v>
      </c>
      <c r="M766" s="5" t="s">
        <v>1336</v>
      </c>
      <c r="N766" s="5" t="str">
        <f>VLOOKUP(B766,'[1]Current Slope List'!$A$29:$M$1904,8,FALSE)</f>
        <v>CS' OFF</v>
      </c>
      <c r="O766" s="7" t="s">
        <v>46</v>
      </c>
      <c r="P766" s="6" t="s">
        <v>49</v>
      </c>
      <c r="Q766" s="6" t="s">
        <v>49</v>
      </c>
      <c r="R766" s="6" t="s">
        <v>49</v>
      </c>
      <c r="S766" s="6" t="s">
        <v>49</v>
      </c>
      <c r="T766" s="6" t="s">
        <v>49</v>
      </c>
      <c r="U766" s="6" t="s">
        <v>49</v>
      </c>
      <c r="V766" s="6" t="s">
        <v>49</v>
      </c>
      <c r="W766" s="6" t="s">
        <v>49</v>
      </c>
      <c r="X766" s="6" t="s">
        <v>49</v>
      </c>
      <c r="Y766" s="6" t="s">
        <v>49</v>
      </c>
      <c r="Z766" s="6" t="s">
        <v>49</v>
      </c>
      <c r="AA766" s="9" t="s">
        <v>196</v>
      </c>
      <c r="AB766" s="9" t="s">
        <v>1339</v>
      </c>
      <c r="AC766" s="9" t="s">
        <v>55</v>
      </c>
      <c r="AD766" s="9" t="s">
        <v>187</v>
      </c>
      <c r="AE766" s="9" t="s">
        <v>62</v>
      </c>
      <c r="AF766" s="5">
        <v>1</v>
      </c>
      <c r="AG766" s="10">
        <f>VLOOKUP(B766,[1]NPRS!$A$29:$O$1904,10,FALSE)</f>
        <v>0</v>
      </c>
      <c r="AH766" s="5" t="str">
        <f>VLOOKUP(B766,'[1]Current Slope List'!$A$29:$M$1904,12,FALSE)</f>
        <v>No</v>
      </c>
      <c r="AI766" s="6" t="str">
        <f>IF(VLOOKUP(B766,'[1]intensive 2019'!$A$2:$E$145,1,TRUE)=B766,"Y","N")</f>
        <v>N</v>
      </c>
      <c r="AJ766" s="6" t="s">
        <v>50</v>
      </c>
      <c r="AL766" s="6" t="s">
        <v>50</v>
      </c>
      <c r="AM766" s="6" t="s">
        <v>50</v>
      </c>
      <c r="AN766" s="6" t="s">
        <v>50</v>
      </c>
      <c r="AO766" s="6" t="s">
        <v>50</v>
      </c>
      <c r="AP766" s="6" t="s">
        <v>50</v>
      </c>
    </row>
    <row r="767" spans="1:42">
      <c r="A767" s="5">
        <v>766</v>
      </c>
      <c r="B767" s="5" t="s">
        <v>1340</v>
      </c>
      <c r="C767" s="6" t="str">
        <f>IF(VLOOKUP(B767,'[1]Current Slope List'!$A$29:$M$1904,1,FALSE)=B767,"Y","N")</f>
        <v>Y</v>
      </c>
      <c r="D767" s="5" t="str">
        <f>VLOOKUP(B767,'[1]Current Slope List'!$A$29:$M$1904,2,FALSE)</f>
        <v>11SW-D/C1367</v>
      </c>
      <c r="E767" s="5">
        <f>VLOOKUP(B767,'[1]Current Slope List'!$A$29:$M$1904,3,FALSE)</f>
        <v>0</v>
      </c>
      <c r="F767" s="6" t="str">
        <f t="shared" si="22"/>
        <v>WHOLE</v>
      </c>
      <c r="G767" s="6" t="str">
        <f>VLOOKUP(B767,'[1]Current Slope List'!$A$29:$M$1904,4,FALSE)</f>
        <v>CP,ML&amp;Wch</v>
      </c>
      <c r="H767" s="6" t="str">
        <f>VLOOKUP(B767,'[1]Current Slope List'!$A$29:$M$1904,5,FALSE)</f>
        <v>Wch-N</v>
      </c>
      <c r="I767" s="6" t="s">
        <v>1334</v>
      </c>
      <c r="K767" s="6">
        <f>VLOOKUP(B767,'[1]Current Slope List'!$A$29:$M$1904,11,FALSE)</f>
        <v>0</v>
      </c>
      <c r="L767" s="5" t="s">
        <v>1341</v>
      </c>
      <c r="M767" s="5" t="s">
        <v>1342</v>
      </c>
      <c r="N767" s="5" t="str">
        <f>VLOOKUP(B767,'[1]Current Slope List'!$A$29:$M$1904,8,FALSE)</f>
        <v>GPA</v>
      </c>
      <c r="O767" s="7" t="s">
        <v>46</v>
      </c>
      <c r="P767" s="7">
        <v>30</v>
      </c>
      <c r="Q767" s="7">
        <v>3</v>
      </c>
      <c r="R767" s="7">
        <v>30</v>
      </c>
      <c r="S767" s="7">
        <f t="shared" si="23"/>
        <v>90</v>
      </c>
      <c r="T767" s="12">
        <v>0</v>
      </c>
      <c r="U767" s="12">
        <v>1</v>
      </c>
      <c r="V767" s="12">
        <v>0</v>
      </c>
      <c r="W767" s="12">
        <v>0</v>
      </c>
      <c r="X767" s="12">
        <v>0</v>
      </c>
      <c r="Y767" s="6" t="s">
        <v>61</v>
      </c>
      <c r="Z767" s="6" t="s">
        <v>62</v>
      </c>
      <c r="AA767" s="9" t="s">
        <v>116</v>
      </c>
      <c r="AB767" s="9" t="s">
        <v>116</v>
      </c>
      <c r="AC767" s="9" t="s">
        <v>116</v>
      </c>
      <c r="AD767" s="9" t="s">
        <v>116</v>
      </c>
      <c r="AE767" s="9" t="s">
        <v>49</v>
      </c>
      <c r="AF767" s="5">
        <v>2</v>
      </c>
      <c r="AG767" s="10">
        <f>VLOOKUP(B767,[1]NPRS!$A$29:$O$1904,10,FALSE)</f>
        <v>0.03</v>
      </c>
      <c r="AH767" s="5" t="str">
        <f>VLOOKUP(B767,'[1]Current Slope List'!$A$29:$M$1904,12,FALSE)</f>
        <v>Yes</v>
      </c>
      <c r="AI767" s="6" t="str">
        <f>IF(VLOOKUP(B767,'[1]intensive 2019'!$A$2:$E$145,1,TRUE)=B767,"Y","N")</f>
        <v>N</v>
      </c>
      <c r="AJ767" s="6" t="s">
        <v>50</v>
      </c>
      <c r="AK767" s="5">
        <v>0</v>
      </c>
      <c r="AL767" s="6" t="s">
        <v>50</v>
      </c>
      <c r="AM767" s="6" t="s">
        <v>50</v>
      </c>
      <c r="AN767" s="6" t="s">
        <v>50</v>
      </c>
      <c r="AO767" s="6" t="s">
        <v>50</v>
      </c>
      <c r="AP767" s="6" t="s">
        <v>50</v>
      </c>
    </row>
    <row r="768" spans="1:42">
      <c r="A768" s="5">
        <v>767</v>
      </c>
      <c r="B768" s="5" t="s">
        <v>1343</v>
      </c>
      <c r="C768" s="6" t="str">
        <f>IF(VLOOKUP(B768,'[1]Current Slope List'!$A$29:$M$1904,1,FALSE)=B768,"Y","N")</f>
        <v>Y</v>
      </c>
      <c r="D768" s="5" t="str">
        <f>VLOOKUP(B768,'[1]Current Slope List'!$A$29:$M$1904,2,FALSE)</f>
        <v>11SW-D/CR1415</v>
      </c>
      <c r="E768" s="5">
        <f>VLOOKUP(B768,'[1]Current Slope List'!$A$29:$M$1904,3,FALSE)</f>
        <v>0</v>
      </c>
      <c r="F768" s="6" t="str">
        <f t="shared" si="22"/>
        <v>WHOLE</v>
      </c>
      <c r="G768" s="6" t="str">
        <f>VLOOKUP(B768,'[1]Current Slope List'!$A$29:$M$1904,4,FALSE)</f>
        <v>CP,ML&amp;Wch</v>
      </c>
      <c r="H768" s="6" t="str">
        <f>VLOOKUP(B768,'[1]Current Slope List'!$A$29:$M$1904,5,FALSE)</f>
        <v>Wch-N</v>
      </c>
      <c r="I768" s="6" t="s">
        <v>1334</v>
      </c>
      <c r="K768" s="6">
        <f>VLOOKUP(B768,'[1]Current Slope List'!$A$29:$M$1904,11,FALSE)</f>
        <v>0</v>
      </c>
      <c r="L768" s="5" t="s">
        <v>1341</v>
      </c>
      <c r="M768" s="5" t="s">
        <v>1342</v>
      </c>
      <c r="N768" s="5" t="str">
        <f>VLOOKUP(B768,'[1]Current Slope List'!$A$29:$M$1904,8,FALSE)</f>
        <v>GPA</v>
      </c>
      <c r="O768" s="7" t="s">
        <v>46</v>
      </c>
      <c r="P768" s="7">
        <v>30</v>
      </c>
      <c r="Q768" s="7">
        <v>4</v>
      </c>
      <c r="R768" s="7">
        <v>45</v>
      </c>
      <c r="S768" s="7">
        <f t="shared" si="23"/>
        <v>180</v>
      </c>
      <c r="T768" s="12">
        <v>0</v>
      </c>
      <c r="U768" s="12">
        <v>1</v>
      </c>
      <c r="V768" s="12">
        <v>0</v>
      </c>
      <c r="W768" s="12">
        <v>0</v>
      </c>
      <c r="X768" s="12">
        <v>0</v>
      </c>
      <c r="Y768" s="6" t="s">
        <v>61</v>
      </c>
      <c r="Z768" s="6" t="s">
        <v>62</v>
      </c>
      <c r="AA768" s="9" t="s">
        <v>257</v>
      </c>
      <c r="AB768" s="9" t="s">
        <v>551</v>
      </c>
      <c r="AC768" s="9" t="s">
        <v>121</v>
      </c>
      <c r="AD768" s="9" t="s">
        <v>113</v>
      </c>
      <c r="AE768" s="9" t="s">
        <v>62</v>
      </c>
      <c r="AF768" s="5">
        <v>2</v>
      </c>
      <c r="AG768" s="10">
        <f>VLOOKUP(B768,[1]NPRS!$A$29:$O$1904,10,FALSE)</f>
        <v>0.22</v>
      </c>
      <c r="AH768" s="5" t="str">
        <f>VLOOKUP(B768,'[1]Current Slope List'!$A$29:$M$1904,12,FALSE)</f>
        <v>Yes</v>
      </c>
      <c r="AI768" s="6" t="str">
        <f>IF(VLOOKUP(B768,'[1]intensive 2019'!$A$2:$E$145,1,TRUE)=B768,"Y","N")</f>
        <v>N</v>
      </c>
      <c r="AJ768" s="6" t="s">
        <v>50</v>
      </c>
      <c r="AK768" s="5">
        <v>17</v>
      </c>
      <c r="AL768" s="6" t="s">
        <v>50</v>
      </c>
      <c r="AM768" s="6" t="s">
        <v>50</v>
      </c>
      <c r="AN768" s="6" t="s">
        <v>50</v>
      </c>
      <c r="AO768" s="6" t="s">
        <v>50</v>
      </c>
      <c r="AP768" s="6" t="s">
        <v>50</v>
      </c>
    </row>
    <row r="769" spans="1:42">
      <c r="A769" s="5">
        <v>768</v>
      </c>
      <c r="B769" s="5" t="s">
        <v>1344</v>
      </c>
      <c r="C769" s="6" t="str">
        <f>IF(VLOOKUP(B769,'[1]Current Slope List'!$A$29:$M$1904,1,FALSE)=B769,"Y","N")</f>
        <v>Y</v>
      </c>
      <c r="D769" s="5" t="str">
        <f>VLOOKUP(B769,'[1]Current Slope List'!$A$29:$M$1904,2,FALSE)</f>
        <v>11SW-D/F386</v>
      </c>
      <c r="E769" s="5">
        <f>VLOOKUP(B769,'[1]Current Slope List'!$A$29:$M$1904,3,FALSE)</f>
        <v>0</v>
      </c>
      <c r="F769" s="6" t="str">
        <f t="shared" si="22"/>
        <v>WHOLE</v>
      </c>
      <c r="G769" s="6" t="str">
        <f>VLOOKUP(B769,'[1]Current Slope List'!$A$29:$M$1904,4,FALSE)</f>
        <v>CP,ML&amp;Wch</v>
      </c>
      <c r="H769" s="6" t="str">
        <f>VLOOKUP(B769,'[1]Current Slope List'!$A$29:$M$1904,5,FALSE)</f>
        <v>Wch-N</v>
      </c>
      <c r="I769" s="6" t="s">
        <v>1334</v>
      </c>
      <c r="K769" s="6">
        <f>VLOOKUP(B769,'[1]Current Slope List'!$A$29:$M$1904,11,FALSE)</f>
        <v>0</v>
      </c>
      <c r="L769" s="5" t="s">
        <v>1341</v>
      </c>
      <c r="M769" s="5" t="s">
        <v>1342</v>
      </c>
      <c r="N769" s="5" t="str">
        <f>VLOOKUP(B769,'[1]Current Slope List'!$A$29:$M$1904,8,FALSE)</f>
        <v>GPA</v>
      </c>
      <c r="O769" s="7" t="s">
        <v>46</v>
      </c>
      <c r="P769" s="7">
        <v>35</v>
      </c>
      <c r="Q769" s="7">
        <v>10</v>
      </c>
      <c r="R769" s="7">
        <v>25</v>
      </c>
      <c r="S769" s="7">
        <f t="shared" si="23"/>
        <v>250</v>
      </c>
      <c r="T769" s="12">
        <v>0</v>
      </c>
      <c r="U769" s="12">
        <v>1</v>
      </c>
      <c r="V769" s="12">
        <v>0</v>
      </c>
      <c r="W769" s="12">
        <v>0</v>
      </c>
      <c r="X769" s="12">
        <v>0</v>
      </c>
      <c r="Y769" s="6" t="s">
        <v>61</v>
      </c>
      <c r="Z769" s="6" t="s">
        <v>62</v>
      </c>
      <c r="AA769" s="9" t="s">
        <v>116</v>
      </c>
      <c r="AB769" s="9" t="s">
        <v>116</v>
      </c>
      <c r="AC769" s="9" t="s">
        <v>116</v>
      </c>
      <c r="AD769" s="9" t="s">
        <v>116</v>
      </c>
      <c r="AE769" s="9" t="s">
        <v>49</v>
      </c>
      <c r="AF769" s="5">
        <v>3</v>
      </c>
      <c r="AG769" s="10">
        <f>VLOOKUP(B769,[1]NPRS!$A$29:$O$1904,10,FALSE)</f>
        <v>0.02</v>
      </c>
      <c r="AH769" s="5" t="str">
        <f>VLOOKUP(B769,'[1]Current Slope List'!$A$29:$M$1904,12,FALSE)</f>
        <v>Yes</v>
      </c>
      <c r="AI769" s="6" t="str">
        <f>IF(VLOOKUP(B769,'[1]intensive 2019'!$A$2:$E$145,1,TRUE)=B769,"Y","N")</f>
        <v>N</v>
      </c>
      <c r="AJ769" s="6" t="s">
        <v>50</v>
      </c>
      <c r="AK769" s="5">
        <v>8</v>
      </c>
      <c r="AL769" s="6" t="s">
        <v>50</v>
      </c>
      <c r="AM769" s="6" t="s">
        <v>50</v>
      </c>
      <c r="AN769" s="6" t="s">
        <v>50</v>
      </c>
      <c r="AO769" s="6" t="s">
        <v>50</v>
      </c>
      <c r="AP769" s="6" t="s">
        <v>50</v>
      </c>
    </row>
    <row r="770" spans="1:42">
      <c r="A770" s="5">
        <v>769</v>
      </c>
      <c r="B770" s="5" t="s">
        <v>1345</v>
      </c>
      <c r="C770" s="6" t="str">
        <f>IF(VLOOKUP(B770,'[1]Current Slope List'!$A$29:$M$1904,1,FALSE)=B770,"Y","N")</f>
        <v>Y</v>
      </c>
      <c r="D770" s="5" t="str">
        <f>VLOOKUP(B770,'[1]Current Slope List'!$A$29:$M$1904,2,FALSE)</f>
        <v>11SW-A/R543</v>
      </c>
      <c r="E770" s="5">
        <f>VLOOKUP(B770,'[1]Current Slope List'!$A$29:$M$1904,3,FALSE)</f>
        <v>0</v>
      </c>
      <c r="F770" s="6" t="str">
        <f t="shared" si="22"/>
        <v>WHOLE</v>
      </c>
      <c r="G770" s="6" t="str">
        <f>VLOOKUP(B770,'[1]Current Slope List'!$A$29:$M$1904,4,FALSE)</f>
        <v>CP,ML&amp;Wch</v>
      </c>
      <c r="H770" s="6" t="str">
        <f>VLOOKUP(B770,'[1]Current Slope List'!$A$29:$M$1904,5,FALSE)</f>
        <v>C-W</v>
      </c>
      <c r="I770" s="6" t="s">
        <v>1334</v>
      </c>
      <c r="K770" s="6" t="str">
        <f>VLOOKUP(B770,'[1]Current Slope List'!$A$29:$M$1904,11,FALSE)</f>
        <v>SheungWan_SaiYingPun</v>
      </c>
      <c r="L770" s="5" t="s">
        <v>1346</v>
      </c>
      <c r="M770" s="5" t="s">
        <v>1347</v>
      </c>
      <c r="N770" s="5" t="str">
        <f>VLOOKUP(B770,'[1]Current Slope List'!$A$29:$M$1904,8,FALSE)</f>
        <v>EB</v>
      </c>
      <c r="O770" s="7" t="s">
        <v>46</v>
      </c>
      <c r="P770" s="6" t="s">
        <v>49</v>
      </c>
      <c r="Q770" s="6" t="s">
        <v>49</v>
      </c>
      <c r="R770" s="6" t="s">
        <v>49</v>
      </c>
      <c r="S770" s="6" t="s">
        <v>49</v>
      </c>
      <c r="T770" s="6" t="s">
        <v>49</v>
      </c>
      <c r="U770" s="6" t="s">
        <v>49</v>
      </c>
      <c r="V770" s="6" t="s">
        <v>49</v>
      </c>
      <c r="W770" s="6" t="s">
        <v>49</v>
      </c>
      <c r="X770" s="6" t="s">
        <v>49</v>
      </c>
      <c r="Y770" s="6" t="s">
        <v>49</v>
      </c>
      <c r="Z770" s="6" t="s">
        <v>49</v>
      </c>
      <c r="AA770" s="9" t="s">
        <v>270</v>
      </c>
      <c r="AB770" s="9">
        <v>77</v>
      </c>
      <c r="AC770" s="9" t="s">
        <v>121</v>
      </c>
      <c r="AD770" s="9" t="s">
        <v>56</v>
      </c>
      <c r="AE770" s="9" t="s">
        <v>72</v>
      </c>
      <c r="AF770" s="5">
        <v>2</v>
      </c>
      <c r="AG770" s="10">
        <f>VLOOKUP(B770,[1]NPRS!$A$29:$O$1904,10,FALSE)</f>
        <v>0.12</v>
      </c>
      <c r="AH770" s="5" t="str">
        <f>VLOOKUP(B770,'[1]Current Slope List'!$A$29:$M$1904,12,FALSE)</f>
        <v>No</v>
      </c>
      <c r="AI770" s="6" t="str">
        <f>IF(VLOOKUP(B770,'[1]intensive 2019'!$A$2:$E$145,1,TRUE)=B770,"Y","N")</f>
        <v>N</v>
      </c>
      <c r="AJ770" s="6" t="s">
        <v>50</v>
      </c>
      <c r="AL770" s="6" t="s">
        <v>50</v>
      </c>
      <c r="AM770" s="6" t="s">
        <v>50</v>
      </c>
      <c r="AN770" s="6" t="s">
        <v>50</v>
      </c>
      <c r="AO770" s="6" t="s">
        <v>50</v>
      </c>
      <c r="AP770" s="6" t="s">
        <v>50</v>
      </c>
    </row>
    <row r="771" spans="1:42">
      <c r="A771" s="5">
        <v>770</v>
      </c>
      <c r="B771" s="5" t="s">
        <v>1348</v>
      </c>
      <c r="C771" s="6" t="str">
        <f>IF(VLOOKUP(B771,'[1]Current Slope List'!$A$29:$M$1904,1,FALSE)=B771,"Y","N")</f>
        <v>Y</v>
      </c>
      <c r="D771" s="5" t="str">
        <f>VLOOKUP(B771,'[1]Current Slope List'!$A$29:$M$1904,2,FALSE)</f>
        <v>11SW-A/R544</v>
      </c>
      <c r="E771" s="5">
        <f>VLOOKUP(B771,'[1]Current Slope List'!$A$29:$M$1904,3,FALSE)</f>
        <v>0</v>
      </c>
      <c r="F771" s="6" t="str">
        <f t="shared" ref="F771:F834" si="24">IF(E771=0,"WHOLE",E771)</f>
        <v>WHOLE</v>
      </c>
      <c r="G771" s="6" t="str">
        <f>VLOOKUP(B771,'[1]Current Slope List'!$A$29:$M$1904,4,FALSE)</f>
        <v>CP,ML&amp;Wch</v>
      </c>
      <c r="H771" s="6" t="str">
        <f>VLOOKUP(B771,'[1]Current Slope List'!$A$29:$M$1904,5,FALSE)</f>
        <v>C-W</v>
      </c>
      <c r="I771" s="6" t="s">
        <v>1334</v>
      </c>
      <c r="K771" s="6" t="str">
        <f>VLOOKUP(B771,'[1]Current Slope List'!$A$29:$M$1904,11,FALSE)</f>
        <v>SheungWan_SaiYingPun</v>
      </c>
      <c r="L771" s="5" t="s">
        <v>1346</v>
      </c>
      <c r="M771" s="5" t="s">
        <v>1347</v>
      </c>
      <c r="N771" s="5" t="str">
        <f>VLOOKUP(B771,'[1]Current Slope List'!$A$29:$M$1904,8,FALSE)</f>
        <v>EB</v>
      </c>
      <c r="O771" s="7" t="s">
        <v>46</v>
      </c>
      <c r="P771" s="6" t="s">
        <v>49</v>
      </c>
      <c r="Q771" s="6" t="s">
        <v>49</v>
      </c>
      <c r="R771" s="6" t="s">
        <v>49</v>
      </c>
      <c r="S771" s="6" t="s">
        <v>49</v>
      </c>
      <c r="T771" s="6" t="s">
        <v>49</v>
      </c>
      <c r="U771" s="6" t="s">
        <v>49</v>
      </c>
      <c r="V771" s="6" t="s">
        <v>49</v>
      </c>
      <c r="W771" s="6" t="s">
        <v>49</v>
      </c>
      <c r="X771" s="6" t="s">
        <v>49</v>
      </c>
      <c r="Y771" s="6" t="s">
        <v>49</v>
      </c>
      <c r="Z771" s="6" t="s">
        <v>49</v>
      </c>
      <c r="AA771" s="9" t="s">
        <v>95</v>
      </c>
      <c r="AB771" s="9" t="s">
        <v>1349</v>
      </c>
      <c r="AC771" s="9" t="s">
        <v>71</v>
      </c>
      <c r="AD771" s="9" t="s">
        <v>352</v>
      </c>
      <c r="AE771" s="9" t="s">
        <v>72</v>
      </c>
      <c r="AF771" s="5">
        <v>2</v>
      </c>
      <c r="AG771" s="10">
        <f>VLOOKUP(B771,[1]NPRS!$A$29:$O$1904,10,FALSE)</f>
        <v>0</v>
      </c>
      <c r="AH771" s="5" t="str">
        <f>VLOOKUP(B771,'[1]Current Slope List'!$A$29:$M$1904,12,FALSE)</f>
        <v>No</v>
      </c>
      <c r="AI771" s="6" t="str">
        <f>IF(VLOOKUP(B771,'[1]intensive 2019'!$A$2:$E$145,1,TRUE)=B771,"Y","N")</f>
        <v>N</v>
      </c>
      <c r="AJ771" s="6" t="s">
        <v>50</v>
      </c>
      <c r="AL771" s="6" t="s">
        <v>50</v>
      </c>
      <c r="AM771" s="6" t="s">
        <v>50</v>
      </c>
      <c r="AN771" s="6" t="s">
        <v>50</v>
      </c>
      <c r="AO771" s="6" t="s">
        <v>50</v>
      </c>
      <c r="AP771" s="6" t="s">
        <v>50</v>
      </c>
    </row>
    <row r="772" spans="1:42">
      <c r="A772" s="5">
        <v>771</v>
      </c>
      <c r="B772" s="5" t="s">
        <v>1350</v>
      </c>
      <c r="C772" s="6" t="str">
        <f>IF(VLOOKUP(B772,'[1]Current Slope List'!$A$29:$M$1904,1,FALSE)=B772,"Y","N")</f>
        <v>Y</v>
      </c>
      <c r="D772" s="5" t="str">
        <f>VLOOKUP(B772,'[1]Current Slope List'!$A$29:$M$1904,2,FALSE)</f>
        <v>11SW-A/CR731</v>
      </c>
      <c r="E772" s="5">
        <f>VLOOKUP(B772,'[1]Current Slope List'!$A$29:$M$1904,3,FALSE)</f>
        <v>0</v>
      </c>
      <c r="F772" s="6" t="str">
        <f t="shared" si="24"/>
        <v>WHOLE</v>
      </c>
      <c r="G772" s="6" t="str">
        <f>VLOOKUP(B772,'[1]Current Slope List'!$A$29:$M$1904,4,FALSE)</f>
        <v>CP,ML&amp;Wch</v>
      </c>
      <c r="H772" s="6" t="str">
        <f>VLOOKUP(B772,'[1]Current Slope List'!$A$29:$M$1904,5,FALSE)</f>
        <v>C-W</v>
      </c>
      <c r="I772" s="6" t="s">
        <v>1334</v>
      </c>
      <c r="K772" s="6" t="str">
        <f>VLOOKUP(B772,'[1]Current Slope List'!$A$29:$M$1904,11,FALSE)</f>
        <v>SheungWan_SaiYingPun</v>
      </c>
      <c r="L772" s="5" t="s">
        <v>1351</v>
      </c>
      <c r="M772" s="5" t="s">
        <v>1352</v>
      </c>
      <c r="N772" s="5" t="str">
        <f>VLOOKUP(B772,'[1]Current Slope List'!$A$29:$M$1904,8,FALSE)</f>
        <v>LCSD</v>
      </c>
      <c r="O772" s="7" t="s">
        <v>46</v>
      </c>
      <c r="P772" s="7">
        <v>40</v>
      </c>
      <c r="Q772" s="7">
        <v>2.5</v>
      </c>
      <c r="R772" s="7">
        <v>4</v>
      </c>
      <c r="S772" s="7">
        <f t="shared" ref="S772:S835" si="25">SUM(Q772*R772)</f>
        <v>10</v>
      </c>
      <c r="T772" s="12">
        <v>0</v>
      </c>
      <c r="U772" s="12">
        <v>0</v>
      </c>
      <c r="V772" s="12">
        <v>1</v>
      </c>
      <c r="W772" s="12">
        <v>0</v>
      </c>
      <c r="X772" s="12">
        <v>0</v>
      </c>
      <c r="Y772" s="6" t="s">
        <v>61</v>
      </c>
      <c r="Z772" s="6" t="s">
        <v>62</v>
      </c>
      <c r="AA772" s="9" t="s">
        <v>797</v>
      </c>
      <c r="AB772" s="9" t="s">
        <v>248</v>
      </c>
      <c r="AC772" s="9" t="s">
        <v>71</v>
      </c>
      <c r="AD772" s="9" t="s">
        <v>113</v>
      </c>
      <c r="AE772" s="9" t="s">
        <v>62</v>
      </c>
      <c r="AF772" s="5">
        <v>2</v>
      </c>
      <c r="AG772" s="10">
        <f>VLOOKUP(B772,[1]NPRS!$A$29:$O$1904,10,FALSE)</f>
        <v>0.15</v>
      </c>
      <c r="AH772" s="5" t="str">
        <f>VLOOKUP(B772,'[1]Current Slope List'!$A$29:$M$1904,12,FALSE)</f>
        <v>Yes</v>
      </c>
      <c r="AI772" s="6" t="str">
        <f>IF(VLOOKUP(B772,'[1]intensive 2019'!$A$2:$E$145,1,TRUE)=B772,"Y","N")</f>
        <v>N</v>
      </c>
      <c r="AJ772" s="6" t="s">
        <v>50</v>
      </c>
      <c r="AK772" s="5">
        <v>0</v>
      </c>
      <c r="AL772" s="6" t="s">
        <v>50</v>
      </c>
      <c r="AM772" s="6" t="s">
        <v>50</v>
      </c>
      <c r="AN772" s="6" t="s">
        <v>50</v>
      </c>
      <c r="AO772" s="6" t="s">
        <v>50</v>
      </c>
      <c r="AP772" s="6" t="s">
        <v>50</v>
      </c>
    </row>
    <row r="773" spans="1:42">
      <c r="A773" s="5">
        <v>772</v>
      </c>
      <c r="B773" s="5" t="s">
        <v>1353</v>
      </c>
      <c r="C773" s="6" t="str">
        <f>IF(VLOOKUP(B773,'[1]Current Slope List'!$A$29:$M$1904,1,FALSE)=B773,"Y","N")</f>
        <v>Y</v>
      </c>
      <c r="D773" s="5" t="str">
        <f>VLOOKUP(B773,'[1]Current Slope List'!$A$29:$M$1904,2,FALSE)</f>
        <v>11SW-A/R437</v>
      </c>
      <c r="E773" s="5">
        <f>VLOOKUP(B773,'[1]Current Slope List'!$A$29:$M$1904,3,FALSE)</f>
        <v>0</v>
      </c>
      <c r="F773" s="6" t="str">
        <f t="shared" si="24"/>
        <v>WHOLE</v>
      </c>
      <c r="G773" s="6" t="str">
        <f>VLOOKUP(B773,'[1]Current Slope List'!$A$29:$M$1904,4,FALSE)</f>
        <v>CP,ML&amp;Wch</v>
      </c>
      <c r="H773" s="6" t="str">
        <f>VLOOKUP(B773,'[1]Current Slope List'!$A$29:$M$1904,5,FALSE)</f>
        <v>C-W</v>
      </c>
      <c r="I773" s="6" t="s">
        <v>1334</v>
      </c>
      <c r="K773" s="6" t="str">
        <f>VLOOKUP(B773,'[1]Current Slope List'!$A$29:$M$1904,11,FALSE)</f>
        <v>SheungWan_SaiYingPun</v>
      </c>
      <c r="L773" s="5" t="s">
        <v>1351</v>
      </c>
      <c r="M773" s="5" t="s">
        <v>1354</v>
      </c>
      <c r="N773" s="5" t="str">
        <f>VLOOKUP(B773,'[1]Current Slope List'!$A$29:$M$1904,8,FALSE)</f>
        <v>LCSD</v>
      </c>
      <c r="O773" s="7" t="s">
        <v>46</v>
      </c>
      <c r="P773" s="6" t="s">
        <v>49</v>
      </c>
      <c r="Q773" s="6" t="s">
        <v>49</v>
      </c>
      <c r="R773" s="6" t="s">
        <v>49</v>
      </c>
      <c r="S773" s="6" t="s">
        <v>49</v>
      </c>
      <c r="T773" s="6" t="s">
        <v>49</v>
      </c>
      <c r="U773" s="6" t="s">
        <v>49</v>
      </c>
      <c r="V773" s="6" t="s">
        <v>49</v>
      </c>
      <c r="W773" s="6" t="s">
        <v>49</v>
      </c>
      <c r="X773" s="6" t="s">
        <v>49</v>
      </c>
      <c r="Y773" s="6" t="s">
        <v>49</v>
      </c>
      <c r="Z773" s="6" t="s">
        <v>49</v>
      </c>
      <c r="AA773" s="9">
        <v>4.2</v>
      </c>
      <c r="AB773" s="9">
        <v>9.5</v>
      </c>
      <c r="AC773" s="9" t="s">
        <v>1355</v>
      </c>
      <c r="AD773" s="9" t="s">
        <v>392</v>
      </c>
      <c r="AE773" s="9" t="s">
        <v>72</v>
      </c>
      <c r="AF773" s="5">
        <v>2</v>
      </c>
      <c r="AG773" s="10">
        <f>VLOOKUP(B773,[1]NPRS!$A$29:$O$1904,10,FALSE)</f>
        <v>2.87</v>
      </c>
      <c r="AH773" s="5" t="str">
        <f>VLOOKUP(B773,'[1]Current Slope List'!$A$29:$M$1904,12,FALSE)</f>
        <v>No</v>
      </c>
      <c r="AI773" s="6" t="str">
        <f>IF(VLOOKUP(B773,'[1]intensive 2019'!$A$2:$E$145,1,TRUE)=B773,"Y","N")</f>
        <v>N</v>
      </c>
      <c r="AJ773" s="6" t="s">
        <v>50</v>
      </c>
      <c r="AL773" s="6" t="s">
        <v>50</v>
      </c>
      <c r="AM773" s="6" t="s">
        <v>50</v>
      </c>
      <c r="AN773" s="6" t="s">
        <v>50</v>
      </c>
      <c r="AO773" s="6" t="s">
        <v>50</v>
      </c>
      <c r="AP773" s="6" t="s">
        <v>50</v>
      </c>
    </row>
    <row r="774" spans="1:42">
      <c r="A774" s="5">
        <v>773</v>
      </c>
      <c r="B774" s="5" t="s">
        <v>1356</v>
      </c>
      <c r="C774" s="6" t="str">
        <f>IF(VLOOKUP(B774,'[1]Current Slope List'!$A$29:$M$1904,1,FALSE)=B774,"Y","N")</f>
        <v>Y</v>
      </c>
      <c r="D774" s="5" t="str">
        <f>VLOOKUP(B774,'[1]Current Slope List'!$A$29:$M$1904,2,FALSE)</f>
        <v>11SW-D/C1191</v>
      </c>
      <c r="E774" s="5">
        <f>VLOOKUP(B774,'[1]Current Slope List'!$A$29:$M$1904,3,FALSE)</f>
        <v>1</v>
      </c>
      <c r="F774" s="6">
        <f t="shared" si="24"/>
        <v>1</v>
      </c>
      <c r="G774" s="6" t="str">
        <f>VLOOKUP(B774,'[1]Current Slope List'!$A$29:$M$1904,4,FALSE)</f>
        <v>CP,ML&amp;Wch</v>
      </c>
      <c r="H774" s="6" t="str">
        <f>VLOOKUP(B774,'[1]Current Slope List'!$A$29:$M$1904,5,FALSE)</f>
        <v>Wch-N</v>
      </c>
      <c r="I774" s="6" t="s">
        <v>1334</v>
      </c>
      <c r="K774" s="6">
        <f>VLOOKUP(B774,'[1]Current Slope List'!$A$29:$M$1904,11,FALSE)</f>
        <v>0</v>
      </c>
      <c r="L774" s="5" t="s">
        <v>1357</v>
      </c>
      <c r="M774" s="5" t="s">
        <v>1358</v>
      </c>
      <c r="N774" s="5" t="str">
        <f>VLOOKUP(B774,'[1]Current Slope List'!$A$29:$M$1904,8,FALSE)</f>
        <v>LCSD</v>
      </c>
      <c r="O774" s="7" t="s">
        <v>46</v>
      </c>
      <c r="P774" s="7">
        <v>46</v>
      </c>
      <c r="Q774" s="7">
        <v>14</v>
      </c>
      <c r="R774" s="7">
        <v>27</v>
      </c>
      <c r="S774" s="7">
        <f t="shared" si="25"/>
        <v>378</v>
      </c>
      <c r="T774" s="12">
        <v>0</v>
      </c>
      <c r="U774" s="12">
        <v>0.85</v>
      </c>
      <c r="V774" s="12">
        <v>0</v>
      </c>
      <c r="W774" s="12">
        <v>0</v>
      </c>
      <c r="X774" s="12">
        <v>0.15</v>
      </c>
      <c r="Y774" s="6" t="s">
        <v>61</v>
      </c>
      <c r="Z774" s="6" t="s">
        <v>72</v>
      </c>
      <c r="AA774" s="9" t="s">
        <v>116</v>
      </c>
      <c r="AB774" s="9" t="s">
        <v>116</v>
      </c>
      <c r="AC774" s="9" t="s">
        <v>116</v>
      </c>
      <c r="AD774" s="9" t="s">
        <v>116</v>
      </c>
      <c r="AE774" s="9" t="s">
        <v>49</v>
      </c>
      <c r="AF774" s="5">
        <v>2</v>
      </c>
      <c r="AG774" s="10">
        <f>VLOOKUP(B774,[1]NPRS!$A$29:$O$1904,10,FALSE)</f>
        <v>2</v>
      </c>
      <c r="AH774" s="5" t="str">
        <f>VLOOKUP(B774,'[1]Current Slope List'!$A$29:$M$1904,12,FALSE)</f>
        <v>Yes</v>
      </c>
      <c r="AI774" s="6" t="str">
        <f>IF(VLOOKUP(B774,'[1]intensive 2019'!$A$2:$E$145,1,TRUE)=B774,"Y","N")</f>
        <v>N</v>
      </c>
      <c r="AJ774" s="6" t="s">
        <v>50</v>
      </c>
      <c r="AK774" s="5">
        <v>4</v>
      </c>
      <c r="AL774" s="6" t="s">
        <v>50</v>
      </c>
      <c r="AM774" s="6" t="s">
        <v>50</v>
      </c>
      <c r="AN774" s="6" t="s">
        <v>50</v>
      </c>
      <c r="AO774" s="6" t="s">
        <v>50</v>
      </c>
      <c r="AP774" s="6" t="s">
        <v>50</v>
      </c>
    </row>
    <row r="775" spans="1:42">
      <c r="A775" s="5">
        <v>774</v>
      </c>
      <c r="B775" s="5" t="s">
        <v>1359</v>
      </c>
      <c r="C775" s="6" t="str">
        <f>IF(VLOOKUP(B775,'[1]Current Slope List'!$A$29:$M$1904,1,FALSE)=B775,"Y","N")</f>
        <v>Y</v>
      </c>
      <c r="D775" s="5" t="str">
        <f>VLOOKUP(B775,'[1]Current Slope List'!$A$29:$M$1904,2,FALSE)</f>
        <v>11SW-D/C419</v>
      </c>
      <c r="E775" s="5">
        <f>VLOOKUP(B775,'[1]Current Slope List'!$A$29:$M$1904,3,FALSE)</f>
        <v>0</v>
      </c>
      <c r="F775" s="6" t="str">
        <f t="shared" si="24"/>
        <v>WHOLE</v>
      </c>
      <c r="G775" s="6" t="str">
        <f>VLOOKUP(B775,'[1]Current Slope List'!$A$29:$M$1904,4,FALSE)</f>
        <v>CP,ML&amp;Wch</v>
      </c>
      <c r="H775" s="6" t="str">
        <f>VLOOKUP(B775,'[1]Current Slope List'!$A$29:$M$1904,5,FALSE)</f>
        <v>Wch-N</v>
      </c>
      <c r="I775" s="6" t="s">
        <v>1334</v>
      </c>
      <c r="K775" s="6">
        <f>VLOOKUP(B775,'[1]Current Slope List'!$A$29:$M$1904,11,FALSE)</f>
        <v>0</v>
      </c>
      <c r="L775" s="5" t="s">
        <v>1357</v>
      </c>
      <c r="M775" s="5" t="s">
        <v>1358</v>
      </c>
      <c r="N775" s="5" t="str">
        <f>VLOOKUP(B775,'[1]Current Slope List'!$A$29:$M$1904,8,FALSE)</f>
        <v>LCSD</v>
      </c>
      <c r="O775" s="7" t="s">
        <v>46</v>
      </c>
      <c r="P775" s="7">
        <v>35</v>
      </c>
      <c r="Q775" s="7">
        <v>14.5</v>
      </c>
      <c r="R775" s="7">
        <v>13.7</v>
      </c>
      <c r="S775" s="7">
        <f t="shared" si="25"/>
        <v>198.64999999999998</v>
      </c>
      <c r="T775" s="12">
        <v>0</v>
      </c>
      <c r="U775" s="12">
        <v>1</v>
      </c>
      <c r="V775" s="12">
        <v>0</v>
      </c>
      <c r="W775" s="12">
        <v>0</v>
      </c>
      <c r="X775" s="12">
        <v>0</v>
      </c>
      <c r="Y775" s="6" t="s">
        <v>61</v>
      </c>
      <c r="Z775" s="6" t="s">
        <v>62</v>
      </c>
      <c r="AA775" s="9" t="s">
        <v>116</v>
      </c>
      <c r="AB775" s="9" t="s">
        <v>116</v>
      </c>
      <c r="AC775" s="9" t="s">
        <v>116</v>
      </c>
      <c r="AD775" s="9" t="s">
        <v>116</v>
      </c>
      <c r="AE775" s="9" t="s">
        <v>49</v>
      </c>
      <c r="AF775" s="5">
        <v>1</v>
      </c>
      <c r="AG775" s="10">
        <f>VLOOKUP(B775,[1]NPRS!$A$29:$O$1904,10,FALSE)</f>
        <v>0</v>
      </c>
      <c r="AH775" s="5" t="str">
        <f>VLOOKUP(B775,'[1]Current Slope List'!$A$29:$M$1904,12,FALSE)</f>
        <v>Yes</v>
      </c>
      <c r="AI775" s="6" t="str">
        <f>IF(VLOOKUP(B775,'[1]intensive 2019'!$A$2:$E$145,1,TRUE)=B775,"Y","N")</f>
        <v>N</v>
      </c>
      <c r="AJ775" s="6" t="s">
        <v>50</v>
      </c>
      <c r="AK775" s="5">
        <v>12</v>
      </c>
      <c r="AL775" s="6" t="s">
        <v>50</v>
      </c>
      <c r="AM775" s="6" t="s">
        <v>50</v>
      </c>
      <c r="AN775" s="6" t="s">
        <v>50</v>
      </c>
      <c r="AO775" s="6" t="s">
        <v>50</v>
      </c>
      <c r="AP775" s="6" t="s">
        <v>50</v>
      </c>
    </row>
    <row r="776" spans="1:42">
      <c r="A776" s="5">
        <v>775</v>
      </c>
      <c r="B776" s="5" t="s">
        <v>1360</v>
      </c>
      <c r="C776" s="6" t="str">
        <f>IF(VLOOKUP(B776,'[1]Current Slope List'!$A$29:$M$1904,1,FALSE)=B776,"Y","N")</f>
        <v>Y</v>
      </c>
      <c r="D776" s="5" t="str">
        <f>VLOOKUP(B776,'[1]Current Slope List'!$A$29:$M$1904,2,FALSE)</f>
        <v>11SW-D/C1457</v>
      </c>
      <c r="E776" s="5">
        <f>VLOOKUP(B776,'[1]Current Slope List'!$A$29:$M$1904,3,FALSE)</f>
        <v>0</v>
      </c>
      <c r="F776" s="6" t="str">
        <f t="shared" si="24"/>
        <v>WHOLE</v>
      </c>
      <c r="G776" s="6" t="str">
        <f>VLOOKUP(B776,'[1]Current Slope List'!$A$29:$M$1904,4,FALSE)</f>
        <v>CP,ML&amp;Wch</v>
      </c>
      <c r="H776" s="6" t="str">
        <f>VLOOKUP(B776,'[1]Current Slope List'!$A$29:$M$1904,5,FALSE)</f>
        <v>Wch-S</v>
      </c>
      <c r="I776" s="6" t="s">
        <v>1334</v>
      </c>
      <c r="K776" s="6">
        <f>VLOOKUP(B776,'[1]Current Slope List'!$A$29:$M$1904,11,FALSE)</f>
        <v>0</v>
      </c>
      <c r="L776" s="5" t="s">
        <v>1361</v>
      </c>
      <c r="M776" s="5" t="s">
        <v>1362</v>
      </c>
      <c r="N776" s="5" t="str">
        <f>VLOOKUP(B776,'[1]Current Slope List'!$A$29:$M$1904,8,FALSE)</f>
        <v>LCSD</v>
      </c>
      <c r="O776" s="7" t="s">
        <v>46</v>
      </c>
      <c r="P776" s="7">
        <v>70</v>
      </c>
      <c r="Q776" s="7">
        <v>3.4</v>
      </c>
      <c r="R776" s="7">
        <v>9</v>
      </c>
      <c r="S776" s="7">
        <f t="shared" si="25"/>
        <v>30.599999999999998</v>
      </c>
      <c r="T776" s="12">
        <v>0</v>
      </c>
      <c r="U776" s="12">
        <v>0</v>
      </c>
      <c r="V776" s="12">
        <v>0.45</v>
      </c>
      <c r="W776" s="12">
        <v>0</v>
      </c>
      <c r="X776" s="12">
        <v>0.55000000000000004</v>
      </c>
      <c r="Y776" s="6" t="s">
        <v>61</v>
      </c>
      <c r="Z776" s="6" t="s">
        <v>62</v>
      </c>
      <c r="AA776" s="9" t="s">
        <v>116</v>
      </c>
      <c r="AB776" s="9" t="s">
        <v>116</v>
      </c>
      <c r="AC776" s="9" t="s">
        <v>116</v>
      </c>
      <c r="AD776" s="9" t="s">
        <v>116</v>
      </c>
      <c r="AE776" s="9" t="s">
        <v>49</v>
      </c>
      <c r="AF776" s="5">
        <v>3</v>
      </c>
      <c r="AG776" s="10">
        <f>VLOOKUP(B776,[1]NPRS!$A$29:$O$1904,10,FALSE)</f>
        <v>0</v>
      </c>
      <c r="AH776" s="5" t="str">
        <f>VLOOKUP(B776,'[1]Current Slope List'!$A$29:$M$1904,12,FALSE)</f>
        <v>Yes</v>
      </c>
      <c r="AI776" s="6" t="str">
        <f>IF(VLOOKUP(B776,'[1]intensive 2019'!$A$2:$E$145,1,TRUE)=B776,"Y","N")</f>
        <v>N</v>
      </c>
      <c r="AJ776" s="6" t="s">
        <v>50</v>
      </c>
      <c r="AK776" s="5">
        <v>0</v>
      </c>
      <c r="AL776" s="6" t="s">
        <v>50</v>
      </c>
      <c r="AM776" s="6" t="s">
        <v>50</v>
      </c>
      <c r="AN776" s="6" t="s">
        <v>50</v>
      </c>
      <c r="AO776" s="6" t="s">
        <v>50</v>
      </c>
      <c r="AP776" s="6" t="s">
        <v>50</v>
      </c>
    </row>
    <row r="777" spans="1:42">
      <c r="A777" s="5">
        <v>776</v>
      </c>
      <c r="B777" s="5" t="s">
        <v>1363</v>
      </c>
      <c r="C777" s="6" t="str">
        <f>IF(VLOOKUP(B777,'[1]Current Slope List'!$A$29:$M$1904,1,FALSE)=B777,"Y","N")</f>
        <v>Y</v>
      </c>
      <c r="D777" s="5" t="str">
        <f>VLOOKUP(B777,'[1]Current Slope List'!$A$29:$M$1904,2,FALSE)</f>
        <v>11SW-D/C426</v>
      </c>
      <c r="E777" s="5">
        <f>VLOOKUP(B777,'[1]Current Slope List'!$A$29:$M$1904,3,FALSE)</f>
        <v>0</v>
      </c>
      <c r="F777" s="6" t="str">
        <f t="shared" si="24"/>
        <v>WHOLE</v>
      </c>
      <c r="G777" s="6" t="str">
        <f>VLOOKUP(B777,'[1]Current Slope List'!$A$29:$M$1904,4,FALSE)</f>
        <v>CP,ML&amp;Wch</v>
      </c>
      <c r="H777" s="6" t="str">
        <f>VLOOKUP(B777,'[1]Current Slope List'!$A$29:$M$1904,5,FALSE)</f>
        <v>Wch-S</v>
      </c>
      <c r="I777" s="6" t="s">
        <v>1334</v>
      </c>
      <c r="K777" s="6">
        <f>VLOOKUP(B777,'[1]Current Slope List'!$A$29:$M$1904,11,FALSE)</f>
        <v>0</v>
      </c>
      <c r="L777" s="5" t="s">
        <v>1361</v>
      </c>
      <c r="M777" s="5" t="s">
        <v>1362</v>
      </c>
      <c r="N777" s="5" t="str">
        <f>VLOOKUP(B777,'[1]Current Slope List'!$A$29:$M$1904,8,FALSE)</f>
        <v>LCSD</v>
      </c>
      <c r="O777" s="7" t="s">
        <v>46</v>
      </c>
      <c r="P777" s="7">
        <v>80</v>
      </c>
      <c r="Q777" s="7">
        <v>22</v>
      </c>
      <c r="R777" s="7">
        <v>15.5</v>
      </c>
      <c r="S777" s="7">
        <f t="shared" si="25"/>
        <v>341</v>
      </c>
      <c r="T777" s="12">
        <v>0</v>
      </c>
      <c r="U777" s="12">
        <v>0.5</v>
      </c>
      <c r="V777" s="12">
        <v>0</v>
      </c>
      <c r="W777" s="12">
        <v>0.5</v>
      </c>
      <c r="X777" s="12">
        <v>0</v>
      </c>
      <c r="Y777" s="6" t="s">
        <v>61</v>
      </c>
      <c r="Z777" s="6" t="s">
        <v>62</v>
      </c>
      <c r="AA777" s="9" t="s">
        <v>116</v>
      </c>
      <c r="AB777" s="9" t="s">
        <v>116</v>
      </c>
      <c r="AC777" s="9" t="s">
        <v>116</v>
      </c>
      <c r="AD777" s="9" t="s">
        <v>116</v>
      </c>
      <c r="AE777" s="9" t="s">
        <v>49</v>
      </c>
      <c r="AF777" s="5">
        <v>2</v>
      </c>
      <c r="AG777" s="10">
        <f>VLOOKUP(B777,[1]NPRS!$A$29:$O$1904,10,FALSE)</f>
        <v>0</v>
      </c>
      <c r="AH777" s="5" t="str">
        <f>VLOOKUP(B777,'[1]Current Slope List'!$A$29:$M$1904,12,FALSE)</f>
        <v>Yes</v>
      </c>
      <c r="AI777" s="6" t="str">
        <f>IF(VLOOKUP(B777,'[1]intensive 2019'!$A$2:$E$145,1,TRUE)=B777,"Y","N")</f>
        <v>N</v>
      </c>
      <c r="AJ777" s="6" t="s">
        <v>50</v>
      </c>
      <c r="AK777" s="5">
        <v>42</v>
      </c>
      <c r="AL777" s="6" t="s">
        <v>50</v>
      </c>
      <c r="AM777" s="6" t="s">
        <v>50</v>
      </c>
      <c r="AN777" s="6" t="s">
        <v>50</v>
      </c>
      <c r="AO777" s="6" t="s">
        <v>50</v>
      </c>
      <c r="AP777" s="6" t="s">
        <v>50</v>
      </c>
    </row>
    <row r="778" spans="1:42">
      <c r="A778" s="5">
        <v>777</v>
      </c>
      <c r="B778" s="5" t="s">
        <v>1364</v>
      </c>
      <c r="C778" s="6" t="str">
        <f>IF(VLOOKUP(B778,'[1]Current Slope List'!$A$29:$M$1904,1,FALSE)=B778,"Y","N")</f>
        <v>Y</v>
      </c>
      <c r="D778" s="5" t="str">
        <f>VLOOKUP(B778,'[1]Current Slope List'!$A$29:$M$1904,2,FALSE)</f>
        <v>11SW-D/C1348</v>
      </c>
      <c r="E778" s="5">
        <f>VLOOKUP(B778,'[1]Current Slope List'!$A$29:$M$1904,3,FALSE)</f>
        <v>0</v>
      </c>
      <c r="F778" s="6" t="str">
        <f t="shared" si="24"/>
        <v>WHOLE</v>
      </c>
      <c r="G778" s="6" t="str">
        <f>VLOOKUP(B778,'[1]Current Slope List'!$A$29:$M$1904,4,FALSE)</f>
        <v>CP,ML&amp;Wch</v>
      </c>
      <c r="H778" s="6" t="str">
        <f>VLOOKUP(B778,'[1]Current Slope List'!$A$29:$M$1904,5,FALSE)</f>
        <v>Wch-S</v>
      </c>
      <c r="I778" s="6" t="s">
        <v>1334</v>
      </c>
      <c r="K778" s="6">
        <f>VLOOKUP(B778,'[1]Current Slope List'!$A$29:$M$1904,11,FALSE)</f>
        <v>0</v>
      </c>
      <c r="L778" s="5" t="s">
        <v>1365</v>
      </c>
      <c r="M778" s="5" t="s">
        <v>1366</v>
      </c>
      <c r="N778" s="5" t="str">
        <f>VLOOKUP(B778,'[1]Current Slope List'!$A$29:$M$1904,8,FALSE)</f>
        <v>FEHD</v>
      </c>
      <c r="O778" s="7" t="s">
        <v>46</v>
      </c>
      <c r="P778" s="7">
        <v>75</v>
      </c>
      <c r="Q778" s="7">
        <v>7</v>
      </c>
      <c r="R778" s="7">
        <v>30</v>
      </c>
      <c r="S778" s="7">
        <f t="shared" si="25"/>
        <v>210</v>
      </c>
      <c r="T778" s="12">
        <v>0.65</v>
      </c>
      <c r="U778" s="12">
        <v>0.32</v>
      </c>
      <c r="V778" s="12">
        <v>0</v>
      </c>
      <c r="W778" s="12">
        <v>0.03</v>
      </c>
      <c r="X778" s="12">
        <v>0</v>
      </c>
      <c r="Y778" s="6" t="s">
        <v>78</v>
      </c>
      <c r="Z778" s="6" t="s">
        <v>72</v>
      </c>
      <c r="AA778" s="9" t="s">
        <v>116</v>
      </c>
      <c r="AB778" s="9" t="s">
        <v>116</v>
      </c>
      <c r="AC778" s="9" t="s">
        <v>116</v>
      </c>
      <c r="AD778" s="9" t="s">
        <v>116</v>
      </c>
      <c r="AE778" s="9" t="s">
        <v>49</v>
      </c>
      <c r="AF778" s="5">
        <v>2</v>
      </c>
      <c r="AG778" s="10">
        <f>VLOOKUP(B778,[1]NPRS!$A$29:$O$1904,10,FALSE)</f>
        <v>0.89</v>
      </c>
      <c r="AH778" s="5" t="str">
        <f>VLOOKUP(B778,'[1]Current Slope List'!$A$29:$M$1904,12,FALSE)</f>
        <v>Yes</v>
      </c>
      <c r="AI778" s="6" t="str">
        <f>IF(VLOOKUP(B778,'[1]intensive 2019'!$A$2:$E$145,1,TRUE)=B778,"Y","N")</f>
        <v>N</v>
      </c>
      <c r="AJ778" s="6" t="s">
        <v>50</v>
      </c>
      <c r="AK778" s="5">
        <v>7</v>
      </c>
      <c r="AL778" s="6" t="s">
        <v>50</v>
      </c>
      <c r="AM778" s="6" t="s">
        <v>50</v>
      </c>
      <c r="AN778" s="6" t="s">
        <v>50</v>
      </c>
      <c r="AO778" s="6" t="s">
        <v>50</v>
      </c>
      <c r="AP778" s="6" t="s">
        <v>50</v>
      </c>
    </row>
    <row r="779" spans="1:42">
      <c r="A779" s="5">
        <v>778</v>
      </c>
      <c r="B779" s="5" t="s">
        <v>1367</v>
      </c>
      <c r="C779" s="6" t="str">
        <f>IF(VLOOKUP(B779,'[1]Current Slope List'!$A$29:$M$1904,1,FALSE)=B779,"Y","N")</f>
        <v>Y</v>
      </c>
      <c r="D779" s="5" t="str">
        <f>VLOOKUP(B779,'[1]Current Slope List'!$A$29:$M$1904,2,FALSE)</f>
        <v>11SW-D/R1234</v>
      </c>
      <c r="E779" s="5">
        <f>VLOOKUP(B779,'[1]Current Slope List'!$A$29:$M$1904,3,FALSE)</f>
        <v>0</v>
      </c>
      <c r="F779" s="6" t="str">
        <f t="shared" si="24"/>
        <v>WHOLE</v>
      </c>
      <c r="G779" s="6" t="str">
        <f>VLOOKUP(B779,'[1]Current Slope List'!$A$29:$M$1904,4,FALSE)</f>
        <v>CP,ML&amp;Wch</v>
      </c>
      <c r="H779" s="6" t="str">
        <f>VLOOKUP(B779,'[1]Current Slope List'!$A$29:$M$1904,5,FALSE)</f>
        <v>Wch-S</v>
      </c>
      <c r="I779" s="6" t="s">
        <v>1334</v>
      </c>
      <c r="K779" s="6">
        <f>VLOOKUP(B779,'[1]Current Slope List'!$A$29:$M$1904,11,FALSE)</f>
        <v>0</v>
      </c>
      <c r="L779" s="5" t="s">
        <v>1368</v>
      </c>
      <c r="M779" s="5" t="s">
        <v>1369</v>
      </c>
      <c r="N779" s="5" t="str">
        <f>VLOOKUP(B779,'[1]Current Slope List'!$A$29:$M$1904,8,FALSE)</f>
        <v>LCSD</v>
      </c>
      <c r="O779" s="7" t="s">
        <v>46</v>
      </c>
      <c r="P779" s="6" t="s">
        <v>49</v>
      </c>
      <c r="Q779" s="6" t="s">
        <v>49</v>
      </c>
      <c r="R779" s="6" t="s">
        <v>49</v>
      </c>
      <c r="S779" s="6" t="s">
        <v>49</v>
      </c>
      <c r="T779" s="6" t="s">
        <v>49</v>
      </c>
      <c r="U779" s="6" t="s">
        <v>49</v>
      </c>
      <c r="V779" s="6" t="s">
        <v>49</v>
      </c>
      <c r="W779" s="6" t="s">
        <v>49</v>
      </c>
      <c r="X779" s="6" t="s">
        <v>49</v>
      </c>
      <c r="Y779" s="6" t="s">
        <v>49</v>
      </c>
      <c r="Z779" s="6" t="s">
        <v>49</v>
      </c>
      <c r="AA779" s="9">
        <v>4.5999999999999996</v>
      </c>
      <c r="AB779" s="9" t="s">
        <v>356</v>
      </c>
      <c r="AC779" s="9" t="s">
        <v>71</v>
      </c>
      <c r="AD779" s="9" t="s">
        <v>392</v>
      </c>
      <c r="AE779" s="9" t="s">
        <v>72</v>
      </c>
      <c r="AF779" s="5">
        <v>3</v>
      </c>
      <c r="AG779" s="10">
        <f>VLOOKUP(B779,[1]NPRS!$A$29:$O$1904,10,FALSE)</f>
        <v>0</v>
      </c>
      <c r="AH779" s="5" t="str">
        <f>VLOOKUP(B779,'[1]Current Slope List'!$A$29:$M$1904,12,FALSE)</f>
        <v>No</v>
      </c>
      <c r="AI779" s="6" t="str">
        <f>IF(VLOOKUP(B779,'[1]intensive 2019'!$A$2:$E$145,1,TRUE)=B779,"Y","N")</f>
        <v>N</v>
      </c>
      <c r="AJ779" s="6" t="s">
        <v>50</v>
      </c>
      <c r="AL779" s="6" t="s">
        <v>50</v>
      </c>
      <c r="AM779" s="6" t="s">
        <v>50</v>
      </c>
      <c r="AN779" s="6" t="s">
        <v>50</v>
      </c>
      <c r="AO779" s="6" t="s">
        <v>50</v>
      </c>
      <c r="AP779" s="6" t="s">
        <v>50</v>
      </c>
    </row>
    <row r="780" spans="1:42">
      <c r="A780" s="5">
        <v>779</v>
      </c>
      <c r="B780" s="5" t="s">
        <v>1370</v>
      </c>
      <c r="C780" s="6" t="str">
        <f>IF(VLOOKUP(B780,'[1]Current Slope List'!$A$29:$M$1904,1,FALSE)=B780,"Y","N")</f>
        <v>Y</v>
      </c>
      <c r="D780" s="5" t="str">
        <f>VLOOKUP(B780,'[1]Current Slope List'!$A$29:$M$1904,2,FALSE)</f>
        <v>11SW-B/CR443</v>
      </c>
      <c r="E780" s="5">
        <f>VLOOKUP(B780,'[1]Current Slope List'!$A$29:$M$1904,3,FALSE)</f>
        <v>0</v>
      </c>
      <c r="F780" s="6" t="str">
        <f t="shared" si="24"/>
        <v>WHOLE</v>
      </c>
      <c r="G780" s="6" t="str">
        <f>VLOOKUP(B780,'[1]Current Slope List'!$A$29:$M$1904,4,FALSE)</f>
        <v>CP,ML&amp;Wch</v>
      </c>
      <c r="H780" s="6" t="str">
        <f>VLOOKUP(B780,'[1]Current Slope List'!$A$29:$M$1904,5,FALSE)</f>
        <v>PML</v>
      </c>
      <c r="I780" s="6" t="s">
        <v>1334</v>
      </c>
      <c r="K780" s="6" t="str">
        <f>VLOOKUP(B780,'[1]Current Slope List'!$A$29:$M$1904,11,FALSE)</f>
        <v>Central_Admiralty</v>
      </c>
      <c r="L780" s="5" t="s">
        <v>1371</v>
      </c>
      <c r="M780" s="5" t="s">
        <v>1372</v>
      </c>
      <c r="N780" s="5" t="str">
        <f>VLOOKUP(B780,'[1]Current Slope List'!$A$29:$M$1904,8,FALSE)</f>
        <v>LCSD</v>
      </c>
      <c r="O780" s="7" t="s">
        <v>46</v>
      </c>
      <c r="P780" s="7">
        <v>55</v>
      </c>
      <c r="Q780" s="7">
        <v>6</v>
      </c>
      <c r="R780" s="7">
        <v>27</v>
      </c>
      <c r="S780" s="7">
        <f t="shared" si="25"/>
        <v>162</v>
      </c>
      <c r="T780" s="12">
        <v>0</v>
      </c>
      <c r="U780" s="12">
        <v>0</v>
      </c>
      <c r="V780" s="12">
        <v>1</v>
      </c>
      <c r="W780" s="12">
        <v>0</v>
      </c>
      <c r="X780" s="12">
        <v>0</v>
      </c>
      <c r="Y780" s="6" t="s">
        <v>61</v>
      </c>
      <c r="Z780" s="6" t="s">
        <v>72</v>
      </c>
      <c r="AA780" s="9" t="s">
        <v>797</v>
      </c>
      <c r="AB780" s="9" t="s">
        <v>1373</v>
      </c>
      <c r="AC780" s="9" t="s">
        <v>121</v>
      </c>
      <c r="AD780" s="9" t="s">
        <v>56</v>
      </c>
      <c r="AE780" s="9" t="s">
        <v>72</v>
      </c>
      <c r="AF780" s="5">
        <v>2</v>
      </c>
      <c r="AG780" s="10">
        <f>VLOOKUP(B780,[1]NPRS!$A$29:$O$1904,10,FALSE)</f>
        <v>0.75</v>
      </c>
      <c r="AH780" s="5" t="str">
        <f>VLOOKUP(B780,'[1]Current Slope List'!$A$29:$M$1904,12,FALSE)</f>
        <v>Yes</v>
      </c>
      <c r="AI780" s="6" t="str">
        <f>IF(VLOOKUP(B780,'[1]intensive 2019'!$A$2:$E$145,1,TRUE)=B780,"Y","N")</f>
        <v>N</v>
      </c>
      <c r="AJ780" s="6" t="s">
        <v>50</v>
      </c>
      <c r="AK780" s="5">
        <v>3</v>
      </c>
      <c r="AL780" s="6" t="s">
        <v>50</v>
      </c>
      <c r="AM780" s="6" t="s">
        <v>50</v>
      </c>
      <c r="AN780" s="6" t="s">
        <v>50</v>
      </c>
      <c r="AO780" s="6" t="s">
        <v>50</v>
      </c>
      <c r="AP780" s="6" t="s">
        <v>50</v>
      </c>
    </row>
    <row r="781" spans="1:42">
      <c r="A781" s="5">
        <v>780</v>
      </c>
      <c r="B781" s="5" t="s">
        <v>1374</v>
      </c>
      <c r="C781" s="6" t="str">
        <f>IF(VLOOKUP(B781,'[1]Current Slope List'!$A$29:$M$1904,1,FALSE)=B781,"Y","N")</f>
        <v>Y</v>
      </c>
      <c r="D781" s="5" t="str">
        <f>VLOOKUP(B781,'[1]Current Slope List'!$A$29:$M$1904,2,FALSE)</f>
        <v>11SW-B/CR444</v>
      </c>
      <c r="E781" s="5">
        <f>VLOOKUP(B781,'[1]Current Slope List'!$A$29:$M$1904,3,FALSE)</f>
        <v>0</v>
      </c>
      <c r="F781" s="6" t="str">
        <f t="shared" si="24"/>
        <v>WHOLE</v>
      </c>
      <c r="G781" s="6" t="str">
        <f>VLOOKUP(B781,'[1]Current Slope List'!$A$29:$M$1904,4,FALSE)</f>
        <v>CP,ML&amp;Wch</v>
      </c>
      <c r="H781" s="6" t="str">
        <f>VLOOKUP(B781,'[1]Current Slope List'!$A$29:$M$1904,5,FALSE)</f>
        <v>PML</v>
      </c>
      <c r="I781" s="6" t="s">
        <v>1334</v>
      </c>
      <c r="K781" s="6" t="str">
        <f>VLOOKUP(B781,'[1]Current Slope List'!$A$29:$M$1904,11,FALSE)</f>
        <v>Central_Admiralty</v>
      </c>
      <c r="L781" s="5" t="s">
        <v>1371</v>
      </c>
      <c r="M781" s="5" t="s">
        <v>1372</v>
      </c>
      <c r="N781" s="5" t="str">
        <f>VLOOKUP(B781,'[1]Current Slope List'!$A$29:$M$1904,8,FALSE)</f>
        <v>LCSD</v>
      </c>
      <c r="O781" s="7" t="s">
        <v>46</v>
      </c>
      <c r="P781" s="7">
        <v>50</v>
      </c>
      <c r="Q781" s="7">
        <v>3</v>
      </c>
      <c r="R781" s="7">
        <v>23</v>
      </c>
      <c r="S781" s="7">
        <f t="shared" si="25"/>
        <v>69</v>
      </c>
      <c r="T781" s="12">
        <v>0</v>
      </c>
      <c r="U781" s="12">
        <v>0</v>
      </c>
      <c r="V781" s="12">
        <v>1</v>
      </c>
      <c r="W781" s="12">
        <v>0</v>
      </c>
      <c r="X781" s="12">
        <v>0</v>
      </c>
      <c r="Y781" s="6" t="s">
        <v>61</v>
      </c>
      <c r="Z781" s="6" t="s">
        <v>72</v>
      </c>
      <c r="AA781" s="9" t="s">
        <v>257</v>
      </c>
      <c r="AB781" s="9">
        <v>23</v>
      </c>
      <c r="AC781" s="9" t="s">
        <v>121</v>
      </c>
      <c r="AD781" s="9" t="s">
        <v>56</v>
      </c>
      <c r="AE781" s="9" t="s">
        <v>62</v>
      </c>
      <c r="AF781" s="5">
        <v>1</v>
      </c>
      <c r="AG781" s="10">
        <f>VLOOKUP(B781,[1]NPRS!$A$29:$O$1904,10,FALSE)</f>
        <v>22.86</v>
      </c>
      <c r="AH781" s="5" t="str">
        <f>VLOOKUP(B781,'[1]Current Slope List'!$A$29:$M$1904,12,FALSE)</f>
        <v>Yes</v>
      </c>
      <c r="AI781" s="6" t="str">
        <f>IF(VLOOKUP(B781,'[1]intensive 2019'!$A$2:$E$145,1,TRUE)=B781,"Y","N")</f>
        <v>N</v>
      </c>
      <c r="AJ781" s="6" t="s">
        <v>50</v>
      </c>
      <c r="AK781" s="5">
        <v>1</v>
      </c>
      <c r="AL781" s="6" t="s">
        <v>50</v>
      </c>
      <c r="AM781" s="6" t="s">
        <v>50</v>
      </c>
      <c r="AN781" s="6" t="s">
        <v>50</v>
      </c>
      <c r="AO781" s="6" t="s">
        <v>50</v>
      </c>
      <c r="AP781" s="6" t="s">
        <v>50</v>
      </c>
    </row>
    <row r="782" spans="1:42">
      <c r="A782" s="5">
        <v>781</v>
      </c>
      <c r="B782" s="5" t="s">
        <v>1375</v>
      </c>
      <c r="C782" s="6" t="str">
        <f>IF(VLOOKUP(B782,'[1]Current Slope List'!$A$29:$M$1904,1,FALSE)=B782,"Y","N")</f>
        <v>Y</v>
      </c>
      <c r="D782" s="5" t="str">
        <f>VLOOKUP(B782,'[1]Current Slope List'!$A$29:$M$1904,2,FALSE)</f>
        <v>11SW-B/F115</v>
      </c>
      <c r="E782" s="5">
        <f>VLOOKUP(B782,'[1]Current Slope List'!$A$29:$M$1904,3,FALSE)</f>
        <v>2</v>
      </c>
      <c r="F782" s="6">
        <f t="shared" si="24"/>
        <v>2</v>
      </c>
      <c r="G782" s="6" t="str">
        <f>VLOOKUP(B782,'[1]Current Slope List'!$A$29:$M$1904,4,FALSE)</f>
        <v>CP,ML&amp;Wch</v>
      </c>
      <c r="H782" s="6" t="str">
        <f>VLOOKUP(B782,'[1]Current Slope List'!$A$29:$M$1904,5,FALSE)</f>
        <v>PML</v>
      </c>
      <c r="I782" s="6" t="s">
        <v>1334</v>
      </c>
      <c r="K782" s="6" t="str">
        <f>VLOOKUP(B782,'[1]Current Slope List'!$A$29:$M$1904,11,FALSE)</f>
        <v>Central_Admiralty</v>
      </c>
      <c r="L782" s="5" t="s">
        <v>1376</v>
      </c>
      <c r="M782" s="5" t="s">
        <v>1377</v>
      </c>
      <c r="N782" s="5" t="str">
        <f>VLOOKUP(B782,'[1]Current Slope List'!$A$29:$M$1904,8,FALSE)</f>
        <v>LCSD</v>
      </c>
      <c r="O782" s="7" t="s">
        <v>46</v>
      </c>
      <c r="P782" s="7">
        <v>45</v>
      </c>
      <c r="Q782" s="7">
        <v>5.5</v>
      </c>
      <c r="R782" s="7">
        <v>55</v>
      </c>
      <c r="S782" s="7">
        <f t="shared" si="25"/>
        <v>302.5</v>
      </c>
      <c r="T782" s="12">
        <v>0</v>
      </c>
      <c r="U782" s="12">
        <v>0</v>
      </c>
      <c r="V782" s="12">
        <v>1</v>
      </c>
      <c r="W782" s="12">
        <v>0</v>
      </c>
      <c r="X782" s="12">
        <v>0</v>
      </c>
      <c r="Y782" s="6" t="s">
        <v>61</v>
      </c>
      <c r="Z782" s="6" t="s">
        <v>72</v>
      </c>
      <c r="AA782" s="9" t="s">
        <v>116</v>
      </c>
      <c r="AB782" s="9" t="s">
        <v>116</v>
      </c>
      <c r="AC782" s="9" t="s">
        <v>116</v>
      </c>
      <c r="AD782" s="9" t="s">
        <v>116</v>
      </c>
      <c r="AE782" s="9" t="s">
        <v>49</v>
      </c>
      <c r="AF782" s="5">
        <v>2</v>
      </c>
      <c r="AG782" s="10">
        <f>VLOOKUP(B782,[1]NPRS!$A$29:$O$1904,10,FALSE)</f>
        <v>0.61</v>
      </c>
      <c r="AH782" s="5" t="str">
        <f>VLOOKUP(B782,'[1]Current Slope List'!$A$29:$M$1904,12,FALSE)</f>
        <v>Yes</v>
      </c>
      <c r="AI782" s="6" t="str">
        <f>IF(VLOOKUP(B782,'[1]intensive 2019'!$A$2:$E$145,1,TRUE)=B782,"Y","N")</f>
        <v>N</v>
      </c>
      <c r="AJ782" s="6" t="s">
        <v>50</v>
      </c>
      <c r="AK782" s="5">
        <v>1</v>
      </c>
      <c r="AL782" s="6" t="s">
        <v>50</v>
      </c>
      <c r="AM782" s="6" t="s">
        <v>50</v>
      </c>
      <c r="AN782" s="6" t="s">
        <v>50</v>
      </c>
      <c r="AO782" s="6" t="str">
        <f>IF(VLOOKUP(B782,[1]Roadside!$B$2:$D$186,1,FALSE)=B782,"Y","N")</f>
        <v>Y</v>
      </c>
      <c r="AP782" s="6" t="s">
        <v>50</v>
      </c>
    </row>
    <row r="783" spans="1:42">
      <c r="A783" s="5">
        <v>782</v>
      </c>
      <c r="B783" s="5" t="s">
        <v>1378</v>
      </c>
      <c r="C783" s="6" t="str">
        <f>IF(VLOOKUP(B783,'[1]Current Slope List'!$A$29:$M$1904,1,FALSE)=B783,"Y","N")</f>
        <v>Y</v>
      </c>
      <c r="D783" s="5" t="str">
        <f>VLOOKUP(B783,'[1]Current Slope List'!$A$29:$M$1904,2,FALSE)</f>
        <v>11SW-B/R308</v>
      </c>
      <c r="E783" s="5">
        <f>VLOOKUP(B783,'[1]Current Slope List'!$A$29:$M$1904,3,FALSE)</f>
        <v>0</v>
      </c>
      <c r="F783" s="6" t="str">
        <f t="shared" si="24"/>
        <v>WHOLE</v>
      </c>
      <c r="G783" s="6" t="str">
        <f>VLOOKUP(B783,'[1]Current Slope List'!$A$29:$M$1904,4,FALSE)</f>
        <v>CP,ML&amp;Wch</v>
      </c>
      <c r="H783" s="6" t="str">
        <f>VLOOKUP(B783,'[1]Current Slope List'!$A$29:$M$1904,5,FALSE)</f>
        <v>PML</v>
      </c>
      <c r="I783" s="6" t="s">
        <v>1334</v>
      </c>
      <c r="K783" s="6" t="str">
        <f>VLOOKUP(B783,'[1]Current Slope List'!$A$29:$M$1904,11,FALSE)</f>
        <v>Central_Admiralty</v>
      </c>
      <c r="L783" s="5" t="s">
        <v>1376</v>
      </c>
      <c r="M783" s="5" t="s">
        <v>1377</v>
      </c>
      <c r="N783" s="5" t="str">
        <f>VLOOKUP(B783,'[1]Current Slope List'!$A$29:$M$1904,8,FALSE)</f>
        <v>LCSD</v>
      </c>
      <c r="O783" s="7" t="s">
        <v>46</v>
      </c>
      <c r="P783" s="6" t="s">
        <v>49</v>
      </c>
      <c r="Q783" s="6" t="s">
        <v>49</v>
      </c>
      <c r="R783" s="6" t="s">
        <v>49</v>
      </c>
      <c r="S783" s="6" t="s">
        <v>49</v>
      </c>
      <c r="T783" s="6" t="s">
        <v>49</v>
      </c>
      <c r="U783" s="6" t="s">
        <v>49</v>
      </c>
      <c r="V783" s="6" t="s">
        <v>49</v>
      </c>
      <c r="W783" s="6" t="s">
        <v>49</v>
      </c>
      <c r="X783" s="6" t="s">
        <v>49</v>
      </c>
      <c r="Y783" s="6" t="s">
        <v>49</v>
      </c>
      <c r="Z783" s="6" t="s">
        <v>49</v>
      </c>
      <c r="AA783" s="9" t="s">
        <v>1379</v>
      </c>
      <c r="AB783" s="9" t="s">
        <v>329</v>
      </c>
      <c r="AC783" s="9" t="s">
        <v>55</v>
      </c>
      <c r="AD783" s="9" t="s">
        <v>187</v>
      </c>
      <c r="AE783" s="9" t="s">
        <v>72</v>
      </c>
      <c r="AF783" s="5">
        <v>3</v>
      </c>
      <c r="AG783" s="10">
        <f>VLOOKUP(B783,[1]NPRS!$A$29:$O$1904,10,FALSE)</f>
        <v>130.37</v>
      </c>
      <c r="AH783" s="5" t="str">
        <f>VLOOKUP(B783,'[1]Current Slope List'!$A$29:$M$1904,12,FALSE)</f>
        <v>No</v>
      </c>
      <c r="AI783" s="6" t="str">
        <f>IF(VLOOKUP(B783,'[1]intensive 2019'!$A$2:$E$145,1,TRUE)=B783,"Y","N")</f>
        <v>N</v>
      </c>
      <c r="AJ783" s="6" t="s">
        <v>50</v>
      </c>
      <c r="AL783" s="6" t="s">
        <v>50</v>
      </c>
      <c r="AM783" s="6" t="s">
        <v>50</v>
      </c>
      <c r="AN783" s="6" t="s">
        <v>50</v>
      </c>
      <c r="AO783" s="6" t="s">
        <v>50</v>
      </c>
      <c r="AP783" s="6" t="s">
        <v>50</v>
      </c>
    </row>
    <row r="784" spans="1:42">
      <c r="A784" s="5">
        <v>783</v>
      </c>
      <c r="B784" s="5" t="s">
        <v>1380</v>
      </c>
      <c r="C784" s="6" t="str">
        <f>IF(VLOOKUP(B784,'[1]Current Slope List'!$A$29:$M$1904,1,FALSE)=B784,"Y","N")</f>
        <v>Y</v>
      </c>
      <c r="D784" s="5" t="str">
        <f>VLOOKUP(B784,'[1]Current Slope List'!$A$29:$M$1904,2,FALSE)</f>
        <v>11SW-B/R744</v>
      </c>
      <c r="E784" s="5">
        <f>VLOOKUP(B784,'[1]Current Slope List'!$A$29:$M$1904,3,FALSE)</f>
        <v>1</v>
      </c>
      <c r="F784" s="6">
        <f t="shared" si="24"/>
        <v>1</v>
      </c>
      <c r="G784" s="6" t="str">
        <f>VLOOKUP(B784,'[1]Current Slope List'!$A$29:$M$1904,4,FALSE)</f>
        <v>CP,ML&amp;Wch</v>
      </c>
      <c r="H784" s="6" t="str">
        <f>VLOOKUP(B784,'[1]Current Slope List'!$A$29:$M$1904,5,FALSE)</f>
        <v>PML</v>
      </c>
      <c r="I784" s="6" t="s">
        <v>1334</v>
      </c>
      <c r="K784" s="6" t="str">
        <f>VLOOKUP(B784,'[1]Current Slope List'!$A$29:$M$1904,11,FALSE)</f>
        <v>Central_Admiralty</v>
      </c>
      <c r="L784" s="5" t="s">
        <v>1376</v>
      </c>
      <c r="M784" s="5" t="s">
        <v>1377</v>
      </c>
      <c r="N784" s="5" t="str">
        <f>VLOOKUP(B784,'[1]Current Slope List'!$A$29:$M$1904,8,FALSE)</f>
        <v>LCSD</v>
      </c>
      <c r="O784" s="7" t="s">
        <v>125</v>
      </c>
      <c r="P784" s="6" t="s">
        <v>49</v>
      </c>
      <c r="Q784" s="6" t="s">
        <v>49</v>
      </c>
      <c r="R784" s="6" t="s">
        <v>49</v>
      </c>
      <c r="S784" s="6" t="s">
        <v>49</v>
      </c>
      <c r="T784" s="6" t="s">
        <v>49</v>
      </c>
      <c r="U784" s="6" t="s">
        <v>49</v>
      </c>
      <c r="V784" s="6" t="s">
        <v>49</v>
      </c>
      <c r="W784" s="6" t="s">
        <v>49</v>
      </c>
      <c r="X784" s="6" t="s">
        <v>49</v>
      </c>
      <c r="Y784" s="6" t="s">
        <v>49</v>
      </c>
      <c r="Z784" s="13" t="s">
        <v>49</v>
      </c>
      <c r="AA784" s="9" t="s">
        <v>1381</v>
      </c>
      <c r="AB784" s="9" t="s">
        <v>585</v>
      </c>
      <c r="AC784" s="9" t="s">
        <v>121</v>
      </c>
      <c r="AD784" s="9" t="s">
        <v>113</v>
      </c>
      <c r="AE784" s="9" t="s">
        <v>72</v>
      </c>
      <c r="AF784" s="5">
        <v>1</v>
      </c>
      <c r="AG784" s="10">
        <f>VLOOKUP(B784,[1]NPRS!$A$29:$O$1904,10,FALSE)</f>
        <v>3.5</v>
      </c>
      <c r="AH784" s="5" t="str">
        <f>VLOOKUP(B784,'[1]Current Slope List'!$A$29:$M$1904,12,FALSE)</f>
        <v>Yes</v>
      </c>
      <c r="AI784" s="6" t="str">
        <f>IF(VLOOKUP(B784,'[1]intensive 2019'!$A$2:$E$145,1,TRUE)=B784,"Y","N")</f>
        <v>N</v>
      </c>
      <c r="AJ784" s="6" t="s">
        <v>50</v>
      </c>
      <c r="AK784" s="5">
        <v>2</v>
      </c>
      <c r="AL784" s="6" t="s">
        <v>50</v>
      </c>
      <c r="AM784" s="6" t="s">
        <v>50</v>
      </c>
      <c r="AN784" s="6" t="s">
        <v>50</v>
      </c>
      <c r="AO784" s="6" t="str">
        <f>IF(VLOOKUP(B784,[1]Roadside!$B$2:$D$186,1,FALSE)=B784,"Y","N")</f>
        <v>Y</v>
      </c>
      <c r="AP784" s="6" t="s">
        <v>50</v>
      </c>
    </row>
    <row r="785" spans="1:42">
      <c r="A785" s="5">
        <v>784</v>
      </c>
      <c r="B785" s="5" t="s">
        <v>1382</v>
      </c>
      <c r="C785" s="6" t="str">
        <f>IF(VLOOKUP(B785,'[1]Current Slope List'!$A$29:$M$1904,1,FALSE)=B785,"Y","N")</f>
        <v>Y</v>
      </c>
      <c r="D785" s="5" t="str">
        <f>VLOOKUP(B785,'[1]Current Slope List'!$A$29:$M$1904,2,FALSE)</f>
        <v>11SW-A/CR1173</v>
      </c>
      <c r="E785" s="5">
        <f>VLOOKUP(B785,'[1]Current Slope List'!$A$29:$M$1904,3,FALSE)</f>
        <v>0</v>
      </c>
      <c r="F785" s="6" t="str">
        <f t="shared" si="24"/>
        <v>WHOLE</v>
      </c>
      <c r="G785" s="6" t="str">
        <f>VLOOKUP(B785,'[1]Current Slope List'!$A$29:$M$1904,4,FALSE)</f>
        <v>CP,ML&amp;Wch</v>
      </c>
      <c r="H785" s="6" t="str">
        <f>VLOOKUP(B785,'[1]Current Slope List'!$A$29:$M$1904,5,FALSE)</f>
        <v>PML</v>
      </c>
      <c r="I785" s="6" t="s">
        <v>1334</v>
      </c>
      <c r="K785" s="6" t="str">
        <f>VLOOKUP(B785,'[1]Current Slope List'!$A$29:$M$1904,11,FALSE)</f>
        <v>SheungWan_SaiYingPun</v>
      </c>
      <c r="L785" s="5" t="s">
        <v>1383</v>
      </c>
      <c r="M785" s="5" t="s">
        <v>1384</v>
      </c>
      <c r="N785" s="5" t="str">
        <f>VLOOKUP(B785,'[1]Current Slope List'!$A$29:$M$1904,8,FALSE)</f>
        <v>GPA</v>
      </c>
      <c r="O785" s="7" t="s">
        <v>46</v>
      </c>
      <c r="P785" s="7">
        <v>85</v>
      </c>
      <c r="Q785" s="7">
        <v>4</v>
      </c>
      <c r="R785" s="7">
        <v>80</v>
      </c>
      <c r="S785" s="7">
        <f t="shared" si="25"/>
        <v>320</v>
      </c>
      <c r="T785" s="12">
        <v>0</v>
      </c>
      <c r="U785" s="12">
        <v>0.6</v>
      </c>
      <c r="V785" s="12">
        <v>0</v>
      </c>
      <c r="W785" s="12">
        <v>0.4</v>
      </c>
      <c r="X785" s="12">
        <v>0</v>
      </c>
      <c r="Y785" s="6" t="s">
        <v>61</v>
      </c>
      <c r="Z785" s="6" t="s">
        <v>62</v>
      </c>
      <c r="AA785" s="9">
        <v>4</v>
      </c>
      <c r="AB785" s="9" t="s">
        <v>55</v>
      </c>
      <c r="AC785" s="9" t="s">
        <v>71</v>
      </c>
      <c r="AD785" s="9" t="s">
        <v>392</v>
      </c>
      <c r="AE785" s="9" t="s">
        <v>72</v>
      </c>
      <c r="AF785" s="5">
        <v>2</v>
      </c>
      <c r="AG785" s="10">
        <f>VLOOKUP(B785,[1]NPRS!$A$29:$O$1904,10,FALSE)</f>
        <v>139.38999999999999</v>
      </c>
      <c r="AH785" s="5" t="str">
        <f>VLOOKUP(B785,'[1]Current Slope List'!$A$29:$M$1904,12,FALSE)</f>
        <v>Yes</v>
      </c>
      <c r="AI785" s="6" t="str">
        <f>IF(VLOOKUP(B785,'[1]intensive 2019'!$A$2:$E$145,1,TRUE)=B785,"Y","N")</f>
        <v>N</v>
      </c>
      <c r="AJ785" s="6" t="s">
        <v>50</v>
      </c>
      <c r="AK785" s="5">
        <v>21</v>
      </c>
      <c r="AL785" s="6" t="s">
        <v>50</v>
      </c>
      <c r="AM785" s="6" t="s">
        <v>50</v>
      </c>
      <c r="AN785" s="6" t="s">
        <v>50</v>
      </c>
      <c r="AO785" s="6" t="s">
        <v>50</v>
      </c>
      <c r="AP785" s="6" t="s">
        <v>50</v>
      </c>
    </row>
    <row r="786" spans="1:42">
      <c r="A786" s="5">
        <v>785</v>
      </c>
      <c r="B786" s="5" t="s">
        <v>1385</v>
      </c>
      <c r="C786" s="6" t="str">
        <f>IF(VLOOKUP(B786,'[1]Current Slope List'!$A$29:$M$1904,1,FALSE)=B786,"Y","N")</f>
        <v>Y</v>
      </c>
      <c r="D786" s="5" t="str">
        <f>VLOOKUP(B786,'[1]Current Slope List'!$A$29:$M$1904,2,FALSE)</f>
        <v>11SW-A/CR12</v>
      </c>
      <c r="E786" s="5">
        <f>VLOOKUP(B786,'[1]Current Slope List'!$A$29:$M$1904,3,FALSE)</f>
        <v>0</v>
      </c>
      <c r="F786" s="6" t="str">
        <f t="shared" si="24"/>
        <v>WHOLE</v>
      </c>
      <c r="G786" s="6" t="str">
        <f>VLOOKUP(B786,'[1]Current Slope List'!$A$29:$M$1904,4,FALSE)</f>
        <v>CP,ML&amp;Wch</v>
      </c>
      <c r="H786" s="6" t="str">
        <f>VLOOKUP(B786,'[1]Current Slope List'!$A$29:$M$1904,5,FALSE)</f>
        <v>PML</v>
      </c>
      <c r="I786" s="6" t="s">
        <v>1334</v>
      </c>
      <c r="K786" s="6">
        <f>VLOOKUP(B786,'[1]Current Slope List'!$A$29:$M$1904,11,FALSE)</f>
        <v>0</v>
      </c>
      <c r="L786" s="5" t="s">
        <v>1383</v>
      </c>
      <c r="M786" s="5" t="s">
        <v>1386</v>
      </c>
      <c r="N786" s="5" t="str">
        <f>VLOOKUP(B786,'[1]Current Slope List'!$A$29:$M$1904,8,FALSE)</f>
        <v>GPA</v>
      </c>
      <c r="O786" s="7" t="s">
        <v>46</v>
      </c>
      <c r="P786" s="7">
        <v>40</v>
      </c>
      <c r="Q786" s="7">
        <v>17</v>
      </c>
      <c r="R786" s="7">
        <v>47</v>
      </c>
      <c r="S786" s="7">
        <f t="shared" si="25"/>
        <v>799</v>
      </c>
      <c r="T786" s="12">
        <v>0</v>
      </c>
      <c r="U786" s="12">
        <v>0.95</v>
      </c>
      <c r="V786" s="12">
        <v>0.05</v>
      </c>
      <c r="W786" s="12">
        <v>0</v>
      </c>
      <c r="X786" s="12">
        <v>0</v>
      </c>
      <c r="Y786" s="6" t="s">
        <v>61</v>
      </c>
      <c r="Z786" s="6" t="s">
        <v>62</v>
      </c>
      <c r="AA786" s="9" t="s">
        <v>371</v>
      </c>
      <c r="AB786" s="9" t="s">
        <v>95</v>
      </c>
      <c r="AC786" s="9" t="s">
        <v>55</v>
      </c>
      <c r="AD786" s="9" t="s">
        <v>56</v>
      </c>
      <c r="AE786" s="9" t="s">
        <v>62</v>
      </c>
      <c r="AF786" s="5">
        <v>1</v>
      </c>
      <c r="AG786" s="10">
        <f>VLOOKUP(B786,[1]NPRS!$A$29:$O$1904,10,FALSE)</f>
        <v>0</v>
      </c>
      <c r="AH786" s="5" t="str">
        <f>VLOOKUP(B786,'[1]Current Slope List'!$A$29:$M$1904,12,FALSE)</f>
        <v>Yes</v>
      </c>
      <c r="AI786" s="6" t="str">
        <f>IF(VLOOKUP(B786,'[1]intensive 2019'!$A$2:$E$145,1,TRUE)=B786,"Y","N")</f>
        <v>N</v>
      </c>
      <c r="AJ786" s="6" t="str">
        <f>IF(VLOOKUP(B786,[1]PWI!$A$2:$B$239,1,FALSE)=B786,"Y","N")</f>
        <v>Y</v>
      </c>
      <c r="AK786" s="5">
        <v>49</v>
      </c>
      <c r="AL786" s="6" t="str">
        <f>IF(VLOOKUP(B786,[1]OVT_SWT!$A$2:$E$100,1,FALSE)=B786,"Y","N")</f>
        <v>Y</v>
      </c>
      <c r="AM786" s="6" t="s">
        <v>50</v>
      </c>
      <c r="AN786" s="6" t="s">
        <v>50</v>
      </c>
      <c r="AO786" s="6" t="s">
        <v>50</v>
      </c>
      <c r="AP786" s="6" t="s">
        <v>50</v>
      </c>
    </row>
    <row r="787" spans="1:42">
      <c r="A787" s="5">
        <v>786</v>
      </c>
      <c r="B787" s="5" t="s">
        <v>1387</v>
      </c>
      <c r="C787" s="6" t="str">
        <f>IF(VLOOKUP(B787,'[1]Current Slope List'!$A$29:$M$1904,1,FALSE)=B787,"Y","N")</f>
        <v>Y</v>
      </c>
      <c r="D787" s="5" t="str">
        <f>VLOOKUP(B787,'[1]Current Slope List'!$A$29:$M$1904,2,FALSE)</f>
        <v>11SW-A/FR134</v>
      </c>
      <c r="E787" s="5">
        <f>VLOOKUP(B787,'[1]Current Slope List'!$A$29:$M$1904,3,FALSE)</f>
        <v>0</v>
      </c>
      <c r="F787" s="6" t="str">
        <f t="shared" si="24"/>
        <v>WHOLE</v>
      </c>
      <c r="G787" s="6" t="str">
        <f>VLOOKUP(B787,'[1]Current Slope List'!$A$29:$M$1904,4,FALSE)</f>
        <v>CP,ML&amp;Wch</v>
      </c>
      <c r="H787" s="6" t="str">
        <f>VLOOKUP(B787,'[1]Current Slope List'!$A$29:$M$1904,5,FALSE)</f>
        <v>PML</v>
      </c>
      <c r="I787" s="6" t="s">
        <v>1334</v>
      </c>
      <c r="K787" s="6" t="str">
        <f>VLOOKUP(B787,'[1]Current Slope List'!$A$29:$M$1904,11,FALSE)</f>
        <v>SheungWan_SaiYingPun</v>
      </c>
      <c r="L787" s="5" t="s">
        <v>1383</v>
      </c>
      <c r="M787" s="5" t="s">
        <v>1388</v>
      </c>
      <c r="N787" s="5" t="str">
        <f>VLOOKUP(B787,'[1]Current Slope List'!$A$29:$M$1904,8,FALSE)</f>
        <v>GPA</v>
      </c>
      <c r="O787" s="7" t="s">
        <v>46</v>
      </c>
      <c r="P787" s="7">
        <v>35</v>
      </c>
      <c r="Q787" s="7">
        <v>3.5</v>
      </c>
      <c r="R787" s="7">
        <v>25</v>
      </c>
      <c r="S787" s="7">
        <f t="shared" si="25"/>
        <v>87.5</v>
      </c>
      <c r="T787" s="12">
        <v>0</v>
      </c>
      <c r="U787" s="12">
        <v>0.2</v>
      </c>
      <c r="V787" s="12">
        <v>0</v>
      </c>
      <c r="W787" s="12">
        <v>0.8</v>
      </c>
      <c r="X787" s="12">
        <v>0</v>
      </c>
      <c r="Y787" s="6" t="s">
        <v>61</v>
      </c>
      <c r="Z787" s="6" t="s">
        <v>62</v>
      </c>
      <c r="AA787" s="9" t="s">
        <v>570</v>
      </c>
      <c r="AB787" s="9" t="s">
        <v>249</v>
      </c>
      <c r="AC787" s="9" t="s">
        <v>55</v>
      </c>
      <c r="AD787" s="9" t="s">
        <v>352</v>
      </c>
      <c r="AE787" s="9" t="s">
        <v>62</v>
      </c>
      <c r="AF787" s="5">
        <v>1</v>
      </c>
      <c r="AG787" s="10">
        <f>VLOOKUP(B787,[1]NPRS!$A$29:$O$1904,10,FALSE)</f>
        <v>0</v>
      </c>
      <c r="AH787" s="5" t="str">
        <f>VLOOKUP(B787,'[1]Current Slope List'!$A$29:$M$1904,12,FALSE)</f>
        <v>Yes</v>
      </c>
      <c r="AI787" s="6" t="str">
        <f>IF(VLOOKUP(B787,'[1]intensive 2019'!$A$2:$E$145,1,TRUE)=B787,"Y","N")</f>
        <v>N</v>
      </c>
      <c r="AJ787" s="6" t="s">
        <v>50</v>
      </c>
      <c r="AK787" s="5">
        <v>10</v>
      </c>
      <c r="AL787" s="6" t="s">
        <v>50</v>
      </c>
      <c r="AM787" s="6" t="s">
        <v>50</v>
      </c>
      <c r="AN787" s="6" t="s">
        <v>50</v>
      </c>
      <c r="AO787" s="6" t="s">
        <v>50</v>
      </c>
      <c r="AP787" s="6" t="s">
        <v>50</v>
      </c>
    </row>
    <row r="788" spans="1:42">
      <c r="A788" s="5">
        <v>787</v>
      </c>
      <c r="B788" s="5" t="s">
        <v>1389</v>
      </c>
      <c r="C788" s="6" t="str">
        <f>IF(VLOOKUP(B788,'[1]Current Slope List'!$A$29:$M$1904,1,FALSE)=B788,"Y","N")</f>
        <v>Y</v>
      </c>
      <c r="D788" s="5" t="str">
        <f>VLOOKUP(B788,'[1]Current Slope List'!$A$29:$M$1904,2,FALSE)</f>
        <v>11SW-A/R159</v>
      </c>
      <c r="E788" s="5" t="str">
        <f>VLOOKUP(B788,'[1]Current Slope List'!$A$29:$M$1904,3,FALSE)</f>
        <v>1,2</v>
      </c>
      <c r="F788" s="6" t="str">
        <f t="shared" si="24"/>
        <v>1,2</v>
      </c>
      <c r="G788" s="6" t="str">
        <f>VLOOKUP(B788,'[1]Current Slope List'!$A$29:$M$1904,4,FALSE)</f>
        <v>CP,ML&amp;Wch</v>
      </c>
      <c r="H788" s="6" t="str">
        <f>VLOOKUP(B788,'[1]Current Slope List'!$A$29:$M$1904,5,FALSE)</f>
        <v>PML</v>
      </c>
      <c r="I788" s="6" t="s">
        <v>1334</v>
      </c>
      <c r="K788" s="6" t="str">
        <f>VLOOKUP(B788,'[1]Current Slope List'!$A$29:$M$1904,11,FALSE)</f>
        <v>SheungWan_SaiYingPun</v>
      </c>
      <c r="L788" s="5" t="s">
        <v>1383</v>
      </c>
      <c r="M788" s="5" t="s">
        <v>1390</v>
      </c>
      <c r="N788" s="5" t="str">
        <f>VLOOKUP(B788,'[1]Current Slope List'!$A$29:$M$1904,8,FALSE)</f>
        <v>GPA,HyD</v>
      </c>
      <c r="O788" s="7" t="s">
        <v>46</v>
      </c>
      <c r="P788" s="6" t="s">
        <v>49</v>
      </c>
      <c r="Q788" s="6" t="s">
        <v>49</v>
      </c>
      <c r="R788" s="6" t="s">
        <v>49</v>
      </c>
      <c r="S788" s="6" t="s">
        <v>49</v>
      </c>
      <c r="T788" s="6" t="s">
        <v>49</v>
      </c>
      <c r="U788" s="6" t="s">
        <v>49</v>
      </c>
      <c r="V788" s="6" t="s">
        <v>49</v>
      </c>
      <c r="W788" s="6" t="s">
        <v>49</v>
      </c>
      <c r="X788" s="6" t="s">
        <v>49</v>
      </c>
      <c r="Y788" s="6" t="s">
        <v>49</v>
      </c>
      <c r="Z788" s="6" t="s">
        <v>49</v>
      </c>
      <c r="AA788" s="9" t="s">
        <v>1391</v>
      </c>
      <c r="AB788" s="9" t="s">
        <v>1392</v>
      </c>
      <c r="AC788" s="9" t="s">
        <v>55</v>
      </c>
      <c r="AD788" s="9" t="s">
        <v>352</v>
      </c>
      <c r="AE788" s="9" t="s">
        <v>72</v>
      </c>
      <c r="AF788" s="5">
        <v>1</v>
      </c>
      <c r="AG788" s="10">
        <f>VLOOKUP(B788,[1]NPRS!$A$29:$O$1904,10,FALSE)</f>
        <v>0</v>
      </c>
      <c r="AH788" s="5" t="str">
        <f>VLOOKUP(B788,'[1]Current Slope List'!$A$29:$M$1904,12,FALSE)</f>
        <v>Yes</v>
      </c>
      <c r="AI788" s="6" t="str">
        <f>IF(VLOOKUP(B788,'[1]intensive 2019'!$A$2:$E$145,1,TRUE)=B788,"Y","N")</f>
        <v>Y</v>
      </c>
      <c r="AJ788" s="6" t="str">
        <f>IF(VLOOKUP(B788,[1]PWI!$A$2:$B$239,1,FALSE)=B788,"Y","N")</f>
        <v>Y</v>
      </c>
      <c r="AK788" s="5">
        <v>6</v>
      </c>
      <c r="AL788" s="6" t="str">
        <f>IF(VLOOKUP(B788,[1]OVT_SWT!$A$2:$E$100,1,FALSE)=B788,"Y","N")</f>
        <v>Y</v>
      </c>
      <c r="AM788" s="6" t="s">
        <v>50</v>
      </c>
      <c r="AN788" s="6" t="str">
        <f>IF(VLOOKUP(D788,[1]BRR!$A$2:$B$40,1,FALSE)=D788,"Y","N")</f>
        <v>Y</v>
      </c>
      <c r="AO788" s="6" t="str">
        <f>IF(VLOOKUP(B788,[1]Roadside!$B$2:$D$186,1,FALSE)=B788,"Y","N")</f>
        <v>Y</v>
      </c>
      <c r="AP788" s="6" t="s">
        <v>50</v>
      </c>
    </row>
    <row r="789" spans="1:42">
      <c r="A789" s="5">
        <v>788</v>
      </c>
      <c r="B789" s="5" t="s">
        <v>1393</v>
      </c>
      <c r="C789" s="6" t="str">
        <f>IF(VLOOKUP(B789,'[1]Current Slope List'!$A$29:$M$1904,1,FALSE)=B789,"Y","N")</f>
        <v>Y</v>
      </c>
      <c r="D789" s="5" t="str">
        <f>VLOOKUP(B789,'[1]Current Slope List'!$A$29:$M$1904,2,FALSE)</f>
        <v>11SW-A/R160</v>
      </c>
      <c r="E789" s="5">
        <f>VLOOKUP(B789,'[1]Current Slope List'!$A$29:$M$1904,3,FALSE)</f>
        <v>0</v>
      </c>
      <c r="F789" s="6" t="str">
        <f t="shared" si="24"/>
        <v>WHOLE</v>
      </c>
      <c r="G789" s="6" t="str">
        <f>VLOOKUP(B789,'[1]Current Slope List'!$A$29:$M$1904,4,FALSE)</f>
        <v>CP,ML&amp;Wch</v>
      </c>
      <c r="H789" s="6" t="str">
        <f>VLOOKUP(B789,'[1]Current Slope List'!$A$29:$M$1904,5,FALSE)</f>
        <v>PML</v>
      </c>
      <c r="I789" s="6" t="s">
        <v>1334</v>
      </c>
      <c r="K789" s="6" t="str">
        <f>VLOOKUP(B789,'[1]Current Slope List'!$A$29:$M$1904,11,FALSE)</f>
        <v>SheungWan_SaiYingPun</v>
      </c>
      <c r="L789" s="5" t="s">
        <v>1383</v>
      </c>
      <c r="M789" s="5" t="s">
        <v>1394</v>
      </c>
      <c r="N789" s="5" t="str">
        <f>VLOOKUP(B789,'[1]Current Slope List'!$A$29:$M$1904,8,FALSE)</f>
        <v>GPA</v>
      </c>
      <c r="O789" s="7" t="s">
        <v>46</v>
      </c>
      <c r="P789" s="6" t="s">
        <v>49</v>
      </c>
      <c r="Q789" s="6" t="s">
        <v>49</v>
      </c>
      <c r="R789" s="6" t="s">
        <v>49</v>
      </c>
      <c r="S789" s="6" t="s">
        <v>49</v>
      </c>
      <c r="T789" s="6" t="s">
        <v>49</v>
      </c>
      <c r="U789" s="6" t="s">
        <v>49</v>
      </c>
      <c r="V789" s="6" t="s">
        <v>49</v>
      </c>
      <c r="W789" s="6" t="s">
        <v>49</v>
      </c>
      <c r="X789" s="6" t="s">
        <v>49</v>
      </c>
      <c r="Y789" s="6" t="s">
        <v>49</v>
      </c>
      <c r="Z789" s="6" t="s">
        <v>49</v>
      </c>
      <c r="AA789" s="9" t="s">
        <v>185</v>
      </c>
      <c r="AB789" s="9" t="s">
        <v>71</v>
      </c>
      <c r="AC789" s="9" t="s">
        <v>55</v>
      </c>
      <c r="AD789" s="9" t="s">
        <v>352</v>
      </c>
      <c r="AE789" s="9" t="s">
        <v>72</v>
      </c>
      <c r="AF789" s="5">
        <v>1</v>
      </c>
      <c r="AG789" s="10">
        <f>VLOOKUP(B789,[1]NPRS!$A$29:$O$1904,10,FALSE)</f>
        <v>0</v>
      </c>
      <c r="AH789" s="5" t="str">
        <f>VLOOKUP(B789,'[1]Current Slope List'!$A$29:$M$1904,12,FALSE)</f>
        <v>Yes</v>
      </c>
      <c r="AI789" s="6" t="str">
        <f>IF(VLOOKUP(B789,'[1]intensive 2019'!$A$2:$E$145,1,TRUE)=B789,"Y","N")</f>
        <v>Y</v>
      </c>
      <c r="AJ789" s="6" t="str">
        <f>IF(VLOOKUP(B789,[1]PWI!$A$2:$B$239,1,FALSE)=B789,"Y","N")</f>
        <v>Y</v>
      </c>
      <c r="AK789" s="5">
        <v>2</v>
      </c>
      <c r="AL789" s="6" t="str">
        <f>IF(VLOOKUP(B789,[1]OVT_SWT!$A$2:$E$100,1,FALSE)=B789,"Y","N")</f>
        <v>Y</v>
      </c>
      <c r="AM789" s="6" t="s">
        <v>50</v>
      </c>
      <c r="AN789" s="6" t="s">
        <v>50</v>
      </c>
      <c r="AO789" s="6" t="str">
        <f>IF(VLOOKUP(B789,[1]Roadside!$B$2:$D$186,1,FALSE)=B789,"Y","N")</f>
        <v>Y</v>
      </c>
      <c r="AP789" s="6" t="s">
        <v>50</v>
      </c>
    </row>
    <row r="790" spans="1:42">
      <c r="A790" s="5">
        <v>789</v>
      </c>
      <c r="B790" s="5" t="s">
        <v>1395</v>
      </c>
      <c r="C790" s="6" t="str">
        <f>IF(VLOOKUP(B790,'[1]Current Slope List'!$A$29:$M$1904,1,FALSE)=B790,"Y","N")</f>
        <v>Y</v>
      </c>
      <c r="D790" s="5" t="str">
        <f>VLOOKUP(B790,'[1]Current Slope List'!$A$29:$M$1904,2,FALSE)</f>
        <v>11SW-A/R161</v>
      </c>
      <c r="E790" s="5">
        <f>VLOOKUP(B790,'[1]Current Slope List'!$A$29:$M$1904,3,FALSE)</f>
        <v>0</v>
      </c>
      <c r="F790" s="6" t="str">
        <f t="shared" si="24"/>
        <v>WHOLE</v>
      </c>
      <c r="G790" s="6" t="str">
        <f>VLOOKUP(B790,'[1]Current Slope List'!$A$29:$M$1904,4,FALSE)</f>
        <v>CP,ML&amp;Wch</v>
      </c>
      <c r="H790" s="6" t="str">
        <f>VLOOKUP(B790,'[1]Current Slope List'!$A$29:$M$1904,5,FALSE)</f>
        <v>PML</v>
      </c>
      <c r="I790" s="6" t="s">
        <v>1334</v>
      </c>
      <c r="K790" s="6">
        <f>VLOOKUP(B790,'[1]Current Slope List'!$A$29:$M$1904,11,FALSE)</f>
        <v>0</v>
      </c>
      <c r="L790" s="5" t="s">
        <v>1383</v>
      </c>
      <c r="M790" s="5" t="s">
        <v>1396</v>
      </c>
      <c r="N790" s="5" t="str">
        <f>VLOOKUP(B790,'[1]Current Slope List'!$A$29:$M$1904,8,FALSE)</f>
        <v>GPA</v>
      </c>
      <c r="O790" s="7" t="s">
        <v>46</v>
      </c>
      <c r="P790" s="6" t="s">
        <v>49</v>
      </c>
      <c r="Q790" s="6" t="s">
        <v>49</v>
      </c>
      <c r="R790" s="6" t="s">
        <v>49</v>
      </c>
      <c r="S790" s="6" t="s">
        <v>49</v>
      </c>
      <c r="T790" s="6" t="s">
        <v>49</v>
      </c>
      <c r="U790" s="6" t="s">
        <v>49</v>
      </c>
      <c r="V790" s="6" t="s">
        <v>49</v>
      </c>
      <c r="W790" s="6" t="s">
        <v>49</v>
      </c>
      <c r="X790" s="6" t="s">
        <v>49</v>
      </c>
      <c r="Y790" s="6" t="s">
        <v>49</v>
      </c>
      <c r="Z790" s="6" t="s">
        <v>49</v>
      </c>
      <c r="AA790" s="9" t="s">
        <v>835</v>
      </c>
      <c r="AB790" s="9" t="s">
        <v>369</v>
      </c>
      <c r="AC790" s="9" t="s">
        <v>96</v>
      </c>
      <c r="AD790" s="9" t="s">
        <v>352</v>
      </c>
      <c r="AE790" s="9" t="s">
        <v>72</v>
      </c>
      <c r="AF790" s="5">
        <v>1</v>
      </c>
      <c r="AG790" s="10">
        <f>VLOOKUP(B790,[1]NPRS!$A$29:$O$1904,10,FALSE)</f>
        <v>0</v>
      </c>
      <c r="AH790" s="5" t="str">
        <f>VLOOKUP(B790,'[1]Current Slope List'!$A$29:$M$1904,12,FALSE)</f>
        <v>No</v>
      </c>
      <c r="AI790" s="6" t="str">
        <f>IF(VLOOKUP(B790,'[1]intensive 2019'!$A$2:$E$145,1,TRUE)=B790,"Y","N")</f>
        <v>N</v>
      </c>
      <c r="AJ790" s="6" t="s">
        <v>50</v>
      </c>
      <c r="AK790" s="5">
        <v>1</v>
      </c>
      <c r="AL790" s="6" t="s">
        <v>50</v>
      </c>
      <c r="AM790" s="6" t="s">
        <v>50</v>
      </c>
      <c r="AN790" s="6" t="s">
        <v>50</v>
      </c>
      <c r="AO790" s="6" t="s">
        <v>50</v>
      </c>
      <c r="AP790" s="6" t="s">
        <v>50</v>
      </c>
    </row>
    <row r="791" spans="1:42">
      <c r="A791" s="5">
        <v>790</v>
      </c>
      <c r="B791" s="5" t="s">
        <v>1397</v>
      </c>
      <c r="C791" s="6" t="str">
        <f>IF(VLOOKUP(B791,'[1]Current Slope List'!$A$29:$M$1904,1,FALSE)=B791,"Y","N")</f>
        <v>Y</v>
      </c>
      <c r="D791" s="5" t="str">
        <f>VLOOKUP(B791,'[1]Current Slope List'!$A$29:$M$1904,2,FALSE)</f>
        <v>11SW-A/R162</v>
      </c>
      <c r="E791" s="5" t="str">
        <f>VLOOKUP(B791,'[1]Current Slope List'!$A$29:$M$1904,3,FALSE)</f>
        <v>1,2</v>
      </c>
      <c r="F791" s="6" t="str">
        <f t="shared" si="24"/>
        <v>1,2</v>
      </c>
      <c r="G791" s="6" t="str">
        <f>VLOOKUP(B791,'[1]Current Slope List'!$A$29:$M$1904,4,FALSE)</f>
        <v>CP,ML&amp;Wch</v>
      </c>
      <c r="H791" s="6" t="str">
        <f>VLOOKUP(B791,'[1]Current Slope List'!$A$29:$M$1904,5,FALSE)</f>
        <v>PML</v>
      </c>
      <c r="I791" s="6" t="s">
        <v>1334</v>
      </c>
      <c r="K791" s="6">
        <f>VLOOKUP(B791,'[1]Current Slope List'!$A$29:$M$1904,11,FALSE)</f>
        <v>0</v>
      </c>
      <c r="L791" s="5" t="s">
        <v>1383</v>
      </c>
      <c r="M791" s="5" t="s">
        <v>1398</v>
      </c>
      <c r="N791" s="5" t="str">
        <f>VLOOKUP(B791,'[1]Current Slope List'!$A$29:$M$1904,8,FALSE)</f>
        <v>WSD,GPA</v>
      </c>
      <c r="O791" s="7" t="s">
        <v>46</v>
      </c>
      <c r="P791" s="6" t="s">
        <v>49</v>
      </c>
      <c r="Q791" s="6" t="s">
        <v>49</v>
      </c>
      <c r="R791" s="6" t="s">
        <v>49</v>
      </c>
      <c r="S791" s="6" t="s">
        <v>49</v>
      </c>
      <c r="T791" s="6" t="s">
        <v>49</v>
      </c>
      <c r="U791" s="6" t="s">
        <v>49</v>
      </c>
      <c r="V791" s="6" t="s">
        <v>49</v>
      </c>
      <c r="W791" s="6" t="s">
        <v>49</v>
      </c>
      <c r="X791" s="6" t="s">
        <v>49</v>
      </c>
      <c r="Y791" s="6" t="s">
        <v>49</v>
      </c>
      <c r="Z791" s="6" t="s">
        <v>49</v>
      </c>
      <c r="AA791" s="9">
        <v>8</v>
      </c>
      <c r="AB791" s="9">
        <v>80</v>
      </c>
      <c r="AC791" s="9">
        <v>70</v>
      </c>
      <c r="AD791" s="9" t="s">
        <v>56</v>
      </c>
      <c r="AE791" s="9" t="s">
        <v>62</v>
      </c>
      <c r="AF791" s="5">
        <v>1</v>
      </c>
      <c r="AG791" s="10">
        <f>VLOOKUP(B791,[1]NPRS!$A$29:$O$1904,10,FALSE)</f>
        <v>0</v>
      </c>
      <c r="AH791" s="5" t="str">
        <f>VLOOKUP(B791,'[1]Current Slope List'!$A$29:$M$1904,12,FALSE)</f>
        <v>No</v>
      </c>
      <c r="AI791" s="6" t="str">
        <f>IF(VLOOKUP(B791,'[1]intensive 2019'!$A$2:$E$145,1,TRUE)=B791,"Y","N")</f>
        <v>N</v>
      </c>
      <c r="AJ791" s="6" t="s">
        <v>50</v>
      </c>
      <c r="AL791" s="6" t="s">
        <v>50</v>
      </c>
      <c r="AM791" s="6" t="s">
        <v>50</v>
      </c>
      <c r="AN791" s="6" t="s">
        <v>50</v>
      </c>
      <c r="AO791" s="6" t="s">
        <v>50</v>
      </c>
      <c r="AP791" s="6" t="s">
        <v>50</v>
      </c>
    </row>
    <row r="792" spans="1:42">
      <c r="A792" s="5">
        <v>791</v>
      </c>
      <c r="B792" s="5" t="s">
        <v>1399</v>
      </c>
      <c r="C792" s="6" t="str">
        <f>IF(VLOOKUP(B792,'[1]Current Slope List'!$A$29:$M$1904,1,FALSE)=B792,"Y","N")</f>
        <v>Y</v>
      </c>
      <c r="D792" s="5" t="str">
        <f>VLOOKUP(B792,'[1]Current Slope List'!$A$29:$M$1904,2,FALSE)</f>
        <v>11SW-A/CR1200</v>
      </c>
      <c r="E792" s="5">
        <f>VLOOKUP(B792,'[1]Current Slope List'!$A$29:$M$1904,3,FALSE)</f>
        <v>3</v>
      </c>
      <c r="F792" s="6">
        <f t="shared" si="24"/>
        <v>3</v>
      </c>
      <c r="G792" s="6" t="str">
        <f>VLOOKUP(B792,'[1]Current Slope List'!$A$29:$M$1904,4,FALSE)</f>
        <v>CP,ML&amp;Wch</v>
      </c>
      <c r="H792" s="6" t="str">
        <f>VLOOKUP(B792,'[1]Current Slope List'!$A$29:$M$1904,5,FALSE)</f>
        <v>PML</v>
      </c>
      <c r="I792" s="6" t="s">
        <v>1334</v>
      </c>
      <c r="K792" s="6" t="str">
        <f>VLOOKUP(B792,'[1]Current Slope List'!$A$29:$M$1904,11,FALSE)</f>
        <v>SheungWan_SaiYingPun</v>
      </c>
      <c r="L792" s="5" t="s">
        <v>1383</v>
      </c>
      <c r="M792" s="5" t="s">
        <v>1400</v>
      </c>
      <c r="N792" s="5" t="str">
        <f>VLOOKUP(B792,'[1]Current Slope List'!$A$29:$M$1904,8,FALSE)</f>
        <v>GPA</v>
      </c>
      <c r="O792" s="7" t="s">
        <v>46</v>
      </c>
      <c r="P792" s="7">
        <v>40</v>
      </c>
      <c r="Q792" s="7">
        <v>6</v>
      </c>
      <c r="R792" s="7">
        <v>44</v>
      </c>
      <c r="S792" s="7">
        <f t="shared" si="25"/>
        <v>264</v>
      </c>
      <c r="T792" s="12">
        <v>0</v>
      </c>
      <c r="U792" s="12">
        <v>0</v>
      </c>
      <c r="V792" s="12">
        <v>0</v>
      </c>
      <c r="W792" s="12">
        <v>1</v>
      </c>
      <c r="X792" s="12">
        <v>0</v>
      </c>
      <c r="Y792" s="6" t="s">
        <v>61</v>
      </c>
      <c r="Z792" s="6" t="s">
        <v>72</v>
      </c>
      <c r="AA792" s="9">
        <v>7.8</v>
      </c>
      <c r="AB792" s="9">
        <v>16</v>
      </c>
      <c r="AC792" s="9" t="s">
        <v>121</v>
      </c>
      <c r="AD792" s="9" t="s">
        <v>56</v>
      </c>
      <c r="AE792" s="9" t="s">
        <v>72</v>
      </c>
      <c r="AF792" s="5">
        <v>1</v>
      </c>
      <c r="AG792" s="10">
        <f>VLOOKUP(B792,[1]NPRS!$A$29:$O$1904,10,FALSE)</f>
        <v>3.13</v>
      </c>
      <c r="AH792" s="5" t="str">
        <f>VLOOKUP(B792,'[1]Current Slope List'!$A$29:$M$1904,12,FALSE)</f>
        <v>Yes</v>
      </c>
      <c r="AI792" s="6" t="str">
        <f>IF(VLOOKUP(B792,'[1]intensive 2019'!$A$2:$E$145,1,TRUE)=B792,"Y","N")</f>
        <v>N</v>
      </c>
      <c r="AJ792" s="6" t="s">
        <v>50</v>
      </c>
      <c r="AK792" s="5">
        <v>2</v>
      </c>
      <c r="AL792" s="6" t="s">
        <v>50</v>
      </c>
      <c r="AM792" s="6" t="s">
        <v>50</v>
      </c>
      <c r="AN792" s="6" t="s">
        <v>50</v>
      </c>
      <c r="AO792" s="6" t="s">
        <v>50</v>
      </c>
      <c r="AP792" s="6" t="s">
        <v>50</v>
      </c>
    </row>
    <row r="793" spans="1:42">
      <c r="A793" s="5">
        <v>792</v>
      </c>
      <c r="B793" s="5" t="s">
        <v>1401</v>
      </c>
      <c r="C793" s="6" t="str">
        <f>IF(VLOOKUP(B793,'[1]Current Slope List'!$A$29:$M$1904,1,FALSE)=B793,"Y","N")</f>
        <v>Y</v>
      </c>
      <c r="D793" s="5" t="str">
        <f>VLOOKUP(B793,'[1]Current Slope List'!$A$29:$M$1904,2,FALSE)</f>
        <v>11SW-A/C398</v>
      </c>
      <c r="E793" s="5" t="str">
        <f>VLOOKUP(B793,'[1]Current Slope List'!$A$29:$M$1904,3,FALSE)</f>
        <v>1,2</v>
      </c>
      <c r="F793" s="6" t="str">
        <f t="shared" si="24"/>
        <v>1,2</v>
      </c>
      <c r="G793" s="6" t="str">
        <f>VLOOKUP(B793,'[1]Current Slope List'!$A$29:$M$1904,4,FALSE)</f>
        <v>CP,ML&amp;Wch</v>
      </c>
      <c r="H793" s="6" t="str">
        <f>VLOOKUP(B793,'[1]Current Slope List'!$A$29:$M$1904,5,FALSE)</f>
        <v>C-W</v>
      </c>
      <c r="I793" s="6" t="s">
        <v>1334</v>
      </c>
      <c r="K793" s="6" t="str">
        <f>VLOOKUP(B793,'[1]Current Slope List'!$A$29:$M$1904,11,FALSE)</f>
        <v>SheungWan_SaiYingPun</v>
      </c>
      <c r="L793" s="5" t="s">
        <v>1402</v>
      </c>
      <c r="M793" s="5" t="s">
        <v>1403</v>
      </c>
      <c r="N793" s="5" t="str">
        <f>VLOOKUP(B793,'[1]Current Slope List'!$A$29:$M$1904,8,FALSE)</f>
        <v>EB,LCSD</v>
      </c>
      <c r="O793" s="7" t="s">
        <v>46</v>
      </c>
      <c r="P793" s="7">
        <v>35</v>
      </c>
      <c r="Q793" s="7">
        <v>4</v>
      </c>
      <c r="R793" s="7">
        <v>30</v>
      </c>
      <c r="S793" s="7">
        <f t="shared" si="25"/>
        <v>120</v>
      </c>
      <c r="T793" s="12">
        <v>0</v>
      </c>
      <c r="U793" s="12">
        <v>0</v>
      </c>
      <c r="V793" s="12">
        <v>0</v>
      </c>
      <c r="W793" s="12">
        <v>1</v>
      </c>
      <c r="X793" s="12">
        <v>0</v>
      </c>
      <c r="Y793" s="6" t="s">
        <v>61</v>
      </c>
      <c r="Z793" s="6" t="s">
        <v>72</v>
      </c>
      <c r="AA793" s="9" t="s">
        <v>116</v>
      </c>
      <c r="AB793" s="9" t="s">
        <v>116</v>
      </c>
      <c r="AC793" s="9" t="s">
        <v>116</v>
      </c>
      <c r="AD793" s="9" t="s">
        <v>49</v>
      </c>
      <c r="AE793" s="9" t="s">
        <v>49</v>
      </c>
      <c r="AF793" s="5">
        <v>1</v>
      </c>
      <c r="AG793" s="10">
        <f>VLOOKUP(B793,[1]NPRS!$A$29:$O$1904,10,FALSE)</f>
        <v>64.5</v>
      </c>
      <c r="AH793" s="5" t="str">
        <f>VLOOKUP(B793,'[1]Current Slope List'!$A$29:$M$1904,12,FALSE)</f>
        <v>Yes</v>
      </c>
      <c r="AI793" s="6" t="str">
        <f>IF(VLOOKUP(B793,'[1]intensive 2019'!$A$2:$E$145,1,TRUE)=B793,"Y","N")</f>
        <v>N</v>
      </c>
      <c r="AJ793" s="6" t="s">
        <v>50</v>
      </c>
      <c r="AK793" s="5">
        <v>1</v>
      </c>
      <c r="AL793" s="6" t="s">
        <v>50</v>
      </c>
      <c r="AM793" s="6" t="s">
        <v>50</v>
      </c>
      <c r="AN793" s="6" t="s">
        <v>50</v>
      </c>
      <c r="AO793" s="6" t="s">
        <v>50</v>
      </c>
      <c r="AP793" s="6" t="s">
        <v>50</v>
      </c>
    </row>
    <row r="794" spans="1:42">
      <c r="A794" s="5">
        <v>793</v>
      </c>
      <c r="B794" s="5" t="s">
        <v>1404</v>
      </c>
      <c r="C794" s="6" t="str">
        <f>IF(VLOOKUP(B794,'[1]Current Slope List'!$A$29:$M$1904,1,FALSE)=B794,"Y","N")</f>
        <v>Y</v>
      </c>
      <c r="D794" s="5" t="str">
        <f>VLOOKUP(B794,'[1]Current Slope List'!$A$29:$M$1904,2,FALSE)</f>
        <v>11SW-A/F249</v>
      </c>
      <c r="E794" s="5">
        <f>VLOOKUP(B794,'[1]Current Slope List'!$A$29:$M$1904,3,FALSE)</f>
        <v>0</v>
      </c>
      <c r="F794" s="6" t="str">
        <f t="shared" si="24"/>
        <v>WHOLE</v>
      </c>
      <c r="G794" s="6" t="str">
        <f>VLOOKUP(B794,'[1]Current Slope List'!$A$29:$M$1904,4,FALSE)</f>
        <v>CP,ML&amp;Wch</v>
      </c>
      <c r="H794" s="6" t="str">
        <f>VLOOKUP(B794,'[1]Current Slope List'!$A$29:$M$1904,5,FALSE)</f>
        <v>C-W</v>
      </c>
      <c r="I794" s="6" t="s">
        <v>1334</v>
      </c>
      <c r="K794" s="6" t="str">
        <f>VLOOKUP(B794,'[1]Current Slope List'!$A$29:$M$1904,11,FALSE)</f>
        <v>SheungWan_SaiYingPun</v>
      </c>
      <c r="L794" s="5" t="s">
        <v>1402</v>
      </c>
      <c r="M794" s="5" t="s">
        <v>1403</v>
      </c>
      <c r="N794" s="5" t="str">
        <f>VLOOKUP(B794,'[1]Current Slope List'!$A$29:$M$1904,8,FALSE)</f>
        <v>LCSD</v>
      </c>
      <c r="O794" s="7" t="s">
        <v>125</v>
      </c>
      <c r="P794" s="7">
        <v>35</v>
      </c>
      <c r="Q794" s="7">
        <v>5</v>
      </c>
      <c r="R794" s="7">
        <v>30</v>
      </c>
      <c r="S794" s="7">
        <f t="shared" si="25"/>
        <v>150</v>
      </c>
      <c r="T794" s="12">
        <v>0</v>
      </c>
      <c r="U794" s="12">
        <v>0.95</v>
      </c>
      <c r="V794" s="12">
        <v>0</v>
      </c>
      <c r="W794" s="12">
        <v>0</v>
      </c>
      <c r="X794" s="12">
        <v>0.05</v>
      </c>
      <c r="Y794" s="6" t="s">
        <v>61</v>
      </c>
      <c r="Z794" s="6" t="s">
        <v>62</v>
      </c>
      <c r="AA794" s="9" t="s">
        <v>116</v>
      </c>
      <c r="AB794" s="9" t="s">
        <v>116</v>
      </c>
      <c r="AC794" s="9" t="s">
        <v>116</v>
      </c>
      <c r="AD794" s="9" t="s">
        <v>116</v>
      </c>
      <c r="AE794" s="9" t="s">
        <v>49</v>
      </c>
      <c r="AF794" s="5">
        <v>2</v>
      </c>
      <c r="AG794" s="10">
        <f>VLOOKUP(B794,[1]NPRS!$A$29:$O$1904,10,FALSE)</f>
        <v>14.53</v>
      </c>
      <c r="AH794" s="5" t="str">
        <f>VLOOKUP(B794,'[1]Current Slope List'!$A$29:$M$1904,12,FALSE)</f>
        <v>Yes</v>
      </c>
      <c r="AI794" s="6" t="str">
        <f>IF(VLOOKUP(B794,'[1]intensive 2019'!$A$2:$E$145,1,TRUE)=B794,"Y","N")</f>
        <v>N</v>
      </c>
      <c r="AJ794" s="6" t="s">
        <v>50</v>
      </c>
      <c r="AK794" s="5">
        <v>12</v>
      </c>
      <c r="AL794" s="6" t="s">
        <v>50</v>
      </c>
      <c r="AM794" s="6" t="s">
        <v>50</v>
      </c>
      <c r="AN794" s="6" t="s">
        <v>50</v>
      </c>
      <c r="AO794" s="6" t="s">
        <v>50</v>
      </c>
      <c r="AP794" s="6" t="s">
        <v>50</v>
      </c>
    </row>
    <row r="795" spans="1:42">
      <c r="A795" s="5">
        <v>794</v>
      </c>
      <c r="B795" s="5" t="s">
        <v>1405</v>
      </c>
      <c r="C795" s="6" t="str">
        <f>IF(VLOOKUP(B795,'[1]Current Slope List'!$A$29:$M$1904,1,FALSE)=B795,"Y","N")</f>
        <v>Y</v>
      </c>
      <c r="D795" s="5" t="str">
        <f>VLOOKUP(B795,'[1]Current Slope List'!$A$29:$M$1904,2,FALSE)</f>
        <v>11SW-A/R1117</v>
      </c>
      <c r="E795" s="5" t="str">
        <f>VLOOKUP(B795,'[1]Current Slope List'!$A$29:$M$1904,3,FALSE)</f>
        <v>1,2</v>
      </c>
      <c r="F795" s="6" t="str">
        <f t="shared" si="24"/>
        <v>1,2</v>
      </c>
      <c r="G795" s="6" t="str">
        <f>VLOOKUP(B795,'[1]Current Slope List'!$A$29:$M$1904,4,FALSE)</f>
        <v>CP,ML&amp;Wch</v>
      </c>
      <c r="H795" s="6" t="str">
        <f>VLOOKUP(B795,'[1]Current Slope List'!$A$29:$M$1904,5,FALSE)</f>
        <v>C-W</v>
      </c>
      <c r="I795" s="6" t="s">
        <v>1334</v>
      </c>
      <c r="K795" s="6" t="str">
        <f>VLOOKUP(B795,'[1]Current Slope List'!$A$29:$M$1904,11,FALSE)</f>
        <v>SheungWan_SaiYingPun</v>
      </c>
      <c r="L795" s="5" t="s">
        <v>1402</v>
      </c>
      <c r="M795" s="5" t="s">
        <v>1403</v>
      </c>
      <c r="N795" s="5" t="str">
        <f>VLOOKUP(B795,'[1]Current Slope List'!$A$29:$M$1904,8,FALSE)</f>
        <v>EB,LCSD</v>
      </c>
      <c r="O795" s="7" t="s">
        <v>125</v>
      </c>
      <c r="P795" s="6" t="s">
        <v>49</v>
      </c>
      <c r="Q795" s="6" t="s">
        <v>49</v>
      </c>
      <c r="R795" s="6" t="s">
        <v>49</v>
      </c>
      <c r="S795" s="6" t="s">
        <v>49</v>
      </c>
      <c r="T795" s="6" t="s">
        <v>49</v>
      </c>
      <c r="U795" s="6" t="s">
        <v>49</v>
      </c>
      <c r="V795" s="6" t="s">
        <v>49</v>
      </c>
      <c r="W795" s="13" t="s">
        <v>49</v>
      </c>
      <c r="X795" s="6" t="s">
        <v>49</v>
      </c>
      <c r="Y795" s="6" t="s">
        <v>49</v>
      </c>
      <c r="Z795" s="6" t="s">
        <v>49</v>
      </c>
      <c r="AA795" s="9" t="s">
        <v>1406</v>
      </c>
      <c r="AB795" s="9" t="s">
        <v>1407</v>
      </c>
      <c r="AC795" s="9" t="s">
        <v>71</v>
      </c>
      <c r="AD795" s="9" t="s">
        <v>352</v>
      </c>
      <c r="AE795" s="9" t="s">
        <v>72</v>
      </c>
      <c r="AF795" s="5">
        <v>1</v>
      </c>
      <c r="AG795" s="10">
        <f>VLOOKUP(B795,[1]NPRS!$A$29:$O$1904,10,FALSE)</f>
        <v>0</v>
      </c>
      <c r="AH795" s="5" t="str">
        <f>VLOOKUP(B795,'[1]Current Slope List'!$A$29:$M$1904,12,FALSE)</f>
        <v>No</v>
      </c>
      <c r="AI795" s="6" t="str">
        <f>IF(VLOOKUP(B795,'[1]intensive 2019'!$A$2:$E$145,1,TRUE)=B795,"Y","N")</f>
        <v>N</v>
      </c>
      <c r="AJ795" s="6" t="s">
        <v>50</v>
      </c>
      <c r="AL795" s="6" t="s">
        <v>50</v>
      </c>
      <c r="AM795" s="6" t="s">
        <v>50</v>
      </c>
      <c r="AN795" s="6" t="s">
        <v>50</v>
      </c>
      <c r="AO795" s="6" t="s">
        <v>50</v>
      </c>
      <c r="AP795" s="6" t="s">
        <v>50</v>
      </c>
    </row>
    <row r="796" spans="1:42">
      <c r="A796" s="5">
        <v>795</v>
      </c>
      <c r="B796" s="5" t="s">
        <v>1408</v>
      </c>
      <c r="C796" s="6" t="str">
        <f>IF(VLOOKUP(B796,'[1]Current Slope List'!$A$29:$M$1904,1,FALSE)=B796,"Y","N")</f>
        <v>Y</v>
      </c>
      <c r="D796" s="5" t="str">
        <f>VLOOKUP(B796,'[1]Current Slope List'!$A$29:$M$1904,2,FALSE)</f>
        <v>11SW-A/R1158</v>
      </c>
      <c r="E796" s="5" t="str">
        <f>VLOOKUP(B796,'[1]Current Slope List'!$A$29:$M$1904,3,FALSE)</f>
        <v>0,0</v>
      </c>
      <c r="F796" s="6" t="str">
        <f t="shared" si="24"/>
        <v>0,0</v>
      </c>
      <c r="G796" s="6" t="str">
        <f>VLOOKUP(B796,'[1]Current Slope List'!$A$29:$M$1904,4,FALSE)</f>
        <v>CP,ML&amp;Wch</v>
      </c>
      <c r="H796" s="6" t="str">
        <f>VLOOKUP(B796,'[1]Current Slope List'!$A$29:$M$1904,5,FALSE)</f>
        <v>C-W</v>
      </c>
      <c r="I796" s="6" t="s">
        <v>1334</v>
      </c>
      <c r="K796" s="6" t="str">
        <f>VLOOKUP(B796,'[1]Current Slope List'!$A$29:$M$1904,11,FALSE)</f>
        <v>SheungWan_SaiYingPun</v>
      </c>
      <c r="L796" s="5" t="s">
        <v>1402</v>
      </c>
      <c r="M796" s="5" t="s">
        <v>1403</v>
      </c>
      <c r="N796" s="5" t="str">
        <f>VLOOKUP(B796,'[1]Current Slope List'!$A$29:$M$1904,8,FALSE)</f>
        <v>GPA,LCSD</v>
      </c>
      <c r="O796" s="7" t="s">
        <v>125</v>
      </c>
      <c r="P796" s="6" t="s">
        <v>49</v>
      </c>
      <c r="Q796" s="6" t="s">
        <v>49</v>
      </c>
      <c r="R796" s="6" t="s">
        <v>49</v>
      </c>
      <c r="S796" s="6" t="s">
        <v>49</v>
      </c>
      <c r="T796" s="6" t="s">
        <v>49</v>
      </c>
      <c r="U796" s="6" t="s">
        <v>49</v>
      </c>
      <c r="V796" s="6" t="s">
        <v>49</v>
      </c>
      <c r="W796" s="6" t="s">
        <v>49</v>
      </c>
      <c r="X796" s="6" t="s">
        <v>49</v>
      </c>
      <c r="Y796" s="6" t="s">
        <v>49</v>
      </c>
      <c r="Z796" s="6" t="s">
        <v>49</v>
      </c>
      <c r="AA796" s="9" t="s">
        <v>196</v>
      </c>
      <c r="AB796" s="9" t="s">
        <v>249</v>
      </c>
      <c r="AC796" s="9" t="s">
        <v>121</v>
      </c>
      <c r="AD796" s="9" t="s">
        <v>56</v>
      </c>
      <c r="AE796" s="9" t="s">
        <v>72</v>
      </c>
      <c r="AF796" s="5">
        <v>1</v>
      </c>
      <c r="AG796" s="10">
        <f>VLOOKUP(B796,[1]NPRS!$A$29:$O$1904,10,FALSE)</f>
        <v>0</v>
      </c>
      <c r="AH796" s="5" t="str">
        <f>VLOOKUP(B796,'[1]Current Slope List'!$A$29:$M$1904,12,FALSE)</f>
        <v>No</v>
      </c>
      <c r="AI796" s="6" t="str">
        <f>IF(VLOOKUP(B796,'[1]intensive 2019'!$A$2:$E$145,1,TRUE)=B796,"Y","N")</f>
        <v>N</v>
      </c>
      <c r="AJ796" s="6" t="s">
        <v>50</v>
      </c>
      <c r="AL796" s="6" t="s">
        <v>50</v>
      </c>
      <c r="AM796" s="6" t="s">
        <v>50</v>
      </c>
      <c r="AN796" s="6" t="s">
        <v>50</v>
      </c>
      <c r="AO796" s="6" t="s">
        <v>50</v>
      </c>
      <c r="AP796" s="6" t="s">
        <v>50</v>
      </c>
    </row>
    <row r="797" spans="1:42">
      <c r="A797" s="5">
        <v>796</v>
      </c>
      <c r="B797" s="5" t="s">
        <v>1409</v>
      </c>
      <c r="C797" s="6" t="str">
        <f>IF(VLOOKUP(B797,'[1]Current Slope List'!$A$29:$M$1904,1,FALSE)=B797,"Y","N")</f>
        <v>Y</v>
      </c>
      <c r="D797" s="5" t="str">
        <f>VLOOKUP(B797,'[1]Current Slope List'!$A$29:$M$1904,2,FALSE)</f>
        <v>11SW-A/R1175</v>
      </c>
      <c r="E797" s="5">
        <f>VLOOKUP(B797,'[1]Current Slope List'!$A$29:$M$1904,3,FALSE)</f>
        <v>0</v>
      </c>
      <c r="F797" s="6" t="str">
        <f t="shared" si="24"/>
        <v>WHOLE</v>
      </c>
      <c r="G797" s="6" t="str">
        <f>VLOOKUP(B797,'[1]Current Slope List'!$A$29:$M$1904,4,FALSE)</f>
        <v>CP,ML&amp;Wch</v>
      </c>
      <c r="H797" s="6" t="str">
        <f>VLOOKUP(B797,'[1]Current Slope List'!$A$29:$M$1904,5,FALSE)</f>
        <v>C-W</v>
      </c>
      <c r="I797" s="6" t="s">
        <v>1334</v>
      </c>
      <c r="K797" s="6" t="str">
        <f>VLOOKUP(B797,'[1]Current Slope List'!$A$29:$M$1904,11,FALSE)</f>
        <v>SheungWan_SaiYingPun</v>
      </c>
      <c r="L797" s="5" t="s">
        <v>1402</v>
      </c>
      <c r="M797" s="5" t="s">
        <v>1403</v>
      </c>
      <c r="N797" s="5" t="str">
        <f>VLOOKUP(B797,'[1]Current Slope List'!$A$29:$M$1904,8,FALSE)</f>
        <v>LCSD</v>
      </c>
      <c r="O797" s="7" t="s">
        <v>46</v>
      </c>
      <c r="P797" s="6" t="s">
        <v>49</v>
      </c>
      <c r="Q797" s="6" t="s">
        <v>49</v>
      </c>
      <c r="R797" s="6" t="s">
        <v>49</v>
      </c>
      <c r="S797" s="6" t="s">
        <v>49</v>
      </c>
      <c r="T797" s="6" t="s">
        <v>49</v>
      </c>
      <c r="U797" s="6" t="s">
        <v>49</v>
      </c>
      <c r="V797" s="6" t="s">
        <v>49</v>
      </c>
      <c r="W797" s="6" t="s">
        <v>49</v>
      </c>
      <c r="X797" s="6" t="s">
        <v>49</v>
      </c>
      <c r="Y797" s="6" t="s">
        <v>49</v>
      </c>
      <c r="Z797" s="6" t="s">
        <v>49</v>
      </c>
      <c r="AA797" s="9" t="s">
        <v>835</v>
      </c>
      <c r="AB797" s="9" t="s">
        <v>180</v>
      </c>
      <c r="AC797" s="9" t="s">
        <v>71</v>
      </c>
      <c r="AD797" s="9" t="s">
        <v>56</v>
      </c>
      <c r="AE797" s="9" t="s">
        <v>62</v>
      </c>
      <c r="AF797" s="5">
        <v>2</v>
      </c>
      <c r="AG797" s="10">
        <f>VLOOKUP(B797,[1]NPRS!$A$29:$O$1904,10,FALSE)</f>
        <v>53.31</v>
      </c>
      <c r="AH797" s="5" t="str">
        <f>VLOOKUP(B797,'[1]Current Slope List'!$A$29:$M$1904,12,FALSE)</f>
        <v>No</v>
      </c>
      <c r="AI797" s="6" t="str">
        <f>IF(VLOOKUP(B797,'[1]intensive 2019'!$A$2:$E$145,1,TRUE)=B797,"Y","N")</f>
        <v>N</v>
      </c>
      <c r="AJ797" s="6" t="s">
        <v>50</v>
      </c>
      <c r="AK797" s="5">
        <v>0</v>
      </c>
      <c r="AL797" s="6" t="s">
        <v>50</v>
      </c>
      <c r="AM797" s="6" t="s">
        <v>50</v>
      </c>
      <c r="AN797" s="6" t="s">
        <v>50</v>
      </c>
      <c r="AO797" s="6" t="s">
        <v>50</v>
      </c>
      <c r="AP797" s="6" t="s">
        <v>50</v>
      </c>
    </row>
    <row r="798" spans="1:42">
      <c r="A798" s="5">
        <v>797</v>
      </c>
      <c r="B798" s="5" t="s">
        <v>1410</v>
      </c>
      <c r="C798" s="6" t="str">
        <f>IF(VLOOKUP(B798,'[1]Current Slope List'!$A$29:$M$1904,1,FALSE)=B798,"Y","N")</f>
        <v>Y</v>
      </c>
      <c r="D798" s="5" t="str">
        <f>VLOOKUP(B798,'[1]Current Slope List'!$A$29:$M$1904,2,FALSE)</f>
        <v>11SW-A/R131</v>
      </c>
      <c r="E798" s="5">
        <f>VLOOKUP(B798,'[1]Current Slope List'!$A$29:$M$1904,3,FALSE)</f>
        <v>0</v>
      </c>
      <c r="F798" s="6" t="str">
        <f t="shared" si="24"/>
        <v>WHOLE</v>
      </c>
      <c r="G798" s="6" t="str">
        <f>VLOOKUP(B798,'[1]Current Slope List'!$A$29:$M$1904,4,FALSE)</f>
        <v>CP,ML&amp;Wch</v>
      </c>
      <c r="H798" s="6" t="str">
        <f>VLOOKUP(B798,'[1]Current Slope List'!$A$29:$M$1904,5,FALSE)</f>
        <v>C-W</v>
      </c>
      <c r="I798" s="6" t="s">
        <v>1334</v>
      </c>
      <c r="K798" s="6" t="str">
        <f>VLOOKUP(B798,'[1]Current Slope List'!$A$29:$M$1904,11,FALSE)</f>
        <v>SheungWan_SaiYingPun</v>
      </c>
      <c r="L798" s="5" t="s">
        <v>1402</v>
      </c>
      <c r="M798" s="5" t="s">
        <v>1403</v>
      </c>
      <c r="N798" s="5" t="str">
        <f>VLOOKUP(B798,'[1]Current Slope List'!$A$29:$M$1904,8,FALSE)</f>
        <v>LCSD</v>
      </c>
      <c r="O798" s="7" t="s">
        <v>46</v>
      </c>
      <c r="P798" s="6" t="s">
        <v>49</v>
      </c>
      <c r="Q798" s="6" t="s">
        <v>49</v>
      </c>
      <c r="R798" s="6" t="s">
        <v>49</v>
      </c>
      <c r="S798" s="6" t="s">
        <v>49</v>
      </c>
      <c r="T798" s="6" t="s">
        <v>49</v>
      </c>
      <c r="U798" s="6" t="s">
        <v>49</v>
      </c>
      <c r="V798" s="6" t="s">
        <v>49</v>
      </c>
      <c r="W798" s="13" t="s">
        <v>49</v>
      </c>
      <c r="X798" s="6" t="s">
        <v>49</v>
      </c>
      <c r="Y798" s="6" t="s">
        <v>49</v>
      </c>
      <c r="Z798" s="6" t="s">
        <v>49</v>
      </c>
      <c r="AA798" s="9" t="s">
        <v>248</v>
      </c>
      <c r="AB798" s="9" t="s">
        <v>356</v>
      </c>
      <c r="AC798" s="9" t="s">
        <v>71</v>
      </c>
      <c r="AD798" s="9" t="s">
        <v>392</v>
      </c>
      <c r="AE798" s="9" t="s">
        <v>62</v>
      </c>
      <c r="AF798" s="5">
        <v>2</v>
      </c>
      <c r="AG798" s="10">
        <f>VLOOKUP(B798,[1]NPRS!$A$29:$O$1904,10,FALSE)</f>
        <v>5.75</v>
      </c>
      <c r="AH798" s="5" t="str">
        <f>VLOOKUP(B798,'[1]Current Slope List'!$A$29:$M$1904,12,FALSE)</f>
        <v>No</v>
      </c>
      <c r="AI798" s="6" t="str">
        <f>IF(VLOOKUP(B798,'[1]intensive 2019'!$A$2:$E$145,1,TRUE)=B798,"Y","N")</f>
        <v>N</v>
      </c>
      <c r="AJ798" s="6" t="s">
        <v>50</v>
      </c>
      <c r="AL798" s="6" t="s">
        <v>50</v>
      </c>
      <c r="AM798" s="6" t="s">
        <v>50</v>
      </c>
      <c r="AN798" s="6" t="s">
        <v>50</v>
      </c>
      <c r="AO798" s="6" t="s">
        <v>50</v>
      </c>
      <c r="AP798" s="6" t="s">
        <v>50</v>
      </c>
    </row>
    <row r="799" spans="1:42">
      <c r="A799" s="5">
        <v>798</v>
      </c>
      <c r="B799" s="5" t="s">
        <v>1411</v>
      </c>
      <c r="C799" s="6" t="str">
        <f>IF(VLOOKUP(B799,'[1]Current Slope List'!$A$29:$M$1904,1,FALSE)=B799,"Y","N")</f>
        <v>Y</v>
      </c>
      <c r="D799" s="5" t="str">
        <f>VLOOKUP(B799,'[1]Current Slope List'!$A$29:$M$1904,2,FALSE)</f>
        <v>11SW-A/R63</v>
      </c>
      <c r="E799" s="5">
        <f>VLOOKUP(B799,'[1]Current Slope List'!$A$29:$M$1904,3,FALSE)</f>
        <v>0</v>
      </c>
      <c r="F799" s="6" t="str">
        <f t="shared" si="24"/>
        <v>WHOLE</v>
      </c>
      <c r="G799" s="6" t="str">
        <f>VLOOKUP(B799,'[1]Current Slope List'!$A$29:$M$1904,4,FALSE)</f>
        <v>CP,ML&amp;Wch</v>
      </c>
      <c r="H799" s="6" t="str">
        <f>VLOOKUP(B799,'[1]Current Slope List'!$A$29:$M$1904,5,FALSE)</f>
        <v>C-W</v>
      </c>
      <c r="I799" s="6" t="s">
        <v>1334</v>
      </c>
      <c r="K799" s="6" t="str">
        <f>VLOOKUP(B799,'[1]Current Slope List'!$A$29:$M$1904,11,FALSE)</f>
        <v>SheungWan_SaiYingPun</v>
      </c>
      <c r="L799" s="5" t="s">
        <v>1402</v>
      </c>
      <c r="M799" s="5" t="s">
        <v>1403</v>
      </c>
      <c r="N799" s="5" t="str">
        <f>VLOOKUP(B799,'[1]Current Slope List'!$A$29:$M$1904,8,FALSE)</f>
        <v>LCSD</v>
      </c>
      <c r="O799" s="7" t="s">
        <v>46</v>
      </c>
      <c r="P799" s="6" t="s">
        <v>49</v>
      </c>
      <c r="Q799" s="6" t="s">
        <v>49</v>
      </c>
      <c r="R799" s="6" t="s">
        <v>49</v>
      </c>
      <c r="S799" s="6" t="s">
        <v>49</v>
      </c>
      <c r="T799" s="6" t="s">
        <v>49</v>
      </c>
      <c r="U799" s="6" t="s">
        <v>49</v>
      </c>
      <c r="V799" s="6" t="s">
        <v>49</v>
      </c>
      <c r="W799" s="6" t="s">
        <v>49</v>
      </c>
      <c r="X799" s="6" t="s">
        <v>49</v>
      </c>
      <c r="Y799" s="6" t="s">
        <v>49</v>
      </c>
      <c r="Z799" s="6" t="s">
        <v>49</v>
      </c>
      <c r="AA799" s="9">
        <v>5.5</v>
      </c>
      <c r="AB799" s="9">
        <v>37</v>
      </c>
      <c r="AC799" s="9" t="s">
        <v>71</v>
      </c>
      <c r="AD799" s="9" t="s">
        <v>97</v>
      </c>
      <c r="AE799" s="9" t="s">
        <v>62</v>
      </c>
      <c r="AF799" s="5">
        <v>1</v>
      </c>
      <c r="AG799" s="10">
        <f>VLOOKUP(B799,[1]NPRS!$A$29:$O$1904,10,FALSE)</f>
        <v>6.38</v>
      </c>
      <c r="AH799" s="5" t="str">
        <f>VLOOKUP(B799,'[1]Current Slope List'!$A$29:$M$1904,12,FALSE)</f>
        <v>No</v>
      </c>
      <c r="AI799" s="6" t="str">
        <f>IF(VLOOKUP(B799,'[1]intensive 2019'!$A$2:$E$145,1,TRUE)=B799,"Y","N")</f>
        <v>N</v>
      </c>
      <c r="AJ799" s="6" t="s">
        <v>50</v>
      </c>
      <c r="AL799" s="6" t="s">
        <v>50</v>
      </c>
      <c r="AM799" s="6" t="s">
        <v>50</v>
      </c>
      <c r="AN799" s="6" t="s">
        <v>50</v>
      </c>
      <c r="AO799" s="6" t="s">
        <v>50</v>
      </c>
      <c r="AP799" s="6" t="s">
        <v>50</v>
      </c>
    </row>
    <row r="800" spans="1:42">
      <c r="A800" s="5">
        <v>799</v>
      </c>
      <c r="B800" s="5" t="s">
        <v>1412</v>
      </c>
      <c r="C800" s="6" t="str">
        <f>IF(VLOOKUP(B800,'[1]Current Slope List'!$A$29:$M$1904,1,FALSE)=B800,"Y","N")</f>
        <v>Y</v>
      </c>
      <c r="D800" s="5" t="str">
        <f>VLOOKUP(B800,'[1]Current Slope List'!$A$29:$M$1904,2,FALSE)</f>
        <v>11SW-A/R72</v>
      </c>
      <c r="E800" s="5">
        <f>VLOOKUP(B800,'[1]Current Slope List'!$A$29:$M$1904,3,FALSE)</f>
        <v>0</v>
      </c>
      <c r="F800" s="6" t="str">
        <f t="shared" si="24"/>
        <v>WHOLE</v>
      </c>
      <c r="G800" s="6" t="str">
        <f>VLOOKUP(B800,'[1]Current Slope List'!$A$29:$M$1904,4,FALSE)</f>
        <v>CP,ML&amp;Wch</v>
      </c>
      <c r="H800" s="6" t="str">
        <f>VLOOKUP(B800,'[1]Current Slope List'!$A$29:$M$1904,5,FALSE)</f>
        <v>C-W</v>
      </c>
      <c r="I800" s="6" t="s">
        <v>1334</v>
      </c>
      <c r="K800" s="6" t="str">
        <f>VLOOKUP(B800,'[1]Current Slope List'!$A$29:$M$1904,11,FALSE)</f>
        <v>SheungWan_SaiYingPun</v>
      </c>
      <c r="L800" s="5" t="s">
        <v>1402</v>
      </c>
      <c r="M800" s="5" t="s">
        <v>1403</v>
      </c>
      <c r="N800" s="5" t="str">
        <f>VLOOKUP(B800,'[1]Current Slope List'!$A$29:$M$1904,8,FALSE)</f>
        <v>LCSD</v>
      </c>
      <c r="O800" s="7" t="s">
        <v>125</v>
      </c>
      <c r="P800" s="6" t="s">
        <v>49</v>
      </c>
      <c r="Q800" s="6" t="s">
        <v>49</v>
      </c>
      <c r="R800" s="6" t="s">
        <v>49</v>
      </c>
      <c r="S800" s="6" t="s">
        <v>49</v>
      </c>
      <c r="T800" s="6" t="s">
        <v>49</v>
      </c>
      <c r="U800" s="6" t="s">
        <v>49</v>
      </c>
      <c r="V800" s="6" t="s">
        <v>49</v>
      </c>
      <c r="W800" s="6" t="s">
        <v>49</v>
      </c>
      <c r="X800" s="6" t="s">
        <v>49</v>
      </c>
      <c r="Y800" s="6" t="s">
        <v>49</v>
      </c>
      <c r="Z800" s="6" t="s">
        <v>49</v>
      </c>
      <c r="AA800" s="9" t="s">
        <v>1413</v>
      </c>
      <c r="AB800" s="9" t="s">
        <v>1414</v>
      </c>
      <c r="AC800" s="9" t="s">
        <v>375</v>
      </c>
      <c r="AD800" s="9" t="s">
        <v>875</v>
      </c>
      <c r="AE800" s="9" t="s">
        <v>1415</v>
      </c>
      <c r="AF800" s="5">
        <v>3</v>
      </c>
      <c r="AG800" s="10">
        <f>VLOOKUP(B800,[1]NPRS!$A$29:$O$1904,10,FALSE)</f>
        <v>0</v>
      </c>
      <c r="AH800" s="5" t="str">
        <f>VLOOKUP(B800,'[1]Current Slope List'!$A$29:$M$1904,12,FALSE)</f>
        <v>No</v>
      </c>
      <c r="AI800" s="6" t="str">
        <f>IF(VLOOKUP(B800,'[1]intensive 2019'!$A$2:$E$145,1,TRUE)=B800,"Y","N")</f>
        <v>N</v>
      </c>
      <c r="AJ800" s="6" t="s">
        <v>50</v>
      </c>
      <c r="AL800" s="6" t="s">
        <v>50</v>
      </c>
      <c r="AM800" s="6" t="s">
        <v>50</v>
      </c>
      <c r="AN800" s="6" t="s">
        <v>50</v>
      </c>
      <c r="AO800" s="6" t="s">
        <v>50</v>
      </c>
      <c r="AP800" s="6" t="s">
        <v>50</v>
      </c>
    </row>
    <row r="801" spans="1:42">
      <c r="A801" s="5">
        <v>800</v>
      </c>
      <c r="B801" s="5" t="s">
        <v>1416</v>
      </c>
      <c r="C801" s="6" t="str">
        <f>IF(VLOOKUP(B801,'[1]Current Slope List'!$A$29:$M$1904,1,FALSE)=B801,"Y","N")</f>
        <v>Y</v>
      </c>
      <c r="D801" s="5" t="str">
        <f>VLOOKUP(B801,'[1]Current Slope List'!$A$29:$M$1904,2,FALSE)</f>
        <v>11SW-A/R81</v>
      </c>
      <c r="E801" s="5">
        <f>VLOOKUP(B801,'[1]Current Slope List'!$A$29:$M$1904,3,FALSE)</f>
        <v>0</v>
      </c>
      <c r="F801" s="6" t="str">
        <f t="shared" si="24"/>
        <v>WHOLE</v>
      </c>
      <c r="G801" s="6" t="str">
        <f>VLOOKUP(B801,'[1]Current Slope List'!$A$29:$M$1904,4,FALSE)</f>
        <v>CP,ML&amp;Wch</v>
      </c>
      <c r="H801" s="6" t="str">
        <f>VLOOKUP(B801,'[1]Current Slope List'!$A$29:$M$1904,5,FALSE)</f>
        <v>C-W</v>
      </c>
      <c r="I801" s="6" t="s">
        <v>1334</v>
      </c>
      <c r="K801" s="6" t="str">
        <f>VLOOKUP(B801,'[1]Current Slope List'!$A$29:$M$1904,11,FALSE)</f>
        <v>SheungWan_SaiYingPun</v>
      </c>
      <c r="L801" s="5" t="s">
        <v>1402</v>
      </c>
      <c r="M801" s="5" t="s">
        <v>1403</v>
      </c>
      <c r="N801" s="5" t="str">
        <f>VLOOKUP(B801,'[1]Current Slope List'!$A$29:$M$1904,8,FALSE)</f>
        <v>LCSD</v>
      </c>
      <c r="O801" s="7" t="s">
        <v>125</v>
      </c>
      <c r="P801" s="6" t="s">
        <v>49</v>
      </c>
      <c r="Q801" s="6" t="s">
        <v>49</v>
      </c>
      <c r="R801" s="6" t="s">
        <v>49</v>
      </c>
      <c r="S801" s="6" t="s">
        <v>49</v>
      </c>
      <c r="T801" s="6" t="s">
        <v>49</v>
      </c>
      <c r="U801" s="6" t="s">
        <v>49</v>
      </c>
      <c r="V801" s="6" t="s">
        <v>49</v>
      </c>
      <c r="W801" s="6" t="s">
        <v>49</v>
      </c>
      <c r="X801" s="6" t="s">
        <v>49</v>
      </c>
      <c r="Y801" s="6" t="s">
        <v>49</v>
      </c>
      <c r="Z801" s="6" t="s">
        <v>49</v>
      </c>
      <c r="AA801" s="9" t="s">
        <v>130</v>
      </c>
      <c r="AB801" s="9" t="s">
        <v>296</v>
      </c>
      <c r="AC801" s="9" t="s">
        <v>71</v>
      </c>
      <c r="AD801" s="9" t="s">
        <v>392</v>
      </c>
      <c r="AE801" s="9" t="s">
        <v>62</v>
      </c>
      <c r="AF801" s="5">
        <v>2</v>
      </c>
      <c r="AG801" s="10">
        <f>VLOOKUP(B801,[1]NPRS!$A$29:$O$1904,10,FALSE)</f>
        <v>7.35</v>
      </c>
      <c r="AH801" s="5" t="str">
        <f>VLOOKUP(B801,'[1]Current Slope List'!$A$29:$M$1904,12,FALSE)</f>
        <v>No</v>
      </c>
      <c r="AI801" s="6" t="str">
        <f>IF(VLOOKUP(B801,'[1]intensive 2019'!$A$2:$E$145,1,TRUE)=B801,"Y","N")</f>
        <v>N</v>
      </c>
      <c r="AJ801" s="6" t="s">
        <v>50</v>
      </c>
      <c r="AL801" s="6" t="s">
        <v>50</v>
      </c>
      <c r="AM801" s="6" t="s">
        <v>50</v>
      </c>
      <c r="AN801" s="6" t="s">
        <v>50</v>
      </c>
      <c r="AO801" s="6" t="s">
        <v>50</v>
      </c>
      <c r="AP801" s="6" t="s">
        <v>50</v>
      </c>
    </row>
    <row r="802" spans="1:42">
      <c r="A802" s="5">
        <v>801</v>
      </c>
      <c r="B802" s="5" t="s">
        <v>1417</v>
      </c>
      <c r="C802" s="6" t="str">
        <f>IF(VLOOKUP(B802,'[1]Current Slope List'!$A$29:$M$1904,1,FALSE)=B802,"Y","N")</f>
        <v>Y</v>
      </c>
      <c r="D802" s="5" t="str">
        <f>VLOOKUP(B802,'[1]Current Slope List'!$A$29:$M$1904,2,FALSE)</f>
        <v>11SW-A/R880</v>
      </c>
      <c r="E802" s="5">
        <f>VLOOKUP(B802,'[1]Current Slope List'!$A$29:$M$1904,3,FALSE)</f>
        <v>0</v>
      </c>
      <c r="F802" s="6" t="str">
        <f t="shared" si="24"/>
        <v>WHOLE</v>
      </c>
      <c r="G802" s="6" t="str">
        <f>VLOOKUP(B802,'[1]Current Slope List'!$A$29:$M$1904,4,FALSE)</f>
        <v>CP,ML&amp;Wch</v>
      </c>
      <c r="H802" s="6" t="str">
        <f>VLOOKUP(B802,'[1]Current Slope List'!$A$29:$M$1904,5,FALSE)</f>
        <v>C-W</v>
      </c>
      <c r="I802" s="6" t="s">
        <v>1334</v>
      </c>
      <c r="K802" s="6" t="str">
        <f>VLOOKUP(B802,'[1]Current Slope List'!$A$29:$M$1904,11,FALSE)</f>
        <v>SheungWan_SaiYingPun</v>
      </c>
      <c r="L802" s="5" t="s">
        <v>1402</v>
      </c>
      <c r="M802" s="5" t="s">
        <v>1403</v>
      </c>
      <c r="N802" s="5" t="str">
        <f>VLOOKUP(B802,'[1]Current Slope List'!$A$29:$M$1904,8,FALSE)</f>
        <v>LCSD</v>
      </c>
      <c r="O802" s="7" t="s">
        <v>125</v>
      </c>
      <c r="P802" s="6" t="s">
        <v>49</v>
      </c>
      <c r="Q802" s="6" t="s">
        <v>49</v>
      </c>
      <c r="R802" s="6" t="s">
        <v>49</v>
      </c>
      <c r="S802" s="6" t="s">
        <v>49</v>
      </c>
      <c r="T802" s="6" t="s">
        <v>49</v>
      </c>
      <c r="U802" s="6" t="s">
        <v>49</v>
      </c>
      <c r="V802" s="6" t="s">
        <v>49</v>
      </c>
      <c r="W802" s="6" t="s">
        <v>49</v>
      </c>
      <c r="X802" s="6" t="s">
        <v>49</v>
      </c>
      <c r="Y802" s="6" t="s">
        <v>49</v>
      </c>
      <c r="Z802" s="13" t="s">
        <v>49</v>
      </c>
      <c r="AA802" s="9" t="s">
        <v>1418</v>
      </c>
      <c r="AB802" s="9" t="s">
        <v>228</v>
      </c>
      <c r="AC802" s="9" t="s">
        <v>71</v>
      </c>
      <c r="AD802" s="9" t="s">
        <v>56</v>
      </c>
      <c r="AE802" s="9" t="s">
        <v>62</v>
      </c>
      <c r="AF802" s="5">
        <v>1</v>
      </c>
      <c r="AG802" s="10">
        <f>VLOOKUP(B802,[1]NPRS!$A$29:$O$1904,10,FALSE)</f>
        <v>0</v>
      </c>
      <c r="AH802" s="5" t="str">
        <f>VLOOKUP(B802,'[1]Current Slope List'!$A$29:$M$1904,12,FALSE)</f>
        <v>No</v>
      </c>
      <c r="AI802" s="6" t="str">
        <f>IF(VLOOKUP(B802,'[1]intensive 2019'!$A$2:$E$145,1,TRUE)=B802,"Y","N")</f>
        <v>N</v>
      </c>
      <c r="AJ802" s="6" t="s">
        <v>50</v>
      </c>
      <c r="AL802" s="6" t="s">
        <v>50</v>
      </c>
      <c r="AM802" s="6" t="s">
        <v>50</v>
      </c>
      <c r="AN802" s="6" t="s">
        <v>50</v>
      </c>
      <c r="AO802" s="6" t="s">
        <v>50</v>
      </c>
      <c r="AP802" s="6" t="s">
        <v>50</v>
      </c>
    </row>
    <row r="803" spans="1:42">
      <c r="A803" s="5">
        <v>802</v>
      </c>
      <c r="B803" s="5" t="s">
        <v>1419</v>
      </c>
      <c r="C803" s="6" t="str">
        <f>IF(VLOOKUP(B803,'[1]Current Slope List'!$A$29:$M$1904,1,FALSE)=B803,"Y","N")</f>
        <v>Y</v>
      </c>
      <c r="D803" s="5" t="str">
        <f>VLOOKUP(B803,'[1]Current Slope List'!$A$29:$M$1904,2,FALSE)</f>
        <v>11SW-A/C23</v>
      </c>
      <c r="E803" s="5">
        <f>VLOOKUP(B803,'[1]Current Slope List'!$A$29:$M$1904,3,FALSE)</f>
        <v>0</v>
      </c>
      <c r="F803" s="6" t="str">
        <f t="shared" si="24"/>
        <v>WHOLE</v>
      </c>
      <c r="G803" s="6" t="str">
        <f>VLOOKUP(B803,'[1]Current Slope List'!$A$29:$M$1904,4,FALSE)</f>
        <v>CP,ML&amp;Wch</v>
      </c>
      <c r="H803" s="6" t="str">
        <f>VLOOKUP(B803,'[1]Current Slope List'!$A$29:$M$1904,5,FALSE)</f>
        <v>PML</v>
      </c>
      <c r="I803" s="6" t="s">
        <v>1334</v>
      </c>
      <c r="K803" s="6" t="str">
        <f>VLOOKUP(B803,'[1]Current Slope List'!$A$29:$M$1904,11,FALSE)</f>
        <v>SheungWan_SaiYingPun</v>
      </c>
      <c r="L803" s="5" t="s">
        <v>1420</v>
      </c>
      <c r="M803" s="5" t="s">
        <v>1421</v>
      </c>
      <c r="N803" s="5" t="str">
        <f>VLOOKUP(B803,'[1]Current Slope List'!$A$29:$M$1904,8,FALSE)</f>
        <v>LCSD</v>
      </c>
      <c r="O803" s="7" t="s">
        <v>46</v>
      </c>
      <c r="P803" s="7">
        <v>35</v>
      </c>
      <c r="Q803" s="7">
        <v>6</v>
      </c>
      <c r="R803" s="7">
        <v>36</v>
      </c>
      <c r="S803" s="7">
        <f t="shared" si="25"/>
        <v>216</v>
      </c>
      <c r="T803" s="17">
        <v>0</v>
      </c>
      <c r="U803" s="12">
        <v>1</v>
      </c>
      <c r="V803" s="12">
        <v>0</v>
      </c>
      <c r="W803" s="12">
        <v>0</v>
      </c>
      <c r="X803" s="12">
        <v>0</v>
      </c>
      <c r="Y803" s="11" t="s">
        <v>61</v>
      </c>
      <c r="Z803" s="6" t="s">
        <v>62</v>
      </c>
      <c r="AA803" s="9" t="s">
        <v>116</v>
      </c>
      <c r="AB803" s="9" t="s">
        <v>116</v>
      </c>
      <c r="AC803" s="9" t="s">
        <v>116</v>
      </c>
      <c r="AD803" s="9" t="s">
        <v>116</v>
      </c>
      <c r="AE803" s="9" t="s">
        <v>49</v>
      </c>
      <c r="AF803" s="5">
        <v>1</v>
      </c>
      <c r="AG803" s="10">
        <f>VLOOKUP(B803,[1]NPRS!$A$29:$O$1904,10,FALSE)</f>
        <v>21.09</v>
      </c>
      <c r="AH803" s="5" t="str">
        <f>VLOOKUP(B803,'[1]Current Slope List'!$A$29:$M$1904,12,FALSE)</f>
        <v>Yes</v>
      </c>
      <c r="AI803" s="6" t="str">
        <f>IF(VLOOKUP(B803,'[1]intensive 2019'!$A$2:$E$145,1,TRUE)=B803,"Y","N")</f>
        <v>N</v>
      </c>
      <c r="AJ803" s="6" t="s">
        <v>50</v>
      </c>
      <c r="AK803" s="5">
        <v>17</v>
      </c>
      <c r="AL803" s="6" t="s">
        <v>50</v>
      </c>
      <c r="AM803" s="6" t="s">
        <v>50</v>
      </c>
      <c r="AN803" s="6" t="s">
        <v>50</v>
      </c>
      <c r="AO803" s="6" t="s">
        <v>50</v>
      </c>
      <c r="AP803" s="6" t="s">
        <v>50</v>
      </c>
    </row>
    <row r="804" spans="1:42">
      <c r="A804" s="5">
        <v>803</v>
      </c>
      <c r="B804" s="5" t="s">
        <v>1422</v>
      </c>
      <c r="C804" s="6" t="str">
        <f>IF(VLOOKUP(B804,'[1]Current Slope List'!$A$29:$M$1904,1,FALSE)=B804,"Y","N")</f>
        <v>Y</v>
      </c>
      <c r="D804" s="5" t="str">
        <f>VLOOKUP(B804,'[1]Current Slope List'!$A$29:$M$1904,2,FALSE)</f>
        <v>11SW-A/R129</v>
      </c>
      <c r="E804" s="5">
        <f>VLOOKUP(B804,'[1]Current Slope List'!$A$29:$M$1904,3,FALSE)</f>
        <v>0</v>
      </c>
      <c r="F804" s="6" t="str">
        <f t="shared" si="24"/>
        <v>WHOLE</v>
      </c>
      <c r="G804" s="6" t="str">
        <f>VLOOKUP(B804,'[1]Current Slope List'!$A$29:$M$1904,4,FALSE)</f>
        <v>CP,ML&amp;Wch</v>
      </c>
      <c r="H804" s="6" t="str">
        <f>VLOOKUP(B804,'[1]Current Slope List'!$A$29:$M$1904,5,FALSE)</f>
        <v>PML</v>
      </c>
      <c r="I804" s="6" t="s">
        <v>1334</v>
      </c>
      <c r="K804" s="6" t="str">
        <f>VLOOKUP(B804,'[1]Current Slope List'!$A$29:$M$1904,11,FALSE)</f>
        <v>SheungWan_SaiYingPun</v>
      </c>
      <c r="L804" s="5" t="s">
        <v>1420</v>
      </c>
      <c r="M804" s="5" t="s">
        <v>1421</v>
      </c>
      <c r="N804" s="5" t="str">
        <f>VLOOKUP(B804,'[1]Current Slope List'!$A$29:$M$1904,8,FALSE)</f>
        <v>LCSD</v>
      </c>
      <c r="O804" s="7" t="s">
        <v>125</v>
      </c>
      <c r="P804" s="6" t="s">
        <v>49</v>
      </c>
      <c r="Q804" s="6" t="s">
        <v>49</v>
      </c>
      <c r="R804" s="6" t="s">
        <v>49</v>
      </c>
      <c r="S804" s="6" t="s">
        <v>49</v>
      </c>
      <c r="T804" s="6" t="s">
        <v>49</v>
      </c>
      <c r="U804" s="6" t="s">
        <v>49</v>
      </c>
      <c r="V804" s="6" t="s">
        <v>49</v>
      </c>
      <c r="W804" s="6" t="s">
        <v>49</v>
      </c>
      <c r="X804" s="6" t="s">
        <v>49</v>
      </c>
      <c r="Y804" s="6" t="s">
        <v>49</v>
      </c>
      <c r="Z804" s="6" t="s">
        <v>49</v>
      </c>
      <c r="AA804" s="9" t="s">
        <v>391</v>
      </c>
      <c r="AB804" s="9" t="s">
        <v>228</v>
      </c>
      <c r="AC804" s="9" t="s">
        <v>670</v>
      </c>
      <c r="AD804" s="9" t="s">
        <v>97</v>
      </c>
      <c r="AE804" s="9" t="s">
        <v>72</v>
      </c>
      <c r="AF804" s="5">
        <v>1</v>
      </c>
      <c r="AG804" s="10">
        <f>VLOOKUP(B804,[1]NPRS!$A$29:$O$1904,10,FALSE)</f>
        <v>45.54</v>
      </c>
      <c r="AH804" s="5" t="str">
        <f>VLOOKUP(B804,'[1]Current Slope List'!$A$29:$M$1904,12,FALSE)</f>
        <v>No</v>
      </c>
      <c r="AI804" s="6" t="str">
        <f>IF(VLOOKUP(B804,'[1]intensive 2019'!$A$2:$E$145,1,TRUE)=B804,"Y","N")</f>
        <v>N</v>
      </c>
      <c r="AJ804" s="6" t="s">
        <v>50</v>
      </c>
      <c r="AL804" s="6" t="s">
        <v>50</v>
      </c>
      <c r="AM804" s="6" t="s">
        <v>50</v>
      </c>
      <c r="AN804" s="6" t="s">
        <v>50</v>
      </c>
      <c r="AO804" s="6" t="s">
        <v>50</v>
      </c>
      <c r="AP804" s="6" t="s">
        <v>50</v>
      </c>
    </row>
    <row r="805" spans="1:42">
      <c r="A805" s="5">
        <v>804</v>
      </c>
      <c r="B805" s="5" t="s">
        <v>1423</v>
      </c>
      <c r="C805" s="6" t="str">
        <f>IF(VLOOKUP(B805,'[1]Current Slope List'!$A$29:$M$1904,1,FALSE)=B805,"Y","N")</f>
        <v>Y</v>
      </c>
      <c r="D805" s="5" t="str">
        <f>VLOOKUP(B805,'[1]Current Slope List'!$A$29:$M$1904,2,FALSE)</f>
        <v>11SW-B/R513</v>
      </c>
      <c r="E805" s="5">
        <f>VLOOKUP(B805,'[1]Current Slope List'!$A$29:$M$1904,3,FALSE)</f>
        <v>0</v>
      </c>
      <c r="F805" s="6" t="str">
        <f t="shared" si="24"/>
        <v>WHOLE</v>
      </c>
      <c r="G805" s="6" t="str">
        <f>VLOOKUP(B805,'[1]Current Slope List'!$A$29:$M$1904,4,FALSE)</f>
        <v>Heritage</v>
      </c>
      <c r="H805" s="6" t="str">
        <f>VLOOKUP(B805,'[1]Current Slope List'!$A$29:$M$1904,5,FALSE)</f>
        <v>Antiq</v>
      </c>
      <c r="I805" s="6" t="s">
        <v>1334</v>
      </c>
      <c r="K805" s="6">
        <f>VLOOKUP(B805,'[1]Current Slope List'!$A$29:$M$1904,11,FALSE)</f>
        <v>0</v>
      </c>
      <c r="L805" s="5" t="s">
        <v>1424</v>
      </c>
      <c r="M805" s="5" t="s">
        <v>1425</v>
      </c>
      <c r="N805" s="5" t="str">
        <f>VLOOKUP(B805,'[1]Current Slope List'!$A$29:$M$1904,8,FALSE)</f>
        <v>GPA</v>
      </c>
      <c r="O805" s="7" t="s">
        <v>46</v>
      </c>
      <c r="P805" s="6" t="s">
        <v>49</v>
      </c>
      <c r="Q805" s="6" t="s">
        <v>49</v>
      </c>
      <c r="R805" s="6" t="s">
        <v>49</v>
      </c>
      <c r="S805" s="6" t="s">
        <v>49</v>
      </c>
      <c r="T805" s="6" t="s">
        <v>49</v>
      </c>
      <c r="U805" s="6" t="s">
        <v>49</v>
      </c>
      <c r="V805" s="6" t="s">
        <v>49</v>
      </c>
      <c r="W805" s="6" t="s">
        <v>49</v>
      </c>
      <c r="X805" s="6" t="s">
        <v>49</v>
      </c>
      <c r="Y805" s="6" t="s">
        <v>49</v>
      </c>
      <c r="Z805" s="6" t="s">
        <v>49</v>
      </c>
      <c r="AA805" s="9">
        <v>5.2</v>
      </c>
      <c r="AB805" s="9">
        <v>87</v>
      </c>
      <c r="AC805" s="9">
        <v>90</v>
      </c>
      <c r="AD805" s="9" t="s">
        <v>79</v>
      </c>
      <c r="AE805" s="9" t="s">
        <v>72</v>
      </c>
      <c r="AF805" s="5">
        <v>3</v>
      </c>
      <c r="AG805" s="10">
        <f>VLOOKUP(B805,[1]NPRS!$A$29:$O$1904,10,FALSE)</f>
        <v>0</v>
      </c>
      <c r="AH805" s="5" t="str">
        <f>VLOOKUP(B805,'[1]Current Slope List'!$A$29:$M$1904,12,FALSE)</f>
        <v>Yes</v>
      </c>
      <c r="AI805" s="6" t="str">
        <f>IF(VLOOKUP(B805,'[1]intensive 2019'!$A$2:$E$145,1,TRUE)=B805,"Y","N")</f>
        <v>Y</v>
      </c>
      <c r="AJ805" s="6" t="str">
        <f>IF(VLOOKUP(B805,[1]PWI!$A$2:$B$239,1,FALSE)=B805,"Y","N")</f>
        <v>Y</v>
      </c>
      <c r="AK805" s="5">
        <v>7</v>
      </c>
      <c r="AL805" s="6" t="str">
        <f>IF(VLOOKUP(B805,[1]OVT_SWT!$A$2:$E$100,1,FALSE)=B805,"Y","N")</f>
        <v>Y</v>
      </c>
      <c r="AM805" s="6" t="s">
        <v>50</v>
      </c>
      <c r="AN805" s="6" t="s">
        <v>50</v>
      </c>
      <c r="AO805" s="6" t="s">
        <v>50</v>
      </c>
      <c r="AP805" s="6" t="s">
        <v>50</v>
      </c>
    </row>
    <row r="806" spans="1:42">
      <c r="A806" s="5">
        <v>805</v>
      </c>
      <c r="B806" s="5" t="s">
        <v>1426</v>
      </c>
      <c r="C806" s="6" t="str">
        <f>IF(VLOOKUP(B806,'[1]Current Slope List'!$A$29:$M$1904,1,FALSE)=B806,"Y","N")</f>
        <v>Y</v>
      </c>
      <c r="D806" s="5" t="str">
        <f>VLOOKUP(B806,'[1]Current Slope List'!$A$29:$M$1904,2,FALSE)</f>
        <v>11SW-B/R519</v>
      </c>
      <c r="E806" s="5">
        <f>VLOOKUP(B806,'[1]Current Slope List'!$A$29:$M$1904,3,FALSE)</f>
        <v>0</v>
      </c>
      <c r="F806" s="6" t="str">
        <f t="shared" si="24"/>
        <v>WHOLE</v>
      </c>
      <c r="G806" s="6" t="str">
        <f>VLOOKUP(B806,'[1]Current Slope List'!$A$29:$M$1904,4,FALSE)</f>
        <v>Heritage</v>
      </c>
      <c r="H806" s="6" t="str">
        <f>VLOOKUP(B806,'[1]Current Slope List'!$A$29:$M$1904,5,FALSE)</f>
        <v>Antiq</v>
      </c>
      <c r="I806" s="6" t="s">
        <v>1334</v>
      </c>
      <c r="K806" s="6" t="str">
        <f>VLOOKUP(B806,'[1]Current Slope List'!$A$29:$M$1904,11,FALSE)</f>
        <v>Central_Admiralty</v>
      </c>
      <c r="L806" s="5" t="s">
        <v>1424</v>
      </c>
      <c r="M806" s="5" t="s">
        <v>1425</v>
      </c>
      <c r="N806" s="5" t="str">
        <f>VLOOKUP(B806,'[1]Current Slope List'!$A$29:$M$1904,8,FALSE)</f>
        <v>GPA</v>
      </c>
      <c r="O806" s="7" t="s">
        <v>46</v>
      </c>
      <c r="P806" s="6" t="s">
        <v>49</v>
      </c>
      <c r="Q806" s="6" t="s">
        <v>49</v>
      </c>
      <c r="R806" s="6" t="s">
        <v>49</v>
      </c>
      <c r="S806" s="6" t="s">
        <v>49</v>
      </c>
      <c r="T806" s="6" t="s">
        <v>49</v>
      </c>
      <c r="U806" s="6" t="s">
        <v>49</v>
      </c>
      <c r="V806" s="6" t="s">
        <v>49</v>
      </c>
      <c r="W806" s="6" t="s">
        <v>49</v>
      </c>
      <c r="X806" s="6" t="s">
        <v>49</v>
      </c>
      <c r="Y806" s="13" t="s">
        <v>49</v>
      </c>
      <c r="Z806" s="6" t="s">
        <v>49</v>
      </c>
      <c r="AA806" s="9" t="s">
        <v>1427</v>
      </c>
      <c r="AB806" s="9" t="s">
        <v>1428</v>
      </c>
      <c r="AC806" s="9" t="s">
        <v>128</v>
      </c>
      <c r="AD806" s="9" t="s">
        <v>1429</v>
      </c>
      <c r="AE806" s="9" t="s">
        <v>194</v>
      </c>
      <c r="AF806" s="5">
        <v>1</v>
      </c>
      <c r="AG806" s="10">
        <f>VLOOKUP(B806,[1]NPRS!$A$29:$O$1904,10,FALSE)</f>
        <v>0</v>
      </c>
      <c r="AH806" s="5" t="str">
        <f>VLOOKUP(B806,'[1]Current Slope List'!$A$29:$M$1904,12,FALSE)</f>
        <v>No</v>
      </c>
      <c r="AI806" s="6" t="str">
        <f>IF(VLOOKUP(B806,'[1]intensive 2019'!$A$2:$E$145,1,TRUE)=B806,"Y","N")</f>
        <v>N</v>
      </c>
      <c r="AJ806" s="6" t="s">
        <v>50</v>
      </c>
      <c r="AL806" s="6" t="s">
        <v>50</v>
      </c>
      <c r="AM806" s="6" t="s">
        <v>50</v>
      </c>
      <c r="AN806" s="6" t="s">
        <v>50</v>
      </c>
      <c r="AO806" s="6" t="s">
        <v>50</v>
      </c>
      <c r="AP806" s="6" t="s">
        <v>50</v>
      </c>
    </row>
    <row r="807" spans="1:42">
      <c r="A807" s="5">
        <v>806</v>
      </c>
      <c r="B807" s="5" t="s">
        <v>1430</v>
      </c>
      <c r="C807" s="6" t="str">
        <f>IF(VLOOKUP(B807,'[1]Current Slope List'!$A$29:$M$1904,1,FALSE)=B807,"Y","N")</f>
        <v>Y</v>
      </c>
      <c r="D807" s="5" t="str">
        <f>VLOOKUP(B807,'[1]Current Slope List'!$A$29:$M$1904,2,FALSE)</f>
        <v>11SW-A/C1112</v>
      </c>
      <c r="E807" s="5">
        <f>VLOOKUP(B807,'[1]Current Slope List'!$A$29:$M$1904,3,FALSE)</f>
        <v>0</v>
      </c>
      <c r="F807" s="6" t="str">
        <f t="shared" si="24"/>
        <v>WHOLE</v>
      </c>
      <c r="G807" s="6" t="str">
        <f>VLOOKUP(B807,'[1]Current Slope List'!$A$29:$M$1904,4,FALSE)</f>
        <v>CP,ML&amp;Wch</v>
      </c>
      <c r="H807" s="6" t="str">
        <f>VLOOKUP(B807,'[1]Current Slope List'!$A$29:$M$1904,5,FALSE)</f>
        <v>PML</v>
      </c>
      <c r="I807" s="6" t="s">
        <v>1334</v>
      </c>
      <c r="K807" s="6" t="str">
        <f>VLOOKUP(B807,'[1]Current Slope List'!$A$29:$M$1904,11,FALSE)</f>
        <v>Central_Admiralty</v>
      </c>
      <c r="L807" s="5" t="s">
        <v>1431</v>
      </c>
      <c r="M807" s="5" t="s">
        <v>1432</v>
      </c>
      <c r="N807" s="5" t="str">
        <f>VLOOKUP(B807,'[1]Current Slope List'!$A$29:$M$1904,8,FALSE)</f>
        <v>GPA</v>
      </c>
      <c r="O807" s="7" t="s">
        <v>46</v>
      </c>
      <c r="P807" s="7">
        <v>50</v>
      </c>
      <c r="Q807" s="7">
        <v>14</v>
      </c>
      <c r="R807" s="7">
        <v>22</v>
      </c>
      <c r="S807" s="7">
        <f t="shared" si="25"/>
        <v>308</v>
      </c>
      <c r="T807" s="12">
        <v>0</v>
      </c>
      <c r="U807" s="12">
        <v>0.1</v>
      </c>
      <c r="V807" s="17">
        <v>0</v>
      </c>
      <c r="W807" s="12">
        <v>0.9</v>
      </c>
      <c r="X807" s="12">
        <v>0</v>
      </c>
      <c r="Y807" s="6" t="s">
        <v>61</v>
      </c>
      <c r="Z807" s="6" t="s">
        <v>62</v>
      </c>
      <c r="AA807" s="9" t="s">
        <v>116</v>
      </c>
      <c r="AB807" s="9" t="s">
        <v>116</v>
      </c>
      <c r="AC807" s="9" t="s">
        <v>116</v>
      </c>
      <c r="AD807" s="9" t="s">
        <v>116</v>
      </c>
      <c r="AE807" s="9" t="s">
        <v>49</v>
      </c>
      <c r="AF807" s="5">
        <v>1</v>
      </c>
      <c r="AG807" s="10">
        <f>VLOOKUP(B807,[1]NPRS!$A$29:$O$1904,10,FALSE)</f>
        <v>0</v>
      </c>
      <c r="AH807" s="5" t="str">
        <f>VLOOKUP(B807,'[1]Current Slope List'!$A$29:$M$1904,12,FALSE)</f>
        <v>Yes</v>
      </c>
      <c r="AI807" s="6" t="str">
        <f>IF(VLOOKUP(B807,'[1]intensive 2019'!$A$2:$E$145,1,TRUE)=B807,"Y","N")</f>
        <v>N</v>
      </c>
      <c r="AJ807" s="6" t="s">
        <v>50</v>
      </c>
      <c r="AK807" s="5">
        <v>11</v>
      </c>
      <c r="AL807" s="6" t="s">
        <v>50</v>
      </c>
      <c r="AM807" s="6" t="s">
        <v>50</v>
      </c>
      <c r="AN807" s="6" t="s">
        <v>50</v>
      </c>
      <c r="AO807" s="6" t="str">
        <f>IF(VLOOKUP(B807,[1]Roadside!$B$2:$D$186,1,FALSE)=B807,"Y","N")</f>
        <v>Y</v>
      </c>
      <c r="AP807" s="6" t="s">
        <v>50</v>
      </c>
    </row>
    <row r="808" spans="1:42">
      <c r="A808" s="5">
        <v>807</v>
      </c>
      <c r="B808" s="5" t="s">
        <v>1433</v>
      </c>
      <c r="C808" s="6" t="str">
        <f>IF(VLOOKUP(B808,'[1]Current Slope List'!$A$29:$M$1904,1,FALSE)=B808,"Y","N")</f>
        <v>Y</v>
      </c>
      <c r="D808" s="5" t="str">
        <f>VLOOKUP(B808,'[1]Current Slope List'!$A$29:$M$1904,2,FALSE)</f>
        <v>11SW-A/CR1113</v>
      </c>
      <c r="E808" s="5">
        <f>VLOOKUP(B808,'[1]Current Slope List'!$A$29:$M$1904,3,FALSE)</f>
        <v>0</v>
      </c>
      <c r="F808" s="6" t="str">
        <f t="shared" si="24"/>
        <v>WHOLE</v>
      </c>
      <c r="G808" s="6" t="str">
        <f>VLOOKUP(B808,'[1]Current Slope List'!$A$29:$M$1904,4,FALSE)</f>
        <v>CP,ML&amp;Wch</v>
      </c>
      <c r="H808" s="6" t="str">
        <f>VLOOKUP(B808,'[1]Current Slope List'!$A$29:$M$1904,5,FALSE)</f>
        <v>PML</v>
      </c>
      <c r="I808" s="6" t="s">
        <v>1334</v>
      </c>
      <c r="K808" s="6" t="str">
        <f>VLOOKUP(B808,'[1]Current Slope List'!$A$29:$M$1904,11,FALSE)</f>
        <v>Central_Admiralty</v>
      </c>
      <c r="L808" s="5" t="s">
        <v>1431</v>
      </c>
      <c r="M808" s="5" t="s">
        <v>1432</v>
      </c>
      <c r="N808" s="5" t="str">
        <f>VLOOKUP(B808,'[1]Current Slope List'!$A$29:$M$1904,8,FALSE)</f>
        <v>GPA</v>
      </c>
      <c r="O808" s="7" t="s">
        <v>46</v>
      </c>
      <c r="P808" s="7">
        <v>40</v>
      </c>
      <c r="Q808" s="7">
        <v>9.9</v>
      </c>
      <c r="R808" s="7">
        <v>25</v>
      </c>
      <c r="S808" s="7">
        <f t="shared" si="25"/>
        <v>247.5</v>
      </c>
      <c r="T808" s="17">
        <v>0</v>
      </c>
      <c r="U808" s="17">
        <v>0</v>
      </c>
      <c r="V808" s="12">
        <v>0</v>
      </c>
      <c r="W808" s="12">
        <v>1</v>
      </c>
      <c r="X808" s="12">
        <v>0</v>
      </c>
      <c r="Y808" s="6" t="s">
        <v>61</v>
      </c>
      <c r="Z808" s="6" t="s">
        <v>72</v>
      </c>
      <c r="AA808" s="9" t="s">
        <v>1329</v>
      </c>
      <c r="AB808" s="9" t="s">
        <v>296</v>
      </c>
      <c r="AC808" s="9" t="s">
        <v>121</v>
      </c>
      <c r="AD808" s="9" t="s">
        <v>392</v>
      </c>
      <c r="AE808" s="9" t="s">
        <v>72</v>
      </c>
      <c r="AF808" s="5">
        <v>2</v>
      </c>
      <c r="AG808" s="10">
        <f>VLOOKUP(B808,[1]NPRS!$A$29:$O$1904,10,FALSE)</f>
        <v>1326.94</v>
      </c>
      <c r="AH808" s="5" t="str">
        <f>VLOOKUP(B808,'[1]Current Slope List'!$A$29:$M$1904,12,FALSE)</f>
        <v>Yes</v>
      </c>
      <c r="AI808" s="6" t="str">
        <f>IF(VLOOKUP(B808,'[1]intensive 2019'!$A$2:$E$145,1,TRUE)=B808,"Y","N")</f>
        <v>Y</v>
      </c>
      <c r="AJ808" s="6" t="str">
        <f>IF(VLOOKUP(B808,[1]PWI!$A$2:$B$239,1,FALSE)=B808,"Y","N")</f>
        <v>Y</v>
      </c>
      <c r="AK808" s="5">
        <v>16</v>
      </c>
      <c r="AL808" s="6" t="s">
        <v>50</v>
      </c>
      <c r="AM808" s="6" t="s">
        <v>50</v>
      </c>
      <c r="AN808" s="6" t="s">
        <v>50</v>
      </c>
      <c r="AO808" s="6" t="s">
        <v>50</v>
      </c>
      <c r="AP808" s="6" t="s">
        <v>50</v>
      </c>
    </row>
    <row r="809" spans="1:42">
      <c r="A809" s="5">
        <v>808</v>
      </c>
      <c r="B809" s="5" t="s">
        <v>1434</v>
      </c>
      <c r="C809" s="6" t="str">
        <f>IF(VLOOKUP(B809,'[1]Current Slope List'!$A$29:$M$1904,1,FALSE)=B809,"Y","N")</f>
        <v>Y</v>
      </c>
      <c r="D809" s="5" t="str">
        <f>VLOOKUP(B809,'[1]Current Slope List'!$A$29:$M$1904,2,FALSE)</f>
        <v>11SW-A/C32</v>
      </c>
      <c r="E809" s="5">
        <f>VLOOKUP(B809,'[1]Current Slope List'!$A$29:$M$1904,3,FALSE)</f>
        <v>0</v>
      </c>
      <c r="F809" s="6" t="str">
        <f t="shared" si="24"/>
        <v>WHOLE</v>
      </c>
      <c r="G809" s="6" t="str">
        <f>VLOOKUP(B809,'[1]Current Slope List'!$A$29:$M$1904,4,FALSE)</f>
        <v>CP,ML&amp;Wch</v>
      </c>
      <c r="H809" s="6" t="str">
        <f>VLOOKUP(B809,'[1]Current Slope List'!$A$29:$M$1904,5,FALSE)</f>
        <v>PML</v>
      </c>
      <c r="I809" s="6" t="s">
        <v>1334</v>
      </c>
      <c r="K809" s="6">
        <f>VLOOKUP(B809,'[1]Current Slope List'!$A$29:$M$1904,11,FALSE)</f>
        <v>0</v>
      </c>
      <c r="L809" s="5" t="s">
        <v>1431</v>
      </c>
      <c r="M809" s="5" t="s">
        <v>1432</v>
      </c>
      <c r="N809" s="5" t="str">
        <f>VLOOKUP(B809,'[1]Current Slope List'!$A$29:$M$1904,8,FALSE)</f>
        <v>GPA</v>
      </c>
      <c r="O809" s="7" t="s">
        <v>125</v>
      </c>
      <c r="P809" s="7">
        <v>45</v>
      </c>
      <c r="Q809" s="7">
        <v>16</v>
      </c>
      <c r="R809" s="7">
        <v>40</v>
      </c>
      <c r="S809" s="7">
        <f t="shared" si="25"/>
        <v>640</v>
      </c>
      <c r="T809" s="17">
        <v>0</v>
      </c>
      <c r="U809" s="17">
        <v>0</v>
      </c>
      <c r="V809" s="17">
        <v>0</v>
      </c>
      <c r="W809" s="17">
        <v>1</v>
      </c>
      <c r="X809" s="17">
        <v>0</v>
      </c>
      <c r="Y809" s="6" t="s">
        <v>61</v>
      </c>
      <c r="Z809" s="6" t="s">
        <v>72</v>
      </c>
      <c r="AA809" s="9" t="s">
        <v>116</v>
      </c>
      <c r="AB809" s="9" t="s">
        <v>116</v>
      </c>
      <c r="AC809" s="9" t="s">
        <v>116</v>
      </c>
      <c r="AD809" s="9" t="s">
        <v>116</v>
      </c>
      <c r="AE809" s="9" t="s">
        <v>49</v>
      </c>
      <c r="AF809" s="5">
        <v>1</v>
      </c>
      <c r="AG809" s="10">
        <f>VLOOKUP(B809,[1]NPRS!$A$29:$O$1904,10,FALSE)</f>
        <v>3.49</v>
      </c>
      <c r="AH809" s="5" t="str">
        <f>VLOOKUP(B809,'[1]Current Slope List'!$A$29:$M$1904,12,FALSE)</f>
        <v>Yes</v>
      </c>
      <c r="AI809" s="6" t="str">
        <f>IF(VLOOKUP(B809,'[1]intensive 2019'!$A$2:$E$145,1,TRUE)=B809,"Y","N")</f>
        <v>N</v>
      </c>
      <c r="AJ809" s="6" t="s">
        <v>50</v>
      </c>
      <c r="AK809" s="5">
        <v>0</v>
      </c>
      <c r="AL809" s="6" t="s">
        <v>50</v>
      </c>
      <c r="AM809" s="6" t="s">
        <v>50</v>
      </c>
      <c r="AN809" s="6" t="s">
        <v>50</v>
      </c>
      <c r="AO809" s="6" t="str">
        <f>IF(VLOOKUP(B809,[1]Roadside!$B$2:$D$186,1,FALSE)=B809,"Y","N")</f>
        <v>Y</v>
      </c>
      <c r="AP809" s="6" t="s">
        <v>50</v>
      </c>
    </row>
    <row r="810" spans="1:42">
      <c r="A810" s="5">
        <v>809</v>
      </c>
      <c r="B810" s="5" t="s">
        <v>1435</v>
      </c>
      <c r="C810" s="6" t="str">
        <f>IF(VLOOKUP(B810,'[1]Current Slope List'!$A$29:$M$1904,1,FALSE)=B810,"Y","N")</f>
        <v>Y</v>
      </c>
      <c r="D810" s="5" t="str">
        <f>VLOOKUP(B810,'[1]Current Slope List'!$A$29:$M$1904,2,FALSE)</f>
        <v>11SW-A/CR34</v>
      </c>
      <c r="E810" s="5" t="str">
        <f>VLOOKUP(B810,'[1]Current Slope List'!$A$29:$M$1904,3,FALSE)</f>
        <v>1,2</v>
      </c>
      <c r="F810" s="6" t="str">
        <f t="shared" si="24"/>
        <v>1,2</v>
      </c>
      <c r="G810" s="6" t="str">
        <f>VLOOKUP(B810,'[1]Current Slope List'!$A$29:$M$1904,4,FALSE)</f>
        <v>CP,ML&amp;Wch</v>
      </c>
      <c r="H810" s="6" t="str">
        <f>VLOOKUP(B810,'[1]Current Slope List'!$A$29:$M$1904,5,FALSE)</f>
        <v>PML</v>
      </c>
      <c r="I810" s="6" t="s">
        <v>1334</v>
      </c>
      <c r="K810" s="6">
        <f>VLOOKUP(B810,'[1]Current Slope List'!$A$29:$M$1904,11,FALSE)</f>
        <v>0</v>
      </c>
      <c r="L810" s="5" t="s">
        <v>1431</v>
      </c>
      <c r="M810" s="5" t="s">
        <v>1432</v>
      </c>
      <c r="N810" s="5" t="str">
        <f>VLOOKUP(B810,'[1]Current Slope List'!$A$29:$M$1904,8,FALSE)</f>
        <v>GPA,WSD</v>
      </c>
      <c r="O810" s="7" t="s">
        <v>125</v>
      </c>
      <c r="P810" s="7">
        <v>50</v>
      </c>
      <c r="Q810" s="7">
        <v>19</v>
      </c>
      <c r="R810" s="7">
        <v>85</v>
      </c>
      <c r="S810" s="7">
        <f t="shared" si="25"/>
        <v>1615</v>
      </c>
      <c r="T810" s="17">
        <v>0</v>
      </c>
      <c r="U810" s="17">
        <v>0.9</v>
      </c>
      <c r="V810" s="17">
        <v>0</v>
      </c>
      <c r="W810" s="17">
        <v>0.08</v>
      </c>
      <c r="X810" s="17">
        <v>0.02</v>
      </c>
      <c r="Y810" s="6" t="s">
        <v>61</v>
      </c>
      <c r="Z810" s="6" t="s">
        <v>72</v>
      </c>
      <c r="AA810" s="9" t="s">
        <v>270</v>
      </c>
      <c r="AB810" s="9" t="s">
        <v>1436</v>
      </c>
      <c r="AC810" s="9" t="s">
        <v>121</v>
      </c>
      <c r="AD810" s="9" t="s">
        <v>56</v>
      </c>
      <c r="AE810" s="9" t="s">
        <v>72</v>
      </c>
      <c r="AF810" s="5">
        <v>1</v>
      </c>
      <c r="AG810" s="10">
        <f>VLOOKUP(B810,[1]NPRS!$A$29:$O$1904,10,FALSE)</f>
        <v>0</v>
      </c>
      <c r="AH810" s="5" t="str">
        <f>VLOOKUP(B810,'[1]Current Slope List'!$A$29:$M$1904,12,FALSE)</f>
        <v>Yes</v>
      </c>
      <c r="AI810" s="6" t="str">
        <f>IF(VLOOKUP(B810,'[1]intensive 2019'!$A$2:$E$145,1,TRUE)=B810,"Y","N")</f>
        <v>Y</v>
      </c>
      <c r="AJ810" s="6" t="s">
        <v>50</v>
      </c>
      <c r="AK810" s="5">
        <v>23</v>
      </c>
      <c r="AL810" s="6" t="str">
        <f>IF(VLOOKUP(B810,[1]OVT_SWT!$A$2:$E$100,1,FALSE)=B810,"Y","N")</f>
        <v>Y</v>
      </c>
      <c r="AM810" s="6" t="s">
        <v>50</v>
      </c>
      <c r="AN810" s="6" t="s">
        <v>50</v>
      </c>
      <c r="AO810" s="6" t="s">
        <v>50</v>
      </c>
      <c r="AP810" s="6" t="s">
        <v>50</v>
      </c>
    </row>
    <row r="811" spans="1:42">
      <c r="A811" s="5">
        <v>810</v>
      </c>
      <c r="B811" s="5" t="s">
        <v>1437</v>
      </c>
      <c r="C811" s="6" t="str">
        <f>IF(VLOOKUP(B811,'[1]Current Slope List'!$A$29:$M$1904,1,FALSE)=B811,"Y","N")</f>
        <v>Y</v>
      </c>
      <c r="D811" s="5" t="str">
        <f>VLOOKUP(B811,'[1]Current Slope List'!$A$29:$M$1904,2,FALSE)</f>
        <v>11SW-A/FR61</v>
      </c>
      <c r="E811" s="5" t="str">
        <f>VLOOKUP(B811,'[1]Current Slope List'!$A$29:$M$1904,3,FALSE)</f>
        <v>1,2</v>
      </c>
      <c r="F811" s="6" t="str">
        <f t="shared" si="24"/>
        <v>1,2</v>
      </c>
      <c r="G811" s="6" t="str">
        <f>VLOOKUP(B811,'[1]Current Slope List'!$A$29:$M$1904,4,FALSE)</f>
        <v>CP,ML&amp;Wch</v>
      </c>
      <c r="H811" s="6" t="str">
        <f>VLOOKUP(B811,'[1]Current Slope List'!$A$29:$M$1904,5,FALSE)</f>
        <v>PML</v>
      </c>
      <c r="I811" s="6" t="s">
        <v>1334</v>
      </c>
      <c r="K811" s="6">
        <f>VLOOKUP(B811,'[1]Current Slope List'!$A$29:$M$1904,11,FALSE)</f>
        <v>0</v>
      </c>
      <c r="L811" s="5" t="s">
        <v>1431</v>
      </c>
      <c r="M811" s="5" t="s">
        <v>1432</v>
      </c>
      <c r="N811" s="5" t="str">
        <f>VLOOKUP(B811,'[1]Current Slope List'!$A$29:$M$1904,8,FALSE)</f>
        <v>GPA,WSD</v>
      </c>
      <c r="O811" s="7" t="s">
        <v>125</v>
      </c>
      <c r="P811" s="7">
        <v>30</v>
      </c>
      <c r="Q811" s="7">
        <v>6</v>
      </c>
      <c r="R811" s="7">
        <v>60</v>
      </c>
      <c r="S811" s="7">
        <f t="shared" si="25"/>
        <v>360</v>
      </c>
      <c r="T811" s="17">
        <v>0</v>
      </c>
      <c r="U811" s="17">
        <v>1</v>
      </c>
      <c r="V811" s="17">
        <v>0</v>
      </c>
      <c r="W811" s="17">
        <v>0</v>
      </c>
      <c r="X811" s="17">
        <v>0</v>
      </c>
      <c r="Y811" s="6" t="s">
        <v>61</v>
      </c>
      <c r="Z811" s="6" t="s">
        <v>62</v>
      </c>
      <c r="AA811" s="9" t="s">
        <v>662</v>
      </c>
      <c r="AB811" s="9" t="s">
        <v>54</v>
      </c>
      <c r="AC811" s="9" t="s">
        <v>121</v>
      </c>
      <c r="AD811" s="9" t="s">
        <v>352</v>
      </c>
      <c r="AE811" s="9" t="s">
        <v>62</v>
      </c>
      <c r="AF811" s="5">
        <v>3</v>
      </c>
      <c r="AG811" s="10">
        <f>VLOOKUP(B811,[1]NPRS!$A$29:$O$1904,10,FALSE)</f>
        <v>0</v>
      </c>
      <c r="AH811" s="5" t="str">
        <f>VLOOKUP(B811,'[1]Current Slope List'!$A$29:$M$1904,12,FALSE)</f>
        <v>Yes</v>
      </c>
      <c r="AI811" s="6" t="str">
        <f>IF(VLOOKUP(B811,'[1]intensive 2019'!$A$2:$E$145,1,TRUE)=B811,"Y","N")</f>
        <v>Y</v>
      </c>
      <c r="AJ811" s="6" t="s">
        <v>50</v>
      </c>
      <c r="AK811" s="5">
        <v>15</v>
      </c>
      <c r="AL811" s="6" t="s">
        <v>50</v>
      </c>
      <c r="AM811" s="6" t="s">
        <v>50</v>
      </c>
      <c r="AN811" s="6" t="s">
        <v>50</v>
      </c>
      <c r="AO811" s="6" t="s">
        <v>50</v>
      </c>
      <c r="AP811" s="6" t="str">
        <f>IF(VLOOKUP(D811,[1]Greening!$A$4:$C$30,1,FALSE)=D811,"Y","N")</f>
        <v>Y</v>
      </c>
    </row>
    <row r="812" spans="1:42">
      <c r="A812" s="5">
        <v>811</v>
      </c>
      <c r="B812" s="5" t="s">
        <v>1438</v>
      </c>
      <c r="C812" s="6" t="str">
        <f>IF(VLOOKUP(B812,'[1]Current Slope List'!$A$29:$M$1904,1,FALSE)=B812,"Y","N")</f>
        <v>Y</v>
      </c>
      <c r="D812" s="5" t="str">
        <f>VLOOKUP(B812,'[1]Current Slope List'!$A$29:$M$1904,2,FALSE)</f>
        <v>11SW-A/FR62</v>
      </c>
      <c r="E812" s="5">
        <f>VLOOKUP(B812,'[1]Current Slope List'!$A$29:$M$1904,3,FALSE)</f>
        <v>0</v>
      </c>
      <c r="F812" s="6" t="str">
        <f t="shared" si="24"/>
        <v>WHOLE</v>
      </c>
      <c r="G812" s="6" t="str">
        <f>VLOOKUP(B812,'[1]Current Slope List'!$A$29:$M$1904,4,FALSE)</f>
        <v>CP,ML&amp;Wch</v>
      </c>
      <c r="H812" s="6" t="str">
        <f>VLOOKUP(B812,'[1]Current Slope List'!$A$29:$M$1904,5,FALSE)</f>
        <v>PML</v>
      </c>
      <c r="I812" s="6" t="s">
        <v>1334</v>
      </c>
      <c r="K812" s="6" t="str">
        <f>VLOOKUP(B812,'[1]Current Slope List'!$A$29:$M$1904,11,FALSE)</f>
        <v>Central_Admiralty</v>
      </c>
      <c r="L812" s="5" t="s">
        <v>1431</v>
      </c>
      <c r="M812" s="5" t="s">
        <v>1432</v>
      </c>
      <c r="N812" s="5" t="str">
        <f>VLOOKUP(B812,'[1]Current Slope List'!$A$29:$M$1904,8,FALSE)</f>
        <v>GPA</v>
      </c>
      <c r="O812" s="7" t="s">
        <v>46</v>
      </c>
      <c r="P812" s="7">
        <v>30</v>
      </c>
      <c r="Q812" s="7">
        <v>5</v>
      </c>
      <c r="R812" s="7">
        <v>60</v>
      </c>
      <c r="S812" s="7">
        <f t="shared" si="25"/>
        <v>300</v>
      </c>
      <c r="T812" s="17">
        <v>1</v>
      </c>
      <c r="U812" s="17">
        <v>0</v>
      </c>
      <c r="V812" s="17">
        <v>0</v>
      </c>
      <c r="W812" s="17">
        <v>0</v>
      </c>
      <c r="X812" s="17">
        <v>0</v>
      </c>
      <c r="Y812" s="6" t="s">
        <v>61</v>
      </c>
      <c r="Z812" s="6" t="s">
        <v>62</v>
      </c>
      <c r="AA812" s="9" t="s">
        <v>1406</v>
      </c>
      <c r="AB812" s="9" t="s">
        <v>131</v>
      </c>
      <c r="AC812" s="9" t="s">
        <v>71</v>
      </c>
      <c r="AD812" s="9" t="s">
        <v>79</v>
      </c>
      <c r="AE812" s="9" t="s">
        <v>72</v>
      </c>
      <c r="AF812" s="5">
        <v>1</v>
      </c>
      <c r="AG812" s="10">
        <f>VLOOKUP(B812,[1]NPRS!$A$29:$O$1904,10,FALSE)</f>
        <v>0</v>
      </c>
      <c r="AH812" s="5" t="str">
        <f>VLOOKUP(B812,'[1]Current Slope List'!$A$29:$M$1904,12,FALSE)</f>
        <v>Yes</v>
      </c>
      <c r="AI812" s="6" t="str">
        <f>IF(VLOOKUP(B812,'[1]intensive 2019'!$A$2:$E$145,1,TRUE)=B812,"Y","N")</f>
        <v>Y</v>
      </c>
      <c r="AJ812" s="6" t="str">
        <f>IF(VLOOKUP(B812,[1]PWI!$A$2:$B$239,1,FALSE)=B812,"Y","N")</f>
        <v>Y</v>
      </c>
      <c r="AK812" s="5">
        <v>18</v>
      </c>
      <c r="AL812" s="6" t="str">
        <f>IF(VLOOKUP(B812,[1]OVT_SWT!$A$2:$E$100,1,FALSE)=B812,"Y","N")</f>
        <v>Y</v>
      </c>
      <c r="AM812" s="6" t="s">
        <v>50</v>
      </c>
      <c r="AN812" s="6" t="s">
        <v>50</v>
      </c>
      <c r="AO812" s="6" t="s">
        <v>50</v>
      </c>
      <c r="AP812" s="6" t="s">
        <v>50</v>
      </c>
    </row>
    <row r="813" spans="1:42">
      <c r="A813" s="5">
        <v>812</v>
      </c>
      <c r="B813" s="5" t="s">
        <v>1439</v>
      </c>
      <c r="C813" s="6" t="str">
        <f>IF(VLOOKUP(B813,'[1]Current Slope List'!$A$29:$M$1904,1,FALSE)=B813,"Y","N")</f>
        <v>Y</v>
      </c>
      <c r="D813" s="5" t="str">
        <f>VLOOKUP(B813,'[1]Current Slope List'!$A$29:$M$1904,2,FALSE)</f>
        <v>11SW-A/R179</v>
      </c>
      <c r="E813" s="5">
        <f>VLOOKUP(B813,'[1]Current Slope List'!$A$29:$M$1904,3,FALSE)</f>
        <v>0</v>
      </c>
      <c r="F813" s="6" t="str">
        <f t="shared" si="24"/>
        <v>WHOLE</v>
      </c>
      <c r="G813" s="6" t="str">
        <f>VLOOKUP(B813,'[1]Current Slope List'!$A$29:$M$1904,4,FALSE)</f>
        <v>CP,ML&amp;Wch</v>
      </c>
      <c r="H813" s="6" t="str">
        <f>VLOOKUP(B813,'[1]Current Slope List'!$A$29:$M$1904,5,FALSE)</f>
        <v>PML</v>
      </c>
      <c r="I813" s="6" t="s">
        <v>1334</v>
      </c>
      <c r="K813" s="6" t="str">
        <f>VLOOKUP(B813,'[1]Current Slope List'!$A$29:$M$1904,11,FALSE)</f>
        <v>Central_Admiralty</v>
      </c>
      <c r="L813" s="5" t="s">
        <v>1431</v>
      </c>
      <c r="M813" s="5" t="s">
        <v>1432</v>
      </c>
      <c r="N813" s="5" t="str">
        <f>VLOOKUP(B813,'[1]Current Slope List'!$A$29:$M$1904,8,FALSE)</f>
        <v>GPA</v>
      </c>
      <c r="O813" s="7" t="s">
        <v>46</v>
      </c>
      <c r="P813" s="6" t="s">
        <v>49</v>
      </c>
      <c r="Q813" s="6" t="s">
        <v>49</v>
      </c>
      <c r="R813" s="6" t="s">
        <v>49</v>
      </c>
      <c r="S813" s="6" t="s">
        <v>49</v>
      </c>
      <c r="T813" s="6" t="s">
        <v>49</v>
      </c>
      <c r="U813" s="6" t="s">
        <v>49</v>
      </c>
      <c r="V813" s="6" t="s">
        <v>49</v>
      </c>
      <c r="W813" s="6" t="s">
        <v>49</v>
      </c>
      <c r="X813" s="6" t="s">
        <v>49</v>
      </c>
      <c r="Y813" s="6" t="s">
        <v>49</v>
      </c>
      <c r="Z813" s="6" t="s">
        <v>49</v>
      </c>
      <c r="AA813" s="9">
        <v>6.9</v>
      </c>
      <c r="AB813" s="9">
        <v>100</v>
      </c>
      <c r="AC813" s="9">
        <v>80</v>
      </c>
      <c r="AD813" s="9" t="s">
        <v>97</v>
      </c>
      <c r="AE813" s="9" t="s">
        <v>72</v>
      </c>
      <c r="AF813" s="5">
        <v>1</v>
      </c>
      <c r="AG813" s="10">
        <f>VLOOKUP(B813,[1]NPRS!$A$29:$O$1904,10,FALSE)</f>
        <v>0</v>
      </c>
      <c r="AH813" s="5" t="str">
        <f>VLOOKUP(B813,'[1]Current Slope List'!$A$29:$M$1904,12,FALSE)</f>
        <v>Yes</v>
      </c>
      <c r="AI813" s="6" t="str">
        <f>IF(VLOOKUP(B813,'[1]intensive 2019'!$A$2:$E$145,1,TRUE)=B813,"Y","N")</f>
        <v>Y</v>
      </c>
      <c r="AJ813" s="6" t="str">
        <f>IF(VLOOKUP(B813,[1]PWI!$A$2:$B$239,1,FALSE)=B813,"Y","N")</f>
        <v>Y</v>
      </c>
      <c r="AK813" s="5">
        <v>8</v>
      </c>
      <c r="AL813" s="6" t="s">
        <v>50</v>
      </c>
      <c r="AM813" s="6" t="s">
        <v>50</v>
      </c>
      <c r="AN813" s="6" t="s">
        <v>50</v>
      </c>
      <c r="AO813" s="6" t="s">
        <v>50</v>
      </c>
      <c r="AP813" s="6" t="s">
        <v>50</v>
      </c>
    </row>
    <row r="814" spans="1:42">
      <c r="A814" s="5">
        <v>813</v>
      </c>
      <c r="B814" s="5" t="s">
        <v>1440</v>
      </c>
      <c r="C814" s="6" t="str">
        <f>IF(VLOOKUP(B814,'[1]Current Slope List'!$A$29:$M$1904,1,FALSE)=B814,"Y","N")</f>
        <v>Y</v>
      </c>
      <c r="D814" s="5" t="str">
        <f>VLOOKUP(B814,'[1]Current Slope List'!$A$29:$M$1904,2,FALSE)</f>
        <v>11SW-A/R222</v>
      </c>
      <c r="E814" s="5">
        <f>VLOOKUP(B814,'[1]Current Slope List'!$A$29:$M$1904,3,FALSE)</f>
        <v>0</v>
      </c>
      <c r="F814" s="6" t="str">
        <f t="shared" si="24"/>
        <v>WHOLE</v>
      </c>
      <c r="G814" s="6" t="str">
        <f>VLOOKUP(B814,'[1]Current Slope List'!$A$29:$M$1904,4,FALSE)</f>
        <v>CP,ML&amp;Wch</v>
      </c>
      <c r="H814" s="6" t="str">
        <f>VLOOKUP(B814,'[1]Current Slope List'!$A$29:$M$1904,5,FALSE)</f>
        <v>PML</v>
      </c>
      <c r="I814" s="6" t="s">
        <v>1334</v>
      </c>
      <c r="K814" s="6" t="str">
        <f>VLOOKUP(B814,'[1]Current Slope List'!$A$29:$M$1904,11,FALSE)</f>
        <v>Central_Admiralty</v>
      </c>
      <c r="L814" s="5" t="s">
        <v>1431</v>
      </c>
      <c r="M814" s="5" t="s">
        <v>1432</v>
      </c>
      <c r="N814" s="5" t="str">
        <f>VLOOKUP(B814,'[1]Current Slope List'!$A$29:$M$1904,8,FALSE)</f>
        <v>GPA</v>
      </c>
      <c r="O814" s="7" t="s">
        <v>46</v>
      </c>
      <c r="P814" s="6" t="s">
        <v>49</v>
      </c>
      <c r="Q814" s="6" t="s">
        <v>49</v>
      </c>
      <c r="R814" s="6" t="s">
        <v>49</v>
      </c>
      <c r="S814" s="6" t="s">
        <v>49</v>
      </c>
      <c r="T814" s="6" t="s">
        <v>49</v>
      </c>
      <c r="U814" s="6" t="s">
        <v>49</v>
      </c>
      <c r="V814" s="6" t="s">
        <v>49</v>
      </c>
      <c r="W814" s="6" t="s">
        <v>49</v>
      </c>
      <c r="X814" s="6" t="s">
        <v>49</v>
      </c>
      <c r="Y814" s="6" t="s">
        <v>49</v>
      </c>
      <c r="Z814" s="6" t="s">
        <v>49</v>
      </c>
      <c r="AA814" s="9" t="s">
        <v>130</v>
      </c>
      <c r="AB814" s="9">
        <v>54</v>
      </c>
      <c r="AC814" s="9" t="s">
        <v>71</v>
      </c>
      <c r="AD814" s="9" t="s">
        <v>552</v>
      </c>
      <c r="AE814" s="9" t="s">
        <v>72</v>
      </c>
      <c r="AF814" s="5">
        <v>2</v>
      </c>
      <c r="AG814" s="10">
        <f>VLOOKUP(B814,[1]NPRS!$A$29:$O$1904,10,FALSE)</f>
        <v>350.09</v>
      </c>
      <c r="AH814" s="5" t="str">
        <f>VLOOKUP(B814,'[1]Current Slope List'!$A$29:$M$1904,12,FALSE)</f>
        <v>Yes</v>
      </c>
      <c r="AI814" s="6" t="str">
        <f>IF(VLOOKUP(B814,'[1]intensive 2019'!$A$2:$E$145,1,TRUE)=B814,"Y","N")</f>
        <v>Y</v>
      </c>
      <c r="AJ814" s="6" t="str">
        <f>IF(VLOOKUP(B814,[1]PWI!$A$2:$B$239,1,FALSE)=B814,"Y","N")</f>
        <v>Y</v>
      </c>
      <c r="AK814" s="5">
        <v>0</v>
      </c>
      <c r="AL814" s="6" t="str">
        <f>IF(VLOOKUP(B814,[1]OVT_SWT!$A$2:$E$100,1,FALSE)=B814,"Y","N")</f>
        <v>Y</v>
      </c>
      <c r="AM814" s="6" t="s">
        <v>50</v>
      </c>
      <c r="AN814" s="6" t="s">
        <v>50</v>
      </c>
      <c r="AO814" s="6" t="str">
        <f>IF(VLOOKUP(B814,[1]Roadside!$B$2:$D$186,1,FALSE)=B814,"Y","N")</f>
        <v>Y</v>
      </c>
      <c r="AP814" s="6" t="s">
        <v>50</v>
      </c>
    </row>
    <row r="815" spans="1:42">
      <c r="A815" s="5">
        <v>814</v>
      </c>
      <c r="B815" s="5" t="s">
        <v>1441</v>
      </c>
      <c r="C815" s="6" t="str">
        <f>IF(VLOOKUP(B815,'[1]Current Slope List'!$A$29:$M$1904,1,FALSE)=B815,"Y","N")</f>
        <v>Y</v>
      </c>
      <c r="D815" s="5" t="str">
        <f>VLOOKUP(B815,'[1]Current Slope List'!$A$29:$M$1904,2,FALSE)</f>
        <v>11SW-A/R225</v>
      </c>
      <c r="E815" s="5">
        <f>VLOOKUP(B815,'[1]Current Slope List'!$A$29:$M$1904,3,FALSE)</f>
        <v>0</v>
      </c>
      <c r="F815" s="6" t="str">
        <f t="shared" si="24"/>
        <v>WHOLE</v>
      </c>
      <c r="G815" s="6" t="str">
        <f>VLOOKUP(B815,'[1]Current Slope List'!$A$29:$M$1904,4,FALSE)</f>
        <v>CP,ML&amp;Wch</v>
      </c>
      <c r="H815" s="6" t="str">
        <f>VLOOKUP(B815,'[1]Current Slope List'!$A$29:$M$1904,5,FALSE)</f>
        <v>PML</v>
      </c>
      <c r="I815" s="6" t="s">
        <v>1334</v>
      </c>
      <c r="K815" s="6">
        <f>VLOOKUP(B815,'[1]Current Slope List'!$A$29:$M$1904,11,FALSE)</f>
        <v>0</v>
      </c>
      <c r="L815" s="5" t="s">
        <v>1431</v>
      </c>
      <c r="M815" s="5" t="s">
        <v>1432</v>
      </c>
      <c r="N815" s="5" t="str">
        <f>VLOOKUP(B815,'[1]Current Slope List'!$A$29:$M$1904,8,FALSE)</f>
        <v>GPA</v>
      </c>
      <c r="O815" s="7" t="s">
        <v>46</v>
      </c>
      <c r="P815" s="6" t="s">
        <v>49</v>
      </c>
      <c r="Q815" s="6" t="s">
        <v>49</v>
      </c>
      <c r="R815" s="6" t="s">
        <v>49</v>
      </c>
      <c r="S815" s="6" t="s">
        <v>49</v>
      </c>
      <c r="T815" s="6" t="s">
        <v>49</v>
      </c>
      <c r="U815" s="6" t="s">
        <v>49</v>
      </c>
      <c r="V815" s="6" t="s">
        <v>49</v>
      </c>
      <c r="W815" s="6" t="s">
        <v>49</v>
      </c>
      <c r="X815" s="6" t="s">
        <v>49</v>
      </c>
      <c r="Y815" s="6" t="s">
        <v>49</v>
      </c>
      <c r="Z815" s="6" t="s">
        <v>49</v>
      </c>
      <c r="AA815" s="9" t="s">
        <v>130</v>
      </c>
      <c r="AB815" s="9" t="s">
        <v>1442</v>
      </c>
      <c r="AC815" s="9" t="s">
        <v>71</v>
      </c>
      <c r="AD815" s="9" t="s">
        <v>297</v>
      </c>
      <c r="AE815" s="9" t="s">
        <v>72</v>
      </c>
      <c r="AF815" s="5">
        <v>2</v>
      </c>
      <c r="AG815" s="10">
        <f>VLOOKUP(B815,[1]NPRS!$A$29:$O$1904,10,FALSE)</f>
        <v>15.05</v>
      </c>
      <c r="AH815" s="5" t="str">
        <f>VLOOKUP(B815,'[1]Current Slope List'!$A$29:$M$1904,12,FALSE)</f>
        <v>Yes</v>
      </c>
      <c r="AI815" s="6" t="str">
        <f>IF(VLOOKUP(B815,'[1]intensive 2019'!$A$2:$E$145,1,TRUE)=B815,"Y","N")</f>
        <v>Y</v>
      </c>
      <c r="AJ815" s="6" t="str">
        <f>IF(VLOOKUP(B815,[1]PWI!$A$2:$B$239,1,FALSE)=B815,"Y","N")</f>
        <v>Y</v>
      </c>
      <c r="AK815" s="5">
        <v>4</v>
      </c>
      <c r="AL815" s="6" t="s">
        <v>50</v>
      </c>
      <c r="AM815" s="6" t="s">
        <v>50</v>
      </c>
      <c r="AN815" s="6" t="s">
        <v>50</v>
      </c>
      <c r="AO815" s="6" t="s">
        <v>50</v>
      </c>
      <c r="AP815" s="6" t="s">
        <v>50</v>
      </c>
    </row>
    <row r="816" spans="1:42">
      <c r="A816" s="5">
        <v>815</v>
      </c>
      <c r="B816" s="5" t="s">
        <v>1443</v>
      </c>
      <c r="C816" s="6" t="str">
        <f>IF(VLOOKUP(B816,'[1]Current Slope List'!$A$29:$M$1904,1,FALSE)=B816,"Y","N")</f>
        <v>Y</v>
      </c>
      <c r="D816" s="5" t="str">
        <f>VLOOKUP(B816,'[1]Current Slope List'!$A$29:$M$1904,2,FALSE)</f>
        <v>11SW-A/R229</v>
      </c>
      <c r="E816" s="5">
        <f>VLOOKUP(B816,'[1]Current Slope List'!$A$29:$M$1904,3,FALSE)</f>
        <v>0</v>
      </c>
      <c r="F816" s="6" t="str">
        <f t="shared" si="24"/>
        <v>WHOLE</v>
      </c>
      <c r="G816" s="6" t="str">
        <f>VLOOKUP(B816,'[1]Current Slope List'!$A$29:$M$1904,4,FALSE)</f>
        <v>CP,ML&amp;Wch</v>
      </c>
      <c r="H816" s="6" t="str">
        <f>VLOOKUP(B816,'[1]Current Slope List'!$A$29:$M$1904,5,FALSE)</f>
        <v>PML</v>
      </c>
      <c r="I816" s="6" t="s">
        <v>1334</v>
      </c>
      <c r="K816" s="6">
        <f>VLOOKUP(B816,'[1]Current Slope List'!$A$29:$M$1904,11,FALSE)</f>
        <v>0</v>
      </c>
      <c r="L816" s="5" t="s">
        <v>1431</v>
      </c>
      <c r="M816" s="5" t="s">
        <v>1432</v>
      </c>
      <c r="N816" s="5" t="str">
        <f>VLOOKUP(B816,'[1]Current Slope List'!$A$29:$M$1904,8,FALSE)</f>
        <v>GPA</v>
      </c>
      <c r="O816" s="7" t="s">
        <v>125</v>
      </c>
      <c r="P816" s="6" t="s">
        <v>49</v>
      </c>
      <c r="Q816" s="6" t="s">
        <v>49</v>
      </c>
      <c r="R816" s="6" t="s">
        <v>49</v>
      </c>
      <c r="S816" s="6" t="s">
        <v>49</v>
      </c>
      <c r="T816" s="6" t="s">
        <v>49</v>
      </c>
      <c r="U816" s="6" t="s">
        <v>49</v>
      </c>
      <c r="V816" s="6" t="s">
        <v>49</v>
      </c>
      <c r="W816" s="6" t="s">
        <v>49</v>
      </c>
      <c r="X816" s="6" t="s">
        <v>49</v>
      </c>
      <c r="Y816" s="6" t="s">
        <v>49</v>
      </c>
      <c r="Z816" s="6" t="s">
        <v>49</v>
      </c>
      <c r="AA816" s="9" t="s">
        <v>270</v>
      </c>
      <c r="AB816" s="9" t="s">
        <v>436</v>
      </c>
      <c r="AC816" s="9">
        <v>85</v>
      </c>
      <c r="AD816" s="9" t="s">
        <v>113</v>
      </c>
      <c r="AE816" s="9" t="s">
        <v>62</v>
      </c>
      <c r="AF816" s="5">
        <v>1</v>
      </c>
      <c r="AG816" s="10">
        <f>VLOOKUP(B816,[1]NPRS!$A$29:$O$1904,10,FALSE)</f>
        <v>0</v>
      </c>
      <c r="AH816" s="5" t="str">
        <f>VLOOKUP(B816,'[1]Current Slope List'!$A$29:$M$1904,12,FALSE)</f>
        <v>No</v>
      </c>
      <c r="AI816" s="6" t="str">
        <f>IF(VLOOKUP(B816,'[1]intensive 2019'!$A$2:$E$145,1,TRUE)=B816,"Y","N")</f>
        <v>N</v>
      </c>
      <c r="AJ816" s="6" t="s">
        <v>50</v>
      </c>
      <c r="AL816" s="6" t="s">
        <v>50</v>
      </c>
      <c r="AM816" s="6" t="s">
        <v>50</v>
      </c>
      <c r="AN816" s="6" t="s">
        <v>50</v>
      </c>
      <c r="AO816" s="6" t="s">
        <v>50</v>
      </c>
      <c r="AP816" s="6" t="s">
        <v>50</v>
      </c>
    </row>
    <row r="817" spans="1:42">
      <c r="A817" s="5">
        <v>816</v>
      </c>
      <c r="B817" s="5" t="s">
        <v>1444</v>
      </c>
      <c r="C817" s="6" t="str">
        <f>IF(VLOOKUP(B817,'[1]Current Slope List'!$A$29:$M$1904,1,FALSE)=B817,"Y","N")</f>
        <v>Y</v>
      </c>
      <c r="D817" s="5" t="str">
        <f>VLOOKUP(B817,'[1]Current Slope List'!$A$29:$M$1904,2,FALSE)</f>
        <v>11SW-A/F174</v>
      </c>
      <c r="E817" s="5">
        <f>VLOOKUP(B817,'[1]Current Slope List'!$A$29:$M$1904,3,FALSE)</f>
        <v>0</v>
      </c>
      <c r="F817" s="6" t="str">
        <f t="shared" si="24"/>
        <v>WHOLE</v>
      </c>
      <c r="G817" s="6" t="str">
        <f>VLOOKUP(B817,'[1]Current Slope List'!$A$29:$M$1904,4,FALSE)</f>
        <v>CP,ML&amp;Wch</v>
      </c>
      <c r="H817" s="6" t="str">
        <f>VLOOKUP(B817,'[1]Current Slope List'!$A$29:$M$1904,5,FALSE)</f>
        <v>PML</v>
      </c>
      <c r="I817" s="6" t="s">
        <v>1334</v>
      </c>
      <c r="K817" s="6" t="str">
        <f>VLOOKUP(B817,'[1]Current Slope List'!$A$29:$M$1904,11,FALSE)</f>
        <v>SheungWan_SaiYingPun</v>
      </c>
      <c r="L817" s="5" t="s">
        <v>1445</v>
      </c>
      <c r="M817" s="5" t="s">
        <v>1446</v>
      </c>
      <c r="N817" s="5" t="str">
        <f>VLOOKUP(B817,'[1]Current Slope List'!$A$29:$M$1904,8,FALSE)</f>
        <v>LCSD</v>
      </c>
      <c r="O817" s="7" t="s">
        <v>46</v>
      </c>
      <c r="P817" s="7">
        <v>35</v>
      </c>
      <c r="Q817" s="7">
        <v>14</v>
      </c>
      <c r="R817" s="7">
        <v>28</v>
      </c>
      <c r="S817" s="7">
        <f t="shared" si="25"/>
        <v>392</v>
      </c>
      <c r="T817" s="17">
        <v>0</v>
      </c>
      <c r="U817" s="12">
        <v>1</v>
      </c>
      <c r="V817" s="17">
        <v>0</v>
      </c>
      <c r="W817" s="12">
        <v>0</v>
      </c>
      <c r="X817" s="12">
        <v>0</v>
      </c>
      <c r="Y817" s="6" t="s">
        <v>61</v>
      </c>
      <c r="Z817" s="6" t="s">
        <v>62</v>
      </c>
      <c r="AA817" s="9" t="s">
        <v>116</v>
      </c>
      <c r="AB817" s="9" t="s">
        <v>116</v>
      </c>
      <c r="AC817" s="9" t="s">
        <v>116</v>
      </c>
      <c r="AD817" s="9" t="s">
        <v>116</v>
      </c>
      <c r="AE817" s="9" t="s">
        <v>49</v>
      </c>
      <c r="AF817" s="5">
        <v>1</v>
      </c>
      <c r="AG817" s="10">
        <f>VLOOKUP(B817,[1]NPRS!$A$29:$O$1904,10,FALSE)</f>
        <v>15.41</v>
      </c>
      <c r="AH817" s="5" t="str">
        <f>VLOOKUP(B817,'[1]Current Slope List'!$A$29:$M$1904,12,FALSE)</f>
        <v>Yes</v>
      </c>
      <c r="AI817" s="6" t="str">
        <f>IF(VLOOKUP(B817,'[1]intensive 2019'!$A$2:$E$145,1,TRUE)=B817,"Y","N")</f>
        <v>Y</v>
      </c>
      <c r="AJ817" s="6" t="str">
        <f>IF(VLOOKUP(B817,[1]PWI!$A$2:$B$239,1,FALSE)=B817,"Y","N")</f>
        <v>Y</v>
      </c>
      <c r="AK817" s="5">
        <v>24</v>
      </c>
      <c r="AL817" s="6" t="s">
        <v>50</v>
      </c>
      <c r="AM817" s="6" t="s">
        <v>50</v>
      </c>
      <c r="AN817" s="6" t="s">
        <v>50</v>
      </c>
      <c r="AO817" s="6" t="str">
        <f>IF(VLOOKUP(B817,[1]Roadside!$B$2:$D$186,1,FALSE)=B817,"Y","N")</f>
        <v>Y</v>
      </c>
      <c r="AP817" s="6" t="str">
        <f>IF(VLOOKUP(D817,[1]Greening!$A$4:$C$30,1,FALSE)=D817,"Y","N")</f>
        <v>Y</v>
      </c>
    </row>
    <row r="818" spans="1:42">
      <c r="A818" s="5">
        <v>817</v>
      </c>
      <c r="B818" s="5" t="s">
        <v>1447</v>
      </c>
      <c r="C818" s="6" t="str">
        <f>IF(VLOOKUP(B818,'[1]Current Slope List'!$A$29:$M$1904,1,FALSE)=B818,"Y","N")</f>
        <v>Y</v>
      </c>
      <c r="D818" s="5" t="str">
        <f>VLOOKUP(B818,'[1]Current Slope List'!$A$29:$M$1904,2,FALSE)</f>
        <v>11SW-A/FR215</v>
      </c>
      <c r="E818" s="5">
        <f>VLOOKUP(B818,'[1]Current Slope List'!$A$29:$M$1904,3,FALSE)</f>
        <v>0</v>
      </c>
      <c r="F818" s="6" t="str">
        <f t="shared" si="24"/>
        <v>WHOLE</v>
      </c>
      <c r="G818" s="6" t="str">
        <f>VLOOKUP(B818,'[1]Current Slope List'!$A$29:$M$1904,4,FALSE)</f>
        <v>CP,ML&amp;Wch</v>
      </c>
      <c r="H818" s="6" t="str">
        <f>VLOOKUP(B818,'[1]Current Slope List'!$A$29:$M$1904,5,FALSE)</f>
        <v>PML</v>
      </c>
      <c r="I818" s="6" t="s">
        <v>1334</v>
      </c>
      <c r="K818" s="6" t="str">
        <f>VLOOKUP(B818,'[1]Current Slope List'!$A$29:$M$1904,11,FALSE)</f>
        <v>SheungWan_SaiYingPun</v>
      </c>
      <c r="L818" s="5" t="s">
        <v>1445</v>
      </c>
      <c r="M818" s="5" t="s">
        <v>1446</v>
      </c>
      <c r="N818" s="5" t="str">
        <f>VLOOKUP(B818,'[1]Current Slope List'!$A$29:$M$1904,8,FALSE)</f>
        <v>LCSD</v>
      </c>
      <c r="O818" s="7" t="s">
        <v>46</v>
      </c>
      <c r="P818" s="7">
        <v>35</v>
      </c>
      <c r="Q818" s="7">
        <v>10</v>
      </c>
      <c r="R818" s="7">
        <v>59</v>
      </c>
      <c r="S818" s="7">
        <f t="shared" si="25"/>
        <v>590</v>
      </c>
      <c r="T818" s="17">
        <v>0</v>
      </c>
      <c r="U818" s="12">
        <v>1</v>
      </c>
      <c r="V818" s="17">
        <v>0</v>
      </c>
      <c r="W818" s="12">
        <v>0</v>
      </c>
      <c r="X818" s="12">
        <v>0</v>
      </c>
      <c r="Y818" s="6" t="s">
        <v>61</v>
      </c>
      <c r="Z818" s="6" t="s">
        <v>62</v>
      </c>
      <c r="AA818" s="9" t="s">
        <v>53</v>
      </c>
      <c r="AB818" s="9" t="s">
        <v>969</v>
      </c>
      <c r="AC818" s="9" t="s">
        <v>55</v>
      </c>
      <c r="AD818" s="9" t="s">
        <v>392</v>
      </c>
      <c r="AE818" s="9" t="s">
        <v>72</v>
      </c>
      <c r="AF818" s="5">
        <v>1</v>
      </c>
      <c r="AG818" s="10">
        <f>VLOOKUP(B818,[1]NPRS!$A$29:$O$1904,10,FALSE)</f>
        <v>0</v>
      </c>
      <c r="AH818" s="5" t="str">
        <f>VLOOKUP(B818,'[1]Current Slope List'!$A$29:$M$1904,12,FALSE)</f>
        <v>Yes</v>
      </c>
      <c r="AI818" s="6" t="str">
        <f>IF(VLOOKUP(B818,'[1]intensive 2019'!$A$2:$E$145,1,TRUE)=B818,"Y","N")</f>
        <v>N</v>
      </c>
      <c r="AJ818" s="6" t="str">
        <f>IF(VLOOKUP(B818,[1]PWI!$A$2:$B$239,1,FALSE)=B818,"Y","N")</f>
        <v>Y</v>
      </c>
      <c r="AK818" s="5">
        <v>49</v>
      </c>
      <c r="AL818" s="6" t="str">
        <f>IF(VLOOKUP(B818,[1]OVT_SWT!$A$2:$E$100,1,FALSE)=B818,"Y","N")</f>
        <v>Y</v>
      </c>
      <c r="AM818" s="6" t="s">
        <v>50</v>
      </c>
      <c r="AN818" s="6" t="s">
        <v>50</v>
      </c>
      <c r="AO818" s="6" t="str">
        <f>IF(VLOOKUP(B818,[1]Roadside!$B$2:$D$186,1,FALSE)=B818,"Y","N")</f>
        <v>Y</v>
      </c>
      <c r="AP818" s="6" t="s">
        <v>50</v>
      </c>
    </row>
    <row r="819" spans="1:42">
      <c r="A819" s="5">
        <v>818</v>
      </c>
      <c r="B819" s="5" t="s">
        <v>1448</v>
      </c>
      <c r="C819" s="6" t="str">
        <f>IF(VLOOKUP(B819,'[1]Current Slope List'!$A$29:$M$1904,1,FALSE)=B819,"Y","N")</f>
        <v>Y</v>
      </c>
      <c r="D819" s="5" t="str">
        <f>VLOOKUP(B819,'[1]Current Slope List'!$A$29:$M$1904,2,FALSE)</f>
        <v>11SW-A/CR1083</v>
      </c>
      <c r="E819" s="5">
        <f>VLOOKUP(B819,'[1]Current Slope List'!$A$29:$M$1904,3,FALSE)</f>
        <v>1</v>
      </c>
      <c r="F819" s="6">
        <f t="shared" si="24"/>
        <v>1</v>
      </c>
      <c r="G819" s="6" t="str">
        <f>VLOOKUP(B819,'[1]Current Slope List'!$A$29:$M$1904,4,FALSE)</f>
        <v>CP,ML&amp;Wch</v>
      </c>
      <c r="H819" s="6" t="str">
        <f>VLOOKUP(B819,'[1]Current Slope List'!$A$29:$M$1904,5,FALSE)</f>
        <v>PML</v>
      </c>
      <c r="I819" s="6" t="s">
        <v>1334</v>
      </c>
      <c r="K819" s="6" t="str">
        <f>VLOOKUP(B819,'[1]Current Slope List'!$A$29:$M$1904,11,FALSE)</f>
        <v>SheungWan_SaiYingPun</v>
      </c>
      <c r="L819" s="5" t="s">
        <v>1445</v>
      </c>
      <c r="M819" s="5" t="s">
        <v>1446</v>
      </c>
      <c r="N819" s="5" t="str">
        <f>VLOOKUP(B819,'[1]Current Slope List'!$A$29:$M$1904,8,FALSE)</f>
        <v>LCSD</v>
      </c>
      <c r="O819" s="7" t="s">
        <v>46</v>
      </c>
      <c r="P819" s="7">
        <v>40</v>
      </c>
      <c r="Q819" s="7">
        <v>12</v>
      </c>
      <c r="R819" s="7">
        <v>93</v>
      </c>
      <c r="S819" s="7">
        <f t="shared" si="25"/>
        <v>1116</v>
      </c>
      <c r="T819" s="17">
        <v>0</v>
      </c>
      <c r="U819" s="17">
        <v>1</v>
      </c>
      <c r="V819" s="17">
        <v>0</v>
      </c>
      <c r="W819" s="12">
        <v>0</v>
      </c>
      <c r="X819" s="17">
        <v>0</v>
      </c>
      <c r="Y819" s="6" t="s">
        <v>61</v>
      </c>
      <c r="Z819" s="6" t="s">
        <v>62</v>
      </c>
      <c r="AA819" s="9">
        <v>8</v>
      </c>
      <c r="AB819" s="9">
        <v>26</v>
      </c>
      <c r="AC819" s="9">
        <v>75</v>
      </c>
      <c r="AD819" s="9" t="s">
        <v>97</v>
      </c>
      <c r="AE819" s="9" t="s">
        <v>72</v>
      </c>
      <c r="AF819" s="5">
        <v>1</v>
      </c>
      <c r="AG819" s="10">
        <f>VLOOKUP(B819,[1]NPRS!$A$29:$O$1904,10,FALSE)</f>
        <v>0</v>
      </c>
      <c r="AH819" s="5" t="str">
        <f>VLOOKUP(B819,'[1]Current Slope List'!$A$29:$M$1904,12,FALSE)</f>
        <v>Yes</v>
      </c>
      <c r="AI819" s="6" t="str">
        <f>IF(VLOOKUP(B819,'[1]intensive 2019'!$A$2:$E$145,1,TRUE)=B819,"Y","N")</f>
        <v>Y</v>
      </c>
      <c r="AJ819" s="6" t="str">
        <f>IF(VLOOKUP(B819,[1]PWI!$A$2:$B$239,1,FALSE)=B819,"Y","N")</f>
        <v>Y</v>
      </c>
      <c r="AK819" s="5">
        <v>0</v>
      </c>
      <c r="AL819" s="6" t="s">
        <v>50</v>
      </c>
      <c r="AM819" s="6" t="s">
        <v>50</v>
      </c>
      <c r="AN819" s="6" t="s">
        <v>50</v>
      </c>
      <c r="AO819" s="6" t="str">
        <f>IF(VLOOKUP(B819,[1]Roadside!$B$2:$D$186,1,FALSE)=B819,"Y","N")</f>
        <v>Y</v>
      </c>
      <c r="AP819" s="6" t="s">
        <v>50</v>
      </c>
    </row>
    <row r="820" spans="1:42">
      <c r="A820" s="5">
        <v>819</v>
      </c>
      <c r="B820" s="5" t="s">
        <v>1449</v>
      </c>
      <c r="C820" s="6" t="str">
        <f>IF(VLOOKUP(B820,'[1]Current Slope List'!$A$29:$M$1904,1,FALSE)=B820,"Y","N")</f>
        <v>Y</v>
      </c>
      <c r="D820" s="5" t="str">
        <f>VLOOKUP(B820,'[1]Current Slope List'!$A$29:$M$1904,2,FALSE)</f>
        <v>11SW-A/R1209</v>
      </c>
      <c r="E820" s="5">
        <f>VLOOKUP(B820,'[1]Current Slope List'!$A$29:$M$1904,3,FALSE)</f>
        <v>0</v>
      </c>
      <c r="F820" s="6" t="str">
        <f t="shared" si="24"/>
        <v>WHOLE</v>
      </c>
      <c r="G820" s="6" t="str">
        <f>VLOOKUP(B820,'[1]Current Slope List'!$A$29:$M$1904,4,FALSE)</f>
        <v>WS&amp;L</v>
      </c>
      <c r="H820" s="6" t="str">
        <f>VLOOKUP(B820,'[1]Current Slope List'!$A$29:$M$1904,5,FALSE)</f>
        <v>W</v>
      </c>
      <c r="I820" s="6" t="s">
        <v>1334</v>
      </c>
      <c r="K820" s="6" t="str">
        <f>VLOOKUP(B820,'[1]Current Slope List'!$A$29:$M$1904,11,FALSE)</f>
        <v>SheungWan_SaiYingPun</v>
      </c>
      <c r="L820" s="5" t="s">
        <v>1450</v>
      </c>
      <c r="M820" s="5" t="s">
        <v>1451</v>
      </c>
      <c r="N820" s="5" t="str">
        <f>VLOOKUP(B820,'[1]Current Slope List'!$A$29:$M$1904,8,FALSE)</f>
        <v>FHB</v>
      </c>
      <c r="O820" s="7" t="s">
        <v>125</v>
      </c>
      <c r="P820" s="6" t="s">
        <v>49</v>
      </c>
      <c r="Q820" s="6" t="s">
        <v>49</v>
      </c>
      <c r="R820" s="6" t="s">
        <v>49</v>
      </c>
      <c r="S820" s="6" t="s">
        <v>49</v>
      </c>
      <c r="T820" s="6" t="s">
        <v>49</v>
      </c>
      <c r="U820" s="6" t="s">
        <v>49</v>
      </c>
      <c r="V820" s="6" t="s">
        <v>49</v>
      </c>
      <c r="W820" s="6" t="s">
        <v>49</v>
      </c>
      <c r="X820" s="6" t="s">
        <v>49</v>
      </c>
      <c r="Y820" s="6" t="s">
        <v>49</v>
      </c>
      <c r="Z820" s="6" t="s">
        <v>49</v>
      </c>
      <c r="AA820" s="9">
        <v>3.3</v>
      </c>
      <c r="AB820" s="9">
        <v>1.2</v>
      </c>
      <c r="AC820" s="9">
        <v>90</v>
      </c>
      <c r="AD820" s="9" t="s">
        <v>297</v>
      </c>
      <c r="AE820" s="9" t="s">
        <v>72</v>
      </c>
      <c r="AG820" s="10">
        <f>VLOOKUP(B820,[1]NPRS!$A$29:$O$1904,10,FALSE)</f>
        <v>3.27</v>
      </c>
      <c r="AH820" s="5" t="str">
        <f>VLOOKUP(B820,'[1]Current Slope List'!$A$29:$M$1904,12,FALSE)</f>
        <v>No</v>
      </c>
      <c r="AI820" s="6" t="str">
        <f>IF(VLOOKUP(B820,'[1]intensive 2019'!$A$2:$E$145,1,TRUE)=B820,"Y","N")</f>
        <v>N</v>
      </c>
      <c r="AJ820" s="6" t="s">
        <v>50</v>
      </c>
      <c r="AL820" s="6" t="s">
        <v>50</v>
      </c>
      <c r="AM820" s="6" t="s">
        <v>50</v>
      </c>
      <c r="AN820" s="6" t="s">
        <v>50</v>
      </c>
      <c r="AO820" s="6" t="s">
        <v>50</v>
      </c>
      <c r="AP820" s="6" t="s">
        <v>50</v>
      </c>
    </row>
    <row r="821" spans="1:42">
      <c r="A821" s="5">
        <v>820</v>
      </c>
      <c r="B821" s="5" t="s">
        <v>1452</v>
      </c>
      <c r="C821" s="6" t="str">
        <f>IF(VLOOKUP(B821,'[1]Current Slope List'!$A$29:$M$1904,1,FALSE)=B821,"Y","N")</f>
        <v>Y</v>
      </c>
      <c r="D821" s="5" t="str">
        <f>VLOOKUP(B821,'[1]Current Slope List'!$A$29:$M$1904,2,FALSE)</f>
        <v>11SW-A/R839</v>
      </c>
      <c r="E821" s="5" t="str">
        <f>VLOOKUP(B821,'[1]Current Slope List'!$A$29:$M$1904,3,FALSE)</f>
        <v>1,2,3,4,5</v>
      </c>
      <c r="F821" s="6" t="str">
        <f t="shared" si="24"/>
        <v>1,2,3,4,5</v>
      </c>
      <c r="G821" s="6" t="str">
        <f>VLOOKUP(B821,'[1]Current Slope List'!$A$29:$M$1904,4,FALSE)</f>
        <v>Heritage</v>
      </c>
      <c r="H821" s="6" t="str">
        <f>VLOOKUP(B821,'[1]Current Slope List'!$A$29:$M$1904,5,FALSE)</f>
        <v>Antiq</v>
      </c>
      <c r="I821" s="6" t="s">
        <v>1334</v>
      </c>
      <c r="K821" s="6" t="str">
        <f>VLOOKUP(B821,'[1]Current Slope List'!$A$29:$M$1904,11,FALSE)</f>
        <v>SheungWan_SaiYingPun</v>
      </c>
      <c r="L821" s="5" t="s">
        <v>1453</v>
      </c>
      <c r="M821" s="5" t="s">
        <v>1454</v>
      </c>
      <c r="N821" s="5" t="str">
        <f>VLOOKUP(B821,'[1]Current Slope List'!$A$29:$M$1904,8,FALSE)</f>
        <v>LCSD,LCSD,LCSD.LCSD,LCSD</v>
      </c>
      <c r="O821" s="7" t="s">
        <v>46</v>
      </c>
      <c r="P821" s="6" t="s">
        <v>49</v>
      </c>
      <c r="Q821" s="6" t="s">
        <v>49</v>
      </c>
      <c r="R821" s="6" t="s">
        <v>49</v>
      </c>
      <c r="S821" s="6" t="s">
        <v>49</v>
      </c>
      <c r="T821" s="6" t="s">
        <v>49</v>
      </c>
      <c r="U821" s="6" t="s">
        <v>49</v>
      </c>
      <c r="V821" s="6" t="s">
        <v>49</v>
      </c>
      <c r="W821" s="6" t="s">
        <v>49</v>
      </c>
      <c r="X821" s="6" t="s">
        <v>49</v>
      </c>
      <c r="Y821" s="6" t="s">
        <v>49</v>
      </c>
      <c r="Z821" s="6" t="s">
        <v>49</v>
      </c>
      <c r="AA821" s="9" t="s">
        <v>185</v>
      </c>
      <c r="AB821" s="9" t="s">
        <v>551</v>
      </c>
      <c r="AC821" s="9" t="s">
        <v>71</v>
      </c>
      <c r="AD821" s="9" t="s">
        <v>352</v>
      </c>
      <c r="AE821" s="9" t="s">
        <v>72</v>
      </c>
      <c r="AF821" s="5">
        <v>1</v>
      </c>
      <c r="AG821" s="10">
        <f>VLOOKUP(B821,[1]NPRS!$A$29:$O$1904,10,FALSE)</f>
        <v>0</v>
      </c>
      <c r="AH821" s="5" t="str">
        <f>VLOOKUP(B821,'[1]Current Slope List'!$A$29:$M$1904,12,FALSE)</f>
        <v>No</v>
      </c>
      <c r="AI821" s="6" t="str">
        <f>IF(VLOOKUP(B821,'[1]intensive 2019'!$A$2:$E$145,1,TRUE)=B821,"Y","N")</f>
        <v>N</v>
      </c>
      <c r="AJ821" s="6" t="s">
        <v>50</v>
      </c>
      <c r="AL821" s="6" t="s">
        <v>50</v>
      </c>
      <c r="AM821" s="6" t="s">
        <v>50</v>
      </c>
      <c r="AN821" s="6" t="s">
        <v>50</v>
      </c>
      <c r="AO821" s="6" t="s">
        <v>50</v>
      </c>
      <c r="AP821" s="6" t="s">
        <v>50</v>
      </c>
    </row>
    <row r="822" spans="1:42">
      <c r="A822" s="5">
        <v>821</v>
      </c>
      <c r="B822" s="5" t="s">
        <v>1455</v>
      </c>
      <c r="C822" s="6" t="str">
        <f>IF(VLOOKUP(B822,'[1]Current Slope List'!$A$29:$M$1904,1,FALSE)=B822,"Y","N")</f>
        <v>Y</v>
      </c>
      <c r="D822" s="5" t="str">
        <f>VLOOKUP(B822,'[1]Current Slope List'!$A$29:$M$1904,2,FALSE)</f>
        <v>11SW-A/C16</v>
      </c>
      <c r="E822" s="5">
        <f>VLOOKUP(B822,'[1]Current Slope List'!$A$29:$M$1904,3,FALSE)</f>
        <v>1</v>
      </c>
      <c r="F822" s="6">
        <f t="shared" si="24"/>
        <v>1</v>
      </c>
      <c r="G822" s="6" t="str">
        <f>VLOOKUP(B822,'[1]Current Slope List'!$A$29:$M$1904,4,FALSE)</f>
        <v>CP,ML&amp;Wch</v>
      </c>
      <c r="H822" s="6" t="str">
        <f>VLOOKUP(B822,'[1]Current Slope List'!$A$29:$M$1904,5,FALSE)</f>
        <v>PML</v>
      </c>
      <c r="I822" s="6" t="s">
        <v>1334</v>
      </c>
      <c r="K822" s="6" t="str">
        <f>VLOOKUP(B822,'[1]Current Slope List'!$A$29:$M$1904,11,FALSE)</f>
        <v>SheungWan_SaiYingPun</v>
      </c>
      <c r="L822" s="5" t="s">
        <v>1456</v>
      </c>
      <c r="M822" s="5" t="s">
        <v>1457</v>
      </c>
      <c r="N822" s="5" t="str">
        <f>VLOOKUP(B822,'[1]Current Slope List'!$A$29:$M$1904,8,FALSE)</f>
        <v>GPA</v>
      </c>
      <c r="O822" s="7" t="s">
        <v>125</v>
      </c>
      <c r="P822" s="7">
        <v>50</v>
      </c>
      <c r="Q822" s="7">
        <v>26.5</v>
      </c>
      <c r="R822" s="7">
        <v>60</v>
      </c>
      <c r="S822" s="7">
        <f t="shared" si="25"/>
        <v>1590</v>
      </c>
      <c r="T822" s="17">
        <v>0</v>
      </c>
      <c r="U822" s="17">
        <v>1</v>
      </c>
      <c r="V822" s="17">
        <v>0</v>
      </c>
      <c r="W822" s="12">
        <v>0</v>
      </c>
      <c r="X822" s="12">
        <v>0</v>
      </c>
      <c r="Y822" s="6" t="s">
        <v>61</v>
      </c>
      <c r="Z822" s="6" t="s">
        <v>72</v>
      </c>
      <c r="AA822" s="9" t="s">
        <v>116</v>
      </c>
      <c r="AB822" s="9" t="s">
        <v>116</v>
      </c>
      <c r="AC822" s="9" t="s">
        <v>116</v>
      </c>
      <c r="AD822" s="9" t="s">
        <v>116</v>
      </c>
      <c r="AE822" s="9" t="s">
        <v>49</v>
      </c>
      <c r="AF822" s="5">
        <v>1</v>
      </c>
      <c r="AG822" s="10">
        <f>VLOOKUP(B822,[1]NPRS!$A$29:$O$1904,10,FALSE)</f>
        <v>0</v>
      </c>
      <c r="AH822" s="5" t="str">
        <f>VLOOKUP(B822,'[1]Current Slope List'!$A$29:$M$1904,12,FALSE)</f>
        <v>Yes</v>
      </c>
      <c r="AI822" s="6" t="str">
        <f>IF(VLOOKUP(B822,'[1]intensive 2019'!$A$2:$E$145,1,TRUE)=B822,"Y","N")</f>
        <v>N</v>
      </c>
      <c r="AJ822" s="6" t="s">
        <v>50</v>
      </c>
      <c r="AK822" s="5">
        <v>25</v>
      </c>
      <c r="AL822" s="6" t="s">
        <v>50</v>
      </c>
      <c r="AM822" s="6" t="s">
        <v>50</v>
      </c>
      <c r="AN822" s="6" t="s">
        <v>50</v>
      </c>
      <c r="AO822" s="6" t="s">
        <v>50</v>
      </c>
      <c r="AP822" s="6" t="s">
        <v>50</v>
      </c>
    </row>
    <row r="823" spans="1:42">
      <c r="A823" s="5">
        <v>822</v>
      </c>
      <c r="B823" s="5" t="s">
        <v>1458</v>
      </c>
      <c r="C823" s="6" t="str">
        <f>IF(VLOOKUP(B823,'[1]Current Slope List'!$A$29:$M$1904,1,FALSE)=B823,"Y","N")</f>
        <v>Y</v>
      </c>
      <c r="D823" s="5" t="str">
        <f>VLOOKUP(B823,'[1]Current Slope List'!$A$29:$M$1904,2,FALSE)</f>
        <v>11SW-A/FR3</v>
      </c>
      <c r="E823" s="5">
        <f>VLOOKUP(B823,'[1]Current Slope List'!$A$29:$M$1904,3,FALSE)</f>
        <v>0</v>
      </c>
      <c r="F823" s="6" t="str">
        <f t="shared" si="24"/>
        <v>WHOLE</v>
      </c>
      <c r="G823" s="6" t="str">
        <f>VLOOKUP(B823,'[1]Current Slope List'!$A$29:$M$1904,4,FALSE)</f>
        <v>CP,ML&amp;Wch</v>
      </c>
      <c r="H823" s="6" t="str">
        <f>VLOOKUP(B823,'[1]Current Slope List'!$A$29:$M$1904,5,FALSE)</f>
        <v>PML</v>
      </c>
      <c r="I823" s="6" t="s">
        <v>1334</v>
      </c>
      <c r="K823" s="6" t="str">
        <f>VLOOKUP(B823,'[1]Current Slope List'!$A$29:$M$1904,11,FALSE)</f>
        <v>SheungWan_SaiYingPun</v>
      </c>
      <c r="L823" s="5" t="s">
        <v>1456</v>
      </c>
      <c r="M823" s="5" t="s">
        <v>1457</v>
      </c>
      <c r="N823" s="5" t="str">
        <f>VLOOKUP(B823,'[1]Current Slope List'!$A$29:$M$1904,8,FALSE)</f>
        <v>GPA</v>
      </c>
      <c r="O823" s="7" t="s">
        <v>46</v>
      </c>
      <c r="P823" s="7">
        <v>43</v>
      </c>
      <c r="Q823" s="7">
        <v>4</v>
      </c>
      <c r="R823" s="7">
        <v>64</v>
      </c>
      <c r="S823" s="7">
        <f t="shared" si="25"/>
        <v>256</v>
      </c>
      <c r="T823" s="17">
        <v>0</v>
      </c>
      <c r="U823" s="17">
        <v>0</v>
      </c>
      <c r="V823" s="17">
        <v>0</v>
      </c>
      <c r="W823" s="12">
        <v>1</v>
      </c>
      <c r="X823" s="12">
        <v>0</v>
      </c>
      <c r="Y823" s="6" t="s">
        <v>61</v>
      </c>
      <c r="Z823" s="6" t="s">
        <v>72</v>
      </c>
      <c r="AA823" s="9" t="s">
        <v>368</v>
      </c>
      <c r="AB823" s="9" t="s">
        <v>1459</v>
      </c>
      <c r="AC823" s="9" t="s">
        <v>121</v>
      </c>
      <c r="AD823" s="9" t="s">
        <v>56</v>
      </c>
      <c r="AE823" s="9" t="s">
        <v>72</v>
      </c>
      <c r="AF823" s="5">
        <v>1</v>
      </c>
      <c r="AG823" s="10">
        <f>VLOOKUP(B823,[1]NPRS!$A$29:$O$1904,10,FALSE)</f>
        <v>2342.71</v>
      </c>
      <c r="AH823" s="5" t="str">
        <f>VLOOKUP(B823,'[1]Current Slope List'!$A$29:$M$1904,12,FALSE)</f>
        <v>Yes</v>
      </c>
      <c r="AI823" s="6" t="str">
        <f>IF(VLOOKUP(B823,'[1]intensive 2019'!$A$2:$E$145,1,TRUE)=B823,"Y","N")</f>
        <v>N</v>
      </c>
      <c r="AJ823" s="6" t="s">
        <v>50</v>
      </c>
      <c r="AK823" s="5">
        <v>1</v>
      </c>
      <c r="AL823" s="6" t="s">
        <v>50</v>
      </c>
      <c r="AM823" s="6" t="s">
        <v>50</v>
      </c>
      <c r="AN823" s="6" t="s">
        <v>50</v>
      </c>
      <c r="AO823" s="6" t="str">
        <f>IF(VLOOKUP(B823,[1]Roadside!$B$2:$D$186,1,FALSE)=B823,"Y","N")</f>
        <v>Y</v>
      </c>
      <c r="AP823" s="6" t="s">
        <v>50</v>
      </c>
    </row>
    <row r="824" spans="1:42">
      <c r="A824" s="5">
        <v>823</v>
      </c>
      <c r="B824" s="5" t="s">
        <v>1460</v>
      </c>
      <c r="C824" s="6" t="str">
        <f>IF(VLOOKUP(B824,'[1]Current Slope List'!$A$29:$M$1904,1,FALSE)=B824,"Y","N")</f>
        <v>Y</v>
      </c>
      <c r="D824" s="5" t="str">
        <f>VLOOKUP(B824,'[1]Current Slope List'!$A$29:$M$1904,2,FALSE)</f>
        <v>11SW-A/R955</v>
      </c>
      <c r="E824" s="5">
        <f>VLOOKUP(B824,'[1]Current Slope List'!$A$29:$M$1904,3,FALSE)</f>
        <v>0</v>
      </c>
      <c r="F824" s="6" t="str">
        <f t="shared" si="24"/>
        <v>WHOLE</v>
      </c>
      <c r="G824" s="6" t="str">
        <f>VLOOKUP(B824,'[1]Current Slope List'!$A$29:$M$1904,4,FALSE)</f>
        <v>CP,ML&amp;Wch</v>
      </c>
      <c r="H824" s="6" t="str">
        <f>VLOOKUP(B824,'[1]Current Slope List'!$A$29:$M$1904,5,FALSE)</f>
        <v>PML</v>
      </c>
      <c r="I824" s="6" t="s">
        <v>1334</v>
      </c>
      <c r="K824" s="6" t="str">
        <f>VLOOKUP(B824,'[1]Current Slope List'!$A$29:$M$1904,11,FALSE)</f>
        <v>SheungWan_SaiYingPun</v>
      </c>
      <c r="L824" s="5" t="s">
        <v>1456</v>
      </c>
      <c r="M824" s="5" t="s">
        <v>1457</v>
      </c>
      <c r="N824" s="5" t="str">
        <f>VLOOKUP(B824,'[1]Current Slope List'!$A$29:$M$1904,8,FALSE)</f>
        <v>GPA</v>
      </c>
      <c r="O824" s="7" t="s">
        <v>46</v>
      </c>
      <c r="P824" s="6" t="s">
        <v>49</v>
      </c>
      <c r="Q824" s="6" t="s">
        <v>49</v>
      </c>
      <c r="R824" s="6" t="s">
        <v>49</v>
      </c>
      <c r="S824" s="6" t="s">
        <v>49</v>
      </c>
      <c r="T824" s="6" t="s">
        <v>49</v>
      </c>
      <c r="U824" s="6" t="s">
        <v>49</v>
      </c>
      <c r="V824" s="6" t="s">
        <v>49</v>
      </c>
      <c r="W824" s="6" t="s">
        <v>49</v>
      </c>
      <c r="X824" s="6" t="s">
        <v>49</v>
      </c>
      <c r="Y824" s="6" t="s">
        <v>49</v>
      </c>
      <c r="Z824" s="6" t="s">
        <v>49</v>
      </c>
      <c r="AA824" s="9" t="s">
        <v>1461</v>
      </c>
      <c r="AB824" s="9" t="s">
        <v>230</v>
      </c>
      <c r="AC824" s="9" t="s">
        <v>121</v>
      </c>
      <c r="AD824" s="9" t="s">
        <v>56</v>
      </c>
      <c r="AE824" s="9" t="s">
        <v>62</v>
      </c>
      <c r="AF824" s="5">
        <v>1</v>
      </c>
      <c r="AG824" s="10">
        <f>VLOOKUP(B824,[1]NPRS!$A$29:$O$1904,10,FALSE)</f>
        <v>0</v>
      </c>
      <c r="AH824" s="5" t="str">
        <f>VLOOKUP(B824,'[1]Current Slope List'!$A$29:$M$1904,12,FALSE)</f>
        <v>No</v>
      </c>
      <c r="AI824" s="6" t="str">
        <f>IF(VLOOKUP(B824,'[1]intensive 2019'!$A$2:$E$145,1,TRUE)=B824,"Y","N")</f>
        <v>N</v>
      </c>
      <c r="AJ824" s="6" t="s">
        <v>50</v>
      </c>
      <c r="AL824" s="6" t="s">
        <v>50</v>
      </c>
      <c r="AM824" s="6" t="s">
        <v>50</v>
      </c>
      <c r="AN824" s="6" t="s">
        <v>50</v>
      </c>
      <c r="AO824" s="6" t="s">
        <v>50</v>
      </c>
      <c r="AP824" s="6" t="s">
        <v>50</v>
      </c>
    </row>
    <row r="825" spans="1:42">
      <c r="A825" s="5">
        <v>824</v>
      </c>
      <c r="B825" s="5" t="s">
        <v>1462</v>
      </c>
      <c r="C825" s="6" t="str">
        <f>IF(VLOOKUP(B825,'[1]Current Slope List'!$A$29:$M$1904,1,FALSE)=B825,"Y","N")</f>
        <v>Y</v>
      </c>
      <c r="D825" s="5" t="str">
        <f>VLOOKUP(B825,'[1]Current Slope List'!$A$29:$M$1904,2,FALSE)</f>
        <v>11SW-A/R1157</v>
      </c>
      <c r="E825" s="5">
        <f>VLOOKUP(B825,'[1]Current Slope List'!$A$29:$M$1904,3,FALSE)</f>
        <v>1</v>
      </c>
      <c r="F825" s="6">
        <f t="shared" si="24"/>
        <v>1</v>
      </c>
      <c r="G825" s="6" t="str">
        <f>VLOOKUP(B825,'[1]Current Slope List'!$A$29:$M$1904,4,FALSE)</f>
        <v>CP,ML&amp;Wch</v>
      </c>
      <c r="H825" s="6" t="str">
        <f>VLOOKUP(B825,'[1]Current Slope List'!$A$29:$M$1904,5,FALSE)</f>
        <v>PML</v>
      </c>
      <c r="I825" s="6" t="s">
        <v>1334</v>
      </c>
      <c r="K825" s="6" t="str">
        <f>VLOOKUP(B825,'[1]Current Slope List'!$A$29:$M$1904,11,FALSE)</f>
        <v>SheungWan_SaiYingPun</v>
      </c>
      <c r="L825" s="5" t="s">
        <v>1456</v>
      </c>
      <c r="M825" s="5" t="s">
        <v>1457</v>
      </c>
      <c r="N825" s="5" t="str">
        <f>VLOOKUP(B825,'[1]Current Slope List'!$A$29:$M$1904,8,FALSE)</f>
        <v>GPA</v>
      </c>
      <c r="O825" s="7" t="s">
        <v>46</v>
      </c>
      <c r="P825" s="6" t="s">
        <v>49</v>
      </c>
      <c r="Q825" s="6" t="s">
        <v>49</v>
      </c>
      <c r="R825" s="6" t="s">
        <v>49</v>
      </c>
      <c r="S825" s="6" t="s">
        <v>49</v>
      </c>
      <c r="T825" s="6" t="s">
        <v>49</v>
      </c>
      <c r="U825" s="6" t="s">
        <v>49</v>
      </c>
      <c r="V825" s="6" t="s">
        <v>49</v>
      </c>
      <c r="W825" s="6" t="s">
        <v>49</v>
      </c>
      <c r="X825" s="6" t="s">
        <v>49</v>
      </c>
      <c r="Y825" s="6" t="s">
        <v>49</v>
      </c>
      <c r="Z825" s="6" t="s">
        <v>49</v>
      </c>
      <c r="AA825" s="9" t="s">
        <v>252</v>
      </c>
      <c r="AB825" s="9" t="s">
        <v>329</v>
      </c>
      <c r="AC825" s="9" t="s">
        <v>121</v>
      </c>
      <c r="AD825" s="9" t="s">
        <v>56</v>
      </c>
      <c r="AE825" s="9" t="s">
        <v>72</v>
      </c>
      <c r="AF825" s="5">
        <v>2</v>
      </c>
      <c r="AG825" s="10">
        <f>VLOOKUP(B825,[1]NPRS!$A$29:$O$1904,10,FALSE)</f>
        <v>1.69</v>
      </c>
      <c r="AH825" s="5" t="str">
        <f>VLOOKUP(B825,'[1]Current Slope List'!$A$29:$M$1904,12,FALSE)</f>
        <v>No</v>
      </c>
      <c r="AI825" s="6" t="str">
        <f>IF(VLOOKUP(B825,'[1]intensive 2019'!$A$2:$E$145,1,TRUE)=B825,"Y","N")</f>
        <v>N</v>
      </c>
      <c r="AJ825" s="6" t="s">
        <v>50</v>
      </c>
      <c r="AL825" s="6" t="s">
        <v>50</v>
      </c>
      <c r="AM825" s="6" t="s">
        <v>50</v>
      </c>
      <c r="AN825" s="6" t="s">
        <v>50</v>
      </c>
      <c r="AO825" s="6" t="s">
        <v>50</v>
      </c>
      <c r="AP825" s="6" t="s">
        <v>50</v>
      </c>
    </row>
    <row r="826" spans="1:42">
      <c r="A826" s="5">
        <v>825</v>
      </c>
      <c r="B826" s="5" t="s">
        <v>1463</v>
      </c>
      <c r="C826" s="6" t="str">
        <f>IF(VLOOKUP(B826,'[1]Current Slope List'!$A$29:$M$1904,1,FALSE)=B826,"Y","N")</f>
        <v>Y</v>
      </c>
      <c r="D826" s="5" t="str">
        <f>VLOOKUP(B826,'[1]Current Slope List'!$A$29:$M$1904,2,FALSE)</f>
        <v>11SW-D/R89</v>
      </c>
      <c r="E826" s="5" t="str">
        <f>VLOOKUP(B826,'[1]Current Slope List'!$A$29:$M$1904,3,FALSE)</f>
        <v>1,2</v>
      </c>
      <c r="F826" s="6" t="str">
        <f t="shared" si="24"/>
        <v>1,2</v>
      </c>
      <c r="G826" s="6" t="str">
        <f>VLOOKUP(B826,'[1]Current Slope List'!$A$29:$M$1904,4,FALSE)</f>
        <v>CP,ML&amp;Wch</v>
      </c>
      <c r="H826" s="6" t="str">
        <f>VLOOKUP(B826,'[1]Current Slope List'!$A$29:$M$1904,5,FALSE)</f>
        <v>PML</v>
      </c>
      <c r="I826" s="6" t="s">
        <v>1334</v>
      </c>
      <c r="K826" s="6">
        <f>VLOOKUP(B826,'[1]Current Slope List'!$A$29:$M$1904,11,FALSE)</f>
        <v>0</v>
      </c>
      <c r="L826" s="5" t="s">
        <v>1464</v>
      </c>
      <c r="M826" s="5" t="s">
        <v>1465</v>
      </c>
      <c r="N826" s="5" t="str">
        <f>VLOOKUP(B826,'[1]Current Slope List'!$A$29:$M$1904,8,FALSE)</f>
        <v>HyD,LCSD</v>
      </c>
      <c r="O826" s="7" t="s">
        <v>46</v>
      </c>
      <c r="P826" s="6" t="s">
        <v>49</v>
      </c>
      <c r="Q826" s="6" t="s">
        <v>49</v>
      </c>
      <c r="R826" s="6" t="s">
        <v>49</v>
      </c>
      <c r="S826" s="6" t="s">
        <v>49</v>
      </c>
      <c r="T826" s="6" t="s">
        <v>49</v>
      </c>
      <c r="U826" s="6" t="s">
        <v>49</v>
      </c>
      <c r="V826" s="6" t="s">
        <v>49</v>
      </c>
      <c r="W826" s="6" t="s">
        <v>49</v>
      </c>
      <c r="X826" s="6" t="s">
        <v>49</v>
      </c>
      <c r="Y826" s="6" t="s">
        <v>49</v>
      </c>
      <c r="Z826" s="6" t="s">
        <v>49</v>
      </c>
      <c r="AA826" s="9" t="s">
        <v>75</v>
      </c>
      <c r="AB826" s="9" t="s">
        <v>585</v>
      </c>
      <c r="AC826" s="9" t="s">
        <v>121</v>
      </c>
      <c r="AD826" s="9" t="s">
        <v>113</v>
      </c>
      <c r="AE826" s="9" t="s">
        <v>72</v>
      </c>
      <c r="AF826" s="5">
        <v>2</v>
      </c>
      <c r="AG826" s="10">
        <f>VLOOKUP(B826,[1]NPRS!$A$29:$O$1904,10,FALSE)</f>
        <v>10.02</v>
      </c>
      <c r="AH826" s="5" t="str">
        <f>VLOOKUP(B826,'[1]Current Slope List'!$A$29:$M$1904,12,FALSE)</f>
        <v>No</v>
      </c>
      <c r="AI826" s="6" t="str">
        <f>IF(VLOOKUP(B826,'[1]intensive 2019'!$A$2:$E$145,1,TRUE)=B826,"Y","N")</f>
        <v>N</v>
      </c>
      <c r="AJ826" s="6" t="s">
        <v>50</v>
      </c>
      <c r="AL826" s="6" t="s">
        <v>50</v>
      </c>
      <c r="AM826" s="6" t="s">
        <v>50</v>
      </c>
      <c r="AN826" s="6" t="s">
        <v>50</v>
      </c>
      <c r="AO826" s="6" t="s">
        <v>50</v>
      </c>
      <c r="AP826" s="6" t="s">
        <v>50</v>
      </c>
    </row>
    <row r="827" spans="1:42" hidden="1">
      <c r="A827" s="5">
        <v>826</v>
      </c>
      <c r="B827" s="5" t="s">
        <v>1466</v>
      </c>
      <c r="C827" s="6" t="s">
        <v>50</v>
      </c>
      <c r="D827" s="5" t="e">
        <f>VLOOKUP(B827,'[1]Current Slope List'!$A$29:$M$1904,2,FALSE)</f>
        <v>#N/A</v>
      </c>
      <c r="E827" s="5" t="e">
        <f>VLOOKUP(B827,'[1]Current Slope List'!$A$29:$M$1904,3,FALSE)</f>
        <v>#N/A</v>
      </c>
      <c r="F827" s="6" t="e">
        <f t="shared" si="24"/>
        <v>#N/A</v>
      </c>
      <c r="G827" s="6" t="e">
        <f>VLOOKUP(B827,'[1]Current Slope List'!$A$29:$M$1904,4,FALSE)</f>
        <v>#N/A</v>
      </c>
      <c r="H827" s="6" t="e">
        <f>VLOOKUP(B827,'[1]Current Slope List'!$A$29:$M$1904,5,FALSE)</f>
        <v>#N/A</v>
      </c>
      <c r="I827" s="6" t="s">
        <v>1334</v>
      </c>
      <c r="K827" s="6" t="e">
        <f>VLOOKUP(B827,'[1]Current Slope List'!$A$29:$M$1904,11,FALSE)</f>
        <v>#N/A</v>
      </c>
      <c r="L827" s="5" t="s">
        <v>1464</v>
      </c>
      <c r="M827" s="5" t="s">
        <v>1465</v>
      </c>
      <c r="N827" s="5" t="e">
        <f>VLOOKUP(B827,'[1]Current Slope List'!$A$29:$M$1904,8,FALSE)</f>
        <v>#N/A</v>
      </c>
      <c r="O827" s="7" t="s">
        <v>49</v>
      </c>
      <c r="P827" s="6" t="s">
        <v>49</v>
      </c>
      <c r="Q827" s="6" t="s">
        <v>49</v>
      </c>
      <c r="R827" s="6" t="s">
        <v>49</v>
      </c>
      <c r="S827" s="6" t="s">
        <v>49</v>
      </c>
      <c r="T827" s="6" t="s">
        <v>49</v>
      </c>
      <c r="U827" s="6" t="s">
        <v>49</v>
      </c>
      <c r="V827" s="6" t="s">
        <v>49</v>
      </c>
      <c r="W827" s="6" t="s">
        <v>49</v>
      </c>
      <c r="X827" s="6" t="s">
        <v>49</v>
      </c>
      <c r="Y827" s="6" t="s">
        <v>49</v>
      </c>
      <c r="Z827" s="6" t="s">
        <v>49</v>
      </c>
      <c r="AA827" s="9" t="s">
        <v>201</v>
      </c>
      <c r="AB827" s="9" t="s">
        <v>228</v>
      </c>
      <c r="AC827" s="9" t="s">
        <v>985</v>
      </c>
      <c r="AD827" s="9" t="s">
        <v>1467</v>
      </c>
      <c r="AE827" s="9" t="s">
        <v>49</v>
      </c>
      <c r="AF827" s="5">
        <v>3</v>
      </c>
      <c r="AG827" s="10" t="e">
        <f>VLOOKUP(B827,[1]NPRS!$A$29:$O$1904,10,FALSE)</f>
        <v>#N/A</v>
      </c>
      <c r="AH827" s="5" t="e">
        <f>VLOOKUP(B827,'[1]Current Slope List'!$A$29:$M$1904,12,FALSE)</f>
        <v>#N/A</v>
      </c>
      <c r="AI827" s="6" t="str">
        <f>IF(VLOOKUP(B827,'[1]intensive 2019'!$A$2:$E$145,1,TRUE)=B827,"Y","N")</f>
        <v>N</v>
      </c>
      <c r="AJ827" s="6" t="s">
        <v>50</v>
      </c>
      <c r="AL827" s="6" t="s">
        <v>50</v>
      </c>
      <c r="AM827" s="6" t="s">
        <v>50</v>
      </c>
      <c r="AN827" s="6" t="s">
        <v>50</v>
      </c>
      <c r="AO827" s="6" t="s">
        <v>50</v>
      </c>
      <c r="AP827" s="6" t="s">
        <v>50</v>
      </c>
    </row>
    <row r="828" spans="1:42">
      <c r="A828" s="5">
        <v>827</v>
      </c>
      <c r="B828" s="5" t="s">
        <v>1468</v>
      </c>
      <c r="C828" s="6" t="str">
        <f>IF(VLOOKUP(B828,'[1]Current Slope List'!$A$29:$M$1904,1,FALSE)=B828,"Y","N")</f>
        <v>Y</v>
      </c>
      <c r="D828" s="5" t="str">
        <f>VLOOKUP(B828,'[1]Current Slope List'!$A$29:$M$1904,2,FALSE)</f>
        <v>11SW-B/CR404</v>
      </c>
      <c r="E828" s="5">
        <f>VLOOKUP(B828,'[1]Current Slope List'!$A$29:$M$1904,3,FALSE)</f>
        <v>0</v>
      </c>
      <c r="F828" s="6" t="str">
        <f t="shared" si="24"/>
        <v>WHOLE</v>
      </c>
      <c r="G828" s="6" t="str">
        <f>VLOOKUP(B828,'[1]Current Slope List'!$A$29:$M$1904,4,FALSE)</f>
        <v>CP,ML&amp;Wch</v>
      </c>
      <c r="H828" s="6" t="str">
        <f>VLOOKUP(B828,'[1]Current Slope List'!$A$29:$M$1904,5,FALSE)</f>
        <v>PML</v>
      </c>
      <c r="I828" s="6" t="s">
        <v>1334</v>
      </c>
      <c r="K828" s="6" t="str">
        <f>VLOOKUP(B828,'[1]Current Slope List'!$A$29:$M$1904,11,FALSE)</f>
        <v>Central_Admiralty</v>
      </c>
      <c r="L828" s="5" t="s">
        <v>1469</v>
      </c>
      <c r="M828" s="5" t="s">
        <v>1470</v>
      </c>
      <c r="N828" s="5" t="str">
        <f>VLOOKUP(B828,'[1]Current Slope List'!$A$29:$M$1904,8,FALSE)</f>
        <v>LCSD</v>
      </c>
      <c r="O828" s="7" t="s">
        <v>125</v>
      </c>
      <c r="P828" s="7">
        <v>40</v>
      </c>
      <c r="Q828" s="7">
        <v>3.5</v>
      </c>
      <c r="R828" s="7">
        <v>53</v>
      </c>
      <c r="S828" s="7">
        <f t="shared" si="25"/>
        <v>185.5</v>
      </c>
      <c r="T828" s="17">
        <v>0.1</v>
      </c>
      <c r="U828" s="12">
        <v>0.9</v>
      </c>
      <c r="V828" s="12">
        <v>0</v>
      </c>
      <c r="W828" s="12">
        <v>0</v>
      </c>
      <c r="X828" s="12">
        <v>0</v>
      </c>
      <c r="Y828" s="6" t="s">
        <v>61</v>
      </c>
      <c r="Z828" s="6" t="s">
        <v>62</v>
      </c>
      <c r="AA828" s="9" t="s">
        <v>1471</v>
      </c>
      <c r="AB828" s="9" t="s">
        <v>1472</v>
      </c>
      <c r="AC828" s="9" t="s">
        <v>128</v>
      </c>
      <c r="AD828" s="9" t="s">
        <v>318</v>
      </c>
      <c r="AE828" s="9" t="s">
        <v>399</v>
      </c>
      <c r="AF828" s="5">
        <v>2</v>
      </c>
      <c r="AG828" s="10">
        <f>VLOOKUP(B828,[1]NPRS!$A$29:$O$1904,10,FALSE)</f>
        <v>35.380000000000003</v>
      </c>
      <c r="AH828" s="5" t="str">
        <f>VLOOKUP(B828,'[1]Current Slope List'!$A$29:$M$1904,12,FALSE)</f>
        <v>Yes</v>
      </c>
      <c r="AI828" s="6" t="str">
        <f>IF(VLOOKUP(B828,'[1]intensive 2019'!$A$2:$E$145,1,TRUE)=B828,"Y","N")</f>
        <v>N</v>
      </c>
      <c r="AJ828" s="6" t="s">
        <v>50</v>
      </c>
      <c r="AK828" s="5">
        <v>23</v>
      </c>
      <c r="AL828" s="6" t="s">
        <v>50</v>
      </c>
      <c r="AM828" s="6" t="s">
        <v>50</v>
      </c>
      <c r="AN828" s="6" t="s">
        <v>50</v>
      </c>
      <c r="AO828" s="6" t="s">
        <v>50</v>
      </c>
      <c r="AP828" s="6" t="s">
        <v>50</v>
      </c>
    </row>
    <row r="829" spans="1:42">
      <c r="A829" s="5">
        <v>828</v>
      </c>
      <c r="B829" s="5" t="s">
        <v>1473</v>
      </c>
      <c r="C829" s="6" t="str">
        <f>IF(VLOOKUP(B829,'[1]Current Slope List'!$A$29:$M$1904,1,FALSE)=B829,"Y","N")</f>
        <v>Y</v>
      </c>
      <c r="D829" s="5" t="str">
        <f>VLOOKUP(B829,'[1]Current Slope List'!$A$29:$M$1904,2,FALSE)</f>
        <v>11SW-B/CR16</v>
      </c>
      <c r="E829" s="5">
        <f>VLOOKUP(B829,'[1]Current Slope List'!$A$29:$M$1904,3,FALSE)</f>
        <v>0</v>
      </c>
      <c r="F829" s="6" t="str">
        <f t="shared" si="24"/>
        <v>WHOLE</v>
      </c>
      <c r="G829" s="6" t="str">
        <f>VLOOKUP(B829,'[1]Current Slope List'!$A$29:$M$1904,4,FALSE)</f>
        <v>CP,ML&amp;Wch</v>
      </c>
      <c r="H829" s="6" t="str">
        <f>VLOOKUP(B829,'[1]Current Slope List'!$A$29:$M$1904,5,FALSE)</f>
        <v>PML</v>
      </c>
      <c r="I829" s="6" t="s">
        <v>1334</v>
      </c>
      <c r="K829" s="6" t="str">
        <f>VLOOKUP(B829,'[1]Current Slope List'!$A$29:$M$1904,11,FALSE)</f>
        <v>Central_Admiralty</v>
      </c>
      <c r="L829" s="5" t="s">
        <v>1469</v>
      </c>
      <c r="M829" s="5" t="s">
        <v>1470</v>
      </c>
      <c r="N829" s="5" t="str">
        <f>VLOOKUP(B829,'[1]Current Slope List'!$A$29:$M$1904,8,FALSE)</f>
        <v>LCSD</v>
      </c>
      <c r="O829" s="7" t="s">
        <v>46</v>
      </c>
      <c r="P829" s="7">
        <v>65</v>
      </c>
      <c r="Q829" s="7">
        <v>8.3000000000000007</v>
      </c>
      <c r="R829" s="7">
        <v>155</v>
      </c>
      <c r="S829" s="7">
        <f t="shared" si="25"/>
        <v>1286.5</v>
      </c>
      <c r="T829" s="17">
        <v>0</v>
      </c>
      <c r="U829" s="12">
        <v>0</v>
      </c>
      <c r="V829" s="12">
        <v>0</v>
      </c>
      <c r="W829" s="12">
        <v>0</v>
      </c>
      <c r="X829" s="12">
        <v>1</v>
      </c>
      <c r="Y829" s="6" t="s">
        <v>61</v>
      </c>
      <c r="Z829" s="6" t="s">
        <v>62</v>
      </c>
      <c r="AA829" s="9" t="s">
        <v>361</v>
      </c>
      <c r="AB829" s="9" t="s">
        <v>1474</v>
      </c>
      <c r="AC829" s="9" t="s">
        <v>121</v>
      </c>
      <c r="AD829" s="9" t="s">
        <v>392</v>
      </c>
      <c r="AE829" s="9" t="s">
        <v>72</v>
      </c>
      <c r="AF829" s="5">
        <v>2</v>
      </c>
      <c r="AG829" s="10">
        <f>VLOOKUP(B829,[1]NPRS!$A$29:$O$1904,10,FALSE)</f>
        <v>35.58</v>
      </c>
      <c r="AH829" s="5" t="str">
        <f>VLOOKUP(B829,'[1]Current Slope List'!$A$29:$M$1904,12,FALSE)</f>
        <v>Yes</v>
      </c>
      <c r="AI829" s="6" t="str">
        <f>IF(VLOOKUP(B829,'[1]intensive 2019'!$A$2:$E$145,1,TRUE)=B829,"Y","N")</f>
        <v>N</v>
      </c>
      <c r="AJ829" s="6" t="s">
        <v>50</v>
      </c>
      <c r="AK829" s="5">
        <v>1</v>
      </c>
      <c r="AL829" s="6" t="s">
        <v>50</v>
      </c>
      <c r="AM829" s="6" t="s">
        <v>50</v>
      </c>
      <c r="AN829" s="6" t="s">
        <v>50</v>
      </c>
      <c r="AO829" s="6" t="str">
        <f>IF(VLOOKUP(B829,[1]Roadside!$B$2:$D$186,1,FALSE)=B829,"Y","N")</f>
        <v>Y</v>
      </c>
      <c r="AP829" s="6" t="s">
        <v>50</v>
      </c>
    </row>
    <row r="830" spans="1:42">
      <c r="A830" s="5">
        <v>829</v>
      </c>
      <c r="B830" s="5" t="s">
        <v>1475</v>
      </c>
      <c r="C830" s="6" t="str">
        <f>IF(VLOOKUP(B830,'[1]Current Slope List'!$A$29:$M$1904,1,FALSE)=B830,"Y","N")</f>
        <v>Y</v>
      </c>
      <c r="D830" s="5" t="str">
        <f>VLOOKUP(B830,'[1]Current Slope List'!$A$29:$M$1904,2,FALSE)</f>
        <v>11SW-B/C286</v>
      </c>
      <c r="E830" s="5">
        <f>VLOOKUP(B830,'[1]Current Slope List'!$A$29:$M$1904,3,FALSE)</f>
        <v>0</v>
      </c>
      <c r="F830" s="6" t="str">
        <f t="shared" si="24"/>
        <v>WHOLE</v>
      </c>
      <c r="G830" s="6" t="str">
        <f>VLOOKUP(B830,'[1]Current Slope List'!$A$29:$M$1904,4,FALSE)</f>
        <v>CP,ML&amp;Wch</v>
      </c>
      <c r="H830" s="6" t="str">
        <f>VLOOKUP(B830,'[1]Current Slope List'!$A$29:$M$1904,5,FALSE)</f>
        <v>PML</v>
      </c>
      <c r="I830" s="6" t="s">
        <v>1334</v>
      </c>
      <c r="K830" s="6" t="str">
        <f>VLOOKUP(B830,'[1]Current Slope List'!$A$29:$M$1904,11,FALSE)</f>
        <v>Central_Admiralty</v>
      </c>
      <c r="L830" s="5" t="s">
        <v>1469</v>
      </c>
      <c r="M830" s="5" t="s">
        <v>1470</v>
      </c>
      <c r="N830" s="5" t="str">
        <f>VLOOKUP(B830,'[1]Current Slope List'!$A$29:$M$1904,8,FALSE)</f>
        <v>LCSD</v>
      </c>
      <c r="O830" s="7" t="s">
        <v>46</v>
      </c>
      <c r="P830" s="7">
        <v>50</v>
      </c>
      <c r="Q830" s="7">
        <v>22</v>
      </c>
      <c r="R830" s="7">
        <v>57</v>
      </c>
      <c r="S830" s="7">
        <f t="shared" si="25"/>
        <v>1254</v>
      </c>
      <c r="T830" s="17">
        <v>0</v>
      </c>
      <c r="U830" s="17">
        <v>0</v>
      </c>
      <c r="V830" s="17">
        <v>0</v>
      </c>
      <c r="W830" s="17">
        <v>1</v>
      </c>
      <c r="X830" s="12">
        <v>0</v>
      </c>
      <c r="Y830" s="6" t="s">
        <v>61</v>
      </c>
      <c r="Z830" s="6" t="s">
        <v>72</v>
      </c>
      <c r="AA830" s="9" t="s">
        <v>116</v>
      </c>
      <c r="AB830" s="9" t="s">
        <v>116</v>
      </c>
      <c r="AC830" s="9" t="s">
        <v>116</v>
      </c>
      <c r="AD830" s="9" t="s">
        <v>116</v>
      </c>
      <c r="AE830" s="9" t="s">
        <v>49</v>
      </c>
      <c r="AF830" s="5">
        <v>1</v>
      </c>
      <c r="AG830" s="10">
        <f>VLOOKUP(B830,[1]NPRS!$A$29:$O$1904,10,FALSE)</f>
        <v>0</v>
      </c>
      <c r="AH830" s="5" t="str">
        <f>VLOOKUP(B830,'[1]Current Slope List'!$A$29:$M$1904,12,FALSE)</f>
        <v>Yes</v>
      </c>
      <c r="AI830" s="6" t="str">
        <f>IF(VLOOKUP(B830,'[1]intensive 2019'!$A$2:$E$145,1,TRUE)=B830,"Y","N")</f>
        <v>N</v>
      </c>
      <c r="AJ830" s="6" t="s">
        <v>50</v>
      </c>
      <c r="AK830" s="5">
        <v>23</v>
      </c>
      <c r="AL830" s="6" t="s">
        <v>50</v>
      </c>
      <c r="AM830" s="6" t="s">
        <v>50</v>
      </c>
      <c r="AN830" s="6" t="s">
        <v>50</v>
      </c>
      <c r="AO830" s="6" t="s">
        <v>50</v>
      </c>
      <c r="AP830" s="6" t="s">
        <v>50</v>
      </c>
    </row>
    <row r="831" spans="1:42">
      <c r="A831" s="5">
        <v>830</v>
      </c>
      <c r="B831" s="5" t="s">
        <v>1476</v>
      </c>
      <c r="C831" s="6" t="str">
        <f>IF(VLOOKUP(B831,'[1]Current Slope List'!$A$29:$M$1904,1,FALSE)=B831,"Y","N")</f>
        <v>Y</v>
      </c>
      <c r="D831" s="5" t="str">
        <f>VLOOKUP(B831,'[1]Current Slope List'!$A$29:$M$1904,2,FALSE)</f>
        <v>11SW-B/CR406</v>
      </c>
      <c r="E831" s="5">
        <f>VLOOKUP(B831,'[1]Current Slope List'!$A$29:$M$1904,3,FALSE)</f>
        <v>0</v>
      </c>
      <c r="F831" s="6" t="str">
        <f t="shared" si="24"/>
        <v>WHOLE</v>
      </c>
      <c r="G831" s="6" t="str">
        <f>VLOOKUP(B831,'[1]Current Slope List'!$A$29:$M$1904,4,FALSE)</f>
        <v>CP,ML&amp;Wch</v>
      </c>
      <c r="H831" s="6" t="str">
        <f>VLOOKUP(B831,'[1]Current Slope List'!$A$29:$M$1904,5,FALSE)</f>
        <v>PML</v>
      </c>
      <c r="I831" s="6" t="s">
        <v>1334</v>
      </c>
      <c r="K831" s="6" t="str">
        <f>VLOOKUP(B831,'[1]Current Slope List'!$A$29:$M$1904,11,FALSE)</f>
        <v>Central_Admiralty</v>
      </c>
      <c r="L831" s="5" t="s">
        <v>1469</v>
      </c>
      <c r="M831" s="5" t="s">
        <v>1470</v>
      </c>
      <c r="N831" s="5" t="str">
        <f>VLOOKUP(B831,'[1]Current Slope List'!$A$29:$M$1904,8,FALSE)</f>
        <v>LCSD</v>
      </c>
      <c r="O831" s="7" t="s">
        <v>46</v>
      </c>
      <c r="P831" s="7">
        <v>40</v>
      </c>
      <c r="Q831" s="7">
        <v>16</v>
      </c>
      <c r="R831" s="7">
        <v>150</v>
      </c>
      <c r="S831" s="7">
        <f t="shared" si="25"/>
        <v>2400</v>
      </c>
      <c r="T831" s="17">
        <v>0</v>
      </c>
      <c r="U831" s="17">
        <v>1</v>
      </c>
      <c r="V831" s="17">
        <v>0</v>
      </c>
      <c r="W831" s="17">
        <v>0</v>
      </c>
      <c r="X831" s="12">
        <v>0</v>
      </c>
      <c r="Y831" s="6" t="s">
        <v>61</v>
      </c>
      <c r="Z831" s="6" t="s">
        <v>62</v>
      </c>
      <c r="AA831" s="9" t="s">
        <v>1477</v>
      </c>
      <c r="AB831" s="9" t="s">
        <v>1478</v>
      </c>
      <c r="AC831" s="9" t="s">
        <v>1479</v>
      </c>
      <c r="AD831" s="9" t="s">
        <v>1072</v>
      </c>
      <c r="AE831" s="9" t="s">
        <v>399</v>
      </c>
      <c r="AF831" s="5">
        <v>1</v>
      </c>
      <c r="AG831" s="10">
        <f>VLOOKUP(B831,[1]NPRS!$A$29:$O$1904,10,FALSE)</f>
        <v>0</v>
      </c>
      <c r="AH831" s="5" t="str">
        <f>VLOOKUP(B831,'[1]Current Slope List'!$A$29:$M$1904,12,FALSE)</f>
        <v>Yes</v>
      </c>
      <c r="AI831" s="6" t="str">
        <f>IF(VLOOKUP(B831,'[1]intensive 2019'!$A$2:$E$145,1,TRUE)=B831,"Y","N")</f>
        <v>Y</v>
      </c>
      <c r="AJ831" s="6" t="str">
        <f>IF(VLOOKUP(B831,[1]PWI!$A$2:$B$239,1,FALSE)=B831,"Y","N")</f>
        <v>Y</v>
      </c>
      <c r="AK831" s="5">
        <v>189</v>
      </c>
      <c r="AL831" s="6" t="s">
        <v>50</v>
      </c>
      <c r="AM831" s="6" t="s">
        <v>50</v>
      </c>
      <c r="AN831" s="6" t="s">
        <v>50</v>
      </c>
      <c r="AO831" s="6" t="s">
        <v>50</v>
      </c>
      <c r="AP831" s="6" t="s">
        <v>50</v>
      </c>
    </row>
    <row r="832" spans="1:42">
      <c r="A832" s="5">
        <v>831</v>
      </c>
      <c r="B832" s="5" t="s">
        <v>1480</v>
      </c>
      <c r="C832" s="6" t="str">
        <f>IF(VLOOKUP(B832,'[1]Current Slope List'!$A$29:$M$1904,1,FALSE)=B832,"Y","N")</f>
        <v>Y</v>
      </c>
      <c r="D832" s="5" t="str">
        <f>VLOOKUP(B832,'[1]Current Slope List'!$A$29:$M$1904,2,FALSE)</f>
        <v>11SW-B/C408</v>
      </c>
      <c r="E832" s="5">
        <f>VLOOKUP(B832,'[1]Current Slope List'!$A$29:$M$1904,3,FALSE)</f>
        <v>0</v>
      </c>
      <c r="F832" s="6" t="str">
        <f t="shared" si="24"/>
        <v>WHOLE</v>
      </c>
      <c r="G832" s="6" t="str">
        <f>VLOOKUP(B832,'[1]Current Slope List'!$A$29:$M$1904,4,FALSE)</f>
        <v>CP,ML&amp;Wch</v>
      </c>
      <c r="H832" s="6" t="str">
        <f>VLOOKUP(B832,'[1]Current Slope List'!$A$29:$M$1904,5,FALSE)</f>
        <v>PML</v>
      </c>
      <c r="I832" s="6" t="s">
        <v>1334</v>
      </c>
      <c r="K832" s="6" t="str">
        <f>VLOOKUP(B832,'[1]Current Slope List'!$A$29:$M$1904,11,FALSE)</f>
        <v>Central_Admiralty</v>
      </c>
      <c r="L832" s="5" t="s">
        <v>1469</v>
      </c>
      <c r="M832" s="5" t="s">
        <v>1470</v>
      </c>
      <c r="N832" s="5" t="str">
        <f>VLOOKUP(B832,'[1]Current Slope List'!$A$29:$M$1904,8,FALSE)</f>
        <v>LCSD</v>
      </c>
      <c r="O832" s="7" t="s">
        <v>46</v>
      </c>
      <c r="P832" s="7">
        <v>40</v>
      </c>
      <c r="Q832" s="7">
        <v>5</v>
      </c>
      <c r="R832" s="7">
        <v>20</v>
      </c>
      <c r="S832" s="7">
        <f t="shared" si="25"/>
        <v>100</v>
      </c>
      <c r="T832" s="17">
        <v>0</v>
      </c>
      <c r="U832" s="17">
        <v>0</v>
      </c>
      <c r="V832" s="17">
        <v>0</v>
      </c>
      <c r="W832" s="17">
        <v>0</v>
      </c>
      <c r="X832" s="12">
        <v>1</v>
      </c>
      <c r="Y832" s="6" t="s">
        <v>61</v>
      </c>
      <c r="Z832" s="6" t="s">
        <v>72</v>
      </c>
      <c r="AA832" s="9" t="s">
        <v>116</v>
      </c>
      <c r="AB832" s="9" t="s">
        <v>116</v>
      </c>
      <c r="AC832" s="9" t="s">
        <v>116</v>
      </c>
      <c r="AD832" s="9" t="s">
        <v>116</v>
      </c>
      <c r="AE832" s="9" t="s">
        <v>49</v>
      </c>
      <c r="AF832" s="5">
        <v>2</v>
      </c>
      <c r="AG832" s="10">
        <f>VLOOKUP(B832,[1]NPRS!$A$29:$O$1904,10,FALSE)</f>
        <v>0.18</v>
      </c>
      <c r="AH832" s="5" t="str">
        <f>VLOOKUP(B832,'[1]Current Slope List'!$A$29:$M$1904,12,FALSE)</f>
        <v>No</v>
      </c>
      <c r="AI832" s="6" t="str">
        <f>IF(VLOOKUP(B832,'[1]intensive 2019'!$A$2:$E$145,1,TRUE)=B832,"Y","N")</f>
        <v>N</v>
      </c>
      <c r="AJ832" s="6" t="s">
        <v>50</v>
      </c>
      <c r="AL832" s="6" t="s">
        <v>50</v>
      </c>
      <c r="AM832" s="6" t="s">
        <v>50</v>
      </c>
      <c r="AN832" s="6" t="s">
        <v>50</v>
      </c>
      <c r="AO832" s="6" t="s">
        <v>50</v>
      </c>
      <c r="AP832" s="6" t="s">
        <v>50</v>
      </c>
    </row>
    <row r="833" spans="1:42">
      <c r="A833" s="5">
        <v>832</v>
      </c>
      <c r="B833" s="5" t="s">
        <v>1481</v>
      </c>
      <c r="C833" s="6" t="str">
        <f>IF(VLOOKUP(B833,'[1]Current Slope List'!$A$29:$M$1904,1,FALSE)=B833,"Y","N")</f>
        <v>Y</v>
      </c>
      <c r="D833" s="5" t="str">
        <f>VLOOKUP(B833,'[1]Current Slope List'!$A$29:$M$1904,2,FALSE)</f>
        <v>11SW-B/C42</v>
      </c>
      <c r="E833" s="5">
        <f>VLOOKUP(B833,'[1]Current Slope List'!$A$29:$M$1904,3,FALSE)</f>
        <v>0</v>
      </c>
      <c r="F833" s="6" t="str">
        <f t="shared" si="24"/>
        <v>WHOLE</v>
      </c>
      <c r="G833" s="6" t="str">
        <f>VLOOKUP(B833,'[1]Current Slope List'!$A$29:$M$1904,4,FALSE)</f>
        <v>CP,ML&amp;Wch</v>
      </c>
      <c r="H833" s="6" t="str">
        <f>VLOOKUP(B833,'[1]Current Slope List'!$A$29:$M$1904,5,FALSE)</f>
        <v>PML</v>
      </c>
      <c r="I833" s="6" t="s">
        <v>1334</v>
      </c>
      <c r="K833" s="6" t="str">
        <f>VLOOKUP(B833,'[1]Current Slope List'!$A$29:$M$1904,11,FALSE)</f>
        <v>Central_Admiralty</v>
      </c>
      <c r="L833" s="5" t="s">
        <v>1469</v>
      </c>
      <c r="M833" s="5" t="s">
        <v>1470</v>
      </c>
      <c r="N833" s="5" t="str">
        <f>VLOOKUP(B833,'[1]Current Slope List'!$A$29:$M$1904,8,FALSE)</f>
        <v>LCSD</v>
      </c>
      <c r="O833" s="7" t="s">
        <v>46</v>
      </c>
      <c r="P833" s="7">
        <v>65</v>
      </c>
      <c r="Q833" s="7">
        <v>12</v>
      </c>
      <c r="R833" s="7">
        <v>48</v>
      </c>
      <c r="S833" s="7">
        <f t="shared" si="25"/>
        <v>576</v>
      </c>
      <c r="T833" s="17">
        <v>0</v>
      </c>
      <c r="U833" s="17">
        <v>0</v>
      </c>
      <c r="V833" s="17">
        <v>0</v>
      </c>
      <c r="W833" s="17">
        <v>1</v>
      </c>
      <c r="X833" s="12">
        <v>0</v>
      </c>
      <c r="Y833" s="6" t="s">
        <v>61</v>
      </c>
      <c r="Z833" s="6" t="s">
        <v>72</v>
      </c>
      <c r="AA833" s="9" t="s">
        <v>116</v>
      </c>
      <c r="AB833" s="9" t="s">
        <v>116</v>
      </c>
      <c r="AC833" s="9" t="s">
        <v>116</v>
      </c>
      <c r="AD833" s="9" t="s">
        <v>116</v>
      </c>
      <c r="AE833" s="9" t="s">
        <v>49</v>
      </c>
      <c r="AF833" s="5">
        <v>2</v>
      </c>
      <c r="AG833" s="10">
        <f>VLOOKUP(B833,[1]NPRS!$A$29:$O$1904,10,FALSE)</f>
        <v>0</v>
      </c>
      <c r="AH833" s="5" t="str">
        <f>VLOOKUP(B833,'[1]Current Slope List'!$A$29:$M$1904,12,FALSE)</f>
        <v>Yes</v>
      </c>
      <c r="AI833" s="6" t="str">
        <f>IF(VLOOKUP(B833,'[1]intensive 2019'!$A$2:$E$145,1,TRUE)=B833,"Y","N")</f>
        <v>N</v>
      </c>
      <c r="AJ833" s="6" t="str">
        <f>IF(VLOOKUP(B833,[1]PWI!$A$2:$B$239,1,FALSE)=B833,"Y","N")</f>
        <v>Y</v>
      </c>
      <c r="AK833" s="5">
        <v>10</v>
      </c>
      <c r="AL833" s="6" t="s">
        <v>50</v>
      </c>
      <c r="AM833" s="6" t="s">
        <v>50</v>
      </c>
      <c r="AN833" s="6" t="s">
        <v>50</v>
      </c>
      <c r="AO833" s="6" t="str">
        <f>IF(VLOOKUP(B833,[1]Roadside!$B$2:$D$186,1,FALSE)=B833,"Y","N")</f>
        <v>Y</v>
      </c>
      <c r="AP833" s="6" t="s">
        <v>50</v>
      </c>
    </row>
    <row r="834" spans="1:42">
      <c r="A834" s="5">
        <v>833</v>
      </c>
      <c r="B834" s="5" t="s">
        <v>1482</v>
      </c>
      <c r="C834" s="6" t="str">
        <f>IF(VLOOKUP(B834,'[1]Current Slope List'!$A$29:$M$1904,1,FALSE)=B834,"Y","N")</f>
        <v>Y</v>
      </c>
      <c r="D834" s="5" t="str">
        <f>VLOOKUP(B834,'[1]Current Slope List'!$A$29:$M$1904,2,FALSE)</f>
        <v>11SW-B/C476</v>
      </c>
      <c r="E834" s="5">
        <f>VLOOKUP(B834,'[1]Current Slope List'!$A$29:$M$1904,3,FALSE)</f>
        <v>0</v>
      </c>
      <c r="F834" s="6" t="str">
        <f t="shared" si="24"/>
        <v>WHOLE</v>
      </c>
      <c r="G834" s="6" t="str">
        <f>VLOOKUP(B834,'[1]Current Slope List'!$A$29:$M$1904,4,FALSE)</f>
        <v>CP,ML&amp;Wch</v>
      </c>
      <c r="H834" s="6" t="str">
        <f>VLOOKUP(B834,'[1]Current Slope List'!$A$29:$M$1904,5,FALSE)</f>
        <v>PML</v>
      </c>
      <c r="I834" s="6" t="s">
        <v>1334</v>
      </c>
      <c r="K834" s="6" t="str">
        <f>VLOOKUP(B834,'[1]Current Slope List'!$A$29:$M$1904,11,FALSE)</f>
        <v>Central_Admiralty</v>
      </c>
      <c r="L834" s="5" t="s">
        <v>1469</v>
      </c>
      <c r="M834" s="5" t="s">
        <v>1470</v>
      </c>
      <c r="N834" s="5" t="str">
        <f>VLOOKUP(B834,'[1]Current Slope List'!$A$29:$M$1904,8,FALSE)</f>
        <v>LCSD</v>
      </c>
      <c r="O834" s="7" t="s">
        <v>46</v>
      </c>
      <c r="P834" s="7">
        <v>30</v>
      </c>
      <c r="Q834" s="7">
        <v>4</v>
      </c>
      <c r="R834" s="7">
        <v>55</v>
      </c>
      <c r="S834" s="7">
        <f t="shared" si="25"/>
        <v>220</v>
      </c>
      <c r="T834" s="17">
        <v>0</v>
      </c>
      <c r="U834" s="17">
        <v>1</v>
      </c>
      <c r="V834" s="17">
        <v>0</v>
      </c>
      <c r="W834" s="17">
        <v>0</v>
      </c>
      <c r="X834" s="12">
        <v>0</v>
      </c>
      <c r="Y834" s="6" t="s">
        <v>61</v>
      </c>
      <c r="Z834" s="6" t="s">
        <v>72</v>
      </c>
      <c r="AA834" s="9" t="s">
        <v>116</v>
      </c>
      <c r="AB834" s="9" t="s">
        <v>116</v>
      </c>
      <c r="AC834" s="9" t="s">
        <v>116</v>
      </c>
      <c r="AD834" s="9" t="s">
        <v>116</v>
      </c>
      <c r="AE834" s="9" t="s">
        <v>49</v>
      </c>
      <c r="AF834" s="5">
        <v>1</v>
      </c>
      <c r="AG834" s="10">
        <f>VLOOKUP(B834,[1]NPRS!$A$29:$O$1904,10,FALSE)</f>
        <v>0.02</v>
      </c>
      <c r="AH834" s="5" t="str">
        <f>VLOOKUP(B834,'[1]Current Slope List'!$A$29:$M$1904,12,FALSE)</f>
        <v>Yes</v>
      </c>
      <c r="AI834" s="6" t="str">
        <f>IF(VLOOKUP(B834,'[1]intensive 2019'!$A$2:$E$145,1,TRUE)=B834,"Y","N")</f>
        <v>Y</v>
      </c>
      <c r="AJ834" s="6" t="str">
        <f>IF(VLOOKUP(B834,[1]PWI!$A$2:$B$239,1,FALSE)=B834,"Y","N")</f>
        <v>Y</v>
      </c>
      <c r="AK834" s="5">
        <v>13</v>
      </c>
      <c r="AL834" s="6" t="str">
        <f>IF(VLOOKUP(B834,[1]OVT_SWT!$A$2:$E$100,1,FALSE)=B834,"Y","N")</f>
        <v>Y</v>
      </c>
      <c r="AM834" s="6" t="s">
        <v>50</v>
      </c>
      <c r="AN834" s="6" t="str">
        <f>IF(VLOOKUP(D834,[1]BRR!$A$2:$B$40,1,FALSE)=D834,"Y","N")</f>
        <v>Y</v>
      </c>
      <c r="AO834" s="6" t="str">
        <f>IF(VLOOKUP(B834,[1]Roadside!$B$2:$D$186,1,FALSE)=B834,"Y","N")</f>
        <v>Y</v>
      </c>
      <c r="AP834" s="6" t="s">
        <v>50</v>
      </c>
    </row>
    <row r="835" spans="1:42">
      <c r="A835" s="5">
        <v>834</v>
      </c>
      <c r="B835" s="5" t="s">
        <v>1483</v>
      </c>
      <c r="C835" s="6" t="str">
        <f>IF(VLOOKUP(B835,'[1]Current Slope List'!$A$29:$M$1904,1,FALSE)=B835,"Y","N")</f>
        <v>Y</v>
      </c>
      <c r="D835" s="5" t="str">
        <f>VLOOKUP(B835,'[1]Current Slope List'!$A$29:$M$1904,2,FALSE)</f>
        <v>11SW-B/CR477</v>
      </c>
      <c r="E835" s="5">
        <f>VLOOKUP(B835,'[1]Current Slope List'!$A$29:$M$1904,3,FALSE)</f>
        <v>0</v>
      </c>
      <c r="F835" s="6" t="str">
        <f t="shared" ref="F835:F898" si="26">IF(E835=0,"WHOLE",E835)</f>
        <v>WHOLE</v>
      </c>
      <c r="G835" s="6" t="str">
        <f>VLOOKUP(B835,'[1]Current Slope List'!$A$29:$M$1904,4,FALSE)</f>
        <v>CP,ML&amp;Wch</v>
      </c>
      <c r="H835" s="6" t="str">
        <f>VLOOKUP(B835,'[1]Current Slope List'!$A$29:$M$1904,5,FALSE)</f>
        <v>PML</v>
      </c>
      <c r="I835" s="6" t="s">
        <v>1334</v>
      </c>
      <c r="K835" s="6" t="str">
        <f>VLOOKUP(B835,'[1]Current Slope List'!$A$29:$M$1904,11,FALSE)</f>
        <v>Central_Admiralty</v>
      </c>
      <c r="L835" s="5" t="s">
        <v>1469</v>
      </c>
      <c r="M835" s="5" t="s">
        <v>1470</v>
      </c>
      <c r="N835" s="5" t="str">
        <f>VLOOKUP(B835,'[1]Current Slope List'!$A$29:$M$1904,8,FALSE)</f>
        <v>LCSD</v>
      </c>
      <c r="O835" s="7" t="s">
        <v>46</v>
      </c>
      <c r="P835" s="7">
        <v>35</v>
      </c>
      <c r="Q835" s="7">
        <v>6</v>
      </c>
      <c r="R835" s="7">
        <v>143</v>
      </c>
      <c r="S835" s="7">
        <f t="shared" si="25"/>
        <v>858</v>
      </c>
      <c r="T835" s="17">
        <v>0</v>
      </c>
      <c r="U835" s="17">
        <v>1</v>
      </c>
      <c r="V835" s="17">
        <v>0</v>
      </c>
      <c r="W835" s="17">
        <v>0</v>
      </c>
      <c r="X835" s="12">
        <v>0</v>
      </c>
      <c r="Y835" s="6" t="s">
        <v>61</v>
      </c>
      <c r="Z835" s="6" t="s">
        <v>62</v>
      </c>
      <c r="AA835" s="9" t="s">
        <v>371</v>
      </c>
      <c r="AB835" s="9" t="s">
        <v>1484</v>
      </c>
      <c r="AC835" s="9" t="s">
        <v>121</v>
      </c>
      <c r="AD835" s="9" t="s">
        <v>392</v>
      </c>
      <c r="AE835" s="9" t="s">
        <v>72</v>
      </c>
      <c r="AF835" s="5">
        <v>2</v>
      </c>
      <c r="AG835" s="10">
        <f>VLOOKUP(B835,[1]NPRS!$A$29:$O$1904,10,FALSE)</f>
        <v>69.42</v>
      </c>
      <c r="AH835" s="5" t="str">
        <f>VLOOKUP(B835,'[1]Current Slope List'!$A$29:$M$1904,12,FALSE)</f>
        <v>Yes</v>
      </c>
      <c r="AI835" s="6" t="str">
        <f>IF(VLOOKUP(B835,'[1]intensive 2019'!$A$2:$E$145,1,TRUE)=B835,"Y","N")</f>
        <v>N</v>
      </c>
      <c r="AJ835" s="6" t="s">
        <v>50</v>
      </c>
      <c r="AK835" s="5">
        <v>30</v>
      </c>
      <c r="AL835" s="6" t="s">
        <v>50</v>
      </c>
      <c r="AM835" s="6" t="s">
        <v>50</v>
      </c>
      <c r="AN835" s="6" t="str">
        <f>IF(VLOOKUP(D835,[1]BRR!$A$2:$B$40,1,FALSE)=D835,"Y","N")</f>
        <v>Y</v>
      </c>
      <c r="AO835" s="6" t="str">
        <f>IF(VLOOKUP(B835,[1]Roadside!$B$2:$D$186,1,FALSE)=B835,"Y","N")</f>
        <v>Y</v>
      </c>
      <c r="AP835" s="6" t="s">
        <v>50</v>
      </c>
    </row>
    <row r="836" spans="1:42">
      <c r="A836" s="5">
        <v>835</v>
      </c>
      <c r="B836" s="5" t="s">
        <v>1485</v>
      </c>
      <c r="C836" s="6" t="str">
        <f>IF(VLOOKUP(B836,'[1]Current Slope List'!$A$29:$M$1904,1,FALSE)=B836,"Y","N")</f>
        <v>Y</v>
      </c>
      <c r="D836" s="5" t="str">
        <f>VLOOKUP(B836,'[1]Current Slope List'!$A$29:$M$1904,2,FALSE)</f>
        <v>11SW-B/CR497</v>
      </c>
      <c r="E836" s="5">
        <f>VLOOKUP(B836,'[1]Current Slope List'!$A$29:$M$1904,3,FALSE)</f>
        <v>0</v>
      </c>
      <c r="F836" s="6" t="str">
        <f t="shared" si="26"/>
        <v>WHOLE</v>
      </c>
      <c r="G836" s="6" t="str">
        <f>VLOOKUP(B836,'[1]Current Slope List'!$A$29:$M$1904,4,FALSE)</f>
        <v>CP,ML&amp;Wch</v>
      </c>
      <c r="H836" s="6" t="str">
        <f>VLOOKUP(B836,'[1]Current Slope List'!$A$29:$M$1904,5,FALSE)</f>
        <v>PML</v>
      </c>
      <c r="I836" s="6" t="s">
        <v>1334</v>
      </c>
      <c r="K836" s="6" t="str">
        <f>VLOOKUP(B836,'[1]Current Slope List'!$A$29:$M$1904,11,FALSE)</f>
        <v>Central_Admiralty</v>
      </c>
      <c r="L836" s="5" t="s">
        <v>1469</v>
      </c>
      <c r="M836" s="5" t="s">
        <v>1470</v>
      </c>
      <c r="N836" s="5" t="str">
        <f>VLOOKUP(B836,'[1]Current Slope List'!$A$29:$M$1904,8,FALSE)</f>
        <v>FEHD</v>
      </c>
      <c r="O836" s="7" t="s">
        <v>125</v>
      </c>
      <c r="P836" s="7">
        <v>15</v>
      </c>
      <c r="Q836" s="7">
        <v>1</v>
      </c>
      <c r="R836" s="7">
        <v>14</v>
      </c>
      <c r="S836" s="7">
        <f t="shared" ref="S836:S899" si="27">SUM(Q836*R836)</f>
        <v>14</v>
      </c>
      <c r="T836" s="17">
        <v>0</v>
      </c>
      <c r="U836" s="17">
        <v>1</v>
      </c>
      <c r="V836" s="17">
        <v>0</v>
      </c>
      <c r="W836" s="17">
        <v>0</v>
      </c>
      <c r="X836" s="12">
        <v>0</v>
      </c>
      <c r="Y836" s="6" t="s">
        <v>61</v>
      </c>
      <c r="Z836" s="6" t="s">
        <v>62</v>
      </c>
      <c r="AA836" s="9" t="s">
        <v>94</v>
      </c>
      <c r="AB836" s="9" t="s">
        <v>230</v>
      </c>
      <c r="AC836" s="9" t="s">
        <v>121</v>
      </c>
      <c r="AD836" s="9" t="s">
        <v>56</v>
      </c>
      <c r="AE836" s="9" t="s">
        <v>62</v>
      </c>
      <c r="AF836" s="5">
        <v>1</v>
      </c>
      <c r="AG836" s="10">
        <f>VLOOKUP(B836,[1]NPRS!$A$29:$O$1904,10,FALSE)</f>
        <v>88.65</v>
      </c>
      <c r="AH836" s="5" t="str">
        <f>VLOOKUP(B836,'[1]Current Slope List'!$A$29:$M$1904,12,FALSE)</f>
        <v>Yes</v>
      </c>
      <c r="AI836" s="6" t="str">
        <f>IF(VLOOKUP(B836,'[1]intensive 2019'!$A$2:$E$145,1,TRUE)=B836,"Y","N")</f>
        <v>N</v>
      </c>
      <c r="AJ836" s="6" t="s">
        <v>50</v>
      </c>
      <c r="AK836" s="5">
        <v>1</v>
      </c>
      <c r="AL836" s="6" t="s">
        <v>50</v>
      </c>
      <c r="AM836" s="6" t="s">
        <v>50</v>
      </c>
      <c r="AN836" s="6" t="s">
        <v>50</v>
      </c>
      <c r="AO836" s="6" t="s">
        <v>50</v>
      </c>
      <c r="AP836" s="6" t="s">
        <v>50</v>
      </c>
    </row>
    <row r="837" spans="1:42">
      <c r="A837" s="5">
        <v>836</v>
      </c>
      <c r="B837" s="5" t="s">
        <v>1486</v>
      </c>
      <c r="C837" s="6" t="str">
        <f>IF(VLOOKUP(B837,'[1]Current Slope List'!$A$29:$M$1904,1,FALSE)=B837,"Y","N")</f>
        <v>Y</v>
      </c>
      <c r="D837" s="5" t="str">
        <f>VLOOKUP(B837,'[1]Current Slope List'!$A$29:$M$1904,2,FALSE)</f>
        <v>11SW-B/CR5</v>
      </c>
      <c r="E837" s="5">
        <f>VLOOKUP(B837,'[1]Current Slope List'!$A$29:$M$1904,3,FALSE)</f>
        <v>0</v>
      </c>
      <c r="F837" s="6" t="str">
        <f t="shared" si="26"/>
        <v>WHOLE</v>
      </c>
      <c r="G837" s="6" t="str">
        <f>VLOOKUP(B837,'[1]Current Slope List'!$A$29:$M$1904,4,FALSE)</f>
        <v>CP,ML&amp;Wch</v>
      </c>
      <c r="H837" s="6" t="str">
        <f>VLOOKUP(B837,'[1]Current Slope List'!$A$29:$M$1904,5,FALSE)</f>
        <v>PML</v>
      </c>
      <c r="I837" s="6" t="s">
        <v>1334</v>
      </c>
      <c r="K837" s="6" t="str">
        <f>VLOOKUP(B837,'[1]Current Slope List'!$A$29:$M$1904,11,FALSE)</f>
        <v>Central_Admiralty</v>
      </c>
      <c r="L837" s="5" t="s">
        <v>1469</v>
      </c>
      <c r="M837" s="5" t="s">
        <v>1470</v>
      </c>
      <c r="N837" s="5" t="str">
        <f>VLOOKUP(B837,'[1]Current Slope List'!$A$29:$M$1904,8,FALSE)</f>
        <v>LCSD</v>
      </c>
      <c r="O837" s="7" t="s">
        <v>46</v>
      </c>
      <c r="P837" s="7">
        <v>60</v>
      </c>
      <c r="Q837" s="7">
        <v>9</v>
      </c>
      <c r="R837" s="7">
        <v>90</v>
      </c>
      <c r="S837" s="7">
        <f t="shared" si="27"/>
        <v>810</v>
      </c>
      <c r="T837" s="17">
        <v>0</v>
      </c>
      <c r="U837" s="17">
        <v>0.8</v>
      </c>
      <c r="V837" s="17">
        <v>0</v>
      </c>
      <c r="W837" s="17">
        <v>0.27</v>
      </c>
      <c r="X837" s="12">
        <v>0.13</v>
      </c>
      <c r="Y837" s="6" t="s">
        <v>61</v>
      </c>
      <c r="Z837" s="6" t="s">
        <v>72</v>
      </c>
      <c r="AA837" s="9" t="s">
        <v>1487</v>
      </c>
      <c r="AB837" s="9" t="s">
        <v>1488</v>
      </c>
      <c r="AC837" s="9" t="s">
        <v>1489</v>
      </c>
      <c r="AD837" s="9" t="s">
        <v>193</v>
      </c>
      <c r="AE837" s="9" t="s">
        <v>303</v>
      </c>
      <c r="AF837" s="5">
        <v>2</v>
      </c>
      <c r="AG837" s="10">
        <f>VLOOKUP(B837,[1]NPRS!$A$29:$O$1904,10,FALSE)</f>
        <v>0</v>
      </c>
      <c r="AH837" s="5" t="str">
        <f>VLOOKUP(B837,'[1]Current Slope List'!$A$29:$M$1904,12,FALSE)</f>
        <v>Yes</v>
      </c>
      <c r="AI837" s="6" t="str">
        <f>IF(VLOOKUP(B837,'[1]intensive 2019'!$A$2:$E$145,1,TRUE)=B837,"Y","N")</f>
        <v>Y</v>
      </c>
      <c r="AJ837" s="6" t="str">
        <f>IF(VLOOKUP(B837,[1]PWI!$A$2:$B$239,1,FALSE)=B837,"Y","N")</f>
        <v>Y</v>
      </c>
      <c r="AK837" s="5">
        <v>26</v>
      </c>
      <c r="AL837" s="6" t="s">
        <v>50</v>
      </c>
      <c r="AM837" s="6" t="s">
        <v>50</v>
      </c>
      <c r="AN837" s="6" t="s">
        <v>50</v>
      </c>
      <c r="AO837" s="6" t="str">
        <f>IF(VLOOKUP(B837,[1]Roadside!$B$2:$D$186,1,FALSE)=B837,"Y","N")</f>
        <v>Y</v>
      </c>
      <c r="AP837" s="6" t="s">
        <v>50</v>
      </c>
    </row>
    <row r="838" spans="1:42">
      <c r="A838" s="5">
        <v>837</v>
      </c>
      <c r="B838" s="5" t="s">
        <v>1490</v>
      </c>
      <c r="C838" s="6" t="str">
        <f>IF(VLOOKUP(B838,'[1]Current Slope List'!$A$29:$M$1904,1,FALSE)=B838,"Y","N")</f>
        <v>Y</v>
      </c>
      <c r="D838" s="5" t="str">
        <f>VLOOKUP(B838,'[1]Current Slope List'!$A$29:$M$1904,2,FALSE)</f>
        <v>11SW-B/C6</v>
      </c>
      <c r="E838" s="5">
        <f>VLOOKUP(B838,'[1]Current Slope List'!$A$29:$M$1904,3,FALSE)</f>
        <v>0</v>
      </c>
      <c r="F838" s="6" t="str">
        <f t="shared" si="26"/>
        <v>WHOLE</v>
      </c>
      <c r="G838" s="6" t="str">
        <f>VLOOKUP(B838,'[1]Current Slope List'!$A$29:$M$1904,4,FALSE)</f>
        <v>CP,ML&amp;Wch</v>
      </c>
      <c r="H838" s="6" t="str">
        <f>VLOOKUP(B838,'[1]Current Slope List'!$A$29:$M$1904,5,FALSE)</f>
        <v>PML</v>
      </c>
      <c r="I838" s="6" t="s">
        <v>1334</v>
      </c>
      <c r="K838" s="6" t="str">
        <f>VLOOKUP(B838,'[1]Current Slope List'!$A$29:$M$1904,11,FALSE)</f>
        <v>Central_Admiralty</v>
      </c>
      <c r="L838" s="5" t="s">
        <v>1469</v>
      </c>
      <c r="M838" s="5" t="s">
        <v>1470</v>
      </c>
      <c r="N838" s="5" t="str">
        <f>VLOOKUP(B838,'[1]Current Slope List'!$A$29:$M$1904,8,FALSE)</f>
        <v>LCSD</v>
      </c>
      <c r="O838" s="7" t="s">
        <v>46</v>
      </c>
      <c r="P838" s="7">
        <v>60</v>
      </c>
      <c r="Q838" s="7">
        <v>20</v>
      </c>
      <c r="R838" s="7">
        <v>105</v>
      </c>
      <c r="S838" s="7">
        <f t="shared" si="27"/>
        <v>2100</v>
      </c>
      <c r="T838" s="17">
        <v>0</v>
      </c>
      <c r="U838" s="17">
        <v>0.2</v>
      </c>
      <c r="V838" s="17">
        <v>0</v>
      </c>
      <c r="W838" s="17">
        <v>0</v>
      </c>
      <c r="X838" s="12">
        <v>0.8</v>
      </c>
      <c r="Y838" s="6" t="s">
        <v>61</v>
      </c>
      <c r="Z838" s="6" t="s">
        <v>72</v>
      </c>
      <c r="AA838" s="9" t="s">
        <v>116</v>
      </c>
      <c r="AB838" s="9" t="s">
        <v>116</v>
      </c>
      <c r="AC838" s="9" t="s">
        <v>116</v>
      </c>
      <c r="AD838" s="9" t="s">
        <v>116</v>
      </c>
      <c r="AE838" s="9" t="s">
        <v>49</v>
      </c>
      <c r="AF838" s="5">
        <v>2</v>
      </c>
      <c r="AG838" s="10">
        <f>VLOOKUP(B838,[1]NPRS!$A$29:$O$1904,10,FALSE)</f>
        <v>0</v>
      </c>
      <c r="AH838" s="5" t="str">
        <f>VLOOKUP(B838,'[1]Current Slope List'!$A$29:$M$1904,12,FALSE)</f>
        <v>Yes</v>
      </c>
      <c r="AI838" s="6" t="str">
        <f>IF(VLOOKUP(B838,'[1]intensive 2019'!$A$2:$E$145,1,TRUE)=B838,"Y","N")</f>
        <v>N</v>
      </c>
      <c r="AJ838" s="6" t="str">
        <f>IF(VLOOKUP(B838,[1]PWI!$A$2:$B$239,1,FALSE)=B838,"Y","N")</f>
        <v>Y</v>
      </c>
      <c r="AK838" s="5">
        <v>18</v>
      </c>
      <c r="AL838" s="6" t="s">
        <v>50</v>
      </c>
      <c r="AM838" s="6" t="s">
        <v>50</v>
      </c>
      <c r="AN838" s="6" t="s">
        <v>50</v>
      </c>
      <c r="AO838" s="6" t="str">
        <f>IF(VLOOKUP(B838,[1]Roadside!$B$2:$D$186,1,FALSE)=B838,"Y","N")</f>
        <v>Y</v>
      </c>
      <c r="AP838" s="6" t="s">
        <v>50</v>
      </c>
    </row>
    <row r="839" spans="1:42">
      <c r="A839" s="5">
        <v>838</v>
      </c>
      <c r="B839" s="5" t="s">
        <v>1491</v>
      </c>
      <c r="C839" s="6" t="str">
        <f>IF(VLOOKUP(B839,'[1]Current Slope List'!$A$29:$M$1904,1,FALSE)=B839,"Y","N")</f>
        <v>Y</v>
      </c>
      <c r="D839" s="5" t="str">
        <f>VLOOKUP(B839,'[1]Current Slope List'!$A$29:$M$1904,2,FALSE)</f>
        <v>11SW-B/CR617</v>
      </c>
      <c r="E839" s="5" t="str">
        <f>VLOOKUP(B839,'[1]Current Slope List'!$A$29:$M$1904,3,FALSE)</f>
        <v>1,2</v>
      </c>
      <c r="F839" s="6" t="str">
        <f t="shared" si="26"/>
        <v>1,2</v>
      </c>
      <c r="G839" s="6" t="str">
        <f>VLOOKUP(B839,'[1]Current Slope List'!$A$29:$M$1904,4,FALSE)</f>
        <v>CP,ML&amp;Wch</v>
      </c>
      <c r="H839" s="6" t="str">
        <f>VLOOKUP(B839,'[1]Current Slope List'!$A$29:$M$1904,5,FALSE)</f>
        <v>PML</v>
      </c>
      <c r="I839" s="6" t="s">
        <v>1334</v>
      </c>
      <c r="K839" s="6" t="str">
        <f>VLOOKUP(B839,'[1]Current Slope List'!$A$29:$M$1904,11,FALSE)</f>
        <v>Central_Admiralty</v>
      </c>
      <c r="L839" s="5" t="s">
        <v>1469</v>
      </c>
      <c r="M839" s="5" t="s">
        <v>1470</v>
      </c>
      <c r="N839" s="5" t="str">
        <f>VLOOKUP(B839,'[1]Current Slope List'!$A$29:$M$1904,8,FALSE)</f>
        <v>LCSD,HyD</v>
      </c>
      <c r="O839" s="7" t="s">
        <v>46</v>
      </c>
      <c r="P839" s="7">
        <v>55</v>
      </c>
      <c r="Q839" s="7">
        <v>25</v>
      </c>
      <c r="R839" s="7">
        <v>130</v>
      </c>
      <c r="S839" s="7">
        <f t="shared" si="27"/>
        <v>3250</v>
      </c>
      <c r="T839" s="17">
        <v>0</v>
      </c>
      <c r="U839" s="17">
        <v>0.02</v>
      </c>
      <c r="V839" s="17">
        <v>0</v>
      </c>
      <c r="W839" s="17">
        <v>0.93</v>
      </c>
      <c r="X839" s="12">
        <v>0.05</v>
      </c>
      <c r="Y839" s="6" t="s">
        <v>61</v>
      </c>
      <c r="Z839" s="6" t="s">
        <v>72</v>
      </c>
      <c r="AA839" s="9" t="s">
        <v>130</v>
      </c>
      <c r="AB839" s="9" t="s">
        <v>288</v>
      </c>
      <c r="AC839" s="9" t="s">
        <v>71</v>
      </c>
      <c r="AD839" s="9" t="s">
        <v>352</v>
      </c>
      <c r="AE839" s="9" t="s">
        <v>72</v>
      </c>
      <c r="AF839" s="5">
        <v>1</v>
      </c>
      <c r="AG839" s="10">
        <f>VLOOKUP(B839,[1]NPRS!$A$29:$O$1904,10,FALSE)</f>
        <v>0</v>
      </c>
      <c r="AH839" s="5" t="str">
        <f>VLOOKUP(B839,'[1]Current Slope List'!$A$29:$M$1904,12,FALSE)</f>
        <v>Yes</v>
      </c>
      <c r="AI839" s="6" t="str">
        <f>IF(VLOOKUP(B839,'[1]intensive 2019'!$A$2:$E$145,1,TRUE)=B839,"Y","N")</f>
        <v>N</v>
      </c>
      <c r="AJ839" s="6" t="s">
        <v>50</v>
      </c>
      <c r="AK839" s="5">
        <v>44</v>
      </c>
      <c r="AL839" s="6" t="s">
        <v>50</v>
      </c>
      <c r="AM839" s="6" t="s">
        <v>50</v>
      </c>
      <c r="AN839" s="6" t="s">
        <v>50</v>
      </c>
      <c r="AO839" s="6" t="s">
        <v>50</v>
      </c>
      <c r="AP839" s="6" t="str">
        <f>IF(VLOOKUP(D839,[1]Greening!$A$4:$C$30,1,FALSE)=D839,"Y","N")</f>
        <v>Y</v>
      </c>
    </row>
    <row r="840" spans="1:42">
      <c r="A840" s="5">
        <v>839</v>
      </c>
      <c r="B840" s="5" t="s">
        <v>1492</v>
      </c>
      <c r="C840" s="6" t="str">
        <f>IF(VLOOKUP(B840,'[1]Current Slope List'!$A$29:$M$1904,1,FALSE)=B840,"Y","N")</f>
        <v>Y</v>
      </c>
      <c r="D840" s="5" t="str">
        <f>VLOOKUP(B840,'[1]Current Slope List'!$A$29:$M$1904,2,FALSE)</f>
        <v>11SW-B/C63</v>
      </c>
      <c r="E840" s="5">
        <f>VLOOKUP(B840,'[1]Current Slope List'!$A$29:$M$1904,3,FALSE)</f>
        <v>0</v>
      </c>
      <c r="F840" s="6" t="str">
        <f t="shared" si="26"/>
        <v>WHOLE</v>
      </c>
      <c r="G840" s="6" t="str">
        <f>VLOOKUP(B840,'[1]Current Slope List'!$A$29:$M$1904,4,FALSE)</f>
        <v>CP,ML&amp;Wch</v>
      </c>
      <c r="H840" s="6" t="str">
        <f>VLOOKUP(B840,'[1]Current Slope List'!$A$29:$M$1904,5,FALSE)</f>
        <v>PML</v>
      </c>
      <c r="I840" s="6" t="s">
        <v>1334</v>
      </c>
      <c r="K840" s="6" t="str">
        <f>VLOOKUP(B840,'[1]Current Slope List'!$A$29:$M$1904,11,FALSE)</f>
        <v>Central_Admiralty</v>
      </c>
      <c r="L840" s="5" t="s">
        <v>1469</v>
      </c>
      <c r="M840" s="5" t="s">
        <v>1470</v>
      </c>
      <c r="N840" s="5" t="str">
        <f>VLOOKUP(B840,'[1]Current Slope List'!$A$29:$M$1904,8,FALSE)</f>
        <v>LCSD</v>
      </c>
      <c r="O840" s="7" t="s">
        <v>46</v>
      </c>
      <c r="P840" s="7">
        <v>65</v>
      </c>
      <c r="Q840" s="7">
        <v>5</v>
      </c>
      <c r="R840" s="7">
        <v>20</v>
      </c>
      <c r="S840" s="7">
        <f t="shared" si="27"/>
        <v>100</v>
      </c>
      <c r="T840" s="17">
        <v>0</v>
      </c>
      <c r="U840" s="17">
        <v>0</v>
      </c>
      <c r="V840" s="17">
        <v>0</v>
      </c>
      <c r="W840" s="17">
        <v>1</v>
      </c>
      <c r="X840" s="12">
        <v>0</v>
      </c>
      <c r="Y840" s="6" t="s">
        <v>61</v>
      </c>
      <c r="Z840" s="6" t="s">
        <v>72</v>
      </c>
      <c r="AA840" s="9" t="s">
        <v>116</v>
      </c>
      <c r="AB840" s="9" t="s">
        <v>116</v>
      </c>
      <c r="AC840" s="9" t="s">
        <v>116</v>
      </c>
      <c r="AD840" s="9" t="s">
        <v>116</v>
      </c>
      <c r="AE840" s="9" t="s">
        <v>49</v>
      </c>
      <c r="AF840" s="5">
        <v>1</v>
      </c>
      <c r="AG840" s="10">
        <f>VLOOKUP(B840,[1]NPRS!$A$29:$O$1904,10,FALSE)</f>
        <v>0</v>
      </c>
      <c r="AH840" s="5" t="str">
        <f>VLOOKUP(B840,'[1]Current Slope List'!$A$29:$M$1904,12,FALSE)</f>
        <v>Yes</v>
      </c>
      <c r="AI840" s="6" t="str">
        <f>IF(VLOOKUP(B840,'[1]intensive 2019'!$A$2:$E$145,1,TRUE)=B840,"Y","N")</f>
        <v>N</v>
      </c>
      <c r="AJ840" s="6" t="str">
        <f>IF(VLOOKUP(B840,[1]PWI!$A$2:$B$239,1,FALSE)=B840,"Y","N")</f>
        <v>Y</v>
      </c>
      <c r="AK840" s="5">
        <v>13</v>
      </c>
      <c r="AL840" s="6" t="s">
        <v>50</v>
      </c>
      <c r="AM840" s="6" t="s">
        <v>50</v>
      </c>
      <c r="AN840" s="6" t="s">
        <v>50</v>
      </c>
      <c r="AO840" s="6" t="s">
        <v>50</v>
      </c>
      <c r="AP840" s="6" t="s">
        <v>50</v>
      </c>
    </row>
    <row r="841" spans="1:42">
      <c r="A841" s="5">
        <v>840</v>
      </c>
      <c r="B841" s="5" t="s">
        <v>1493</v>
      </c>
      <c r="C841" s="6" t="str">
        <f>IF(VLOOKUP(B841,'[1]Current Slope List'!$A$29:$M$1904,1,FALSE)=B841,"Y","N")</f>
        <v>Y</v>
      </c>
      <c r="D841" s="5" t="str">
        <f>VLOOKUP(B841,'[1]Current Slope List'!$A$29:$M$1904,2,FALSE)</f>
        <v>11SW-B/FR113</v>
      </c>
      <c r="E841" s="5">
        <f>VLOOKUP(B841,'[1]Current Slope List'!$A$29:$M$1904,3,FALSE)</f>
        <v>0</v>
      </c>
      <c r="F841" s="6" t="str">
        <f t="shared" si="26"/>
        <v>WHOLE</v>
      </c>
      <c r="G841" s="6" t="str">
        <f>VLOOKUP(B841,'[1]Current Slope List'!$A$29:$M$1904,4,FALSE)</f>
        <v>CP,ML&amp;Wch</v>
      </c>
      <c r="H841" s="6" t="str">
        <f>VLOOKUP(B841,'[1]Current Slope List'!$A$29:$M$1904,5,FALSE)</f>
        <v>PML</v>
      </c>
      <c r="I841" s="6" t="s">
        <v>1334</v>
      </c>
      <c r="K841" s="6" t="str">
        <f>VLOOKUP(B841,'[1]Current Slope List'!$A$29:$M$1904,11,FALSE)</f>
        <v>Central_Admiralty</v>
      </c>
      <c r="L841" s="5" t="s">
        <v>1469</v>
      </c>
      <c r="M841" s="5" t="s">
        <v>1470</v>
      </c>
      <c r="N841" s="5" t="str">
        <f>VLOOKUP(B841,'[1]Current Slope List'!$A$29:$M$1904,8,FALSE)</f>
        <v>LCSD</v>
      </c>
      <c r="O841" s="7" t="s">
        <v>46</v>
      </c>
      <c r="P841" s="7">
        <v>33</v>
      </c>
      <c r="Q841" s="7">
        <v>10.4</v>
      </c>
      <c r="R841" s="7">
        <v>180</v>
      </c>
      <c r="S841" s="7">
        <f t="shared" si="27"/>
        <v>1872</v>
      </c>
      <c r="T841" s="17">
        <v>0</v>
      </c>
      <c r="U841" s="17">
        <v>0.9</v>
      </c>
      <c r="V841" s="17">
        <v>0</v>
      </c>
      <c r="W841" s="17">
        <v>0</v>
      </c>
      <c r="X841" s="12">
        <v>0.1</v>
      </c>
      <c r="Y841" s="6" t="s">
        <v>61</v>
      </c>
      <c r="Z841" s="6" t="s">
        <v>62</v>
      </c>
      <c r="AA841" s="9">
        <v>3.5</v>
      </c>
      <c r="AB841" s="9">
        <v>80</v>
      </c>
      <c r="AC841" s="9">
        <v>90</v>
      </c>
      <c r="AD841" s="9" t="s">
        <v>97</v>
      </c>
      <c r="AE841" s="9" t="s">
        <v>62</v>
      </c>
      <c r="AF841" s="5">
        <v>2</v>
      </c>
      <c r="AG841" s="10">
        <f>VLOOKUP(B841,[1]NPRS!$A$29:$O$1904,10,FALSE)</f>
        <v>0</v>
      </c>
      <c r="AH841" s="5" t="str">
        <f>VLOOKUP(B841,'[1]Current Slope List'!$A$29:$M$1904,12,FALSE)</f>
        <v>Yes</v>
      </c>
      <c r="AI841" s="6" t="str">
        <f>IF(VLOOKUP(B841,'[1]intensive 2019'!$A$2:$E$145,1,TRUE)=B841,"Y","N")</f>
        <v>Y</v>
      </c>
      <c r="AJ841" s="6" t="str">
        <f>IF(VLOOKUP(B841,[1]PWI!$A$2:$B$239,1,FALSE)=B841,"Y","N")</f>
        <v>Y</v>
      </c>
      <c r="AK841" s="5">
        <v>0</v>
      </c>
      <c r="AL841" s="6" t="str">
        <f>IF(VLOOKUP(B841,[1]OVT_SWT!$A$2:$E$100,1,FALSE)=B841,"Y","N")</f>
        <v>Y</v>
      </c>
      <c r="AM841" s="6" t="s">
        <v>50</v>
      </c>
      <c r="AN841" s="6" t="s">
        <v>50</v>
      </c>
      <c r="AO841" s="6" t="str">
        <f>IF(VLOOKUP(B841,[1]Roadside!$B$2:$D$186,1,FALSE)=B841,"Y","N")</f>
        <v>Y</v>
      </c>
      <c r="AP841" s="6" t="s">
        <v>50</v>
      </c>
    </row>
    <row r="842" spans="1:42">
      <c r="A842" s="5">
        <v>841</v>
      </c>
      <c r="B842" s="5" t="s">
        <v>1494</v>
      </c>
      <c r="C842" s="6" t="str">
        <f>IF(VLOOKUP(B842,[2]List_A!$A$29:$M$1904,1,FALSE)=B842,"Y","N")</f>
        <v>Y</v>
      </c>
      <c r="D842" s="5" t="str">
        <f>VLOOKUP(B842,[2]List_A!$A$29:$M$1904,2,FALSE)</f>
        <v>11SW-B/FR18</v>
      </c>
      <c r="E842" s="5">
        <f>VLOOKUP(B842,[2]List_A!$A$29:$M$1904,3,FALSE)</f>
        <v>1</v>
      </c>
      <c r="F842" s="6">
        <f t="shared" si="26"/>
        <v>1</v>
      </c>
      <c r="G842" s="6" t="e">
        <f>VLOOKUP(B842,'[1]Current Slope List'!$A$29:$M$1904,4,FALSE)</f>
        <v>#N/A</v>
      </c>
      <c r="H842" s="6" t="e">
        <f>VLOOKUP(B842,'[1]Current Slope List'!$A$29:$M$1904,5,FALSE)</f>
        <v>#N/A</v>
      </c>
      <c r="I842" s="6" t="s">
        <v>1334</v>
      </c>
      <c r="K842" s="6" t="e">
        <f>VLOOKUP(B842,'[1]Current Slope List'!$A$29:$M$1904,11,FALSE)</f>
        <v>#N/A</v>
      </c>
      <c r="L842" s="5" t="s">
        <v>1469</v>
      </c>
      <c r="M842" s="5" t="s">
        <v>1470</v>
      </c>
      <c r="N842" s="5" t="str">
        <f>VLOOKUP(B842,[2]List_A!$A$29:$M$1904,8,FALSE)</f>
        <v>LCSD</v>
      </c>
      <c r="O842" s="7" t="s">
        <v>46</v>
      </c>
      <c r="P842" s="13" t="s">
        <v>49</v>
      </c>
      <c r="Q842" s="13" t="s">
        <v>49</v>
      </c>
      <c r="R842" s="13" t="s">
        <v>49</v>
      </c>
      <c r="S842" s="13" t="s">
        <v>49</v>
      </c>
      <c r="T842" s="13" t="s">
        <v>49</v>
      </c>
      <c r="U842" s="6" t="s">
        <v>49</v>
      </c>
      <c r="V842" s="6" t="s">
        <v>49</v>
      </c>
      <c r="W842" s="6" t="s">
        <v>49</v>
      </c>
      <c r="X842" s="6" t="s">
        <v>49</v>
      </c>
      <c r="Y842" s="6" t="s">
        <v>49</v>
      </c>
      <c r="Z842" s="6" t="s">
        <v>49</v>
      </c>
      <c r="AA842" s="9" t="s">
        <v>237</v>
      </c>
      <c r="AB842" s="9" t="s">
        <v>351</v>
      </c>
      <c r="AC842" s="9" t="s">
        <v>121</v>
      </c>
      <c r="AD842" s="9" t="s">
        <v>1467</v>
      </c>
      <c r="AF842" s="5">
        <v>1</v>
      </c>
      <c r="AG842" s="10" t="e">
        <f>VLOOKUP(B842,[1]NPRS!$A$29:$O$1904,10,FALSE)</f>
        <v>#N/A</v>
      </c>
      <c r="AH842" s="5" t="e">
        <f>VLOOKUP(B842,'[1]Current Slope List'!$A$29:$M$1904,12,FALSE)</f>
        <v>#N/A</v>
      </c>
      <c r="AI842" s="6" t="str">
        <f>IF(VLOOKUP(B842,'[1]intensive 2019'!$A$2:$E$145,1,TRUE)=B842,"Y","N")</f>
        <v>N</v>
      </c>
      <c r="AJ842" s="6" t="s">
        <v>50</v>
      </c>
      <c r="AK842" s="5">
        <v>25</v>
      </c>
      <c r="AL842" s="6" t="s">
        <v>50</v>
      </c>
      <c r="AM842" s="6" t="s">
        <v>50</v>
      </c>
      <c r="AN842" s="6" t="s">
        <v>50</v>
      </c>
      <c r="AO842" s="6" t="s">
        <v>50</v>
      </c>
      <c r="AP842" s="6" t="s">
        <v>50</v>
      </c>
    </row>
    <row r="843" spans="1:42">
      <c r="A843" s="5">
        <v>842</v>
      </c>
      <c r="B843" s="5" t="s">
        <v>1495</v>
      </c>
      <c r="C843" s="6" t="str">
        <f>IF(VLOOKUP(B843,'[1]Current Slope List'!$A$29:$M$1904,1,FALSE)=B843,"Y","N")</f>
        <v>Y</v>
      </c>
      <c r="D843" s="5" t="str">
        <f>VLOOKUP(B843,'[1]Current Slope List'!$A$29:$M$1904,2,FALSE)</f>
        <v>11SW-B/FR19</v>
      </c>
      <c r="E843" s="5">
        <f>VLOOKUP(B843,'[1]Current Slope List'!$A$29:$M$1904,3,FALSE)</f>
        <v>0</v>
      </c>
      <c r="F843" s="6" t="str">
        <f t="shared" si="26"/>
        <v>WHOLE</v>
      </c>
      <c r="G843" s="6" t="str">
        <f>VLOOKUP(B843,'[1]Current Slope List'!$A$29:$M$1904,4,FALSE)</f>
        <v>CP,ML&amp;Wch</v>
      </c>
      <c r="H843" s="6" t="str">
        <f>VLOOKUP(B843,'[1]Current Slope List'!$A$29:$M$1904,5,FALSE)</f>
        <v>PML</v>
      </c>
      <c r="I843" s="6" t="s">
        <v>1334</v>
      </c>
      <c r="K843" s="6" t="str">
        <f>VLOOKUP(B843,'[1]Current Slope List'!$A$29:$M$1904,11,FALSE)</f>
        <v>Central_Admiralty</v>
      </c>
      <c r="L843" s="5" t="s">
        <v>1469</v>
      </c>
      <c r="M843" s="5" t="s">
        <v>1470</v>
      </c>
      <c r="N843" s="5" t="str">
        <f>VLOOKUP(B843,'[1]Current Slope List'!$A$29:$M$1904,8,FALSE)</f>
        <v>LCSD</v>
      </c>
      <c r="O843" s="7" t="s">
        <v>125</v>
      </c>
      <c r="P843" s="7">
        <v>30</v>
      </c>
      <c r="Q843" s="7">
        <v>8</v>
      </c>
      <c r="R843" s="7">
        <v>27</v>
      </c>
      <c r="S843" s="7">
        <f t="shared" si="27"/>
        <v>216</v>
      </c>
      <c r="T843" s="17">
        <v>0</v>
      </c>
      <c r="U843" s="17">
        <v>1</v>
      </c>
      <c r="V843" s="17">
        <v>0</v>
      </c>
      <c r="W843" s="17">
        <v>0</v>
      </c>
      <c r="X843" s="12">
        <v>0</v>
      </c>
      <c r="Y843" s="6" t="s">
        <v>61</v>
      </c>
      <c r="Z843" s="6" t="s">
        <v>62</v>
      </c>
      <c r="AA843" s="9" t="s">
        <v>662</v>
      </c>
      <c r="AB843" s="9" t="s">
        <v>369</v>
      </c>
      <c r="AC843" s="9" t="s">
        <v>121</v>
      </c>
      <c r="AD843" s="9" t="s">
        <v>297</v>
      </c>
      <c r="AE843" s="9" t="s">
        <v>62</v>
      </c>
      <c r="AF843" s="5">
        <v>2</v>
      </c>
      <c r="AG843" s="10">
        <f>VLOOKUP(B843,[1]NPRS!$A$29:$O$1904,10,FALSE)</f>
        <v>2.41</v>
      </c>
      <c r="AH843" s="5" t="str">
        <f>VLOOKUP(B843,'[1]Current Slope List'!$A$29:$M$1904,12,FALSE)</f>
        <v>Yes</v>
      </c>
      <c r="AI843" s="6" t="str">
        <f>IF(VLOOKUP(B843,'[1]intensive 2019'!$A$2:$E$145,1,TRUE)=B843,"Y","N")</f>
        <v>N</v>
      </c>
      <c r="AJ843" s="6" t="str">
        <f>IF(VLOOKUP(B843,[1]PWI!$A$2:$B$239,1,FALSE)=B843,"Y","N")</f>
        <v>Y</v>
      </c>
      <c r="AK843" s="5">
        <v>11</v>
      </c>
      <c r="AL843" s="6" t="s">
        <v>50</v>
      </c>
      <c r="AM843" s="6" t="s">
        <v>50</v>
      </c>
      <c r="AN843" s="6" t="s">
        <v>50</v>
      </c>
      <c r="AO843" s="6" t="s">
        <v>50</v>
      </c>
      <c r="AP843" s="6" t="s">
        <v>50</v>
      </c>
    </row>
    <row r="844" spans="1:42">
      <c r="A844" s="5">
        <v>843</v>
      </c>
      <c r="B844" s="5" t="s">
        <v>1496</v>
      </c>
      <c r="C844" s="6" t="str">
        <f>IF(VLOOKUP(B844,'[1]Current Slope List'!$A$29:$M$1904,1,FALSE)=B844,"Y","N")</f>
        <v>Y</v>
      </c>
      <c r="D844" s="5" t="str">
        <f>VLOOKUP(B844,'[1]Current Slope List'!$A$29:$M$1904,2,FALSE)</f>
        <v>11SW-B/F20</v>
      </c>
      <c r="E844" s="5">
        <f>VLOOKUP(B844,'[1]Current Slope List'!$A$29:$M$1904,3,FALSE)</f>
        <v>0</v>
      </c>
      <c r="F844" s="6" t="str">
        <f t="shared" si="26"/>
        <v>WHOLE</v>
      </c>
      <c r="G844" s="6" t="str">
        <f>VLOOKUP(B844,'[1]Current Slope List'!$A$29:$M$1904,4,FALSE)</f>
        <v>CP,ML&amp;Wch</v>
      </c>
      <c r="H844" s="6" t="str">
        <f>VLOOKUP(B844,'[1]Current Slope List'!$A$29:$M$1904,5,FALSE)</f>
        <v>PML</v>
      </c>
      <c r="I844" s="6" t="s">
        <v>1334</v>
      </c>
      <c r="K844" s="6" t="str">
        <f>VLOOKUP(B844,'[1]Current Slope List'!$A$29:$M$1904,11,FALSE)</f>
        <v>Central_Admiralty</v>
      </c>
      <c r="L844" s="5" t="s">
        <v>1469</v>
      </c>
      <c r="M844" s="5" t="s">
        <v>1470</v>
      </c>
      <c r="N844" s="5" t="str">
        <f>VLOOKUP(B844,'[1]Current Slope List'!$A$29:$M$1904,8,FALSE)</f>
        <v>LCSD</v>
      </c>
      <c r="O844" s="7" t="s">
        <v>46</v>
      </c>
      <c r="P844" s="7">
        <v>30</v>
      </c>
      <c r="Q844" s="7">
        <v>5</v>
      </c>
      <c r="R844" s="7">
        <v>70</v>
      </c>
      <c r="S844" s="7">
        <f t="shared" si="27"/>
        <v>350</v>
      </c>
      <c r="T844" s="17">
        <v>0</v>
      </c>
      <c r="U844" s="17">
        <v>1</v>
      </c>
      <c r="V844" s="17">
        <v>0</v>
      </c>
      <c r="W844" s="17">
        <v>0</v>
      </c>
      <c r="X844" s="12">
        <v>0</v>
      </c>
      <c r="Y844" s="6" t="s">
        <v>61</v>
      </c>
      <c r="Z844" s="6" t="s">
        <v>62</v>
      </c>
      <c r="AA844" s="9" t="s">
        <v>116</v>
      </c>
      <c r="AB844" s="9" t="s">
        <v>116</v>
      </c>
      <c r="AC844" s="9" t="s">
        <v>116</v>
      </c>
      <c r="AD844" s="9" t="s">
        <v>116</v>
      </c>
      <c r="AE844" s="9" t="s">
        <v>49</v>
      </c>
      <c r="AF844" s="5">
        <v>2</v>
      </c>
      <c r="AG844" s="10">
        <f>VLOOKUP(B844,[1]NPRS!$A$29:$O$1904,10,FALSE)</f>
        <v>0.04</v>
      </c>
      <c r="AH844" s="5" t="str">
        <f>VLOOKUP(B844,'[1]Current Slope List'!$A$29:$M$1904,12,FALSE)</f>
        <v>Yes</v>
      </c>
      <c r="AI844" s="6" t="str">
        <f>IF(VLOOKUP(B844,'[1]intensive 2019'!$A$2:$E$145,1,TRUE)=B844,"Y","N")</f>
        <v>N</v>
      </c>
      <c r="AJ844" s="6" t="str">
        <f>IF(VLOOKUP(B844,[1]PWI!$A$2:$B$239,1,FALSE)=B844,"Y","N")</f>
        <v>Y</v>
      </c>
      <c r="AK844" s="5">
        <v>19</v>
      </c>
      <c r="AL844" s="6" t="s">
        <v>50</v>
      </c>
      <c r="AM844" s="6" t="s">
        <v>50</v>
      </c>
      <c r="AN844" s="6" t="s">
        <v>50</v>
      </c>
      <c r="AO844" s="6" t="s">
        <v>50</v>
      </c>
      <c r="AP844" s="6" t="s">
        <v>50</v>
      </c>
    </row>
    <row r="845" spans="1:42">
      <c r="A845" s="5">
        <v>844</v>
      </c>
      <c r="B845" s="5" t="s">
        <v>1497</v>
      </c>
      <c r="C845" s="6" t="str">
        <f>IF(VLOOKUP(B845,'[1]Current Slope List'!$A$29:$M$1904,1,FALSE)=B845,"Y","N")</f>
        <v>Y</v>
      </c>
      <c r="D845" s="5" t="str">
        <f>VLOOKUP(B845,'[1]Current Slope List'!$A$29:$M$1904,2,FALSE)</f>
        <v>11SW-B/FR202</v>
      </c>
      <c r="E845" s="5">
        <f>VLOOKUP(B845,'[1]Current Slope List'!$A$29:$M$1904,3,FALSE)</f>
        <v>0</v>
      </c>
      <c r="F845" s="6" t="str">
        <f t="shared" si="26"/>
        <v>WHOLE</v>
      </c>
      <c r="G845" s="6" t="str">
        <f>VLOOKUP(B845,'[1]Current Slope List'!$A$29:$M$1904,4,FALSE)</f>
        <v>CP,ML&amp;Wch</v>
      </c>
      <c r="H845" s="6" t="str">
        <f>VLOOKUP(B845,'[1]Current Slope List'!$A$29:$M$1904,5,FALSE)</f>
        <v>PML</v>
      </c>
      <c r="I845" s="6" t="s">
        <v>1334</v>
      </c>
      <c r="K845" s="6" t="str">
        <f>VLOOKUP(B845,'[1]Current Slope List'!$A$29:$M$1904,11,FALSE)</f>
        <v>Central_Admiralty</v>
      </c>
      <c r="L845" s="5" t="s">
        <v>1469</v>
      </c>
      <c r="M845" s="5" t="s">
        <v>1470</v>
      </c>
      <c r="N845" s="5" t="str">
        <f>VLOOKUP(B845,'[1]Current Slope List'!$A$29:$M$1904,8,FALSE)</f>
        <v>LCSD</v>
      </c>
      <c r="O845" s="7" t="s">
        <v>46</v>
      </c>
      <c r="P845" s="7">
        <v>45</v>
      </c>
      <c r="Q845" s="7">
        <v>13</v>
      </c>
      <c r="R845" s="7">
        <v>140</v>
      </c>
      <c r="S845" s="7">
        <f t="shared" si="27"/>
        <v>1820</v>
      </c>
      <c r="T845" s="17">
        <v>0</v>
      </c>
      <c r="U845" s="17">
        <v>0</v>
      </c>
      <c r="V845" s="17">
        <v>0</v>
      </c>
      <c r="W845" s="17">
        <v>1</v>
      </c>
      <c r="X845" s="12">
        <v>0</v>
      </c>
      <c r="Y845" s="6" t="s">
        <v>78</v>
      </c>
      <c r="Z845" s="6" t="s">
        <v>72</v>
      </c>
      <c r="AA845" s="9" t="s">
        <v>248</v>
      </c>
      <c r="AB845" s="9" t="s">
        <v>329</v>
      </c>
      <c r="AC845" s="9" t="s">
        <v>71</v>
      </c>
      <c r="AD845" s="9" t="s">
        <v>97</v>
      </c>
      <c r="AE845" s="9" t="s">
        <v>72</v>
      </c>
      <c r="AF845" s="5">
        <v>1</v>
      </c>
      <c r="AG845" s="10">
        <f>VLOOKUP(B845,[1]NPRS!$A$29:$O$1904,10,FALSE)</f>
        <v>0</v>
      </c>
      <c r="AH845" s="5" t="str">
        <f>VLOOKUP(B845,'[1]Current Slope List'!$A$29:$M$1904,12,FALSE)</f>
        <v>Yes</v>
      </c>
      <c r="AI845" s="6" t="str">
        <f>IF(VLOOKUP(B845,'[1]intensive 2019'!$A$2:$E$145,1,TRUE)=B845,"Y","N")</f>
        <v>Y</v>
      </c>
      <c r="AJ845" s="6" t="str">
        <f>IF(VLOOKUP(B845,[1]PWI!$A$2:$B$239,1,FALSE)=B845,"Y","N")</f>
        <v>Y</v>
      </c>
      <c r="AK845" s="5">
        <v>105</v>
      </c>
      <c r="AL845" s="6" t="str">
        <f>IF(VLOOKUP(B845,[1]OVT_SWT!$A$2:$E$100,1,FALSE)=B845,"Y","N")</f>
        <v>Y</v>
      </c>
      <c r="AM845" s="6" t="s">
        <v>50</v>
      </c>
      <c r="AN845" s="6" t="s">
        <v>50</v>
      </c>
      <c r="AO845" s="6" t="str">
        <f>IF(VLOOKUP(B845,[1]Roadside!$B$2:$D$186,1,FALSE)=B845,"Y","N")</f>
        <v>Y</v>
      </c>
      <c r="AP845" s="6" t="s">
        <v>50</v>
      </c>
    </row>
    <row r="846" spans="1:42">
      <c r="A846" s="5">
        <v>845</v>
      </c>
      <c r="B846" s="5" t="s">
        <v>1498</v>
      </c>
      <c r="C846" s="6" t="str">
        <f>IF(VLOOKUP(B846,'[1]Current Slope List'!$A$29:$M$1904,1,FALSE)=B846,"Y","N")</f>
        <v>Y</v>
      </c>
      <c r="D846" s="5" t="str">
        <f>VLOOKUP(B846,'[1]Current Slope List'!$A$29:$M$1904,2,FALSE)</f>
        <v>11SW-B/FR21</v>
      </c>
      <c r="E846" s="5">
        <f>VLOOKUP(B846,'[1]Current Slope List'!$A$29:$M$1904,3,FALSE)</f>
        <v>0</v>
      </c>
      <c r="F846" s="6" t="str">
        <f t="shared" si="26"/>
        <v>WHOLE</v>
      </c>
      <c r="G846" s="6" t="str">
        <f>VLOOKUP(B846,'[1]Current Slope List'!$A$29:$M$1904,4,FALSE)</f>
        <v>CP,ML&amp;Wch</v>
      </c>
      <c r="H846" s="6" t="str">
        <f>VLOOKUP(B846,'[1]Current Slope List'!$A$29:$M$1904,5,FALSE)</f>
        <v>PML</v>
      </c>
      <c r="I846" s="6" t="s">
        <v>1334</v>
      </c>
      <c r="K846" s="6" t="str">
        <f>VLOOKUP(B846,'[1]Current Slope List'!$A$29:$M$1904,11,FALSE)</f>
        <v>Central_Admiralty</v>
      </c>
      <c r="L846" s="5" t="s">
        <v>1469</v>
      </c>
      <c r="M846" s="5" t="s">
        <v>1470</v>
      </c>
      <c r="N846" s="5" t="str">
        <f>VLOOKUP(B846,'[1]Current Slope List'!$A$29:$M$1904,8,FALSE)</f>
        <v>LCSD</v>
      </c>
      <c r="O846" s="7" t="s">
        <v>125</v>
      </c>
      <c r="P846" s="7">
        <v>30</v>
      </c>
      <c r="Q846" s="7">
        <v>3.1</v>
      </c>
      <c r="R846" s="7">
        <v>28</v>
      </c>
      <c r="S846" s="7">
        <f t="shared" si="27"/>
        <v>86.8</v>
      </c>
      <c r="T846" s="17">
        <v>0</v>
      </c>
      <c r="U846" s="17">
        <v>1</v>
      </c>
      <c r="V846" s="17">
        <v>0</v>
      </c>
      <c r="W846" s="17">
        <v>0</v>
      </c>
      <c r="X846" s="12">
        <v>0</v>
      </c>
      <c r="Y846" s="6" t="s">
        <v>61</v>
      </c>
      <c r="Z846" s="6" t="s">
        <v>62</v>
      </c>
      <c r="AA846" s="9" t="s">
        <v>1499</v>
      </c>
      <c r="AB846" s="9" t="s">
        <v>1500</v>
      </c>
      <c r="AC846" s="9" t="s">
        <v>1479</v>
      </c>
      <c r="AD846" s="9" t="s">
        <v>389</v>
      </c>
      <c r="AE846" s="9" t="s">
        <v>319</v>
      </c>
      <c r="AF846" s="5">
        <v>2</v>
      </c>
      <c r="AG846" s="10">
        <f>VLOOKUP(B846,[1]NPRS!$A$29:$O$1904,10,FALSE)</f>
        <v>0.72</v>
      </c>
      <c r="AH846" s="5" t="str">
        <f>VLOOKUP(B846,'[1]Current Slope List'!$A$29:$M$1904,12,FALSE)</f>
        <v>Yes</v>
      </c>
      <c r="AI846" s="6" t="str">
        <f>IF(VLOOKUP(B846,'[1]intensive 2019'!$A$2:$E$145,1,TRUE)=B846,"Y","N")</f>
        <v>Y</v>
      </c>
      <c r="AJ846" s="6" t="str">
        <f>IF(VLOOKUP(B846,[1]PWI!$A$2:$B$239,1,FALSE)=B846,"Y","N")</f>
        <v>Y</v>
      </c>
      <c r="AK846" s="5">
        <v>18</v>
      </c>
      <c r="AL846" s="6" t="s">
        <v>50</v>
      </c>
      <c r="AM846" s="6" t="s">
        <v>50</v>
      </c>
      <c r="AN846" s="6" t="s">
        <v>50</v>
      </c>
      <c r="AO846" s="6" t="str">
        <f>IF(VLOOKUP(B846,[1]Roadside!$B$2:$D$186,1,FALSE)=B846,"Y","N")</f>
        <v>Y</v>
      </c>
      <c r="AP846" s="6" t="s">
        <v>50</v>
      </c>
    </row>
    <row r="847" spans="1:42">
      <c r="A847" s="5">
        <v>846</v>
      </c>
      <c r="B847" s="5" t="s">
        <v>1501</v>
      </c>
      <c r="C847" s="6" t="str">
        <f>IF(VLOOKUP(B847,'[1]Current Slope List'!$A$29:$M$1904,1,FALSE)=B847,"Y","N")</f>
        <v>Y</v>
      </c>
      <c r="D847" s="5" t="str">
        <f>VLOOKUP(B847,'[1]Current Slope List'!$A$29:$M$1904,2,FALSE)</f>
        <v>11SW-B/FR241</v>
      </c>
      <c r="E847" s="5">
        <f>VLOOKUP(B847,'[1]Current Slope List'!$A$29:$M$1904,3,FALSE)</f>
        <v>0</v>
      </c>
      <c r="F847" s="6" t="str">
        <f t="shared" si="26"/>
        <v>WHOLE</v>
      </c>
      <c r="G847" s="6" t="str">
        <f>VLOOKUP(B847,'[1]Current Slope List'!$A$29:$M$1904,4,FALSE)</f>
        <v>CP,ML&amp;Wch</v>
      </c>
      <c r="H847" s="6" t="str">
        <f>VLOOKUP(B847,'[1]Current Slope List'!$A$29:$M$1904,5,FALSE)</f>
        <v>PML</v>
      </c>
      <c r="I847" s="6" t="s">
        <v>1334</v>
      </c>
      <c r="K847" s="6" t="str">
        <f>VLOOKUP(B847,'[1]Current Slope List'!$A$29:$M$1904,11,FALSE)</f>
        <v>Central_Admiralty</v>
      </c>
      <c r="L847" s="5" t="s">
        <v>1469</v>
      </c>
      <c r="M847" s="5" t="s">
        <v>1470</v>
      </c>
      <c r="N847" s="5" t="str">
        <f>VLOOKUP(B847,'[1]Current Slope List'!$A$29:$M$1904,8,FALSE)</f>
        <v>LCSD</v>
      </c>
      <c r="O847" s="7" t="s">
        <v>125</v>
      </c>
      <c r="P847" s="7">
        <v>32</v>
      </c>
      <c r="Q847" s="7">
        <v>5</v>
      </c>
      <c r="R847" s="7">
        <v>35</v>
      </c>
      <c r="S847" s="7">
        <f t="shared" si="27"/>
        <v>175</v>
      </c>
      <c r="T847" s="17">
        <v>0</v>
      </c>
      <c r="U847" s="17">
        <v>1</v>
      </c>
      <c r="V847" s="17">
        <v>0</v>
      </c>
      <c r="W847" s="17">
        <v>0</v>
      </c>
      <c r="X847" s="12">
        <v>0</v>
      </c>
      <c r="Y847" s="6" t="s">
        <v>61</v>
      </c>
      <c r="Z847" s="6" t="s">
        <v>62</v>
      </c>
      <c r="AA847" s="9" t="s">
        <v>1502</v>
      </c>
      <c r="AB847" s="9" t="s">
        <v>1503</v>
      </c>
      <c r="AC847" s="9" t="s">
        <v>1504</v>
      </c>
      <c r="AD847" s="9" t="s">
        <v>1505</v>
      </c>
      <c r="AE847" s="9" t="s">
        <v>1111</v>
      </c>
      <c r="AF847" s="5">
        <v>1</v>
      </c>
      <c r="AG847" s="10">
        <f>VLOOKUP(B847,[1]NPRS!$A$29:$O$1904,10,FALSE)</f>
        <v>11.13</v>
      </c>
      <c r="AH847" s="5" t="str">
        <f>VLOOKUP(B847,'[1]Current Slope List'!$A$29:$M$1904,12,FALSE)</f>
        <v>Yes</v>
      </c>
      <c r="AI847" s="6" t="str">
        <f>IF(VLOOKUP(B847,'[1]intensive 2019'!$A$2:$E$145,1,TRUE)=B847,"Y","N")</f>
        <v>Y</v>
      </c>
      <c r="AJ847" s="6" t="str">
        <f>IF(VLOOKUP(B847,[1]PWI!$A$2:$B$239,1,FALSE)=B847,"Y","N")</f>
        <v>Y</v>
      </c>
      <c r="AK847" s="5">
        <v>8</v>
      </c>
      <c r="AL847" s="6" t="s">
        <v>50</v>
      </c>
      <c r="AM847" s="6" t="s">
        <v>50</v>
      </c>
      <c r="AN847" s="6" t="s">
        <v>50</v>
      </c>
      <c r="AO847" s="6" t="str">
        <f>IF(VLOOKUP(B847,[1]Roadside!$B$2:$D$186,1,FALSE)=B847,"Y","N")</f>
        <v>Y</v>
      </c>
      <c r="AP847" s="6" t="s">
        <v>50</v>
      </c>
    </row>
    <row r="848" spans="1:42">
      <c r="A848" s="5">
        <v>847</v>
      </c>
      <c r="B848" s="5" t="s">
        <v>1506</v>
      </c>
      <c r="C848" s="6" t="str">
        <f>IF(VLOOKUP(B848,'[1]Current Slope List'!$A$29:$M$1904,1,FALSE)=B848,"Y","N")</f>
        <v>Y</v>
      </c>
      <c r="D848" s="5" t="str">
        <f>VLOOKUP(B848,'[1]Current Slope List'!$A$29:$M$1904,2,FALSE)</f>
        <v>11SW-B/FR243</v>
      </c>
      <c r="E848" s="5">
        <f>VLOOKUP(B848,'[1]Current Slope List'!$A$29:$M$1904,3,FALSE)</f>
        <v>0</v>
      </c>
      <c r="F848" s="6" t="str">
        <f t="shared" si="26"/>
        <v>WHOLE</v>
      </c>
      <c r="G848" s="6" t="str">
        <f>VLOOKUP(B848,'[1]Current Slope List'!$A$29:$M$1904,4,FALSE)</f>
        <v>CP,ML&amp;Wch</v>
      </c>
      <c r="H848" s="6" t="str">
        <f>VLOOKUP(B848,'[1]Current Slope List'!$A$29:$M$1904,5,FALSE)</f>
        <v>PML</v>
      </c>
      <c r="I848" s="6" t="s">
        <v>1334</v>
      </c>
      <c r="K848" s="6" t="str">
        <f>VLOOKUP(B848,'[1]Current Slope List'!$A$29:$M$1904,11,FALSE)</f>
        <v>Central_Admiralty</v>
      </c>
      <c r="L848" s="5" t="s">
        <v>1469</v>
      </c>
      <c r="M848" s="5" t="s">
        <v>1470</v>
      </c>
      <c r="N848" s="5" t="str">
        <f>VLOOKUP(B848,'[1]Current Slope List'!$A$29:$M$1904,8,FALSE)</f>
        <v>LCSD</v>
      </c>
      <c r="O848" s="7" t="s">
        <v>46</v>
      </c>
      <c r="P848" s="7">
        <v>40</v>
      </c>
      <c r="Q848" s="7">
        <v>4</v>
      </c>
      <c r="R848" s="7">
        <v>30</v>
      </c>
      <c r="S848" s="7">
        <f t="shared" si="27"/>
        <v>120</v>
      </c>
      <c r="T848" s="17">
        <v>0.3</v>
      </c>
      <c r="U848" s="17">
        <v>0.7</v>
      </c>
      <c r="V848" s="17">
        <v>0</v>
      </c>
      <c r="W848" s="17">
        <v>0</v>
      </c>
      <c r="X848" s="12">
        <v>0</v>
      </c>
      <c r="Y848" s="6" t="s">
        <v>61</v>
      </c>
      <c r="Z848" s="6" t="s">
        <v>62</v>
      </c>
      <c r="AA848" s="9" t="s">
        <v>1507</v>
      </c>
      <c r="AB848" s="9" t="s">
        <v>1508</v>
      </c>
      <c r="AC848" s="9" t="s">
        <v>128</v>
      </c>
      <c r="AD848" s="9" t="s">
        <v>389</v>
      </c>
      <c r="AE848" s="9" t="s">
        <v>303</v>
      </c>
      <c r="AF848" s="5">
        <v>2</v>
      </c>
      <c r="AG848" s="10">
        <f>VLOOKUP(B848,[1]NPRS!$A$29:$O$1904,10,FALSE)</f>
        <v>132.38999999999999</v>
      </c>
      <c r="AH848" s="5" t="str">
        <f>VLOOKUP(B848,'[1]Current Slope List'!$A$29:$M$1904,12,FALSE)</f>
        <v>Yes</v>
      </c>
      <c r="AI848" s="6" t="str">
        <f>IF(VLOOKUP(B848,'[1]intensive 2019'!$A$2:$E$145,1,TRUE)=B848,"Y","N")</f>
        <v>Y</v>
      </c>
      <c r="AJ848" s="6" t="str">
        <f>IF(VLOOKUP(B848,[1]PWI!$A$2:$B$239,1,FALSE)=B848,"Y","N")</f>
        <v>Y</v>
      </c>
      <c r="AK848" s="5">
        <v>18</v>
      </c>
      <c r="AL848" s="6" t="str">
        <f>IF(VLOOKUP(B848,[1]OVT_SWT!$A$2:$E$100,1,FALSE)=B848,"Y","N")</f>
        <v>Y</v>
      </c>
      <c r="AM848" s="6" t="s">
        <v>50</v>
      </c>
      <c r="AN848" s="6" t="s">
        <v>50</v>
      </c>
      <c r="AO848" s="6" t="str">
        <f>IF(VLOOKUP(B848,[1]Roadside!$B$2:$D$186,1,FALSE)=B848,"Y","N")</f>
        <v>Y</v>
      </c>
      <c r="AP848" s="6" t="s">
        <v>50</v>
      </c>
    </row>
    <row r="849" spans="1:42">
      <c r="A849" s="5">
        <v>848</v>
      </c>
      <c r="B849" s="5" t="s">
        <v>1509</v>
      </c>
      <c r="C849" s="6" t="str">
        <f>IF(VLOOKUP(B849,'[1]Current Slope List'!$A$29:$M$1904,1,FALSE)=B849,"Y","N")</f>
        <v>Y</v>
      </c>
      <c r="D849" s="5" t="str">
        <f>VLOOKUP(B849,'[1]Current Slope List'!$A$29:$M$1904,2,FALSE)</f>
        <v>11SW-B/F274</v>
      </c>
      <c r="E849" s="5">
        <f>VLOOKUP(B849,'[1]Current Slope List'!$A$29:$M$1904,3,FALSE)</f>
        <v>0</v>
      </c>
      <c r="F849" s="6" t="str">
        <f t="shared" si="26"/>
        <v>WHOLE</v>
      </c>
      <c r="G849" s="6" t="str">
        <f>VLOOKUP(B849,'[1]Current Slope List'!$A$29:$M$1904,4,FALSE)</f>
        <v>CP,ML&amp;Wch</v>
      </c>
      <c r="H849" s="6" t="str">
        <f>VLOOKUP(B849,'[1]Current Slope List'!$A$29:$M$1904,5,FALSE)</f>
        <v>PML</v>
      </c>
      <c r="I849" s="6" t="s">
        <v>1334</v>
      </c>
      <c r="K849" s="6" t="str">
        <f>VLOOKUP(B849,'[1]Current Slope List'!$A$29:$M$1904,11,FALSE)</f>
        <v>Central_Admiralty</v>
      </c>
      <c r="L849" s="5" t="s">
        <v>1469</v>
      </c>
      <c r="M849" s="5" t="s">
        <v>1470</v>
      </c>
      <c r="N849" s="5" t="str">
        <f>VLOOKUP(B849,'[1]Current Slope List'!$A$29:$M$1904,8,FALSE)</f>
        <v>LCSD</v>
      </c>
      <c r="O849" s="7" t="s">
        <v>46</v>
      </c>
      <c r="P849" s="7">
        <v>35</v>
      </c>
      <c r="Q849" s="7">
        <v>8.5</v>
      </c>
      <c r="R849" s="7">
        <v>35</v>
      </c>
      <c r="S849" s="7">
        <f t="shared" si="27"/>
        <v>297.5</v>
      </c>
      <c r="T849" s="17">
        <v>0</v>
      </c>
      <c r="U849" s="17">
        <v>1</v>
      </c>
      <c r="V849" s="17">
        <v>0</v>
      </c>
      <c r="W849" s="17">
        <v>0</v>
      </c>
      <c r="X849" s="12">
        <v>0</v>
      </c>
      <c r="Y849" s="6" t="s">
        <v>61</v>
      </c>
      <c r="Z849" s="6" t="s">
        <v>62</v>
      </c>
      <c r="AA849" s="9" t="s">
        <v>116</v>
      </c>
      <c r="AB849" s="9" t="s">
        <v>116</v>
      </c>
      <c r="AC849" s="9" t="s">
        <v>116</v>
      </c>
      <c r="AD849" s="9" t="s">
        <v>116</v>
      </c>
      <c r="AE849" s="9" t="s">
        <v>49</v>
      </c>
      <c r="AF849" s="5">
        <v>1</v>
      </c>
      <c r="AG849" s="10">
        <f>VLOOKUP(B849,[1]NPRS!$A$29:$O$1904,10,FALSE)</f>
        <v>1.81</v>
      </c>
      <c r="AH849" s="5" t="str">
        <f>VLOOKUP(B849,'[1]Current Slope List'!$A$29:$M$1904,12,FALSE)</f>
        <v>Yes</v>
      </c>
      <c r="AI849" s="6" t="str">
        <f>IF(VLOOKUP(B849,'[1]intensive 2019'!$A$2:$E$145,1,TRUE)=B849,"Y","N")</f>
        <v>N</v>
      </c>
      <c r="AJ849" s="6" t="s">
        <v>50</v>
      </c>
      <c r="AK849" s="5">
        <v>16</v>
      </c>
      <c r="AL849" s="6" t="s">
        <v>50</v>
      </c>
      <c r="AM849" s="6" t="s">
        <v>50</v>
      </c>
      <c r="AN849" s="6" t="s">
        <v>50</v>
      </c>
      <c r="AO849" s="6" t="s">
        <v>50</v>
      </c>
      <c r="AP849" s="6" t="s">
        <v>50</v>
      </c>
    </row>
    <row r="850" spans="1:42">
      <c r="A850" s="5">
        <v>849</v>
      </c>
      <c r="B850" s="5" t="s">
        <v>1510</v>
      </c>
      <c r="C850" s="6" t="str">
        <f>IF(VLOOKUP(B850,'[1]Current Slope List'!$A$29:$M$1904,1,FALSE)=B850,"Y","N")</f>
        <v>Y</v>
      </c>
      <c r="D850" s="5" t="str">
        <f>VLOOKUP(B850,'[1]Current Slope List'!$A$29:$M$1904,2,FALSE)</f>
        <v>11SW-B/F275</v>
      </c>
      <c r="E850" s="5">
        <f>VLOOKUP(B850,'[1]Current Slope List'!$A$29:$M$1904,3,FALSE)</f>
        <v>0</v>
      </c>
      <c r="F850" s="6" t="str">
        <f t="shared" si="26"/>
        <v>WHOLE</v>
      </c>
      <c r="G850" s="6" t="str">
        <f>VLOOKUP(B850,'[1]Current Slope List'!$A$29:$M$1904,4,FALSE)</f>
        <v>CP,ML&amp;Wch</v>
      </c>
      <c r="H850" s="6" t="str">
        <f>VLOOKUP(B850,'[1]Current Slope List'!$A$29:$M$1904,5,FALSE)</f>
        <v>PML</v>
      </c>
      <c r="I850" s="6" t="s">
        <v>1334</v>
      </c>
      <c r="K850" s="6" t="str">
        <f>VLOOKUP(B850,'[1]Current Slope List'!$A$29:$M$1904,11,FALSE)</f>
        <v>Central_Admiralty</v>
      </c>
      <c r="L850" s="5" t="s">
        <v>1469</v>
      </c>
      <c r="M850" s="5" t="s">
        <v>1470</v>
      </c>
      <c r="N850" s="5" t="str">
        <f>VLOOKUP(B850,'[1]Current Slope List'!$A$29:$M$1904,8,FALSE)</f>
        <v>LCSD</v>
      </c>
      <c r="O850" s="7" t="s">
        <v>46</v>
      </c>
      <c r="P850" s="7">
        <v>30</v>
      </c>
      <c r="Q850" s="7">
        <v>5.7</v>
      </c>
      <c r="R850" s="7">
        <v>22</v>
      </c>
      <c r="S850" s="7">
        <f t="shared" si="27"/>
        <v>125.4</v>
      </c>
      <c r="T850" s="17">
        <v>0.1</v>
      </c>
      <c r="U850" s="17">
        <v>0.9</v>
      </c>
      <c r="V850" s="17">
        <v>0</v>
      </c>
      <c r="W850" s="17">
        <v>0</v>
      </c>
      <c r="X850" s="12">
        <v>0</v>
      </c>
      <c r="Y850" s="6" t="s">
        <v>61</v>
      </c>
      <c r="Z850" s="6" t="s">
        <v>62</v>
      </c>
      <c r="AA850" s="9" t="s">
        <v>116</v>
      </c>
      <c r="AB850" s="9" t="s">
        <v>116</v>
      </c>
      <c r="AC850" s="9" t="s">
        <v>116</v>
      </c>
      <c r="AD850" s="9" t="s">
        <v>116</v>
      </c>
      <c r="AE850" s="9" t="s">
        <v>49</v>
      </c>
      <c r="AF850" s="5">
        <v>2</v>
      </c>
      <c r="AG850" s="10">
        <f>VLOOKUP(B850,[1]NPRS!$A$29:$O$1904,10,FALSE)</f>
        <v>0</v>
      </c>
      <c r="AH850" s="5" t="str">
        <f>VLOOKUP(B850,'[1]Current Slope List'!$A$29:$M$1904,12,FALSE)</f>
        <v>Yes</v>
      </c>
      <c r="AI850" s="6" t="str">
        <f>IF(VLOOKUP(B850,'[1]intensive 2019'!$A$2:$E$145,1,TRUE)=B850,"Y","N")</f>
        <v>N</v>
      </c>
      <c r="AJ850" s="6" t="s">
        <v>50</v>
      </c>
      <c r="AK850" s="5">
        <v>19</v>
      </c>
      <c r="AL850" s="6" t="s">
        <v>50</v>
      </c>
      <c r="AM850" s="6" t="s">
        <v>50</v>
      </c>
      <c r="AN850" s="6" t="s">
        <v>50</v>
      </c>
      <c r="AO850" s="6" t="s">
        <v>50</v>
      </c>
      <c r="AP850" s="6" t="s">
        <v>50</v>
      </c>
    </row>
    <row r="851" spans="1:42">
      <c r="A851" s="5">
        <v>850</v>
      </c>
      <c r="B851" s="5" t="s">
        <v>1511</v>
      </c>
      <c r="C851" s="6" t="str">
        <f>IF(VLOOKUP(B851,'[1]Current Slope List'!$A$29:$M$1904,1,FALSE)=B851,"Y","N")</f>
        <v>Y</v>
      </c>
      <c r="D851" s="5" t="str">
        <f>VLOOKUP(B851,'[1]Current Slope List'!$A$29:$M$1904,2,FALSE)</f>
        <v>11SW-B/FR279</v>
      </c>
      <c r="E851" s="5">
        <f>VLOOKUP(B851,'[1]Current Slope List'!$A$29:$M$1904,3,FALSE)</f>
        <v>0</v>
      </c>
      <c r="F851" s="6" t="str">
        <f t="shared" si="26"/>
        <v>WHOLE</v>
      </c>
      <c r="G851" s="6" t="str">
        <f>VLOOKUP(B851,'[1]Current Slope List'!$A$29:$M$1904,4,FALSE)</f>
        <v>CP,ML&amp;Wch</v>
      </c>
      <c r="H851" s="6" t="str">
        <f>VLOOKUP(B851,'[1]Current Slope List'!$A$29:$M$1904,5,FALSE)</f>
        <v>PML</v>
      </c>
      <c r="I851" s="6" t="s">
        <v>1334</v>
      </c>
      <c r="K851" s="6" t="str">
        <f>VLOOKUP(B851,'[1]Current Slope List'!$A$29:$M$1904,11,FALSE)</f>
        <v>Central_Admiralty</v>
      </c>
      <c r="L851" s="5" t="s">
        <v>1469</v>
      </c>
      <c r="M851" s="5" t="s">
        <v>1470</v>
      </c>
      <c r="N851" s="5" t="str">
        <f>VLOOKUP(B851,'[1]Current Slope List'!$A$29:$M$1904,8,FALSE)</f>
        <v>LCSD</v>
      </c>
      <c r="O851" s="7" t="s">
        <v>46</v>
      </c>
      <c r="P851" s="7">
        <v>40</v>
      </c>
      <c r="Q851" s="7">
        <v>2.2000000000000002</v>
      </c>
      <c r="R851" s="7">
        <v>40</v>
      </c>
      <c r="S851" s="7">
        <f t="shared" si="27"/>
        <v>88</v>
      </c>
      <c r="T851" s="17">
        <v>0.1</v>
      </c>
      <c r="U851" s="17">
        <v>0.9</v>
      </c>
      <c r="V851" s="17">
        <v>0</v>
      </c>
      <c r="W851" s="17">
        <v>0</v>
      </c>
      <c r="X851" s="12">
        <v>0</v>
      </c>
      <c r="Y851" s="6" t="s">
        <v>61</v>
      </c>
      <c r="Z851" s="6" t="s">
        <v>62</v>
      </c>
      <c r="AA851" s="9" t="s">
        <v>237</v>
      </c>
      <c r="AB851" s="9" t="s">
        <v>329</v>
      </c>
      <c r="AC851" s="9" t="s">
        <v>121</v>
      </c>
      <c r="AD851" s="9" t="s">
        <v>297</v>
      </c>
      <c r="AE851" s="9" t="s">
        <v>62</v>
      </c>
      <c r="AF851" s="5">
        <v>2</v>
      </c>
      <c r="AG851" s="10">
        <f>VLOOKUP(B851,[1]NPRS!$A$29:$O$1904,10,FALSE)</f>
        <v>0.57999999999999996</v>
      </c>
      <c r="AH851" s="5" t="str">
        <f>VLOOKUP(B851,'[1]Current Slope List'!$A$29:$M$1904,12,FALSE)</f>
        <v>Yes</v>
      </c>
      <c r="AI851" s="6" t="str">
        <f>IF(VLOOKUP(B851,'[1]intensive 2019'!$A$2:$E$145,1,TRUE)=B851,"Y","N")</f>
        <v>N</v>
      </c>
      <c r="AJ851" s="6" t="s">
        <v>50</v>
      </c>
      <c r="AK851" s="5">
        <v>7</v>
      </c>
      <c r="AL851" s="6" t="s">
        <v>50</v>
      </c>
      <c r="AM851" s="6" t="s">
        <v>50</v>
      </c>
      <c r="AN851" s="6" t="s">
        <v>50</v>
      </c>
      <c r="AO851" s="6" t="s">
        <v>50</v>
      </c>
      <c r="AP851" s="6" t="s">
        <v>50</v>
      </c>
    </row>
    <row r="852" spans="1:42">
      <c r="A852" s="5">
        <v>851</v>
      </c>
      <c r="B852" s="5" t="s">
        <v>1512</v>
      </c>
      <c r="C852" s="6" t="str">
        <f>IF(VLOOKUP(B852,'[1]Current Slope List'!$A$29:$M$1904,1,FALSE)=B852,"Y","N")</f>
        <v>Y</v>
      </c>
      <c r="D852" s="5" t="str">
        <f>VLOOKUP(B852,'[1]Current Slope List'!$A$29:$M$1904,2,FALSE)</f>
        <v>11SW-B/F9</v>
      </c>
      <c r="E852" s="5">
        <f>VLOOKUP(B852,'[1]Current Slope List'!$A$29:$M$1904,3,FALSE)</f>
        <v>0</v>
      </c>
      <c r="F852" s="6" t="str">
        <f t="shared" si="26"/>
        <v>WHOLE</v>
      </c>
      <c r="G852" s="6" t="str">
        <f>VLOOKUP(B852,'[1]Current Slope List'!$A$29:$M$1904,4,FALSE)</f>
        <v>CP,ML&amp;Wch</v>
      </c>
      <c r="H852" s="6" t="str">
        <f>VLOOKUP(B852,'[1]Current Slope List'!$A$29:$M$1904,5,FALSE)</f>
        <v>PML</v>
      </c>
      <c r="I852" s="6" t="s">
        <v>1334</v>
      </c>
      <c r="K852" s="6" t="str">
        <f>VLOOKUP(B852,'[1]Current Slope List'!$A$29:$M$1904,11,FALSE)</f>
        <v>Central_Admiralty</v>
      </c>
      <c r="L852" s="5" t="s">
        <v>1469</v>
      </c>
      <c r="M852" s="5" t="s">
        <v>1470</v>
      </c>
      <c r="N852" s="5" t="str">
        <f>VLOOKUP(B852,'[1]Current Slope List'!$A$29:$M$1904,8,FALSE)</f>
        <v>LCSD</v>
      </c>
      <c r="O852" s="7" t="s">
        <v>46</v>
      </c>
      <c r="P852" s="7">
        <v>22</v>
      </c>
      <c r="Q852" s="7">
        <v>10.7</v>
      </c>
      <c r="R852" s="7">
        <v>170</v>
      </c>
      <c r="S852" s="7">
        <f t="shared" si="27"/>
        <v>1818.9999999999998</v>
      </c>
      <c r="T852" s="17">
        <v>0</v>
      </c>
      <c r="U852" s="17">
        <v>1</v>
      </c>
      <c r="V852" s="17">
        <v>0</v>
      </c>
      <c r="W852" s="17">
        <v>0</v>
      </c>
      <c r="X852" s="12">
        <v>0</v>
      </c>
      <c r="Y852" s="6" t="s">
        <v>61</v>
      </c>
      <c r="Z852" s="6" t="s">
        <v>62</v>
      </c>
      <c r="AA852" s="9" t="s">
        <v>116</v>
      </c>
      <c r="AB852" s="9" t="s">
        <v>116</v>
      </c>
      <c r="AC852" s="9" t="s">
        <v>116</v>
      </c>
      <c r="AD852" s="9" t="s">
        <v>116</v>
      </c>
      <c r="AE852" s="9" t="s">
        <v>49</v>
      </c>
      <c r="AF852" s="5">
        <v>2</v>
      </c>
      <c r="AG852" s="10">
        <f>VLOOKUP(B852,[1]NPRS!$A$29:$O$1904,10,FALSE)</f>
        <v>0.36</v>
      </c>
      <c r="AH852" s="5" t="str">
        <f>VLOOKUP(B852,'[1]Current Slope List'!$A$29:$M$1904,12,FALSE)</f>
        <v>Yes</v>
      </c>
      <c r="AI852" s="6" t="str">
        <f>IF(VLOOKUP(B852,'[1]intensive 2019'!$A$2:$E$145,1,TRUE)=B852,"Y","N")</f>
        <v>Y</v>
      </c>
      <c r="AJ852" s="6" t="str">
        <f>IF(VLOOKUP(B852,[1]PWI!$A$2:$B$239,1,FALSE)=B852,"Y","N")</f>
        <v>Y</v>
      </c>
      <c r="AK852" s="5">
        <v>136</v>
      </c>
      <c r="AL852" s="6" t="s">
        <v>50</v>
      </c>
      <c r="AM852" s="6" t="s">
        <v>50</v>
      </c>
      <c r="AN852" s="6" t="str">
        <f>IF(VLOOKUP(D852,[1]BRR!$A$2:$B$40,1,FALSE)=D852,"Y","N")</f>
        <v>Y</v>
      </c>
      <c r="AO852" s="6" t="s">
        <v>50</v>
      </c>
      <c r="AP852" s="6" t="str">
        <f>IF(VLOOKUP(D852,[1]Greening!$A$4:$C$30,1,FALSE)=D852,"Y","N")</f>
        <v>Y</v>
      </c>
    </row>
    <row r="853" spans="1:42">
      <c r="A853" s="5">
        <v>852</v>
      </c>
      <c r="B853" s="5" t="s">
        <v>1513</v>
      </c>
      <c r="C853" s="6" t="str">
        <f>IF(VLOOKUP(B853,'[1]Current Slope List'!$A$29:$M$1904,1,FALSE)=B853,"Y","N")</f>
        <v>Y</v>
      </c>
      <c r="D853" s="5" t="str">
        <f>VLOOKUP(B853,'[1]Current Slope List'!$A$29:$M$1904,2,FALSE)</f>
        <v>11SW-B/R125</v>
      </c>
      <c r="E853" s="5">
        <f>VLOOKUP(B853,'[1]Current Slope List'!$A$29:$M$1904,3,FALSE)</f>
        <v>0</v>
      </c>
      <c r="F853" s="6" t="str">
        <f t="shared" si="26"/>
        <v>WHOLE</v>
      </c>
      <c r="G853" s="6" t="str">
        <f>VLOOKUP(B853,'[1]Current Slope List'!$A$29:$M$1904,4,FALSE)</f>
        <v>CP,ML&amp;Wch</v>
      </c>
      <c r="H853" s="6" t="str">
        <f>VLOOKUP(B853,'[1]Current Slope List'!$A$29:$M$1904,5,FALSE)</f>
        <v>PML</v>
      </c>
      <c r="I853" s="6" t="s">
        <v>1334</v>
      </c>
      <c r="K853" s="6" t="str">
        <f>VLOOKUP(B853,'[1]Current Slope List'!$A$29:$M$1904,11,FALSE)</f>
        <v>Central_Admiralty</v>
      </c>
      <c r="L853" s="5" t="s">
        <v>1469</v>
      </c>
      <c r="M853" s="5" t="s">
        <v>1470</v>
      </c>
      <c r="N853" s="5" t="str">
        <f>VLOOKUP(B853,'[1]Current Slope List'!$A$29:$M$1904,8,FALSE)</f>
        <v>LCSD</v>
      </c>
      <c r="O853" s="7" t="s">
        <v>46</v>
      </c>
      <c r="P853" s="6" t="s">
        <v>49</v>
      </c>
      <c r="Q853" s="6" t="s">
        <v>49</v>
      </c>
      <c r="R853" s="6" t="s">
        <v>49</v>
      </c>
      <c r="S853" s="6" t="s">
        <v>49</v>
      </c>
      <c r="T853" s="6" t="s">
        <v>49</v>
      </c>
      <c r="U853" s="6" t="s">
        <v>49</v>
      </c>
      <c r="V853" s="6" t="s">
        <v>49</v>
      </c>
      <c r="W853" s="6" t="s">
        <v>49</v>
      </c>
      <c r="X853" s="6" t="s">
        <v>49</v>
      </c>
      <c r="Y853" s="6" t="s">
        <v>49</v>
      </c>
      <c r="Z853" s="6" t="s">
        <v>49</v>
      </c>
      <c r="AA853" s="9" t="s">
        <v>157</v>
      </c>
      <c r="AB853" s="9" t="s">
        <v>228</v>
      </c>
      <c r="AC853" s="9" t="s">
        <v>55</v>
      </c>
      <c r="AD853" s="9" t="s">
        <v>113</v>
      </c>
      <c r="AE853" s="9" t="s">
        <v>72</v>
      </c>
      <c r="AF853" s="5">
        <v>1</v>
      </c>
      <c r="AG853" s="10">
        <f>VLOOKUP(B853,[1]NPRS!$A$29:$O$1904,10,FALSE)</f>
        <v>0</v>
      </c>
      <c r="AH853" s="5" t="str">
        <f>VLOOKUP(B853,'[1]Current Slope List'!$A$29:$M$1904,12,FALSE)</f>
        <v>Yes</v>
      </c>
      <c r="AI853" s="6" t="str">
        <f>IF(VLOOKUP(B853,'[1]intensive 2019'!$A$2:$E$145,1,TRUE)=B853,"Y","N")</f>
        <v>N</v>
      </c>
      <c r="AJ853" s="6" t="s">
        <v>50</v>
      </c>
      <c r="AK853" s="5">
        <v>1</v>
      </c>
      <c r="AL853" s="6" t="s">
        <v>50</v>
      </c>
      <c r="AM853" s="6" t="s">
        <v>50</v>
      </c>
      <c r="AN853" s="6" t="s">
        <v>50</v>
      </c>
      <c r="AO853" s="6" t="s">
        <v>50</v>
      </c>
      <c r="AP853" s="6" t="s">
        <v>50</v>
      </c>
    </row>
    <row r="854" spans="1:42">
      <c r="A854" s="5">
        <v>853</v>
      </c>
      <c r="B854" s="5" t="s">
        <v>1514</v>
      </c>
      <c r="C854" s="6" t="str">
        <f>IF(VLOOKUP(B854,'[1]Current Slope List'!$A$29:$M$1904,1,FALSE)=B854,"Y","N")</f>
        <v>Y</v>
      </c>
      <c r="D854" s="5" t="str">
        <f>VLOOKUP(B854,'[1]Current Slope List'!$A$29:$M$1904,2,FALSE)</f>
        <v>11SW-B/R131</v>
      </c>
      <c r="E854" s="5">
        <f>VLOOKUP(B854,'[1]Current Slope List'!$A$29:$M$1904,3,FALSE)</f>
        <v>0</v>
      </c>
      <c r="F854" s="6" t="str">
        <f t="shared" si="26"/>
        <v>WHOLE</v>
      </c>
      <c r="G854" s="6" t="str">
        <f>VLOOKUP(B854,'[1]Current Slope List'!$A$29:$M$1904,4,FALSE)</f>
        <v>CP,ML&amp;Wch</v>
      </c>
      <c r="H854" s="6" t="str">
        <f>VLOOKUP(B854,'[1]Current Slope List'!$A$29:$M$1904,5,FALSE)</f>
        <v>PML</v>
      </c>
      <c r="I854" s="6" t="s">
        <v>1334</v>
      </c>
      <c r="K854" s="6" t="str">
        <f>VLOOKUP(B854,'[1]Current Slope List'!$A$29:$M$1904,11,FALSE)</f>
        <v>Central_Admiralty</v>
      </c>
      <c r="L854" s="5" t="s">
        <v>1469</v>
      </c>
      <c r="M854" s="5" t="s">
        <v>1470</v>
      </c>
      <c r="N854" s="5" t="str">
        <f>VLOOKUP(B854,'[1]Current Slope List'!$A$29:$M$1904,8,FALSE)</f>
        <v>LCSD</v>
      </c>
      <c r="O854" s="7" t="s">
        <v>46</v>
      </c>
      <c r="P854" s="6" t="s">
        <v>49</v>
      </c>
      <c r="Q854" s="6" t="s">
        <v>49</v>
      </c>
      <c r="R854" s="6" t="s">
        <v>49</v>
      </c>
      <c r="S854" s="6" t="s">
        <v>49</v>
      </c>
      <c r="T854" s="6" t="s">
        <v>49</v>
      </c>
      <c r="U854" s="6" t="s">
        <v>49</v>
      </c>
      <c r="V854" s="6" t="s">
        <v>49</v>
      </c>
      <c r="W854" s="6" t="s">
        <v>49</v>
      </c>
      <c r="X854" s="6" t="s">
        <v>49</v>
      </c>
      <c r="Y854" s="6" t="s">
        <v>49</v>
      </c>
      <c r="Z854" s="6" t="s">
        <v>49</v>
      </c>
      <c r="AA854" s="9">
        <v>4</v>
      </c>
      <c r="AB854" s="9" t="s">
        <v>1515</v>
      </c>
      <c r="AC854" s="9" t="s">
        <v>55</v>
      </c>
      <c r="AD854" s="9" t="s">
        <v>250</v>
      </c>
      <c r="AE854" s="9" t="s">
        <v>62</v>
      </c>
      <c r="AF854" s="5">
        <v>2</v>
      </c>
      <c r="AG854" s="10">
        <f>VLOOKUP(B854,[1]NPRS!$A$29:$O$1904,10,FALSE)</f>
        <v>18.010000000000002</v>
      </c>
      <c r="AH854" s="5" t="str">
        <f>VLOOKUP(B854,'[1]Current Slope List'!$A$29:$M$1904,12,FALSE)</f>
        <v>No</v>
      </c>
      <c r="AI854" s="6" t="str">
        <f>IF(VLOOKUP(B854,'[1]intensive 2019'!$A$2:$E$145,1,TRUE)=B854,"Y","N")</f>
        <v>N</v>
      </c>
      <c r="AJ854" s="6" t="s">
        <v>50</v>
      </c>
      <c r="AL854" s="6" t="s">
        <v>50</v>
      </c>
      <c r="AM854" s="6" t="s">
        <v>50</v>
      </c>
      <c r="AN854" s="6" t="s">
        <v>50</v>
      </c>
      <c r="AO854" s="6" t="s">
        <v>50</v>
      </c>
      <c r="AP854" s="6" t="s">
        <v>50</v>
      </c>
    </row>
    <row r="855" spans="1:42">
      <c r="A855" s="5">
        <v>854</v>
      </c>
      <c r="B855" s="5" t="s">
        <v>1516</v>
      </c>
      <c r="C855" s="6" t="str">
        <f>IF(VLOOKUP(B855,'[1]Current Slope List'!$A$29:$M$1904,1,FALSE)=B855,"Y","N")</f>
        <v>Y</v>
      </c>
      <c r="D855" s="5" t="str">
        <f>VLOOKUP(B855,'[1]Current Slope List'!$A$29:$M$1904,2,FALSE)</f>
        <v>11SW-B/R185</v>
      </c>
      <c r="E855" s="5">
        <f>VLOOKUP(B855,'[1]Current Slope List'!$A$29:$M$1904,3,FALSE)</f>
        <v>0</v>
      </c>
      <c r="F855" s="6" t="str">
        <f t="shared" si="26"/>
        <v>WHOLE</v>
      </c>
      <c r="G855" s="6" t="str">
        <f>VLOOKUP(B855,'[1]Current Slope List'!$A$29:$M$1904,4,FALSE)</f>
        <v>CP,ML&amp;Wch</v>
      </c>
      <c r="H855" s="6" t="str">
        <f>VLOOKUP(B855,'[1]Current Slope List'!$A$29:$M$1904,5,FALSE)</f>
        <v>PML</v>
      </c>
      <c r="I855" s="6" t="s">
        <v>1334</v>
      </c>
      <c r="K855" s="6" t="str">
        <f>VLOOKUP(B855,'[1]Current Slope List'!$A$29:$M$1904,11,FALSE)</f>
        <v>Central_Admiralty</v>
      </c>
      <c r="L855" s="5" t="s">
        <v>1469</v>
      </c>
      <c r="M855" s="5" t="s">
        <v>1470</v>
      </c>
      <c r="N855" s="5" t="str">
        <f>VLOOKUP(B855,'[1]Current Slope List'!$A$29:$M$1904,8,FALSE)</f>
        <v>LCSD</v>
      </c>
      <c r="O855" s="7" t="s">
        <v>46</v>
      </c>
      <c r="P855" s="6" t="s">
        <v>49</v>
      </c>
      <c r="Q855" s="6" t="s">
        <v>49</v>
      </c>
      <c r="R855" s="6" t="s">
        <v>49</v>
      </c>
      <c r="S855" s="6" t="s">
        <v>49</v>
      </c>
      <c r="T855" s="6" t="s">
        <v>49</v>
      </c>
      <c r="U855" s="6" t="s">
        <v>49</v>
      </c>
      <c r="V855" s="6" t="s">
        <v>49</v>
      </c>
      <c r="W855" s="6" t="s">
        <v>49</v>
      </c>
      <c r="X855" s="6" t="s">
        <v>49</v>
      </c>
      <c r="Y855" s="6" t="s">
        <v>49</v>
      </c>
      <c r="Z855" s="6" t="s">
        <v>49</v>
      </c>
      <c r="AA855" s="9" t="s">
        <v>95</v>
      </c>
      <c r="AB855" s="9" t="s">
        <v>55</v>
      </c>
      <c r="AC855" s="9" t="s">
        <v>71</v>
      </c>
      <c r="AD855" s="9" t="s">
        <v>352</v>
      </c>
      <c r="AE855" s="9" t="s">
        <v>72</v>
      </c>
      <c r="AF855" s="5">
        <v>2</v>
      </c>
      <c r="AG855" s="10">
        <f>VLOOKUP(B855,[1]NPRS!$A$29:$O$1904,10,FALSE)</f>
        <v>7.0000000000000007E-2</v>
      </c>
      <c r="AH855" s="5" t="str">
        <f>VLOOKUP(B855,'[1]Current Slope List'!$A$29:$M$1904,12,FALSE)</f>
        <v>Yes</v>
      </c>
      <c r="AI855" s="6" t="str">
        <f>IF(VLOOKUP(B855,'[1]intensive 2019'!$A$2:$E$145,1,TRUE)=B855,"Y","N")</f>
        <v>Y</v>
      </c>
      <c r="AJ855" s="6" t="str">
        <f>IF(VLOOKUP(B855,[1]PWI!$A$2:$B$239,1,FALSE)=B855,"Y","N")</f>
        <v>Y</v>
      </c>
      <c r="AK855" s="5">
        <v>1</v>
      </c>
      <c r="AL855" s="6" t="str">
        <f>IF(VLOOKUP(B855,[1]OVT_SWT!$A$2:$E$100,1,FALSE)=B855,"Y","N")</f>
        <v>Y</v>
      </c>
      <c r="AM855" s="6" t="s">
        <v>50</v>
      </c>
      <c r="AN855" s="6" t="s">
        <v>50</v>
      </c>
      <c r="AO855" s="6" t="str">
        <f>IF(VLOOKUP(B855,[1]Roadside!$B$2:$D$186,1,FALSE)=B855,"Y","N")</f>
        <v>Y</v>
      </c>
      <c r="AP855" s="6" t="s">
        <v>50</v>
      </c>
    </row>
    <row r="856" spans="1:42">
      <c r="A856" s="5">
        <v>855</v>
      </c>
      <c r="B856" s="5" t="s">
        <v>1517</v>
      </c>
      <c r="C856" s="6" t="str">
        <f>IF(VLOOKUP(B856,'[1]Current Slope List'!$A$29:$M$1904,1,FALSE)=B856,"Y","N")</f>
        <v>Y</v>
      </c>
      <c r="D856" s="5" t="str">
        <f>VLOOKUP(B856,'[1]Current Slope List'!$A$29:$M$1904,2,FALSE)</f>
        <v>11SW-B/R187</v>
      </c>
      <c r="E856" s="5">
        <f>VLOOKUP(B856,'[1]Current Slope List'!$A$29:$M$1904,3,FALSE)</f>
        <v>0</v>
      </c>
      <c r="F856" s="6" t="str">
        <f t="shared" si="26"/>
        <v>WHOLE</v>
      </c>
      <c r="G856" s="6" t="str">
        <f>VLOOKUP(B856,'[1]Current Slope List'!$A$29:$M$1904,4,FALSE)</f>
        <v>CP,ML&amp;Wch</v>
      </c>
      <c r="H856" s="6" t="str">
        <f>VLOOKUP(B856,'[1]Current Slope List'!$A$29:$M$1904,5,FALSE)</f>
        <v>PML</v>
      </c>
      <c r="I856" s="6" t="s">
        <v>1334</v>
      </c>
      <c r="K856" s="6" t="str">
        <f>VLOOKUP(B856,'[1]Current Slope List'!$A$29:$M$1904,11,FALSE)</f>
        <v>Central_Admiralty</v>
      </c>
      <c r="L856" s="5" t="s">
        <v>1469</v>
      </c>
      <c r="M856" s="5" t="s">
        <v>1470</v>
      </c>
      <c r="N856" s="5" t="str">
        <f>VLOOKUP(B856,'[1]Current Slope List'!$A$29:$M$1904,8,FALSE)</f>
        <v>LCSD</v>
      </c>
      <c r="O856" s="7" t="s">
        <v>46</v>
      </c>
      <c r="P856" s="6" t="s">
        <v>49</v>
      </c>
      <c r="Q856" s="6" t="s">
        <v>49</v>
      </c>
      <c r="R856" s="6" t="s">
        <v>49</v>
      </c>
      <c r="S856" s="6" t="s">
        <v>49</v>
      </c>
      <c r="T856" s="6" t="s">
        <v>49</v>
      </c>
      <c r="U856" s="6" t="s">
        <v>49</v>
      </c>
      <c r="V856" s="6" t="s">
        <v>49</v>
      </c>
      <c r="W856" s="6" t="s">
        <v>49</v>
      </c>
      <c r="X856" s="6" t="s">
        <v>49</v>
      </c>
      <c r="Y856" s="6" t="s">
        <v>49</v>
      </c>
      <c r="Z856" s="6" t="s">
        <v>49</v>
      </c>
      <c r="AA856" s="9">
        <v>6.8</v>
      </c>
      <c r="AB856" s="9">
        <v>37</v>
      </c>
      <c r="AC856" s="9" t="s">
        <v>71</v>
      </c>
      <c r="AD856" s="9" t="s">
        <v>297</v>
      </c>
      <c r="AE856" s="9" t="s">
        <v>72</v>
      </c>
      <c r="AF856" s="5">
        <v>2</v>
      </c>
      <c r="AG856" s="10">
        <f>VLOOKUP(B856,[1]NPRS!$A$29:$O$1904,10,FALSE)</f>
        <v>0.93</v>
      </c>
      <c r="AH856" s="5" t="str">
        <f>VLOOKUP(B856,'[1]Current Slope List'!$A$29:$M$1904,12,FALSE)</f>
        <v>No</v>
      </c>
      <c r="AI856" s="6" t="str">
        <f>IF(VLOOKUP(B856,'[1]intensive 2019'!$A$2:$E$145,1,TRUE)=B856,"Y","N")</f>
        <v>N</v>
      </c>
      <c r="AJ856" s="6" t="s">
        <v>50</v>
      </c>
      <c r="AL856" s="6" t="s">
        <v>50</v>
      </c>
      <c r="AM856" s="6" t="s">
        <v>50</v>
      </c>
      <c r="AN856" s="6" t="s">
        <v>50</v>
      </c>
      <c r="AO856" s="6" t="s">
        <v>50</v>
      </c>
      <c r="AP856" s="6" t="s">
        <v>50</v>
      </c>
    </row>
    <row r="857" spans="1:42">
      <c r="A857" s="5">
        <v>856</v>
      </c>
      <c r="B857" s="5" t="s">
        <v>1518</v>
      </c>
      <c r="C857" s="6" t="str">
        <f>IF(VLOOKUP(B857,'[1]Current Slope List'!$A$29:$M$1904,1,FALSE)=B857,"Y","N")</f>
        <v>Y</v>
      </c>
      <c r="D857" s="5" t="str">
        <f>VLOOKUP(B857,'[1]Current Slope List'!$A$29:$M$1904,2,FALSE)</f>
        <v>11SW-B/R194</v>
      </c>
      <c r="E857" s="5">
        <f>VLOOKUP(B857,'[1]Current Slope List'!$A$29:$M$1904,3,FALSE)</f>
        <v>0</v>
      </c>
      <c r="F857" s="6" t="str">
        <f t="shared" si="26"/>
        <v>WHOLE</v>
      </c>
      <c r="G857" s="6" t="str">
        <f>VLOOKUP(B857,'[1]Current Slope List'!$A$29:$M$1904,4,FALSE)</f>
        <v>CP,ML&amp;Wch</v>
      </c>
      <c r="H857" s="6" t="str">
        <f>VLOOKUP(B857,'[1]Current Slope List'!$A$29:$M$1904,5,FALSE)</f>
        <v>PML</v>
      </c>
      <c r="I857" s="6" t="s">
        <v>1334</v>
      </c>
      <c r="K857" s="6" t="str">
        <f>VLOOKUP(B857,'[1]Current Slope List'!$A$29:$M$1904,11,FALSE)</f>
        <v>Central_Admiralty</v>
      </c>
      <c r="L857" s="5" t="s">
        <v>1469</v>
      </c>
      <c r="M857" s="5" t="s">
        <v>1470</v>
      </c>
      <c r="N857" s="5" t="str">
        <f>VLOOKUP(B857,'[1]Current Slope List'!$A$29:$M$1904,8,FALSE)</f>
        <v>LCSD</v>
      </c>
      <c r="O857" s="7" t="s">
        <v>46</v>
      </c>
      <c r="P857" s="6" t="s">
        <v>49</v>
      </c>
      <c r="Q857" s="6" t="s">
        <v>49</v>
      </c>
      <c r="R857" s="6" t="s">
        <v>49</v>
      </c>
      <c r="S857" s="6" t="s">
        <v>49</v>
      </c>
      <c r="T857" s="6" t="s">
        <v>49</v>
      </c>
      <c r="U857" s="6" t="s">
        <v>49</v>
      </c>
      <c r="V857" s="6" t="s">
        <v>49</v>
      </c>
      <c r="W857" s="6" t="s">
        <v>49</v>
      </c>
      <c r="X857" s="6" t="s">
        <v>49</v>
      </c>
      <c r="Y857" s="6" t="s">
        <v>49</v>
      </c>
      <c r="Z857" s="6" t="s">
        <v>49</v>
      </c>
      <c r="AA857" s="9" t="s">
        <v>185</v>
      </c>
      <c r="AB857" s="9" t="s">
        <v>131</v>
      </c>
      <c r="AC857" s="9" t="s">
        <v>121</v>
      </c>
      <c r="AD857" s="9" t="s">
        <v>97</v>
      </c>
      <c r="AE857" s="9" t="s">
        <v>62</v>
      </c>
      <c r="AF857" s="5">
        <v>2</v>
      </c>
      <c r="AG857" s="10">
        <f>VLOOKUP(B857,[1]NPRS!$A$29:$O$1904,10,FALSE)</f>
        <v>0.13</v>
      </c>
      <c r="AH857" s="5" t="str">
        <f>VLOOKUP(B857,'[1]Current Slope List'!$A$29:$M$1904,12,FALSE)</f>
        <v>No</v>
      </c>
      <c r="AI857" s="6" t="str">
        <f>IF(VLOOKUP(B857,'[1]intensive 2019'!$A$2:$E$145,1,TRUE)=B857,"Y","N")</f>
        <v>N</v>
      </c>
      <c r="AJ857" s="6" t="s">
        <v>50</v>
      </c>
      <c r="AL857" s="6" t="s">
        <v>50</v>
      </c>
      <c r="AM857" s="6" t="s">
        <v>50</v>
      </c>
      <c r="AN857" s="6" t="s">
        <v>50</v>
      </c>
      <c r="AO857" s="6" t="s">
        <v>50</v>
      </c>
      <c r="AP857" s="6" t="s">
        <v>50</v>
      </c>
    </row>
    <row r="858" spans="1:42">
      <c r="A858" s="5">
        <v>857</v>
      </c>
      <c r="B858" s="5" t="s">
        <v>1519</v>
      </c>
      <c r="C858" s="6" t="str">
        <f>IF(VLOOKUP(B858,'[1]Current Slope List'!$A$29:$M$1904,1,FALSE)=B858,"Y","N")</f>
        <v>Y</v>
      </c>
      <c r="D858" s="5" t="str">
        <f>VLOOKUP(B858,'[1]Current Slope List'!$A$29:$M$1904,2,FALSE)</f>
        <v>11SW-B/C650</v>
      </c>
      <c r="E858" s="5">
        <f>VLOOKUP(B858,'[1]Current Slope List'!$A$29:$M$1904,3,FALSE)</f>
        <v>0</v>
      </c>
      <c r="F858" s="6" t="str">
        <f t="shared" si="26"/>
        <v>WHOLE</v>
      </c>
      <c r="G858" s="6" t="str">
        <f>VLOOKUP(B858,'[1]Current Slope List'!$A$29:$M$1904,4,FALSE)</f>
        <v>CP,ML&amp;Wch</v>
      </c>
      <c r="H858" s="6" t="str">
        <f>VLOOKUP(B858,'[1]Current Slope List'!$A$29:$M$1904,5,FALSE)</f>
        <v>PML</v>
      </c>
      <c r="I858" s="6" t="s">
        <v>1334</v>
      </c>
      <c r="K858" s="6" t="str">
        <f>VLOOKUP(B858,'[1]Current Slope List'!$A$29:$M$1904,11,FALSE)</f>
        <v>Central_Admiralty</v>
      </c>
      <c r="L858" s="5" t="s">
        <v>1469</v>
      </c>
      <c r="M858" s="5" t="s">
        <v>1470</v>
      </c>
      <c r="N858" s="5" t="str">
        <f>VLOOKUP(B858,'[1]Current Slope List'!$A$29:$M$1904,8,FALSE)</f>
        <v>LCSD</v>
      </c>
      <c r="O858" s="7" t="s">
        <v>46</v>
      </c>
      <c r="P858" s="7">
        <v>46</v>
      </c>
      <c r="Q858" s="7">
        <v>5.7</v>
      </c>
      <c r="R858" s="7">
        <v>25</v>
      </c>
      <c r="S858" s="7">
        <f t="shared" si="27"/>
        <v>142.5</v>
      </c>
      <c r="T858" s="11">
        <v>0</v>
      </c>
      <c r="U858" s="17">
        <v>0</v>
      </c>
      <c r="V858" s="17">
        <v>0</v>
      </c>
      <c r="W858" s="17">
        <v>0.65</v>
      </c>
      <c r="X858" s="17">
        <v>0.35</v>
      </c>
      <c r="Y858" s="6" t="s">
        <v>78</v>
      </c>
      <c r="Z858" s="6" t="s">
        <v>72</v>
      </c>
      <c r="AA858" s="9" t="s">
        <v>116</v>
      </c>
      <c r="AB858" s="9" t="s">
        <v>116</v>
      </c>
      <c r="AC858" s="9" t="s">
        <v>116</v>
      </c>
      <c r="AD858" s="9" t="s">
        <v>116</v>
      </c>
      <c r="AE858" s="9" t="s">
        <v>49</v>
      </c>
      <c r="AG858" s="10">
        <f>VLOOKUP(B858,[1]NPRS!$A$29:$O$1904,10,FALSE)</f>
        <v>0</v>
      </c>
      <c r="AH858" s="5" t="str">
        <f>VLOOKUP(B858,'[1]Current Slope List'!$A$29:$M$1904,12,FALSE)</f>
        <v>Yes</v>
      </c>
      <c r="AI858" s="6" t="str">
        <f>IF(VLOOKUP(B858,'[1]intensive 2019'!$A$2:$E$145,1,TRUE)=B858,"Y","N")</f>
        <v>N</v>
      </c>
      <c r="AJ858" s="6" t="s">
        <v>50</v>
      </c>
      <c r="AL858" s="6" t="s">
        <v>50</v>
      </c>
      <c r="AM858" s="6" t="s">
        <v>50</v>
      </c>
      <c r="AN858" s="6" t="s">
        <v>50</v>
      </c>
      <c r="AO858" s="6" t="s">
        <v>50</v>
      </c>
      <c r="AP858" s="6" t="s">
        <v>50</v>
      </c>
    </row>
    <row r="859" spans="1:42">
      <c r="A859" s="5">
        <v>858</v>
      </c>
      <c r="B859" s="5" t="s">
        <v>1520</v>
      </c>
      <c r="C859" s="6" t="str">
        <f>IF(VLOOKUP(B859,'[1]Current Slope List'!$A$29:$M$1904,1,FALSE)=B859,"Y","N")</f>
        <v>Y</v>
      </c>
      <c r="D859" s="5" t="str">
        <f>VLOOKUP(B859,'[1]Current Slope List'!$A$29:$M$1904,2,FALSE)</f>
        <v>11SW-A/R49</v>
      </c>
      <c r="E859" s="5">
        <f>VLOOKUP(B859,'[1]Current Slope List'!$A$29:$M$1904,3,FALSE)</f>
        <v>0</v>
      </c>
      <c r="F859" s="6" t="str">
        <f t="shared" si="26"/>
        <v>WHOLE</v>
      </c>
      <c r="G859" s="6" t="str">
        <f>VLOOKUP(B859,'[1]Current Slope List'!$A$29:$M$1904,4,FALSE)</f>
        <v>CP,ML&amp;Wch</v>
      </c>
      <c r="H859" s="6" t="str">
        <f>VLOOKUP(B859,'[1]Current Slope List'!$A$29:$M$1904,5,FALSE)</f>
        <v>C-W</v>
      </c>
      <c r="I859" s="6" t="s">
        <v>1334</v>
      </c>
      <c r="K859" s="6" t="str">
        <f>VLOOKUP(B859,'[1]Current Slope List'!$A$29:$M$1904,11,FALSE)</f>
        <v>SheungWan_SaiYingPun</v>
      </c>
      <c r="L859" s="5" t="s">
        <v>1521</v>
      </c>
      <c r="M859" s="5" t="s">
        <v>1522</v>
      </c>
      <c r="N859" s="5" t="str">
        <f>VLOOKUP(B859,'[1]Current Slope List'!$A$29:$M$1904,8,FALSE)</f>
        <v>EB</v>
      </c>
      <c r="O859" s="7" t="s">
        <v>46</v>
      </c>
      <c r="P859" s="6" t="s">
        <v>49</v>
      </c>
      <c r="Q859" s="6" t="s">
        <v>49</v>
      </c>
      <c r="R859" s="6" t="s">
        <v>49</v>
      </c>
      <c r="S859" s="6" t="s">
        <v>49</v>
      </c>
      <c r="T859" s="6" t="s">
        <v>49</v>
      </c>
      <c r="U859" s="6" t="s">
        <v>49</v>
      </c>
      <c r="V859" s="6" t="s">
        <v>49</v>
      </c>
      <c r="W859" s="6" t="s">
        <v>49</v>
      </c>
      <c r="X859" s="6" t="s">
        <v>49</v>
      </c>
      <c r="Y859" s="6" t="s">
        <v>49</v>
      </c>
      <c r="Z859" s="6" t="s">
        <v>49</v>
      </c>
      <c r="AA859" s="9">
        <v>8.6</v>
      </c>
      <c r="AB859" s="9" t="s">
        <v>436</v>
      </c>
      <c r="AC859" s="9" t="s">
        <v>71</v>
      </c>
      <c r="AD859" s="9" t="s">
        <v>392</v>
      </c>
      <c r="AE859" s="9" t="s">
        <v>72</v>
      </c>
      <c r="AF859" s="5">
        <v>1</v>
      </c>
      <c r="AG859" s="10">
        <f>VLOOKUP(B859,[1]NPRS!$A$29:$O$1904,10,FALSE)</f>
        <v>1630.04</v>
      </c>
      <c r="AH859" s="5" t="str">
        <f>VLOOKUP(B859,'[1]Current Slope List'!$A$29:$M$1904,12,FALSE)</f>
        <v>No</v>
      </c>
      <c r="AI859" s="6" t="str">
        <f>IF(VLOOKUP(B859,'[1]intensive 2019'!$A$2:$E$145,1,TRUE)=B859,"Y","N")</f>
        <v>N</v>
      </c>
      <c r="AJ859" s="6" t="s">
        <v>50</v>
      </c>
      <c r="AL859" s="6" t="s">
        <v>50</v>
      </c>
      <c r="AM859" s="6" t="s">
        <v>50</v>
      </c>
      <c r="AN859" s="6" t="s">
        <v>50</v>
      </c>
      <c r="AO859" s="6" t="s">
        <v>50</v>
      </c>
      <c r="AP859" s="6" t="s">
        <v>50</v>
      </c>
    </row>
    <row r="860" spans="1:42">
      <c r="A860" s="5">
        <v>859</v>
      </c>
      <c r="B860" s="5" t="s">
        <v>1523</v>
      </c>
      <c r="C860" s="6" t="str">
        <f>IF(VLOOKUP(B860,'[1]Current Slope List'!$A$29:$M$1904,1,FALSE)=B860,"Y","N")</f>
        <v>Y</v>
      </c>
      <c r="D860" s="5" t="str">
        <f>VLOOKUP(B860,'[1]Current Slope List'!$A$29:$M$1904,2,FALSE)</f>
        <v>11SW-A/FR241</v>
      </c>
      <c r="E860" s="5">
        <f>VLOOKUP(B860,'[1]Current Slope List'!$A$29:$M$1904,3,FALSE)</f>
        <v>0</v>
      </c>
      <c r="F860" s="6" t="str">
        <f t="shared" si="26"/>
        <v>WHOLE</v>
      </c>
      <c r="G860" s="6" t="str">
        <f>VLOOKUP(B860,'[1]Current Slope List'!$A$29:$M$1904,4,FALSE)</f>
        <v>CP,ML&amp;Wch</v>
      </c>
      <c r="H860" s="6" t="str">
        <f>VLOOKUP(B860,'[1]Current Slope List'!$A$29:$M$1904,5,FALSE)</f>
        <v>C-W</v>
      </c>
      <c r="I860" s="6" t="s">
        <v>1334</v>
      </c>
      <c r="K860" s="6" t="str">
        <f>VLOOKUP(B860,'[1]Current Slope List'!$A$29:$M$1904,11,FALSE)</f>
        <v>SheungWan_SaiYingPun</v>
      </c>
      <c r="L860" s="5" t="s">
        <v>1524</v>
      </c>
      <c r="M860" s="5" t="s">
        <v>1525</v>
      </c>
      <c r="N860" s="5" t="str">
        <f>VLOOKUP(B860,'[1]Current Slope List'!$A$29:$M$1904,8,FALSE)</f>
        <v>LCSD</v>
      </c>
      <c r="O860" s="7" t="s">
        <v>46</v>
      </c>
      <c r="P860" s="7">
        <v>35</v>
      </c>
      <c r="Q860" s="7">
        <v>3.5</v>
      </c>
      <c r="R860" s="7">
        <v>33</v>
      </c>
      <c r="S860" s="7">
        <f t="shared" si="27"/>
        <v>115.5</v>
      </c>
      <c r="T860" s="17">
        <v>0</v>
      </c>
      <c r="U860" s="17">
        <v>1</v>
      </c>
      <c r="V860" s="17">
        <v>0</v>
      </c>
      <c r="W860" s="17">
        <v>0</v>
      </c>
      <c r="X860" s="17">
        <v>0</v>
      </c>
      <c r="Y860" s="6" t="s">
        <v>61</v>
      </c>
      <c r="Z860" s="6" t="s">
        <v>62</v>
      </c>
      <c r="AA860" s="9" t="s">
        <v>361</v>
      </c>
      <c r="AB860" s="9" t="s">
        <v>476</v>
      </c>
      <c r="AC860" s="9" t="s">
        <v>121</v>
      </c>
      <c r="AD860" s="9" t="s">
        <v>56</v>
      </c>
      <c r="AE860" s="9" t="s">
        <v>72</v>
      </c>
      <c r="AF860" s="5">
        <v>2</v>
      </c>
      <c r="AG860" s="10">
        <f>VLOOKUP(B860,[1]NPRS!$A$29:$O$1904,10,FALSE)</f>
        <v>0.09</v>
      </c>
      <c r="AH860" s="5" t="str">
        <f>VLOOKUP(B860,'[1]Current Slope List'!$A$29:$M$1904,12,FALSE)</f>
        <v>Yes</v>
      </c>
      <c r="AI860" s="6" t="str">
        <f>IF(VLOOKUP(B860,'[1]intensive 2019'!$A$2:$E$145,1,TRUE)=B860,"Y","N")</f>
        <v>N</v>
      </c>
      <c r="AJ860" s="6" t="s">
        <v>50</v>
      </c>
      <c r="AK860" s="5">
        <v>1</v>
      </c>
      <c r="AL860" s="6" t="s">
        <v>50</v>
      </c>
      <c r="AM860" s="6" t="s">
        <v>50</v>
      </c>
      <c r="AN860" s="6" t="s">
        <v>50</v>
      </c>
      <c r="AO860" s="6" t="s">
        <v>50</v>
      </c>
      <c r="AP860" s="6" t="s">
        <v>50</v>
      </c>
    </row>
    <row r="861" spans="1:42">
      <c r="A861" s="5">
        <v>860</v>
      </c>
      <c r="B861" s="5" t="s">
        <v>1526</v>
      </c>
      <c r="C861" s="6" t="str">
        <f>IF(VLOOKUP(B861,'[1]Current Slope List'!$A$29:$M$1904,1,FALSE)=B861,"Y","N")</f>
        <v>Y</v>
      </c>
      <c r="D861" s="5" t="str">
        <f>VLOOKUP(B861,'[1]Current Slope List'!$A$29:$M$1904,2,FALSE)</f>
        <v>11SW-A/R138</v>
      </c>
      <c r="E861" s="5">
        <f>VLOOKUP(B861,'[1]Current Slope List'!$A$29:$M$1904,3,FALSE)</f>
        <v>0</v>
      </c>
      <c r="F861" s="6" t="str">
        <f t="shared" si="26"/>
        <v>WHOLE</v>
      </c>
      <c r="G861" s="6" t="str">
        <f>VLOOKUP(B861,'[1]Current Slope List'!$A$29:$M$1904,4,FALSE)</f>
        <v>CP,ML&amp;Wch</v>
      </c>
      <c r="H861" s="6" t="str">
        <f>VLOOKUP(B861,'[1]Current Slope List'!$A$29:$M$1904,5,FALSE)</f>
        <v>C-W</v>
      </c>
      <c r="I861" s="6" t="s">
        <v>1334</v>
      </c>
      <c r="K861" s="6" t="str">
        <f>VLOOKUP(B861,'[1]Current Slope List'!$A$29:$M$1904,11,FALSE)</f>
        <v>SheungWan_SaiYingPun</v>
      </c>
      <c r="L861" s="5" t="s">
        <v>1524</v>
      </c>
      <c r="M861" s="5" t="s">
        <v>1525</v>
      </c>
      <c r="N861" s="5" t="str">
        <f>VLOOKUP(B861,'[1]Current Slope List'!$A$29:$M$1904,8,FALSE)</f>
        <v>LCSD</v>
      </c>
      <c r="O861" s="7" t="s">
        <v>125</v>
      </c>
      <c r="P861" s="6" t="s">
        <v>49</v>
      </c>
      <c r="Q861" s="6" t="s">
        <v>49</v>
      </c>
      <c r="R861" s="6" t="s">
        <v>49</v>
      </c>
      <c r="S861" s="6" t="s">
        <v>49</v>
      </c>
      <c r="T861" s="6" t="s">
        <v>49</v>
      </c>
      <c r="U861" s="6" t="s">
        <v>49</v>
      </c>
      <c r="V861" s="6" t="s">
        <v>49</v>
      </c>
      <c r="W861" s="6" t="s">
        <v>49</v>
      </c>
      <c r="X861" s="6" t="s">
        <v>49</v>
      </c>
      <c r="Y861" s="6" t="s">
        <v>49</v>
      </c>
      <c r="Z861" s="6" t="s">
        <v>49</v>
      </c>
      <c r="AA861" s="9" t="s">
        <v>1527</v>
      </c>
      <c r="AB861" s="9" t="s">
        <v>329</v>
      </c>
      <c r="AC861" s="9" t="s">
        <v>121</v>
      </c>
      <c r="AD861" s="9" t="s">
        <v>1467</v>
      </c>
      <c r="AE861" s="9" t="s">
        <v>62</v>
      </c>
      <c r="AF861" s="5">
        <v>1</v>
      </c>
      <c r="AG861" s="10">
        <f>VLOOKUP(B861,[1]NPRS!$A$29:$O$1904,10,FALSE)</f>
        <v>0</v>
      </c>
      <c r="AH861" s="5" t="str">
        <f>VLOOKUP(B861,'[1]Current Slope List'!$A$29:$M$1904,12,FALSE)</f>
        <v>No</v>
      </c>
      <c r="AI861" s="6" t="str">
        <f>IF(VLOOKUP(B861,'[1]intensive 2019'!$A$2:$E$145,1,TRUE)=B861,"Y","N")</f>
        <v>N</v>
      </c>
      <c r="AJ861" s="6" t="s">
        <v>50</v>
      </c>
      <c r="AL861" s="6" t="s">
        <v>50</v>
      </c>
      <c r="AM861" s="6" t="s">
        <v>50</v>
      </c>
      <c r="AN861" s="6" t="s">
        <v>50</v>
      </c>
      <c r="AO861" s="6" t="s">
        <v>50</v>
      </c>
      <c r="AP861" s="6" t="s">
        <v>50</v>
      </c>
    </row>
    <row r="862" spans="1:42">
      <c r="A862" s="5">
        <v>861</v>
      </c>
      <c r="B862" s="5" t="s">
        <v>1528</v>
      </c>
      <c r="C862" s="6" t="str">
        <f>IF(VLOOKUP(B862,'[1]Current Slope List'!$A$29:$M$1904,1,FALSE)=B862,"Y","N")</f>
        <v>Y</v>
      </c>
      <c r="D862" s="5" t="str">
        <f>VLOOKUP(B862,'[1]Current Slope List'!$A$29:$M$1904,2,FALSE)</f>
        <v>11SW-A/R141</v>
      </c>
      <c r="E862" s="5">
        <f>VLOOKUP(B862,'[1]Current Slope List'!$A$29:$M$1904,3,FALSE)</f>
        <v>0</v>
      </c>
      <c r="F862" s="6" t="str">
        <f t="shared" si="26"/>
        <v>WHOLE</v>
      </c>
      <c r="G862" s="6" t="str">
        <f>VLOOKUP(B862,'[1]Current Slope List'!$A$29:$M$1904,4,FALSE)</f>
        <v>CP,ML&amp;Wch</v>
      </c>
      <c r="H862" s="6" t="str">
        <f>VLOOKUP(B862,'[1]Current Slope List'!$A$29:$M$1904,5,FALSE)</f>
        <v>C-W</v>
      </c>
      <c r="I862" s="6" t="s">
        <v>1334</v>
      </c>
      <c r="K862" s="6" t="str">
        <f>VLOOKUP(B862,'[1]Current Slope List'!$A$29:$M$1904,11,FALSE)</f>
        <v>SheungWan_SaiYingPun</v>
      </c>
      <c r="L862" s="5" t="s">
        <v>1524</v>
      </c>
      <c r="M862" s="5" t="s">
        <v>1525</v>
      </c>
      <c r="N862" s="5" t="str">
        <f>VLOOKUP(B862,'[1]Current Slope List'!$A$29:$M$1904,8,FALSE)</f>
        <v>LCSD</v>
      </c>
      <c r="O862" s="7" t="s">
        <v>125</v>
      </c>
      <c r="P862" s="6" t="s">
        <v>49</v>
      </c>
      <c r="Q862" s="6" t="s">
        <v>49</v>
      </c>
      <c r="R862" s="6" t="s">
        <v>49</v>
      </c>
      <c r="S862" s="6" t="s">
        <v>49</v>
      </c>
      <c r="T862" s="6" t="s">
        <v>49</v>
      </c>
      <c r="U862" s="11" t="s">
        <v>49</v>
      </c>
      <c r="V862" s="11" t="s">
        <v>49</v>
      </c>
      <c r="W862" s="11" t="s">
        <v>49</v>
      </c>
      <c r="X862" s="11" t="s">
        <v>49</v>
      </c>
      <c r="Y862" s="6" t="s">
        <v>49</v>
      </c>
      <c r="Z862" s="6" t="s">
        <v>49</v>
      </c>
      <c r="AA862" s="9" t="s">
        <v>305</v>
      </c>
      <c r="AB862" s="9" t="s">
        <v>551</v>
      </c>
      <c r="AC862" s="9" t="s">
        <v>71</v>
      </c>
      <c r="AD862" s="9" t="s">
        <v>97</v>
      </c>
      <c r="AE862" s="9" t="s">
        <v>62</v>
      </c>
      <c r="AF862" s="5">
        <v>1</v>
      </c>
      <c r="AG862" s="10">
        <f>VLOOKUP(B862,[1]NPRS!$A$29:$O$1904,10,FALSE)</f>
        <v>0</v>
      </c>
      <c r="AH862" s="5" t="str">
        <f>VLOOKUP(B862,'[1]Current Slope List'!$A$29:$M$1904,12,FALSE)</f>
        <v>Yes</v>
      </c>
      <c r="AI862" s="6" t="str">
        <f>IF(VLOOKUP(B862,'[1]intensive 2019'!$A$2:$E$145,1,TRUE)=B862,"Y","N")</f>
        <v>Y</v>
      </c>
      <c r="AJ862" s="6" t="str">
        <f>IF(VLOOKUP(B862,[1]PWI!$A$2:$B$239,1,FALSE)=B862,"Y","N")</f>
        <v>Y</v>
      </c>
      <c r="AK862" s="5">
        <v>2</v>
      </c>
      <c r="AL862" s="6" t="str">
        <f>IF(VLOOKUP(B862,[1]OVT_SWT!$A$2:$E$100,1,FALSE)=B862,"Y","N")</f>
        <v>Y</v>
      </c>
      <c r="AM862" s="6" t="s">
        <v>50</v>
      </c>
      <c r="AN862" s="6" t="s">
        <v>50</v>
      </c>
      <c r="AO862" s="6" t="s">
        <v>50</v>
      </c>
      <c r="AP862" s="6" t="s">
        <v>50</v>
      </c>
    </row>
    <row r="863" spans="1:42">
      <c r="A863" s="5">
        <v>862</v>
      </c>
      <c r="B863" s="5" t="s">
        <v>1529</v>
      </c>
      <c r="C863" s="6" t="str">
        <f>IF(VLOOKUP(B863,'[1]Current Slope List'!$A$29:$M$1904,1,FALSE)=B863,"Y","N")</f>
        <v>Y</v>
      </c>
      <c r="D863" s="5" t="str">
        <f>VLOOKUP(B863,'[1]Current Slope List'!$A$29:$M$1904,2,FALSE)</f>
        <v>11SW-B/CR62</v>
      </c>
      <c r="E863" s="5">
        <f>VLOOKUP(B863,'[1]Current Slope List'!$A$29:$M$1904,3,FALSE)</f>
        <v>0</v>
      </c>
      <c r="F863" s="6" t="str">
        <f t="shared" si="26"/>
        <v>WHOLE</v>
      </c>
      <c r="G863" s="6" t="str">
        <f>VLOOKUP(B863,'[1]Current Slope List'!$A$29:$M$1904,4,FALSE)</f>
        <v>CP,ML&amp;Wch</v>
      </c>
      <c r="H863" s="6" t="str">
        <f>VLOOKUP(B863,'[1]Current Slope List'!$A$29:$M$1904,5,FALSE)</f>
        <v>PML</v>
      </c>
      <c r="I863" s="6" t="s">
        <v>1334</v>
      </c>
      <c r="K863" s="6" t="str">
        <f>VLOOKUP(B863,'[1]Current Slope List'!$A$29:$M$1904,11,FALSE)</f>
        <v>Central_Admiralty</v>
      </c>
      <c r="L863" s="5" t="s">
        <v>1530</v>
      </c>
      <c r="M863" s="5" t="s">
        <v>1531</v>
      </c>
      <c r="N863" s="5" t="str">
        <f>VLOOKUP(B863,'[1]Current Slope List'!$A$29:$M$1904,8,FALSE)</f>
        <v>LCSD</v>
      </c>
      <c r="O863" s="7" t="s">
        <v>46</v>
      </c>
      <c r="P863" s="7">
        <v>40</v>
      </c>
      <c r="Q863" s="7">
        <v>7</v>
      </c>
      <c r="R863" s="7">
        <v>65</v>
      </c>
      <c r="S863" s="7">
        <f t="shared" si="27"/>
        <v>455</v>
      </c>
      <c r="T863" s="17">
        <v>0</v>
      </c>
      <c r="U863" s="17">
        <v>0.5</v>
      </c>
      <c r="V863" s="17">
        <v>0</v>
      </c>
      <c r="W863" s="17">
        <v>0</v>
      </c>
      <c r="X863" s="17">
        <v>0.5</v>
      </c>
      <c r="Y863" s="6" t="s">
        <v>183</v>
      </c>
      <c r="Z863" s="6" t="s">
        <v>62</v>
      </c>
      <c r="AA863" s="9" t="s">
        <v>1532</v>
      </c>
      <c r="AB863" s="9" t="s">
        <v>1533</v>
      </c>
      <c r="AC863" s="9" t="s">
        <v>1534</v>
      </c>
      <c r="AD863" s="9" t="s">
        <v>1535</v>
      </c>
      <c r="AE863" s="9" t="s">
        <v>319</v>
      </c>
      <c r="AF863" s="5">
        <v>1</v>
      </c>
      <c r="AG863" s="10">
        <f>VLOOKUP(B863,[1]NPRS!$A$29:$O$1904,10,FALSE)</f>
        <v>0</v>
      </c>
      <c r="AH863" s="5" t="str">
        <f>VLOOKUP(B863,'[1]Current Slope List'!$A$29:$M$1904,12,FALSE)</f>
        <v>Yes</v>
      </c>
      <c r="AI863" s="6" t="str">
        <f>IF(VLOOKUP(B863,'[1]intensive 2019'!$A$2:$E$145,1,TRUE)=B863,"Y","N")</f>
        <v>N</v>
      </c>
      <c r="AJ863" s="6" t="str">
        <f>IF(VLOOKUP(B863,[1]PWI!$A$2:$B$239,1,FALSE)=B863,"Y","N")</f>
        <v>Y</v>
      </c>
      <c r="AK863" s="5">
        <v>10</v>
      </c>
      <c r="AL863" s="6" t="s">
        <v>50</v>
      </c>
      <c r="AM863" s="6" t="s">
        <v>50</v>
      </c>
      <c r="AN863" s="6" t="s">
        <v>50</v>
      </c>
      <c r="AO863" s="6" t="str">
        <f>IF(VLOOKUP(B863,[1]Roadside!$B$2:$D$186,1,FALSE)=B863,"Y","N")</f>
        <v>Y</v>
      </c>
      <c r="AP863" s="6" t="s">
        <v>50</v>
      </c>
    </row>
    <row r="864" spans="1:42">
      <c r="A864" s="5">
        <v>863</v>
      </c>
      <c r="B864" s="5" t="s">
        <v>1536</v>
      </c>
      <c r="C864" s="6" t="str">
        <f>IF(VLOOKUP(B864,'[1]Current Slope List'!$A$29:$M$1904,1,FALSE)=B864,"Y","N")</f>
        <v>Y</v>
      </c>
      <c r="D864" s="5" t="str">
        <f>VLOOKUP(B864,'[1]Current Slope List'!$A$29:$M$1904,2,FALSE)</f>
        <v>11SW-B/CR70</v>
      </c>
      <c r="E864" s="5">
        <f>VLOOKUP(B864,'[1]Current Slope List'!$A$29:$M$1904,3,FALSE)</f>
        <v>1</v>
      </c>
      <c r="F864" s="6">
        <f t="shared" si="26"/>
        <v>1</v>
      </c>
      <c r="G864" s="6" t="str">
        <f>VLOOKUP(B864,'[1]Current Slope List'!$A$29:$M$1904,4,FALSE)</f>
        <v>CP,ML&amp;Wch</v>
      </c>
      <c r="H864" s="6" t="str">
        <f>VLOOKUP(B864,'[1]Current Slope List'!$A$29:$M$1904,5,FALSE)</f>
        <v>PML</v>
      </c>
      <c r="I864" s="6" t="s">
        <v>1334</v>
      </c>
      <c r="K864" s="6" t="str">
        <f>VLOOKUP(B864,'[1]Current Slope List'!$A$29:$M$1904,11,FALSE)</f>
        <v>Central_Admiralty</v>
      </c>
      <c r="L864" s="5" t="s">
        <v>1530</v>
      </c>
      <c r="M864" s="5" t="s">
        <v>1531</v>
      </c>
      <c r="N864" s="5" t="str">
        <f>VLOOKUP(B864,'[1]Current Slope List'!$A$29:$M$1904,8,FALSE)</f>
        <v>LCSD</v>
      </c>
      <c r="O864" s="7" t="s">
        <v>46</v>
      </c>
      <c r="P864" s="7">
        <v>40</v>
      </c>
      <c r="Q864" s="7">
        <v>3.5</v>
      </c>
      <c r="R864" s="7">
        <v>40</v>
      </c>
      <c r="S864" s="7">
        <f t="shared" si="27"/>
        <v>140</v>
      </c>
      <c r="T864" s="17">
        <v>0</v>
      </c>
      <c r="U864" s="17">
        <v>1</v>
      </c>
      <c r="V864" s="17">
        <v>0</v>
      </c>
      <c r="W864" s="17">
        <v>0</v>
      </c>
      <c r="X864" s="17">
        <v>0</v>
      </c>
      <c r="Y864" s="6" t="s">
        <v>61</v>
      </c>
      <c r="Z864" s="6" t="s">
        <v>62</v>
      </c>
      <c r="AA864" s="9" t="s">
        <v>466</v>
      </c>
      <c r="AB864" s="9" t="s">
        <v>288</v>
      </c>
      <c r="AC864" s="9" t="s">
        <v>121</v>
      </c>
      <c r="AD864" s="9" t="s">
        <v>297</v>
      </c>
      <c r="AE864" s="9" t="s">
        <v>72</v>
      </c>
      <c r="AF864" s="5">
        <v>2</v>
      </c>
      <c r="AG864" s="10">
        <f>VLOOKUP(B864,[1]NPRS!$A$29:$O$1904,10,FALSE)</f>
        <v>73.900000000000006</v>
      </c>
      <c r="AH864" s="5" t="str">
        <f>VLOOKUP(B864,'[1]Current Slope List'!$A$29:$M$1904,12,FALSE)</f>
        <v>Yes</v>
      </c>
      <c r="AI864" s="6" t="str">
        <f>IF(VLOOKUP(B864,'[1]intensive 2019'!$A$2:$E$145,1,TRUE)=B864,"Y","N")</f>
        <v>N</v>
      </c>
      <c r="AJ864" s="6" t="str">
        <f>IF(VLOOKUP(B864,[1]PWI!$A$2:$B$239,1,FALSE)=B864,"Y","N")</f>
        <v>Y</v>
      </c>
      <c r="AK864" s="5">
        <v>3</v>
      </c>
      <c r="AL864" s="6" t="s">
        <v>50</v>
      </c>
      <c r="AM864" s="6" t="s">
        <v>50</v>
      </c>
      <c r="AN864" s="6" t="s">
        <v>50</v>
      </c>
      <c r="AO864" s="6" t="str">
        <f>IF(VLOOKUP(B864,[1]Roadside!$B$2:$D$186,1,FALSE)=B864,"Y","N")</f>
        <v>Y</v>
      </c>
      <c r="AP864" s="6" t="s">
        <v>50</v>
      </c>
    </row>
    <row r="865" spans="1:42">
      <c r="A865" s="5">
        <v>864</v>
      </c>
      <c r="B865" s="5" t="s">
        <v>1537</v>
      </c>
      <c r="C865" s="6" t="str">
        <f>IF(VLOOKUP(B865,'[1]Current Slope List'!$A$29:$M$1904,1,FALSE)=B865,"Y","N")</f>
        <v>Y</v>
      </c>
      <c r="D865" s="5" t="str">
        <f>VLOOKUP(B865,'[1]Current Slope List'!$A$29:$M$1904,2,FALSE)</f>
        <v>11SW-B/F8</v>
      </c>
      <c r="E865" s="5">
        <f>VLOOKUP(B865,'[1]Current Slope List'!$A$29:$M$1904,3,FALSE)</f>
        <v>0</v>
      </c>
      <c r="F865" s="6" t="str">
        <f t="shared" si="26"/>
        <v>WHOLE</v>
      </c>
      <c r="G865" s="6" t="str">
        <f>VLOOKUP(B865,'[1]Current Slope List'!$A$29:$M$1904,4,FALSE)</f>
        <v>CP,ML&amp;Wch</v>
      </c>
      <c r="H865" s="6" t="str">
        <f>VLOOKUP(B865,'[1]Current Slope List'!$A$29:$M$1904,5,FALSE)</f>
        <v>PML</v>
      </c>
      <c r="I865" s="6" t="s">
        <v>1334</v>
      </c>
      <c r="K865" s="6" t="str">
        <f>VLOOKUP(B865,'[1]Current Slope List'!$A$29:$M$1904,11,FALSE)</f>
        <v>Central_Admiralty</v>
      </c>
      <c r="L865" s="5" t="s">
        <v>1530</v>
      </c>
      <c r="M865" s="5" t="s">
        <v>1531</v>
      </c>
      <c r="N865" s="5" t="str">
        <f>VLOOKUP(B865,'[1]Current Slope List'!$A$29:$M$1904,8,FALSE)</f>
        <v>LCSD</v>
      </c>
      <c r="O865" s="7" t="s">
        <v>46</v>
      </c>
      <c r="P865" s="7">
        <v>35</v>
      </c>
      <c r="Q865" s="7">
        <v>9</v>
      </c>
      <c r="R865" s="7">
        <v>150</v>
      </c>
      <c r="S865" s="7">
        <f t="shared" si="27"/>
        <v>1350</v>
      </c>
      <c r="T865" s="17">
        <v>0</v>
      </c>
      <c r="U865" s="17">
        <v>1</v>
      </c>
      <c r="V865" s="17">
        <v>0</v>
      </c>
      <c r="W865" s="17">
        <v>0</v>
      </c>
      <c r="X865" s="17">
        <v>0</v>
      </c>
      <c r="Y865" s="6" t="s">
        <v>61</v>
      </c>
      <c r="Z865" s="6" t="s">
        <v>72</v>
      </c>
      <c r="AA865" s="9" t="s">
        <v>116</v>
      </c>
      <c r="AB865" s="9" t="s">
        <v>116</v>
      </c>
      <c r="AC865" s="9" t="s">
        <v>116</v>
      </c>
      <c r="AD865" s="9" t="s">
        <v>116</v>
      </c>
      <c r="AE865" s="9" t="s">
        <v>49</v>
      </c>
      <c r="AF865" s="5">
        <v>2</v>
      </c>
      <c r="AG865" s="10">
        <f>VLOOKUP(B865,[1]NPRS!$A$29:$O$1904,10,FALSE)</f>
        <v>0.9</v>
      </c>
      <c r="AH865" s="5" t="str">
        <f>VLOOKUP(B865,'[1]Current Slope List'!$A$29:$M$1904,12,FALSE)</f>
        <v>Yes</v>
      </c>
      <c r="AI865" s="6" t="str">
        <f>IF(VLOOKUP(B865,'[1]intensive 2019'!$A$2:$E$145,1,TRUE)=B865,"Y","N")</f>
        <v>Y</v>
      </c>
      <c r="AJ865" s="6" t="str">
        <f>IF(VLOOKUP(B865,[1]PWI!$A$2:$B$239,1,FALSE)=B865,"Y","N")</f>
        <v>Y</v>
      </c>
      <c r="AK865" s="5">
        <v>63</v>
      </c>
      <c r="AL865" s="6" t="s">
        <v>50</v>
      </c>
      <c r="AM865" s="6" t="s">
        <v>50</v>
      </c>
      <c r="AN865" s="6" t="s">
        <v>50</v>
      </c>
      <c r="AO865" s="6" t="str">
        <f>IF(VLOOKUP(B865,[1]Roadside!$B$2:$D$186,1,FALSE)=B865,"Y","N")</f>
        <v>Y</v>
      </c>
      <c r="AP865" s="6" t="s">
        <v>50</v>
      </c>
    </row>
    <row r="866" spans="1:42">
      <c r="A866" s="5">
        <v>865</v>
      </c>
      <c r="B866" s="5" t="s">
        <v>1538</v>
      </c>
      <c r="C866" s="6" t="str">
        <f>IF(VLOOKUP(B866,'[1]Current Slope List'!$A$29:$M$1904,1,FALSE)=B866,"Y","N")</f>
        <v>Y</v>
      </c>
      <c r="D866" s="5" t="str">
        <f>VLOOKUP(B866,'[1]Current Slope List'!$A$29:$M$1904,2,FALSE)</f>
        <v>11SW-B/FR91</v>
      </c>
      <c r="E866" s="5">
        <f>VLOOKUP(B866,'[1]Current Slope List'!$A$29:$M$1904,3,FALSE)</f>
        <v>1</v>
      </c>
      <c r="F866" s="6">
        <f t="shared" si="26"/>
        <v>1</v>
      </c>
      <c r="G866" s="6" t="str">
        <f>VLOOKUP(B866,'[1]Current Slope List'!$A$29:$M$1904,4,FALSE)</f>
        <v>CP,ML&amp;Wch</v>
      </c>
      <c r="H866" s="6" t="str">
        <f>VLOOKUP(B866,'[1]Current Slope List'!$A$29:$M$1904,5,FALSE)</f>
        <v>PML</v>
      </c>
      <c r="I866" s="6" t="s">
        <v>1334</v>
      </c>
      <c r="K866" s="6" t="str">
        <f>VLOOKUP(B866,'[1]Current Slope List'!$A$29:$M$1904,11,FALSE)</f>
        <v>Central_Admiralty</v>
      </c>
      <c r="L866" s="5" t="s">
        <v>1530</v>
      </c>
      <c r="M866" s="5" t="s">
        <v>1531</v>
      </c>
      <c r="N866" s="5" t="str">
        <f>VLOOKUP(B866,'[1]Current Slope List'!$A$29:$M$1904,8,FALSE)</f>
        <v>LCSD</v>
      </c>
      <c r="O866" s="7" t="s">
        <v>46</v>
      </c>
      <c r="P866" s="7">
        <v>40</v>
      </c>
      <c r="Q866" s="7">
        <v>6.5</v>
      </c>
      <c r="R866" s="7">
        <v>27</v>
      </c>
      <c r="S866" s="7">
        <f t="shared" si="27"/>
        <v>175.5</v>
      </c>
      <c r="T866" s="17">
        <v>0</v>
      </c>
      <c r="U866" s="17">
        <v>1</v>
      </c>
      <c r="V866" s="17">
        <v>0</v>
      </c>
      <c r="W866" s="17">
        <v>0</v>
      </c>
      <c r="X866" s="17">
        <v>0</v>
      </c>
      <c r="Y866" s="6" t="s">
        <v>61</v>
      </c>
      <c r="Z866" s="6" t="s">
        <v>62</v>
      </c>
      <c r="AA866" s="9" t="s">
        <v>765</v>
      </c>
      <c r="AB866" s="9" t="s">
        <v>1373</v>
      </c>
      <c r="AC866" s="9" t="s">
        <v>121</v>
      </c>
      <c r="AD866" s="9" t="s">
        <v>352</v>
      </c>
      <c r="AE866" s="9" t="s">
        <v>62</v>
      </c>
      <c r="AF866" s="5">
        <v>1</v>
      </c>
      <c r="AG866" s="10">
        <f>VLOOKUP(B866,[1]NPRS!$A$29:$O$1904,10,FALSE)</f>
        <v>1.76</v>
      </c>
      <c r="AH866" s="5" t="str">
        <f>VLOOKUP(B866,'[1]Current Slope List'!$A$29:$M$1904,12,FALSE)</f>
        <v>Yes</v>
      </c>
      <c r="AI866" s="6" t="str">
        <f>IF(VLOOKUP(B866,'[1]intensive 2019'!$A$2:$E$145,1,TRUE)=B866,"Y","N")</f>
        <v>N</v>
      </c>
      <c r="AJ866" s="6" t="s">
        <v>50</v>
      </c>
      <c r="AK866" s="5">
        <v>0</v>
      </c>
      <c r="AL866" s="6" t="s">
        <v>50</v>
      </c>
      <c r="AM866" s="6" t="s">
        <v>50</v>
      </c>
      <c r="AN866" s="6" t="s">
        <v>50</v>
      </c>
      <c r="AO866" s="6" t="str">
        <f>IF(VLOOKUP(B866,[1]Roadside!$B$2:$D$186,1,FALSE)=B866,"Y","N")</f>
        <v>Y</v>
      </c>
      <c r="AP866" s="6" t="s">
        <v>50</v>
      </c>
    </row>
    <row r="867" spans="1:42">
      <c r="A867" s="5">
        <v>866</v>
      </c>
      <c r="B867" s="5" t="s">
        <v>1539</v>
      </c>
      <c r="C867" s="6" t="str">
        <f>IF(VLOOKUP(B867,'[1]Current Slope List'!$A$29:$M$1904,1,FALSE)=B867,"Y","N")</f>
        <v>Y</v>
      </c>
      <c r="D867" s="5" t="str">
        <f>VLOOKUP(B867,'[1]Current Slope List'!$A$29:$M$1904,2,FALSE)</f>
        <v>11SW-B/C308</v>
      </c>
      <c r="E867" s="5">
        <f>VLOOKUP(B867,'[1]Current Slope List'!$A$29:$M$1904,3,FALSE)</f>
        <v>0</v>
      </c>
      <c r="F867" s="6" t="str">
        <f t="shared" si="26"/>
        <v>WHOLE</v>
      </c>
      <c r="G867" s="6" t="str">
        <f>VLOOKUP(B867,'[1]Current Slope List'!$A$29:$M$1904,4,FALSE)</f>
        <v>CP,ML&amp;Wch</v>
      </c>
      <c r="H867" s="6" t="str">
        <f>VLOOKUP(B867,'[1]Current Slope List'!$A$29:$M$1904,5,FALSE)</f>
        <v>PML</v>
      </c>
      <c r="I867" s="6" t="s">
        <v>1334</v>
      </c>
      <c r="K867" s="6" t="str">
        <f>VLOOKUP(B867,'[1]Current Slope List'!$A$29:$M$1904,11,FALSE)</f>
        <v>Central_Admiralty</v>
      </c>
      <c r="L867" s="5" t="s">
        <v>1540</v>
      </c>
      <c r="M867" s="5" t="s">
        <v>1541</v>
      </c>
      <c r="N867" s="5" t="str">
        <f>VLOOKUP(B867,'[1]Current Slope List'!$A$29:$M$1904,8,FALSE)</f>
        <v>GPA</v>
      </c>
      <c r="O867" s="7" t="s">
        <v>46</v>
      </c>
      <c r="P867" s="7">
        <v>50</v>
      </c>
      <c r="Q867" s="7">
        <v>8</v>
      </c>
      <c r="R867" s="7">
        <v>22</v>
      </c>
      <c r="S867" s="7">
        <f t="shared" si="27"/>
        <v>176</v>
      </c>
      <c r="T867" s="17">
        <v>0</v>
      </c>
      <c r="U867" s="17">
        <v>1</v>
      </c>
      <c r="V867" s="17">
        <v>0</v>
      </c>
      <c r="W867" s="17">
        <v>0</v>
      </c>
      <c r="X867" s="17">
        <v>0</v>
      </c>
      <c r="Y867" s="6" t="s">
        <v>61</v>
      </c>
      <c r="Z867" s="6" t="s">
        <v>62</v>
      </c>
      <c r="AA867" s="9" t="s">
        <v>116</v>
      </c>
      <c r="AB867" s="9" t="s">
        <v>116</v>
      </c>
      <c r="AC867" s="9" t="s">
        <v>116</v>
      </c>
      <c r="AD867" s="9" t="s">
        <v>116</v>
      </c>
      <c r="AE867" s="9" t="s">
        <v>49</v>
      </c>
      <c r="AF867" s="5">
        <v>3</v>
      </c>
      <c r="AG867" s="10">
        <f>VLOOKUP(B867,[1]NPRS!$A$29:$O$1904,10,FALSE)</f>
        <v>0.05</v>
      </c>
      <c r="AH867" s="5" t="str">
        <f>VLOOKUP(B867,'[1]Current Slope List'!$A$29:$M$1904,12,FALSE)</f>
        <v>Yes</v>
      </c>
      <c r="AI867" s="6" t="str">
        <f>IF(VLOOKUP(B867,'[1]intensive 2019'!$A$2:$E$145,1,TRUE)=B867,"Y","N")</f>
        <v>Y</v>
      </c>
      <c r="AJ867" s="6" t="s">
        <v>50</v>
      </c>
      <c r="AK867" s="5">
        <v>10</v>
      </c>
      <c r="AL867" s="6" t="s">
        <v>50</v>
      </c>
      <c r="AM867" s="6" t="s">
        <v>50</v>
      </c>
      <c r="AN867" s="6" t="s">
        <v>50</v>
      </c>
      <c r="AO867" s="6" t="s">
        <v>50</v>
      </c>
      <c r="AP867" s="6" t="s">
        <v>50</v>
      </c>
    </row>
    <row r="868" spans="1:42">
      <c r="A868" s="5">
        <v>867</v>
      </c>
      <c r="B868" s="5" t="s">
        <v>1542</v>
      </c>
      <c r="C868" s="6" t="str">
        <f>IF(VLOOKUP(B868,'[1]Current Slope List'!$A$29:$M$1904,1,FALSE)=B868,"Y","N")</f>
        <v>Y</v>
      </c>
      <c r="D868" s="5" t="str">
        <f>VLOOKUP(B868,'[1]Current Slope List'!$A$29:$M$1904,2,FALSE)</f>
        <v>11SW-B/C309</v>
      </c>
      <c r="E868" s="5">
        <f>VLOOKUP(B868,'[1]Current Slope List'!$A$29:$M$1904,3,FALSE)</f>
        <v>0</v>
      </c>
      <c r="F868" s="6" t="str">
        <f t="shared" si="26"/>
        <v>WHOLE</v>
      </c>
      <c r="G868" s="6" t="str">
        <f>VLOOKUP(B868,'[1]Current Slope List'!$A$29:$M$1904,4,FALSE)</f>
        <v>CP,ML&amp;Wch</v>
      </c>
      <c r="H868" s="6" t="str">
        <f>VLOOKUP(B868,'[1]Current Slope List'!$A$29:$M$1904,5,FALSE)</f>
        <v>PML</v>
      </c>
      <c r="I868" s="6" t="s">
        <v>1334</v>
      </c>
      <c r="K868" s="6" t="str">
        <f>VLOOKUP(B868,'[1]Current Slope List'!$A$29:$M$1904,11,FALSE)</f>
        <v>Central_Admiralty</v>
      </c>
      <c r="L868" s="5" t="s">
        <v>1540</v>
      </c>
      <c r="M868" s="5" t="s">
        <v>1541</v>
      </c>
      <c r="N868" s="5" t="str">
        <f>VLOOKUP(B868,'[1]Current Slope List'!$A$29:$M$1904,8,FALSE)</f>
        <v>GPA</v>
      </c>
      <c r="O868" s="7" t="s">
        <v>46</v>
      </c>
      <c r="P868" s="7">
        <v>45</v>
      </c>
      <c r="Q868" s="7">
        <v>3</v>
      </c>
      <c r="R868" s="7">
        <v>8</v>
      </c>
      <c r="S868" s="7">
        <f t="shared" si="27"/>
        <v>24</v>
      </c>
      <c r="T868" s="17">
        <v>0</v>
      </c>
      <c r="U868" s="17">
        <v>0</v>
      </c>
      <c r="V868" s="17">
        <v>0</v>
      </c>
      <c r="W868" s="17">
        <v>1</v>
      </c>
      <c r="X868" s="17">
        <v>0</v>
      </c>
      <c r="Y868" s="6" t="s">
        <v>61</v>
      </c>
      <c r="Z868" s="6" t="s">
        <v>72</v>
      </c>
      <c r="AA868" s="9" t="s">
        <v>116</v>
      </c>
      <c r="AB868" s="9" t="s">
        <v>116</v>
      </c>
      <c r="AC868" s="9" t="s">
        <v>116</v>
      </c>
      <c r="AD868" s="9" t="s">
        <v>116</v>
      </c>
      <c r="AE868" s="9" t="s">
        <v>49</v>
      </c>
      <c r="AF868" s="5">
        <v>3</v>
      </c>
      <c r="AG868" s="10">
        <f>VLOOKUP(B868,[1]NPRS!$A$29:$O$1904,10,FALSE)</f>
        <v>0</v>
      </c>
      <c r="AH868" s="5" t="str">
        <f>VLOOKUP(B868,'[1]Current Slope List'!$A$29:$M$1904,12,FALSE)</f>
        <v>No</v>
      </c>
      <c r="AI868" s="6" t="str">
        <f>IF(VLOOKUP(B868,'[1]intensive 2019'!$A$2:$E$145,1,TRUE)=B868,"Y","N")</f>
        <v>N</v>
      </c>
      <c r="AJ868" s="6" t="s">
        <v>50</v>
      </c>
      <c r="AL868" s="6" t="s">
        <v>50</v>
      </c>
      <c r="AM868" s="6" t="s">
        <v>50</v>
      </c>
      <c r="AN868" s="6" t="s">
        <v>50</v>
      </c>
      <c r="AO868" s="6" t="s">
        <v>50</v>
      </c>
      <c r="AP868" s="6" t="s">
        <v>50</v>
      </c>
    </row>
    <row r="869" spans="1:42">
      <c r="A869" s="5">
        <v>868</v>
      </c>
      <c r="B869" s="5" t="s">
        <v>1543</v>
      </c>
      <c r="C869" s="6" t="str">
        <f>IF(VLOOKUP(B869,'[1]Current Slope List'!$A$29:$M$1904,1,FALSE)=B869,"Y","N")</f>
        <v>Y</v>
      </c>
      <c r="D869" s="5" t="str">
        <f>VLOOKUP(B869,'[1]Current Slope List'!$A$29:$M$1904,2,FALSE)</f>
        <v>11SW-B/CR310</v>
      </c>
      <c r="E869" s="5">
        <f>VLOOKUP(B869,'[1]Current Slope List'!$A$29:$M$1904,3,FALSE)</f>
        <v>0</v>
      </c>
      <c r="F869" s="6" t="str">
        <f t="shared" si="26"/>
        <v>WHOLE</v>
      </c>
      <c r="G869" s="6" t="str">
        <f>VLOOKUP(B869,'[1]Current Slope List'!$A$29:$M$1904,4,FALSE)</f>
        <v>CP,ML&amp;Wch</v>
      </c>
      <c r="H869" s="6" t="str">
        <f>VLOOKUP(B869,'[1]Current Slope List'!$A$29:$M$1904,5,FALSE)</f>
        <v>PML</v>
      </c>
      <c r="I869" s="6" t="s">
        <v>1334</v>
      </c>
      <c r="K869" s="6" t="str">
        <f>VLOOKUP(B869,'[1]Current Slope List'!$A$29:$M$1904,11,FALSE)</f>
        <v>Central_Admiralty</v>
      </c>
      <c r="L869" s="5" t="s">
        <v>1540</v>
      </c>
      <c r="M869" s="5" t="s">
        <v>1541</v>
      </c>
      <c r="N869" s="5" t="str">
        <f>VLOOKUP(B869,'[1]Current Slope List'!$A$29:$M$1904,8,FALSE)</f>
        <v>GPA</v>
      </c>
      <c r="O869" s="7" t="s">
        <v>46</v>
      </c>
      <c r="P869" s="7">
        <v>40</v>
      </c>
      <c r="Q869" s="7">
        <v>3.9</v>
      </c>
      <c r="R869" s="7">
        <v>16</v>
      </c>
      <c r="S869" s="7">
        <f t="shared" si="27"/>
        <v>62.4</v>
      </c>
      <c r="T869" s="17">
        <v>0</v>
      </c>
      <c r="U869" s="17">
        <v>1</v>
      </c>
      <c r="V869" s="17">
        <v>0</v>
      </c>
      <c r="W869" s="17">
        <v>0</v>
      </c>
      <c r="X869" s="17">
        <v>0</v>
      </c>
      <c r="Y869" s="6" t="s">
        <v>61</v>
      </c>
      <c r="Z869" s="6" t="s">
        <v>62</v>
      </c>
      <c r="AA869" s="9" t="s">
        <v>1544</v>
      </c>
      <c r="AB869" s="9" t="s">
        <v>1545</v>
      </c>
      <c r="AC869" s="9" t="s">
        <v>1546</v>
      </c>
      <c r="AD869" s="9" t="s">
        <v>1547</v>
      </c>
      <c r="AE869" s="9" t="s">
        <v>194</v>
      </c>
      <c r="AF869" s="5">
        <v>2</v>
      </c>
      <c r="AG869" s="10">
        <f>VLOOKUP(B869,[1]NPRS!$A$29:$O$1904,10,FALSE)</f>
        <v>0.96</v>
      </c>
      <c r="AH869" s="5" t="str">
        <f>VLOOKUP(B869,'[1]Current Slope List'!$A$29:$M$1904,12,FALSE)</f>
        <v>Yes</v>
      </c>
      <c r="AI869" s="6" t="str">
        <f>IF(VLOOKUP(B869,'[1]intensive 2019'!$A$2:$E$145,1,TRUE)=B869,"Y","N")</f>
        <v>N</v>
      </c>
      <c r="AJ869" s="6" t="s">
        <v>50</v>
      </c>
      <c r="AK869" s="5">
        <v>5</v>
      </c>
      <c r="AL869" s="6" t="s">
        <v>50</v>
      </c>
      <c r="AM869" s="6" t="s">
        <v>50</v>
      </c>
      <c r="AN869" s="6" t="s">
        <v>50</v>
      </c>
      <c r="AO869" s="6" t="s">
        <v>50</v>
      </c>
      <c r="AP869" s="6" t="s">
        <v>50</v>
      </c>
    </row>
    <row r="870" spans="1:42">
      <c r="A870" s="5">
        <v>869</v>
      </c>
      <c r="B870" s="5" t="s">
        <v>1548</v>
      </c>
      <c r="C870" s="6" t="str">
        <f>IF(VLOOKUP(B870,'[1]Current Slope List'!$A$29:$M$1904,1,FALSE)=B870,"Y","N")</f>
        <v>Y</v>
      </c>
      <c r="D870" s="5" t="str">
        <f>VLOOKUP(B870,'[1]Current Slope List'!$A$29:$M$1904,2,FALSE)</f>
        <v>11SW-B/CR155</v>
      </c>
      <c r="E870" s="5">
        <f>VLOOKUP(B870,'[1]Current Slope List'!$A$29:$M$1904,3,FALSE)</f>
        <v>0</v>
      </c>
      <c r="F870" s="6" t="str">
        <f t="shared" si="26"/>
        <v>WHOLE</v>
      </c>
      <c r="G870" s="6" t="str">
        <f>VLOOKUP(B870,'[1]Current Slope List'!$A$29:$M$1904,4,FALSE)</f>
        <v>CP,ML&amp;Wch</v>
      </c>
      <c r="H870" s="6" t="str">
        <f>VLOOKUP(B870,'[1]Current Slope List'!$A$29:$M$1904,5,FALSE)</f>
        <v>PML</v>
      </c>
      <c r="I870" s="6" t="s">
        <v>1334</v>
      </c>
      <c r="K870" s="6" t="str">
        <f>VLOOKUP(B870,'[1]Current Slope List'!$A$29:$M$1904,11,FALSE)</f>
        <v>Central_Admiralty</v>
      </c>
      <c r="L870" s="5" t="s">
        <v>1540</v>
      </c>
      <c r="M870" s="5" t="s">
        <v>1541</v>
      </c>
      <c r="N870" s="5" t="str">
        <f>VLOOKUP(B870,'[1]Current Slope List'!$A$29:$M$1904,8,FALSE)</f>
        <v>GPA</v>
      </c>
      <c r="O870" s="7" t="s">
        <v>46</v>
      </c>
      <c r="P870" s="7">
        <v>50</v>
      </c>
      <c r="Q870" s="7">
        <v>7</v>
      </c>
      <c r="R870" s="7">
        <v>35</v>
      </c>
      <c r="S870" s="7">
        <f t="shared" si="27"/>
        <v>245</v>
      </c>
      <c r="T870" s="17">
        <v>0</v>
      </c>
      <c r="U870" s="17">
        <v>0.1</v>
      </c>
      <c r="V870" s="17">
        <v>0</v>
      </c>
      <c r="W870" s="17">
        <v>0.9</v>
      </c>
      <c r="X870" s="17">
        <v>0</v>
      </c>
      <c r="Y870" s="6" t="s">
        <v>61</v>
      </c>
      <c r="Z870" s="6" t="s">
        <v>72</v>
      </c>
      <c r="AA870" s="9" t="s">
        <v>237</v>
      </c>
      <c r="AB870" s="9" t="s">
        <v>249</v>
      </c>
      <c r="AC870" s="9" t="s">
        <v>55</v>
      </c>
      <c r="AD870" s="9" t="s">
        <v>56</v>
      </c>
      <c r="AE870" s="9" t="s">
        <v>62</v>
      </c>
      <c r="AF870" s="5">
        <v>1</v>
      </c>
      <c r="AG870" s="10">
        <f>VLOOKUP(B870,[1]NPRS!$A$29:$O$1904,10,FALSE)</f>
        <v>0</v>
      </c>
      <c r="AH870" s="5" t="str">
        <f>VLOOKUP(B870,'[1]Current Slope List'!$A$29:$M$1904,12,FALSE)</f>
        <v>Yes</v>
      </c>
      <c r="AI870" s="6" t="str">
        <f>IF(VLOOKUP(B870,'[1]intensive 2019'!$A$2:$E$145,1,TRUE)=B870,"Y","N")</f>
        <v>N</v>
      </c>
      <c r="AJ870" s="6" t="s">
        <v>50</v>
      </c>
      <c r="AK870" s="5">
        <v>16</v>
      </c>
      <c r="AL870" s="6" t="s">
        <v>50</v>
      </c>
      <c r="AM870" s="6" t="s">
        <v>50</v>
      </c>
      <c r="AN870" s="6" t="s">
        <v>50</v>
      </c>
      <c r="AO870" s="6" t="s">
        <v>50</v>
      </c>
      <c r="AP870" s="6" t="s">
        <v>50</v>
      </c>
    </row>
    <row r="871" spans="1:42">
      <c r="A871" s="5">
        <v>870</v>
      </c>
      <c r="B871" s="5" t="s">
        <v>1549</v>
      </c>
      <c r="C871" s="6" t="str">
        <f>IF(VLOOKUP(B871,'[1]Current Slope List'!$A$29:$M$1904,1,FALSE)=B871,"Y","N")</f>
        <v>Y</v>
      </c>
      <c r="D871" s="5" t="str">
        <f>VLOOKUP(B871,'[1]Current Slope List'!$A$29:$M$1904,2,FALSE)</f>
        <v>11SW-B/C634</v>
      </c>
      <c r="E871" s="5">
        <f>VLOOKUP(B871,'[1]Current Slope List'!$A$29:$M$1904,3,FALSE)</f>
        <v>0</v>
      </c>
      <c r="F871" s="6" t="str">
        <f t="shared" si="26"/>
        <v>WHOLE</v>
      </c>
      <c r="G871" s="6" t="str">
        <f>VLOOKUP(B871,'[1]Current Slope List'!$A$29:$M$1904,4,FALSE)</f>
        <v>CP,ML&amp;Wch</v>
      </c>
      <c r="H871" s="6" t="str">
        <f>VLOOKUP(B871,'[1]Current Slope List'!$A$29:$M$1904,5,FALSE)</f>
        <v>PML</v>
      </c>
      <c r="I871" s="6" t="s">
        <v>1334</v>
      </c>
      <c r="K871" s="6" t="str">
        <f>VLOOKUP(B871,'[1]Current Slope List'!$A$29:$M$1904,11,FALSE)</f>
        <v>Central_Admiralty</v>
      </c>
      <c r="L871" s="5" t="s">
        <v>1540</v>
      </c>
      <c r="M871" s="5" t="s">
        <v>1541</v>
      </c>
      <c r="N871" s="5" t="str">
        <f>VLOOKUP(B871,'[1]Current Slope List'!$A$29:$M$1904,8,FALSE)</f>
        <v>GPA</v>
      </c>
      <c r="O871" s="7" t="s">
        <v>46</v>
      </c>
      <c r="P871" s="7">
        <v>50</v>
      </c>
      <c r="Q871" s="7">
        <v>5</v>
      </c>
      <c r="R871" s="7">
        <v>22</v>
      </c>
      <c r="S871" s="7">
        <f t="shared" si="27"/>
        <v>110</v>
      </c>
      <c r="T871" s="17">
        <v>0</v>
      </c>
      <c r="U871" s="17">
        <v>0</v>
      </c>
      <c r="V871" s="17">
        <v>0</v>
      </c>
      <c r="W871" s="17">
        <v>1</v>
      </c>
      <c r="X871" s="17">
        <v>0</v>
      </c>
      <c r="Y871" s="6" t="s">
        <v>61</v>
      </c>
      <c r="Z871" s="6" t="s">
        <v>72</v>
      </c>
      <c r="AA871" s="9" t="s">
        <v>116</v>
      </c>
      <c r="AB871" s="9" t="s">
        <v>116</v>
      </c>
      <c r="AC871" s="9" t="s">
        <v>116</v>
      </c>
      <c r="AD871" s="9" t="s">
        <v>116</v>
      </c>
      <c r="AE871" s="9" t="s">
        <v>49</v>
      </c>
      <c r="AF871" s="5">
        <v>2</v>
      </c>
      <c r="AG871" s="10">
        <f>VLOOKUP(B871,[1]NPRS!$A$29:$O$1904,10,FALSE)</f>
        <v>0.01</v>
      </c>
      <c r="AH871" s="5" t="str">
        <f>VLOOKUP(B871,'[1]Current Slope List'!$A$29:$M$1904,12,FALSE)</f>
        <v>Yes</v>
      </c>
      <c r="AI871" s="6" t="str">
        <f>IF(VLOOKUP(B871,'[1]intensive 2019'!$A$2:$E$145,1,TRUE)=B871,"Y","N")</f>
        <v>N</v>
      </c>
      <c r="AJ871" s="6" t="s">
        <v>50</v>
      </c>
      <c r="AK871" s="5">
        <v>7</v>
      </c>
      <c r="AL871" s="6" t="s">
        <v>50</v>
      </c>
      <c r="AM871" s="6" t="s">
        <v>50</v>
      </c>
      <c r="AN871" s="6" t="s">
        <v>50</v>
      </c>
      <c r="AO871" s="6" t="s">
        <v>50</v>
      </c>
      <c r="AP871" s="6" t="s">
        <v>50</v>
      </c>
    </row>
    <row r="872" spans="1:42">
      <c r="A872" s="5">
        <v>871</v>
      </c>
      <c r="B872" s="5" t="s">
        <v>1550</v>
      </c>
      <c r="C872" s="6" t="str">
        <f>IF(VLOOKUP(B872,'[1]Current Slope List'!$A$29:$M$1904,1,FALSE)=B872,"Y","N")</f>
        <v>Y</v>
      </c>
      <c r="D872" s="5" t="str">
        <f>VLOOKUP(B872,'[1]Current Slope List'!$A$29:$M$1904,2,FALSE)</f>
        <v>11SW-B/FR277</v>
      </c>
      <c r="E872" s="5">
        <f>VLOOKUP(B872,'[1]Current Slope List'!$A$29:$M$1904,3,FALSE)</f>
        <v>0</v>
      </c>
      <c r="F872" s="6" t="str">
        <f t="shared" si="26"/>
        <v>WHOLE</v>
      </c>
      <c r="G872" s="6" t="str">
        <f>VLOOKUP(B872,'[1]Current Slope List'!$A$29:$M$1904,4,FALSE)</f>
        <v>CP,ML&amp;Wch</v>
      </c>
      <c r="H872" s="6" t="str">
        <f>VLOOKUP(B872,'[1]Current Slope List'!$A$29:$M$1904,5,FALSE)</f>
        <v>PML</v>
      </c>
      <c r="I872" s="6" t="s">
        <v>1334</v>
      </c>
      <c r="K872" s="6" t="str">
        <f>VLOOKUP(B872,'[1]Current Slope List'!$A$29:$M$1904,11,FALSE)</f>
        <v>Central_Admiralty</v>
      </c>
      <c r="L872" s="5" t="s">
        <v>1540</v>
      </c>
      <c r="M872" s="5" t="s">
        <v>1541</v>
      </c>
      <c r="N872" s="5" t="str">
        <f>VLOOKUP(B872,'[1]Current Slope List'!$A$29:$M$1904,8,FALSE)</f>
        <v>GPA</v>
      </c>
      <c r="O872" s="7" t="s">
        <v>46</v>
      </c>
      <c r="P872" s="7">
        <v>35</v>
      </c>
      <c r="Q872" s="7">
        <v>24.2</v>
      </c>
      <c r="R872" s="7">
        <v>75</v>
      </c>
      <c r="S872" s="7">
        <f t="shared" si="27"/>
        <v>1815</v>
      </c>
      <c r="T872" s="17">
        <v>0</v>
      </c>
      <c r="U872" s="17">
        <v>1</v>
      </c>
      <c r="V872" s="17">
        <v>0</v>
      </c>
      <c r="W872" s="17">
        <v>0</v>
      </c>
      <c r="X872" s="17">
        <v>0</v>
      </c>
      <c r="Y872" s="6" t="s">
        <v>61</v>
      </c>
      <c r="Z872" s="6" t="s">
        <v>62</v>
      </c>
      <c r="AA872" s="9" t="s">
        <v>1551</v>
      </c>
      <c r="AB872" s="9" t="s">
        <v>1552</v>
      </c>
      <c r="AC872" s="9" t="s">
        <v>128</v>
      </c>
      <c r="AD872" s="9" t="s">
        <v>193</v>
      </c>
      <c r="AE872" s="9" t="s">
        <v>303</v>
      </c>
      <c r="AF872" s="5">
        <v>1</v>
      </c>
      <c r="AG872" s="10">
        <f>VLOOKUP(B872,[1]NPRS!$A$29:$O$1904,10,FALSE)</f>
        <v>50.59</v>
      </c>
      <c r="AH872" s="5" t="str">
        <f>VLOOKUP(B872,'[1]Current Slope List'!$A$29:$M$1904,12,FALSE)</f>
        <v>Yes</v>
      </c>
      <c r="AI872" s="6" t="str">
        <f>IF(VLOOKUP(B872,'[1]intensive 2019'!$A$2:$E$145,1,TRUE)=B872,"Y","N")</f>
        <v>N</v>
      </c>
      <c r="AJ872" s="6" t="s">
        <v>50</v>
      </c>
      <c r="AK872" s="5">
        <v>159</v>
      </c>
      <c r="AL872" s="6" t="s">
        <v>50</v>
      </c>
      <c r="AM872" s="6" t="s">
        <v>50</v>
      </c>
      <c r="AN872" s="6" t="s">
        <v>50</v>
      </c>
      <c r="AO872" s="6" t="s">
        <v>50</v>
      </c>
      <c r="AP872" s="6" t="s">
        <v>50</v>
      </c>
    </row>
    <row r="873" spans="1:42">
      <c r="A873" s="5">
        <v>872</v>
      </c>
      <c r="B873" s="5" t="s">
        <v>1553</v>
      </c>
      <c r="C873" s="6" t="str">
        <f>IF(VLOOKUP(B873,'[1]Current Slope List'!$A$29:$M$1904,1,FALSE)=B873,"Y","N")</f>
        <v>Y</v>
      </c>
      <c r="D873" s="5" t="str">
        <f>VLOOKUP(B873,'[1]Current Slope List'!$A$29:$M$1904,2,FALSE)</f>
        <v>11SW-B/C512</v>
      </c>
      <c r="E873" s="5">
        <f>VLOOKUP(B873,'[1]Current Slope List'!$A$29:$M$1904,3,FALSE)</f>
        <v>0</v>
      </c>
      <c r="F873" s="6" t="str">
        <f t="shared" si="26"/>
        <v>WHOLE</v>
      </c>
      <c r="G873" s="6" t="str">
        <f>VLOOKUP(B873,'[1]Current Slope List'!$A$29:$M$1904,4,FALSE)</f>
        <v>Heritage</v>
      </c>
      <c r="H873" s="6" t="str">
        <f>VLOOKUP(B873,'[1]Current Slope List'!$A$29:$M$1904,5,FALSE)</f>
        <v>Antiq</v>
      </c>
      <c r="I873" s="6" t="s">
        <v>1334</v>
      </c>
      <c r="K873" s="6" t="str">
        <f>VLOOKUP(B873,'[1]Current Slope List'!$A$29:$M$1904,11,FALSE)</f>
        <v>Central_Admiralty</v>
      </c>
      <c r="L873" s="5" t="s">
        <v>1554</v>
      </c>
      <c r="M873" s="5" t="s">
        <v>1555</v>
      </c>
      <c r="N873" s="5" t="str">
        <f>VLOOKUP(B873,'[1]Current Slope List'!$A$29:$M$1904,8,FALSE)</f>
        <v>GPA</v>
      </c>
      <c r="O873" s="7" t="s">
        <v>125</v>
      </c>
      <c r="P873" s="7">
        <v>40</v>
      </c>
      <c r="Q873" s="7">
        <v>8</v>
      </c>
      <c r="R873" s="7">
        <v>55</v>
      </c>
      <c r="S873" s="7">
        <f t="shared" si="27"/>
        <v>440</v>
      </c>
      <c r="T873" s="17">
        <v>0</v>
      </c>
      <c r="U873" s="17">
        <v>0.9</v>
      </c>
      <c r="V873" s="17">
        <v>0</v>
      </c>
      <c r="W873" s="17">
        <v>0.1</v>
      </c>
      <c r="X873" s="17">
        <v>0</v>
      </c>
      <c r="Y873" s="6" t="s">
        <v>61</v>
      </c>
      <c r="Z873" s="6" t="s">
        <v>72</v>
      </c>
      <c r="AA873" s="9" t="s">
        <v>116</v>
      </c>
      <c r="AB873" s="9" t="s">
        <v>116</v>
      </c>
      <c r="AC873" s="9" t="s">
        <v>116</v>
      </c>
      <c r="AD873" s="9" t="s">
        <v>116</v>
      </c>
      <c r="AE873" s="9" t="s">
        <v>49</v>
      </c>
      <c r="AF873" s="5">
        <v>1</v>
      </c>
      <c r="AG873" s="10">
        <f>VLOOKUP(B873,[1]NPRS!$A$29:$O$1904,10,FALSE)</f>
        <v>0</v>
      </c>
      <c r="AH873" s="5" t="str">
        <f>VLOOKUP(B873,'[1]Current Slope List'!$A$29:$M$1904,12,FALSE)</f>
        <v>Yes</v>
      </c>
      <c r="AI873" s="6" t="str">
        <f>IF(VLOOKUP(B873,'[1]intensive 2019'!$A$2:$E$145,1,TRUE)=B873,"Y","N")</f>
        <v>Y</v>
      </c>
      <c r="AJ873" s="6" t="s">
        <v>50</v>
      </c>
      <c r="AK873" s="5">
        <v>4</v>
      </c>
      <c r="AL873" s="6" t="s">
        <v>50</v>
      </c>
      <c r="AM873" s="6" t="s">
        <v>50</v>
      </c>
      <c r="AN873" s="6" t="s">
        <v>50</v>
      </c>
      <c r="AO873" s="6" t="s">
        <v>50</v>
      </c>
      <c r="AP873" s="6" t="s">
        <v>50</v>
      </c>
    </row>
    <row r="874" spans="1:42">
      <c r="A874" s="5">
        <v>873</v>
      </c>
      <c r="B874" s="5" t="s">
        <v>1556</v>
      </c>
      <c r="C874" s="6" t="str">
        <f>IF(VLOOKUP(B874,'[1]Current Slope List'!$A$29:$M$1904,1,FALSE)=B874,"Y","N")</f>
        <v>Y</v>
      </c>
      <c r="D874" s="5" t="str">
        <f>VLOOKUP(B874,'[1]Current Slope List'!$A$29:$M$1904,2,FALSE)</f>
        <v>11SW-B/C464</v>
      </c>
      <c r="E874" s="5">
        <f>VLOOKUP(B874,'[1]Current Slope List'!$A$29:$M$1904,3,FALSE)</f>
        <v>2</v>
      </c>
      <c r="F874" s="6">
        <f t="shared" si="26"/>
        <v>2</v>
      </c>
      <c r="G874" s="6" t="str">
        <f>VLOOKUP(B874,'[1]Current Slope List'!$A$29:$M$1904,4,FALSE)</f>
        <v>Heritage</v>
      </c>
      <c r="H874" s="6" t="str">
        <f>VLOOKUP(B874,'[1]Current Slope List'!$A$29:$M$1904,5,FALSE)</f>
        <v>Antiq</v>
      </c>
      <c r="I874" s="6" t="s">
        <v>1334</v>
      </c>
      <c r="K874" s="6" t="str">
        <f>VLOOKUP(B874,'[1]Current Slope List'!$A$29:$M$1904,11,FALSE)</f>
        <v>Central_Admiralty</v>
      </c>
      <c r="L874" s="5" t="s">
        <v>1554</v>
      </c>
      <c r="M874" s="5" t="s">
        <v>1555</v>
      </c>
      <c r="N874" s="5" t="str">
        <f>VLOOKUP(B874,'[1]Current Slope List'!$A$29:$M$1904,8,FALSE)</f>
        <v>GPA</v>
      </c>
      <c r="O874" s="7" t="s">
        <v>46</v>
      </c>
      <c r="P874" s="7">
        <v>45</v>
      </c>
      <c r="Q874" s="7">
        <v>12.8</v>
      </c>
      <c r="R874" s="7">
        <v>46</v>
      </c>
      <c r="S874" s="7">
        <f t="shared" si="27"/>
        <v>588.80000000000007</v>
      </c>
      <c r="T874" s="17">
        <v>0</v>
      </c>
      <c r="U874" s="17">
        <v>0</v>
      </c>
      <c r="V874" s="17">
        <v>0</v>
      </c>
      <c r="W874" s="17">
        <v>1</v>
      </c>
      <c r="X874" s="17">
        <v>0</v>
      </c>
      <c r="Y874" s="6" t="s">
        <v>61</v>
      </c>
      <c r="Z874" s="6" t="s">
        <v>72</v>
      </c>
      <c r="AA874" s="9" t="s">
        <v>116</v>
      </c>
      <c r="AB874" s="9" t="s">
        <v>116</v>
      </c>
      <c r="AC874" s="9" t="s">
        <v>116</v>
      </c>
      <c r="AD874" s="9" t="s">
        <v>116</v>
      </c>
      <c r="AE874" s="9" t="s">
        <v>49</v>
      </c>
      <c r="AF874" s="5">
        <v>1</v>
      </c>
      <c r="AG874" s="10">
        <f>VLOOKUP(B874,[1]NPRS!$A$29:$O$1904,10,FALSE)</f>
        <v>301.92</v>
      </c>
      <c r="AH874" s="5" t="str">
        <f>VLOOKUP(B874,'[1]Current Slope List'!$A$29:$M$1904,12,FALSE)</f>
        <v>Yes</v>
      </c>
      <c r="AI874" s="6" t="str">
        <f>IF(VLOOKUP(B874,'[1]intensive 2019'!$A$2:$E$145,1,TRUE)=B874,"Y","N")</f>
        <v>N</v>
      </c>
      <c r="AJ874" s="6" t="s">
        <v>50</v>
      </c>
      <c r="AK874" s="5">
        <v>3</v>
      </c>
      <c r="AL874" s="6" t="s">
        <v>50</v>
      </c>
      <c r="AM874" s="6" t="s">
        <v>50</v>
      </c>
      <c r="AN874" s="6" t="s">
        <v>50</v>
      </c>
      <c r="AO874" s="6" t="s">
        <v>50</v>
      </c>
      <c r="AP874" s="6" t="s">
        <v>50</v>
      </c>
    </row>
    <row r="875" spans="1:42">
      <c r="A875" s="5">
        <v>874</v>
      </c>
      <c r="B875" s="5" t="s">
        <v>1557</v>
      </c>
      <c r="C875" s="6" t="str">
        <f>IF(VLOOKUP(B875,'[1]Current Slope List'!$A$29:$M$1904,1,FALSE)=B875,"Y","N")</f>
        <v>Y</v>
      </c>
      <c r="D875" s="5" t="str">
        <f>VLOOKUP(B875,'[1]Current Slope List'!$A$29:$M$1904,2,FALSE)</f>
        <v>11SW-B/CR513</v>
      </c>
      <c r="E875" s="5">
        <f>VLOOKUP(B875,'[1]Current Slope List'!$A$29:$M$1904,3,FALSE)</f>
        <v>2</v>
      </c>
      <c r="F875" s="6">
        <f t="shared" si="26"/>
        <v>2</v>
      </c>
      <c r="G875" s="6" t="str">
        <f>VLOOKUP(B875,'[1]Current Slope List'!$A$29:$M$1904,4,FALSE)</f>
        <v>Heritage</v>
      </c>
      <c r="H875" s="6" t="str">
        <f>VLOOKUP(B875,'[1]Current Slope List'!$A$29:$M$1904,5,FALSE)</f>
        <v>Antiq</v>
      </c>
      <c r="I875" s="6" t="s">
        <v>1334</v>
      </c>
      <c r="K875" s="6" t="str">
        <f>VLOOKUP(B875,'[1]Current Slope List'!$A$29:$M$1904,11,FALSE)</f>
        <v>Central_Admiralty</v>
      </c>
      <c r="L875" s="5" t="s">
        <v>1554</v>
      </c>
      <c r="M875" s="5" t="s">
        <v>1555</v>
      </c>
      <c r="N875" s="5" t="str">
        <f>VLOOKUP(B875,'[1]Current Slope List'!$A$29:$M$1904,8,FALSE)</f>
        <v>GPA</v>
      </c>
      <c r="O875" s="7" t="s">
        <v>125</v>
      </c>
      <c r="P875" s="7">
        <v>70</v>
      </c>
      <c r="Q875" s="7">
        <v>8.6999999999999993</v>
      </c>
      <c r="R875" s="7">
        <v>26</v>
      </c>
      <c r="S875" s="7">
        <f t="shared" si="27"/>
        <v>226.2</v>
      </c>
      <c r="T875" s="17">
        <v>0</v>
      </c>
      <c r="U875" s="17">
        <v>0</v>
      </c>
      <c r="V875" s="17">
        <v>1</v>
      </c>
      <c r="W875" s="17">
        <v>0</v>
      </c>
      <c r="X875" s="17">
        <v>0</v>
      </c>
      <c r="Y875" s="6" t="s">
        <v>61</v>
      </c>
      <c r="Z875" s="6" t="s">
        <v>62</v>
      </c>
      <c r="AA875" s="9" t="s">
        <v>1379</v>
      </c>
      <c r="AB875" s="9" t="s">
        <v>1002</v>
      </c>
      <c r="AC875" s="9" t="s">
        <v>55</v>
      </c>
      <c r="AD875" s="9" t="s">
        <v>352</v>
      </c>
      <c r="AE875" s="9" t="s">
        <v>72</v>
      </c>
      <c r="AF875" s="5">
        <v>1</v>
      </c>
      <c r="AG875" s="10">
        <f>VLOOKUP(B875,[1]NPRS!$A$29:$O$1904,10,FALSE)</f>
        <v>0</v>
      </c>
      <c r="AH875" s="5" t="str">
        <f>VLOOKUP(B875,'[1]Current Slope List'!$A$29:$M$1904,12,FALSE)</f>
        <v>Yes</v>
      </c>
      <c r="AI875" s="6" t="str">
        <f>IF(VLOOKUP(B875,'[1]intensive 2019'!$A$2:$E$145,1,TRUE)=B875,"Y","N")</f>
        <v>N</v>
      </c>
      <c r="AJ875" s="6" t="s">
        <v>50</v>
      </c>
      <c r="AK875" s="5">
        <v>2</v>
      </c>
      <c r="AL875" s="6" t="s">
        <v>50</v>
      </c>
      <c r="AM875" s="6" t="s">
        <v>50</v>
      </c>
      <c r="AN875" s="6" t="s">
        <v>50</v>
      </c>
      <c r="AO875" s="6" t="s">
        <v>50</v>
      </c>
      <c r="AP875" s="6" t="s">
        <v>50</v>
      </c>
    </row>
    <row r="876" spans="1:42">
      <c r="A876" s="5">
        <v>875</v>
      </c>
      <c r="B876" s="5" t="s">
        <v>1558</v>
      </c>
      <c r="C876" s="6" t="str">
        <f>IF(VLOOKUP(B876,'[1]Current Slope List'!$A$29:$M$1904,1,FALSE)=B876,"Y","N")</f>
        <v>Y</v>
      </c>
      <c r="D876" s="5" t="str">
        <f>VLOOKUP(B876,'[1]Current Slope List'!$A$29:$M$1904,2,FALSE)</f>
        <v>11SW-B/C86</v>
      </c>
      <c r="E876" s="5">
        <f>VLOOKUP(B876,'[1]Current Slope List'!$A$29:$M$1904,3,FALSE)</f>
        <v>4</v>
      </c>
      <c r="F876" s="6">
        <f t="shared" si="26"/>
        <v>4</v>
      </c>
      <c r="G876" s="6" t="str">
        <f>VLOOKUP(B876,'[1]Current Slope List'!$A$29:$M$1904,4,FALSE)</f>
        <v>Heritage</v>
      </c>
      <c r="H876" s="6" t="str">
        <f>VLOOKUP(B876,'[1]Current Slope List'!$A$29:$M$1904,5,FALSE)</f>
        <v>Antiq</v>
      </c>
      <c r="I876" s="6" t="s">
        <v>1334</v>
      </c>
      <c r="K876" s="6" t="str">
        <f>VLOOKUP(B876,'[1]Current Slope List'!$A$29:$M$1904,11,FALSE)</f>
        <v>Central_Admiralty</v>
      </c>
      <c r="L876" s="5" t="s">
        <v>1554</v>
      </c>
      <c r="M876" s="5" t="s">
        <v>1555</v>
      </c>
      <c r="N876" s="5" t="str">
        <f>VLOOKUP(B876,'[1]Current Slope List'!$A$29:$M$1904,8,FALSE)</f>
        <v>GPA</v>
      </c>
      <c r="O876" s="7" t="s">
        <v>46</v>
      </c>
      <c r="P876" s="7">
        <v>60</v>
      </c>
      <c r="Q876" s="7">
        <v>15.1</v>
      </c>
      <c r="R876" s="7">
        <v>14</v>
      </c>
      <c r="S876" s="7">
        <f t="shared" si="27"/>
        <v>211.4</v>
      </c>
      <c r="T876" s="17">
        <v>0</v>
      </c>
      <c r="U876" s="17">
        <v>0.05</v>
      </c>
      <c r="V876" s="17">
        <v>0.74</v>
      </c>
      <c r="W876" s="17">
        <v>0.21</v>
      </c>
      <c r="X876" s="17">
        <v>0</v>
      </c>
      <c r="Y876" s="6" t="s">
        <v>61</v>
      </c>
      <c r="Z876" s="6" t="s">
        <v>72</v>
      </c>
      <c r="AA876" s="9" t="s">
        <v>116</v>
      </c>
      <c r="AB876" s="9" t="s">
        <v>116</v>
      </c>
      <c r="AC876" s="9" t="s">
        <v>116</v>
      </c>
      <c r="AD876" s="9" t="s">
        <v>116</v>
      </c>
      <c r="AE876" s="9" t="s">
        <v>49</v>
      </c>
      <c r="AF876" s="5">
        <v>1</v>
      </c>
      <c r="AG876" s="10">
        <f>VLOOKUP(B876,[1]NPRS!$A$29:$O$1904,10,FALSE)</f>
        <v>446.78</v>
      </c>
      <c r="AH876" s="5" t="str">
        <f>VLOOKUP(B876,'[1]Current Slope List'!$A$29:$M$1904,12,FALSE)</f>
        <v>Yes</v>
      </c>
      <c r="AI876" s="6" t="str">
        <f>IF(VLOOKUP(B876,'[1]intensive 2019'!$A$2:$E$145,1,TRUE)=B876,"Y","N")</f>
        <v>N</v>
      </c>
      <c r="AJ876" s="6" t="s">
        <v>50</v>
      </c>
      <c r="AK876" s="5">
        <v>3</v>
      </c>
      <c r="AL876" s="6" t="s">
        <v>50</v>
      </c>
      <c r="AM876" s="6" t="s">
        <v>50</v>
      </c>
      <c r="AN876" s="6" t="s">
        <v>50</v>
      </c>
      <c r="AO876" s="6" t="s">
        <v>50</v>
      </c>
      <c r="AP876" s="6" t="s">
        <v>50</v>
      </c>
    </row>
    <row r="877" spans="1:42">
      <c r="A877" s="5">
        <v>876</v>
      </c>
      <c r="B877" s="5" t="s">
        <v>1559</v>
      </c>
      <c r="C877" s="6" t="str">
        <f>IF(VLOOKUP(B877,'[1]Current Slope List'!$A$29:$M$1904,1,FALSE)=B877,"Y","N")</f>
        <v>Y</v>
      </c>
      <c r="D877" s="5" t="str">
        <f>VLOOKUP(B877,'[1]Current Slope List'!$A$29:$M$1904,2,FALSE)</f>
        <v>11SW-B/C93</v>
      </c>
      <c r="E877" s="5">
        <f>VLOOKUP(B877,'[1]Current Slope List'!$A$29:$M$1904,3,FALSE)</f>
        <v>0</v>
      </c>
      <c r="F877" s="6" t="str">
        <f t="shared" si="26"/>
        <v>WHOLE</v>
      </c>
      <c r="G877" s="6" t="str">
        <f>VLOOKUP(B877,'[1]Current Slope List'!$A$29:$M$1904,4,FALSE)</f>
        <v>Heritage</v>
      </c>
      <c r="H877" s="6" t="str">
        <f>VLOOKUP(B877,'[1]Current Slope List'!$A$29:$M$1904,5,FALSE)</f>
        <v>Antiq</v>
      </c>
      <c r="I877" s="6" t="s">
        <v>1334</v>
      </c>
      <c r="K877" s="6" t="str">
        <f>VLOOKUP(B877,'[1]Current Slope List'!$A$29:$M$1904,11,FALSE)</f>
        <v>Central_Admiralty</v>
      </c>
      <c r="L877" s="5" t="s">
        <v>1554</v>
      </c>
      <c r="M877" s="5" t="s">
        <v>1555</v>
      </c>
      <c r="N877" s="5" t="str">
        <f>VLOOKUP(B877,'[1]Current Slope List'!$A$29:$M$1904,8,FALSE)</f>
        <v>GPA</v>
      </c>
      <c r="O877" s="7" t="s">
        <v>46</v>
      </c>
      <c r="P877" s="7">
        <v>70</v>
      </c>
      <c r="Q877" s="7">
        <v>4.5</v>
      </c>
      <c r="R877" s="7">
        <v>18</v>
      </c>
      <c r="S877" s="7">
        <f t="shared" si="27"/>
        <v>81</v>
      </c>
      <c r="T877" s="17">
        <v>0</v>
      </c>
      <c r="U877" s="17">
        <v>0</v>
      </c>
      <c r="V877" s="17">
        <v>0</v>
      </c>
      <c r="W877" s="17">
        <v>0</v>
      </c>
      <c r="X877" s="17">
        <v>1</v>
      </c>
      <c r="Y877" s="6" t="s">
        <v>61</v>
      </c>
      <c r="Z877" s="6" t="s">
        <v>72</v>
      </c>
      <c r="AA877" s="9" t="s">
        <v>116</v>
      </c>
      <c r="AB877" s="9" t="s">
        <v>116</v>
      </c>
      <c r="AC877" s="9" t="s">
        <v>116</v>
      </c>
      <c r="AD877" s="9" t="s">
        <v>116</v>
      </c>
      <c r="AE877" s="9" t="s">
        <v>49</v>
      </c>
      <c r="AF877" s="5">
        <v>1</v>
      </c>
      <c r="AG877" s="10">
        <f>VLOOKUP(B877,[1]NPRS!$A$29:$O$1904,10,FALSE)</f>
        <v>0</v>
      </c>
      <c r="AH877" s="5" t="str">
        <f>VLOOKUP(B877,'[1]Current Slope List'!$A$29:$M$1904,12,FALSE)</f>
        <v>Yes</v>
      </c>
      <c r="AI877" s="6" t="str">
        <f>IF(VLOOKUP(B877,'[1]intensive 2019'!$A$2:$E$145,1,TRUE)=B877,"Y","N")</f>
        <v>N</v>
      </c>
      <c r="AJ877" s="6" t="s">
        <v>50</v>
      </c>
      <c r="AK877" s="5">
        <v>2</v>
      </c>
      <c r="AL877" s="6" t="s">
        <v>50</v>
      </c>
      <c r="AM877" s="6" t="s">
        <v>50</v>
      </c>
      <c r="AN877" s="6" t="s">
        <v>50</v>
      </c>
      <c r="AO877" s="6" t="s">
        <v>50</v>
      </c>
      <c r="AP877" s="6" t="s">
        <v>50</v>
      </c>
    </row>
    <row r="878" spans="1:42">
      <c r="A878" s="5">
        <v>877</v>
      </c>
      <c r="B878" s="5" t="s">
        <v>1560</v>
      </c>
      <c r="C878" s="6" t="str">
        <f>IF(VLOOKUP(B878,'[1]Current Slope List'!$A$29:$M$1904,1,FALSE)=B878,"Y","N")</f>
        <v>Y</v>
      </c>
      <c r="D878" s="5" t="str">
        <f>VLOOKUP(B878,'[1]Current Slope List'!$A$29:$M$1904,2,FALSE)</f>
        <v>11SW-B/CR409</v>
      </c>
      <c r="E878" s="5">
        <f>VLOOKUP(B878,'[1]Current Slope List'!$A$29:$M$1904,3,FALSE)</f>
        <v>0</v>
      </c>
      <c r="F878" s="6" t="str">
        <f t="shared" si="26"/>
        <v>WHOLE</v>
      </c>
      <c r="G878" s="6" t="str">
        <f>VLOOKUP(B878,'[1]Current Slope List'!$A$29:$M$1904,4,FALSE)</f>
        <v>Heritage</v>
      </c>
      <c r="H878" s="6" t="str">
        <f>VLOOKUP(B878,'[1]Current Slope List'!$A$29:$M$1904,5,FALSE)</f>
        <v>Antiq</v>
      </c>
      <c r="I878" s="6" t="s">
        <v>1334</v>
      </c>
      <c r="K878" s="6" t="str">
        <f>VLOOKUP(B878,'[1]Current Slope List'!$A$29:$M$1904,11,FALSE)</f>
        <v>Central_Admiralty</v>
      </c>
      <c r="L878" s="5" t="s">
        <v>1554</v>
      </c>
      <c r="M878" s="5" t="s">
        <v>1555</v>
      </c>
      <c r="N878" s="5" t="str">
        <f>VLOOKUP(B878,'[1]Current Slope List'!$A$29:$M$1904,8,FALSE)</f>
        <v>GPA</v>
      </c>
      <c r="O878" s="7" t="s">
        <v>46</v>
      </c>
      <c r="P878" s="7">
        <v>45</v>
      </c>
      <c r="Q878" s="7">
        <v>3.5</v>
      </c>
      <c r="R878" s="7">
        <v>13</v>
      </c>
      <c r="S878" s="7">
        <f t="shared" si="27"/>
        <v>45.5</v>
      </c>
      <c r="T878" s="17">
        <v>0</v>
      </c>
      <c r="U878" s="17">
        <v>0</v>
      </c>
      <c r="V878" s="17">
        <v>0</v>
      </c>
      <c r="W878" s="17">
        <v>0</v>
      </c>
      <c r="X878" s="17">
        <v>1</v>
      </c>
      <c r="Y878" s="6" t="s">
        <v>61</v>
      </c>
      <c r="Z878" s="6" t="s">
        <v>72</v>
      </c>
      <c r="AA878" s="9" t="s">
        <v>1561</v>
      </c>
      <c r="AB878" s="9" t="s">
        <v>1562</v>
      </c>
      <c r="AC878" s="9" t="s">
        <v>302</v>
      </c>
      <c r="AD878" s="9" t="s">
        <v>398</v>
      </c>
      <c r="AE878" s="9" t="s">
        <v>303</v>
      </c>
      <c r="AF878" s="5">
        <v>2</v>
      </c>
      <c r="AG878" s="10">
        <f>VLOOKUP(B878,[1]NPRS!$A$29:$O$1904,10,FALSE)</f>
        <v>2.1800000000000002</v>
      </c>
      <c r="AH878" s="5" t="str">
        <f>VLOOKUP(B878,'[1]Current Slope List'!$A$29:$M$1904,12,FALSE)</f>
        <v>Yes</v>
      </c>
      <c r="AI878" s="6" t="str">
        <f>IF(VLOOKUP(B878,'[1]intensive 2019'!$A$2:$E$145,1,TRUE)=B878,"Y","N")</f>
        <v>N</v>
      </c>
      <c r="AJ878" s="6" t="s">
        <v>50</v>
      </c>
      <c r="AK878" s="5">
        <v>1</v>
      </c>
      <c r="AL878" s="6" t="s">
        <v>50</v>
      </c>
      <c r="AM878" s="6" t="s">
        <v>50</v>
      </c>
      <c r="AN878" s="6" t="s">
        <v>50</v>
      </c>
      <c r="AO878" s="6" t="s">
        <v>50</v>
      </c>
      <c r="AP878" s="6" t="s">
        <v>50</v>
      </c>
    </row>
    <row r="879" spans="1:42">
      <c r="A879" s="5">
        <v>878</v>
      </c>
      <c r="B879" s="5" t="s">
        <v>1563</v>
      </c>
      <c r="C879" s="6" t="str">
        <f>IF(VLOOKUP(B879,'[1]Current Slope List'!$A$29:$M$1904,1,FALSE)=B879,"Y","N")</f>
        <v>Y</v>
      </c>
      <c r="D879" s="5" t="str">
        <f>VLOOKUP(B879,'[1]Current Slope List'!$A$29:$M$1904,2,FALSE)</f>
        <v>11SW-B/R328</v>
      </c>
      <c r="E879" s="5">
        <f>VLOOKUP(B879,'[1]Current Slope List'!$A$29:$M$1904,3,FALSE)</f>
        <v>0</v>
      </c>
      <c r="F879" s="6" t="str">
        <f t="shared" si="26"/>
        <v>WHOLE</v>
      </c>
      <c r="G879" s="6" t="str">
        <f>VLOOKUP(B879,'[1]Current Slope List'!$A$29:$M$1904,4,FALSE)</f>
        <v>Heritage</v>
      </c>
      <c r="H879" s="6" t="str">
        <f>VLOOKUP(B879,'[1]Current Slope List'!$A$29:$M$1904,5,FALSE)</f>
        <v>Antiq</v>
      </c>
      <c r="I879" s="6" t="s">
        <v>1334</v>
      </c>
      <c r="K879" s="6" t="str">
        <f>VLOOKUP(B879,'[1]Current Slope List'!$A$29:$M$1904,11,FALSE)</f>
        <v>Central_Admiralty</v>
      </c>
      <c r="L879" s="5" t="s">
        <v>1554</v>
      </c>
      <c r="M879" s="5" t="s">
        <v>1555</v>
      </c>
      <c r="N879" s="5" t="str">
        <f>VLOOKUP(B879,'[1]Current Slope List'!$A$29:$M$1904,8,FALSE)</f>
        <v>GPA</v>
      </c>
      <c r="O879" s="7" t="s">
        <v>46</v>
      </c>
      <c r="P879" s="6" t="s">
        <v>49</v>
      </c>
      <c r="Q879" s="6" t="s">
        <v>49</v>
      </c>
      <c r="R879" s="6" t="s">
        <v>49</v>
      </c>
      <c r="S879" s="6" t="s">
        <v>49</v>
      </c>
      <c r="T879" s="6" t="s">
        <v>49</v>
      </c>
      <c r="U879" s="6" t="s">
        <v>49</v>
      </c>
      <c r="V879" s="6" t="s">
        <v>49</v>
      </c>
      <c r="W879" s="6" t="s">
        <v>49</v>
      </c>
      <c r="X879" s="6" t="s">
        <v>49</v>
      </c>
      <c r="Y879" s="6" t="s">
        <v>49</v>
      </c>
      <c r="Z879" s="6" t="s">
        <v>49</v>
      </c>
      <c r="AA879" s="9" t="s">
        <v>391</v>
      </c>
      <c r="AB879" s="9" t="s">
        <v>551</v>
      </c>
      <c r="AC879" s="9" t="s">
        <v>55</v>
      </c>
      <c r="AD879" s="9" t="s">
        <v>352</v>
      </c>
      <c r="AE879" s="9" t="s">
        <v>72</v>
      </c>
      <c r="AF879" s="5">
        <v>1</v>
      </c>
      <c r="AG879" s="10">
        <f>VLOOKUP(B879,[1]NPRS!$A$29:$O$1904,10,FALSE)</f>
        <v>0.04</v>
      </c>
      <c r="AH879" s="5" t="str">
        <f>VLOOKUP(B879,'[1]Current Slope List'!$A$29:$M$1904,12,FALSE)</f>
        <v>No</v>
      </c>
      <c r="AI879" s="6" t="str">
        <f>IF(VLOOKUP(B879,'[1]intensive 2019'!$A$2:$E$145,1,TRUE)=B879,"Y","N")</f>
        <v>N</v>
      </c>
      <c r="AJ879" s="6" t="s">
        <v>50</v>
      </c>
      <c r="AL879" s="6" t="s">
        <v>50</v>
      </c>
      <c r="AM879" s="6" t="s">
        <v>50</v>
      </c>
      <c r="AN879" s="6" t="s">
        <v>50</v>
      </c>
      <c r="AO879" s="6" t="s">
        <v>50</v>
      </c>
      <c r="AP879" s="6" t="s">
        <v>50</v>
      </c>
    </row>
    <row r="880" spans="1:42">
      <c r="A880" s="5">
        <v>879</v>
      </c>
      <c r="B880" s="5" t="s">
        <v>1564</v>
      </c>
      <c r="C880" s="6" t="str">
        <f>IF(VLOOKUP(B880,'[1]Current Slope List'!$A$29:$M$1904,1,FALSE)=B880,"Y","N")</f>
        <v>Y</v>
      </c>
      <c r="D880" s="5" t="str">
        <f>VLOOKUP(B880,'[1]Current Slope List'!$A$29:$M$1904,2,FALSE)</f>
        <v>11SW-B/R331</v>
      </c>
      <c r="E880" s="5">
        <f>VLOOKUP(B880,'[1]Current Slope List'!$A$29:$M$1904,3,FALSE)</f>
        <v>0</v>
      </c>
      <c r="F880" s="6" t="str">
        <f t="shared" si="26"/>
        <v>WHOLE</v>
      </c>
      <c r="G880" s="6" t="str">
        <f>VLOOKUP(B880,'[1]Current Slope List'!$A$29:$M$1904,4,FALSE)</f>
        <v>Heritage</v>
      </c>
      <c r="H880" s="6" t="str">
        <f>VLOOKUP(B880,'[1]Current Slope List'!$A$29:$M$1904,5,FALSE)</f>
        <v>Antiq</v>
      </c>
      <c r="I880" s="6" t="s">
        <v>1334</v>
      </c>
      <c r="K880" s="6" t="str">
        <f>VLOOKUP(B880,'[1]Current Slope List'!$A$29:$M$1904,11,FALSE)</f>
        <v>Central_Admiralty</v>
      </c>
      <c r="L880" s="5" t="s">
        <v>1554</v>
      </c>
      <c r="M880" s="5" t="s">
        <v>1555</v>
      </c>
      <c r="N880" s="5" t="str">
        <f>VLOOKUP(B880,'[1]Current Slope List'!$A$29:$M$1904,8,FALSE)</f>
        <v>GPA</v>
      </c>
      <c r="O880" s="7" t="s">
        <v>46</v>
      </c>
      <c r="P880" s="6" t="s">
        <v>49</v>
      </c>
      <c r="Q880" s="6" t="s">
        <v>49</v>
      </c>
      <c r="R880" s="6" t="s">
        <v>49</v>
      </c>
      <c r="S880" s="6" t="s">
        <v>49</v>
      </c>
      <c r="T880" s="6" t="s">
        <v>49</v>
      </c>
      <c r="U880" s="6" t="s">
        <v>49</v>
      </c>
      <c r="V880" s="6" t="s">
        <v>49</v>
      </c>
      <c r="W880" s="6" t="s">
        <v>49</v>
      </c>
      <c r="X880" s="6" t="s">
        <v>49</v>
      </c>
      <c r="Y880" s="6" t="s">
        <v>49</v>
      </c>
      <c r="Z880" s="6" t="s">
        <v>49</v>
      </c>
      <c r="AA880" s="9" t="s">
        <v>130</v>
      </c>
      <c r="AB880" s="9" t="s">
        <v>369</v>
      </c>
      <c r="AC880" s="9" t="s">
        <v>121</v>
      </c>
      <c r="AD880" s="9" t="s">
        <v>56</v>
      </c>
      <c r="AE880" s="9" t="s">
        <v>62</v>
      </c>
      <c r="AF880" s="5">
        <v>1</v>
      </c>
      <c r="AG880" s="10">
        <f>VLOOKUP(B880,[1]NPRS!$A$29:$O$1904,10,FALSE)</f>
        <v>0</v>
      </c>
      <c r="AH880" s="5" t="str">
        <f>VLOOKUP(B880,'[1]Current Slope List'!$A$29:$M$1904,12,FALSE)</f>
        <v>No</v>
      </c>
      <c r="AI880" s="6" t="str">
        <f>IF(VLOOKUP(B880,'[1]intensive 2019'!$A$2:$E$145,1,TRUE)=B880,"Y","N")</f>
        <v>N</v>
      </c>
      <c r="AJ880" s="6" t="s">
        <v>50</v>
      </c>
      <c r="AL880" s="6" t="s">
        <v>50</v>
      </c>
      <c r="AM880" s="6" t="s">
        <v>50</v>
      </c>
      <c r="AN880" s="6" t="s">
        <v>50</v>
      </c>
      <c r="AO880" s="6" t="s">
        <v>50</v>
      </c>
      <c r="AP880" s="6" t="s">
        <v>50</v>
      </c>
    </row>
    <row r="881" spans="1:42">
      <c r="A881" s="5">
        <v>880</v>
      </c>
      <c r="B881" s="5" t="s">
        <v>1565</v>
      </c>
      <c r="C881" s="6" t="str">
        <f>IF(VLOOKUP(B881,'[1]Current Slope List'!$A$29:$M$1904,1,FALSE)=B881,"Y","N")</f>
        <v>Y</v>
      </c>
      <c r="D881" s="5" t="str">
        <f>VLOOKUP(B881,'[1]Current Slope List'!$A$29:$M$1904,2,FALSE)</f>
        <v>11SW-B/R897</v>
      </c>
      <c r="E881" s="5">
        <f>VLOOKUP(B881,'[1]Current Slope List'!$A$29:$M$1904,3,FALSE)</f>
        <v>0</v>
      </c>
      <c r="F881" s="6" t="str">
        <f t="shared" si="26"/>
        <v>WHOLE</v>
      </c>
      <c r="G881" s="6" t="str">
        <f>VLOOKUP(B881,'[1]Current Slope List'!$A$29:$M$1904,4,FALSE)</f>
        <v>Heritage</v>
      </c>
      <c r="H881" s="6" t="str">
        <f>VLOOKUP(B881,'[1]Current Slope List'!$A$29:$M$1904,5,FALSE)</f>
        <v>Antiq</v>
      </c>
      <c r="I881" s="6" t="s">
        <v>1334</v>
      </c>
      <c r="K881" s="6" t="str">
        <f>VLOOKUP(B881,'[1]Current Slope List'!$A$29:$M$1904,11,FALSE)</f>
        <v>Central_Admiralty</v>
      </c>
      <c r="L881" s="5" t="s">
        <v>1554</v>
      </c>
      <c r="M881" s="5" t="s">
        <v>1555</v>
      </c>
      <c r="N881" s="5" t="str">
        <f>VLOOKUP(B881,'[1]Current Slope List'!$A$29:$M$1904,8,FALSE)</f>
        <v>GPA</v>
      </c>
      <c r="O881" s="7" t="s">
        <v>46</v>
      </c>
      <c r="P881" s="6" t="s">
        <v>49</v>
      </c>
      <c r="Q881" s="6" t="s">
        <v>49</v>
      </c>
      <c r="R881" s="6" t="s">
        <v>49</v>
      </c>
      <c r="S881" s="6" t="s">
        <v>49</v>
      </c>
      <c r="T881" s="6" t="s">
        <v>49</v>
      </c>
      <c r="U881" s="6" t="s">
        <v>49</v>
      </c>
      <c r="V881" s="6" t="s">
        <v>49</v>
      </c>
      <c r="W881" s="6" t="s">
        <v>49</v>
      </c>
      <c r="X881" s="6" t="s">
        <v>49</v>
      </c>
      <c r="Y881" s="6" t="s">
        <v>49</v>
      </c>
      <c r="Z881" s="6" t="s">
        <v>49</v>
      </c>
      <c r="AA881" s="9" t="s">
        <v>270</v>
      </c>
      <c r="AB881" s="9" t="s">
        <v>95</v>
      </c>
      <c r="AC881" s="9" t="s">
        <v>55</v>
      </c>
      <c r="AD881" s="9" t="s">
        <v>352</v>
      </c>
      <c r="AE881" s="9" t="s">
        <v>72</v>
      </c>
      <c r="AF881" s="5">
        <v>1</v>
      </c>
      <c r="AG881" s="10">
        <f>VLOOKUP(B881,[1]NPRS!$A$29:$O$1904,10,FALSE)</f>
        <v>0.06</v>
      </c>
      <c r="AH881" s="5" t="str">
        <f>VLOOKUP(B881,'[1]Current Slope List'!$A$29:$M$1904,12,FALSE)</f>
        <v>No</v>
      </c>
      <c r="AI881" s="6" t="str">
        <f>IF(VLOOKUP(B881,'[1]intensive 2019'!$A$2:$E$145,1,TRUE)=B881,"Y","N")</f>
        <v>N</v>
      </c>
      <c r="AJ881" s="6" t="s">
        <v>50</v>
      </c>
      <c r="AL881" s="6" t="s">
        <v>50</v>
      </c>
      <c r="AM881" s="6" t="s">
        <v>50</v>
      </c>
      <c r="AN881" s="6" t="s">
        <v>50</v>
      </c>
      <c r="AO881" s="6" t="s">
        <v>50</v>
      </c>
      <c r="AP881" s="6" t="s">
        <v>50</v>
      </c>
    </row>
    <row r="882" spans="1:42">
      <c r="A882" s="5">
        <v>881</v>
      </c>
      <c r="B882" s="5" t="s">
        <v>1566</v>
      </c>
      <c r="C882" s="6" t="str">
        <f>IF(VLOOKUP(B882,'[1]Current Slope List'!$A$29:$M$1904,1,FALSE)=B882,"Y","N")</f>
        <v>Y</v>
      </c>
      <c r="D882" s="5" t="str">
        <f>VLOOKUP(B882,'[1]Current Slope List'!$A$29:$M$1904,2,FALSE)</f>
        <v>11SW-B/R330</v>
      </c>
      <c r="E882" s="5">
        <f>VLOOKUP(B882,'[1]Current Slope List'!$A$29:$M$1904,3,FALSE)</f>
        <v>0</v>
      </c>
      <c r="F882" s="6" t="str">
        <f t="shared" si="26"/>
        <v>WHOLE</v>
      </c>
      <c r="G882" s="6" t="str">
        <f>VLOOKUP(B882,'[1]Current Slope List'!$A$29:$M$1904,4,FALSE)</f>
        <v>Heritage</v>
      </c>
      <c r="H882" s="6" t="str">
        <f>VLOOKUP(B882,'[1]Current Slope List'!$A$29:$M$1904,5,FALSE)</f>
        <v>Antiq</v>
      </c>
      <c r="I882" s="6" t="s">
        <v>1334</v>
      </c>
      <c r="K882" s="6" t="str">
        <f>VLOOKUP(B882,'[1]Current Slope List'!$A$29:$M$1904,11,FALSE)</f>
        <v>Central_Admiralty</v>
      </c>
      <c r="L882" s="5" t="s">
        <v>1554</v>
      </c>
      <c r="M882" s="5" t="s">
        <v>1555</v>
      </c>
      <c r="N882" s="5" t="str">
        <f>VLOOKUP(B882,'[1]Current Slope List'!$A$29:$M$1904,8,FALSE)</f>
        <v>GPA</v>
      </c>
      <c r="O882" s="7" t="s">
        <v>46</v>
      </c>
      <c r="P882" s="6" t="s">
        <v>49</v>
      </c>
      <c r="Q882" s="6" t="s">
        <v>49</v>
      </c>
      <c r="R882" s="6" t="s">
        <v>49</v>
      </c>
      <c r="S882" s="6" t="s">
        <v>49</v>
      </c>
      <c r="T882" s="6" t="s">
        <v>49</v>
      </c>
      <c r="U882" s="6" t="s">
        <v>49</v>
      </c>
      <c r="V882" s="6" t="s">
        <v>49</v>
      </c>
      <c r="W882" s="6" t="s">
        <v>49</v>
      </c>
      <c r="X882" s="6" t="s">
        <v>49</v>
      </c>
      <c r="Y882" s="6" t="s">
        <v>49</v>
      </c>
      <c r="Z882" s="6" t="s">
        <v>49</v>
      </c>
      <c r="AA882" s="9" t="s">
        <v>1567</v>
      </c>
      <c r="AB882" s="9" t="s">
        <v>54</v>
      </c>
      <c r="AC882" s="9" t="s">
        <v>1355</v>
      </c>
      <c r="AD882" s="9" t="s">
        <v>56</v>
      </c>
      <c r="AE882" s="9" t="s">
        <v>72</v>
      </c>
      <c r="AF882" s="5">
        <v>1</v>
      </c>
      <c r="AG882" s="10">
        <f>VLOOKUP(B882,[1]NPRS!$A$29:$O$1904,10,FALSE)</f>
        <v>0</v>
      </c>
      <c r="AH882" s="5" t="str">
        <f>VLOOKUP(B882,'[1]Current Slope List'!$A$29:$M$1904,12,FALSE)</f>
        <v>No</v>
      </c>
      <c r="AI882" s="6" t="str">
        <f>IF(VLOOKUP(B882,'[1]intensive 2019'!$A$2:$E$145,1,TRUE)=B882,"Y","N")</f>
        <v>N</v>
      </c>
      <c r="AJ882" s="6" t="s">
        <v>50</v>
      </c>
      <c r="AK882" s="5">
        <v>1</v>
      </c>
      <c r="AL882" s="6" t="s">
        <v>50</v>
      </c>
      <c r="AM882" s="6" t="s">
        <v>50</v>
      </c>
      <c r="AN882" s="6" t="s">
        <v>50</v>
      </c>
      <c r="AO882" s="6" t="s">
        <v>50</v>
      </c>
      <c r="AP882" s="6" t="s">
        <v>50</v>
      </c>
    </row>
    <row r="883" spans="1:42">
      <c r="A883" s="5">
        <v>882</v>
      </c>
      <c r="B883" s="5" t="s">
        <v>1568</v>
      </c>
      <c r="C883" s="6" t="str">
        <f>IF(VLOOKUP(B883,'[1]Current Slope List'!$A$29:$M$1904,1,FALSE)=B883,"Y","N")</f>
        <v>Y</v>
      </c>
      <c r="D883" s="5" t="str">
        <f>VLOOKUP(B883,'[1]Current Slope List'!$A$29:$M$1904,2,FALSE)</f>
        <v>11SW-B/C359</v>
      </c>
      <c r="E883" s="5">
        <f>VLOOKUP(B883,'[1]Current Slope List'!$A$29:$M$1904,3,FALSE)</f>
        <v>0</v>
      </c>
      <c r="F883" s="6" t="str">
        <f t="shared" si="26"/>
        <v>WHOLE</v>
      </c>
      <c r="G883" s="6" t="str">
        <f>VLOOKUP(B883,'[1]Current Slope List'!$A$29:$M$1904,4,FALSE)</f>
        <v>Heritage</v>
      </c>
      <c r="H883" s="6" t="str">
        <f>VLOOKUP(B883,'[1]Current Slope List'!$A$29:$M$1904,5,FALSE)</f>
        <v>Antiq</v>
      </c>
      <c r="I883" s="6" t="s">
        <v>1334</v>
      </c>
      <c r="K883" s="6" t="str">
        <f>VLOOKUP(B883,'[1]Current Slope List'!$A$29:$M$1904,11,FALSE)</f>
        <v>Central_Admiralty</v>
      </c>
      <c r="L883" s="5" t="s">
        <v>1554</v>
      </c>
      <c r="M883" s="5" t="s">
        <v>1555</v>
      </c>
      <c r="N883" s="5" t="str">
        <f>VLOOKUP(B883,'[1]Current Slope List'!$A$29:$M$1904,8,FALSE)</f>
        <v>GPA</v>
      </c>
      <c r="O883" s="7" t="s">
        <v>46</v>
      </c>
      <c r="P883" s="7">
        <v>50</v>
      </c>
      <c r="Q883" s="7">
        <v>11</v>
      </c>
      <c r="R883" s="7">
        <v>70</v>
      </c>
      <c r="S883" s="7">
        <f t="shared" si="27"/>
        <v>770</v>
      </c>
      <c r="T883" s="17">
        <v>0</v>
      </c>
      <c r="U883" s="12">
        <v>0.7</v>
      </c>
      <c r="V883" s="12">
        <v>0</v>
      </c>
      <c r="W883" s="12">
        <v>0</v>
      </c>
      <c r="X883" s="12">
        <v>0.3</v>
      </c>
      <c r="Y883" s="6" t="s">
        <v>61</v>
      </c>
      <c r="Z883" s="6" t="s">
        <v>72</v>
      </c>
      <c r="AA883" s="9" t="s">
        <v>116</v>
      </c>
      <c r="AB883" s="9" t="s">
        <v>116</v>
      </c>
      <c r="AC883" s="9" t="s">
        <v>116</v>
      </c>
      <c r="AD883" s="9" t="s">
        <v>116</v>
      </c>
      <c r="AE883" s="9" t="s">
        <v>49</v>
      </c>
      <c r="AG883" s="10">
        <f>VLOOKUP(B883,[1]NPRS!$A$29:$O$1904,10,FALSE)</f>
        <v>0</v>
      </c>
      <c r="AH883" s="5" t="str">
        <f>VLOOKUP(B883,'[1]Current Slope List'!$A$29:$M$1904,12,FALSE)</f>
        <v>Yes</v>
      </c>
      <c r="AI883" s="6" t="str">
        <f>IF(VLOOKUP(B883,'[1]intensive 2019'!$A$2:$E$145,1,TRUE)=B883,"Y","N")</f>
        <v>N</v>
      </c>
      <c r="AJ883" s="6" t="str">
        <f>IF(VLOOKUP(B883,[1]PWI!$A$2:$B$239,1,FALSE)=B883,"Y","N")</f>
        <v>Y</v>
      </c>
      <c r="AK883" s="5">
        <v>0</v>
      </c>
      <c r="AL883" s="6" t="s">
        <v>50</v>
      </c>
      <c r="AM883" s="6" t="s">
        <v>50</v>
      </c>
      <c r="AN883" s="6" t="s">
        <v>50</v>
      </c>
      <c r="AO883" s="6" t="s">
        <v>50</v>
      </c>
      <c r="AP883" s="6" t="s">
        <v>50</v>
      </c>
    </row>
    <row r="884" spans="1:42">
      <c r="A884" s="5">
        <v>883</v>
      </c>
      <c r="B884" s="5" t="s">
        <v>1569</v>
      </c>
      <c r="C884" s="6" t="str">
        <f>IF(VLOOKUP(B884,'[1]Current Slope List'!$A$29:$M$1904,1,FALSE)=B884,"Y","N")</f>
        <v>Y</v>
      </c>
      <c r="D884" s="5" t="str">
        <f>VLOOKUP(B884,'[1]Current Slope List'!$A$29:$M$1904,2,FALSE)</f>
        <v>11SW-A/C92</v>
      </c>
      <c r="E884" s="5">
        <f>VLOOKUP(B884,'[1]Current Slope List'!$A$29:$M$1904,3,FALSE)</f>
        <v>0</v>
      </c>
      <c r="F884" s="6" t="str">
        <f t="shared" si="26"/>
        <v>WHOLE</v>
      </c>
      <c r="G884" s="6" t="str">
        <f>VLOOKUP(B884,'[1]Current Slope List'!$A$29:$M$1904,4,FALSE)</f>
        <v>CP,ML&amp;Wch</v>
      </c>
      <c r="H884" s="6" t="str">
        <f>VLOOKUP(B884,'[1]Current Slope List'!$A$29:$M$1904,5,FALSE)</f>
        <v>PML</v>
      </c>
      <c r="I884" s="6" t="s">
        <v>1334</v>
      </c>
      <c r="K884" s="6" t="str">
        <f>VLOOKUP(B884,'[1]Current Slope List'!$A$29:$M$1904,11,FALSE)</f>
        <v>SheungWan_SaiYingPun</v>
      </c>
      <c r="L884" s="5" t="s">
        <v>1570</v>
      </c>
      <c r="M884" s="5" t="s">
        <v>1571</v>
      </c>
      <c r="N884" s="5" t="str">
        <f>VLOOKUP(B884,'[1]Current Slope List'!$A$29:$M$1904,8,FALSE)</f>
        <v>LCSD</v>
      </c>
      <c r="O884" s="7" t="s">
        <v>46</v>
      </c>
      <c r="P884" s="7">
        <v>64</v>
      </c>
      <c r="Q884" s="7">
        <v>28.3</v>
      </c>
      <c r="R884" s="7">
        <v>95.5</v>
      </c>
      <c r="S884" s="7">
        <f t="shared" si="27"/>
        <v>2702.65</v>
      </c>
      <c r="T884" s="17">
        <v>0</v>
      </c>
      <c r="U884" s="17">
        <v>0</v>
      </c>
      <c r="V884" s="17">
        <v>0</v>
      </c>
      <c r="W884" s="17">
        <v>0.75</v>
      </c>
      <c r="X884" s="17">
        <v>0.25</v>
      </c>
      <c r="Y884" s="6" t="s">
        <v>61</v>
      </c>
      <c r="Z884" s="6" t="s">
        <v>72</v>
      </c>
      <c r="AA884" s="9" t="s">
        <v>116</v>
      </c>
      <c r="AB884" s="9" t="s">
        <v>116</v>
      </c>
      <c r="AC884" s="9" t="s">
        <v>116</v>
      </c>
      <c r="AD884" s="9" t="s">
        <v>116</v>
      </c>
      <c r="AE884" s="9" t="s">
        <v>49</v>
      </c>
      <c r="AF884" s="5">
        <v>2</v>
      </c>
      <c r="AG884" s="10">
        <f>VLOOKUP(B884,[1]NPRS!$A$29:$O$1904,10,FALSE)</f>
        <v>0</v>
      </c>
      <c r="AH884" s="5" t="str">
        <f>VLOOKUP(B884,'[1]Current Slope List'!$A$29:$M$1904,12,FALSE)</f>
        <v>Yes</v>
      </c>
      <c r="AI884" s="6" t="str">
        <f>IF(VLOOKUP(B884,'[1]intensive 2019'!$A$2:$E$145,1,TRUE)=B884,"Y","N")</f>
        <v>N</v>
      </c>
      <c r="AJ884" s="6" t="str">
        <f>IF(VLOOKUP(B884,[1]PWI!$A$2:$B$239,1,FALSE)=B884,"Y","N")</f>
        <v>Y</v>
      </c>
      <c r="AK884" s="5">
        <v>3</v>
      </c>
      <c r="AL884" s="6" t="s">
        <v>50</v>
      </c>
      <c r="AM884" s="6" t="s">
        <v>50</v>
      </c>
      <c r="AN884" s="6" t="s">
        <v>50</v>
      </c>
      <c r="AO884" s="6" t="str">
        <f>IF(VLOOKUP(B884,[1]Roadside!$B$2:$D$186,1,FALSE)=B884,"Y","N")</f>
        <v>Y</v>
      </c>
      <c r="AP884" s="6" t="s">
        <v>50</v>
      </c>
    </row>
    <row r="885" spans="1:42">
      <c r="A885" s="5">
        <v>884</v>
      </c>
      <c r="B885" s="5" t="s">
        <v>1572</v>
      </c>
      <c r="C885" s="6" t="str">
        <f>IF(VLOOKUP(B885,'[1]Current Slope List'!$A$29:$M$1904,1,FALSE)=B885,"Y","N")</f>
        <v>Y</v>
      </c>
      <c r="D885" s="5" t="str">
        <f>VLOOKUP(B885,'[1]Current Slope List'!$A$29:$M$1904,2,FALSE)</f>
        <v>11SW-A/C95</v>
      </c>
      <c r="E885" s="5">
        <f>VLOOKUP(B885,'[1]Current Slope List'!$A$29:$M$1904,3,FALSE)</f>
        <v>0</v>
      </c>
      <c r="F885" s="6" t="str">
        <f t="shared" si="26"/>
        <v>WHOLE</v>
      </c>
      <c r="G885" s="6" t="str">
        <f>VLOOKUP(B885,'[1]Current Slope List'!$A$29:$M$1904,4,FALSE)</f>
        <v>CP,ML&amp;Wch</v>
      </c>
      <c r="H885" s="6" t="str">
        <f>VLOOKUP(B885,'[1]Current Slope List'!$A$29:$M$1904,5,FALSE)</f>
        <v>PML</v>
      </c>
      <c r="I885" s="6" t="s">
        <v>1334</v>
      </c>
      <c r="K885" s="6" t="str">
        <f>VLOOKUP(B885,'[1]Current Slope List'!$A$29:$M$1904,11,FALSE)</f>
        <v>SheungWan_SaiYingPun</v>
      </c>
      <c r="L885" s="5" t="s">
        <v>1570</v>
      </c>
      <c r="M885" s="5" t="s">
        <v>1571</v>
      </c>
      <c r="N885" s="5" t="str">
        <f>VLOOKUP(B885,'[1]Current Slope List'!$A$29:$M$1904,8,FALSE)</f>
        <v>LCSD</v>
      </c>
      <c r="O885" s="7" t="s">
        <v>46</v>
      </c>
      <c r="P885" s="7">
        <v>60</v>
      </c>
      <c r="Q885" s="7">
        <v>6</v>
      </c>
      <c r="R885" s="7">
        <v>50</v>
      </c>
      <c r="S885" s="7">
        <f t="shared" si="27"/>
        <v>300</v>
      </c>
      <c r="T885" s="17">
        <v>0</v>
      </c>
      <c r="U885" s="17">
        <v>0</v>
      </c>
      <c r="V885" s="17">
        <v>0</v>
      </c>
      <c r="W885" s="17">
        <v>1</v>
      </c>
      <c r="X885" s="17">
        <v>0</v>
      </c>
      <c r="Y885" s="6" t="s">
        <v>61</v>
      </c>
      <c r="Z885" s="6" t="s">
        <v>72</v>
      </c>
      <c r="AA885" s="9" t="s">
        <v>116</v>
      </c>
      <c r="AB885" s="9" t="s">
        <v>116</v>
      </c>
      <c r="AC885" s="9" t="s">
        <v>116</v>
      </c>
      <c r="AD885" s="9" t="s">
        <v>116</v>
      </c>
      <c r="AE885" s="9" t="s">
        <v>49</v>
      </c>
      <c r="AF885" s="5">
        <v>2</v>
      </c>
      <c r="AG885" s="10">
        <f>VLOOKUP(B885,[1]NPRS!$A$29:$O$1904,10,FALSE)</f>
        <v>2.4700000000000002</v>
      </c>
      <c r="AH885" s="5" t="str">
        <f>VLOOKUP(B885,'[1]Current Slope List'!$A$29:$M$1904,12,FALSE)</f>
        <v>Yes</v>
      </c>
      <c r="AI885" s="6" t="str">
        <f>IF(VLOOKUP(B885,'[1]intensive 2019'!$A$2:$E$145,1,TRUE)=B885,"Y","N")</f>
        <v>N</v>
      </c>
      <c r="AJ885" s="6" t="str">
        <f>IF(VLOOKUP(B885,[1]PWI!$A$2:$B$239,1,FALSE)=B885,"Y","N")</f>
        <v>Y</v>
      </c>
      <c r="AK885" s="5">
        <v>6</v>
      </c>
      <c r="AL885" s="6" t="s">
        <v>50</v>
      </c>
      <c r="AM885" s="6" t="s">
        <v>50</v>
      </c>
      <c r="AN885" s="6" t="s">
        <v>50</v>
      </c>
      <c r="AO885" s="6" t="str">
        <f>IF(VLOOKUP(B885,[1]Roadside!$B$2:$D$186,1,FALSE)=B885,"Y","N")</f>
        <v>Y</v>
      </c>
      <c r="AP885" s="6" t="str">
        <f>IF(VLOOKUP(D885,[1]Greening!$A$4:$C$30,1,FALSE)=D885,"Y","N")</f>
        <v>Y</v>
      </c>
    </row>
    <row r="886" spans="1:42">
      <c r="A886" s="5">
        <v>885</v>
      </c>
      <c r="B886" s="5" t="s">
        <v>1573</v>
      </c>
      <c r="C886" s="6" t="str">
        <f>IF(VLOOKUP(B886,'[1]Current Slope List'!$A$29:$M$1904,1,FALSE)=B886,"Y","N")</f>
        <v>Y</v>
      </c>
      <c r="D886" s="5" t="str">
        <f>VLOOKUP(B886,'[1]Current Slope List'!$A$29:$M$1904,2,FALSE)</f>
        <v>11SW-A/FR12</v>
      </c>
      <c r="E886" s="5">
        <f>VLOOKUP(B886,'[1]Current Slope List'!$A$29:$M$1904,3,FALSE)</f>
        <v>0</v>
      </c>
      <c r="F886" s="6" t="str">
        <f t="shared" si="26"/>
        <v>WHOLE</v>
      </c>
      <c r="G886" s="6" t="str">
        <f>VLOOKUP(B886,'[1]Current Slope List'!$A$29:$M$1904,4,FALSE)</f>
        <v>CP,ML&amp;Wch</v>
      </c>
      <c r="H886" s="6" t="str">
        <f>VLOOKUP(B886,'[1]Current Slope List'!$A$29:$M$1904,5,FALSE)</f>
        <v>PML</v>
      </c>
      <c r="I886" s="6" t="s">
        <v>1334</v>
      </c>
      <c r="K886" s="6" t="str">
        <f>VLOOKUP(B886,'[1]Current Slope List'!$A$29:$M$1904,11,FALSE)</f>
        <v>SheungWan_SaiYingPun</v>
      </c>
      <c r="L886" s="5" t="s">
        <v>1570</v>
      </c>
      <c r="M886" s="5" t="s">
        <v>1571</v>
      </c>
      <c r="N886" s="5" t="str">
        <f>VLOOKUP(B886,'[1]Current Slope List'!$A$29:$M$1904,8,FALSE)</f>
        <v>LCSD</v>
      </c>
      <c r="O886" s="7" t="s">
        <v>46</v>
      </c>
      <c r="P886" s="7">
        <v>36</v>
      </c>
      <c r="Q886" s="7">
        <v>15</v>
      </c>
      <c r="R886" s="7">
        <v>48</v>
      </c>
      <c r="S886" s="7">
        <f t="shared" si="27"/>
        <v>720</v>
      </c>
      <c r="T886" s="17">
        <v>0</v>
      </c>
      <c r="U886" s="17">
        <v>0.9</v>
      </c>
      <c r="V886" s="17">
        <v>0</v>
      </c>
      <c r="W886" s="17">
        <v>0</v>
      </c>
      <c r="X886" s="17">
        <v>0.1</v>
      </c>
      <c r="Y886" s="6" t="s">
        <v>61</v>
      </c>
      <c r="Z886" s="6" t="s">
        <v>62</v>
      </c>
      <c r="AA886" s="9" t="s">
        <v>797</v>
      </c>
      <c r="AB886" s="9" t="s">
        <v>790</v>
      </c>
      <c r="AC886" s="9" t="s">
        <v>966</v>
      </c>
      <c r="AD886" s="9" t="s">
        <v>56</v>
      </c>
      <c r="AE886" s="9" t="s">
        <v>62</v>
      </c>
      <c r="AF886" s="5">
        <v>2</v>
      </c>
      <c r="AG886" s="10">
        <f>VLOOKUP(B886,[1]NPRS!$A$29:$O$1904,10,FALSE)</f>
        <v>0</v>
      </c>
      <c r="AH886" s="5" t="str">
        <f>VLOOKUP(B886,'[1]Current Slope List'!$A$29:$M$1904,12,FALSE)</f>
        <v>Yes</v>
      </c>
      <c r="AI886" s="6" t="str">
        <f>IF(VLOOKUP(B886,'[1]intensive 2019'!$A$2:$E$145,1,TRUE)=B886,"Y","N")</f>
        <v>Y</v>
      </c>
      <c r="AJ886" s="6" t="str">
        <f>IF(VLOOKUP(B886,[1]PWI!$A$2:$B$239,1,FALSE)=B886,"Y","N")</f>
        <v>Y</v>
      </c>
      <c r="AK886" s="5">
        <v>24</v>
      </c>
      <c r="AL886" s="6" t="s">
        <v>50</v>
      </c>
      <c r="AM886" s="6" t="s">
        <v>50</v>
      </c>
      <c r="AN886" s="6" t="s">
        <v>50</v>
      </c>
      <c r="AO886" s="6" t="str">
        <f>IF(VLOOKUP(B886,[1]Roadside!$B$2:$D$186,1,FALSE)=B886,"Y","N")</f>
        <v>Y</v>
      </c>
      <c r="AP886" s="6" t="s">
        <v>50</v>
      </c>
    </row>
    <row r="887" spans="1:42">
      <c r="A887" s="5">
        <v>886</v>
      </c>
      <c r="B887" s="5" t="s">
        <v>1574</v>
      </c>
      <c r="C887" s="6" t="str">
        <f>IF(VLOOKUP(B887,'[1]Current Slope List'!$A$29:$M$1904,1,FALSE)=B887,"Y","N")</f>
        <v>Y</v>
      </c>
      <c r="D887" s="5" t="str">
        <f>VLOOKUP(B887,'[1]Current Slope List'!$A$29:$M$1904,2,FALSE)</f>
        <v>11SW-A/FR13</v>
      </c>
      <c r="E887" s="5">
        <f>VLOOKUP(B887,'[1]Current Slope List'!$A$29:$M$1904,3,FALSE)</f>
        <v>0</v>
      </c>
      <c r="F887" s="6" t="str">
        <f t="shared" si="26"/>
        <v>WHOLE</v>
      </c>
      <c r="G887" s="6" t="str">
        <f>VLOOKUP(B887,'[1]Current Slope List'!$A$29:$M$1904,4,FALSE)</f>
        <v>CP,ML&amp;Wch</v>
      </c>
      <c r="H887" s="6" t="str">
        <f>VLOOKUP(B887,'[1]Current Slope List'!$A$29:$M$1904,5,FALSE)</f>
        <v>PML</v>
      </c>
      <c r="I887" s="6" t="s">
        <v>1334</v>
      </c>
      <c r="K887" s="6" t="str">
        <f>VLOOKUP(B887,'[1]Current Slope List'!$A$29:$M$1904,11,FALSE)</f>
        <v>SheungWan_SaiYingPun</v>
      </c>
      <c r="L887" s="5" t="s">
        <v>1570</v>
      </c>
      <c r="M887" s="5" t="s">
        <v>1571</v>
      </c>
      <c r="N887" s="5" t="str">
        <f>VLOOKUP(B887,'[1]Current Slope List'!$A$29:$M$1904,8,FALSE)</f>
        <v>LCSD</v>
      </c>
      <c r="O887" s="7" t="s">
        <v>46</v>
      </c>
      <c r="P887" s="7">
        <v>30</v>
      </c>
      <c r="Q887" s="7">
        <v>7.7</v>
      </c>
      <c r="R887" s="7">
        <v>55</v>
      </c>
      <c r="S887" s="7">
        <f t="shared" si="27"/>
        <v>423.5</v>
      </c>
      <c r="T887" s="17">
        <v>0.1</v>
      </c>
      <c r="U887" s="17">
        <v>0.8</v>
      </c>
      <c r="V887" s="17">
        <v>0.1</v>
      </c>
      <c r="W887" s="17">
        <v>0</v>
      </c>
      <c r="X887" s="17">
        <v>0</v>
      </c>
      <c r="Y887" s="6" t="s">
        <v>61</v>
      </c>
      <c r="Z887" s="6" t="s">
        <v>62</v>
      </c>
      <c r="AA887" s="9" t="s">
        <v>1575</v>
      </c>
      <c r="AB887" s="9" t="s">
        <v>157</v>
      </c>
      <c r="AC887" s="9" t="s">
        <v>121</v>
      </c>
      <c r="AD887" s="9" t="s">
        <v>352</v>
      </c>
      <c r="AE887" s="9" t="s">
        <v>72</v>
      </c>
      <c r="AF887" s="5">
        <v>2</v>
      </c>
      <c r="AG887" s="10">
        <f>VLOOKUP(B887,[1]NPRS!$A$29:$O$1904,10,FALSE)</f>
        <v>62.27</v>
      </c>
      <c r="AH887" s="5" t="str">
        <f>VLOOKUP(B887,'[1]Current Slope List'!$A$29:$M$1904,12,FALSE)</f>
        <v>Yes</v>
      </c>
      <c r="AI887" s="6" t="str">
        <f>IF(VLOOKUP(B887,'[1]intensive 2019'!$A$2:$E$145,1,TRUE)=B887,"Y","N")</f>
        <v>Y</v>
      </c>
      <c r="AJ887" s="6" t="s">
        <v>50</v>
      </c>
      <c r="AK887" s="5">
        <v>34</v>
      </c>
      <c r="AL887" s="6" t="s">
        <v>50</v>
      </c>
      <c r="AM887" s="6" t="s">
        <v>50</v>
      </c>
      <c r="AN887" s="6" t="s">
        <v>50</v>
      </c>
      <c r="AO887" s="6" t="str">
        <f>IF(VLOOKUP(B887,[1]Roadside!$B$2:$D$186,1,FALSE)=B887,"Y","N")</f>
        <v>Y</v>
      </c>
      <c r="AP887" s="6" t="s">
        <v>50</v>
      </c>
    </row>
    <row r="888" spans="1:42">
      <c r="A888" s="5">
        <v>887</v>
      </c>
      <c r="B888" s="5" t="s">
        <v>1576</v>
      </c>
      <c r="C888" s="6" t="str">
        <f>IF(VLOOKUP(B888,'[1]Current Slope List'!$A$29:$M$1904,1,FALSE)=B888,"Y","N")</f>
        <v>Y</v>
      </c>
      <c r="D888" s="5" t="str">
        <f>VLOOKUP(B888,'[1]Current Slope List'!$A$29:$M$1904,2,FALSE)</f>
        <v>11SW-A/R592</v>
      </c>
      <c r="E888" s="5">
        <f>VLOOKUP(B888,'[1]Current Slope List'!$A$29:$M$1904,3,FALSE)</f>
        <v>3</v>
      </c>
      <c r="F888" s="6">
        <f t="shared" si="26"/>
        <v>3</v>
      </c>
      <c r="G888" s="6" t="str">
        <f>VLOOKUP(B888,'[1]Current Slope List'!$A$29:$M$1904,4,FALSE)</f>
        <v>CP,ML&amp;Wch</v>
      </c>
      <c r="H888" s="6" t="str">
        <f>VLOOKUP(B888,'[1]Current Slope List'!$A$29:$M$1904,5,FALSE)</f>
        <v>PML</v>
      </c>
      <c r="I888" s="6" t="s">
        <v>1334</v>
      </c>
      <c r="K888" s="6" t="str">
        <f>VLOOKUP(B888,'[1]Current Slope List'!$A$29:$M$1904,11,FALSE)</f>
        <v>SheungWan_SaiYingPun</v>
      </c>
      <c r="L888" s="5" t="s">
        <v>1570</v>
      </c>
      <c r="M888" s="5" t="s">
        <v>1571</v>
      </c>
      <c r="N888" s="5" t="str">
        <f>VLOOKUP(B888,'[1]Current Slope List'!$A$29:$M$1904,8,FALSE)</f>
        <v>LCSD</v>
      </c>
      <c r="O888" s="7" t="s">
        <v>46</v>
      </c>
      <c r="P888" s="6" t="s">
        <v>49</v>
      </c>
      <c r="Q888" s="6" t="s">
        <v>49</v>
      </c>
      <c r="R888" s="6" t="s">
        <v>49</v>
      </c>
      <c r="S888" s="6" t="s">
        <v>49</v>
      </c>
      <c r="T888" s="6" t="s">
        <v>49</v>
      </c>
      <c r="U888" s="6" t="s">
        <v>49</v>
      </c>
      <c r="V888" s="6" t="s">
        <v>49</v>
      </c>
      <c r="W888" s="6" t="s">
        <v>49</v>
      </c>
      <c r="X888" s="13" t="s">
        <v>49</v>
      </c>
      <c r="Y888" s="6" t="s">
        <v>49</v>
      </c>
      <c r="Z888" s="6" t="s">
        <v>49</v>
      </c>
      <c r="AA888" s="9" t="s">
        <v>185</v>
      </c>
      <c r="AB888" s="9" t="s">
        <v>1459</v>
      </c>
      <c r="AC888" s="9" t="s">
        <v>71</v>
      </c>
      <c r="AD888" s="9" t="s">
        <v>113</v>
      </c>
      <c r="AE888" s="9" t="s">
        <v>72</v>
      </c>
      <c r="AF888" s="5">
        <v>1</v>
      </c>
      <c r="AG888" s="10">
        <f>VLOOKUP(B888,[1]NPRS!$A$29:$O$1904,10,FALSE)</f>
        <v>0.84</v>
      </c>
      <c r="AH888" s="5" t="str">
        <f>VLOOKUP(B888,'[1]Current Slope List'!$A$29:$M$1904,12,FALSE)</f>
        <v>Yes</v>
      </c>
      <c r="AI888" s="6" t="str">
        <f>IF(VLOOKUP(B888,'[1]intensive 2019'!$A$2:$E$145,1,TRUE)=B888,"Y","N")</f>
        <v>N</v>
      </c>
      <c r="AJ888" s="6" t="s">
        <v>50</v>
      </c>
      <c r="AK888" s="5">
        <v>1</v>
      </c>
      <c r="AL888" s="6" t="s">
        <v>50</v>
      </c>
      <c r="AM888" s="6" t="s">
        <v>50</v>
      </c>
      <c r="AN888" s="6" t="s">
        <v>50</v>
      </c>
      <c r="AO888" s="6" t="s">
        <v>50</v>
      </c>
      <c r="AP888" s="6" t="s">
        <v>50</v>
      </c>
    </row>
    <row r="889" spans="1:42">
      <c r="A889" s="5">
        <v>888</v>
      </c>
      <c r="B889" s="5" t="s">
        <v>1577</v>
      </c>
      <c r="C889" s="6" t="str">
        <f>IF(VLOOKUP(B889,'[1]Current Slope List'!$A$29:$M$1904,1,FALSE)=B889,"Y","N")</f>
        <v>Y</v>
      </c>
      <c r="D889" s="5" t="str">
        <f>VLOOKUP(B889,'[1]Current Slope List'!$A$29:$M$1904,2,FALSE)</f>
        <v>11SW-B/R57</v>
      </c>
      <c r="E889" s="5" t="str">
        <f>VLOOKUP(B889,'[1]Current Slope List'!$A$29:$M$1904,3,FALSE)</f>
        <v>1,2</v>
      </c>
      <c r="F889" s="6" t="str">
        <f t="shared" si="26"/>
        <v>1,2</v>
      </c>
      <c r="G889" s="6" t="str">
        <f>VLOOKUP(B889,'[1]Current Slope List'!$A$29:$M$1904,4,FALSE)</f>
        <v>CP,ML&amp;Wch</v>
      </c>
      <c r="H889" s="6" t="str">
        <f>VLOOKUP(B889,'[1]Current Slope List'!$A$29:$M$1904,5,FALSE)</f>
        <v>C-W</v>
      </c>
      <c r="I889" s="6" t="s">
        <v>1334</v>
      </c>
      <c r="K889" s="6" t="str">
        <f>VLOOKUP(B889,'[1]Current Slope List'!$A$29:$M$1904,11,FALSE)</f>
        <v>Central_Admiralty</v>
      </c>
      <c r="L889" s="5" t="s">
        <v>1578</v>
      </c>
      <c r="M889" s="5" t="s">
        <v>1579</v>
      </c>
      <c r="N889" s="5" t="str">
        <f>VLOOKUP(B889,'[1]Current Slope List'!$A$29:$M$1904,8,FALSE)</f>
        <v>HKPF,HyD</v>
      </c>
      <c r="O889" s="7" t="s">
        <v>46</v>
      </c>
      <c r="P889" s="6" t="s">
        <v>49</v>
      </c>
      <c r="Q889" s="6" t="s">
        <v>49</v>
      </c>
      <c r="R889" s="6" t="s">
        <v>49</v>
      </c>
      <c r="S889" s="6" t="s">
        <v>49</v>
      </c>
      <c r="T889" s="6" t="s">
        <v>49</v>
      </c>
      <c r="U889" s="6" t="s">
        <v>49</v>
      </c>
      <c r="V889" s="6" t="s">
        <v>49</v>
      </c>
      <c r="W889" s="6" t="s">
        <v>49</v>
      </c>
      <c r="X889" s="6" t="s">
        <v>49</v>
      </c>
      <c r="Y889" s="6" t="s">
        <v>49</v>
      </c>
      <c r="Z889" s="6" t="s">
        <v>49</v>
      </c>
      <c r="AA889" s="9">
        <v>3</v>
      </c>
      <c r="AB889" s="9">
        <v>52</v>
      </c>
      <c r="AC889" s="9" t="s">
        <v>121</v>
      </c>
      <c r="AD889" s="9" t="s">
        <v>392</v>
      </c>
      <c r="AE889" s="9" t="s">
        <v>62</v>
      </c>
      <c r="AF889" s="5">
        <v>1</v>
      </c>
      <c r="AG889" s="10">
        <f>VLOOKUP(B889,[1]NPRS!$A$29:$O$1904,10,FALSE)</f>
        <v>19.829999999999998</v>
      </c>
      <c r="AH889" s="5" t="str">
        <f>VLOOKUP(B889,'[1]Current Slope List'!$A$29:$M$1904,12,FALSE)</f>
        <v>No</v>
      </c>
      <c r="AI889" s="6" t="str">
        <f>IF(VLOOKUP(B889,'[1]intensive 2019'!$A$2:$E$145,1,TRUE)=B889,"Y","N")</f>
        <v>N</v>
      </c>
      <c r="AJ889" s="6" t="s">
        <v>50</v>
      </c>
      <c r="AL889" s="6" t="s">
        <v>50</v>
      </c>
      <c r="AM889" s="6" t="s">
        <v>50</v>
      </c>
      <c r="AN889" s="6" t="s">
        <v>50</v>
      </c>
      <c r="AO889" s="6" t="s">
        <v>50</v>
      </c>
      <c r="AP889" s="6" t="s">
        <v>50</v>
      </c>
    </row>
    <row r="890" spans="1:42">
      <c r="A890" s="5">
        <v>889</v>
      </c>
      <c r="B890" s="5" t="s">
        <v>1580</v>
      </c>
      <c r="C890" s="6" t="str">
        <f>IF(VLOOKUP(B890,'[1]Current Slope List'!$A$29:$M$1904,1,FALSE)=B890,"Y","N")</f>
        <v>Y</v>
      </c>
      <c r="D890" s="5" t="str">
        <f>VLOOKUP(B890,'[1]Current Slope List'!$A$29:$M$1904,2,FALSE)</f>
        <v>11SW-A/C400</v>
      </c>
      <c r="E890" s="5">
        <f>VLOOKUP(B890,'[1]Current Slope List'!$A$29:$M$1904,3,FALSE)</f>
        <v>0</v>
      </c>
      <c r="F890" s="6" t="str">
        <f t="shared" si="26"/>
        <v>WHOLE</v>
      </c>
      <c r="G890" s="6" t="str">
        <f>VLOOKUP(B890,'[1]Current Slope List'!$A$29:$M$1904,4,FALSE)</f>
        <v>CP,ML&amp;Wch</v>
      </c>
      <c r="H890" s="6" t="str">
        <f>VLOOKUP(B890,'[1]Current Slope List'!$A$29:$M$1904,5,FALSE)</f>
        <v>PML</v>
      </c>
      <c r="I890" s="6" t="s">
        <v>1334</v>
      </c>
      <c r="K890" s="6">
        <f>VLOOKUP(B890,'[1]Current Slope List'!$A$29:$M$1904,11,FALSE)</f>
        <v>0</v>
      </c>
      <c r="L890" s="5" t="s">
        <v>1581</v>
      </c>
      <c r="M890" s="5" t="s">
        <v>1582</v>
      </c>
      <c r="N890" s="5" t="str">
        <f>VLOOKUP(B890,'[1]Current Slope List'!$A$29:$M$1904,8,FALSE)</f>
        <v>LCSD</v>
      </c>
      <c r="O890" s="7" t="s">
        <v>46</v>
      </c>
      <c r="P890" s="7">
        <v>40</v>
      </c>
      <c r="Q890" s="7">
        <v>16</v>
      </c>
      <c r="R890" s="7">
        <v>10</v>
      </c>
      <c r="S890" s="7">
        <f t="shared" si="27"/>
        <v>160</v>
      </c>
      <c r="T890" s="17">
        <v>0</v>
      </c>
      <c r="U890" s="17">
        <v>1</v>
      </c>
      <c r="V890" s="17">
        <v>0</v>
      </c>
      <c r="W890" s="17">
        <v>0</v>
      </c>
      <c r="X890" s="17">
        <v>0</v>
      </c>
      <c r="Y890" s="6" t="s">
        <v>61</v>
      </c>
      <c r="Z890" s="6" t="s">
        <v>72</v>
      </c>
      <c r="AA890" s="9" t="s">
        <v>116</v>
      </c>
      <c r="AB890" s="9" t="s">
        <v>116</v>
      </c>
      <c r="AC890" s="9" t="s">
        <v>116</v>
      </c>
      <c r="AD890" s="9" t="s">
        <v>116</v>
      </c>
      <c r="AE890" s="9" t="s">
        <v>49</v>
      </c>
      <c r="AF890" s="5">
        <v>2</v>
      </c>
      <c r="AG890" s="10">
        <f>VLOOKUP(B890,[1]NPRS!$A$29:$O$1904,10,FALSE)</f>
        <v>0</v>
      </c>
      <c r="AH890" s="5" t="str">
        <f>VLOOKUP(B890,'[1]Current Slope List'!$A$29:$M$1904,12,FALSE)</f>
        <v>Yes</v>
      </c>
      <c r="AI890" s="6" t="str">
        <f>IF(VLOOKUP(B890,'[1]intensive 2019'!$A$2:$E$145,1,TRUE)=B890,"Y","N")</f>
        <v>N</v>
      </c>
      <c r="AJ890" s="6" t="s">
        <v>50</v>
      </c>
      <c r="AK890" s="5">
        <v>7</v>
      </c>
      <c r="AL890" s="6" t="s">
        <v>50</v>
      </c>
      <c r="AM890" s="6" t="s">
        <v>50</v>
      </c>
      <c r="AN890" s="6" t="s">
        <v>50</v>
      </c>
      <c r="AO890" s="6" t="s">
        <v>50</v>
      </c>
      <c r="AP890" s="6" t="s">
        <v>50</v>
      </c>
    </row>
    <row r="891" spans="1:42">
      <c r="A891" s="5">
        <v>890</v>
      </c>
      <c r="B891" s="5" t="s">
        <v>1583</v>
      </c>
      <c r="C891" s="6" t="str">
        <f>IF(VLOOKUP(B891,'[1]Current Slope List'!$A$29:$M$1904,1,FALSE)=B891,"Y","N")</f>
        <v>Y</v>
      </c>
      <c r="D891" s="5" t="str">
        <f>VLOOKUP(B891,'[1]Current Slope List'!$A$29:$M$1904,2,FALSE)</f>
        <v>11SW-A/CR182</v>
      </c>
      <c r="E891" s="5">
        <f>VLOOKUP(B891,'[1]Current Slope List'!$A$29:$M$1904,3,FALSE)</f>
        <v>2</v>
      </c>
      <c r="F891" s="6">
        <f t="shared" si="26"/>
        <v>2</v>
      </c>
      <c r="G891" s="6" t="str">
        <f>VLOOKUP(B891,'[1]Current Slope List'!$A$29:$M$1904,4,FALSE)</f>
        <v>CP,ML&amp;Wch</v>
      </c>
      <c r="H891" s="6" t="str">
        <f>VLOOKUP(B891,'[1]Current Slope List'!$A$29:$M$1904,5,FALSE)</f>
        <v>PML</v>
      </c>
      <c r="I891" s="6" t="s">
        <v>1334</v>
      </c>
      <c r="K891" s="6">
        <f>VLOOKUP(B891,'[1]Current Slope List'!$A$29:$M$1904,11,FALSE)</f>
        <v>0</v>
      </c>
      <c r="L891" s="5" t="s">
        <v>1584</v>
      </c>
      <c r="M891" s="5" t="s">
        <v>1585</v>
      </c>
      <c r="N891" s="5" t="str">
        <f>VLOOKUP(B891,'[1]Current Slope List'!$A$29:$M$1904,8,FALSE)</f>
        <v>LCSD</v>
      </c>
      <c r="O891" s="7" t="s">
        <v>46</v>
      </c>
      <c r="P891" s="7">
        <v>50</v>
      </c>
      <c r="Q891" s="7">
        <v>4.5</v>
      </c>
      <c r="R891" s="7">
        <v>60</v>
      </c>
      <c r="S891" s="7">
        <f t="shared" si="27"/>
        <v>270</v>
      </c>
      <c r="T891" s="17">
        <v>0</v>
      </c>
      <c r="U891" s="17">
        <v>1</v>
      </c>
      <c r="V891" s="17">
        <v>0</v>
      </c>
      <c r="W891" s="17">
        <v>0</v>
      </c>
      <c r="X891" s="17">
        <v>0</v>
      </c>
      <c r="Y891" s="6" t="s">
        <v>61</v>
      </c>
      <c r="Z891" s="6" t="s">
        <v>62</v>
      </c>
      <c r="AA891" s="9" t="s">
        <v>134</v>
      </c>
      <c r="AB891" s="9" t="s">
        <v>121</v>
      </c>
      <c r="AC891" s="9" t="s">
        <v>985</v>
      </c>
      <c r="AD891" s="9" t="s">
        <v>113</v>
      </c>
      <c r="AE891" s="9" t="s">
        <v>72</v>
      </c>
      <c r="AF891" s="5">
        <v>1</v>
      </c>
      <c r="AG891" s="10">
        <f>VLOOKUP(B891,[1]NPRS!$A$29:$O$1904,10,FALSE)</f>
        <v>1.51</v>
      </c>
      <c r="AH891" s="5" t="str">
        <f>VLOOKUP(B891,'[1]Current Slope List'!$A$29:$M$1904,12,FALSE)</f>
        <v>Yes</v>
      </c>
      <c r="AI891" s="6" t="str">
        <f>IF(VLOOKUP(B891,'[1]intensive 2019'!$A$2:$E$145,1,TRUE)=B891,"Y","N")</f>
        <v>Y</v>
      </c>
      <c r="AJ891" s="6" t="s">
        <v>50</v>
      </c>
      <c r="AK891" s="5">
        <v>16</v>
      </c>
      <c r="AL891" s="6" t="s">
        <v>50</v>
      </c>
      <c r="AM891" s="6" t="s">
        <v>50</v>
      </c>
      <c r="AN891" s="6" t="s">
        <v>50</v>
      </c>
      <c r="AO891" s="6" t="str">
        <f>IF(VLOOKUP(B891,[1]Roadside!$B$2:$D$186,1,FALSE)=B891,"Y","N")</f>
        <v>Y</v>
      </c>
      <c r="AP891" s="6" t="s">
        <v>50</v>
      </c>
    </row>
    <row r="892" spans="1:42">
      <c r="A892" s="5">
        <v>891</v>
      </c>
      <c r="B892" s="5" t="s">
        <v>1586</v>
      </c>
      <c r="C892" s="6" t="str">
        <f>IF(VLOOKUP(B892,'[1]Current Slope List'!$A$29:$M$1904,1,FALSE)=B892,"Y","N")</f>
        <v>Y</v>
      </c>
      <c r="D892" s="5" t="str">
        <f>VLOOKUP(B892,'[1]Current Slope List'!$A$29:$M$1904,2,FALSE)</f>
        <v>11SW-A/R243</v>
      </c>
      <c r="E892" s="5">
        <f>VLOOKUP(B892,'[1]Current Slope List'!$A$29:$M$1904,3,FALSE)</f>
        <v>3</v>
      </c>
      <c r="F892" s="6">
        <f t="shared" si="26"/>
        <v>3</v>
      </c>
      <c r="G892" s="6" t="str">
        <f>VLOOKUP(B892,'[1]Current Slope List'!$A$29:$M$1904,4,FALSE)</f>
        <v>CP,ML&amp;Wch</v>
      </c>
      <c r="H892" s="6" t="str">
        <f>VLOOKUP(B892,'[1]Current Slope List'!$A$29:$M$1904,5,FALSE)</f>
        <v>PML</v>
      </c>
      <c r="I892" s="6" t="s">
        <v>1334</v>
      </c>
      <c r="K892" s="6" t="str">
        <f>VLOOKUP(B892,'[1]Current Slope List'!$A$29:$M$1904,11,FALSE)</f>
        <v>SheungWan_SaiYingPun</v>
      </c>
      <c r="L892" s="5" t="s">
        <v>1587</v>
      </c>
      <c r="M892" s="5" t="s">
        <v>1588</v>
      </c>
      <c r="N892" s="5" t="str">
        <f>VLOOKUP(B892,'[1]Current Slope List'!$A$29:$M$1904,8,FALSE)</f>
        <v>HAD</v>
      </c>
      <c r="O892" s="7" t="s">
        <v>46</v>
      </c>
      <c r="P892" s="6" t="s">
        <v>49</v>
      </c>
      <c r="Q892" s="6" t="s">
        <v>49</v>
      </c>
      <c r="R892" s="6" t="s">
        <v>49</v>
      </c>
      <c r="S892" s="6" t="s">
        <v>49</v>
      </c>
      <c r="T892" s="6" t="s">
        <v>49</v>
      </c>
      <c r="U892" s="6" t="s">
        <v>49</v>
      </c>
      <c r="V892" s="6" t="s">
        <v>49</v>
      </c>
      <c r="W892" s="6" t="s">
        <v>49</v>
      </c>
      <c r="X892" s="6" t="s">
        <v>49</v>
      </c>
      <c r="Y892" s="6" t="s">
        <v>49</v>
      </c>
      <c r="Z892" s="6" t="s">
        <v>49</v>
      </c>
      <c r="AA892" s="9" t="s">
        <v>704</v>
      </c>
      <c r="AB892" s="9" t="s">
        <v>95</v>
      </c>
      <c r="AC892" s="9" t="s">
        <v>121</v>
      </c>
      <c r="AD892" s="9" t="s">
        <v>56</v>
      </c>
      <c r="AE892" s="9" t="s">
        <v>62</v>
      </c>
      <c r="AF892" s="5">
        <v>2</v>
      </c>
      <c r="AG892" s="10">
        <f>VLOOKUP(B892,[1]NPRS!$A$29:$O$1904,10,FALSE)</f>
        <v>52.67</v>
      </c>
      <c r="AH892" s="5" t="str">
        <f>VLOOKUP(B892,'[1]Current Slope List'!$A$29:$M$1904,12,FALSE)</f>
        <v>No</v>
      </c>
      <c r="AI892" s="6" t="str">
        <f>IF(VLOOKUP(B892,'[1]intensive 2019'!$A$2:$E$145,1,TRUE)=B892,"Y","N")</f>
        <v>N</v>
      </c>
      <c r="AJ892" s="6" t="s">
        <v>50</v>
      </c>
      <c r="AL892" s="6" t="s">
        <v>50</v>
      </c>
      <c r="AM892" s="6" t="s">
        <v>50</v>
      </c>
      <c r="AN892" s="6" t="s">
        <v>50</v>
      </c>
      <c r="AO892" s="6" t="s">
        <v>50</v>
      </c>
      <c r="AP892" s="6" t="s">
        <v>50</v>
      </c>
    </row>
    <row r="893" spans="1:42">
      <c r="A893" s="5">
        <v>892</v>
      </c>
      <c r="B893" s="5" t="s">
        <v>1589</v>
      </c>
      <c r="C893" s="6" t="str">
        <f>IF(VLOOKUP(B893,'[1]Current Slope List'!$A$29:$M$1904,1,FALSE)=B893,"Y","N")</f>
        <v>Y</v>
      </c>
      <c r="D893" s="5" t="str">
        <f>VLOOKUP(B893,'[1]Current Slope List'!$A$29:$M$1904,2,FALSE)</f>
        <v>11SW-B/R380</v>
      </c>
      <c r="E893" s="5">
        <f>VLOOKUP(B893,'[1]Current Slope List'!$A$29:$M$1904,3,FALSE)</f>
        <v>0</v>
      </c>
      <c r="F893" s="6" t="str">
        <f t="shared" si="26"/>
        <v>WHOLE</v>
      </c>
      <c r="G893" s="6" t="str">
        <f>VLOOKUP(B893,'[1]Current Slope List'!$A$29:$M$1904,4,FALSE)</f>
        <v>CP,ML&amp;Wch</v>
      </c>
      <c r="H893" s="6" t="str">
        <f>VLOOKUP(B893,'[1]Current Slope List'!$A$29:$M$1904,5,FALSE)</f>
        <v>PML</v>
      </c>
      <c r="I893" s="6" t="s">
        <v>1334</v>
      </c>
      <c r="K893" s="6" t="str">
        <f>VLOOKUP(B893,'[1]Current Slope List'!$A$29:$M$1904,11,FALSE)</f>
        <v>Central_Admiralty</v>
      </c>
      <c r="L893" s="5" t="s">
        <v>1590</v>
      </c>
      <c r="M893" s="5" t="s">
        <v>1591</v>
      </c>
      <c r="N893" s="5" t="str">
        <f>VLOOKUP(B893,'[1]Current Slope List'!$A$29:$M$1904,8,FALSE)</f>
        <v>EB</v>
      </c>
      <c r="O893" s="7" t="s">
        <v>46</v>
      </c>
      <c r="P893" s="6" t="s">
        <v>49</v>
      </c>
      <c r="Q893" s="6" t="s">
        <v>49</v>
      </c>
      <c r="R893" s="6" t="s">
        <v>49</v>
      </c>
      <c r="S893" s="6" t="s">
        <v>49</v>
      </c>
      <c r="T893" s="6" t="s">
        <v>49</v>
      </c>
      <c r="U893" s="6" t="s">
        <v>49</v>
      </c>
      <c r="V893" s="6" t="s">
        <v>49</v>
      </c>
      <c r="W893" s="6" t="s">
        <v>49</v>
      </c>
      <c r="X893" s="6" t="s">
        <v>49</v>
      </c>
      <c r="Y893" s="6" t="s">
        <v>49</v>
      </c>
      <c r="Z893" s="6" t="s">
        <v>49</v>
      </c>
      <c r="AA893" s="9" t="s">
        <v>119</v>
      </c>
      <c r="AB893" s="9" t="s">
        <v>120</v>
      </c>
      <c r="AC893" s="9" t="s">
        <v>121</v>
      </c>
      <c r="AD893" s="9" t="s">
        <v>187</v>
      </c>
      <c r="AE893" s="9" t="s">
        <v>72</v>
      </c>
      <c r="AF893" s="5">
        <v>1</v>
      </c>
      <c r="AG893" s="10">
        <f>VLOOKUP(B893,[1]NPRS!$A$29:$O$1904,10,FALSE)</f>
        <v>2872.14</v>
      </c>
      <c r="AH893" s="5" t="str">
        <f>VLOOKUP(B893,'[1]Current Slope List'!$A$29:$M$1904,12,FALSE)</f>
        <v>No</v>
      </c>
      <c r="AI893" s="6" t="str">
        <f>IF(VLOOKUP(B893,'[1]intensive 2019'!$A$2:$E$145,1,TRUE)=B893,"Y","N")</f>
        <v>N</v>
      </c>
      <c r="AJ893" s="6" t="s">
        <v>50</v>
      </c>
      <c r="AL893" s="6" t="s">
        <v>50</v>
      </c>
      <c r="AM893" s="6" t="s">
        <v>50</v>
      </c>
      <c r="AN893" s="6" t="s">
        <v>50</v>
      </c>
      <c r="AO893" s="6" t="s">
        <v>50</v>
      </c>
      <c r="AP893" s="6" t="s">
        <v>50</v>
      </c>
    </row>
    <row r="894" spans="1:42">
      <c r="A894" s="5">
        <v>893</v>
      </c>
      <c r="B894" s="5" t="s">
        <v>1592</v>
      </c>
      <c r="C894" s="6" t="str">
        <f>IF(VLOOKUP(B894,'[1]Current Slope List'!$A$29:$M$1904,1,FALSE)=B894,"Y","N")</f>
        <v>Y</v>
      </c>
      <c r="D894" s="5" t="str">
        <f>VLOOKUP(B894,'[1]Current Slope List'!$A$29:$M$1904,2,FALSE)</f>
        <v>11SW-B/FR125</v>
      </c>
      <c r="E894" s="5">
        <f>VLOOKUP(B894,'[1]Current Slope List'!$A$29:$M$1904,3,FALSE)</f>
        <v>1</v>
      </c>
      <c r="F894" s="6">
        <f t="shared" si="26"/>
        <v>1</v>
      </c>
      <c r="G894" s="6" t="str">
        <f>VLOOKUP(B894,'[1]Current Slope List'!$A$29:$M$1904,4,FALSE)</f>
        <v>CP,ML&amp;Wch</v>
      </c>
      <c r="H894" s="6" t="str">
        <f>VLOOKUP(B894,'[1]Current Slope List'!$A$29:$M$1904,5,FALSE)</f>
        <v>C-W</v>
      </c>
      <c r="I894" s="6" t="s">
        <v>1334</v>
      </c>
      <c r="K894" s="6" t="str">
        <f>VLOOKUP(B894,'[1]Current Slope List'!$A$29:$M$1904,11,FALSE)</f>
        <v>Central_Admiralty</v>
      </c>
      <c r="L894" s="5" t="s">
        <v>1593</v>
      </c>
      <c r="M894" s="5" t="s">
        <v>1594</v>
      </c>
      <c r="N894" s="5" t="str">
        <f>VLOOKUP(B894,'[1]Current Slope List'!$A$29:$M$1904,8,FALSE)</f>
        <v>LCSD</v>
      </c>
      <c r="O894" s="7" t="s">
        <v>46</v>
      </c>
      <c r="P894" s="7">
        <v>25</v>
      </c>
      <c r="Q894" s="7">
        <v>1</v>
      </c>
      <c r="R894" s="7">
        <v>12</v>
      </c>
      <c r="S894" s="7">
        <f t="shared" si="27"/>
        <v>12</v>
      </c>
      <c r="T894" s="17">
        <v>0</v>
      </c>
      <c r="U894" s="12">
        <v>0</v>
      </c>
      <c r="V894" s="12">
        <v>0</v>
      </c>
      <c r="W894" s="12">
        <v>1</v>
      </c>
      <c r="X894" s="12">
        <v>0</v>
      </c>
      <c r="Y894" s="6" t="s">
        <v>61</v>
      </c>
      <c r="Z894" s="6" t="s">
        <v>62</v>
      </c>
      <c r="AA894" s="9" t="s">
        <v>769</v>
      </c>
      <c r="AB894" s="9" t="s">
        <v>369</v>
      </c>
      <c r="AC894" s="9" t="s">
        <v>121</v>
      </c>
      <c r="AD894" s="9" t="s">
        <v>56</v>
      </c>
      <c r="AE894" s="9" t="s">
        <v>72</v>
      </c>
      <c r="AF894" s="5">
        <v>2</v>
      </c>
      <c r="AG894" s="10">
        <f>VLOOKUP(B894,[1]NPRS!$A$29:$O$1904,10,FALSE)</f>
        <v>215.82</v>
      </c>
      <c r="AH894" s="5" t="str">
        <f>VLOOKUP(B894,'[1]Current Slope List'!$A$29:$M$1904,12,FALSE)</f>
        <v>Yes</v>
      </c>
      <c r="AI894" s="6" t="str">
        <f>IF(VLOOKUP(B894,'[1]intensive 2019'!$A$2:$E$145,1,TRUE)=B894,"Y","N")</f>
        <v>N</v>
      </c>
      <c r="AJ894" s="6" t="s">
        <v>50</v>
      </c>
      <c r="AK894" s="5">
        <v>1</v>
      </c>
      <c r="AL894" s="6" t="s">
        <v>50</v>
      </c>
      <c r="AM894" s="6" t="s">
        <v>50</v>
      </c>
      <c r="AN894" s="6" t="s">
        <v>50</v>
      </c>
      <c r="AO894" s="6" t="s">
        <v>50</v>
      </c>
      <c r="AP894" s="6" t="s">
        <v>50</v>
      </c>
    </row>
    <row r="895" spans="1:42">
      <c r="A895" s="5">
        <v>894</v>
      </c>
      <c r="B895" s="5" t="s">
        <v>1595</v>
      </c>
      <c r="C895" s="6" t="str">
        <f>IF(VLOOKUP(B895,'[1]Current Slope List'!$A$29:$M$1904,1,FALSE)=B895,"Y","N")</f>
        <v>Y</v>
      </c>
      <c r="D895" s="5" t="str">
        <f>VLOOKUP(B895,'[1]Current Slope List'!$A$29:$M$1904,2,FALSE)</f>
        <v>11SW-B/R932</v>
      </c>
      <c r="E895" s="5">
        <f>VLOOKUP(B895,'[1]Current Slope List'!$A$29:$M$1904,3,FALSE)</f>
        <v>0</v>
      </c>
      <c r="F895" s="6" t="str">
        <f t="shared" si="26"/>
        <v>WHOLE</v>
      </c>
      <c r="G895" s="6" t="str">
        <f>VLOOKUP(B895,'[1]Current Slope List'!$A$29:$M$1904,4,FALSE)</f>
        <v>CP,ML&amp;Wch</v>
      </c>
      <c r="H895" s="6" t="str">
        <f>VLOOKUP(B895,'[1]Current Slope List'!$A$29:$M$1904,5,FALSE)</f>
        <v>PML</v>
      </c>
      <c r="I895" s="6" t="s">
        <v>1334</v>
      </c>
      <c r="K895" s="6" t="str">
        <f>VLOOKUP(B895,'[1]Current Slope List'!$A$29:$M$1904,11,FALSE)</f>
        <v>Central_Admiralty</v>
      </c>
      <c r="L895" s="5" t="s">
        <v>1596</v>
      </c>
      <c r="M895" s="5" t="s">
        <v>1597</v>
      </c>
      <c r="N895" s="5" t="str">
        <f>VLOOKUP(B895,'[1]Current Slope List'!$A$29:$M$1904,8,FALSE)</f>
        <v>LCSD</v>
      </c>
      <c r="O895" s="7" t="s">
        <v>46</v>
      </c>
      <c r="P895" s="6" t="s">
        <v>49</v>
      </c>
      <c r="Q895" s="6" t="s">
        <v>49</v>
      </c>
      <c r="R895" s="6" t="s">
        <v>49</v>
      </c>
      <c r="S895" s="6" t="s">
        <v>49</v>
      </c>
      <c r="T895" s="6" t="s">
        <v>49</v>
      </c>
      <c r="U895" s="6" t="s">
        <v>49</v>
      </c>
      <c r="V895" s="6" t="s">
        <v>49</v>
      </c>
      <c r="W895" s="6" t="s">
        <v>49</v>
      </c>
      <c r="X895" s="6" t="s">
        <v>49</v>
      </c>
      <c r="Y895" s="6" t="s">
        <v>49</v>
      </c>
      <c r="Z895" s="6" t="s">
        <v>49</v>
      </c>
      <c r="AA895" s="9" t="s">
        <v>270</v>
      </c>
      <c r="AB895" s="9">
        <v>30</v>
      </c>
      <c r="AC895" s="9" t="s">
        <v>121</v>
      </c>
      <c r="AD895" s="9" t="s">
        <v>79</v>
      </c>
      <c r="AE895" s="9" t="s">
        <v>72</v>
      </c>
      <c r="AF895" s="5">
        <v>2</v>
      </c>
      <c r="AG895" s="10">
        <f>VLOOKUP(B895,[1]NPRS!$A$29:$O$1904,10,FALSE)</f>
        <v>1.37</v>
      </c>
      <c r="AH895" s="5" t="str">
        <f>VLOOKUP(B895,'[1]Current Slope List'!$A$29:$M$1904,12,FALSE)</f>
        <v>No</v>
      </c>
      <c r="AI895" s="6" t="str">
        <f>IF(VLOOKUP(B895,'[1]intensive 2019'!$A$2:$E$145,1,TRUE)=B895,"Y","N")</f>
        <v>N</v>
      </c>
      <c r="AJ895" s="6" t="s">
        <v>50</v>
      </c>
      <c r="AL895" s="6" t="s">
        <v>50</v>
      </c>
      <c r="AM895" s="6" t="s">
        <v>50</v>
      </c>
      <c r="AN895" s="6" t="s">
        <v>50</v>
      </c>
      <c r="AO895" s="6" t="s">
        <v>50</v>
      </c>
      <c r="AP895" s="6" t="s">
        <v>50</v>
      </c>
    </row>
    <row r="896" spans="1:42">
      <c r="A896" s="5">
        <v>895</v>
      </c>
      <c r="B896" s="5" t="s">
        <v>1598</v>
      </c>
      <c r="C896" s="6" t="str">
        <f>IF(VLOOKUP(B896,'[1]Current Slope List'!$A$29:$M$1904,1,FALSE)=B896,"Y","N")</f>
        <v>Y</v>
      </c>
      <c r="D896" s="5" t="str">
        <f>VLOOKUP(B896,'[1]Current Slope List'!$A$29:$M$1904,2,FALSE)</f>
        <v>11SW-A/F271</v>
      </c>
      <c r="E896" s="5">
        <f>VLOOKUP(B896,'[1]Current Slope List'!$A$29:$M$1904,3,FALSE)</f>
        <v>2</v>
      </c>
      <c r="F896" s="6">
        <f t="shared" si="26"/>
        <v>2</v>
      </c>
      <c r="G896" s="6" t="str">
        <f>VLOOKUP(B896,'[1]Current Slope List'!$A$29:$M$1904,4,FALSE)</f>
        <v>CP,ML&amp;Wch</v>
      </c>
      <c r="H896" s="6" t="str">
        <f>VLOOKUP(B896,'[1]Current Slope List'!$A$29:$M$1904,5,FALSE)</f>
        <v>C-W</v>
      </c>
      <c r="I896" s="6" t="s">
        <v>1334</v>
      </c>
      <c r="K896" s="6" t="str">
        <f>VLOOKUP(B896,'[1]Current Slope List'!$A$29:$M$1904,11,FALSE)</f>
        <v>SheungWan_SaiYingPun</v>
      </c>
      <c r="L896" s="5" t="s">
        <v>1599</v>
      </c>
      <c r="M896" s="5" t="s">
        <v>1600</v>
      </c>
      <c r="N896" s="5" t="str">
        <f>VLOOKUP(B896,'[1]Current Slope List'!$A$29:$M$1904,8,FALSE)</f>
        <v>FEHD</v>
      </c>
      <c r="O896" s="7" t="s">
        <v>46</v>
      </c>
      <c r="P896" s="7">
        <v>40</v>
      </c>
      <c r="Q896" s="7">
        <v>8.9</v>
      </c>
      <c r="R896" s="7">
        <v>24</v>
      </c>
      <c r="S896" s="7">
        <f t="shared" si="27"/>
        <v>213.60000000000002</v>
      </c>
      <c r="T896" s="17">
        <v>0</v>
      </c>
      <c r="U896" s="12">
        <v>0.8</v>
      </c>
      <c r="V896" s="17">
        <v>0</v>
      </c>
      <c r="W896" s="12">
        <v>0</v>
      </c>
      <c r="X896" s="12">
        <v>0.2</v>
      </c>
      <c r="Y896" s="6" t="s">
        <v>183</v>
      </c>
      <c r="Z896" s="6" t="s">
        <v>72</v>
      </c>
      <c r="AA896" s="9" t="s">
        <v>116</v>
      </c>
      <c r="AB896" s="9" t="s">
        <v>116</v>
      </c>
      <c r="AC896" s="9" t="s">
        <v>116</v>
      </c>
      <c r="AD896" s="9" t="s">
        <v>116</v>
      </c>
      <c r="AE896" s="9" t="s">
        <v>49</v>
      </c>
      <c r="AG896" s="10">
        <f>VLOOKUP(B896,[1]NPRS!$A$29:$O$1904,10,FALSE)</f>
        <v>0</v>
      </c>
      <c r="AH896" s="5" t="str">
        <f>VLOOKUP(B896,'[1]Current Slope List'!$A$29:$M$1904,12,FALSE)</f>
        <v>Yes</v>
      </c>
      <c r="AI896" s="6" t="str">
        <f>IF(VLOOKUP(B896,'[1]intensive 2019'!$A$2:$E$145,1,TRUE)=B896,"Y","N")</f>
        <v>N</v>
      </c>
      <c r="AJ896" s="6" t="s">
        <v>50</v>
      </c>
      <c r="AL896" s="6" t="s">
        <v>50</v>
      </c>
      <c r="AM896" s="6" t="str">
        <f>IF(VLOOKUP(B896,'[1]Ficus Elastica'!$A$2:$B$33,1,FALSE)=B896,"Y","N")</f>
        <v>Y</v>
      </c>
      <c r="AN896" s="6" t="s">
        <v>50</v>
      </c>
      <c r="AO896" s="6" t="s">
        <v>50</v>
      </c>
      <c r="AP896" s="6" t="s">
        <v>50</v>
      </c>
    </row>
    <row r="897" spans="1:42">
      <c r="A897" s="5">
        <v>896</v>
      </c>
      <c r="B897" s="5" t="s">
        <v>1601</v>
      </c>
      <c r="C897" s="6" t="str">
        <f>IF(VLOOKUP(B897,'[1]Current Slope List'!$A$29:$M$1904,1,FALSE)=B897,"Y","N")</f>
        <v>Y</v>
      </c>
      <c r="D897" s="5" t="str">
        <f>VLOOKUP(B897,'[1]Current Slope List'!$A$29:$M$1904,2,FALSE)</f>
        <v>11SW-B/R596</v>
      </c>
      <c r="E897" s="5">
        <f>VLOOKUP(B897,'[1]Current Slope List'!$A$29:$M$1904,3,FALSE)</f>
        <v>0</v>
      </c>
      <c r="F897" s="6" t="str">
        <f t="shared" si="26"/>
        <v>WHOLE</v>
      </c>
      <c r="G897" s="6" t="str">
        <f>VLOOKUP(B897,'[1]Current Slope List'!$A$29:$M$1904,4,FALSE)</f>
        <v>CP,ML&amp;Wch</v>
      </c>
      <c r="H897" s="6" t="str">
        <f>VLOOKUP(B897,'[1]Current Slope List'!$A$29:$M$1904,5,FALSE)</f>
        <v>C-E</v>
      </c>
      <c r="I897" s="6" t="s">
        <v>1602</v>
      </c>
      <c r="K897" s="6" t="str">
        <f>VLOOKUP(B897,'[1]Current Slope List'!$A$29:$M$1904,11,FALSE)</f>
        <v>Central_Admiralty</v>
      </c>
      <c r="L897" s="5" t="s">
        <v>1603</v>
      </c>
      <c r="M897" s="5" t="s">
        <v>1604</v>
      </c>
      <c r="N897" s="5" t="str">
        <f>VLOOKUP(B897,'[1]Current Slope List'!$A$29:$M$1904,8,FALSE)</f>
        <v>LCSD</v>
      </c>
      <c r="O897" s="7" t="s">
        <v>46</v>
      </c>
      <c r="P897" s="6" t="s">
        <v>49</v>
      </c>
      <c r="Q897" s="6" t="s">
        <v>49</v>
      </c>
      <c r="R897" s="6" t="s">
        <v>49</v>
      </c>
      <c r="S897" s="6" t="s">
        <v>49</v>
      </c>
      <c r="T897" s="6" t="s">
        <v>49</v>
      </c>
      <c r="U897" s="6" t="s">
        <v>49</v>
      </c>
      <c r="V897" s="6" t="s">
        <v>49</v>
      </c>
      <c r="W897" s="6" t="s">
        <v>49</v>
      </c>
      <c r="X897" s="6" t="s">
        <v>49</v>
      </c>
      <c r="Y897" s="6" t="s">
        <v>49</v>
      </c>
      <c r="Z897" s="6" t="s">
        <v>49</v>
      </c>
      <c r="AA897" s="9">
        <v>3.5</v>
      </c>
      <c r="AB897" s="9" t="s">
        <v>296</v>
      </c>
      <c r="AC897" s="9" t="s">
        <v>71</v>
      </c>
      <c r="AD897" s="9" t="s">
        <v>352</v>
      </c>
      <c r="AE897" s="9" t="s">
        <v>72</v>
      </c>
      <c r="AF897" s="5">
        <v>2</v>
      </c>
      <c r="AG897" s="10">
        <f>VLOOKUP(B897,[1]NPRS!$A$29:$O$1904,10,FALSE)</f>
        <v>0</v>
      </c>
      <c r="AH897" s="5" t="str">
        <f>VLOOKUP(B897,'[1]Current Slope List'!$A$29:$M$1904,12,FALSE)</f>
        <v>No</v>
      </c>
      <c r="AI897" s="6" t="str">
        <f>IF(VLOOKUP(B897,'[1]intensive 2019'!$A$2:$E$145,1,TRUE)=B897,"Y","N")</f>
        <v>N</v>
      </c>
      <c r="AJ897" s="6" t="s">
        <v>50</v>
      </c>
      <c r="AL897" s="6" t="s">
        <v>50</v>
      </c>
      <c r="AM897" s="6" t="s">
        <v>50</v>
      </c>
      <c r="AN897" s="6" t="s">
        <v>50</v>
      </c>
      <c r="AO897" s="6" t="s">
        <v>50</v>
      </c>
      <c r="AP897" s="6" t="s">
        <v>50</v>
      </c>
    </row>
    <row r="898" spans="1:42">
      <c r="A898" s="5">
        <v>897</v>
      </c>
      <c r="B898" s="5" t="s">
        <v>1605</v>
      </c>
      <c r="C898" s="6" t="str">
        <f>IF(VLOOKUP(B898,'[1]Current Slope List'!$A$29:$M$1904,1,FALSE)=B898,"Y","N")</f>
        <v>Y</v>
      </c>
      <c r="D898" s="5" t="str">
        <f>VLOOKUP(B898,'[1]Current Slope List'!$A$29:$M$1904,2,FALSE)</f>
        <v>11SW-B/C239</v>
      </c>
      <c r="E898" s="5">
        <f>VLOOKUP(B898,'[1]Current Slope List'!$A$29:$M$1904,3,FALSE)</f>
        <v>0</v>
      </c>
      <c r="F898" s="6" t="str">
        <f t="shared" si="26"/>
        <v>WHOLE</v>
      </c>
      <c r="G898" s="6" t="str">
        <f>VLOOKUP(B898,'[1]Current Slope List'!$A$29:$M$1904,4,FALSE)</f>
        <v>CP,ML&amp;Wch</v>
      </c>
      <c r="H898" s="6" t="str">
        <f>VLOOKUP(B898,'[1]Current Slope List'!$A$29:$M$1904,5,FALSE)</f>
        <v>C-E</v>
      </c>
      <c r="I898" s="6" t="s">
        <v>1602</v>
      </c>
      <c r="K898" s="6">
        <f>VLOOKUP(B898,'[1]Current Slope List'!$A$29:$M$1904,11,FALSE)</f>
        <v>0</v>
      </c>
      <c r="L898" s="5" t="s">
        <v>1606</v>
      </c>
      <c r="M898" s="5" t="s">
        <v>1604</v>
      </c>
      <c r="N898" s="5" t="str">
        <f>VLOOKUP(B898,'[1]Current Slope List'!$A$29:$M$1904,8,FALSE)</f>
        <v>LCSD</v>
      </c>
      <c r="O898" s="7" t="s">
        <v>46</v>
      </c>
      <c r="P898" s="7">
        <v>65</v>
      </c>
      <c r="Q898" s="7">
        <v>7.8</v>
      </c>
      <c r="R898" s="7">
        <v>20</v>
      </c>
      <c r="S898" s="7">
        <f t="shared" si="27"/>
        <v>156</v>
      </c>
      <c r="T898" s="17">
        <v>0</v>
      </c>
      <c r="U898" s="17">
        <v>0</v>
      </c>
      <c r="V898" s="17">
        <v>1</v>
      </c>
      <c r="W898" s="17">
        <v>0</v>
      </c>
      <c r="X898" s="17">
        <v>0</v>
      </c>
      <c r="Y898" s="6" t="s">
        <v>61</v>
      </c>
      <c r="Z898" s="6" t="s">
        <v>62</v>
      </c>
      <c r="AA898" s="9" t="s">
        <v>49</v>
      </c>
      <c r="AB898" s="9" t="s">
        <v>116</v>
      </c>
      <c r="AC898" s="9" t="s">
        <v>116</v>
      </c>
      <c r="AD898" s="9" t="s">
        <v>116</v>
      </c>
      <c r="AE898" s="9" t="s">
        <v>49</v>
      </c>
      <c r="AF898" s="5">
        <v>3</v>
      </c>
      <c r="AG898" s="10">
        <f>VLOOKUP(B898,[1]NPRS!$A$29:$O$1904,10,FALSE)</f>
        <v>0</v>
      </c>
      <c r="AH898" s="5" t="str">
        <f>VLOOKUP(B898,'[1]Current Slope List'!$A$29:$M$1904,12,FALSE)</f>
        <v>Yes</v>
      </c>
      <c r="AI898" s="6" t="str">
        <f>IF(VLOOKUP(B898,'[1]intensive 2019'!$A$2:$E$145,1,TRUE)=B898,"Y","N")</f>
        <v>N</v>
      </c>
      <c r="AJ898" s="6" t="s">
        <v>50</v>
      </c>
      <c r="AK898" s="5">
        <v>7</v>
      </c>
      <c r="AL898" s="6" t="s">
        <v>50</v>
      </c>
      <c r="AM898" s="6" t="s">
        <v>50</v>
      </c>
      <c r="AN898" s="6" t="s">
        <v>50</v>
      </c>
      <c r="AO898" s="6" t="s">
        <v>50</v>
      </c>
      <c r="AP898" s="6" t="s">
        <v>50</v>
      </c>
    </row>
    <row r="899" spans="1:42">
      <c r="A899" s="5">
        <v>898</v>
      </c>
      <c r="B899" s="5" t="s">
        <v>1607</v>
      </c>
      <c r="C899" s="6" t="str">
        <f>IF(VLOOKUP(B899,'[1]Current Slope List'!$A$29:$M$1904,1,FALSE)=B899,"Y","N")</f>
        <v>Y</v>
      </c>
      <c r="D899" s="5" t="str">
        <f>VLOOKUP(B899,'[1]Current Slope List'!$A$29:$M$1904,2,FALSE)</f>
        <v>11SW-B/C249</v>
      </c>
      <c r="E899" s="5">
        <f>VLOOKUP(B899,'[1]Current Slope List'!$A$29:$M$1904,3,FALSE)</f>
        <v>0</v>
      </c>
      <c r="F899" s="6" t="str">
        <f t="shared" ref="F899:F962" si="28">IF(E899=0,"WHOLE",E899)</f>
        <v>WHOLE</v>
      </c>
      <c r="G899" s="6" t="str">
        <f>VLOOKUP(B899,'[1]Current Slope List'!$A$29:$M$1904,4,FALSE)</f>
        <v>CP,ML&amp;Wch</v>
      </c>
      <c r="H899" s="6" t="str">
        <f>VLOOKUP(B899,'[1]Current Slope List'!$A$29:$M$1904,5,FALSE)</f>
        <v>C-E</v>
      </c>
      <c r="I899" s="6" t="s">
        <v>1602</v>
      </c>
      <c r="K899" s="6" t="str">
        <f>VLOOKUP(B899,'[1]Current Slope List'!$A$29:$M$1904,11,FALSE)</f>
        <v>Central_Admiralty</v>
      </c>
      <c r="L899" s="5" t="s">
        <v>1606</v>
      </c>
      <c r="M899" s="5" t="s">
        <v>1604</v>
      </c>
      <c r="N899" s="5" t="str">
        <f>VLOOKUP(B899,'[1]Current Slope List'!$A$29:$M$1904,8,FALSE)</f>
        <v>LCSD</v>
      </c>
      <c r="O899" s="7" t="s">
        <v>46</v>
      </c>
      <c r="P899" s="7">
        <v>55</v>
      </c>
      <c r="Q899" s="7">
        <v>4</v>
      </c>
      <c r="R899" s="7">
        <v>15</v>
      </c>
      <c r="S899" s="7">
        <f t="shared" si="27"/>
        <v>60</v>
      </c>
      <c r="T899" s="17">
        <v>0</v>
      </c>
      <c r="U899" s="17">
        <v>1</v>
      </c>
      <c r="V899" s="17">
        <v>0</v>
      </c>
      <c r="W899" s="12">
        <v>0</v>
      </c>
      <c r="X899" s="17">
        <v>0</v>
      </c>
      <c r="Y899" s="6" t="s">
        <v>61</v>
      </c>
      <c r="Z899" s="6" t="s">
        <v>62</v>
      </c>
      <c r="AA899" s="9" t="s">
        <v>116</v>
      </c>
      <c r="AB899" s="9" t="s">
        <v>116</v>
      </c>
      <c r="AC899" s="9" t="s">
        <v>116</v>
      </c>
      <c r="AD899" s="9" t="s">
        <v>116</v>
      </c>
      <c r="AE899" s="9" t="s">
        <v>49</v>
      </c>
      <c r="AF899" s="5">
        <v>1</v>
      </c>
      <c r="AG899" s="10">
        <f>VLOOKUP(B899,[1]NPRS!$A$29:$O$1904,10,FALSE)</f>
        <v>0</v>
      </c>
      <c r="AH899" s="5" t="str">
        <f>VLOOKUP(B899,'[1]Current Slope List'!$A$29:$M$1904,12,FALSE)</f>
        <v>No</v>
      </c>
      <c r="AI899" s="6" t="str">
        <f>IF(VLOOKUP(B899,'[1]intensive 2019'!$A$2:$E$145,1,TRUE)=B899,"Y","N")</f>
        <v>N</v>
      </c>
      <c r="AJ899" s="6" t="s">
        <v>50</v>
      </c>
      <c r="AL899" s="6" t="s">
        <v>50</v>
      </c>
      <c r="AM899" s="6" t="s">
        <v>50</v>
      </c>
      <c r="AN899" s="6" t="s">
        <v>50</v>
      </c>
      <c r="AO899" s="6" t="s">
        <v>50</v>
      </c>
      <c r="AP899" s="6" t="s">
        <v>50</v>
      </c>
    </row>
    <row r="900" spans="1:42">
      <c r="A900" s="5">
        <v>899</v>
      </c>
      <c r="B900" s="5" t="s">
        <v>1608</v>
      </c>
      <c r="C900" s="6" t="str">
        <f>IF(VLOOKUP(B900,'[1]Current Slope List'!$A$29:$M$1904,1,FALSE)=B900,"Y","N")</f>
        <v>Y</v>
      </c>
      <c r="D900" s="5" t="str">
        <f>VLOOKUP(B900,'[1]Current Slope List'!$A$29:$M$1904,2,FALSE)</f>
        <v>11SW-B/FR101</v>
      </c>
      <c r="E900" s="5">
        <f>VLOOKUP(B900,'[1]Current Slope List'!$A$29:$M$1904,3,FALSE)</f>
        <v>0</v>
      </c>
      <c r="F900" s="6" t="str">
        <f t="shared" si="28"/>
        <v>WHOLE</v>
      </c>
      <c r="G900" s="6" t="str">
        <f>VLOOKUP(B900,'[1]Current Slope List'!$A$29:$M$1904,4,FALSE)</f>
        <v>CP,ML&amp;Wch</v>
      </c>
      <c r="H900" s="6" t="str">
        <f>VLOOKUP(B900,'[1]Current Slope List'!$A$29:$M$1904,5,FALSE)</f>
        <v>C-E</v>
      </c>
      <c r="I900" s="6" t="s">
        <v>1602</v>
      </c>
      <c r="K900" s="6" t="str">
        <f>VLOOKUP(B900,'[1]Current Slope List'!$A$29:$M$1904,11,FALSE)</f>
        <v>Central_Admiralty</v>
      </c>
      <c r="L900" s="5" t="s">
        <v>1606</v>
      </c>
      <c r="M900" s="5" t="s">
        <v>1604</v>
      </c>
      <c r="N900" s="5" t="str">
        <f>VLOOKUP(B900,'[1]Current Slope List'!$A$29:$M$1904,8,FALSE)</f>
        <v>LCSD</v>
      </c>
      <c r="O900" s="7" t="s">
        <v>125</v>
      </c>
      <c r="P900" s="7">
        <v>30</v>
      </c>
      <c r="Q900" s="7">
        <v>3</v>
      </c>
      <c r="R900" s="7">
        <v>7</v>
      </c>
      <c r="S900" s="7">
        <f t="shared" ref="S900:S963" si="29">SUM(Q900*R900)</f>
        <v>21</v>
      </c>
      <c r="T900" s="17">
        <v>0</v>
      </c>
      <c r="U900" s="17">
        <v>0</v>
      </c>
      <c r="V900" s="17">
        <v>0</v>
      </c>
      <c r="W900" s="17">
        <v>1</v>
      </c>
      <c r="X900" s="17">
        <v>0</v>
      </c>
      <c r="Y900" s="6" t="s">
        <v>61</v>
      </c>
      <c r="Z900" s="6" t="s">
        <v>72</v>
      </c>
      <c r="AA900" s="9" t="s">
        <v>570</v>
      </c>
      <c r="AB900" s="9" t="s">
        <v>95</v>
      </c>
      <c r="AC900" s="9" t="s">
        <v>121</v>
      </c>
      <c r="AD900" s="9" t="s">
        <v>56</v>
      </c>
      <c r="AE900" s="9" t="s">
        <v>72</v>
      </c>
      <c r="AF900" s="5">
        <v>2</v>
      </c>
      <c r="AG900" s="10">
        <f>VLOOKUP(B900,[1]NPRS!$A$29:$O$1904,10,FALSE)</f>
        <v>41.31</v>
      </c>
      <c r="AH900" s="5" t="str">
        <f>VLOOKUP(B900,'[1]Current Slope List'!$A$29:$M$1904,12,FALSE)</f>
        <v>Yes</v>
      </c>
      <c r="AI900" s="6" t="str">
        <f>IF(VLOOKUP(B900,'[1]intensive 2019'!$A$2:$E$145,1,TRUE)=B900,"Y","N")</f>
        <v>N</v>
      </c>
      <c r="AJ900" s="6" t="s">
        <v>50</v>
      </c>
      <c r="AK900" s="5">
        <v>5</v>
      </c>
      <c r="AL900" s="6" t="s">
        <v>50</v>
      </c>
      <c r="AM900" s="6" t="s">
        <v>50</v>
      </c>
      <c r="AN900" s="6" t="s">
        <v>50</v>
      </c>
      <c r="AO900" s="6" t="s">
        <v>50</v>
      </c>
      <c r="AP900" s="6" t="s">
        <v>50</v>
      </c>
    </row>
    <row r="901" spans="1:42">
      <c r="A901" s="5">
        <v>900</v>
      </c>
      <c r="B901" s="5" t="s">
        <v>1609</v>
      </c>
      <c r="C901" s="6" t="str">
        <f>IF(VLOOKUP(B901,'[1]Current Slope List'!$A$29:$M$1904,1,FALSE)=B901,"Y","N")</f>
        <v>Y</v>
      </c>
      <c r="D901" s="5" t="str">
        <f>VLOOKUP(B901,'[1]Current Slope List'!$A$29:$M$1904,2,FALSE)</f>
        <v>11SW-B/R543</v>
      </c>
      <c r="E901" s="5">
        <f>VLOOKUP(B901,'[1]Current Slope List'!$A$29:$M$1904,3,FALSE)</f>
        <v>0</v>
      </c>
      <c r="F901" s="6" t="str">
        <f t="shared" si="28"/>
        <v>WHOLE</v>
      </c>
      <c r="G901" s="6" t="str">
        <f>VLOOKUP(B901,'[1]Current Slope List'!$A$29:$M$1904,4,FALSE)</f>
        <v>CP,ML&amp;Wch</v>
      </c>
      <c r="H901" s="6" t="str">
        <f>VLOOKUP(B901,'[1]Current Slope List'!$A$29:$M$1904,5,FALSE)</f>
        <v>C-E</v>
      </c>
      <c r="I901" s="6" t="s">
        <v>1602</v>
      </c>
      <c r="K901" s="6" t="str">
        <f>VLOOKUP(B901,'[1]Current Slope List'!$A$29:$M$1904,11,FALSE)</f>
        <v>Central_Admiralty</v>
      </c>
      <c r="L901" s="5" t="s">
        <v>1606</v>
      </c>
      <c r="M901" s="5" t="s">
        <v>1604</v>
      </c>
      <c r="N901" s="5" t="str">
        <f>VLOOKUP(B901,'[1]Current Slope List'!$A$29:$M$1904,8,FALSE)</f>
        <v>LCSD</v>
      </c>
      <c r="O901" s="7" t="s">
        <v>46</v>
      </c>
      <c r="P901" s="6" t="s">
        <v>49</v>
      </c>
      <c r="Q901" s="6" t="s">
        <v>49</v>
      </c>
      <c r="R901" s="6" t="s">
        <v>49</v>
      </c>
      <c r="S901" s="6" t="s">
        <v>49</v>
      </c>
      <c r="T901" s="6" t="s">
        <v>49</v>
      </c>
      <c r="U901" s="6" t="s">
        <v>49</v>
      </c>
      <c r="V901" s="6" t="s">
        <v>49</v>
      </c>
      <c r="W901" s="6" t="s">
        <v>49</v>
      </c>
      <c r="X901" s="6" t="s">
        <v>49</v>
      </c>
      <c r="Y901" s="6" t="s">
        <v>49</v>
      </c>
      <c r="Z901" s="6" t="s">
        <v>49</v>
      </c>
      <c r="AA901" s="9">
        <v>8</v>
      </c>
      <c r="AB901" s="9">
        <v>4</v>
      </c>
      <c r="AC901" s="9" t="s">
        <v>121</v>
      </c>
      <c r="AD901" s="9" t="s">
        <v>97</v>
      </c>
      <c r="AE901" s="9" t="s">
        <v>62</v>
      </c>
      <c r="AF901" s="5">
        <v>2</v>
      </c>
      <c r="AG901" s="10">
        <f>VLOOKUP(B901,[1]NPRS!$A$29:$O$1904,10,FALSE)</f>
        <v>1.37</v>
      </c>
      <c r="AH901" s="5" t="str">
        <f>VLOOKUP(B901,'[1]Current Slope List'!$A$29:$M$1904,12,FALSE)</f>
        <v>No</v>
      </c>
      <c r="AI901" s="6" t="str">
        <f>IF(VLOOKUP(B901,'[1]intensive 2019'!$A$2:$E$145,1,TRUE)=B901,"Y","N")</f>
        <v>N</v>
      </c>
      <c r="AJ901" s="6" t="s">
        <v>50</v>
      </c>
      <c r="AL901" s="6" t="s">
        <v>50</v>
      </c>
      <c r="AM901" s="6" t="s">
        <v>50</v>
      </c>
      <c r="AN901" s="6" t="s">
        <v>50</v>
      </c>
      <c r="AO901" s="6" t="s">
        <v>50</v>
      </c>
      <c r="AP901" s="6" t="s">
        <v>50</v>
      </c>
    </row>
    <row r="902" spans="1:42">
      <c r="A902" s="5">
        <v>901</v>
      </c>
      <c r="B902" s="5" t="s">
        <v>1610</v>
      </c>
      <c r="C902" s="6" t="str">
        <f>IF(VLOOKUP(B902,'[1]Current Slope List'!$A$29:$M$1904,1,FALSE)=B902,"Y","N")</f>
        <v>Y</v>
      </c>
      <c r="D902" s="5" t="str">
        <f>VLOOKUP(B902,'[1]Current Slope List'!$A$29:$M$1904,2,FALSE)</f>
        <v>11SW-B/C240</v>
      </c>
      <c r="E902" s="5">
        <f>VLOOKUP(B902,'[1]Current Slope List'!$A$29:$M$1904,3,FALSE)</f>
        <v>0</v>
      </c>
      <c r="F902" s="6" t="str">
        <f t="shared" si="28"/>
        <v>WHOLE</v>
      </c>
      <c r="G902" s="6" t="str">
        <f>VLOOKUP(B902,'[1]Current Slope List'!$A$29:$M$1904,4,FALSE)</f>
        <v>CP,ML&amp;Wch</v>
      </c>
      <c r="H902" s="6" t="str">
        <f>VLOOKUP(B902,'[1]Current Slope List'!$A$29:$M$1904,5,FALSE)</f>
        <v>C-E</v>
      </c>
      <c r="I902" s="6" t="s">
        <v>1602</v>
      </c>
      <c r="K902" s="6">
        <f>VLOOKUP(B902,'[1]Current Slope List'!$A$29:$M$1904,11,FALSE)</f>
        <v>0</v>
      </c>
      <c r="L902" s="5" t="s">
        <v>1606</v>
      </c>
      <c r="M902" s="5" t="s">
        <v>1604</v>
      </c>
      <c r="N902" s="5" t="str">
        <f>VLOOKUP(B902,'[1]Current Slope List'!$A$29:$M$1904,8,FALSE)</f>
        <v>LCSD</v>
      </c>
      <c r="O902" s="7" t="s">
        <v>46</v>
      </c>
      <c r="P902" s="7">
        <v>65</v>
      </c>
      <c r="Q902" s="7">
        <v>3.5</v>
      </c>
      <c r="R902" s="7">
        <v>20</v>
      </c>
      <c r="S902" s="7">
        <f t="shared" si="29"/>
        <v>70</v>
      </c>
      <c r="T902" s="17">
        <v>0</v>
      </c>
      <c r="U902" s="17">
        <v>0</v>
      </c>
      <c r="V902" s="17">
        <v>0</v>
      </c>
      <c r="W902" s="17">
        <v>1</v>
      </c>
      <c r="X902" s="17">
        <v>0</v>
      </c>
      <c r="Y902" s="6" t="s">
        <v>61</v>
      </c>
      <c r="Z902" s="6" t="s">
        <v>62</v>
      </c>
      <c r="AA902" s="9" t="s">
        <v>116</v>
      </c>
      <c r="AB902" s="9" t="s">
        <v>116</v>
      </c>
      <c r="AC902" s="9" t="s">
        <v>116</v>
      </c>
      <c r="AD902" s="9" t="s">
        <v>116</v>
      </c>
      <c r="AE902" s="9" t="s">
        <v>49</v>
      </c>
      <c r="AF902" s="5">
        <v>2</v>
      </c>
      <c r="AG902" s="10">
        <f>VLOOKUP(B902,[1]NPRS!$A$29:$O$1904,10,FALSE)</f>
        <v>0.24</v>
      </c>
      <c r="AH902" s="5" t="str">
        <f>VLOOKUP(B902,'[1]Current Slope List'!$A$29:$M$1904,12,FALSE)</f>
        <v>Yes</v>
      </c>
      <c r="AI902" s="6" t="str">
        <f>IF(VLOOKUP(B902,'[1]intensive 2019'!$A$2:$E$145,1,TRUE)=B902,"Y","N")</f>
        <v>N</v>
      </c>
      <c r="AJ902" s="6" t="s">
        <v>50</v>
      </c>
      <c r="AK902" s="5">
        <v>15</v>
      </c>
      <c r="AL902" s="6" t="s">
        <v>50</v>
      </c>
      <c r="AM902" s="6" t="s">
        <v>50</v>
      </c>
      <c r="AN902" s="6" t="s">
        <v>50</v>
      </c>
      <c r="AO902" s="6" t="s">
        <v>50</v>
      </c>
      <c r="AP902" s="6" t="s">
        <v>50</v>
      </c>
    </row>
    <row r="903" spans="1:42">
      <c r="A903" s="5">
        <v>902</v>
      </c>
      <c r="B903" s="5" t="s">
        <v>1611</v>
      </c>
      <c r="C903" s="6" t="str">
        <f>IF(VLOOKUP(B903,'[1]Current Slope List'!$A$29:$M$1904,1,FALSE)=B903,"Y","N")</f>
        <v>Y</v>
      </c>
      <c r="D903" s="5" t="str">
        <f>VLOOKUP(B903,'[1]Current Slope List'!$A$29:$M$1904,2,FALSE)</f>
        <v>11SW-B/F299</v>
      </c>
      <c r="E903" s="5">
        <f>VLOOKUP(B903,'[1]Current Slope List'!$A$29:$M$1904,3,FALSE)</f>
        <v>0</v>
      </c>
      <c r="F903" s="6" t="str">
        <f t="shared" si="28"/>
        <v>WHOLE</v>
      </c>
      <c r="G903" s="6" t="str">
        <f>VLOOKUP(B903,'[1]Current Slope List'!$A$29:$M$1904,4,FALSE)</f>
        <v>CP,ML&amp;Wch</v>
      </c>
      <c r="H903" s="6" t="str">
        <f>VLOOKUP(B903,'[1]Current Slope List'!$A$29:$M$1904,5,FALSE)</f>
        <v>C-E</v>
      </c>
      <c r="I903" s="6" t="s">
        <v>1602</v>
      </c>
      <c r="K903" s="6" t="str">
        <f>VLOOKUP(B903,'[1]Current Slope List'!$A$29:$M$1904,11,FALSE)</f>
        <v>Central_Admiralty</v>
      </c>
      <c r="L903" s="5" t="s">
        <v>1606</v>
      </c>
      <c r="M903" s="5" t="s">
        <v>1604</v>
      </c>
      <c r="N903" s="5" t="str">
        <f>VLOOKUP(B903,'[1]Current Slope List'!$A$29:$M$1904,8,FALSE)</f>
        <v>LCSD</v>
      </c>
      <c r="O903" s="7" t="s">
        <v>46</v>
      </c>
      <c r="P903" s="7">
        <v>45</v>
      </c>
      <c r="Q903" s="7">
        <v>13.2</v>
      </c>
      <c r="R903" s="7">
        <v>14</v>
      </c>
      <c r="S903" s="7">
        <f t="shared" si="29"/>
        <v>184.79999999999998</v>
      </c>
      <c r="T903" s="17">
        <v>0</v>
      </c>
      <c r="U903" s="17">
        <v>0</v>
      </c>
      <c r="V903" s="17">
        <v>0</v>
      </c>
      <c r="W903" s="17">
        <v>1</v>
      </c>
      <c r="X903" s="17">
        <v>0</v>
      </c>
      <c r="Y903" s="6" t="s">
        <v>61</v>
      </c>
      <c r="Z903" s="6" t="s">
        <v>72</v>
      </c>
      <c r="AA903" s="9" t="s">
        <v>116</v>
      </c>
      <c r="AB903" s="9" t="s">
        <v>116</v>
      </c>
      <c r="AC903" s="9" t="s">
        <v>116</v>
      </c>
      <c r="AD903" s="9" t="s">
        <v>116</v>
      </c>
      <c r="AE903" s="9" t="s">
        <v>49</v>
      </c>
      <c r="AF903" s="5">
        <v>2</v>
      </c>
      <c r="AG903" s="10">
        <f>VLOOKUP(B903,[1]NPRS!$A$29:$O$1904,10,FALSE)</f>
        <v>0</v>
      </c>
      <c r="AH903" s="5" t="str">
        <f>VLOOKUP(B903,'[1]Current Slope List'!$A$29:$M$1904,12,FALSE)</f>
        <v>Yes</v>
      </c>
      <c r="AI903" s="6" t="str">
        <f>IF(VLOOKUP(B903,'[1]intensive 2019'!$A$2:$E$145,1,TRUE)=B903,"Y","N")</f>
        <v>N</v>
      </c>
      <c r="AJ903" s="6" t="str">
        <f>IF(VLOOKUP(B903,[1]PWI!$A$2:$B$239,1,FALSE)=B903,"Y","N")</f>
        <v>Y</v>
      </c>
      <c r="AK903" s="5">
        <v>9</v>
      </c>
      <c r="AL903" s="6" t="s">
        <v>50</v>
      </c>
      <c r="AM903" s="6" t="s">
        <v>50</v>
      </c>
      <c r="AN903" s="6" t="s">
        <v>50</v>
      </c>
      <c r="AO903" s="6" t="s">
        <v>50</v>
      </c>
      <c r="AP903" s="6" t="s">
        <v>50</v>
      </c>
    </row>
    <row r="904" spans="1:42">
      <c r="A904" s="5">
        <v>903</v>
      </c>
      <c r="B904" s="5" t="s">
        <v>1612</v>
      </c>
      <c r="C904" s="6" t="str">
        <f>IF(VLOOKUP(B904,'[1]Current Slope List'!$A$29:$M$1904,1,FALSE)=B904,"Y","N")</f>
        <v>Y</v>
      </c>
      <c r="D904" s="5" t="str">
        <f>VLOOKUP(B904,'[1]Current Slope List'!$A$29:$M$1904,2,FALSE)</f>
        <v>11SW-B/C339</v>
      </c>
      <c r="E904" s="5">
        <f>VLOOKUP(B904,'[1]Current Slope List'!$A$29:$M$1904,3,FALSE)</f>
        <v>0</v>
      </c>
      <c r="F904" s="6" t="str">
        <f t="shared" si="28"/>
        <v>WHOLE</v>
      </c>
      <c r="G904" s="6" t="str">
        <f>VLOOKUP(B904,'[1]Current Slope List'!$A$29:$M$1904,4,FALSE)</f>
        <v>CP,ML&amp;Wch</v>
      </c>
      <c r="H904" s="6" t="str">
        <f>VLOOKUP(B904,'[1]Current Slope List'!$A$29:$M$1904,5,FALSE)</f>
        <v>C-E</v>
      </c>
      <c r="I904" s="6" t="s">
        <v>1602</v>
      </c>
      <c r="K904" s="6" t="str">
        <f>VLOOKUP(B904,'[1]Current Slope List'!$A$29:$M$1904,11,FALSE)</f>
        <v>Central_Admiralty</v>
      </c>
      <c r="L904" s="5" t="s">
        <v>1606</v>
      </c>
      <c r="M904" s="5" t="s">
        <v>1604</v>
      </c>
      <c r="N904" s="5" t="str">
        <f>VLOOKUP(B904,'[1]Current Slope List'!$A$29:$M$1904,8,FALSE)</f>
        <v>LCSD</v>
      </c>
      <c r="O904" s="7" t="s">
        <v>46</v>
      </c>
      <c r="P904" s="7">
        <v>40</v>
      </c>
      <c r="Q904" s="7">
        <v>6</v>
      </c>
      <c r="R904" s="7">
        <v>60</v>
      </c>
      <c r="S904" s="7">
        <f t="shared" si="29"/>
        <v>360</v>
      </c>
      <c r="T904" s="17">
        <v>0</v>
      </c>
      <c r="U904" s="17">
        <v>1</v>
      </c>
      <c r="V904" s="17">
        <v>0</v>
      </c>
      <c r="W904" s="17">
        <v>0</v>
      </c>
      <c r="X904" s="17">
        <v>0</v>
      </c>
      <c r="Y904" s="6" t="s">
        <v>61</v>
      </c>
      <c r="Z904" s="6" t="s">
        <v>62</v>
      </c>
      <c r="AA904" s="9" t="s">
        <v>116</v>
      </c>
      <c r="AB904" s="9" t="s">
        <v>116</v>
      </c>
      <c r="AC904" s="9" t="s">
        <v>116</v>
      </c>
      <c r="AD904" s="9" t="s">
        <v>116</v>
      </c>
      <c r="AE904" s="9" t="s">
        <v>49</v>
      </c>
      <c r="AF904" s="5">
        <v>2</v>
      </c>
      <c r="AG904" s="10">
        <f>VLOOKUP(B904,[1]NPRS!$A$29:$O$1904,10,FALSE)</f>
        <v>6.9899999999999997E-3</v>
      </c>
      <c r="AH904" s="5" t="str">
        <f>VLOOKUP(B904,'[1]Current Slope List'!$A$29:$M$1904,12,FALSE)</f>
        <v>Yes</v>
      </c>
      <c r="AI904" s="6" t="str">
        <f>IF(VLOOKUP(B904,'[1]intensive 2019'!$A$2:$E$145,1,TRUE)=B904,"Y","N")</f>
        <v>N</v>
      </c>
      <c r="AJ904" s="6" t="str">
        <f>IF(VLOOKUP(B904,[1]PWI!$A$2:$B$239,1,FALSE)=B904,"Y","N")</f>
        <v>Y</v>
      </c>
      <c r="AK904" s="5">
        <v>41</v>
      </c>
      <c r="AL904" s="6" t="s">
        <v>50</v>
      </c>
      <c r="AM904" s="6" t="s">
        <v>50</v>
      </c>
      <c r="AN904" s="6" t="s">
        <v>50</v>
      </c>
      <c r="AO904" s="6" t="s">
        <v>50</v>
      </c>
      <c r="AP904" s="6" t="s">
        <v>50</v>
      </c>
    </row>
    <row r="905" spans="1:42">
      <c r="A905" s="5">
        <v>904</v>
      </c>
      <c r="B905" s="5" t="s">
        <v>1613</v>
      </c>
      <c r="C905" s="6" t="str">
        <f>IF(VLOOKUP(B905,'[1]Current Slope List'!$A$29:$M$1904,1,FALSE)=B905,"Y","N")</f>
        <v>Y</v>
      </c>
      <c r="D905" s="5" t="str">
        <f>VLOOKUP(B905,'[1]Current Slope List'!$A$29:$M$1904,2,FALSE)</f>
        <v>11SW-B/CR461</v>
      </c>
      <c r="E905" s="5">
        <f>VLOOKUP(B905,'[1]Current Slope List'!$A$29:$M$1904,3,FALSE)</f>
        <v>0</v>
      </c>
      <c r="F905" s="6" t="str">
        <f t="shared" si="28"/>
        <v>WHOLE</v>
      </c>
      <c r="G905" s="6" t="str">
        <f>VLOOKUP(B905,'[1]Current Slope List'!$A$29:$M$1904,4,FALSE)</f>
        <v>CP,ML&amp;Wch</v>
      </c>
      <c r="H905" s="6" t="str">
        <f>VLOOKUP(B905,'[1]Current Slope List'!$A$29:$M$1904,5,FALSE)</f>
        <v>C-E</v>
      </c>
      <c r="I905" s="6" t="s">
        <v>1602</v>
      </c>
      <c r="K905" s="6">
        <f>VLOOKUP(B905,'[1]Current Slope List'!$A$29:$M$1904,11,FALSE)</f>
        <v>0</v>
      </c>
      <c r="L905" s="5" t="s">
        <v>1606</v>
      </c>
      <c r="M905" s="5" t="s">
        <v>1604</v>
      </c>
      <c r="N905" s="5" t="str">
        <f>VLOOKUP(B905,'[1]Current Slope List'!$A$29:$M$1904,8,FALSE)</f>
        <v>LCSD</v>
      </c>
      <c r="O905" s="7" t="s">
        <v>46</v>
      </c>
      <c r="P905" s="7">
        <v>35</v>
      </c>
      <c r="Q905" s="7">
        <v>3.6</v>
      </c>
      <c r="R905" s="7">
        <v>6</v>
      </c>
      <c r="S905" s="7">
        <f t="shared" si="29"/>
        <v>21.6</v>
      </c>
      <c r="T905" s="17">
        <v>0</v>
      </c>
      <c r="U905" s="17">
        <v>0</v>
      </c>
      <c r="V905" s="17">
        <v>0</v>
      </c>
      <c r="W905" s="17">
        <v>0</v>
      </c>
      <c r="X905" s="17">
        <v>1</v>
      </c>
      <c r="Y905" s="6" t="s">
        <v>61</v>
      </c>
      <c r="Z905" s="6" t="s">
        <v>72</v>
      </c>
      <c r="AA905" s="9" t="s">
        <v>765</v>
      </c>
      <c r="AB905" s="9" t="s">
        <v>130</v>
      </c>
      <c r="AC905" s="9" t="s">
        <v>121</v>
      </c>
      <c r="AD905" s="9" t="s">
        <v>79</v>
      </c>
      <c r="AE905" s="9" t="s">
        <v>72</v>
      </c>
      <c r="AF905" s="5">
        <v>3</v>
      </c>
      <c r="AG905" s="10">
        <f>VLOOKUP(B905,[1]NPRS!$A$29:$O$1904,10,FALSE)</f>
        <v>0</v>
      </c>
      <c r="AH905" s="5" t="str">
        <f>VLOOKUP(B905,'[1]Current Slope List'!$A$29:$M$1904,12,FALSE)</f>
        <v>No</v>
      </c>
      <c r="AI905" s="6" t="str">
        <f>IF(VLOOKUP(B905,'[1]intensive 2019'!$A$2:$E$145,1,TRUE)=B905,"Y","N")</f>
        <v>N</v>
      </c>
      <c r="AJ905" s="6" t="s">
        <v>50</v>
      </c>
      <c r="AL905" s="6" t="s">
        <v>50</v>
      </c>
      <c r="AM905" s="6" t="s">
        <v>50</v>
      </c>
      <c r="AN905" s="6" t="s">
        <v>50</v>
      </c>
      <c r="AO905" s="6" t="s">
        <v>50</v>
      </c>
      <c r="AP905" s="6" t="s">
        <v>50</v>
      </c>
    </row>
    <row r="906" spans="1:42">
      <c r="A906" s="5">
        <v>905</v>
      </c>
      <c r="B906" s="5" t="s">
        <v>1614</v>
      </c>
      <c r="C906" s="6" t="str">
        <f>IF(VLOOKUP(B906,'[1]Current Slope List'!$A$29:$M$1904,1,FALSE)=B906,"Y","N")</f>
        <v>Y</v>
      </c>
      <c r="D906" s="5" t="str">
        <f>VLOOKUP(B906,'[1]Current Slope List'!$A$29:$M$1904,2,FALSE)</f>
        <v>11SW-B/CR639</v>
      </c>
      <c r="E906" s="5">
        <f>VLOOKUP(B906,'[1]Current Slope List'!$A$29:$M$1904,3,FALSE)</f>
        <v>0</v>
      </c>
      <c r="F906" s="6" t="str">
        <f t="shared" si="28"/>
        <v>WHOLE</v>
      </c>
      <c r="G906" s="6" t="str">
        <f>VLOOKUP(B906,'[1]Current Slope List'!$A$29:$M$1904,4,FALSE)</f>
        <v>CP,ML&amp;Wch</v>
      </c>
      <c r="H906" s="6" t="str">
        <f>VLOOKUP(B906,'[1]Current Slope List'!$A$29:$M$1904,5,FALSE)</f>
        <v>C-E</v>
      </c>
      <c r="I906" s="6" t="s">
        <v>1602</v>
      </c>
      <c r="K906" s="6" t="str">
        <f>VLOOKUP(B906,'[1]Current Slope List'!$A$29:$M$1904,11,FALSE)</f>
        <v>Central_Admiralty</v>
      </c>
      <c r="L906" s="5" t="s">
        <v>1606</v>
      </c>
      <c r="M906" s="5" t="s">
        <v>1604</v>
      </c>
      <c r="N906" s="5" t="str">
        <f>VLOOKUP(B906,'[1]Current Slope List'!$A$29:$M$1904,8,FALSE)</f>
        <v>LCSD</v>
      </c>
      <c r="O906" s="7" t="s">
        <v>46</v>
      </c>
      <c r="P906" s="7">
        <v>38</v>
      </c>
      <c r="Q906" s="7">
        <v>5.8</v>
      </c>
      <c r="R906" s="7">
        <v>75</v>
      </c>
      <c r="S906" s="7">
        <f t="shared" si="29"/>
        <v>435</v>
      </c>
      <c r="T906" s="17">
        <v>0</v>
      </c>
      <c r="U906" s="17">
        <v>0.76</v>
      </c>
      <c r="V906" s="17">
        <v>0</v>
      </c>
      <c r="W906" s="17">
        <v>0.24</v>
      </c>
      <c r="X906" s="17">
        <v>0</v>
      </c>
      <c r="Y906" s="6" t="s">
        <v>61</v>
      </c>
      <c r="Z906" s="6" t="s">
        <v>72</v>
      </c>
      <c r="AA906" s="9" t="s">
        <v>361</v>
      </c>
      <c r="AB906" s="9">
        <v>28.7</v>
      </c>
      <c r="AC906" s="9" t="s">
        <v>985</v>
      </c>
      <c r="AD906" s="9" t="s">
        <v>352</v>
      </c>
      <c r="AE906" s="9" t="s">
        <v>72</v>
      </c>
      <c r="AF906" s="5">
        <v>1</v>
      </c>
      <c r="AG906" s="10">
        <f>VLOOKUP(B906,[1]NPRS!$A$29:$O$1904,10,FALSE)</f>
        <v>0</v>
      </c>
      <c r="AH906" s="5" t="str">
        <f>VLOOKUP(B906,'[1]Current Slope List'!$A$29:$M$1904,12,FALSE)</f>
        <v>Yes</v>
      </c>
      <c r="AI906" s="6" t="str">
        <f>IF(VLOOKUP(B906,'[1]intensive 2019'!$A$2:$E$145,1,TRUE)=B906,"Y","N")</f>
        <v>N</v>
      </c>
      <c r="AJ906" s="6" t="str">
        <f>IF(VLOOKUP(B906,[1]PWI!$A$2:$B$239,1,FALSE)=B906,"Y","N")</f>
        <v>Y</v>
      </c>
      <c r="AK906" s="5">
        <v>30</v>
      </c>
      <c r="AL906" s="6" t="s">
        <v>50</v>
      </c>
      <c r="AM906" s="6" t="s">
        <v>50</v>
      </c>
      <c r="AN906" s="6" t="s">
        <v>50</v>
      </c>
      <c r="AO906" s="6" t="s">
        <v>50</v>
      </c>
      <c r="AP906" s="6" t="s">
        <v>50</v>
      </c>
    </row>
    <row r="907" spans="1:42">
      <c r="A907" s="5">
        <v>906</v>
      </c>
      <c r="B907" s="5" t="s">
        <v>1615</v>
      </c>
      <c r="C907" s="6" t="str">
        <f>IF(VLOOKUP(B907,'[1]Current Slope List'!$A$29:$M$1904,1,FALSE)=B907,"Y","N")</f>
        <v>Y</v>
      </c>
      <c r="D907" s="5" t="str">
        <f>VLOOKUP(B907,'[1]Current Slope List'!$A$29:$M$1904,2,FALSE)</f>
        <v>11SW-B/F102</v>
      </c>
      <c r="E907" s="5">
        <f>VLOOKUP(B907,'[1]Current Slope List'!$A$29:$M$1904,3,FALSE)</f>
        <v>0</v>
      </c>
      <c r="F907" s="6" t="str">
        <f t="shared" si="28"/>
        <v>WHOLE</v>
      </c>
      <c r="G907" s="6" t="str">
        <f>VLOOKUP(B907,'[1]Current Slope List'!$A$29:$M$1904,4,FALSE)</f>
        <v>CP,ML&amp;Wch</v>
      </c>
      <c r="H907" s="6" t="str">
        <f>VLOOKUP(B907,'[1]Current Slope List'!$A$29:$M$1904,5,FALSE)</f>
        <v>C-E</v>
      </c>
      <c r="I907" s="6" t="s">
        <v>1602</v>
      </c>
      <c r="K907" s="6">
        <f>VLOOKUP(B907,'[1]Current Slope List'!$A$29:$M$1904,11,FALSE)</f>
        <v>0</v>
      </c>
      <c r="L907" s="5" t="s">
        <v>1606</v>
      </c>
      <c r="M907" s="5" t="s">
        <v>1604</v>
      </c>
      <c r="N907" s="5" t="str">
        <f>VLOOKUP(B907,'[1]Current Slope List'!$A$29:$M$1904,8,FALSE)</f>
        <v>LCSD</v>
      </c>
      <c r="O907" s="7" t="s">
        <v>46</v>
      </c>
      <c r="P907" s="7">
        <v>35</v>
      </c>
      <c r="Q907" s="7">
        <v>12</v>
      </c>
      <c r="R907" s="7">
        <v>45</v>
      </c>
      <c r="S907" s="7">
        <f t="shared" si="29"/>
        <v>540</v>
      </c>
      <c r="T907" s="17">
        <v>0</v>
      </c>
      <c r="U907" s="17">
        <v>0</v>
      </c>
      <c r="V907" s="17">
        <v>0</v>
      </c>
      <c r="W907" s="17">
        <v>0</v>
      </c>
      <c r="X907" s="17">
        <v>1</v>
      </c>
      <c r="Y907" s="6" t="s">
        <v>61</v>
      </c>
      <c r="Z907" s="6" t="s">
        <v>62</v>
      </c>
      <c r="AA907" s="9" t="s">
        <v>116</v>
      </c>
      <c r="AB907" s="9" t="s">
        <v>116</v>
      </c>
      <c r="AC907" s="9" t="s">
        <v>116</v>
      </c>
      <c r="AD907" s="9" t="s">
        <v>116</v>
      </c>
      <c r="AE907" s="9" t="s">
        <v>49</v>
      </c>
      <c r="AF907" s="5">
        <v>2</v>
      </c>
      <c r="AG907" s="10">
        <f>VLOOKUP(B907,[1]NPRS!$A$29:$O$1904,10,FALSE)</f>
        <v>0</v>
      </c>
      <c r="AH907" s="5" t="str">
        <f>VLOOKUP(B907,'[1]Current Slope List'!$A$29:$M$1904,12,FALSE)</f>
        <v>Yes</v>
      </c>
      <c r="AI907" s="6" t="str">
        <f>IF(VLOOKUP(B907,'[1]intensive 2019'!$A$2:$E$145,1,TRUE)=B907,"Y","N")</f>
        <v>N</v>
      </c>
      <c r="AJ907" s="6" t="str">
        <f>IF(VLOOKUP(B907,[1]PWI!$A$2:$B$239,1,FALSE)=B907,"Y","N")</f>
        <v>Y</v>
      </c>
      <c r="AK907" s="5">
        <v>9</v>
      </c>
      <c r="AL907" s="6" t="s">
        <v>50</v>
      </c>
      <c r="AM907" s="6" t="s">
        <v>50</v>
      </c>
      <c r="AN907" s="6" t="s">
        <v>50</v>
      </c>
      <c r="AO907" s="6" t="s">
        <v>50</v>
      </c>
      <c r="AP907" s="6" t="s">
        <v>50</v>
      </c>
    </row>
    <row r="908" spans="1:42">
      <c r="A908" s="5">
        <v>907</v>
      </c>
      <c r="B908" s="5" t="s">
        <v>1616</v>
      </c>
      <c r="C908" s="6" t="str">
        <f>IF(VLOOKUP(B908,'[1]Current Slope List'!$A$29:$M$1904,1,FALSE)=B908,"Y","N")</f>
        <v>Y</v>
      </c>
      <c r="D908" s="5" t="str">
        <f>VLOOKUP(B908,'[1]Current Slope List'!$A$29:$M$1904,2,FALSE)</f>
        <v>11SW-B/FR180</v>
      </c>
      <c r="E908" s="5">
        <f>VLOOKUP(B908,'[1]Current Slope List'!$A$29:$M$1904,3,FALSE)</f>
        <v>1</v>
      </c>
      <c r="F908" s="6">
        <f t="shared" si="28"/>
        <v>1</v>
      </c>
      <c r="G908" s="6" t="str">
        <f>VLOOKUP(B908,'[1]Current Slope List'!$A$29:$M$1904,4,FALSE)</f>
        <v>CP,ML&amp;Wch</v>
      </c>
      <c r="H908" s="6" t="str">
        <f>VLOOKUP(B908,'[1]Current Slope List'!$A$29:$M$1904,5,FALSE)</f>
        <v>C-E</v>
      </c>
      <c r="I908" s="6" t="s">
        <v>1602</v>
      </c>
      <c r="K908" s="6" t="str">
        <f>VLOOKUP(B908,'[1]Current Slope List'!$A$29:$M$1904,11,FALSE)</f>
        <v>Central_Admiralty</v>
      </c>
      <c r="L908" s="5" t="s">
        <v>1606</v>
      </c>
      <c r="M908" s="5" t="s">
        <v>1604</v>
      </c>
      <c r="N908" s="5" t="str">
        <f>VLOOKUP(B908,'[1]Current Slope List'!$A$29:$M$1904,8,FALSE)</f>
        <v>LCSD</v>
      </c>
      <c r="O908" s="7" t="s">
        <v>125</v>
      </c>
      <c r="P908" s="7">
        <v>40</v>
      </c>
      <c r="Q908" s="7">
        <v>3.5</v>
      </c>
      <c r="R908" s="7">
        <v>30</v>
      </c>
      <c r="S908" s="7">
        <f t="shared" si="29"/>
        <v>105</v>
      </c>
      <c r="T908" s="17">
        <v>0</v>
      </c>
      <c r="U908" s="17">
        <v>0</v>
      </c>
      <c r="V908" s="17">
        <v>0</v>
      </c>
      <c r="W908" s="17">
        <v>0.25</v>
      </c>
      <c r="X908" s="17">
        <v>0.75</v>
      </c>
      <c r="Y908" s="6" t="s">
        <v>61</v>
      </c>
      <c r="Z908" s="6" t="s">
        <v>72</v>
      </c>
      <c r="AA908" s="9">
        <v>5.4</v>
      </c>
      <c r="AB908" s="9" t="s">
        <v>54</v>
      </c>
      <c r="AC908" s="9" t="s">
        <v>121</v>
      </c>
      <c r="AD908" s="9" t="s">
        <v>56</v>
      </c>
      <c r="AE908" s="9" t="s">
        <v>72</v>
      </c>
      <c r="AF908" s="5">
        <v>2</v>
      </c>
      <c r="AG908" s="10">
        <f>VLOOKUP(B908,[1]NPRS!$A$29:$O$1904,10,FALSE)</f>
        <v>0.65</v>
      </c>
      <c r="AH908" s="5" t="str">
        <f>VLOOKUP(B908,'[1]Current Slope List'!$A$29:$M$1904,12,FALSE)</f>
        <v>No</v>
      </c>
      <c r="AI908" s="6" t="str">
        <f>IF(VLOOKUP(B908,'[1]intensive 2019'!$A$2:$E$145,1,TRUE)=B908,"Y","N")</f>
        <v>N</v>
      </c>
      <c r="AJ908" s="6" t="s">
        <v>50</v>
      </c>
      <c r="AL908" s="6" t="s">
        <v>50</v>
      </c>
      <c r="AM908" s="6" t="s">
        <v>50</v>
      </c>
      <c r="AN908" s="6" t="s">
        <v>50</v>
      </c>
      <c r="AO908" s="6" t="s">
        <v>50</v>
      </c>
      <c r="AP908" s="6" t="s">
        <v>50</v>
      </c>
    </row>
    <row r="909" spans="1:42">
      <c r="A909" s="5">
        <v>908</v>
      </c>
      <c r="B909" s="5" t="s">
        <v>1617</v>
      </c>
      <c r="C909" s="6" t="str">
        <f>IF(VLOOKUP(B909,'[1]Current Slope List'!$A$29:$M$1904,1,FALSE)=B909,"Y","N")</f>
        <v>Y</v>
      </c>
      <c r="D909" s="5" t="str">
        <f>VLOOKUP(B909,'[1]Current Slope List'!$A$29:$M$1904,2,FALSE)</f>
        <v>11SW-B/R591</v>
      </c>
      <c r="E909" s="5">
        <f>VLOOKUP(B909,'[1]Current Slope List'!$A$29:$M$1904,3,FALSE)</f>
        <v>0</v>
      </c>
      <c r="F909" s="6" t="str">
        <f t="shared" si="28"/>
        <v>WHOLE</v>
      </c>
      <c r="G909" s="6" t="str">
        <f>VLOOKUP(B909,'[1]Current Slope List'!$A$29:$M$1904,4,FALSE)</f>
        <v>CP,ML&amp;Wch</v>
      </c>
      <c r="H909" s="6" t="str">
        <f>VLOOKUP(B909,'[1]Current Slope List'!$A$29:$M$1904,5,FALSE)</f>
        <v>C-E</v>
      </c>
      <c r="I909" s="6" t="s">
        <v>1602</v>
      </c>
      <c r="K909" s="6">
        <f>VLOOKUP(B909,'[1]Current Slope List'!$A$29:$M$1904,11,FALSE)</f>
        <v>0</v>
      </c>
      <c r="L909" s="5" t="s">
        <v>1606</v>
      </c>
      <c r="M909" s="5" t="s">
        <v>1604</v>
      </c>
      <c r="N909" s="5" t="str">
        <f>VLOOKUP(B909,'[1]Current Slope List'!$A$29:$M$1904,8,FALSE)</f>
        <v>LCSD</v>
      </c>
      <c r="O909" s="7" t="s">
        <v>46</v>
      </c>
      <c r="P909" s="6" t="s">
        <v>49</v>
      </c>
      <c r="Q909" s="6" t="s">
        <v>49</v>
      </c>
      <c r="R909" s="6" t="s">
        <v>49</v>
      </c>
      <c r="S909" s="6" t="s">
        <v>49</v>
      </c>
      <c r="T909" s="6" t="s">
        <v>49</v>
      </c>
      <c r="U909" s="6" t="s">
        <v>49</v>
      </c>
      <c r="V909" s="6" t="s">
        <v>49</v>
      </c>
      <c r="W909" s="6" t="s">
        <v>49</v>
      </c>
      <c r="X909" s="6" t="s">
        <v>49</v>
      </c>
      <c r="Y909" s="6" t="s">
        <v>49</v>
      </c>
      <c r="Z909" s="6" t="s">
        <v>49</v>
      </c>
      <c r="AA909" s="9" t="s">
        <v>185</v>
      </c>
      <c r="AB909" s="9" t="s">
        <v>436</v>
      </c>
      <c r="AC909" s="9" t="s">
        <v>71</v>
      </c>
      <c r="AD909" s="9" t="s">
        <v>97</v>
      </c>
      <c r="AE909" s="9" t="s">
        <v>72</v>
      </c>
      <c r="AF909" s="5">
        <v>3</v>
      </c>
      <c r="AG909" s="10">
        <f>VLOOKUP(B909,[1]NPRS!$A$29:$O$1904,10,FALSE)</f>
        <v>0.15</v>
      </c>
      <c r="AH909" s="5" t="str">
        <f>VLOOKUP(B909,'[1]Current Slope List'!$A$29:$M$1904,12,FALSE)</f>
        <v>Yes</v>
      </c>
      <c r="AI909" s="6" t="str">
        <f>IF(VLOOKUP(B909,'[1]intensive 2019'!$A$2:$E$145,1,TRUE)=B909,"Y","N")</f>
        <v>N</v>
      </c>
      <c r="AJ909" s="6" t="s">
        <v>50</v>
      </c>
      <c r="AK909" s="5">
        <v>2</v>
      </c>
      <c r="AL909" s="6" t="s">
        <v>50</v>
      </c>
      <c r="AM909" s="6" t="s">
        <v>50</v>
      </c>
      <c r="AN909" s="6" t="s">
        <v>50</v>
      </c>
      <c r="AO909" s="6" t="s">
        <v>50</v>
      </c>
      <c r="AP909" s="6" t="s">
        <v>50</v>
      </c>
    </row>
    <row r="910" spans="1:42">
      <c r="A910" s="5">
        <v>909</v>
      </c>
      <c r="B910" s="5" t="s">
        <v>1618</v>
      </c>
      <c r="C910" s="6" t="str">
        <f>IF(VLOOKUP(B910,'[1]Current Slope List'!$A$29:$M$1904,1,FALSE)=B910,"Y","N")</f>
        <v>Y</v>
      </c>
      <c r="D910" s="5" t="str">
        <f>VLOOKUP(B910,'[1]Current Slope List'!$A$29:$M$1904,2,FALSE)</f>
        <v>11SW-B/R980</v>
      </c>
      <c r="E910" s="5">
        <f>VLOOKUP(B910,'[1]Current Slope List'!$A$29:$M$1904,3,FALSE)</f>
        <v>0</v>
      </c>
      <c r="F910" s="6" t="str">
        <f t="shared" si="28"/>
        <v>WHOLE</v>
      </c>
      <c r="G910" s="6" t="str">
        <f>VLOOKUP(B910,'[1]Current Slope List'!$A$29:$M$1904,4,FALSE)</f>
        <v>CP,ML&amp;Wch</v>
      </c>
      <c r="H910" s="6" t="str">
        <f>VLOOKUP(B910,'[1]Current Slope List'!$A$29:$M$1904,5,FALSE)</f>
        <v>C-E</v>
      </c>
      <c r="I910" s="6" t="s">
        <v>1602</v>
      </c>
      <c r="K910" s="6">
        <f>VLOOKUP(B910,'[1]Current Slope List'!$A$29:$M$1904,11,FALSE)</f>
        <v>0</v>
      </c>
      <c r="L910" s="5" t="s">
        <v>1606</v>
      </c>
      <c r="M910" s="5" t="s">
        <v>1604</v>
      </c>
      <c r="N910" s="5" t="str">
        <f>VLOOKUP(B910,'[1]Current Slope List'!$A$29:$M$1904,8,FALSE)</f>
        <v>LCSD</v>
      </c>
      <c r="O910" s="7" t="s">
        <v>46</v>
      </c>
      <c r="P910" s="6" t="s">
        <v>49</v>
      </c>
      <c r="Q910" s="6" t="s">
        <v>49</v>
      </c>
      <c r="R910" s="6" t="s">
        <v>49</v>
      </c>
      <c r="S910" s="6" t="s">
        <v>49</v>
      </c>
      <c r="T910" s="6" t="s">
        <v>49</v>
      </c>
      <c r="U910" s="6" t="s">
        <v>49</v>
      </c>
      <c r="V910" s="6" t="s">
        <v>49</v>
      </c>
      <c r="W910" s="6" t="s">
        <v>49</v>
      </c>
      <c r="X910" s="6" t="s">
        <v>49</v>
      </c>
      <c r="Y910" s="6" t="s">
        <v>49</v>
      </c>
      <c r="Z910" s="6" t="s">
        <v>49</v>
      </c>
      <c r="AA910" s="9" t="s">
        <v>225</v>
      </c>
      <c r="AB910" s="9" t="s">
        <v>54</v>
      </c>
      <c r="AC910" s="9" t="s">
        <v>985</v>
      </c>
      <c r="AD910" s="9" t="s">
        <v>79</v>
      </c>
      <c r="AE910" s="9" t="s">
        <v>62</v>
      </c>
      <c r="AF910" s="5">
        <v>3</v>
      </c>
      <c r="AG910" s="10">
        <f>VLOOKUP(B910,[1]NPRS!$A$29:$O$1904,10,FALSE)</f>
        <v>0.06</v>
      </c>
      <c r="AH910" s="5" t="str">
        <f>VLOOKUP(B910,'[1]Current Slope List'!$A$29:$M$1904,12,FALSE)</f>
        <v>No</v>
      </c>
      <c r="AI910" s="6" t="str">
        <f>IF(VLOOKUP(B910,'[1]intensive 2019'!$A$2:$E$145,1,TRUE)=B910,"Y","N")</f>
        <v>N</v>
      </c>
      <c r="AJ910" s="6" t="s">
        <v>50</v>
      </c>
      <c r="AL910" s="6" t="s">
        <v>50</v>
      </c>
      <c r="AM910" s="6" t="s">
        <v>50</v>
      </c>
      <c r="AN910" s="6" t="s">
        <v>50</v>
      </c>
      <c r="AO910" s="6" t="s">
        <v>50</v>
      </c>
      <c r="AP910" s="6" t="s">
        <v>50</v>
      </c>
    </row>
    <row r="911" spans="1:42">
      <c r="A911" s="5">
        <v>910</v>
      </c>
      <c r="B911" s="5" t="s">
        <v>1619</v>
      </c>
      <c r="C911" s="6" t="str">
        <f>IF(VLOOKUP(B911,'[1]Current Slope List'!$A$29:$M$1904,1,FALSE)=B911,"Y","N")</f>
        <v>Y</v>
      </c>
      <c r="D911" s="5" t="str">
        <f>VLOOKUP(B911,'[1]Current Slope List'!$A$29:$M$1904,2,FALSE)</f>
        <v>11SW-B/C245</v>
      </c>
      <c r="E911" s="5">
        <f>VLOOKUP(B911,'[1]Current Slope List'!$A$29:$M$1904,3,FALSE)</f>
        <v>0</v>
      </c>
      <c r="F911" s="6" t="str">
        <f t="shared" si="28"/>
        <v>WHOLE</v>
      </c>
      <c r="G911" s="6" t="str">
        <f>VLOOKUP(B911,'[1]Current Slope List'!$A$29:$M$1904,4,FALSE)</f>
        <v>CP,ML&amp;Wch</v>
      </c>
      <c r="H911" s="6" t="str">
        <f>VLOOKUP(B911,'[1]Current Slope List'!$A$29:$M$1904,5,FALSE)</f>
        <v>Wch-N</v>
      </c>
      <c r="I911" s="6" t="s">
        <v>1602</v>
      </c>
      <c r="K911" s="6">
        <f>VLOOKUP(B911,'[1]Current Slope List'!$A$29:$M$1904,11,FALSE)</f>
        <v>0</v>
      </c>
      <c r="L911" s="5" t="s">
        <v>1620</v>
      </c>
      <c r="M911" s="5" t="s">
        <v>1621</v>
      </c>
      <c r="N911" s="5" t="str">
        <f>VLOOKUP(B911,'[1]Current Slope List'!$A$29:$M$1904,8,FALSE)</f>
        <v>LCSD</v>
      </c>
      <c r="O911" s="7" t="s">
        <v>46</v>
      </c>
      <c r="P911" s="7">
        <v>80</v>
      </c>
      <c r="Q911" s="7">
        <v>6</v>
      </c>
      <c r="R911" s="7">
        <v>10</v>
      </c>
      <c r="S911" s="7">
        <f t="shared" si="29"/>
        <v>60</v>
      </c>
      <c r="T911" s="17">
        <v>0</v>
      </c>
      <c r="U911" s="17">
        <v>0</v>
      </c>
      <c r="V911" s="17">
        <v>0</v>
      </c>
      <c r="W911" s="17">
        <v>0</v>
      </c>
      <c r="X911" s="17">
        <v>1</v>
      </c>
      <c r="Y911" s="6" t="s">
        <v>78</v>
      </c>
      <c r="Z911" s="6" t="s">
        <v>72</v>
      </c>
      <c r="AA911" s="9" t="s">
        <v>116</v>
      </c>
      <c r="AB911" s="9" t="s">
        <v>116</v>
      </c>
      <c r="AC911" s="9" t="s">
        <v>116</v>
      </c>
      <c r="AD911" s="9" t="s">
        <v>116</v>
      </c>
      <c r="AE911" s="9" t="s">
        <v>49</v>
      </c>
      <c r="AF911" s="5">
        <v>1</v>
      </c>
      <c r="AG911" s="10">
        <f>VLOOKUP(B911,[1]NPRS!$A$29:$O$1904,10,FALSE)</f>
        <v>0</v>
      </c>
      <c r="AH911" s="5" t="str">
        <f>VLOOKUP(B911,'[1]Current Slope List'!$A$29:$M$1904,12,FALSE)</f>
        <v>Yes</v>
      </c>
      <c r="AI911" s="6" t="str">
        <f>IF(VLOOKUP(B911,'[1]intensive 2019'!$A$2:$E$145,1,TRUE)=B911,"Y","N")</f>
        <v>N</v>
      </c>
      <c r="AJ911" s="6" t="s">
        <v>50</v>
      </c>
      <c r="AK911" s="5">
        <v>0</v>
      </c>
      <c r="AL911" s="6" t="s">
        <v>50</v>
      </c>
      <c r="AM911" s="6" t="s">
        <v>50</v>
      </c>
      <c r="AN911" s="6" t="s">
        <v>50</v>
      </c>
      <c r="AO911" s="6" t="s">
        <v>50</v>
      </c>
      <c r="AP911" s="6" t="s">
        <v>50</v>
      </c>
    </row>
    <row r="912" spans="1:42">
      <c r="A912" s="5">
        <v>911</v>
      </c>
      <c r="B912" s="5" t="s">
        <v>1622</v>
      </c>
      <c r="C912" s="6" t="str">
        <f>IF(VLOOKUP(B912,'[1]Current Slope List'!$A$29:$M$1904,1,FALSE)=B912,"Y","N")</f>
        <v>Y</v>
      </c>
      <c r="D912" s="5" t="str">
        <f>VLOOKUP(B912,'[1]Current Slope List'!$A$29:$M$1904,2,FALSE)</f>
        <v>11SW-B/C462</v>
      </c>
      <c r="E912" s="5">
        <f>VLOOKUP(B912,'[1]Current Slope List'!$A$29:$M$1904,3,FALSE)</f>
        <v>0</v>
      </c>
      <c r="F912" s="6" t="str">
        <f t="shared" si="28"/>
        <v>WHOLE</v>
      </c>
      <c r="G912" s="6" t="str">
        <f>VLOOKUP(B912,'[1]Current Slope List'!$A$29:$M$1904,4,FALSE)</f>
        <v>CP,ML&amp;Wch</v>
      </c>
      <c r="H912" s="6" t="str">
        <f>VLOOKUP(B912,'[1]Current Slope List'!$A$29:$M$1904,5,FALSE)</f>
        <v>Wch-N</v>
      </c>
      <c r="I912" s="6" t="s">
        <v>1602</v>
      </c>
      <c r="K912" s="6">
        <f>VLOOKUP(B912,'[1]Current Slope List'!$A$29:$M$1904,11,FALSE)</f>
        <v>0</v>
      </c>
      <c r="L912" s="5" t="s">
        <v>1620</v>
      </c>
      <c r="M912" s="5" t="s">
        <v>1621</v>
      </c>
      <c r="N912" s="5" t="str">
        <f>VLOOKUP(B912,'[1]Current Slope List'!$A$29:$M$1904,8,FALSE)</f>
        <v>LCSD</v>
      </c>
      <c r="O912" s="7" t="s">
        <v>46</v>
      </c>
      <c r="P912" s="7">
        <v>60</v>
      </c>
      <c r="Q912" s="7">
        <v>3</v>
      </c>
      <c r="R912" s="7">
        <v>13</v>
      </c>
      <c r="S912" s="7">
        <f t="shared" si="29"/>
        <v>39</v>
      </c>
      <c r="T912" s="17">
        <v>0</v>
      </c>
      <c r="U912" s="17">
        <v>0</v>
      </c>
      <c r="V912" s="17">
        <v>0</v>
      </c>
      <c r="W912" s="17">
        <v>1</v>
      </c>
      <c r="X912" s="17">
        <v>0</v>
      </c>
      <c r="Y912" s="6" t="s">
        <v>61</v>
      </c>
      <c r="Z912" s="6" t="s">
        <v>72</v>
      </c>
      <c r="AA912" s="9" t="s">
        <v>116</v>
      </c>
      <c r="AB912" s="9" t="s">
        <v>116</v>
      </c>
      <c r="AC912" s="9" t="s">
        <v>116</v>
      </c>
      <c r="AD912" s="9" t="s">
        <v>116</v>
      </c>
      <c r="AE912" s="9" t="s">
        <v>49</v>
      </c>
      <c r="AF912" s="5">
        <v>3</v>
      </c>
      <c r="AG912" s="10">
        <f>VLOOKUP(B912,[1]NPRS!$A$29:$O$1904,10,FALSE)</f>
        <v>0</v>
      </c>
      <c r="AH912" s="5" t="str">
        <f>VLOOKUP(B912,'[1]Current Slope List'!$A$29:$M$1904,12,FALSE)</f>
        <v>Yes</v>
      </c>
      <c r="AI912" s="6" t="str">
        <f>IF(VLOOKUP(B912,'[1]intensive 2019'!$A$2:$E$145,1,TRUE)=B912,"Y","N")</f>
        <v>N</v>
      </c>
      <c r="AJ912" s="6" t="s">
        <v>50</v>
      </c>
      <c r="AK912" s="5">
        <v>1</v>
      </c>
      <c r="AL912" s="6" t="s">
        <v>50</v>
      </c>
      <c r="AM912" s="6" t="s">
        <v>50</v>
      </c>
      <c r="AN912" s="6" t="s">
        <v>50</v>
      </c>
      <c r="AO912" s="6" t="s">
        <v>50</v>
      </c>
      <c r="AP912" s="6" t="s">
        <v>50</v>
      </c>
    </row>
    <row r="913" spans="1:42">
      <c r="A913" s="5">
        <v>912</v>
      </c>
      <c r="B913" s="5" t="s">
        <v>1623</v>
      </c>
      <c r="C913" s="6" t="str">
        <f>IF(VLOOKUP(B913,'[1]Current Slope List'!$A$29:$M$1904,1,FALSE)=B913,"Y","N")</f>
        <v>Y</v>
      </c>
      <c r="D913" s="5" t="str">
        <f>VLOOKUP(B913,'[1]Current Slope List'!$A$29:$M$1904,2,FALSE)</f>
        <v>11SW-B/F289</v>
      </c>
      <c r="E913" s="5">
        <f>VLOOKUP(B913,'[1]Current Slope List'!$A$29:$M$1904,3,FALSE)</f>
        <v>1</v>
      </c>
      <c r="F913" s="6">
        <f t="shared" si="28"/>
        <v>1</v>
      </c>
      <c r="G913" s="6" t="str">
        <f>VLOOKUP(B913,'[1]Current Slope List'!$A$29:$M$1904,4,FALSE)</f>
        <v>CP,ML&amp;Wch</v>
      </c>
      <c r="H913" s="6" t="str">
        <f>VLOOKUP(B913,'[1]Current Slope List'!$A$29:$M$1904,5,FALSE)</f>
        <v>Wch-N</v>
      </c>
      <c r="I913" s="6" t="s">
        <v>1602</v>
      </c>
      <c r="K913" s="6">
        <f>VLOOKUP(B913,'[1]Current Slope List'!$A$29:$M$1904,11,FALSE)</f>
        <v>0</v>
      </c>
      <c r="L913" s="5" t="s">
        <v>1620</v>
      </c>
      <c r="M913" s="5" t="s">
        <v>1621</v>
      </c>
      <c r="N913" s="5" t="str">
        <f>VLOOKUP(B913,'[1]Current Slope List'!$A$29:$M$1904,8,FALSE)</f>
        <v>LCSD</v>
      </c>
      <c r="O913" s="7" t="s">
        <v>46</v>
      </c>
      <c r="P913" s="7">
        <v>45</v>
      </c>
      <c r="Q913" s="7">
        <v>15.8</v>
      </c>
      <c r="R913" s="7">
        <v>37</v>
      </c>
      <c r="S913" s="7">
        <f t="shared" si="29"/>
        <v>584.6</v>
      </c>
      <c r="T913" s="17">
        <v>0</v>
      </c>
      <c r="U913" s="17">
        <v>0.8</v>
      </c>
      <c r="V913" s="17">
        <v>0</v>
      </c>
      <c r="W913" s="17">
        <v>0</v>
      </c>
      <c r="X913" s="17">
        <v>0.2</v>
      </c>
      <c r="Y913" s="6" t="s">
        <v>61</v>
      </c>
      <c r="Z913" s="6" t="s">
        <v>62</v>
      </c>
      <c r="AA913" s="9" t="s">
        <v>116</v>
      </c>
      <c r="AB913" s="9" t="s">
        <v>116</v>
      </c>
      <c r="AC913" s="9" t="s">
        <v>116</v>
      </c>
      <c r="AD913" s="9" t="s">
        <v>116</v>
      </c>
      <c r="AE913" s="9" t="s">
        <v>49</v>
      </c>
      <c r="AF913" s="5">
        <v>1</v>
      </c>
      <c r="AG913" s="10">
        <f>VLOOKUP(B913,[1]NPRS!$A$29:$O$1904,10,FALSE)</f>
        <v>0</v>
      </c>
      <c r="AH913" s="5" t="str">
        <f>VLOOKUP(B913,'[1]Current Slope List'!$A$29:$M$1904,12,FALSE)</f>
        <v>Yes</v>
      </c>
      <c r="AI913" s="6" t="str">
        <f>IF(VLOOKUP(B913,'[1]intensive 2019'!$A$2:$E$145,1,TRUE)=B913,"Y","N")</f>
        <v>N</v>
      </c>
      <c r="AJ913" s="6" t="s">
        <v>50</v>
      </c>
      <c r="AK913" s="5">
        <v>10</v>
      </c>
      <c r="AL913" s="6" t="s">
        <v>50</v>
      </c>
      <c r="AM913" s="6" t="s">
        <v>50</v>
      </c>
      <c r="AN913" s="6" t="s">
        <v>50</v>
      </c>
      <c r="AO913" s="6" t="s">
        <v>50</v>
      </c>
      <c r="AP913" s="6" t="s">
        <v>50</v>
      </c>
    </row>
    <row r="914" spans="1:42">
      <c r="A914" s="5">
        <v>913</v>
      </c>
      <c r="B914" s="5" t="s">
        <v>1624</v>
      </c>
      <c r="C914" s="6" t="str">
        <f>IF(VLOOKUP(B914,'[1]Current Slope List'!$A$29:$M$1904,1,FALSE)=B914,"Y","N")</f>
        <v>Y</v>
      </c>
      <c r="D914" s="5" t="str">
        <f>VLOOKUP(B914,'[1]Current Slope List'!$A$29:$M$1904,2,FALSE)</f>
        <v>11SW-B/FR290</v>
      </c>
      <c r="E914" s="5">
        <f>VLOOKUP(B914,'[1]Current Slope List'!$A$29:$M$1904,3,FALSE)</f>
        <v>0</v>
      </c>
      <c r="F914" s="6" t="str">
        <f t="shared" si="28"/>
        <v>WHOLE</v>
      </c>
      <c r="G914" s="6" t="str">
        <f>VLOOKUP(B914,'[1]Current Slope List'!$A$29:$M$1904,4,FALSE)</f>
        <v>CP,ML&amp;Wch</v>
      </c>
      <c r="H914" s="6" t="str">
        <f>VLOOKUP(B914,'[1]Current Slope List'!$A$29:$M$1904,5,FALSE)</f>
        <v>Wch-N</v>
      </c>
      <c r="I914" s="6" t="s">
        <v>1602</v>
      </c>
      <c r="K914" s="6">
        <f>VLOOKUP(B914,'[1]Current Slope List'!$A$29:$M$1904,11,FALSE)</f>
        <v>0</v>
      </c>
      <c r="L914" s="5" t="s">
        <v>1620</v>
      </c>
      <c r="M914" s="5" t="s">
        <v>1621</v>
      </c>
      <c r="N914" s="5" t="str">
        <f>VLOOKUP(B914,'[1]Current Slope List'!$A$29:$M$1904,8,FALSE)</f>
        <v>LCSD</v>
      </c>
      <c r="O914" s="7" t="s">
        <v>46</v>
      </c>
      <c r="P914" s="7">
        <v>38</v>
      </c>
      <c r="Q914" s="7">
        <v>9.4</v>
      </c>
      <c r="R914" s="7">
        <v>22</v>
      </c>
      <c r="S914" s="7">
        <f t="shared" si="29"/>
        <v>206.8</v>
      </c>
      <c r="T914" s="17">
        <v>0</v>
      </c>
      <c r="U914" s="17">
        <v>1</v>
      </c>
      <c r="V914" s="17">
        <v>0</v>
      </c>
      <c r="W914" s="17">
        <v>0</v>
      </c>
      <c r="X914" s="17">
        <v>0</v>
      </c>
      <c r="Y914" s="6" t="s">
        <v>61</v>
      </c>
      <c r="Z914" s="6" t="s">
        <v>62</v>
      </c>
      <c r="AA914" s="9" t="s">
        <v>797</v>
      </c>
      <c r="AB914" s="9" t="s">
        <v>404</v>
      </c>
      <c r="AC914" s="9" t="s">
        <v>121</v>
      </c>
      <c r="AD914" s="9" t="s">
        <v>297</v>
      </c>
      <c r="AE914" s="9" t="s">
        <v>62</v>
      </c>
      <c r="AF914" s="5">
        <v>1</v>
      </c>
      <c r="AG914" s="10">
        <f>VLOOKUP(B914,[1]NPRS!$A$29:$O$1904,10,FALSE)</f>
        <v>0</v>
      </c>
      <c r="AH914" s="5" t="str">
        <f>VLOOKUP(B914,'[1]Current Slope List'!$A$29:$M$1904,12,FALSE)</f>
        <v>Yes</v>
      </c>
      <c r="AI914" s="6" t="str">
        <f>IF(VLOOKUP(B914,'[1]intensive 2019'!$A$2:$E$145,1,TRUE)=B914,"Y","N")</f>
        <v>N</v>
      </c>
      <c r="AJ914" s="6" t="s">
        <v>50</v>
      </c>
      <c r="AK914" s="5">
        <v>4</v>
      </c>
      <c r="AL914" s="6" t="s">
        <v>50</v>
      </c>
      <c r="AM914" s="6" t="s">
        <v>50</v>
      </c>
      <c r="AN914" s="6" t="s">
        <v>50</v>
      </c>
      <c r="AO914" s="6" t="s">
        <v>50</v>
      </c>
      <c r="AP914" s="6" t="s">
        <v>50</v>
      </c>
    </row>
    <row r="915" spans="1:42">
      <c r="A915" s="5">
        <v>914</v>
      </c>
      <c r="B915" s="5" t="s">
        <v>1625</v>
      </c>
      <c r="C915" s="6" t="str">
        <f>IF(VLOOKUP(B915,'[1]Current Slope List'!$A$29:$M$1904,1,FALSE)=B915,"Y","N")</f>
        <v>Y</v>
      </c>
      <c r="D915" s="5" t="str">
        <f>VLOOKUP(B915,'[1]Current Slope List'!$A$29:$M$1904,2,FALSE)</f>
        <v>11SW-B/FR31</v>
      </c>
      <c r="E915" s="5">
        <f>VLOOKUP(B915,'[1]Current Slope List'!$A$29:$M$1904,3,FALSE)</f>
        <v>2</v>
      </c>
      <c r="F915" s="6">
        <f t="shared" si="28"/>
        <v>2</v>
      </c>
      <c r="G915" s="6" t="str">
        <f>VLOOKUP(B915,'[1]Current Slope List'!$A$29:$M$1904,4,FALSE)</f>
        <v>CP,ML&amp;Wch</v>
      </c>
      <c r="H915" s="6" t="str">
        <f>VLOOKUP(B915,'[1]Current Slope List'!$A$29:$M$1904,5,FALSE)</f>
        <v>Wch-N</v>
      </c>
      <c r="I915" s="6" t="s">
        <v>1602</v>
      </c>
      <c r="K915" s="6">
        <f>VLOOKUP(B915,'[1]Current Slope List'!$A$29:$M$1904,11,FALSE)</f>
        <v>0</v>
      </c>
      <c r="L915" s="5" t="s">
        <v>1620</v>
      </c>
      <c r="M915" s="5" t="s">
        <v>1621</v>
      </c>
      <c r="N915" s="5" t="str">
        <f>VLOOKUP(B915,'[1]Current Slope List'!$A$29:$M$1904,8,FALSE)</f>
        <v>LCSD</v>
      </c>
      <c r="O915" s="7" t="s">
        <v>125</v>
      </c>
      <c r="P915" s="7">
        <v>42</v>
      </c>
      <c r="Q915" s="7">
        <v>9</v>
      </c>
      <c r="R915" s="7">
        <v>25</v>
      </c>
      <c r="S915" s="7">
        <f t="shared" si="29"/>
        <v>225</v>
      </c>
      <c r="T915" s="17">
        <v>0</v>
      </c>
      <c r="U915" s="17">
        <v>1</v>
      </c>
      <c r="V915" s="17">
        <v>0</v>
      </c>
      <c r="W915" s="17">
        <v>0</v>
      </c>
      <c r="X915" s="17">
        <v>0</v>
      </c>
      <c r="Y915" s="6" t="s">
        <v>61</v>
      </c>
      <c r="Z915" s="6" t="s">
        <v>62</v>
      </c>
      <c r="AA915" s="9" t="s">
        <v>257</v>
      </c>
      <c r="AB915" s="9" t="s">
        <v>130</v>
      </c>
      <c r="AC915" s="9" t="s">
        <v>121</v>
      </c>
      <c r="AD915" s="9" t="s">
        <v>113</v>
      </c>
      <c r="AE915" s="9" t="s">
        <v>62</v>
      </c>
      <c r="AF915" s="5">
        <v>1</v>
      </c>
      <c r="AG915" s="10">
        <f>VLOOKUP(B915,[1]NPRS!$A$29:$O$1904,10,FALSE)</f>
        <v>5.42</v>
      </c>
      <c r="AH915" s="5" t="str">
        <f>VLOOKUP(B915,'[1]Current Slope List'!$A$29:$M$1904,12,FALSE)</f>
        <v>Yes</v>
      </c>
      <c r="AI915" s="6" t="str">
        <f>IF(VLOOKUP(B915,'[1]intensive 2019'!$A$2:$E$145,1,TRUE)=B915,"Y","N")</f>
        <v>N</v>
      </c>
      <c r="AJ915" s="6" t="s">
        <v>50</v>
      </c>
      <c r="AK915" s="5">
        <v>7</v>
      </c>
      <c r="AL915" s="6" t="s">
        <v>50</v>
      </c>
      <c r="AM915" s="6" t="s">
        <v>50</v>
      </c>
      <c r="AN915" s="6" t="s">
        <v>50</v>
      </c>
      <c r="AO915" s="6" t="s">
        <v>50</v>
      </c>
      <c r="AP915" s="6" t="s">
        <v>50</v>
      </c>
    </row>
    <row r="916" spans="1:42">
      <c r="A916" s="5">
        <v>915</v>
      </c>
      <c r="B916" s="5" t="s">
        <v>1626</v>
      </c>
      <c r="C916" s="6" t="str">
        <f>IF(VLOOKUP(B916,'[1]Current Slope List'!$A$29:$M$1904,1,FALSE)=B916,"Y","N")</f>
        <v>Y</v>
      </c>
      <c r="D916" s="5" t="str">
        <f>VLOOKUP(B916,'[1]Current Slope List'!$A$29:$M$1904,2,FALSE)</f>
        <v>11SW-B/R614</v>
      </c>
      <c r="E916" s="5">
        <f>VLOOKUP(B916,'[1]Current Slope List'!$A$29:$M$1904,3,FALSE)</f>
        <v>0</v>
      </c>
      <c r="F916" s="6" t="str">
        <f t="shared" si="28"/>
        <v>WHOLE</v>
      </c>
      <c r="G916" s="6" t="str">
        <f>VLOOKUP(B916,'[1]Current Slope List'!$A$29:$M$1904,4,FALSE)</f>
        <v>CP,ML&amp;Wch</v>
      </c>
      <c r="H916" s="6" t="str">
        <f>VLOOKUP(B916,'[1]Current Slope List'!$A$29:$M$1904,5,FALSE)</f>
        <v>Wch-N</v>
      </c>
      <c r="I916" s="6" t="s">
        <v>1602</v>
      </c>
      <c r="K916" s="6">
        <f>VLOOKUP(B916,'[1]Current Slope List'!$A$29:$M$1904,11,FALSE)</f>
        <v>0</v>
      </c>
      <c r="L916" s="5" t="s">
        <v>1620</v>
      </c>
      <c r="M916" s="5" t="s">
        <v>1621</v>
      </c>
      <c r="N916" s="5" t="str">
        <f>VLOOKUP(B916,'[1]Current Slope List'!$A$29:$M$1904,8,FALSE)</f>
        <v>LCSD</v>
      </c>
      <c r="O916" s="7" t="s">
        <v>46</v>
      </c>
      <c r="P916" s="6" t="s">
        <v>49</v>
      </c>
      <c r="Q916" s="6" t="s">
        <v>49</v>
      </c>
      <c r="R916" s="6" t="s">
        <v>49</v>
      </c>
      <c r="S916" s="6" t="s">
        <v>49</v>
      </c>
      <c r="T916" s="6" t="s">
        <v>49</v>
      </c>
      <c r="U916" s="6" t="s">
        <v>49</v>
      </c>
      <c r="V916" s="6" t="s">
        <v>49</v>
      </c>
      <c r="W916" s="6" t="s">
        <v>49</v>
      </c>
      <c r="X916" s="6" t="s">
        <v>49</v>
      </c>
      <c r="Y916" s="6" t="s">
        <v>49</v>
      </c>
      <c r="Z916" s="6" t="s">
        <v>49</v>
      </c>
      <c r="AA916" s="9">
        <v>4.3</v>
      </c>
      <c r="AB916" s="9" t="s">
        <v>369</v>
      </c>
      <c r="AC916" s="9" t="s">
        <v>351</v>
      </c>
      <c r="AD916" s="9" t="s">
        <v>552</v>
      </c>
      <c r="AE916" s="9" t="s">
        <v>72</v>
      </c>
      <c r="AF916" s="5">
        <v>1</v>
      </c>
      <c r="AG916" s="10">
        <f>VLOOKUP(B916,[1]NPRS!$A$29:$O$1904,10,FALSE)</f>
        <v>677.1</v>
      </c>
      <c r="AH916" s="5" t="str">
        <f>VLOOKUP(B916,'[1]Current Slope List'!$A$29:$M$1904,12,FALSE)</f>
        <v>No</v>
      </c>
      <c r="AI916" s="6" t="str">
        <f>IF(VLOOKUP(B916,'[1]intensive 2019'!$A$2:$E$145,1,TRUE)=B916,"Y","N")</f>
        <v>N</v>
      </c>
      <c r="AJ916" s="6" t="s">
        <v>50</v>
      </c>
      <c r="AL916" s="6" t="s">
        <v>50</v>
      </c>
      <c r="AM916" s="6" t="s">
        <v>50</v>
      </c>
      <c r="AN916" s="6" t="s">
        <v>50</v>
      </c>
      <c r="AO916" s="6" t="s">
        <v>50</v>
      </c>
      <c r="AP916" s="6" t="s">
        <v>50</v>
      </c>
    </row>
    <row r="917" spans="1:42">
      <c r="A917" s="5">
        <v>916</v>
      </c>
      <c r="B917" s="5" t="s">
        <v>1627</v>
      </c>
      <c r="C917" s="6" t="str">
        <f>IF(VLOOKUP(B917,'[1]Current Slope List'!$A$29:$M$1904,1,FALSE)=B917,"Y","N")</f>
        <v>Y</v>
      </c>
      <c r="D917" s="5" t="str">
        <f>VLOOKUP(B917,'[1]Current Slope List'!$A$29:$M$1904,2,FALSE)</f>
        <v>11SW-B/CR234</v>
      </c>
      <c r="E917" s="5">
        <f>VLOOKUP(B917,'[1]Current Slope List'!$A$29:$M$1904,3,FALSE)</f>
        <v>1</v>
      </c>
      <c r="F917" s="6">
        <f t="shared" si="28"/>
        <v>1</v>
      </c>
      <c r="G917" s="6" t="str">
        <f>VLOOKUP(B917,'[1]Current Slope List'!$A$29:$M$1904,4,FALSE)</f>
        <v>CP,ML&amp;Wch</v>
      </c>
      <c r="H917" s="6" t="str">
        <f>VLOOKUP(B917,'[1]Current Slope List'!$A$29:$M$1904,5,FALSE)</f>
        <v>Wch-N</v>
      </c>
      <c r="I917" s="6" t="s">
        <v>1602</v>
      </c>
      <c r="K917" s="6">
        <f>VLOOKUP(B917,'[1]Current Slope List'!$A$29:$M$1904,11,FALSE)</f>
        <v>0</v>
      </c>
      <c r="L917" s="5" t="s">
        <v>1620</v>
      </c>
      <c r="M917" s="5" t="s">
        <v>1621</v>
      </c>
      <c r="N917" s="5" t="str">
        <f>VLOOKUP(B917,'[1]Current Slope List'!$A$29:$M$1904,8,FALSE)</f>
        <v>LCSD</v>
      </c>
      <c r="O917" s="7" t="s">
        <v>46</v>
      </c>
      <c r="P917" s="7">
        <v>60</v>
      </c>
      <c r="Q917" s="7">
        <v>4</v>
      </c>
      <c r="R917" s="7">
        <v>12</v>
      </c>
      <c r="S917" s="7">
        <f t="shared" si="29"/>
        <v>48</v>
      </c>
      <c r="T917" s="17">
        <v>0</v>
      </c>
      <c r="U917" s="17">
        <v>0</v>
      </c>
      <c r="V917" s="17">
        <v>0</v>
      </c>
      <c r="W917" s="17">
        <v>1</v>
      </c>
      <c r="X917" s="17">
        <v>0</v>
      </c>
      <c r="Y917" s="6" t="s">
        <v>61</v>
      </c>
      <c r="Z917" s="6" t="s">
        <v>72</v>
      </c>
      <c r="AA917" s="9">
        <v>2.2000000000000002</v>
      </c>
      <c r="AB917" s="9" t="s">
        <v>369</v>
      </c>
      <c r="AC917" s="9" t="s">
        <v>351</v>
      </c>
      <c r="AD917" s="9" t="s">
        <v>56</v>
      </c>
      <c r="AE917" s="9" t="s">
        <v>72</v>
      </c>
      <c r="AF917" s="5">
        <v>1</v>
      </c>
      <c r="AG917" s="10">
        <f>VLOOKUP(B917,[1]NPRS!$A$29:$O$1904,10,FALSE)</f>
        <v>0.03</v>
      </c>
      <c r="AH917" s="5" t="str">
        <f>VLOOKUP(B917,'[1]Current Slope List'!$A$29:$M$1904,12,FALSE)</f>
        <v>Yes</v>
      </c>
      <c r="AI917" s="6" t="str">
        <f>IF(VLOOKUP(B917,'[1]intensive 2019'!$A$2:$E$145,1,TRUE)=B917,"Y","N")</f>
        <v>N</v>
      </c>
      <c r="AJ917" s="6" t="s">
        <v>50</v>
      </c>
      <c r="AK917" s="5">
        <v>2</v>
      </c>
      <c r="AL917" s="6" t="s">
        <v>50</v>
      </c>
      <c r="AM917" s="6" t="s">
        <v>50</v>
      </c>
      <c r="AN917" s="6" t="s">
        <v>50</v>
      </c>
      <c r="AO917" s="6" t="s">
        <v>50</v>
      </c>
      <c r="AP917" s="6" t="s">
        <v>50</v>
      </c>
    </row>
    <row r="918" spans="1:42">
      <c r="A918" s="5">
        <v>917</v>
      </c>
      <c r="B918" s="5" t="s">
        <v>1628</v>
      </c>
      <c r="C918" s="6" t="str">
        <f>IF(VLOOKUP(B918,'[1]Current Slope List'!$A$29:$M$1904,1,FALSE)=B918,"Y","N")</f>
        <v>Y</v>
      </c>
      <c r="D918" s="5" t="str">
        <f>VLOOKUP(B918,'[1]Current Slope List'!$A$29:$M$1904,2,FALSE)</f>
        <v>11SW-D/R207</v>
      </c>
      <c r="E918" s="5" t="str">
        <f>VLOOKUP(B918,'[1]Current Slope List'!$A$29:$M$1904,3,FALSE)</f>
        <v>1,2</v>
      </c>
      <c r="F918" s="6" t="str">
        <f t="shared" si="28"/>
        <v>1,2</v>
      </c>
      <c r="G918" s="6" t="str">
        <f>VLOOKUP(B918,'[1]Current Slope List'!$A$29:$M$1904,4,FALSE)</f>
        <v>CP,ML&amp;Wch</v>
      </c>
      <c r="H918" s="6" t="str">
        <f>VLOOKUP(B918,'[1]Current Slope List'!$A$29:$M$1904,5,FALSE)</f>
        <v>Wch-S</v>
      </c>
      <c r="I918" s="6" t="s">
        <v>1602</v>
      </c>
      <c r="K918" s="6">
        <f>VLOOKUP(B918,'[1]Current Slope List'!$A$29:$M$1904,11,FALSE)</f>
        <v>0</v>
      </c>
      <c r="L918" s="5" t="s">
        <v>1629</v>
      </c>
      <c r="M918" s="5" t="s">
        <v>1630</v>
      </c>
      <c r="N918" s="5" t="str">
        <f>VLOOKUP(B918,'[1]Current Slope List'!$A$29:$M$1904,8,FALSE)</f>
        <v>Lands D,LCSD</v>
      </c>
      <c r="O918" s="7" t="s">
        <v>46</v>
      </c>
      <c r="P918" s="6" t="s">
        <v>49</v>
      </c>
      <c r="Q918" s="6" t="s">
        <v>49</v>
      </c>
      <c r="R918" s="6" t="s">
        <v>49</v>
      </c>
      <c r="S918" s="6" t="s">
        <v>49</v>
      </c>
      <c r="T918" s="6" t="s">
        <v>49</v>
      </c>
      <c r="U918" s="6" t="s">
        <v>49</v>
      </c>
      <c r="V918" s="6" t="s">
        <v>49</v>
      </c>
      <c r="W918" s="6" t="s">
        <v>49</v>
      </c>
      <c r="X918" s="6" t="s">
        <v>49</v>
      </c>
      <c r="Y918" s="6" t="s">
        <v>49</v>
      </c>
      <c r="Z918" s="6" t="s">
        <v>49</v>
      </c>
      <c r="AA918" s="9" t="s">
        <v>157</v>
      </c>
      <c r="AB918" s="9" t="s">
        <v>458</v>
      </c>
      <c r="AC918" s="9" t="s">
        <v>121</v>
      </c>
      <c r="AD918" s="9" t="s">
        <v>352</v>
      </c>
      <c r="AE918" s="9" t="s">
        <v>72</v>
      </c>
      <c r="AF918" s="5">
        <v>3</v>
      </c>
      <c r="AG918" s="10">
        <f>VLOOKUP(B918,[1]NPRS!$A$29:$O$1904,10,FALSE)</f>
        <v>0</v>
      </c>
      <c r="AH918" s="5" t="str">
        <f>VLOOKUP(B918,'[1]Current Slope List'!$A$29:$M$1904,12,FALSE)</f>
        <v>Yes</v>
      </c>
      <c r="AI918" s="6" t="str">
        <f>IF(VLOOKUP(B918,'[1]intensive 2019'!$A$2:$E$145,1,TRUE)=B918,"Y","N")</f>
        <v>Y</v>
      </c>
      <c r="AJ918" s="6" t="str">
        <f>IF(VLOOKUP(B918,[1]PWI!$A$2:$B$239,1,FALSE)=B918,"Y","N")</f>
        <v>Y</v>
      </c>
      <c r="AK918" s="5">
        <v>3</v>
      </c>
      <c r="AL918" s="6" t="s">
        <v>50</v>
      </c>
      <c r="AM918" s="6" t="s">
        <v>50</v>
      </c>
      <c r="AN918" s="6" t="s">
        <v>50</v>
      </c>
      <c r="AO918" s="6" t="s">
        <v>50</v>
      </c>
      <c r="AP918" s="6" t="s">
        <v>50</v>
      </c>
    </row>
    <row r="919" spans="1:42">
      <c r="A919" s="5">
        <v>918</v>
      </c>
      <c r="B919" s="5" t="s">
        <v>1631</v>
      </c>
      <c r="C919" s="6" t="str">
        <f>IF(VLOOKUP(B919,'[1]Current Slope List'!$A$29:$M$1904,1,FALSE)=B919,"Y","N")</f>
        <v>Y</v>
      </c>
      <c r="D919" s="5" t="str">
        <f>VLOOKUP(B919,'[1]Current Slope List'!$A$29:$M$1904,2,FALSE)</f>
        <v>11SW-D/F529</v>
      </c>
      <c r="E919" s="5">
        <f>VLOOKUP(B919,'[1]Current Slope List'!$A$29:$M$1904,3,FALSE)</f>
        <v>0</v>
      </c>
      <c r="F919" s="6" t="str">
        <f t="shared" si="28"/>
        <v>WHOLE</v>
      </c>
      <c r="G919" s="6" t="str">
        <f>VLOOKUP(B919,'[1]Current Slope List'!$A$29:$M$1904,4,FALSE)</f>
        <v>CP,ML&amp;Wch</v>
      </c>
      <c r="H919" s="6" t="str">
        <f>VLOOKUP(B919,'[1]Current Slope List'!$A$29:$M$1904,5,FALSE)</f>
        <v>Wch-S</v>
      </c>
      <c r="I919" s="6" t="s">
        <v>1602</v>
      </c>
      <c r="K919" s="6">
        <f>VLOOKUP(B919,'[1]Current Slope List'!$A$29:$M$1904,11,FALSE)</f>
        <v>0</v>
      </c>
      <c r="L919" s="5" t="s">
        <v>1632</v>
      </c>
      <c r="M919" s="5" t="s">
        <v>1633</v>
      </c>
      <c r="N919" s="5" t="str">
        <f>VLOOKUP(B919,'[1]Current Slope List'!$A$29:$M$1904,8,FALSE)</f>
        <v>LCSD</v>
      </c>
      <c r="O919" s="7" t="s">
        <v>46</v>
      </c>
      <c r="P919" s="7">
        <v>34</v>
      </c>
      <c r="Q919" s="7">
        <v>10</v>
      </c>
      <c r="R919" s="7">
        <v>80</v>
      </c>
      <c r="S919" s="7">
        <f t="shared" si="29"/>
        <v>800</v>
      </c>
      <c r="T919" s="17">
        <v>0</v>
      </c>
      <c r="U919" s="17">
        <v>0.95</v>
      </c>
      <c r="V919" s="17">
        <v>0</v>
      </c>
      <c r="W919" s="17">
        <v>0.05</v>
      </c>
      <c r="X919" s="17">
        <v>0</v>
      </c>
      <c r="Y919" s="6" t="s">
        <v>61</v>
      </c>
      <c r="Z919" s="6" t="s">
        <v>62</v>
      </c>
      <c r="AA919" s="9" t="s">
        <v>116</v>
      </c>
      <c r="AB919" s="9" t="s">
        <v>116</v>
      </c>
      <c r="AC919" s="9" t="s">
        <v>116</v>
      </c>
      <c r="AD919" s="9" t="s">
        <v>116</v>
      </c>
      <c r="AE919" s="9" t="s">
        <v>49</v>
      </c>
      <c r="AF919" s="5">
        <v>2</v>
      </c>
      <c r="AG919" s="10">
        <f>VLOOKUP(B919,[1]NPRS!$A$29:$O$1904,10,FALSE)</f>
        <v>0.89</v>
      </c>
      <c r="AH919" s="5" t="str">
        <f>VLOOKUP(B919,'[1]Current Slope List'!$A$29:$M$1904,12,FALSE)</f>
        <v>Yes</v>
      </c>
      <c r="AI919" s="6" t="str">
        <f>IF(VLOOKUP(B919,'[1]intensive 2019'!$A$2:$E$145,1,TRUE)=B919,"Y","N")</f>
        <v>Y</v>
      </c>
      <c r="AJ919" s="6" t="s">
        <v>50</v>
      </c>
      <c r="AK919" s="5">
        <v>13</v>
      </c>
      <c r="AL919" s="6" t="s">
        <v>50</v>
      </c>
      <c r="AM919" s="6" t="s">
        <v>50</v>
      </c>
      <c r="AN919" s="6" t="s">
        <v>50</v>
      </c>
      <c r="AO919" s="6" t="str">
        <f>IF(VLOOKUP(B919,[1]Roadside!$B$2:$D$186,1,FALSE)=B919,"Y","N")</f>
        <v>Y</v>
      </c>
      <c r="AP919" s="6" t="s">
        <v>50</v>
      </c>
    </row>
    <row r="920" spans="1:42">
      <c r="A920" s="5">
        <v>919</v>
      </c>
      <c r="B920" s="5" t="s">
        <v>1634</v>
      </c>
      <c r="C920" s="6" t="str">
        <f>IF(VLOOKUP(B920,'[1]Current Slope List'!$A$29:$M$1904,1,FALSE)=B920,"Y","N")</f>
        <v>Y</v>
      </c>
      <c r="D920" s="5" t="str">
        <f>VLOOKUP(B920,'[1]Current Slope List'!$A$29:$M$1904,2,FALSE)</f>
        <v>11SW-D/FR115</v>
      </c>
      <c r="E920" s="5">
        <f>VLOOKUP(B920,'[1]Current Slope List'!$A$29:$M$1904,3,FALSE)</f>
        <v>0</v>
      </c>
      <c r="F920" s="6" t="str">
        <f t="shared" si="28"/>
        <v>WHOLE</v>
      </c>
      <c r="G920" s="6" t="str">
        <f>VLOOKUP(B920,'[1]Current Slope List'!$A$29:$M$1904,4,FALSE)</f>
        <v>CP,ML&amp;Wch</v>
      </c>
      <c r="H920" s="6" t="str">
        <f>VLOOKUP(B920,'[1]Current Slope List'!$A$29:$M$1904,5,FALSE)</f>
        <v>Wch-S</v>
      </c>
      <c r="I920" s="6" t="s">
        <v>1602</v>
      </c>
      <c r="K920" s="6">
        <f>VLOOKUP(B920,'[1]Current Slope List'!$A$29:$M$1904,11,FALSE)</f>
        <v>0</v>
      </c>
      <c r="L920" s="5" t="s">
        <v>1635</v>
      </c>
      <c r="M920" s="5" t="s">
        <v>1636</v>
      </c>
      <c r="N920" s="5" t="str">
        <f>VLOOKUP(B920,'[1]Current Slope List'!$A$29:$M$1904,8,FALSE)</f>
        <v>LCSD</v>
      </c>
      <c r="O920" s="7" t="s">
        <v>46</v>
      </c>
      <c r="P920" s="7">
        <v>30</v>
      </c>
      <c r="Q920" s="7">
        <v>8.1</v>
      </c>
      <c r="R920" s="7">
        <v>110</v>
      </c>
      <c r="S920" s="7">
        <f t="shared" si="29"/>
        <v>891</v>
      </c>
      <c r="T920" s="17">
        <v>0</v>
      </c>
      <c r="U920" s="17">
        <v>1</v>
      </c>
      <c r="V920" s="12">
        <v>0</v>
      </c>
      <c r="W920" s="12">
        <v>0</v>
      </c>
      <c r="X920" s="12">
        <v>0</v>
      </c>
      <c r="Y920" s="6" t="s">
        <v>61</v>
      </c>
      <c r="Z920" s="6" t="s">
        <v>62</v>
      </c>
      <c r="AA920" s="9" t="s">
        <v>361</v>
      </c>
      <c r="AB920" s="9" t="s">
        <v>585</v>
      </c>
      <c r="AC920" s="9" t="s">
        <v>121</v>
      </c>
      <c r="AD920" s="9" t="s">
        <v>56</v>
      </c>
      <c r="AE920" s="9" t="s">
        <v>72</v>
      </c>
      <c r="AF920" s="5">
        <v>1</v>
      </c>
      <c r="AG920" s="10">
        <f>VLOOKUP(B920,[1]NPRS!$A$29:$O$1904,10,FALSE)</f>
        <v>0</v>
      </c>
      <c r="AH920" s="5" t="str">
        <f>VLOOKUP(B920,'[1]Current Slope List'!$A$29:$M$1904,12,FALSE)</f>
        <v>Yes</v>
      </c>
      <c r="AI920" s="6" t="str">
        <f>IF(VLOOKUP(B920,'[1]intensive 2019'!$A$2:$E$145,1,TRUE)=B920,"Y","N")</f>
        <v>N</v>
      </c>
      <c r="AJ920" s="6" t="s">
        <v>50</v>
      </c>
      <c r="AK920" s="5">
        <v>32</v>
      </c>
      <c r="AL920" s="6" t="s">
        <v>50</v>
      </c>
      <c r="AM920" s="6" t="s">
        <v>50</v>
      </c>
      <c r="AN920" s="6" t="s">
        <v>50</v>
      </c>
      <c r="AO920" s="6" t="s">
        <v>50</v>
      </c>
      <c r="AP920" s="6" t="s">
        <v>50</v>
      </c>
    </row>
    <row r="921" spans="1:42">
      <c r="A921" s="5">
        <v>920</v>
      </c>
      <c r="B921" s="5" t="s">
        <v>1637</v>
      </c>
      <c r="C921" s="6" t="str">
        <f>IF(VLOOKUP(B921,'[1]Current Slope List'!$A$29:$M$1904,1,FALSE)=B921,"Y","N")</f>
        <v>Y</v>
      </c>
      <c r="D921" s="5" t="str">
        <f>VLOOKUP(B921,'[1]Current Slope List'!$A$29:$M$1904,2,FALSE)</f>
        <v>11SE-A/C60</v>
      </c>
      <c r="E921" s="5">
        <f>VLOOKUP(B921,'[1]Current Slope List'!$A$29:$M$1904,3,FALSE)</f>
        <v>1</v>
      </c>
      <c r="F921" s="6">
        <f t="shared" si="28"/>
        <v>1</v>
      </c>
      <c r="G921" s="6" t="str">
        <f>VLOOKUP(B921,'[1]Current Slope List'!$A$29:$M$1904,4,FALSE)</f>
        <v>E</v>
      </c>
      <c r="H921" s="6" t="str">
        <f>VLOOKUP(B921,'[1]Current Slope List'!$A$29:$M$1904,5,FALSE)</f>
        <v>NP&amp;CB</v>
      </c>
      <c r="I921" s="6" t="s">
        <v>1638</v>
      </c>
      <c r="K921" s="6">
        <f>VLOOKUP(B921,'[1]Current Slope List'!$A$29:$M$1904,11,FALSE)</f>
        <v>0</v>
      </c>
      <c r="L921" s="5" t="s">
        <v>1639</v>
      </c>
      <c r="M921" s="5" t="s">
        <v>1640</v>
      </c>
      <c r="N921" s="5" t="str">
        <f>VLOOKUP(B921,'[1]Current Slope List'!$A$29:$M$1904,8,FALSE)</f>
        <v>LCSD</v>
      </c>
      <c r="O921" s="7" t="s">
        <v>46</v>
      </c>
      <c r="P921" s="7">
        <v>55</v>
      </c>
      <c r="Q921" s="7">
        <v>3</v>
      </c>
      <c r="R921" s="7">
        <v>35</v>
      </c>
      <c r="S921" s="7">
        <f t="shared" si="29"/>
        <v>105</v>
      </c>
      <c r="T921" s="17">
        <v>0</v>
      </c>
      <c r="U921" s="17">
        <v>0</v>
      </c>
      <c r="V921" s="17">
        <v>1</v>
      </c>
      <c r="W921" s="17">
        <v>0</v>
      </c>
      <c r="X921" s="17">
        <v>0</v>
      </c>
      <c r="Y921" s="6" t="s">
        <v>61</v>
      </c>
      <c r="Z921" s="6" t="s">
        <v>72</v>
      </c>
      <c r="AA921" s="9" t="s">
        <v>116</v>
      </c>
      <c r="AB921" s="9" t="s">
        <v>116</v>
      </c>
      <c r="AC921" s="9" t="s">
        <v>116</v>
      </c>
      <c r="AD921" s="9" t="s">
        <v>116</v>
      </c>
      <c r="AE921" s="9" t="s">
        <v>49</v>
      </c>
      <c r="AF921" s="5">
        <v>2</v>
      </c>
      <c r="AG921" s="10">
        <f>VLOOKUP(B921,[1]NPRS!$A$29:$O$1904,10,FALSE)</f>
        <v>0.26</v>
      </c>
      <c r="AH921" s="5" t="str">
        <f>VLOOKUP(B921,'[1]Current Slope List'!$A$29:$M$1904,12,FALSE)</f>
        <v>Yes</v>
      </c>
      <c r="AI921" s="6" t="str">
        <f>IF(VLOOKUP(B921,'[1]intensive 2019'!$A$2:$E$145,1,TRUE)=B921,"Y","N")</f>
        <v>N</v>
      </c>
      <c r="AJ921" s="6" t="s">
        <v>50</v>
      </c>
      <c r="AK921" s="5">
        <v>3</v>
      </c>
      <c r="AL921" s="6" t="s">
        <v>50</v>
      </c>
      <c r="AM921" s="6" t="s">
        <v>50</v>
      </c>
      <c r="AN921" s="6" t="s">
        <v>50</v>
      </c>
      <c r="AO921" s="6" t="s">
        <v>50</v>
      </c>
      <c r="AP921" s="6" t="s">
        <v>50</v>
      </c>
    </row>
    <row r="922" spans="1:42">
      <c r="A922" s="5">
        <v>921</v>
      </c>
      <c r="B922" s="5" t="s">
        <v>1641</v>
      </c>
      <c r="C922" s="6" t="str">
        <f>IF(VLOOKUP(B922,'[1]Current Slope List'!$A$29:$M$1904,1,FALSE)=B922,"Y","N")</f>
        <v>Y</v>
      </c>
      <c r="D922" s="5" t="str">
        <f>VLOOKUP(B922,'[1]Current Slope List'!$A$29:$M$1904,2,FALSE)</f>
        <v>11SE-A/C64</v>
      </c>
      <c r="E922" s="5">
        <f>VLOOKUP(B922,'[1]Current Slope List'!$A$29:$M$1904,3,FALSE)</f>
        <v>1</v>
      </c>
      <c r="F922" s="6">
        <f t="shared" si="28"/>
        <v>1</v>
      </c>
      <c r="G922" s="6" t="str">
        <f>VLOOKUP(B922,'[1]Current Slope List'!$A$29:$M$1904,4,FALSE)</f>
        <v>E</v>
      </c>
      <c r="H922" s="6" t="str">
        <f>VLOOKUP(B922,'[1]Current Slope List'!$A$29:$M$1904,5,FALSE)</f>
        <v>NP&amp;CB</v>
      </c>
      <c r="I922" s="6" t="s">
        <v>1638</v>
      </c>
      <c r="K922" s="6">
        <f>VLOOKUP(B922,'[1]Current Slope List'!$A$29:$M$1904,11,FALSE)</f>
        <v>0</v>
      </c>
      <c r="L922" s="5" t="s">
        <v>1639</v>
      </c>
      <c r="M922" s="5" t="s">
        <v>1640</v>
      </c>
      <c r="N922" s="5" t="str">
        <f>VLOOKUP(B922,'[1]Current Slope List'!$A$29:$M$1904,8,FALSE)</f>
        <v>LCSD</v>
      </c>
      <c r="O922" s="7" t="s">
        <v>46</v>
      </c>
      <c r="P922" s="7">
        <v>75</v>
      </c>
      <c r="Q922" s="7">
        <v>9</v>
      </c>
      <c r="R922" s="7">
        <v>70</v>
      </c>
      <c r="S922" s="7">
        <f t="shared" si="29"/>
        <v>630</v>
      </c>
      <c r="T922" s="17">
        <v>0</v>
      </c>
      <c r="U922" s="17">
        <v>0</v>
      </c>
      <c r="V922" s="17">
        <v>0</v>
      </c>
      <c r="W922" s="17">
        <v>0</v>
      </c>
      <c r="X922" s="17">
        <v>1</v>
      </c>
      <c r="Y922" s="6" t="s">
        <v>84</v>
      </c>
      <c r="Z922" s="6" t="s">
        <v>62</v>
      </c>
      <c r="AA922" s="9" t="s">
        <v>116</v>
      </c>
      <c r="AB922" s="9" t="s">
        <v>116</v>
      </c>
      <c r="AC922" s="9" t="s">
        <v>116</v>
      </c>
      <c r="AD922" s="9" t="s">
        <v>116</v>
      </c>
      <c r="AE922" s="9" t="s">
        <v>49</v>
      </c>
      <c r="AF922" s="5">
        <v>1</v>
      </c>
      <c r="AG922" s="10">
        <f>VLOOKUP(B922,[1]NPRS!$A$29:$O$1904,10,FALSE)</f>
        <v>18.66</v>
      </c>
      <c r="AH922" s="5" t="str">
        <f>VLOOKUP(B922,'[1]Current Slope List'!$A$29:$M$1904,12,FALSE)</f>
        <v>Yes</v>
      </c>
      <c r="AI922" s="6" t="str">
        <f>IF(VLOOKUP(B922,'[1]intensive 2019'!$A$2:$E$145,1,TRUE)=B922,"Y","N")</f>
        <v>N</v>
      </c>
      <c r="AJ922" s="6" t="s">
        <v>50</v>
      </c>
      <c r="AK922" s="5">
        <v>5</v>
      </c>
      <c r="AL922" s="6" t="s">
        <v>50</v>
      </c>
      <c r="AM922" s="6" t="s">
        <v>50</v>
      </c>
      <c r="AN922" s="6" t="s">
        <v>50</v>
      </c>
      <c r="AO922" s="6" t="s">
        <v>50</v>
      </c>
      <c r="AP922" s="6" t="s">
        <v>50</v>
      </c>
    </row>
    <row r="923" spans="1:42">
      <c r="A923" s="5">
        <v>922</v>
      </c>
      <c r="B923" s="5" t="s">
        <v>1642</v>
      </c>
      <c r="C923" s="6" t="str">
        <f>IF(VLOOKUP(B923,'[1]Current Slope List'!$A$29:$M$1904,1,FALSE)=B923,"Y","N")</f>
        <v>Y</v>
      </c>
      <c r="D923" s="5" t="str">
        <f>VLOOKUP(B923,'[1]Current Slope List'!$A$29:$M$1904,2,FALSE)</f>
        <v>11SE-A/C881</v>
      </c>
      <c r="E923" s="5">
        <f>VLOOKUP(B923,'[1]Current Slope List'!$A$29:$M$1904,3,FALSE)</f>
        <v>0</v>
      </c>
      <c r="F923" s="6" t="str">
        <f t="shared" si="28"/>
        <v>WHOLE</v>
      </c>
      <c r="G923" s="6" t="str">
        <f>VLOOKUP(B923,'[1]Current Slope List'!$A$29:$M$1904,4,FALSE)</f>
        <v>E</v>
      </c>
      <c r="H923" s="6" t="str">
        <f>VLOOKUP(B923,'[1]Current Slope List'!$A$29:$M$1904,5,FALSE)</f>
        <v>NP&amp;CB</v>
      </c>
      <c r="I923" s="6" t="s">
        <v>1638</v>
      </c>
      <c r="K923" s="6">
        <f>VLOOKUP(B923,'[1]Current Slope List'!$A$29:$M$1904,11,FALSE)</f>
        <v>0</v>
      </c>
      <c r="L923" s="5" t="s">
        <v>1639</v>
      </c>
      <c r="M923" s="5" t="s">
        <v>1640</v>
      </c>
      <c r="N923" s="5" t="str">
        <f>VLOOKUP(B923,'[1]Current Slope List'!$A$29:$M$1904,8,FALSE)</f>
        <v>LCSD</v>
      </c>
      <c r="O923" s="7" t="s">
        <v>46</v>
      </c>
      <c r="P923" s="7">
        <v>50</v>
      </c>
      <c r="Q923" s="7">
        <v>3.5</v>
      </c>
      <c r="R923" s="7">
        <v>40</v>
      </c>
      <c r="S923" s="7">
        <f t="shared" si="29"/>
        <v>140</v>
      </c>
      <c r="T923" s="17">
        <v>0</v>
      </c>
      <c r="U923" s="17">
        <v>0</v>
      </c>
      <c r="V923" s="17">
        <v>1</v>
      </c>
      <c r="W923" s="17">
        <v>0</v>
      </c>
      <c r="X923" s="17">
        <v>0</v>
      </c>
      <c r="Y923" s="6" t="s">
        <v>61</v>
      </c>
      <c r="Z923" s="6" t="s">
        <v>72</v>
      </c>
      <c r="AA923" s="9" t="s">
        <v>116</v>
      </c>
      <c r="AB923" s="9" t="s">
        <v>116</v>
      </c>
      <c r="AC923" s="9" t="s">
        <v>116</v>
      </c>
      <c r="AD923" s="9" t="s">
        <v>116</v>
      </c>
      <c r="AE923" s="9" t="s">
        <v>49</v>
      </c>
      <c r="AF923" s="5">
        <v>3</v>
      </c>
      <c r="AG923" s="10">
        <f>VLOOKUP(B923,[1]NPRS!$A$29:$O$1904,10,FALSE)</f>
        <v>0.3</v>
      </c>
      <c r="AH923" s="5" t="str">
        <f>VLOOKUP(B923,'[1]Current Slope List'!$A$29:$M$1904,12,FALSE)</f>
        <v>Yes</v>
      </c>
      <c r="AI923" s="6" t="str">
        <f>IF(VLOOKUP(B923,'[1]intensive 2019'!$A$2:$E$145,1,TRUE)=B923,"Y","N")</f>
        <v>N</v>
      </c>
      <c r="AJ923" s="6" t="s">
        <v>50</v>
      </c>
      <c r="AK923" s="5">
        <v>0</v>
      </c>
      <c r="AL923" s="6" t="s">
        <v>50</v>
      </c>
      <c r="AM923" s="6" t="s">
        <v>50</v>
      </c>
      <c r="AN923" s="6" t="s">
        <v>50</v>
      </c>
      <c r="AO923" s="6" t="s">
        <v>50</v>
      </c>
      <c r="AP923" s="6" t="s">
        <v>50</v>
      </c>
    </row>
    <row r="924" spans="1:42">
      <c r="A924" s="5">
        <v>923</v>
      </c>
      <c r="B924" s="5" t="s">
        <v>1643</v>
      </c>
      <c r="C924" s="6" t="str">
        <f>IF(VLOOKUP(B924,'[1]Current Slope List'!$A$29:$M$1904,1,FALSE)=B924,"Y","N")</f>
        <v>Y</v>
      </c>
      <c r="D924" s="5" t="str">
        <f>VLOOKUP(B924,'[1]Current Slope List'!$A$29:$M$1904,2,FALSE)</f>
        <v>11SE-A/R453</v>
      </c>
      <c r="E924" s="5">
        <f>VLOOKUP(B924,'[1]Current Slope List'!$A$29:$M$1904,3,FALSE)</f>
        <v>0</v>
      </c>
      <c r="F924" s="6" t="str">
        <f t="shared" si="28"/>
        <v>WHOLE</v>
      </c>
      <c r="G924" s="6" t="str">
        <f>VLOOKUP(B924,'[1]Current Slope List'!$A$29:$M$1904,4,FALSE)</f>
        <v>E</v>
      </c>
      <c r="H924" s="6" t="str">
        <f>VLOOKUP(B924,'[1]Current Slope List'!$A$29:$M$1904,5,FALSE)</f>
        <v>NP&amp;CB</v>
      </c>
      <c r="I924" s="6" t="s">
        <v>1638</v>
      </c>
      <c r="K924" s="6" t="str">
        <f>VLOOKUP(B924,'[1]Current Slope List'!$A$29:$M$1904,11,FALSE)</f>
        <v>NorthPoint</v>
      </c>
      <c r="L924" s="5" t="s">
        <v>1644</v>
      </c>
      <c r="M924" s="5" t="s">
        <v>1645</v>
      </c>
      <c r="N924" s="5" t="str">
        <f>VLOOKUP(B924,'[1]Current Slope List'!$A$29:$M$1904,8,FALSE)</f>
        <v>DH</v>
      </c>
      <c r="O924" s="7" t="s">
        <v>46</v>
      </c>
      <c r="P924" s="6" t="s">
        <v>49</v>
      </c>
      <c r="Q924" s="6" t="s">
        <v>49</v>
      </c>
      <c r="R924" s="6" t="s">
        <v>49</v>
      </c>
      <c r="S924" s="6" t="s">
        <v>49</v>
      </c>
      <c r="T924" s="6" t="s">
        <v>49</v>
      </c>
      <c r="U924" s="6" t="s">
        <v>49</v>
      </c>
      <c r="V924" s="6" t="s">
        <v>49</v>
      </c>
      <c r="W924" s="6" t="s">
        <v>49</v>
      </c>
      <c r="X924" s="6" t="s">
        <v>49</v>
      </c>
      <c r="Y924" s="6" t="s">
        <v>49</v>
      </c>
      <c r="Z924" s="6" t="s">
        <v>49</v>
      </c>
      <c r="AA924" s="9" t="s">
        <v>270</v>
      </c>
      <c r="AB924" s="9" t="s">
        <v>329</v>
      </c>
      <c r="AC924" s="9" t="s">
        <v>121</v>
      </c>
      <c r="AD924" s="9" t="s">
        <v>392</v>
      </c>
      <c r="AE924" s="9" t="s">
        <v>62</v>
      </c>
      <c r="AF924" s="5">
        <v>1</v>
      </c>
      <c r="AG924" s="10">
        <f>VLOOKUP(B924,[1]NPRS!$A$29:$O$1904,10,FALSE)</f>
        <v>2979.79</v>
      </c>
      <c r="AH924" s="5" t="str">
        <f>VLOOKUP(B924,'[1]Current Slope List'!$A$29:$M$1904,12,FALSE)</f>
        <v>No</v>
      </c>
      <c r="AI924" s="6" t="str">
        <f>IF(VLOOKUP(B924,'[1]intensive 2019'!$A$2:$E$145,1,TRUE)=B924,"Y","N")</f>
        <v>N</v>
      </c>
      <c r="AJ924" s="6" t="s">
        <v>50</v>
      </c>
      <c r="AL924" s="6" t="s">
        <v>50</v>
      </c>
      <c r="AM924" s="6" t="s">
        <v>50</v>
      </c>
      <c r="AN924" s="6" t="s">
        <v>50</v>
      </c>
      <c r="AO924" s="6" t="s">
        <v>50</v>
      </c>
      <c r="AP924" s="6" t="s">
        <v>50</v>
      </c>
    </row>
    <row r="925" spans="1:42">
      <c r="A925" s="5">
        <v>924</v>
      </c>
      <c r="B925" s="5" t="s">
        <v>1646</v>
      </c>
      <c r="C925" s="6" t="str">
        <f>IF(VLOOKUP(B925,'[1]Current Slope List'!$A$29:$M$1904,1,FALSE)=B925,"Y","N")</f>
        <v>Y</v>
      </c>
      <c r="D925" s="5" t="str">
        <f>VLOOKUP(B925,'[1]Current Slope List'!$A$29:$M$1904,2,FALSE)</f>
        <v>11SE-A/CR901</v>
      </c>
      <c r="E925" s="5">
        <f>VLOOKUP(B925,'[1]Current Slope List'!$A$29:$M$1904,3,FALSE)</f>
        <v>0</v>
      </c>
      <c r="F925" s="6" t="str">
        <f t="shared" si="28"/>
        <v>WHOLE</v>
      </c>
      <c r="G925" s="6" t="str">
        <f>VLOOKUP(B925,'[1]Current Slope List'!$A$29:$M$1904,4,FALSE)</f>
        <v>E</v>
      </c>
      <c r="H925" s="6" t="str">
        <f>VLOOKUP(B925,'[1]Current Slope List'!$A$29:$M$1904,5,FALSE)</f>
        <v>NP&amp;CB</v>
      </c>
      <c r="I925" s="6" t="s">
        <v>1638</v>
      </c>
      <c r="K925" s="6" t="str">
        <f>VLOOKUP(B925,'[1]Current Slope List'!$A$29:$M$1904,11,FALSE)</f>
        <v>TinHau</v>
      </c>
      <c r="L925" s="5" t="s">
        <v>1647</v>
      </c>
      <c r="M925" s="5" t="s">
        <v>1648</v>
      </c>
      <c r="N925" s="5" t="str">
        <f>VLOOKUP(B925,'[1]Current Slope List'!$A$29:$M$1904,8,FALSE)</f>
        <v>FSD</v>
      </c>
      <c r="O925" s="7" t="s">
        <v>125</v>
      </c>
      <c r="P925" s="7">
        <v>45</v>
      </c>
      <c r="Q925" s="7">
        <v>6.2</v>
      </c>
      <c r="R925" s="7">
        <v>68</v>
      </c>
      <c r="S925" s="7">
        <f t="shared" si="29"/>
        <v>421.6</v>
      </c>
      <c r="T925" s="17">
        <v>0</v>
      </c>
      <c r="U925" s="17">
        <v>1</v>
      </c>
      <c r="V925" s="17">
        <v>0</v>
      </c>
      <c r="W925" s="17">
        <v>0</v>
      </c>
      <c r="X925" s="17">
        <v>0</v>
      </c>
      <c r="Y925" s="6" t="s">
        <v>61</v>
      </c>
      <c r="Z925" s="6" t="s">
        <v>62</v>
      </c>
      <c r="AA925" s="9" t="s">
        <v>990</v>
      </c>
      <c r="AB925" s="9" t="s">
        <v>1649</v>
      </c>
      <c r="AC925" s="9" t="s">
        <v>121</v>
      </c>
      <c r="AD925" s="9" t="s">
        <v>56</v>
      </c>
      <c r="AE925" s="9" t="s">
        <v>72</v>
      </c>
      <c r="AF925" s="5">
        <v>1</v>
      </c>
      <c r="AG925" s="10">
        <f>VLOOKUP(B925,[1]NPRS!$A$29:$O$1904,10,FALSE)</f>
        <v>5.32</v>
      </c>
      <c r="AH925" s="5" t="str">
        <f>VLOOKUP(B925,'[1]Current Slope List'!$A$29:$M$1904,12,FALSE)</f>
        <v>Yes</v>
      </c>
      <c r="AI925" s="6" t="str">
        <f>IF(VLOOKUP(B925,'[1]intensive 2019'!$A$2:$E$145,1,TRUE)=B925,"Y","N")</f>
        <v>N</v>
      </c>
      <c r="AJ925" s="6" t="s">
        <v>50</v>
      </c>
      <c r="AK925" s="5">
        <v>40</v>
      </c>
      <c r="AL925" s="6" t="s">
        <v>50</v>
      </c>
      <c r="AM925" s="6" t="s">
        <v>50</v>
      </c>
      <c r="AN925" s="6" t="s">
        <v>50</v>
      </c>
      <c r="AO925" s="6" t="s">
        <v>50</v>
      </c>
      <c r="AP925" s="6" t="s">
        <v>50</v>
      </c>
    </row>
    <row r="926" spans="1:42">
      <c r="A926" s="5">
        <v>925</v>
      </c>
      <c r="B926" s="5" t="s">
        <v>1650</v>
      </c>
      <c r="C926" s="6" t="str">
        <f>IF(VLOOKUP(B926,'[1]Current Slope List'!$A$29:$M$1904,1,FALSE)=B926,"Y","N")</f>
        <v>Y</v>
      </c>
      <c r="D926" s="5" t="str">
        <f>VLOOKUP(B926,'[1]Current Slope List'!$A$29:$M$1904,2,FALSE)</f>
        <v>11SE-A/R473</v>
      </c>
      <c r="E926" s="5">
        <f>VLOOKUP(B926,'[1]Current Slope List'!$A$29:$M$1904,3,FALSE)</f>
        <v>0</v>
      </c>
      <c r="F926" s="6" t="str">
        <f t="shared" si="28"/>
        <v>WHOLE</v>
      </c>
      <c r="G926" s="6" t="str">
        <f>VLOOKUP(B926,'[1]Current Slope List'!$A$29:$M$1904,4,FALSE)</f>
        <v>E</v>
      </c>
      <c r="H926" s="6" t="str">
        <f>VLOOKUP(B926,'[1]Current Slope List'!$A$29:$M$1904,5,FALSE)</f>
        <v>NP&amp;CB</v>
      </c>
      <c r="I926" s="6" t="s">
        <v>1638</v>
      </c>
      <c r="K926" s="6" t="str">
        <f>VLOOKUP(B926,'[1]Current Slope List'!$A$29:$M$1904,11,FALSE)</f>
        <v>TinHau</v>
      </c>
      <c r="L926" s="5" t="s">
        <v>1647</v>
      </c>
      <c r="M926" s="5" t="s">
        <v>1648</v>
      </c>
      <c r="N926" s="5" t="str">
        <f>VLOOKUP(B926,'[1]Current Slope List'!$A$29:$M$1904,8,FALSE)</f>
        <v>FSD</v>
      </c>
      <c r="O926" s="7" t="s">
        <v>125</v>
      </c>
      <c r="P926" s="6" t="s">
        <v>49</v>
      </c>
      <c r="Q926" s="6" t="s">
        <v>49</v>
      </c>
      <c r="R926" s="6" t="s">
        <v>49</v>
      </c>
      <c r="S926" s="6" t="s">
        <v>49</v>
      </c>
      <c r="T926" s="6" t="s">
        <v>49</v>
      </c>
      <c r="U926" s="6" t="s">
        <v>49</v>
      </c>
      <c r="V926" s="6" t="s">
        <v>49</v>
      </c>
      <c r="W926" s="6" t="s">
        <v>49</v>
      </c>
      <c r="X926" s="6" t="s">
        <v>49</v>
      </c>
      <c r="Y926" s="6" t="s">
        <v>49</v>
      </c>
      <c r="Z926" s="6" t="s">
        <v>49</v>
      </c>
      <c r="AA926" s="9" t="s">
        <v>1651</v>
      </c>
      <c r="AB926" s="9" t="s">
        <v>1649</v>
      </c>
      <c r="AC926" s="9" t="s">
        <v>121</v>
      </c>
      <c r="AD926" s="9" t="s">
        <v>56</v>
      </c>
      <c r="AE926" s="9" t="s">
        <v>72</v>
      </c>
      <c r="AF926" s="5">
        <v>1</v>
      </c>
      <c r="AG926" s="10">
        <f>VLOOKUP(B926,[1]NPRS!$A$29:$O$1904,10,FALSE)</f>
        <v>1.06</v>
      </c>
      <c r="AH926" s="5" t="str">
        <f>VLOOKUP(B926,'[1]Current Slope List'!$A$29:$M$1904,12,FALSE)</f>
        <v>No</v>
      </c>
      <c r="AI926" s="6" t="str">
        <f>IF(VLOOKUP(B926,'[1]intensive 2019'!$A$2:$E$145,1,TRUE)=B926,"Y","N")</f>
        <v>N</v>
      </c>
      <c r="AJ926" s="6" t="s">
        <v>50</v>
      </c>
      <c r="AL926" s="6" t="s">
        <v>50</v>
      </c>
      <c r="AM926" s="6" t="s">
        <v>50</v>
      </c>
      <c r="AN926" s="6" t="s">
        <v>50</v>
      </c>
      <c r="AO926" s="6" t="s">
        <v>50</v>
      </c>
      <c r="AP926" s="6" t="s">
        <v>50</v>
      </c>
    </row>
    <row r="927" spans="1:42">
      <c r="A927" s="5">
        <v>926</v>
      </c>
      <c r="B927" s="5" t="s">
        <v>1652</v>
      </c>
      <c r="C927" s="6" t="str">
        <f>IF(VLOOKUP(B927,'[1]Current Slope List'!$A$29:$M$1904,1,FALSE)=B927,"Y","N")</f>
        <v>Y</v>
      </c>
      <c r="D927" s="5" t="str">
        <f>VLOOKUP(B927,'[1]Current Slope List'!$A$29:$M$1904,2,FALSE)</f>
        <v>11SE-A/F441</v>
      </c>
      <c r="E927" s="5">
        <f>VLOOKUP(B927,'[1]Current Slope List'!$A$29:$M$1904,3,FALSE)</f>
        <v>0</v>
      </c>
      <c r="F927" s="6" t="str">
        <f t="shared" si="28"/>
        <v>WHOLE</v>
      </c>
      <c r="G927" s="6" t="str">
        <f>VLOOKUP(B927,'[1]Current Slope List'!$A$29:$M$1904,4,FALSE)</f>
        <v>E</v>
      </c>
      <c r="H927" s="6" t="str">
        <f>VLOOKUP(B927,'[1]Current Slope List'!$A$29:$M$1904,5,FALSE)</f>
        <v>NP&amp;CB</v>
      </c>
      <c r="I927" s="6" t="s">
        <v>1638</v>
      </c>
      <c r="K927" s="6">
        <f>VLOOKUP(B927,'[1]Current Slope List'!$A$29:$M$1904,11,FALSE)</f>
        <v>0</v>
      </c>
      <c r="L927" s="5" t="s">
        <v>1653</v>
      </c>
      <c r="M927" s="5" t="s">
        <v>1654</v>
      </c>
      <c r="N927" s="5" t="str">
        <f>VLOOKUP(B927,'[1]Current Slope List'!$A$29:$M$1904,8,FALSE)</f>
        <v>LCSD</v>
      </c>
      <c r="O927" s="7" t="s">
        <v>125</v>
      </c>
      <c r="P927" s="7">
        <v>25</v>
      </c>
      <c r="Q927" s="7">
        <v>4</v>
      </c>
      <c r="R927" s="7">
        <v>27</v>
      </c>
      <c r="S927" s="7">
        <f t="shared" si="29"/>
        <v>108</v>
      </c>
      <c r="T927" s="17">
        <v>0</v>
      </c>
      <c r="U927" s="17">
        <v>1</v>
      </c>
      <c r="V927" s="17">
        <v>0</v>
      </c>
      <c r="W927" s="17">
        <v>0</v>
      </c>
      <c r="X927" s="17">
        <v>0</v>
      </c>
      <c r="Y927" s="6" t="s">
        <v>61</v>
      </c>
      <c r="Z927" s="6" t="s">
        <v>62</v>
      </c>
      <c r="AA927" s="9" t="s">
        <v>116</v>
      </c>
      <c r="AB927" s="9" t="s">
        <v>116</v>
      </c>
      <c r="AC927" s="9" t="s">
        <v>116</v>
      </c>
      <c r="AD927" s="9" t="s">
        <v>116</v>
      </c>
      <c r="AE927" s="9" t="s">
        <v>49</v>
      </c>
      <c r="AF927" s="5">
        <v>2</v>
      </c>
      <c r="AG927" s="10">
        <f>VLOOKUP(B927,[1]NPRS!$A$29:$O$1904,10,FALSE)</f>
        <v>0.01</v>
      </c>
      <c r="AH927" s="5" t="str">
        <f>VLOOKUP(B927,'[1]Current Slope List'!$A$29:$M$1904,12,FALSE)</f>
        <v>Yes</v>
      </c>
      <c r="AI927" s="6" t="str">
        <f>IF(VLOOKUP(B927,'[1]intensive 2019'!$A$2:$E$145,1,TRUE)=B927,"Y","N")</f>
        <v>N</v>
      </c>
      <c r="AJ927" s="6" t="str">
        <f>IF(VLOOKUP(B927,[1]PWI!$A$2:$B$239,1,FALSE)=B927,"Y","N")</f>
        <v>Y</v>
      </c>
      <c r="AK927" s="5">
        <v>22</v>
      </c>
      <c r="AL927" s="6" t="str">
        <f>IF(VLOOKUP(B927,[1]OVT_SWT!$A$2:$E$100,1,FALSE)=B927,"Y","N")</f>
        <v>Y</v>
      </c>
      <c r="AM927" s="6" t="s">
        <v>50</v>
      </c>
      <c r="AN927" s="6" t="s">
        <v>50</v>
      </c>
      <c r="AO927" s="6" t="s">
        <v>50</v>
      </c>
      <c r="AP927" s="6" t="str">
        <f>IF(VLOOKUP(D927,[1]Greening!$A$4:$C$30,1,FALSE)=D927,"Y","N")</f>
        <v>Y</v>
      </c>
    </row>
    <row r="928" spans="1:42">
      <c r="A928" s="5">
        <v>927</v>
      </c>
      <c r="B928" s="5" t="s">
        <v>1655</v>
      </c>
      <c r="C928" s="6" t="str">
        <f>IF(VLOOKUP(B928,'[1]Current Slope List'!$A$29:$M$1904,1,FALSE)=B928,"Y","N")</f>
        <v>Y</v>
      </c>
      <c r="D928" s="5" t="str">
        <f>VLOOKUP(B928,'[1]Current Slope List'!$A$29:$M$1904,2,FALSE)</f>
        <v>11SE-A/C193</v>
      </c>
      <c r="E928" s="5">
        <f>VLOOKUP(B928,'[1]Current Slope List'!$A$29:$M$1904,3,FALSE)</f>
        <v>0</v>
      </c>
      <c r="F928" s="6" t="str">
        <f t="shared" si="28"/>
        <v>WHOLE</v>
      </c>
      <c r="G928" s="6" t="str">
        <f>VLOOKUP(B928,'[1]Current Slope List'!$A$29:$M$1904,4,FALSE)</f>
        <v>E</v>
      </c>
      <c r="H928" s="6" t="str">
        <f>VLOOKUP(B928,'[1]Current Slope List'!$A$29:$M$1904,5,FALSE)</f>
        <v>NP&amp;CB</v>
      </c>
      <c r="I928" s="6" t="s">
        <v>1638</v>
      </c>
      <c r="K928" s="6" t="str">
        <f>VLOOKUP(B928,'[1]Current Slope List'!$A$29:$M$1904,11,FALSE)</f>
        <v>TinHau</v>
      </c>
      <c r="L928" s="5" t="s">
        <v>1656</v>
      </c>
      <c r="M928" s="5" t="s">
        <v>1657</v>
      </c>
      <c r="N928" s="5" t="str">
        <f>VLOOKUP(B928,'[1]Current Slope List'!$A$29:$M$1904,8,FALSE)</f>
        <v>LCSD</v>
      </c>
      <c r="O928" s="7" t="s">
        <v>46</v>
      </c>
      <c r="P928" s="7">
        <v>60</v>
      </c>
      <c r="Q928" s="7">
        <v>12.5</v>
      </c>
      <c r="R928" s="7">
        <v>115</v>
      </c>
      <c r="S928" s="7">
        <f t="shared" si="29"/>
        <v>1437.5</v>
      </c>
      <c r="T928" s="17">
        <v>0</v>
      </c>
      <c r="U928" s="17">
        <v>0.9</v>
      </c>
      <c r="V928" s="17">
        <v>0</v>
      </c>
      <c r="W928" s="17">
        <v>0</v>
      </c>
      <c r="X928" s="17">
        <v>0.1</v>
      </c>
      <c r="Y928" s="6" t="s">
        <v>61</v>
      </c>
      <c r="Z928" s="6" t="s">
        <v>62</v>
      </c>
      <c r="AA928" s="9" t="s">
        <v>116</v>
      </c>
      <c r="AB928" s="9" t="s">
        <v>116</v>
      </c>
      <c r="AC928" s="9" t="s">
        <v>116</v>
      </c>
      <c r="AD928" s="9" t="s">
        <v>116</v>
      </c>
      <c r="AE928" s="9" t="s">
        <v>49</v>
      </c>
      <c r="AF928" s="5">
        <v>2</v>
      </c>
      <c r="AG928" s="10">
        <f>VLOOKUP(B928,[1]NPRS!$A$29:$O$1904,10,FALSE)</f>
        <v>0</v>
      </c>
      <c r="AH928" s="5" t="str">
        <f>VLOOKUP(B928,'[1]Current Slope List'!$A$29:$M$1904,12,FALSE)</f>
        <v>Yes</v>
      </c>
      <c r="AI928" s="6" t="str">
        <f>IF(VLOOKUP(B928,'[1]intensive 2019'!$A$2:$E$145,1,TRUE)=B928,"Y","N")</f>
        <v>N</v>
      </c>
      <c r="AJ928" s="6" t="s">
        <v>50</v>
      </c>
      <c r="AK928" s="5">
        <v>28</v>
      </c>
      <c r="AL928" s="6" t="s">
        <v>50</v>
      </c>
      <c r="AM928" s="6" t="s">
        <v>50</v>
      </c>
      <c r="AN928" s="6" t="s">
        <v>50</v>
      </c>
      <c r="AO928" s="6" t="str">
        <f>IF(VLOOKUP(B928,[1]Roadside!$B$2:$D$186,1,FALSE)=B928,"Y","N")</f>
        <v>Y</v>
      </c>
      <c r="AP928" s="6" t="s">
        <v>50</v>
      </c>
    </row>
    <row r="929" spans="1:42">
      <c r="A929" s="5">
        <v>928</v>
      </c>
      <c r="B929" s="5" t="s">
        <v>1658</v>
      </c>
      <c r="C929" s="6" t="str">
        <f>IF(VLOOKUP(B929,'[1]Current Slope List'!$A$29:$M$1904,1,FALSE)=B929,"Y","N")</f>
        <v>Y</v>
      </c>
      <c r="D929" s="5" t="str">
        <f>VLOOKUP(B929,'[1]Current Slope List'!$A$29:$M$1904,2,FALSE)</f>
        <v>11SE-A/C197</v>
      </c>
      <c r="E929" s="5">
        <f>VLOOKUP(B929,'[1]Current Slope List'!$A$29:$M$1904,3,FALSE)</f>
        <v>1</v>
      </c>
      <c r="F929" s="6">
        <f t="shared" si="28"/>
        <v>1</v>
      </c>
      <c r="G929" s="6" t="str">
        <f>VLOOKUP(B929,'[1]Current Slope List'!$A$29:$M$1904,4,FALSE)</f>
        <v>E</v>
      </c>
      <c r="H929" s="6" t="str">
        <f>VLOOKUP(B929,'[1]Current Slope List'!$A$29:$M$1904,5,FALSE)</f>
        <v>NP&amp;CB</v>
      </c>
      <c r="I929" s="6" t="s">
        <v>1638</v>
      </c>
      <c r="K929" s="6" t="str">
        <f>VLOOKUP(B929,'[1]Current Slope List'!$A$29:$M$1904,11,FALSE)</f>
        <v>TinHau</v>
      </c>
      <c r="L929" s="5" t="s">
        <v>1656</v>
      </c>
      <c r="M929" s="5" t="s">
        <v>1657</v>
      </c>
      <c r="N929" s="5" t="str">
        <f>VLOOKUP(B929,'[1]Current Slope List'!$A$29:$M$1904,8,FALSE)</f>
        <v>LCSD</v>
      </c>
      <c r="O929" s="7" t="s">
        <v>46</v>
      </c>
      <c r="P929" s="7">
        <v>31</v>
      </c>
      <c r="Q929" s="7">
        <v>8.5</v>
      </c>
      <c r="R929" s="7">
        <v>60</v>
      </c>
      <c r="S929" s="7">
        <f t="shared" si="29"/>
        <v>510</v>
      </c>
      <c r="T929" s="17">
        <v>0</v>
      </c>
      <c r="U929" s="17">
        <v>1</v>
      </c>
      <c r="V929" s="17">
        <v>0</v>
      </c>
      <c r="W929" s="17">
        <v>0</v>
      </c>
      <c r="X929" s="17">
        <v>0</v>
      </c>
      <c r="Y929" s="6" t="s">
        <v>78</v>
      </c>
      <c r="Z929" s="6" t="s">
        <v>62</v>
      </c>
      <c r="AA929" s="9" t="s">
        <v>116</v>
      </c>
      <c r="AB929" s="9" t="s">
        <v>116</v>
      </c>
      <c r="AC929" s="9" t="s">
        <v>116</v>
      </c>
      <c r="AD929" s="9" t="s">
        <v>116</v>
      </c>
      <c r="AE929" s="9" t="s">
        <v>49</v>
      </c>
      <c r="AF929" s="5">
        <v>2</v>
      </c>
      <c r="AG929" s="10">
        <f>VLOOKUP(B929,[1]NPRS!$A$29:$O$1904,10,FALSE)</f>
        <v>0.08</v>
      </c>
      <c r="AH929" s="5" t="str">
        <f>VLOOKUP(B929,'[1]Current Slope List'!$A$29:$M$1904,12,FALSE)</f>
        <v>Yes</v>
      </c>
      <c r="AI929" s="6" t="str">
        <f>IF(VLOOKUP(B929,'[1]intensive 2019'!$A$2:$E$145,1,TRUE)=B929,"Y","N")</f>
        <v>N</v>
      </c>
      <c r="AJ929" s="6" t="s">
        <v>50</v>
      </c>
      <c r="AK929" s="5">
        <v>4</v>
      </c>
      <c r="AL929" s="6" t="s">
        <v>50</v>
      </c>
      <c r="AM929" s="6" t="s">
        <v>50</v>
      </c>
      <c r="AN929" s="6" t="s">
        <v>50</v>
      </c>
      <c r="AO929" s="6" t="s">
        <v>50</v>
      </c>
      <c r="AP929" s="6" t="s">
        <v>50</v>
      </c>
    </row>
    <row r="930" spans="1:42">
      <c r="A930" s="5">
        <v>929</v>
      </c>
      <c r="B930" s="5" t="s">
        <v>1659</v>
      </c>
      <c r="C930" s="6" t="str">
        <f>IF(VLOOKUP(B930,'[1]Current Slope List'!$A$29:$M$1904,1,FALSE)=B930,"Y","N")</f>
        <v>Y</v>
      </c>
      <c r="D930" s="5" t="str">
        <f>VLOOKUP(B930,'[1]Current Slope List'!$A$29:$M$1904,2,FALSE)</f>
        <v>11SE-A/C260</v>
      </c>
      <c r="E930" s="5">
        <f>VLOOKUP(B930,'[1]Current Slope List'!$A$29:$M$1904,3,FALSE)</f>
        <v>1</v>
      </c>
      <c r="F930" s="6">
        <f t="shared" si="28"/>
        <v>1</v>
      </c>
      <c r="G930" s="6" t="str">
        <f>VLOOKUP(B930,'[1]Current Slope List'!$A$29:$M$1904,4,FALSE)</f>
        <v>E</v>
      </c>
      <c r="H930" s="6" t="str">
        <f>VLOOKUP(B930,'[1]Current Slope List'!$A$29:$M$1904,5,FALSE)</f>
        <v>NP&amp;CB</v>
      </c>
      <c r="I930" s="6" t="s">
        <v>1638</v>
      </c>
      <c r="K930" s="6">
        <f>VLOOKUP(B930,'[1]Current Slope List'!$A$29:$M$1904,11,FALSE)</f>
        <v>0</v>
      </c>
      <c r="L930" s="5" t="s">
        <v>1656</v>
      </c>
      <c r="M930" s="5" t="s">
        <v>1657</v>
      </c>
      <c r="N930" s="5" t="str">
        <f>VLOOKUP(B930,'[1]Current Slope List'!$A$29:$M$1904,8,FALSE)</f>
        <v>LCSD</v>
      </c>
      <c r="O930" s="7" t="s">
        <v>46</v>
      </c>
      <c r="P930" s="7">
        <v>27</v>
      </c>
      <c r="Q930" s="7">
        <v>8</v>
      </c>
      <c r="R930" s="7">
        <v>63</v>
      </c>
      <c r="S930" s="7">
        <f t="shared" si="29"/>
        <v>504</v>
      </c>
      <c r="T930" s="17">
        <v>0</v>
      </c>
      <c r="U930" s="17">
        <v>1</v>
      </c>
      <c r="V930" s="17">
        <v>0</v>
      </c>
      <c r="W930" s="17">
        <v>0</v>
      </c>
      <c r="X930" s="17">
        <v>0</v>
      </c>
      <c r="Y930" s="6" t="s">
        <v>61</v>
      </c>
      <c r="Z930" s="6" t="s">
        <v>62</v>
      </c>
      <c r="AA930" s="9" t="s">
        <v>116</v>
      </c>
      <c r="AB930" s="9" t="s">
        <v>116</v>
      </c>
      <c r="AC930" s="9" t="s">
        <v>116</v>
      </c>
      <c r="AD930" s="9" t="s">
        <v>116</v>
      </c>
      <c r="AE930" s="9" t="s">
        <v>49</v>
      </c>
      <c r="AF930" s="5">
        <v>1</v>
      </c>
      <c r="AG930" s="10">
        <f>VLOOKUP(B930,[1]NPRS!$A$29:$O$1904,10,FALSE)</f>
        <v>0.05</v>
      </c>
      <c r="AH930" s="5" t="str">
        <f>VLOOKUP(B930,'[1]Current Slope List'!$A$29:$M$1904,12,FALSE)</f>
        <v>Yes</v>
      </c>
      <c r="AI930" s="6" t="str">
        <f>IF(VLOOKUP(B930,'[1]intensive 2019'!$A$2:$E$145,1,TRUE)=B930,"Y","N")</f>
        <v>N</v>
      </c>
      <c r="AJ930" s="6" t="str">
        <f>IF(VLOOKUP(B930,[1]PWI!$A$2:$B$239,1,FALSE)=B930,"Y","N")</f>
        <v>Y</v>
      </c>
      <c r="AK930" s="5">
        <v>8</v>
      </c>
      <c r="AL930" s="6" t="s">
        <v>50</v>
      </c>
      <c r="AM930" s="6" t="s">
        <v>50</v>
      </c>
      <c r="AN930" s="6" t="s">
        <v>50</v>
      </c>
      <c r="AO930" s="6" t="s">
        <v>50</v>
      </c>
      <c r="AP930" s="6" t="s">
        <v>50</v>
      </c>
    </row>
    <row r="931" spans="1:42">
      <c r="A931" s="5">
        <v>930</v>
      </c>
      <c r="B931" s="5" t="s">
        <v>1660</v>
      </c>
      <c r="C931" s="6" t="str">
        <f>IF(VLOOKUP(B931,'[1]Current Slope List'!$A$29:$M$1904,1,FALSE)=B931,"Y","N")</f>
        <v>Y</v>
      </c>
      <c r="D931" s="5" t="str">
        <f>VLOOKUP(B931,'[1]Current Slope List'!$A$29:$M$1904,2,FALSE)</f>
        <v>11SE-A/C288</v>
      </c>
      <c r="E931" s="5">
        <f>VLOOKUP(B931,'[1]Current Slope List'!$A$29:$M$1904,3,FALSE)</f>
        <v>0</v>
      </c>
      <c r="F931" s="6" t="str">
        <f t="shared" si="28"/>
        <v>WHOLE</v>
      </c>
      <c r="G931" s="6" t="str">
        <f>VLOOKUP(B931,'[1]Current Slope List'!$A$29:$M$1904,4,FALSE)</f>
        <v>E</v>
      </c>
      <c r="H931" s="6" t="str">
        <f>VLOOKUP(B931,'[1]Current Slope List'!$A$29:$M$1904,5,FALSE)</f>
        <v>NP&amp;CB</v>
      </c>
      <c r="I931" s="6" t="s">
        <v>1638</v>
      </c>
      <c r="K931" s="6" t="str">
        <f>VLOOKUP(B931,'[1]Current Slope List'!$A$29:$M$1904,11,FALSE)</f>
        <v>TinHau</v>
      </c>
      <c r="L931" s="5" t="s">
        <v>1656</v>
      </c>
      <c r="M931" s="5" t="s">
        <v>1657</v>
      </c>
      <c r="N931" s="5" t="str">
        <f>VLOOKUP(B931,'[1]Current Slope List'!$A$29:$M$1904,8,FALSE)</f>
        <v>LCSD</v>
      </c>
      <c r="O931" s="7" t="s">
        <v>46</v>
      </c>
      <c r="P931" s="7">
        <v>32</v>
      </c>
      <c r="Q931" s="7">
        <v>8</v>
      </c>
      <c r="R931" s="7">
        <v>45</v>
      </c>
      <c r="S931" s="7">
        <f t="shared" si="29"/>
        <v>360</v>
      </c>
      <c r="T931" s="17">
        <v>0</v>
      </c>
      <c r="U931" s="17">
        <v>0.95</v>
      </c>
      <c r="V931" s="17">
        <v>0.05</v>
      </c>
      <c r="W931" s="17">
        <v>0</v>
      </c>
      <c r="X931" s="17">
        <v>0</v>
      </c>
      <c r="Y931" s="6" t="s">
        <v>61</v>
      </c>
      <c r="Z931" s="6" t="s">
        <v>62</v>
      </c>
      <c r="AA931" s="9" t="s">
        <v>116</v>
      </c>
      <c r="AB931" s="9" t="s">
        <v>116</v>
      </c>
      <c r="AC931" s="9" t="s">
        <v>116</v>
      </c>
      <c r="AD931" s="9" t="s">
        <v>116</v>
      </c>
      <c r="AE931" s="9" t="s">
        <v>49</v>
      </c>
      <c r="AF931" s="5">
        <v>2</v>
      </c>
      <c r="AG931" s="10">
        <f>VLOOKUP(B931,[1]NPRS!$A$29:$O$1904,10,FALSE)</f>
        <v>0.03</v>
      </c>
      <c r="AH931" s="5" t="str">
        <f>VLOOKUP(B931,'[1]Current Slope List'!$A$29:$M$1904,12,FALSE)</f>
        <v>Yes</v>
      </c>
      <c r="AI931" s="6" t="str">
        <f>IF(VLOOKUP(B931,'[1]intensive 2019'!$A$2:$E$145,1,TRUE)=B931,"Y","N")</f>
        <v>N</v>
      </c>
      <c r="AJ931" s="6" t="s">
        <v>50</v>
      </c>
      <c r="AK931" s="5">
        <v>18</v>
      </c>
      <c r="AL931" s="6" t="s">
        <v>50</v>
      </c>
      <c r="AM931" s="6" t="s">
        <v>50</v>
      </c>
      <c r="AN931" s="6" t="s">
        <v>50</v>
      </c>
      <c r="AO931" s="6" t="s">
        <v>50</v>
      </c>
      <c r="AP931" s="6" t="s">
        <v>50</v>
      </c>
    </row>
    <row r="932" spans="1:42">
      <c r="A932" s="5">
        <v>931</v>
      </c>
      <c r="B932" s="5" t="s">
        <v>1661</v>
      </c>
      <c r="C932" s="6" t="str">
        <f>IF(VLOOKUP(B932,'[1]Current Slope List'!$A$29:$M$1904,1,FALSE)=B932,"Y","N")</f>
        <v>Y</v>
      </c>
      <c r="D932" s="5" t="str">
        <f>VLOOKUP(B932,'[1]Current Slope List'!$A$29:$M$1904,2,FALSE)</f>
        <v>11SE-A/CR761</v>
      </c>
      <c r="E932" s="5">
        <f>VLOOKUP(B932,'[1]Current Slope List'!$A$29:$M$1904,3,FALSE)</f>
        <v>0</v>
      </c>
      <c r="F932" s="6" t="str">
        <f t="shared" si="28"/>
        <v>WHOLE</v>
      </c>
      <c r="G932" s="6" t="str">
        <f>VLOOKUP(B932,'[1]Current Slope List'!$A$29:$M$1904,4,FALSE)</f>
        <v>E</v>
      </c>
      <c r="H932" s="6" t="str">
        <f>VLOOKUP(B932,'[1]Current Slope List'!$A$29:$M$1904,5,FALSE)</f>
        <v>NP&amp;CB</v>
      </c>
      <c r="I932" s="6" t="s">
        <v>1638</v>
      </c>
      <c r="K932" s="6" t="str">
        <f>VLOOKUP(B932,'[1]Current Slope List'!$A$29:$M$1904,11,FALSE)</f>
        <v>TinHau</v>
      </c>
      <c r="L932" s="5" t="s">
        <v>1656</v>
      </c>
      <c r="M932" s="5" t="s">
        <v>1657</v>
      </c>
      <c r="N932" s="5" t="str">
        <f>VLOOKUP(B932,'[1]Current Slope List'!$A$29:$M$1904,8,FALSE)</f>
        <v>LCSD</v>
      </c>
      <c r="O932" s="7" t="s">
        <v>125</v>
      </c>
      <c r="P932" s="7">
        <v>30</v>
      </c>
      <c r="Q932" s="7">
        <v>7</v>
      </c>
      <c r="R932" s="7">
        <v>27</v>
      </c>
      <c r="S932" s="7">
        <f t="shared" si="29"/>
        <v>189</v>
      </c>
      <c r="T932" s="17">
        <v>0</v>
      </c>
      <c r="U932" s="17">
        <v>1</v>
      </c>
      <c r="V932" s="17">
        <v>0</v>
      </c>
      <c r="W932" s="17">
        <v>0</v>
      </c>
      <c r="X932" s="17">
        <v>0</v>
      </c>
      <c r="Y932" s="6" t="s">
        <v>61</v>
      </c>
      <c r="Z932" s="6" t="s">
        <v>62</v>
      </c>
      <c r="AA932" s="9" t="s">
        <v>368</v>
      </c>
      <c r="AB932" s="9" t="s">
        <v>1373</v>
      </c>
      <c r="AC932" s="9" t="s">
        <v>121</v>
      </c>
      <c r="AD932" s="9" t="s">
        <v>113</v>
      </c>
      <c r="AE932" s="9" t="s">
        <v>72</v>
      </c>
      <c r="AF932" s="5">
        <v>2</v>
      </c>
      <c r="AG932" s="10">
        <f>VLOOKUP(B932,[1]NPRS!$A$29:$O$1904,10,FALSE)</f>
        <v>4.2699999999999996</v>
      </c>
      <c r="AH932" s="5" t="str">
        <f>VLOOKUP(B932,'[1]Current Slope List'!$A$29:$M$1904,12,FALSE)</f>
        <v>Yes</v>
      </c>
      <c r="AI932" s="6" t="str">
        <f>IF(VLOOKUP(B932,'[1]intensive 2019'!$A$2:$E$145,1,TRUE)=B932,"Y","N")</f>
        <v>N</v>
      </c>
      <c r="AJ932" s="6" t="s">
        <v>50</v>
      </c>
      <c r="AK932" s="5">
        <v>32</v>
      </c>
      <c r="AL932" s="6" t="s">
        <v>50</v>
      </c>
      <c r="AM932" s="6" t="s">
        <v>50</v>
      </c>
      <c r="AN932" s="6" t="s">
        <v>50</v>
      </c>
      <c r="AO932" s="6" t="s">
        <v>50</v>
      </c>
      <c r="AP932" s="6" t="s">
        <v>50</v>
      </c>
    </row>
    <row r="933" spans="1:42">
      <c r="A933" s="5">
        <v>932</v>
      </c>
      <c r="B933" s="5" t="s">
        <v>1662</v>
      </c>
      <c r="C933" s="6" t="str">
        <f>IF(VLOOKUP(B933,'[1]Current Slope List'!$A$29:$M$1904,1,FALSE)=B933,"Y","N")</f>
        <v>Y</v>
      </c>
      <c r="D933" s="5" t="str">
        <f>VLOOKUP(B933,'[1]Current Slope List'!$A$29:$M$1904,2,FALSE)</f>
        <v>11SE-A/CR830</v>
      </c>
      <c r="E933" s="5">
        <f>VLOOKUP(B933,'[1]Current Slope List'!$A$29:$M$1904,3,FALSE)</f>
        <v>0</v>
      </c>
      <c r="F933" s="6" t="str">
        <f t="shared" si="28"/>
        <v>WHOLE</v>
      </c>
      <c r="G933" s="6" t="str">
        <f>VLOOKUP(B933,'[1]Current Slope List'!$A$29:$M$1904,4,FALSE)</f>
        <v>E</v>
      </c>
      <c r="H933" s="6" t="str">
        <f>VLOOKUP(B933,'[1]Current Slope List'!$A$29:$M$1904,5,FALSE)</f>
        <v>NP&amp;CB</v>
      </c>
      <c r="I933" s="6" t="s">
        <v>1638</v>
      </c>
      <c r="K933" s="6" t="str">
        <f>VLOOKUP(B933,'[1]Current Slope List'!$A$29:$M$1904,11,FALSE)</f>
        <v>TinHau</v>
      </c>
      <c r="L933" s="5" t="s">
        <v>1656</v>
      </c>
      <c r="M933" s="5" t="s">
        <v>1657</v>
      </c>
      <c r="N933" s="5" t="str">
        <f>VLOOKUP(B933,'[1]Current Slope List'!$A$29:$M$1904,8,FALSE)</f>
        <v>LCSD</v>
      </c>
      <c r="O933" s="7" t="s">
        <v>46</v>
      </c>
      <c r="P933" s="7">
        <v>40</v>
      </c>
      <c r="Q933" s="7">
        <v>11</v>
      </c>
      <c r="R933" s="7">
        <v>95</v>
      </c>
      <c r="S933" s="7">
        <f t="shared" si="29"/>
        <v>1045</v>
      </c>
      <c r="T933" s="17">
        <v>0</v>
      </c>
      <c r="U933" s="17">
        <v>1</v>
      </c>
      <c r="V933" s="17">
        <v>0</v>
      </c>
      <c r="W933" s="17">
        <v>0</v>
      </c>
      <c r="X933" s="17">
        <v>0</v>
      </c>
      <c r="Y933" s="6" t="s">
        <v>78</v>
      </c>
      <c r="Z933" s="6" t="s">
        <v>62</v>
      </c>
      <c r="AA933" s="9">
        <v>1.3</v>
      </c>
      <c r="AB933" s="9">
        <v>55</v>
      </c>
      <c r="AC933" s="9">
        <v>90</v>
      </c>
      <c r="AD933" s="9" t="s">
        <v>1663</v>
      </c>
      <c r="AE933" s="9" t="s">
        <v>62</v>
      </c>
      <c r="AF933" s="5">
        <v>3</v>
      </c>
      <c r="AG933" s="10">
        <f>VLOOKUP(B933,[1]NPRS!$A$29:$O$1904,10,FALSE)</f>
        <v>598.95000000000005</v>
      </c>
      <c r="AH933" s="5" t="str">
        <f>VLOOKUP(B933,'[1]Current Slope List'!$A$29:$M$1904,12,FALSE)</f>
        <v>Yes</v>
      </c>
      <c r="AI933" s="6" t="str">
        <f>IF(VLOOKUP(B933,'[1]intensive 2019'!$A$2:$E$145,1,TRUE)=B933,"Y","N")</f>
        <v>N</v>
      </c>
      <c r="AJ933" s="6" t="s">
        <v>50</v>
      </c>
      <c r="AK933" s="5">
        <v>70</v>
      </c>
      <c r="AL933" s="6" t="s">
        <v>50</v>
      </c>
      <c r="AM933" s="6" t="s">
        <v>50</v>
      </c>
      <c r="AN933" s="6" t="s">
        <v>50</v>
      </c>
      <c r="AO933" s="6" t="s">
        <v>50</v>
      </c>
      <c r="AP933" s="6" t="s">
        <v>50</v>
      </c>
    </row>
    <row r="934" spans="1:42">
      <c r="A934" s="5">
        <v>933</v>
      </c>
      <c r="B934" s="5" t="s">
        <v>1664</v>
      </c>
      <c r="C934" s="6" t="str">
        <f>IF(VLOOKUP(B934,'[1]Current Slope List'!$A$29:$M$1904,1,FALSE)=B934,"Y","N")</f>
        <v>Y</v>
      </c>
      <c r="D934" s="5" t="str">
        <f>VLOOKUP(B934,'[1]Current Slope List'!$A$29:$M$1904,2,FALSE)</f>
        <v>11SE-A/F190</v>
      </c>
      <c r="E934" s="5">
        <f>VLOOKUP(B934,'[1]Current Slope List'!$A$29:$M$1904,3,FALSE)</f>
        <v>1</v>
      </c>
      <c r="F934" s="6">
        <f t="shared" si="28"/>
        <v>1</v>
      </c>
      <c r="G934" s="6" t="str">
        <f>VLOOKUP(B934,'[1]Current Slope List'!$A$29:$M$1904,4,FALSE)</f>
        <v>E</v>
      </c>
      <c r="H934" s="6" t="str">
        <f>VLOOKUP(B934,'[1]Current Slope List'!$A$29:$M$1904,5,FALSE)</f>
        <v>NP&amp;CB</v>
      </c>
      <c r="I934" s="6" t="s">
        <v>1638</v>
      </c>
      <c r="K934" s="6">
        <f>VLOOKUP(B934,'[1]Current Slope List'!$A$29:$M$1904,11,FALSE)</f>
        <v>0</v>
      </c>
      <c r="L934" s="5" t="s">
        <v>1656</v>
      </c>
      <c r="M934" s="5" t="s">
        <v>1657</v>
      </c>
      <c r="N934" s="5" t="str">
        <f>VLOOKUP(B934,'[1]Current Slope List'!$A$29:$M$1904,8,FALSE)</f>
        <v>LCSD</v>
      </c>
      <c r="O934" s="7" t="s">
        <v>125</v>
      </c>
      <c r="P934" s="7">
        <v>35</v>
      </c>
      <c r="Q934" s="7">
        <v>10</v>
      </c>
      <c r="R934" s="7">
        <v>35</v>
      </c>
      <c r="S934" s="7">
        <f t="shared" si="29"/>
        <v>350</v>
      </c>
      <c r="T934" s="17">
        <v>0</v>
      </c>
      <c r="U934" s="17">
        <v>1</v>
      </c>
      <c r="V934" s="17">
        <v>0</v>
      </c>
      <c r="W934" s="17">
        <v>0</v>
      </c>
      <c r="X934" s="17">
        <v>0</v>
      </c>
      <c r="Y934" s="6" t="s">
        <v>61</v>
      </c>
      <c r="Z934" s="6" t="s">
        <v>62</v>
      </c>
      <c r="AA934" s="9" t="s">
        <v>116</v>
      </c>
      <c r="AB934" s="9" t="s">
        <v>116</v>
      </c>
      <c r="AC934" s="9" t="s">
        <v>116</v>
      </c>
      <c r="AD934" s="9" t="s">
        <v>49</v>
      </c>
      <c r="AE934" s="9" t="s">
        <v>49</v>
      </c>
      <c r="AF934" s="5">
        <v>3</v>
      </c>
      <c r="AG934" s="10">
        <f>VLOOKUP(B934,[1]NPRS!$A$29:$O$1904,10,FALSE)</f>
        <v>0</v>
      </c>
      <c r="AH934" s="5" t="str">
        <f>VLOOKUP(B934,'[1]Current Slope List'!$A$29:$M$1904,12,FALSE)</f>
        <v>Yes</v>
      </c>
      <c r="AI934" s="6" t="str">
        <f>IF(VLOOKUP(B934,'[1]intensive 2019'!$A$2:$E$145,1,TRUE)=B934,"Y","N")</f>
        <v>N</v>
      </c>
      <c r="AJ934" s="6" t="s">
        <v>50</v>
      </c>
      <c r="AK934" s="5">
        <v>1</v>
      </c>
      <c r="AL934" s="6" t="s">
        <v>50</v>
      </c>
      <c r="AM934" s="6" t="s">
        <v>50</v>
      </c>
      <c r="AN934" s="6" t="s">
        <v>50</v>
      </c>
      <c r="AO934" s="6" t="s">
        <v>50</v>
      </c>
      <c r="AP934" s="6" t="s">
        <v>50</v>
      </c>
    </row>
    <row r="935" spans="1:42">
      <c r="A935" s="5">
        <v>934</v>
      </c>
      <c r="B935" s="5" t="s">
        <v>1665</v>
      </c>
      <c r="C935" s="6" t="str">
        <f>IF(VLOOKUP(B935,'[1]Current Slope List'!$A$29:$M$1904,1,FALSE)=B935,"Y","N")</f>
        <v>Y</v>
      </c>
      <c r="D935" s="5" t="str">
        <f>VLOOKUP(B935,'[1]Current Slope List'!$A$29:$M$1904,2,FALSE)</f>
        <v>11SE-A/FR427</v>
      </c>
      <c r="E935" s="5">
        <f>VLOOKUP(B935,'[1]Current Slope List'!$A$29:$M$1904,3,FALSE)</f>
        <v>0</v>
      </c>
      <c r="F935" s="6" t="str">
        <f t="shared" si="28"/>
        <v>WHOLE</v>
      </c>
      <c r="G935" s="6" t="str">
        <f>VLOOKUP(B935,'[1]Current Slope List'!$A$29:$M$1904,4,FALSE)</f>
        <v>E</v>
      </c>
      <c r="H935" s="6" t="str">
        <f>VLOOKUP(B935,'[1]Current Slope List'!$A$29:$M$1904,5,FALSE)</f>
        <v>NP&amp;CB</v>
      </c>
      <c r="I935" s="6" t="s">
        <v>1638</v>
      </c>
      <c r="K935" s="6" t="str">
        <f>VLOOKUP(B935,'[1]Current Slope List'!$A$29:$M$1904,11,FALSE)</f>
        <v>TinHau</v>
      </c>
      <c r="L935" s="5" t="s">
        <v>1656</v>
      </c>
      <c r="M935" s="5" t="s">
        <v>1657</v>
      </c>
      <c r="N935" s="5" t="str">
        <f>VLOOKUP(B935,'[1]Current Slope List'!$A$29:$M$1904,8,FALSE)</f>
        <v>LCSD</v>
      </c>
      <c r="O935" s="7" t="s">
        <v>46</v>
      </c>
      <c r="P935" s="7">
        <v>25</v>
      </c>
      <c r="Q935" s="7">
        <v>4.4000000000000004</v>
      </c>
      <c r="R935" s="7">
        <v>100</v>
      </c>
      <c r="S935" s="7">
        <f t="shared" si="29"/>
        <v>440.00000000000006</v>
      </c>
      <c r="T935" s="17">
        <v>0</v>
      </c>
      <c r="U935" s="17">
        <v>1</v>
      </c>
      <c r="V935" s="17">
        <v>0</v>
      </c>
      <c r="W935" s="17">
        <v>0</v>
      </c>
      <c r="X935" s="17">
        <v>0</v>
      </c>
      <c r="Y935" s="6" t="s">
        <v>61</v>
      </c>
      <c r="Z935" s="6" t="s">
        <v>62</v>
      </c>
      <c r="AA935" s="9" t="s">
        <v>257</v>
      </c>
      <c r="AB935" s="9">
        <v>25</v>
      </c>
      <c r="AC935" s="9" t="s">
        <v>121</v>
      </c>
      <c r="AD935" s="9" t="s">
        <v>1666</v>
      </c>
      <c r="AE935" s="9" t="s">
        <v>62</v>
      </c>
      <c r="AF935" s="5">
        <v>1</v>
      </c>
      <c r="AG935" s="10">
        <f>VLOOKUP(B935,[1]NPRS!$A$29:$O$1904,10,FALSE)</f>
        <v>30.43</v>
      </c>
      <c r="AH935" s="5" t="str">
        <f>VLOOKUP(B935,'[1]Current Slope List'!$A$29:$M$1904,12,FALSE)</f>
        <v>Yes</v>
      </c>
      <c r="AI935" s="6" t="str">
        <f>IF(VLOOKUP(B935,'[1]intensive 2019'!$A$2:$E$145,1,TRUE)=B935,"Y","N")</f>
        <v>N</v>
      </c>
      <c r="AJ935" s="6" t="s">
        <v>50</v>
      </c>
      <c r="AK935" s="5">
        <v>37</v>
      </c>
      <c r="AL935" s="6" t="s">
        <v>50</v>
      </c>
      <c r="AM935" s="6" t="s">
        <v>50</v>
      </c>
      <c r="AN935" s="6" t="s">
        <v>50</v>
      </c>
      <c r="AO935" s="6" t="s">
        <v>50</v>
      </c>
      <c r="AP935" s="6" t="s">
        <v>50</v>
      </c>
    </row>
    <row r="936" spans="1:42">
      <c r="A936" s="5">
        <v>935</v>
      </c>
      <c r="B936" s="5" t="s">
        <v>1667</v>
      </c>
      <c r="C936" s="6" t="str">
        <f>IF(VLOOKUP(B936,'[1]Current Slope List'!$A$29:$M$1904,1,FALSE)=B936,"Y","N")</f>
        <v>Y</v>
      </c>
      <c r="D936" s="5" t="str">
        <f>VLOOKUP(B936,'[1]Current Slope List'!$A$29:$M$1904,2,FALSE)</f>
        <v>11SE-A/FR428</v>
      </c>
      <c r="E936" s="5">
        <f>VLOOKUP(B936,'[1]Current Slope List'!$A$29:$M$1904,3,FALSE)</f>
        <v>0</v>
      </c>
      <c r="F936" s="6" t="str">
        <f t="shared" si="28"/>
        <v>WHOLE</v>
      </c>
      <c r="G936" s="6" t="str">
        <f>VLOOKUP(B936,'[1]Current Slope List'!$A$29:$M$1904,4,FALSE)</f>
        <v>E</v>
      </c>
      <c r="H936" s="6" t="str">
        <f>VLOOKUP(B936,'[1]Current Slope List'!$A$29:$M$1904,5,FALSE)</f>
        <v>NP&amp;CB</v>
      </c>
      <c r="I936" s="6" t="s">
        <v>1638</v>
      </c>
      <c r="K936" s="6" t="str">
        <f>VLOOKUP(B936,'[1]Current Slope List'!$A$29:$M$1904,11,FALSE)</f>
        <v>TinHau</v>
      </c>
      <c r="L936" s="5" t="s">
        <v>1656</v>
      </c>
      <c r="M936" s="5" t="s">
        <v>1657</v>
      </c>
      <c r="N936" s="5" t="str">
        <f>VLOOKUP(B936,'[1]Current Slope List'!$A$29:$M$1904,8,FALSE)</f>
        <v>LCSD</v>
      </c>
      <c r="O936" s="7" t="s">
        <v>125</v>
      </c>
      <c r="P936" s="7">
        <v>30</v>
      </c>
      <c r="Q936" s="7">
        <v>4</v>
      </c>
      <c r="R936" s="7">
        <v>95</v>
      </c>
      <c r="S936" s="7">
        <f t="shared" si="29"/>
        <v>380</v>
      </c>
      <c r="T936" s="17">
        <v>0</v>
      </c>
      <c r="U936" s="17">
        <v>1</v>
      </c>
      <c r="V936" s="17">
        <v>0</v>
      </c>
      <c r="W936" s="17">
        <v>0</v>
      </c>
      <c r="X936" s="17">
        <v>0</v>
      </c>
      <c r="Y936" s="6" t="s">
        <v>61</v>
      </c>
      <c r="Z936" s="6" t="s">
        <v>62</v>
      </c>
      <c r="AA936" s="9" t="s">
        <v>797</v>
      </c>
      <c r="AB936" s="9" t="s">
        <v>551</v>
      </c>
      <c r="AC936" s="9" t="s">
        <v>121</v>
      </c>
      <c r="AD936" s="9" t="s">
        <v>56</v>
      </c>
      <c r="AE936" s="9" t="s">
        <v>72</v>
      </c>
      <c r="AF936" s="5">
        <v>1</v>
      </c>
      <c r="AG936" s="10">
        <f>VLOOKUP(B936,[1]NPRS!$A$29:$O$1904,10,FALSE)</f>
        <v>0</v>
      </c>
      <c r="AH936" s="5" t="str">
        <f>VLOOKUP(B936,'[1]Current Slope List'!$A$29:$M$1904,12,FALSE)</f>
        <v>Yes</v>
      </c>
      <c r="AI936" s="6" t="str">
        <f>IF(VLOOKUP(B936,'[1]intensive 2019'!$A$2:$E$145,1,TRUE)=B936,"Y","N")</f>
        <v>N</v>
      </c>
      <c r="AJ936" s="6" t="s">
        <v>50</v>
      </c>
      <c r="AK936" s="5">
        <v>18</v>
      </c>
      <c r="AL936" s="6" t="s">
        <v>50</v>
      </c>
      <c r="AM936" s="6" t="s">
        <v>50</v>
      </c>
      <c r="AN936" s="6" t="s">
        <v>50</v>
      </c>
      <c r="AO936" s="6" t="str">
        <f>IF(VLOOKUP(B936,[1]Roadside!$B$2:$D$186,1,FALSE)=B936,"Y","N")</f>
        <v>Y</v>
      </c>
      <c r="AP936" s="6" t="s">
        <v>50</v>
      </c>
    </row>
    <row r="937" spans="1:42">
      <c r="A937" s="5">
        <v>936</v>
      </c>
      <c r="B937" s="5" t="s">
        <v>1668</v>
      </c>
      <c r="C937" s="6" t="str">
        <f>IF(VLOOKUP(B937,'[1]Current Slope List'!$A$29:$M$1904,1,FALSE)=B937,"Y","N")</f>
        <v>Y</v>
      </c>
      <c r="D937" s="5" t="str">
        <f>VLOOKUP(B937,'[1]Current Slope List'!$A$29:$M$1904,2,FALSE)</f>
        <v>11SE-A/FR70</v>
      </c>
      <c r="E937" s="5">
        <f>VLOOKUP(B937,'[1]Current Slope List'!$A$29:$M$1904,3,FALSE)</f>
        <v>0</v>
      </c>
      <c r="F937" s="6" t="str">
        <f t="shared" si="28"/>
        <v>WHOLE</v>
      </c>
      <c r="G937" s="6" t="str">
        <f>VLOOKUP(B937,'[1]Current Slope List'!$A$29:$M$1904,4,FALSE)</f>
        <v>E</v>
      </c>
      <c r="H937" s="6" t="str">
        <f>VLOOKUP(B937,'[1]Current Slope List'!$A$29:$M$1904,5,FALSE)</f>
        <v>NP&amp;CB</v>
      </c>
      <c r="I937" s="6" t="s">
        <v>1638</v>
      </c>
      <c r="K937" s="6" t="str">
        <f>VLOOKUP(B937,'[1]Current Slope List'!$A$29:$M$1904,11,FALSE)</f>
        <v>TinHau</v>
      </c>
      <c r="L937" s="5" t="s">
        <v>1656</v>
      </c>
      <c r="M937" s="5" t="s">
        <v>1657</v>
      </c>
      <c r="N937" s="5" t="str">
        <f>VLOOKUP(B937,'[1]Current Slope List'!$A$29:$M$1904,8,FALSE)</f>
        <v>LCSD</v>
      </c>
      <c r="O937" s="7" t="s">
        <v>46</v>
      </c>
      <c r="P937" s="7">
        <v>35</v>
      </c>
      <c r="Q937" s="7">
        <v>18</v>
      </c>
      <c r="R937" s="7">
        <v>100</v>
      </c>
      <c r="S937" s="7">
        <f t="shared" si="29"/>
        <v>1800</v>
      </c>
      <c r="T937" s="17">
        <v>0</v>
      </c>
      <c r="U937" s="17">
        <v>1</v>
      </c>
      <c r="V937" s="17">
        <v>0</v>
      </c>
      <c r="W937" s="17">
        <v>0</v>
      </c>
      <c r="X937" s="17">
        <v>0</v>
      </c>
      <c r="Y937" s="6" t="s">
        <v>61</v>
      </c>
      <c r="Z937" s="6" t="s">
        <v>62</v>
      </c>
      <c r="AA937" s="9" t="s">
        <v>1669</v>
      </c>
      <c r="AB937" s="9" t="s">
        <v>1670</v>
      </c>
      <c r="AC937" s="9" t="s">
        <v>128</v>
      </c>
      <c r="AD937" s="9" t="s">
        <v>1671</v>
      </c>
      <c r="AE937" s="9" t="s">
        <v>319</v>
      </c>
      <c r="AF937" s="5">
        <v>1</v>
      </c>
      <c r="AG937" s="10">
        <f>VLOOKUP(B937,[1]NPRS!$A$29:$O$1904,10,FALSE)</f>
        <v>57.74</v>
      </c>
      <c r="AH937" s="5" t="str">
        <f>VLOOKUP(B937,'[1]Current Slope List'!$A$29:$M$1904,12,FALSE)</f>
        <v>Yes</v>
      </c>
      <c r="AI937" s="6" t="str">
        <f>IF(VLOOKUP(B937,'[1]intensive 2019'!$A$2:$E$145,1,TRUE)=B937,"Y","N")</f>
        <v>N</v>
      </c>
      <c r="AJ937" s="6" t="s">
        <v>50</v>
      </c>
      <c r="AK937" s="5">
        <v>85</v>
      </c>
      <c r="AL937" s="6" t="s">
        <v>50</v>
      </c>
      <c r="AM937" s="6" t="s">
        <v>50</v>
      </c>
      <c r="AN937" s="6" t="s">
        <v>50</v>
      </c>
      <c r="AO937" s="6" t="s">
        <v>50</v>
      </c>
      <c r="AP937" s="6" t="s">
        <v>50</v>
      </c>
    </row>
    <row r="938" spans="1:42">
      <c r="A938" s="5">
        <v>937</v>
      </c>
      <c r="B938" s="5" t="s">
        <v>1672</v>
      </c>
      <c r="C938" s="6" t="str">
        <f>IF(VLOOKUP(B938,'[1]Current Slope List'!$A$29:$M$1904,1,FALSE)=B938,"Y","N")</f>
        <v>Y</v>
      </c>
      <c r="D938" s="5" t="str">
        <f>VLOOKUP(B938,'[1]Current Slope List'!$A$29:$M$1904,2,FALSE)</f>
        <v>11SE-A/F85</v>
      </c>
      <c r="E938" s="5">
        <f>VLOOKUP(B938,'[1]Current Slope List'!$A$29:$M$1904,3,FALSE)</f>
        <v>0</v>
      </c>
      <c r="F938" s="6" t="str">
        <f t="shared" si="28"/>
        <v>WHOLE</v>
      </c>
      <c r="G938" s="6" t="str">
        <f>VLOOKUP(B938,'[1]Current Slope List'!$A$29:$M$1904,4,FALSE)</f>
        <v>E</v>
      </c>
      <c r="H938" s="6" t="str">
        <f>VLOOKUP(B938,'[1]Current Slope List'!$A$29:$M$1904,5,FALSE)</f>
        <v>NP&amp;CB</v>
      </c>
      <c r="I938" s="6" t="s">
        <v>1638</v>
      </c>
      <c r="K938" s="6" t="str">
        <f>VLOOKUP(B938,'[1]Current Slope List'!$A$29:$M$1904,11,FALSE)</f>
        <v>TinHau</v>
      </c>
      <c r="L938" s="5" t="s">
        <v>1656</v>
      </c>
      <c r="M938" s="5" t="s">
        <v>1657</v>
      </c>
      <c r="N938" s="5" t="str">
        <f>VLOOKUP(B938,'[1]Current Slope List'!$A$29:$M$1904,8,FALSE)</f>
        <v>LCSD</v>
      </c>
      <c r="O938" s="7" t="s">
        <v>125</v>
      </c>
      <c r="P938" s="7">
        <v>30</v>
      </c>
      <c r="Q938" s="7">
        <v>6</v>
      </c>
      <c r="R938" s="7">
        <v>80</v>
      </c>
      <c r="S938" s="7">
        <f t="shared" si="29"/>
        <v>480</v>
      </c>
      <c r="T938" s="17">
        <v>0</v>
      </c>
      <c r="U938" s="17">
        <v>1</v>
      </c>
      <c r="V938" s="17">
        <v>0</v>
      </c>
      <c r="W938" s="17">
        <v>0</v>
      </c>
      <c r="X938" s="17">
        <v>0</v>
      </c>
      <c r="Y938" s="6" t="s">
        <v>61</v>
      </c>
      <c r="Z938" s="6" t="s">
        <v>62</v>
      </c>
      <c r="AA938" s="9" t="s">
        <v>116</v>
      </c>
      <c r="AB938" s="9" t="s">
        <v>116</v>
      </c>
      <c r="AC938" s="9" t="s">
        <v>116</v>
      </c>
      <c r="AD938" s="9" t="s">
        <v>116</v>
      </c>
      <c r="AE938" s="9" t="s">
        <v>49</v>
      </c>
      <c r="AF938" s="5">
        <v>1</v>
      </c>
      <c r="AG938" s="10">
        <f>VLOOKUP(B938,[1]NPRS!$A$29:$O$1904,10,FALSE)</f>
        <v>29.89</v>
      </c>
      <c r="AH938" s="5" t="str">
        <f>VLOOKUP(B938,'[1]Current Slope List'!$A$29:$M$1904,12,FALSE)</f>
        <v>Yes</v>
      </c>
      <c r="AI938" s="6" t="str">
        <f>IF(VLOOKUP(B938,'[1]intensive 2019'!$A$2:$E$145,1,TRUE)=B938,"Y","N")</f>
        <v>N</v>
      </c>
      <c r="AJ938" s="6" t="s">
        <v>50</v>
      </c>
      <c r="AK938" s="5">
        <v>58</v>
      </c>
      <c r="AL938" s="6" t="s">
        <v>50</v>
      </c>
      <c r="AM938" s="6" t="s">
        <v>50</v>
      </c>
      <c r="AN938" s="6" t="s">
        <v>50</v>
      </c>
      <c r="AO938" s="6" t="s">
        <v>50</v>
      </c>
      <c r="AP938" s="6" t="s">
        <v>50</v>
      </c>
    </row>
    <row r="939" spans="1:42">
      <c r="A939" s="5">
        <v>938</v>
      </c>
      <c r="B939" s="5" t="s">
        <v>1673</v>
      </c>
      <c r="C939" s="6" t="str">
        <f>IF(VLOOKUP(B939,'[1]Current Slope List'!$A$29:$M$1904,1,FALSE)=B939,"Y","N")</f>
        <v>Y</v>
      </c>
      <c r="D939" s="5" t="str">
        <f>VLOOKUP(B939,'[1]Current Slope List'!$A$29:$M$1904,2,FALSE)</f>
        <v>11SE-A/F88</v>
      </c>
      <c r="E939" s="5">
        <f>VLOOKUP(B939,'[1]Current Slope List'!$A$29:$M$1904,3,FALSE)</f>
        <v>0</v>
      </c>
      <c r="F939" s="6" t="str">
        <f t="shared" si="28"/>
        <v>WHOLE</v>
      </c>
      <c r="G939" s="6" t="str">
        <f>VLOOKUP(B939,'[1]Current Slope List'!$A$29:$M$1904,4,FALSE)</f>
        <v>E</v>
      </c>
      <c r="H939" s="6" t="str">
        <f>VLOOKUP(B939,'[1]Current Slope List'!$A$29:$M$1904,5,FALSE)</f>
        <v>NP&amp;CB</v>
      </c>
      <c r="I939" s="6" t="s">
        <v>1638</v>
      </c>
      <c r="K939" s="6" t="str">
        <f>VLOOKUP(B939,'[1]Current Slope List'!$A$29:$M$1904,11,FALSE)</f>
        <v>TinHau</v>
      </c>
      <c r="L939" s="5" t="s">
        <v>1656</v>
      </c>
      <c r="M939" s="5" t="s">
        <v>1657</v>
      </c>
      <c r="N939" s="5" t="str">
        <f>VLOOKUP(B939,'[1]Current Slope List'!$A$29:$M$1904,8,FALSE)</f>
        <v>LCSD</v>
      </c>
      <c r="O939" s="7" t="s">
        <v>125</v>
      </c>
      <c r="P939" s="7">
        <v>30</v>
      </c>
      <c r="Q939" s="7">
        <v>7.5</v>
      </c>
      <c r="R939" s="7">
        <v>165</v>
      </c>
      <c r="S939" s="7">
        <f t="shared" si="29"/>
        <v>1237.5</v>
      </c>
      <c r="T939" s="17">
        <v>0</v>
      </c>
      <c r="U939" s="17">
        <v>1</v>
      </c>
      <c r="V939" s="17">
        <v>0</v>
      </c>
      <c r="W939" s="17">
        <v>0</v>
      </c>
      <c r="X939" s="17">
        <v>0</v>
      </c>
      <c r="Y939" s="6" t="s">
        <v>61</v>
      </c>
      <c r="Z939" s="6" t="s">
        <v>62</v>
      </c>
      <c r="AA939" s="9" t="s">
        <v>116</v>
      </c>
      <c r="AB939" s="9" t="s">
        <v>116</v>
      </c>
      <c r="AC939" s="9" t="s">
        <v>116</v>
      </c>
      <c r="AD939" s="9" t="s">
        <v>116</v>
      </c>
      <c r="AE939" s="9" t="s">
        <v>49</v>
      </c>
      <c r="AF939" s="5">
        <v>2</v>
      </c>
      <c r="AG939" s="10">
        <f>VLOOKUP(B939,[1]NPRS!$A$29:$O$1904,10,FALSE)</f>
        <v>0.12</v>
      </c>
      <c r="AH939" s="5" t="str">
        <f>VLOOKUP(B939,'[1]Current Slope List'!$A$29:$M$1904,12,FALSE)</f>
        <v>Yes</v>
      </c>
      <c r="AI939" s="6" t="str">
        <f>IF(VLOOKUP(B939,'[1]intensive 2019'!$A$2:$E$145,1,TRUE)=B939,"Y","N")</f>
        <v>N</v>
      </c>
      <c r="AJ939" s="6" t="s">
        <v>50</v>
      </c>
      <c r="AK939" s="5">
        <v>130</v>
      </c>
      <c r="AL939" s="6" t="s">
        <v>50</v>
      </c>
      <c r="AM939" s="6" t="s">
        <v>50</v>
      </c>
      <c r="AN939" s="6" t="s">
        <v>50</v>
      </c>
      <c r="AO939" s="6" t="s">
        <v>50</v>
      </c>
      <c r="AP939" s="6" t="s">
        <v>50</v>
      </c>
    </row>
    <row r="940" spans="1:42">
      <c r="A940" s="5">
        <v>939</v>
      </c>
      <c r="B940" s="5" t="s">
        <v>1674</v>
      </c>
      <c r="C940" s="6" t="str">
        <f>IF(VLOOKUP(B940,'[1]Current Slope List'!$A$29:$M$1904,1,FALSE)=B940,"Y","N")</f>
        <v>Y</v>
      </c>
      <c r="D940" s="5" t="str">
        <f>VLOOKUP(B940,'[1]Current Slope List'!$A$29:$M$1904,2,FALSE)</f>
        <v>11SE-A/F90</v>
      </c>
      <c r="E940" s="5">
        <f>VLOOKUP(B940,'[1]Current Slope List'!$A$29:$M$1904,3,FALSE)</f>
        <v>0</v>
      </c>
      <c r="F940" s="6" t="str">
        <f t="shared" si="28"/>
        <v>WHOLE</v>
      </c>
      <c r="G940" s="6" t="str">
        <f>VLOOKUP(B940,'[1]Current Slope List'!$A$29:$M$1904,4,FALSE)</f>
        <v>E</v>
      </c>
      <c r="H940" s="6" t="str">
        <f>VLOOKUP(B940,'[1]Current Slope List'!$A$29:$M$1904,5,FALSE)</f>
        <v>NP&amp;CB</v>
      </c>
      <c r="I940" s="6" t="s">
        <v>1638</v>
      </c>
      <c r="K940" s="6" t="str">
        <f>VLOOKUP(B940,'[1]Current Slope List'!$A$29:$M$1904,11,FALSE)</f>
        <v>TinHau</v>
      </c>
      <c r="L940" s="5" t="s">
        <v>1656</v>
      </c>
      <c r="M940" s="5" t="s">
        <v>1657</v>
      </c>
      <c r="N940" s="5" t="str">
        <f>VLOOKUP(B940,'[1]Current Slope List'!$A$29:$M$1904,8,FALSE)</f>
        <v>LCSD</v>
      </c>
      <c r="O940" s="7" t="s">
        <v>125</v>
      </c>
      <c r="P940" s="7">
        <v>40</v>
      </c>
      <c r="Q940" s="7">
        <v>15</v>
      </c>
      <c r="R940" s="7">
        <v>60</v>
      </c>
      <c r="S940" s="7">
        <f t="shared" si="29"/>
        <v>900</v>
      </c>
      <c r="T940" s="17">
        <v>0</v>
      </c>
      <c r="U940" s="17">
        <v>1</v>
      </c>
      <c r="V940" s="17">
        <v>0</v>
      </c>
      <c r="W940" s="17">
        <v>0</v>
      </c>
      <c r="X940" s="17">
        <v>0</v>
      </c>
      <c r="Y940" s="6" t="s">
        <v>61</v>
      </c>
      <c r="Z940" s="6" t="s">
        <v>62</v>
      </c>
      <c r="AA940" s="9" t="s">
        <v>116</v>
      </c>
      <c r="AB940" s="9" t="s">
        <v>116</v>
      </c>
      <c r="AC940" s="9" t="s">
        <v>116</v>
      </c>
      <c r="AD940" s="9" t="s">
        <v>116</v>
      </c>
      <c r="AE940" s="9" t="s">
        <v>49</v>
      </c>
      <c r="AF940" s="5">
        <v>1</v>
      </c>
      <c r="AG940" s="10">
        <f>VLOOKUP(B940,[1]NPRS!$A$29:$O$1904,10,FALSE)</f>
        <v>67.31</v>
      </c>
      <c r="AH940" s="5" t="str">
        <f>VLOOKUP(B940,'[1]Current Slope List'!$A$29:$M$1904,12,FALSE)</f>
        <v>Yes</v>
      </c>
      <c r="AI940" s="6" t="str">
        <f>IF(VLOOKUP(B940,'[1]intensive 2019'!$A$2:$E$145,1,TRUE)=B940,"Y","N")</f>
        <v>N</v>
      </c>
      <c r="AJ940" s="6" t="s">
        <v>50</v>
      </c>
      <c r="AK940" s="5">
        <v>19</v>
      </c>
      <c r="AL940" s="6" t="s">
        <v>50</v>
      </c>
      <c r="AM940" s="6" t="s">
        <v>50</v>
      </c>
      <c r="AN940" s="6" t="s">
        <v>50</v>
      </c>
      <c r="AO940" s="6" t="s">
        <v>50</v>
      </c>
      <c r="AP940" s="6" t="s">
        <v>50</v>
      </c>
    </row>
    <row r="941" spans="1:42">
      <c r="A941" s="5">
        <v>940</v>
      </c>
      <c r="B941" s="5" t="s">
        <v>1675</v>
      </c>
      <c r="C941" s="6" t="str">
        <f>IF(VLOOKUP(B941,'[1]Current Slope List'!$A$29:$M$1904,1,FALSE)=B941,"Y","N")</f>
        <v>Y</v>
      </c>
      <c r="D941" s="5" t="str">
        <f>VLOOKUP(B941,'[1]Current Slope List'!$A$29:$M$1904,2,FALSE)</f>
        <v>11SE-A/R140</v>
      </c>
      <c r="E941" s="5">
        <f>VLOOKUP(B941,'[1]Current Slope List'!$A$29:$M$1904,3,FALSE)</f>
        <v>0</v>
      </c>
      <c r="F941" s="6" t="str">
        <f t="shared" si="28"/>
        <v>WHOLE</v>
      </c>
      <c r="G941" s="6" t="str">
        <f>VLOOKUP(B941,'[1]Current Slope List'!$A$29:$M$1904,4,FALSE)</f>
        <v>E</v>
      </c>
      <c r="H941" s="6" t="str">
        <f>VLOOKUP(B941,'[1]Current Slope List'!$A$29:$M$1904,5,FALSE)</f>
        <v>NP&amp;CB</v>
      </c>
      <c r="I941" s="6" t="s">
        <v>1638</v>
      </c>
      <c r="K941" s="6" t="str">
        <f>VLOOKUP(B941,'[1]Current Slope List'!$A$29:$M$1904,11,FALSE)</f>
        <v>TinHau</v>
      </c>
      <c r="L941" s="5" t="s">
        <v>1656</v>
      </c>
      <c r="M941" s="5" t="s">
        <v>1657</v>
      </c>
      <c r="N941" s="5" t="str">
        <f>VLOOKUP(B941,'[1]Current Slope List'!$A$29:$M$1904,8,FALSE)</f>
        <v>LCSD</v>
      </c>
      <c r="O941" s="7" t="s">
        <v>125</v>
      </c>
      <c r="P941" s="6" t="s">
        <v>49</v>
      </c>
      <c r="Q941" s="6" t="s">
        <v>49</v>
      </c>
      <c r="R941" s="6" t="s">
        <v>49</v>
      </c>
      <c r="S941" s="6" t="s">
        <v>49</v>
      </c>
      <c r="T941" s="6" t="s">
        <v>49</v>
      </c>
      <c r="U941" s="6" t="s">
        <v>49</v>
      </c>
      <c r="V941" s="6" t="s">
        <v>49</v>
      </c>
      <c r="W941" s="6" t="s">
        <v>49</v>
      </c>
      <c r="X941" s="6" t="s">
        <v>49</v>
      </c>
      <c r="Y941" s="6" t="s">
        <v>49</v>
      </c>
      <c r="Z941" s="6" t="s">
        <v>49</v>
      </c>
      <c r="AA941" s="9" t="s">
        <v>95</v>
      </c>
      <c r="AB941" s="9" t="s">
        <v>121</v>
      </c>
      <c r="AC941" s="9" t="s">
        <v>55</v>
      </c>
      <c r="AD941" s="9" t="s">
        <v>392</v>
      </c>
      <c r="AE941" s="9" t="s">
        <v>72</v>
      </c>
      <c r="AF941" s="5">
        <v>2</v>
      </c>
      <c r="AG941" s="10">
        <f>VLOOKUP(B941,[1]NPRS!$A$29:$O$1904,10,FALSE)</f>
        <v>0</v>
      </c>
      <c r="AH941" s="5" t="str">
        <f>VLOOKUP(B941,'[1]Current Slope List'!$A$29:$M$1904,12,FALSE)</f>
        <v>Yes</v>
      </c>
      <c r="AI941" s="6" t="str">
        <f>IF(VLOOKUP(B941,'[1]intensive 2019'!$A$2:$E$145,1,TRUE)=B941,"Y","N")</f>
        <v>Y</v>
      </c>
      <c r="AJ941" s="6" t="str">
        <f>IF(VLOOKUP(B941,[1]PWI!$A$2:$B$239,1,FALSE)=B941,"Y","N")</f>
        <v>Y</v>
      </c>
      <c r="AK941" s="5">
        <v>2</v>
      </c>
      <c r="AL941" s="6" t="str">
        <f>IF(VLOOKUP(B941,[1]OVT_SWT!$A$2:$E$100,1,FALSE)=B941,"Y","N")</f>
        <v>Y</v>
      </c>
      <c r="AM941" s="6" t="s">
        <v>50</v>
      </c>
      <c r="AN941" s="6" t="s">
        <v>50</v>
      </c>
      <c r="AO941" s="6" t="s">
        <v>50</v>
      </c>
      <c r="AP941" s="6" t="s">
        <v>50</v>
      </c>
    </row>
    <row r="942" spans="1:42">
      <c r="A942" s="5">
        <v>941</v>
      </c>
      <c r="B942" s="5" t="s">
        <v>1676</v>
      </c>
      <c r="C942" s="6" t="str">
        <f>IF(VLOOKUP(B942,'[1]Current Slope List'!$A$29:$M$1904,1,FALSE)=B942,"Y","N")</f>
        <v>Y</v>
      </c>
      <c r="D942" s="5" t="str">
        <f>VLOOKUP(B942,'[1]Current Slope List'!$A$29:$M$1904,2,FALSE)</f>
        <v>11SE-A/C646</v>
      </c>
      <c r="E942" s="5">
        <f>VLOOKUP(B942,'[1]Current Slope List'!$A$29:$M$1904,3,FALSE)</f>
        <v>0</v>
      </c>
      <c r="F942" s="6" t="str">
        <f t="shared" si="28"/>
        <v>WHOLE</v>
      </c>
      <c r="G942" s="6" t="str">
        <f>VLOOKUP(B942,'[1]Current Slope List'!$A$29:$M$1904,4,FALSE)</f>
        <v>E</v>
      </c>
      <c r="H942" s="6" t="str">
        <f>VLOOKUP(B942,'[1]Current Slope List'!$A$29:$M$1904,5,FALSE)</f>
        <v>NP&amp;CB</v>
      </c>
      <c r="I942" s="6" t="s">
        <v>1638</v>
      </c>
      <c r="K942" s="6" t="str">
        <f>VLOOKUP(B942,'[1]Current Slope List'!$A$29:$M$1904,11,FALSE)</f>
        <v>NorthPoint</v>
      </c>
      <c r="L942" s="5" t="s">
        <v>1677</v>
      </c>
      <c r="M942" s="5" t="s">
        <v>1678</v>
      </c>
      <c r="N942" s="5" t="str">
        <f>VLOOKUP(B942,'[1]Current Slope List'!$A$29:$M$1904,8,FALSE)</f>
        <v>LCSD</v>
      </c>
      <c r="O942" s="7" t="s">
        <v>46</v>
      </c>
      <c r="P942" s="7">
        <v>50</v>
      </c>
      <c r="Q942" s="7">
        <v>3</v>
      </c>
      <c r="R942" s="7">
        <v>44</v>
      </c>
      <c r="S942" s="7">
        <f t="shared" si="29"/>
        <v>132</v>
      </c>
      <c r="T942" s="17">
        <v>0</v>
      </c>
      <c r="U942" s="17">
        <v>1</v>
      </c>
      <c r="V942" s="17">
        <v>0</v>
      </c>
      <c r="W942" s="17">
        <v>0</v>
      </c>
      <c r="X942" s="17">
        <v>0</v>
      </c>
      <c r="Y942" s="6" t="s">
        <v>1679</v>
      </c>
      <c r="Z942" s="6" t="s">
        <v>62</v>
      </c>
      <c r="AA942" s="9" t="s">
        <v>116</v>
      </c>
      <c r="AB942" s="9" t="s">
        <v>116</v>
      </c>
      <c r="AC942" s="9" t="s">
        <v>116</v>
      </c>
      <c r="AD942" s="9" t="s">
        <v>116</v>
      </c>
      <c r="AE942" s="9" t="s">
        <v>49</v>
      </c>
      <c r="AF942" s="5">
        <v>2</v>
      </c>
      <c r="AG942" s="10">
        <f>VLOOKUP(B942,[1]NPRS!$A$29:$O$1904,10,FALSE)</f>
        <v>0.09</v>
      </c>
      <c r="AH942" s="5" t="str">
        <f>VLOOKUP(B942,'[1]Current Slope List'!$A$29:$M$1904,12,FALSE)</f>
        <v>Yes</v>
      </c>
      <c r="AI942" s="6" t="str">
        <f>IF(VLOOKUP(B942,'[1]intensive 2019'!$A$2:$E$145,1,TRUE)=B942,"Y","N")</f>
        <v>N</v>
      </c>
      <c r="AJ942" s="6" t="s">
        <v>50</v>
      </c>
      <c r="AK942" s="5">
        <v>0</v>
      </c>
      <c r="AL942" s="6" t="s">
        <v>50</v>
      </c>
      <c r="AM942" s="6" t="s">
        <v>50</v>
      </c>
      <c r="AN942" s="6" t="s">
        <v>50</v>
      </c>
      <c r="AO942" s="6" t="s">
        <v>50</v>
      </c>
      <c r="AP942" s="6" t="s">
        <v>50</v>
      </c>
    </row>
    <row r="943" spans="1:42">
      <c r="A943" s="5">
        <v>942</v>
      </c>
      <c r="B943" s="5" t="s">
        <v>1680</v>
      </c>
      <c r="C943" s="6" t="str">
        <f>IF(VLOOKUP(B943,'[1]Current Slope List'!$A$29:$M$1904,1,FALSE)=B943,"Y","N")</f>
        <v>Y</v>
      </c>
      <c r="D943" s="5" t="str">
        <f>VLOOKUP(B943,'[1]Current Slope List'!$A$29:$M$1904,2,FALSE)</f>
        <v>11SE-A/FR43</v>
      </c>
      <c r="E943" s="5">
        <f>VLOOKUP(B943,'[1]Current Slope List'!$A$29:$M$1904,3,FALSE)</f>
        <v>0</v>
      </c>
      <c r="F943" s="6" t="str">
        <f t="shared" si="28"/>
        <v>WHOLE</v>
      </c>
      <c r="G943" s="6" t="str">
        <f>VLOOKUP(B943,'[1]Current Slope List'!$A$29:$M$1904,4,FALSE)</f>
        <v>E</v>
      </c>
      <c r="H943" s="6" t="str">
        <f>VLOOKUP(B943,'[1]Current Slope List'!$A$29:$M$1904,5,FALSE)</f>
        <v>NP&amp;CB</v>
      </c>
      <c r="I943" s="6" t="s">
        <v>1638</v>
      </c>
      <c r="K943" s="6" t="str">
        <f>VLOOKUP(B943,'[1]Current Slope List'!$A$29:$M$1904,11,FALSE)</f>
        <v>NorthPoint</v>
      </c>
      <c r="L943" s="5" t="s">
        <v>1677</v>
      </c>
      <c r="M943" s="5" t="s">
        <v>1678</v>
      </c>
      <c r="N943" s="5" t="str">
        <f>VLOOKUP(B943,'[1]Current Slope List'!$A$29:$M$1904,8,FALSE)</f>
        <v>LCSD</v>
      </c>
      <c r="O943" s="7" t="s">
        <v>46</v>
      </c>
      <c r="P943" s="7">
        <v>30</v>
      </c>
      <c r="Q943" s="7">
        <v>1.5</v>
      </c>
      <c r="R943" s="7">
        <v>50</v>
      </c>
      <c r="S943" s="7">
        <f t="shared" si="29"/>
        <v>75</v>
      </c>
      <c r="T943" s="17">
        <v>0</v>
      </c>
      <c r="U943" s="17">
        <v>1</v>
      </c>
      <c r="V943" s="17">
        <v>0</v>
      </c>
      <c r="W943" s="17">
        <v>0</v>
      </c>
      <c r="X943" s="17">
        <v>0</v>
      </c>
      <c r="Y943" s="6" t="s">
        <v>61</v>
      </c>
      <c r="Z943" s="6" t="s">
        <v>62</v>
      </c>
      <c r="AA943" s="9">
        <v>1.5</v>
      </c>
      <c r="AB943" s="9" t="s">
        <v>228</v>
      </c>
      <c r="AC943" s="9" t="s">
        <v>121</v>
      </c>
      <c r="AD943" s="9" t="s">
        <v>97</v>
      </c>
      <c r="AE943" s="9" t="s">
        <v>62</v>
      </c>
      <c r="AF943" s="5">
        <v>2</v>
      </c>
      <c r="AG943" s="10">
        <f>VLOOKUP(B943,[1]NPRS!$A$29:$O$1904,10,FALSE)</f>
        <v>0.14000000000000001</v>
      </c>
      <c r="AH943" s="5" t="str">
        <f>VLOOKUP(B943,'[1]Current Slope List'!$A$29:$M$1904,12,FALSE)</f>
        <v>Yes</v>
      </c>
      <c r="AI943" s="6" t="str">
        <f>IF(VLOOKUP(B943,'[1]intensive 2019'!$A$2:$E$145,1,TRUE)=B943,"Y","N")</f>
        <v>Y</v>
      </c>
      <c r="AJ943" s="6" t="s">
        <v>50</v>
      </c>
      <c r="AK943" s="5">
        <v>13</v>
      </c>
      <c r="AL943" s="6" t="s">
        <v>50</v>
      </c>
      <c r="AM943" s="6" t="s">
        <v>50</v>
      </c>
      <c r="AN943" s="6" t="s">
        <v>50</v>
      </c>
      <c r="AO943" s="6" t="s">
        <v>50</v>
      </c>
      <c r="AP943" s="6" t="s">
        <v>50</v>
      </c>
    </row>
    <row r="944" spans="1:42">
      <c r="A944" s="5">
        <v>943</v>
      </c>
      <c r="B944" s="5" t="s">
        <v>1681</v>
      </c>
      <c r="C944" s="6" t="str">
        <f>IF(VLOOKUP(B944,'[1]Current Slope List'!$A$29:$M$1904,1,FALSE)=B944,"Y","N")</f>
        <v>Y</v>
      </c>
      <c r="D944" s="5" t="str">
        <f>VLOOKUP(B944,'[1]Current Slope List'!$A$29:$M$1904,2,FALSE)</f>
        <v>11SE-A/R410</v>
      </c>
      <c r="E944" s="5">
        <f>VLOOKUP(B944,'[1]Current Slope List'!$A$29:$M$1904,3,FALSE)</f>
        <v>0</v>
      </c>
      <c r="F944" s="6" t="str">
        <f t="shared" si="28"/>
        <v>WHOLE</v>
      </c>
      <c r="G944" s="6" t="str">
        <f>VLOOKUP(B944,'[1]Current Slope List'!$A$29:$M$1904,4,FALSE)</f>
        <v>E</v>
      </c>
      <c r="H944" s="6" t="str">
        <f>VLOOKUP(B944,'[1]Current Slope List'!$A$29:$M$1904,5,FALSE)</f>
        <v>NP&amp;CB</v>
      </c>
      <c r="I944" s="6" t="s">
        <v>1638</v>
      </c>
      <c r="K944" s="6" t="str">
        <f>VLOOKUP(B944,'[1]Current Slope List'!$A$29:$M$1904,11,FALSE)</f>
        <v>NorthPoint</v>
      </c>
      <c r="L944" s="5" t="s">
        <v>1677</v>
      </c>
      <c r="M944" s="5" t="s">
        <v>1678</v>
      </c>
      <c r="N944" s="5" t="str">
        <f>VLOOKUP(B944,'[1]Current Slope List'!$A$29:$M$1904,8,FALSE)</f>
        <v>LCSD</v>
      </c>
      <c r="O944" s="7" t="s">
        <v>125</v>
      </c>
      <c r="P944" s="6" t="s">
        <v>49</v>
      </c>
      <c r="Q944" s="6" t="s">
        <v>49</v>
      </c>
      <c r="R944" s="6" t="s">
        <v>49</v>
      </c>
      <c r="S944" s="6" t="s">
        <v>49</v>
      </c>
      <c r="T944" s="6" t="s">
        <v>49</v>
      </c>
      <c r="U944" s="6" t="s">
        <v>49</v>
      </c>
      <c r="V944" s="6" t="s">
        <v>49</v>
      </c>
      <c r="W944" s="6" t="s">
        <v>49</v>
      </c>
      <c r="X944" s="6" t="s">
        <v>49</v>
      </c>
      <c r="Y944" s="6" t="s">
        <v>49</v>
      </c>
      <c r="Z944" s="6" t="s">
        <v>49</v>
      </c>
      <c r="AA944" s="9" t="s">
        <v>990</v>
      </c>
      <c r="AB944" s="9" t="s">
        <v>436</v>
      </c>
      <c r="AC944" s="9" t="s">
        <v>121</v>
      </c>
      <c r="AD944" s="9" t="s">
        <v>56</v>
      </c>
      <c r="AE944" s="9" t="s">
        <v>62</v>
      </c>
      <c r="AF944" s="5">
        <v>2</v>
      </c>
      <c r="AG944" s="10">
        <f>VLOOKUP(B944,[1]NPRS!$A$29:$O$1904,10,FALSE)</f>
        <v>232.19</v>
      </c>
      <c r="AH944" s="5" t="str">
        <f>VLOOKUP(B944,'[1]Current Slope List'!$A$29:$M$1904,12,FALSE)</f>
        <v>No</v>
      </c>
      <c r="AI944" s="6" t="str">
        <f>IF(VLOOKUP(B944,'[1]intensive 2019'!$A$2:$E$145,1,TRUE)=B944,"Y","N")</f>
        <v>N</v>
      </c>
      <c r="AJ944" s="6" t="s">
        <v>50</v>
      </c>
      <c r="AL944" s="6" t="s">
        <v>50</v>
      </c>
      <c r="AM944" s="6" t="s">
        <v>50</v>
      </c>
      <c r="AN944" s="6" t="s">
        <v>50</v>
      </c>
      <c r="AO944" s="6" t="s">
        <v>50</v>
      </c>
      <c r="AP944" s="6" t="s">
        <v>50</v>
      </c>
    </row>
    <row r="945" spans="1:42">
      <c r="A945" s="5">
        <v>944</v>
      </c>
      <c r="B945" s="5" t="s">
        <v>1682</v>
      </c>
      <c r="C945" s="6" t="str">
        <f>IF(VLOOKUP(B945,'[1]Current Slope List'!$A$29:$M$1904,1,FALSE)=B945,"Y","N")</f>
        <v>Y</v>
      </c>
      <c r="D945" s="5" t="str">
        <f>VLOOKUP(B945,'[1]Current Slope List'!$A$29:$M$1904,2,FALSE)</f>
        <v>11SE-A/CR874</v>
      </c>
      <c r="E945" s="5">
        <f>VLOOKUP(B945,'[1]Current Slope List'!$A$29:$M$1904,3,FALSE)</f>
        <v>0</v>
      </c>
      <c r="F945" s="6" t="str">
        <f t="shared" si="28"/>
        <v>WHOLE</v>
      </c>
      <c r="G945" s="6" t="str">
        <f>VLOOKUP(B945,'[1]Current Slope List'!$A$29:$M$1904,4,FALSE)</f>
        <v>E</v>
      </c>
      <c r="H945" s="6" t="str">
        <f>VLOOKUP(B945,'[1]Current Slope List'!$A$29:$M$1904,5,FALSE)</f>
        <v>NP&amp;CB</v>
      </c>
      <c r="I945" s="6" t="s">
        <v>1638</v>
      </c>
      <c r="K945" s="6" t="str">
        <f>VLOOKUP(B945,'[1]Current Slope List'!$A$29:$M$1904,11,FALSE)</f>
        <v>TinHau</v>
      </c>
      <c r="L945" s="5" t="s">
        <v>1683</v>
      </c>
      <c r="M945" s="5" t="s">
        <v>1684</v>
      </c>
      <c r="N945" s="5" t="str">
        <f>VLOOKUP(B945,'[1]Current Slope List'!$A$29:$M$1904,8,FALSE)</f>
        <v>EB</v>
      </c>
      <c r="O945" s="7" t="s">
        <v>46</v>
      </c>
      <c r="P945" s="7">
        <v>36</v>
      </c>
      <c r="Q945" s="7">
        <v>4.0999999999999996</v>
      </c>
      <c r="R945" s="7">
        <v>2</v>
      </c>
      <c r="S945" s="7">
        <f t="shared" si="29"/>
        <v>8.1999999999999993</v>
      </c>
      <c r="T945" s="17">
        <v>0</v>
      </c>
      <c r="U945" s="17">
        <v>0</v>
      </c>
      <c r="V945" s="17">
        <v>0</v>
      </c>
      <c r="W945" s="17">
        <v>1</v>
      </c>
      <c r="X945" s="17">
        <v>0</v>
      </c>
      <c r="Y945" s="6" t="s">
        <v>61</v>
      </c>
      <c r="Z945" s="6" t="s">
        <v>72</v>
      </c>
      <c r="AA945" s="9">
        <v>3.2</v>
      </c>
      <c r="AB945" s="9" t="s">
        <v>94</v>
      </c>
      <c r="AC945" s="9" t="s">
        <v>121</v>
      </c>
      <c r="AD945" s="9" t="s">
        <v>79</v>
      </c>
      <c r="AE945" s="9" t="s">
        <v>72</v>
      </c>
      <c r="AF945" s="5">
        <v>1</v>
      </c>
      <c r="AG945" s="10">
        <f>VLOOKUP(B945,[1]NPRS!$A$29:$O$1904,10,FALSE)</f>
        <v>10.54</v>
      </c>
      <c r="AH945" s="5" t="str">
        <f>VLOOKUP(B945,'[1]Current Slope List'!$A$29:$M$1904,12,FALSE)</f>
        <v>No</v>
      </c>
      <c r="AI945" s="6" t="str">
        <f>IF(VLOOKUP(B945,'[1]intensive 2019'!$A$2:$E$145,1,TRUE)=B945,"Y","N")</f>
        <v>N</v>
      </c>
      <c r="AJ945" s="6" t="s">
        <v>50</v>
      </c>
      <c r="AL945" s="6" t="s">
        <v>50</v>
      </c>
      <c r="AM945" s="6" t="s">
        <v>50</v>
      </c>
      <c r="AN945" s="6" t="s">
        <v>50</v>
      </c>
      <c r="AO945" s="6" t="s">
        <v>50</v>
      </c>
      <c r="AP945" s="6" t="s">
        <v>50</v>
      </c>
    </row>
    <row r="946" spans="1:42">
      <c r="A946" s="5">
        <v>945</v>
      </c>
      <c r="B946" s="5" t="s">
        <v>1685</v>
      </c>
      <c r="C946" s="6" t="str">
        <f>IF(VLOOKUP(B946,'[1]Current Slope List'!$A$29:$M$1904,1,FALSE)=B946,"Y","N")</f>
        <v>Y</v>
      </c>
      <c r="D946" s="5" t="str">
        <f>VLOOKUP(B946,'[1]Current Slope List'!$A$29:$M$1904,2,FALSE)</f>
        <v>11SE-A/FR64</v>
      </c>
      <c r="E946" s="5">
        <f>VLOOKUP(B946,'[1]Current Slope List'!$A$29:$M$1904,3,FALSE)</f>
        <v>2</v>
      </c>
      <c r="F946" s="6">
        <f t="shared" si="28"/>
        <v>2</v>
      </c>
      <c r="G946" s="6" t="str">
        <f>VLOOKUP(B946,'[1]Current Slope List'!$A$29:$M$1904,4,FALSE)</f>
        <v>E</v>
      </c>
      <c r="H946" s="6" t="str">
        <f>VLOOKUP(B946,'[1]Current Slope List'!$A$29:$M$1904,5,FALSE)</f>
        <v>NP&amp;CB</v>
      </c>
      <c r="I946" s="6" t="s">
        <v>1638</v>
      </c>
      <c r="K946" s="6" t="str">
        <f>VLOOKUP(B946,'[1]Current Slope List'!$A$29:$M$1904,11,FALSE)</f>
        <v>TinHau</v>
      </c>
      <c r="L946" s="5" t="s">
        <v>1683</v>
      </c>
      <c r="M946" s="5" t="s">
        <v>1684</v>
      </c>
      <c r="N946" s="5" t="str">
        <f>VLOOKUP(B946,'[1]Current Slope List'!$A$29:$M$1904,8,FALSE)</f>
        <v>EB</v>
      </c>
      <c r="O946" s="7" t="s">
        <v>125</v>
      </c>
      <c r="P946" s="7">
        <v>35</v>
      </c>
      <c r="Q946" s="7">
        <v>13.5</v>
      </c>
      <c r="R946" s="7">
        <v>100</v>
      </c>
      <c r="S946" s="7">
        <f t="shared" si="29"/>
        <v>1350</v>
      </c>
      <c r="T946" s="17">
        <v>0</v>
      </c>
      <c r="U946" s="17">
        <v>0.9</v>
      </c>
      <c r="V946" s="17">
        <v>0</v>
      </c>
      <c r="W946" s="17">
        <v>0</v>
      </c>
      <c r="X946" s="17">
        <v>0.1</v>
      </c>
      <c r="Y946" s="6" t="s">
        <v>61</v>
      </c>
      <c r="Z946" s="6" t="s">
        <v>62</v>
      </c>
      <c r="AA946" s="9" t="s">
        <v>1686</v>
      </c>
      <c r="AB946" s="9" t="s">
        <v>1687</v>
      </c>
      <c r="AC946" s="9" t="s">
        <v>302</v>
      </c>
      <c r="AD946" s="9" t="s">
        <v>389</v>
      </c>
      <c r="AE946" s="9" t="s">
        <v>303</v>
      </c>
      <c r="AF946" s="5">
        <v>1</v>
      </c>
      <c r="AG946" s="10">
        <f>VLOOKUP(B946,[1]NPRS!$A$29:$O$1904,10,FALSE)</f>
        <v>0</v>
      </c>
      <c r="AH946" s="5" t="str">
        <f>VLOOKUP(B946,'[1]Current Slope List'!$A$29:$M$1904,12,FALSE)</f>
        <v>Yes</v>
      </c>
      <c r="AI946" s="6" t="str">
        <f>IF(VLOOKUP(B946,'[1]intensive 2019'!$A$2:$E$145,1,TRUE)=B946,"Y","N")</f>
        <v>Y</v>
      </c>
      <c r="AJ946" s="6" t="s">
        <v>50</v>
      </c>
      <c r="AK946" s="5">
        <v>87</v>
      </c>
      <c r="AL946" s="6" t="s">
        <v>50</v>
      </c>
      <c r="AM946" s="6" t="s">
        <v>50</v>
      </c>
      <c r="AN946" s="6" t="s">
        <v>50</v>
      </c>
      <c r="AO946" s="6" t="s">
        <v>50</v>
      </c>
      <c r="AP946" s="6" t="s">
        <v>50</v>
      </c>
    </row>
    <row r="947" spans="1:42">
      <c r="A947" s="5">
        <v>946</v>
      </c>
      <c r="B947" s="5" t="s">
        <v>1688</v>
      </c>
      <c r="C947" s="6" t="str">
        <f>IF(VLOOKUP(B947,'[1]Current Slope List'!$A$29:$M$1904,1,FALSE)=B947,"Y","N")</f>
        <v>Y</v>
      </c>
      <c r="D947" s="5" t="str">
        <f>VLOOKUP(B947,'[1]Current Slope List'!$A$29:$M$1904,2,FALSE)</f>
        <v>11SE-A/R279</v>
      </c>
      <c r="E947" s="5">
        <f>VLOOKUP(B947,'[1]Current Slope List'!$A$29:$M$1904,3,FALSE)</f>
        <v>0</v>
      </c>
      <c r="F947" s="6" t="str">
        <f t="shared" si="28"/>
        <v>WHOLE</v>
      </c>
      <c r="G947" s="6" t="str">
        <f>VLOOKUP(B947,'[1]Current Slope List'!$A$29:$M$1904,4,FALSE)</f>
        <v>E</v>
      </c>
      <c r="H947" s="6" t="str">
        <f>VLOOKUP(B947,'[1]Current Slope List'!$A$29:$M$1904,5,FALSE)</f>
        <v>NP&amp;CB</v>
      </c>
      <c r="I947" s="6" t="s">
        <v>1638</v>
      </c>
      <c r="K947" s="6" t="str">
        <f>VLOOKUP(B947,'[1]Current Slope List'!$A$29:$M$1904,11,FALSE)</f>
        <v>TinHau</v>
      </c>
      <c r="L947" s="5" t="s">
        <v>1683</v>
      </c>
      <c r="M947" s="5" t="s">
        <v>1684</v>
      </c>
      <c r="N947" s="5" t="str">
        <f>VLOOKUP(B947,'[1]Current Slope List'!$A$29:$M$1904,8,FALSE)</f>
        <v>EB</v>
      </c>
      <c r="O947" s="7" t="s">
        <v>46</v>
      </c>
      <c r="P947" s="6" t="s">
        <v>49</v>
      </c>
      <c r="Q947" s="6" t="s">
        <v>49</v>
      </c>
      <c r="R947" s="6" t="s">
        <v>49</v>
      </c>
      <c r="S947" s="6" t="s">
        <v>49</v>
      </c>
      <c r="T947" s="6" t="s">
        <v>49</v>
      </c>
      <c r="U947" s="6" t="s">
        <v>49</v>
      </c>
      <c r="V947" s="6" t="s">
        <v>49</v>
      </c>
      <c r="W947" s="6" t="s">
        <v>49</v>
      </c>
      <c r="X947" s="6" t="s">
        <v>49</v>
      </c>
      <c r="Y947" s="6" t="s">
        <v>49</v>
      </c>
      <c r="Z947" s="6" t="s">
        <v>49</v>
      </c>
      <c r="AA947" s="9">
        <v>8</v>
      </c>
      <c r="AB947" s="9" t="s">
        <v>790</v>
      </c>
      <c r="AC947" s="9" t="s">
        <v>121</v>
      </c>
      <c r="AD947" s="9" t="s">
        <v>79</v>
      </c>
      <c r="AE947" s="9" t="s">
        <v>72</v>
      </c>
      <c r="AF947" s="5">
        <v>1</v>
      </c>
      <c r="AG947" s="10">
        <f>VLOOKUP(B947,[1]NPRS!$A$29:$O$1904,10,FALSE)</f>
        <v>0</v>
      </c>
      <c r="AH947" s="5" t="str">
        <f>VLOOKUP(B947,'[1]Current Slope List'!$A$29:$M$1904,12,FALSE)</f>
        <v>No</v>
      </c>
      <c r="AI947" s="6" t="str">
        <f>IF(VLOOKUP(B947,'[1]intensive 2019'!$A$2:$E$145,1,TRUE)=B947,"Y","N")</f>
        <v>N</v>
      </c>
      <c r="AJ947" s="6" t="s">
        <v>50</v>
      </c>
      <c r="AL947" s="6" t="s">
        <v>50</v>
      </c>
      <c r="AM947" s="6" t="s">
        <v>50</v>
      </c>
      <c r="AN947" s="6" t="s">
        <v>50</v>
      </c>
      <c r="AO947" s="6" t="s">
        <v>50</v>
      </c>
      <c r="AP947" s="6" t="s">
        <v>50</v>
      </c>
    </row>
    <row r="948" spans="1:42">
      <c r="A948" s="5">
        <v>947</v>
      </c>
      <c r="B948" s="5" t="s">
        <v>1689</v>
      </c>
      <c r="C948" s="6" t="str">
        <f>IF(VLOOKUP(B948,'[1]Current Slope List'!$A$29:$M$1904,1,FALSE)=B948,"Y","N")</f>
        <v>Y</v>
      </c>
      <c r="D948" s="5" t="str">
        <f>VLOOKUP(B948,'[1]Current Slope List'!$A$29:$M$1904,2,FALSE)</f>
        <v>11SE-A/C724</v>
      </c>
      <c r="E948" s="5">
        <f>VLOOKUP(B948,'[1]Current Slope List'!$A$29:$M$1904,3,FALSE)</f>
        <v>0</v>
      </c>
      <c r="F948" s="6" t="str">
        <f t="shared" si="28"/>
        <v>WHOLE</v>
      </c>
      <c r="G948" s="6" t="str">
        <f>VLOOKUP(B948,'[1]Current Slope List'!$A$29:$M$1904,4,FALSE)</f>
        <v>E</v>
      </c>
      <c r="H948" s="6" t="str">
        <f>VLOOKUP(B948,'[1]Current Slope List'!$A$29:$M$1904,5,FALSE)</f>
        <v>NP&amp;CB</v>
      </c>
      <c r="I948" s="6" t="s">
        <v>1638</v>
      </c>
      <c r="K948" s="6" t="str">
        <f>VLOOKUP(B948,'[1]Current Slope List'!$A$29:$M$1904,11,FALSE)</f>
        <v>NorthPoint</v>
      </c>
      <c r="L948" s="5" t="s">
        <v>1690</v>
      </c>
      <c r="M948" s="5" t="s">
        <v>1691</v>
      </c>
      <c r="N948" s="5" t="str">
        <f>VLOOKUP(B948,'[1]Current Slope List'!$A$29:$M$1904,8,FALSE)</f>
        <v>EB</v>
      </c>
      <c r="O948" s="7" t="s">
        <v>125</v>
      </c>
      <c r="P948" s="7">
        <v>45</v>
      </c>
      <c r="Q948" s="7">
        <v>44</v>
      </c>
      <c r="R948" s="7">
        <v>100</v>
      </c>
      <c r="S948" s="7">
        <f t="shared" si="29"/>
        <v>4400</v>
      </c>
      <c r="T948" s="17">
        <v>0</v>
      </c>
      <c r="U948" s="17">
        <v>0.05</v>
      </c>
      <c r="V948" s="17">
        <v>0</v>
      </c>
      <c r="W948" s="17">
        <v>0.95</v>
      </c>
      <c r="X948" s="17">
        <v>0</v>
      </c>
      <c r="Y948" s="6" t="s">
        <v>84</v>
      </c>
      <c r="Z948" s="6" t="s">
        <v>72</v>
      </c>
      <c r="AA948" s="9" t="s">
        <v>116</v>
      </c>
      <c r="AB948" s="9" t="s">
        <v>116</v>
      </c>
      <c r="AC948" s="9" t="s">
        <v>116</v>
      </c>
      <c r="AD948" s="9" t="s">
        <v>116</v>
      </c>
      <c r="AE948" s="9" t="s">
        <v>49</v>
      </c>
      <c r="AF948" s="5">
        <v>1</v>
      </c>
      <c r="AG948" s="10">
        <f>VLOOKUP(B948,[1]NPRS!$A$29:$O$1904,10,FALSE)</f>
        <v>0</v>
      </c>
      <c r="AH948" s="5" t="str">
        <f>VLOOKUP(B948,'[1]Current Slope List'!$A$29:$M$1904,12,FALSE)</f>
        <v>Yes</v>
      </c>
      <c r="AI948" s="6" t="str">
        <f>IF(VLOOKUP(B948,'[1]intensive 2019'!$A$2:$E$145,1,TRUE)=B948,"Y","N")</f>
        <v>N</v>
      </c>
      <c r="AJ948" s="6" t="s">
        <v>50</v>
      </c>
      <c r="AK948" s="5">
        <v>6</v>
      </c>
      <c r="AL948" s="6" t="s">
        <v>50</v>
      </c>
      <c r="AM948" s="6" t="s">
        <v>50</v>
      </c>
      <c r="AN948" s="6" t="s">
        <v>50</v>
      </c>
      <c r="AO948" s="6" t="s">
        <v>50</v>
      </c>
      <c r="AP948" s="6" t="s">
        <v>50</v>
      </c>
    </row>
    <row r="949" spans="1:42">
      <c r="A949" s="5">
        <v>948</v>
      </c>
      <c r="B949" s="5" t="s">
        <v>1692</v>
      </c>
      <c r="C949" s="6" t="str">
        <f>IF(VLOOKUP(B949,'[1]Current Slope List'!$A$29:$M$1904,1,FALSE)=B949,"Y","N")</f>
        <v>Y</v>
      </c>
      <c r="D949" s="5" t="str">
        <f>VLOOKUP(B949,'[1]Current Slope List'!$A$29:$M$1904,2,FALSE)</f>
        <v>11SE-A/C83</v>
      </c>
      <c r="E949" s="5">
        <f>VLOOKUP(B949,'[1]Current Slope List'!$A$29:$M$1904,3,FALSE)</f>
        <v>0</v>
      </c>
      <c r="F949" s="6" t="str">
        <f t="shared" si="28"/>
        <v>WHOLE</v>
      </c>
      <c r="G949" s="6" t="str">
        <f>VLOOKUP(B949,'[1]Current Slope List'!$A$29:$M$1904,4,FALSE)</f>
        <v>E</v>
      </c>
      <c r="H949" s="6" t="str">
        <f>VLOOKUP(B949,'[1]Current Slope List'!$A$29:$M$1904,5,FALSE)</f>
        <v>NP&amp;CB</v>
      </c>
      <c r="I949" s="6" t="s">
        <v>1638</v>
      </c>
      <c r="K949" s="6" t="str">
        <f>VLOOKUP(B949,'[1]Current Slope List'!$A$29:$M$1904,11,FALSE)</f>
        <v>NorthPoint</v>
      </c>
      <c r="L949" s="5" t="s">
        <v>1690</v>
      </c>
      <c r="M949" s="5" t="s">
        <v>1691</v>
      </c>
      <c r="N949" s="5" t="str">
        <f>VLOOKUP(B949,'[1]Current Slope List'!$A$29:$M$1904,8,FALSE)</f>
        <v>EB</v>
      </c>
      <c r="O949" s="7" t="s">
        <v>125</v>
      </c>
      <c r="P949" s="7">
        <v>40</v>
      </c>
      <c r="Q949" s="7">
        <v>53</v>
      </c>
      <c r="R949" s="7">
        <v>80</v>
      </c>
      <c r="S949" s="7">
        <f t="shared" si="29"/>
        <v>4240</v>
      </c>
      <c r="T949" s="17">
        <v>0</v>
      </c>
      <c r="U949" s="17">
        <v>0</v>
      </c>
      <c r="V949" s="17">
        <v>0</v>
      </c>
      <c r="W949" s="17">
        <v>1</v>
      </c>
      <c r="X949" s="17">
        <v>0</v>
      </c>
      <c r="Y949" s="6" t="s">
        <v>61</v>
      </c>
      <c r="Z949" s="6" t="s">
        <v>72</v>
      </c>
      <c r="AA949" s="9" t="s">
        <v>116</v>
      </c>
      <c r="AB949" s="9" t="s">
        <v>116</v>
      </c>
      <c r="AC949" s="9" t="s">
        <v>116</v>
      </c>
      <c r="AD949" s="9" t="s">
        <v>116</v>
      </c>
      <c r="AE949" s="9" t="s">
        <v>49</v>
      </c>
      <c r="AF949" s="5">
        <v>1</v>
      </c>
      <c r="AG949" s="10">
        <f>VLOOKUP(B949,[1]NPRS!$A$29:$O$1904,10,FALSE)</f>
        <v>0</v>
      </c>
      <c r="AH949" s="5" t="str">
        <f>VLOOKUP(B949,'[1]Current Slope List'!$A$29:$M$1904,12,FALSE)</f>
        <v>Yes</v>
      </c>
      <c r="AI949" s="6" t="str">
        <f>IF(VLOOKUP(B949,'[1]intensive 2019'!$A$2:$E$145,1,TRUE)=B949,"Y","N")</f>
        <v>N</v>
      </c>
      <c r="AJ949" s="6" t="s">
        <v>50</v>
      </c>
      <c r="AK949" s="5">
        <v>34</v>
      </c>
      <c r="AL949" s="6" t="s">
        <v>50</v>
      </c>
      <c r="AM949" s="6" t="s">
        <v>50</v>
      </c>
      <c r="AN949" s="6" t="s">
        <v>50</v>
      </c>
      <c r="AO949" s="6" t="s">
        <v>50</v>
      </c>
      <c r="AP949" s="6" t="s">
        <v>50</v>
      </c>
    </row>
    <row r="950" spans="1:42" ht="17.100000000000001">
      <c r="B950" s="5" t="s">
        <v>1693</v>
      </c>
      <c r="C950" s="6" t="str">
        <f>IF(VLOOKUP(B950,'[1]Current Slope List'!$A$29:$M$1904,1,FALSE)=B950,"Y","N")</f>
        <v>Y</v>
      </c>
      <c r="D950" s="5" t="str">
        <f>VLOOKUP(B950,'[1]Current Slope List'!$A$29:$M$1904,2,FALSE)</f>
        <v>11SE-A/C277</v>
      </c>
      <c r="E950" s="5">
        <f>VLOOKUP(B950,'[1]Current Slope List'!$A$29:$M$1904,3,FALSE)</f>
        <v>2</v>
      </c>
      <c r="F950" s="6">
        <f t="shared" si="28"/>
        <v>2</v>
      </c>
      <c r="G950" s="6" t="str">
        <f>VLOOKUP(B950,'[1]Current Slope List'!$A$29:$M$1904,4,FALSE)</f>
        <v>E</v>
      </c>
      <c r="H950" s="6" t="str">
        <f>VLOOKUP(B950,'[1]Current Slope List'!$A$29:$M$1904,5,FALSE)</f>
        <v>NP&amp;CB</v>
      </c>
      <c r="K950" s="6" t="str">
        <f>VLOOKUP(B950,'[1]Current Slope List'!$A$29:$M$1904,11,FALSE)</f>
        <v>NorthPoint</v>
      </c>
      <c r="L950" s="18" t="s">
        <v>1690</v>
      </c>
      <c r="M950" s="18" t="s">
        <v>1691</v>
      </c>
      <c r="O950" s="7" t="s">
        <v>46</v>
      </c>
      <c r="P950" s="7">
        <v>35</v>
      </c>
      <c r="Q950" s="7">
        <v>20</v>
      </c>
      <c r="R950" s="7">
        <v>45</v>
      </c>
      <c r="S950" s="7">
        <f t="shared" si="29"/>
        <v>900</v>
      </c>
      <c r="T950" s="17">
        <v>0</v>
      </c>
      <c r="U950" s="17">
        <v>1</v>
      </c>
      <c r="V950" s="17">
        <v>0</v>
      </c>
      <c r="W950" s="17">
        <v>0</v>
      </c>
      <c r="X950" s="17">
        <v>0</v>
      </c>
      <c r="Y950" s="6" t="s">
        <v>61</v>
      </c>
      <c r="Z950" s="6" t="s">
        <v>62</v>
      </c>
      <c r="AE950" s="9" t="s">
        <v>49</v>
      </c>
      <c r="AG950" s="10">
        <f>VLOOKUP(B950,[1]NPRS!$A$29:$O$1904,10,FALSE)</f>
        <v>0</v>
      </c>
      <c r="AI950" s="6" t="str">
        <f>IF(VLOOKUP(B950,'[1]intensive 2019'!$A$2:$E$145,1,TRUE)=B950,"Y","N")</f>
        <v>N</v>
      </c>
      <c r="AJ950" s="6" t="str">
        <f>IF(VLOOKUP(B950,[1]PWI!$A$2:$B$239,1,FALSE)=B950,"Y","N")</f>
        <v>Y</v>
      </c>
      <c r="AK950" s="5">
        <v>0</v>
      </c>
      <c r="AL950" s="6" t="s">
        <v>50</v>
      </c>
      <c r="AM950" s="6" t="s">
        <v>50</v>
      </c>
      <c r="AN950" s="6" t="s">
        <v>50</v>
      </c>
      <c r="AO950" s="6" t="s">
        <v>50</v>
      </c>
      <c r="AP950" s="6" t="s">
        <v>50</v>
      </c>
    </row>
    <row r="951" spans="1:42">
      <c r="A951" s="5">
        <v>949</v>
      </c>
      <c r="B951" s="5" t="s">
        <v>1694</v>
      </c>
      <c r="C951" s="6" t="str">
        <f>IF(VLOOKUP(B951,'[1]Current Slope List'!$A$29:$M$1904,1,FALSE)=B951,"Y","N")</f>
        <v>Y</v>
      </c>
      <c r="D951" s="5" t="str">
        <f>VLOOKUP(B951,'[1]Current Slope List'!$A$29:$M$1904,2,FALSE)</f>
        <v>11SE-A/C524</v>
      </c>
      <c r="E951" s="5">
        <f>VLOOKUP(B951,'[1]Current Slope List'!$A$29:$M$1904,3,FALSE)</f>
        <v>0</v>
      </c>
      <c r="F951" s="6" t="str">
        <f t="shared" si="28"/>
        <v>WHOLE</v>
      </c>
      <c r="G951" s="6" t="str">
        <f>VLOOKUP(B951,'[1]Current Slope List'!$A$29:$M$1904,4,FALSE)</f>
        <v>E</v>
      </c>
      <c r="H951" s="6" t="str">
        <f>VLOOKUP(B951,'[1]Current Slope List'!$A$29:$M$1904,5,FALSE)</f>
        <v>NP&amp;CB</v>
      </c>
      <c r="I951" s="6" t="s">
        <v>1638</v>
      </c>
      <c r="K951" s="6" t="str">
        <f>VLOOKUP(B951,'[1]Current Slope List'!$A$29:$M$1904,11,FALSE)</f>
        <v>NorthPoint</v>
      </c>
      <c r="L951" s="5" t="s">
        <v>1695</v>
      </c>
      <c r="M951" s="5" t="s">
        <v>1696</v>
      </c>
      <c r="N951" s="5" t="s">
        <v>1697</v>
      </c>
      <c r="O951" s="7" t="s">
        <v>46</v>
      </c>
      <c r="P951" s="7">
        <v>60</v>
      </c>
      <c r="Q951" s="7">
        <v>22.5</v>
      </c>
      <c r="R951" s="7">
        <v>75</v>
      </c>
      <c r="S951" s="7">
        <f t="shared" si="29"/>
        <v>1687.5</v>
      </c>
      <c r="T951" s="17">
        <v>0</v>
      </c>
      <c r="U951" s="17">
        <v>0.2</v>
      </c>
      <c r="V951" s="17">
        <v>0</v>
      </c>
      <c r="W951" s="17">
        <v>0.8</v>
      </c>
      <c r="X951" s="17">
        <v>0</v>
      </c>
      <c r="Y951" s="6" t="s">
        <v>61</v>
      </c>
      <c r="Z951" s="6" t="s">
        <v>72</v>
      </c>
      <c r="AA951" s="9" t="s">
        <v>116</v>
      </c>
      <c r="AB951" s="9" t="s">
        <v>116</v>
      </c>
      <c r="AC951" s="9" t="s">
        <v>116</v>
      </c>
      <c r="AD951" s="9" t="s">
        <v>116</v>
      </c>
      <c r="AE951" s="9" t="s">
        <v>49</v>
      </c>
      <c r="AF951" s="5">
        <v>2</v>
      </c>
      <c r="AG951" s="10">
        <f>VLOOKUP(B951,[1]NPRS!$A$29:$O$1904,10,FALSE)</f>
        <v>64.739999999999995</v>
      </c>
      <c r="AH951" s="5" t="s">
        <v>1698</v>
      </c>
      <c r="AI951" s="6" t="str">
        <f>IF(VLOOKUP(B951,'[1]intensive 2019'!$A$2:$E$145,1,TRUE)=B951,"Y","N")</f>
        <v>N</v>
      </c>
      <c r="AJ951" s="6" t="str">
        <f>IF(VLOOKUP(B951,[1]PWI!$A$2:$B$239,1,FALSE)=B951,"Y","N")</f>
        <v>Y</v>
      </c>
      <c r="AK951" s="5">
        <v>29</v>
      </c>
      <c r="AL951" s="6" t="s">
        <v>50</v>
      </c>
      <c r="AM951" s="6" t="s">
        <v>50</v>
      </c>
      <c r="AN951" s="6" t="s">
        <v>50</v>
      </c>
      <c r="AO951" s="6" t="s">
        <v>50</v>
      </c>
      <c r="AP951" s="6" t="s">
        <v>50</v>
      </c>
    </row>
    <row r="952" spans="1:42">
      <c r="A952" s="5">
        <v>950</v>
      </c>
      <c r="B952" s="5" t="s">
        <v>1699</v>
      </c>
      <c r="C952" s="6" t="str">
        <f>IF(VLOOKUP(B952,'[1]Current Slope List'!$A$29:$M$1904,1,FALSE)=B952,"Y","N")</f>
        <v>Y</v>
      </c>
      <c r="D952" s="5" t="str">
        <f>VLOOKUP(B952,'[1]Current Slope List'!$A$29:$M$1904,2,FALSE)</f>
        <v>11SE-A/C842</v>
      </c>
      <c r="E952" s="5" t="str">
        <f>VLOOKUP(B952,'[1]Current Slope List'!$A$29:$M$1904,3,FALSE)</f>
        <v>1,2</v>
      </c>
      <c r="F952" s="6" t="str">
        <f t="shared" si="28"/>
        <v>1,2</v>
      </c>
      <c r="G952" s="6" t="str">
        <f>VLOOKUP(B952,'[1]Current Slope List'!$A$29:$M$1904,4,FALSE)</f>
        <v>E</v>
      </c>
      <c r="H952" s="6" t="str">
        <f>VLOOKUP(B952,'[1]Current Slope List'!$A$29:$M$1904,5,FALSE)</f>
        <v>NP&amp;CB</v>
      </c>
      <c r="I952" s="6" t="s">
        <v>1638</v>
      </c>
      <c r="K952" s="6" t="str">
        <f>VLOOKUP(B952,'[1]Current Slope List'!$A$29:$M$1904,11,FALSE)</f>
        <v>NorthPoint</v>
      </c>
      <c r="L952" s="5" t="s">
        <v>1695</v>
      </c>
      <c r="M952" s="5" t="s">
        <v>1696</v>
      </c>
      <c r="N952" s="5" t="s">
        <v>1700</v>
      </c>
      <c r="O952" s="7" t="s">
        <v>46</v>
      </c>
      <c r="P952" s="7">
        <v>48</v>
      </c>
      <c r="Q952" s="7">
        <v>5.4</v>
      </c>
      <c r="R952" s="7">
        <v>40</v>
      </c>
      <c r="S952" s="7">
        <f t="shared" si="29"/>
        <v>216</v>
      </c>
      <c r="T952" s="17">
        <v>0</v>
      </c>
      <c r="U952" s="17">
        <v>0</v>
      </c>
      <c r="V952" s="17">
        <v>0</v>
      </c>
      <c r="W952" s="17">
        <v>1</v>
      </c>
      <c r="X952" s="17">
        <v>0</v>
      </c>
      <c r="Y952" s="6" t="s">
        <v>1701</v>
      </c>
      <c r="Z952" s="6" t="s">
        <v>72</v>
      </c>
      <c r="AA952" s="9" t="s">
        <v>116</v>
      </c>
      <c r="AB952" s="9" t="s">
        <v>116</v>
      </c>
      <c r="AC952" s="9" t="s">
        <v>116</v>
      </c>
      <c r="AD952" s="9" t="s">
        <v>116</v>
      </c>
      <c r="AE952" s="9" t="s">
        <v>49</v>
      </c>
      <c r="AF952" s="5">
        <v>2</v>
      </c>
      <c r="AG952" s="10">
        <f>VLOOKUP(B952,[1]NPRS!$A$29:$O$1904,10,FALSE)</f>
        <v>2.6</v>
      </c>
      <c r="AH952" s="5" t="s">
        <v>1698</v>
      </c>
      <c r="AI952" s="6" t="str">
        <f>IF(VLOOKUP(B952,'[1]intensive 2019'!$A$2:$E$145,1,TRUE)=B952,"Y","N")</f>
        <v>N</v>
      </c>
      <c r="AJ952" s="6" t="s">
        <v>50</v>
      </c>
      <c r="AK952" s="5">
        <v>4</v>
      </c>
      <c r="AL952" s="6" t="s">
        <v>50</v>
      </c>
      <c r="AM952" s="6" t="s">
        <v>50</v>
      </c>
      <c r="AN952" s="6" t="s">
        <v>50</v>
      </c>
      <c r="AO952" s="6" t="s">
        <v>50</v>
      </c>
      <c r="AP952" s="6" t="s">
        <v>50</v>
      </c>
    </row>
    <row r="953" spans="1:42">
      <c r="A953" s="5">
        <v>951</v>
      </c>
      <c r="B953" s="5" t="s">
        <v>1702</v>
      </c>
      <c r="C953" s="6" t="str">
        <f>IF(VLOOKUP(B953,'[1]Current Slope List'!$A$29:$M$1904,1,FALSE)=B953,"Y","N")</f>
        <v>Y</v>
      </c>
      <c r="D953" s="5" t="str">
        <f>VLOOKUP(B953,'[1]Current Slope List'!$A$29:$M$1904,2,FALSE)</f>
        <v>11SE-A/R438</v>
      </c>
      <c r="E953" s="5">
        <f>VLOOKUP(B953,'[1]Current Slope List'!$A$29:$M$1904,3,FALSE)</f>
        <v>2</v>
      </c>
      <c r="F953" s="6">
        <f t="shared" si="28"/>
        <v>2</v>
      </c>
      <c r="G953" s="6" t="str">
        <f>VLOOKUP(B953,'[1]Current Slope List'!$A$29:$M$1904,4,FALSE)</f>
        <v>E</v>
      </c>
      <c r="H953" s="6" t="str">
        <f>VLOOKUP(B953,'[1]Current Slope List'!$A$29:$M$1904,5,FALSE)</f>
        <v>NP&amp;CB</v>
      </c>
      <c r="I953" s="6" t="s">
        <v>1638</v>
      </c>
      <c r="K953" s="6" t="str">
        <f>VLOOKUP(B953,'[1]Current Slope List'!$A$29:$M$1904,11,FALSE)</f>
        <v>NorthPoint</v>
      </c>
      <c r="L953" s="5" t="s">
        <v>1703</v>
      </c>
      <c r="M953" s="5" t="s">
        <v>1704</v>
      </c>
      <c r="N953" s="5" t="s">
        <v>1705</v>
      </c>
      <c r="O953" s="7" t="s">
        <v>125</v>
      </c>
      <c r="P953" s="6" t="s">
        <v>49</v>
      </c>
      <c r="Q953" s="6" t="s">
        <v>49</v>
      </c>
      <c r="R953" s="6" t="s">
        <v>49</v>
      </c>
      <c r="S953" s="6" t="s">
        <v>49</v>
      </c>
      <c r="T953" s="6" t="s">
        <v>49</v>
      </c>
      <c r="U953" s="6" t="s">
        <v>49</v>
      </c>
      <c r="V953" s="6" t="s">
        <v>49</v>
      </c>
      <c r="W953" s="6" t="s">
        <v>49</v>
      </c>
      <c r="X953" s="6" t="s">
        <v>49</v>
      </c>
      <c r="Y953" s="6" t="s">
        <v>49</v>
      </c>
      <c r="Z953" s="6" t="s">
        <v>49</v>
      </c>
      <c r="AA953" s="9" t="s">
        <v>248</v>
      </c>
      <c r="AB953" s="9" t="s">
        <v>1706</v>
      </c>
      <c r="AC953" s="9" t="s">
        <v>71</v>
      </c>
      <c r="AD953" s="9" t="s">
        <v>56</v>
      </c>
      <c r="AE953" s="9" t="s">
        <v>62</v>
      </c>
      <c r="AF953" s="5">
        <v>2</v>
      </c>
      <c r="AG953" s="10">
        <f>VLOOKUP(B953,[1]NPRS!$A$29:$O$1904,10,FALSE)</f>
        <v>1.64</v>
      </c>
      <c r="AH953" s="5" t="s">
        <v>1698</v>
      </c>
      <c r="AI953" s="6" t="str">
        <f>IF(VLOOKUP(B953,'[1]intensive 2019'!$A$2:$E$145,1,TRUE)=B953,"Y","N")</f>
        <v>N</v>
      </c>
      <c r="AJ953" s="6" t="s">
        <v>50</v>
      </c>
      <c r="AK953" s="5">
        <v>1</v>
      </c>
      <c r="AL953" s="6" t="s">
        <v>50</v>
      </c>
      <c r="AM953" s="6" t="s">
        <v>50</v>
      </c>
      <c r="AN953" s="6" t="s">
        <v>50</v>
      </c>
      <c r="AO953" s="6" t="s">
        <v>50</v>
      </c>
      <c r="AP953" s="6" t="s">
        <v>50</v>
      </c>
    </row>
    <row r="954" spans="1:42">
      <c r="A954" s="5">
        <v>952</v>
      </c>
      <c r="B954" s="5" t="s">
        <v>1707</v>
      </c>
      <c r="C954" s="6" t="str">
        <f>IF(VLOOKUP(B954,'[1]Current Slope List'!$A$29:$M$1904,1,FALSE)=B954,"Y","N")</f>
        <v>Y</v>
      </c>
      <c r="D954" s="5" t="str">
        <f>VLOOKUP(B954,'[1]Current Slope List'!$A$29:$M$1904,2,FALSE)</f>
        <v>11SW-D/C1900</v>
      </c>
      <c r="E954" s="5">
        <f>VLOOKUP(B954,'[1]Current Slope List'!$A$29:$M$1904,3,FALSE)</f>
        <v>0</v>
      </c>
      <c r="F954" s="6" t="str">
        <f t="shared" si="28"/>
        <v>WHOLE</v>
      </c>
      <c r="G954" s="6" t="str">
        <f>VLOOKUP(B954,'[1]Current Slope List'!$A$29:$M$1904,4,FALSE)</f>
        <v>CP,ML&amp;Wch</v>
      </c>
      <c r="H954" s="6" t="str">
        <f>VLOOKUP(B954,'[1]Current Slope List'!$A$29:$M$1904,5,FALSE)</f>
        <v>Wch-S</v>
      </c>
      <c r="I954" s="6" t="s">
        <v>1708</v>
      </c>
      <c r="K954" s="6">
        <f>VLOOKUP(B954,'[1]Current Slope List'!$A$29:$M$1904,11,FALSE)</f>
        <v>0</v>
      </c>
      <c r="L954" s="5" t="s">
        <v>1709</v>
      </c>
      <c r="M954" s="5" t="s">
        <v>1710</v>
      </c>
      <c r="N954" s="5" t="s">
        <v>1711</v>
      </c>
      <c r="O954" s="7" t="s">
        <v>46</v>
      </c>
      <c r="P954" s="7">
        <v>60</v>
      </c>
      <c r="Q954" s="7">
        <v>5</v>
      </c>
      <c r="R954" s="7">
        <v>25</v>
      </c>
      <c r="S954" s="7">
        <f t="shared" si="29"/>
        <v>125</v>
      </c>
      <c r="T954" s="17">
        <v>0</v>
      </c>
      <c r="U954" s="17">
        <v>1</v>
      </c>
      <c r="V954" s="17">
        <v>0</v>
      </c>
      <c r="W954" s="17">
        <v>0</v>
      </c>
      <c r="X954" s="17">
        <v>0</v>
      </c>
      <c r="Y954" s="6" t="s">
        <v>61</v>
      </c>
      <c r="Z954" s="6" t="s">
        <v>62</v>
      </c>
      <c r="AA954" s="9" t="s">
        <v>116</v>
      </c>
      <c r="AB954" s="9" t="s">
        <v>116</v>
      </c>
      <c r="AC954" s="9" t="s">
        <v>116</v>
      </c>
      <c r="AD954" s="9" t="s">
        <v>116</v>
      </c>
      <c r="AE954" s="9" t="s">
        <v>49</v>
      </c>
      <c r="AF954" s="5">
        <v>3</v>
      </c>
      <c r="AG954" s="10">
        <f>VLOOKUP(B954,[1]NPRS!$A$29:$O$1904,10,FALSE)</f>
        <v>0</v>
      </c>
      <c r="AH954" s="5" t="s">
        <v>1698</v>
      </c>
      <c r="AI954" s="6" t="str">
        <f>IF(VLOOKUP(B954,'[1]intensive 2019'!$A$2:$E$145,1,TRUE)=B954,"Y","N")</f>
        <v>N</v>
      </c>
      <c r="AJ954" s="6" t="s">
        <v>50</v>
      </c>
      <c r="AL954" s="6" t="s">
        <v>50</v>
      </c>
      <c r="AM954" s="6" t="s">
        <v>50</v>
      </c>
      <c r="AN954" s="6" t="s">
        <v>50</v>
      </c>
      <c r="AO954" s="6" t="s">
        <v>50</v>
      </c>
      <c r="AP954" s="6" t="s">
        <v>50</v>
      </c>
    </row>
    <row r="955" spans="1:42">
      <c r="A955" s="5">
        <v>953</v>
      </c>
      <c r="B955" s="5" t="s">
        <v>1712</v>
      </c>
      <c r="C955" s="6" t="str">
        <f>IF(VLOOKUP(B955,'[1]Current Slope List'!$A$29:$M$1904,1,FALSE)=B955,"Y","N")</f>
        <v>Y</v>
      </c>
      <c r="D955" s="5" t="str">
        <f>VLOOKUP(B955,'[1]Current Slope List'!$A$29:$M$1904,2,FALSE)</f>
        <v>11SW-A/CR1080</v>
      </c>
      <c r="E955" s="5">
        <f>VLOOKUP(B955,'[1]Current Slope List'!$A$29:$M$1904,3,FALSE)</f>
        <v>0</v>
      </c>
      <c r="F955" s="6" t="str">
        <f t="shared" si="28"/>
        <v>WHOLE</v>
      </c>
      <c r="G955" s="6" t="str">
        <f>VLOOKUP(B955,'[1]Current Slope List'!$A$29:$M$1904,4,FALSE)</f>
        <v>CP,ML&amp;Wch</v>
      </c>
      <c r="H955" s="6" t="str">
        <f>VLOOKUP(B955,'[1]Current Slope List'!$A$29:$M$1904,5,FALSE)</f>
        <v>PML</v>
      </c>
      <c r="I955" s="6" t="s">
        <v>1708</v>
      </c>
      <c r="K955" s="6">
        <f>VLOOKUP(B955,'[1]Current Slope List'!$A$29:$M$1904,11,FALSE)</f>
        <v>0</v>
      </c>
      <c r="L955" s="5" t="s">
        <v>1713</v>
      </c>
      <c r="M955" s="5" t="s">
        <v>1714</v>
      </c>
      <c r="N955" s="5" t="s">
        <v>1697</v>
      </c>
      <c r="O955" s="7" t="s">
        <v>46</v>
      </c>
      <c r="P955" s="7">
        <v>35</v>
      </c>
      <c r="Q955" s="7">
        <v>2.7</v>
      </c>
      <c r="R955" s="7">
        <v>16</v>
      </c>
      <c r="S955" s="7">
        <f t="shared" si="29"/>
        <v>43.2</v>
      </c>
      <c r="T955" s="17">
        <v>0</v>
      </c>
      <c r="U955" s="17">
        <v>1</v>
      </c>
      <c r="V955" s="17">
        <v>0</v>
      </c>
      <c r="W955" s="17">
        <v>0</v>
      </c>
      <c r="X955" s="17">
        <v>0</v>
      </c>
      <c r="Y955" s="6" t="s">
        <v>61</v>
      </c>
      <c r="Z955" s="6" t="s">
        <v>62</v>
      </c>
      <c r="AA955" s="9" t="s">
        <v>1715</v>
      </c>
      <c r="AB955" s="9" t="s">
        <v>1716</v>
      </c>
      <c r="AC955" s="9" t="s">
        <v>302</v>
      </c>
      <c r="AD955" s="9" t="s">
        <v>398</v>
      </c>
      <c r="AE955" s="9" t="s">
        <v>319</v>
      </c>
      <c r="AF955" s="5">
        <v>3</v>
      </c>
      <c r="AG955" s="10">
        <f>VLOOKUP(B955,[1]NPRS!$A$29:$O$1904,10,FALSE)</f>
        <v>0</v>
      </c>
      <c r="AH955" s="5" t="s">
        <v>1698</v>
      </c>
      <c r="AI955" s="6" t="str">
        <f>IF(VLOOKUP(B955,'[1]intensive 2019'!$A$2:$E$145,1,TRUE)=B955,"Y","N")</f>
        <v>N</v>
      </c>
      <c r="AJ955" s="6" t="s">
        <v>50</v>
      </c>
      <c r="AK955" s="5">
        <v>0</v>
      </c>
      <c r="AL955" s="6" t="s">
        <v>50</v>
      </c>
      <c r="AM955" s="6" t="s">
        <v>50</v>
      </c>
      <c r="AN955" s="6" t="s">
        <v>50</v>
      </c>
      <c r="AO955" s="6" t="s">
        <v>50</v>
      </c>
      <c r="AP955" s="6" t="s">
        <v>50</v>
      </c>
    </row>
    <row r="956" spans="1:42">
      <c r="A956" s="5">
        <v>954</v>
      </c>
      <c r="B956" s="5" t="s">
        <v>1717</v>
      </c>
      <c r="C956" s="6" t="str">
        <f>IF(VLOOKUP(B956,'[1]Current Slope List'!$A$29:$M$1904,1,FALSE)=B956,"Y","N")</f>
        <v>Y</v>
      </c>
      <c r="D956" s="5" t="str">
        <f>VLOOKUP(B956,'[1]Current Slope List'!$A$29:$M$1904,2,FALSE)</f>
        <v>11SW-A/C751</v>
      </c>
      <c r="E956" s="5">
        <f>VLOOKUP(B956,'[1]Current Slope List'!$A$29:$M$1904,3,FALSE)</f>
        <v>0</v>
      </c>
      <c r="F956" s="6" t="str">
        <f t="shared" si="28"/>
        <v>WHOLE</v>
      </c>
      <c r="G956" s="6" t="str">
        <f>VLOOKUP(B956,'[1]Current Slope List'!$A$29:$M$1904,4,FALSE)</f>
        <v>CP,ML&amp;Wch</v>
      </c>
      <c r="H956" s="6" t="str">
        <f>VLOOKUP(B956,'[1]Current Slope List'!$A$29:$M$1904,5,FALSE)</f>
        <v>PML</v>
      </c>
      <c r="I956" s="6" t="s">
        <v>1708</v>
      </c>
      <c r="K956" s="6">
        <f>VLOOKUP(B956,'[1]Current Slope List'!$A$29:$M$1904,11,FALSE)</f>
        <v>0</v>
      </c>
      <c r="L956" s="5" t="s">
        <v>1713</v>
      </c>
      <c r="M956" s="5" t="s">
        <v>1714</v>
      </c>
      <c r="N956" s="5" t="s">
        <v>1697</v>
      </c>
      <c r="O956" s="7" t="s">
        <v>46</v>
      </c>
      <c r="P956" s="7">
        <v>22</v>
      </c>
      <c r="Q956" s="7">
        <v>6.2</v>
      </c>
      <c r="R956" s="7">
        <v>20</v>
      </c>
      <c r="S956" s="7">
        <f t="shared" si="29"/>
        <v>124</v>
      </c>
      <c r="T956" s="17">
        <v>0</v>
      </c>
      <c r="U956" s="17">
        <v>0.7</v>
      </c>
      <c r="V956" s="17">
        <v>0</v>
      </c>
      <c r="W956" s="17">
        <v>0.3</v>
      </c>
      <c r="X956" s="17">
        <v>0</v>
      </c>
      <c r="Y956" s="6" t="s">
        <v>61</v>
      </c>
      <c r="Z956" s="6" t="s">
        <v>72</v>
      </c>
      <c r="AA956" s="9" t="s">
        <v>116</v>
      </c>
      <c r="AB956" s="9" t="s">
        <v>116</v>
      </c>
      <c r="AC956" s="9" t="s">
        <v>116</v>
      </c>
      <c r="AD956" s="9" t="s">
        <v>116</v>
      </c>
      <c r="AE956" s="9" t="s">
        <v>49</v>
      </c>
      <c r="AF956" s="5">
        <v>3</v>
      </c>
      <c r="AG956" s="10">
        <f>VLOOKUP(B956,[1]NPRS!$A$29:$O$1904,10,FALSE)</f>
        <v>5.28</v>
      </c>
      <c r="AH956" s="5" t="s">
        <v>1698</v>
      </c>
      <c r="AI956" s="6" t="str">
        <f>IF(VLOOKUP(B956,'[1]intensive 2019'!$A$2:$E$145,1,TRUE)=B956,"Y","N")</f>
        <v>N</v>
      </c>
      <c r="AJ956" s="6" t="s">
        <v>50</v>
      </c>
      <c r="AK956" s="5">
        <v>9</v>
      </c>
      <c r="AL956" s="6" t="s">
        <v>50</v>
      </c>
      <c r="AM956" s="6" t="s">
        <v>50</v>
      </c>
      <c r="AN956" s="6" t="s">
        <v>50</v>
      </c>
      <c r="AO956" s="6" t="str">
        <f>IF(VLOOKUP(B956,[1]Roadside!$B$2:$D$186,1,FALSE)=B956,"Y","N")</f>
        <v>Y</v>
      </c>
      <c r="AP956" s="6" t="s">
        <v>50</v>
      </c>
    </row>
    <row r="957" spans="1:42">
      <c r="A957" s="5">
        <v>955</v>
      </c>
      <c r="B957" s="5" t="s">
        <v>1718</v>
      </c>
      <c r="C957" s="6" t="str">
        <f>IF(VLOOKUP(B957,'[1]Current Slope List'!$A$29:$M$1904,1,FALSE)=B957,"Y","N")</f>
        <v>Y</v>
      </c>
      <c r="D957" s="5" t="str">
        <f>VLOOKUP(B957,'[1]Current Slope List'!$A$29:$M$1904,2,FALSE)</f>
        <v>11SW-D/C447</v>
      </c>
      <c r="E957" s="5">
        <f>VLOOKUP(B957,'[1]Current Slope List'!$A$29:$M$1904,3,FALSE)</f>
        <v>0</v>
      </c>
      <c r="F957" s="6" t="str">
        <f t="shared" si="28"/>
        <v>WHOLE</v>
      </c>
      <c r="G957" s="6" t="str">
        <f>VLOOKUP(B957,'[1]Current Slope List'!$A$29:$M$1904,4,FALSE)</f>
        <v>CP,ML&amp;Wch</v>
      </c>
      <c r="H957" s="6" t="str">
        <f>VLOOKUP(B957,'[1]Current Slope List'!$A$29:$M$1904,5,FALSE)</f>
        <v>PML</v>
      </c>
      <c r="I957" s="6" t="s">
        <v>1708</v>
      </c>
      <c r="K957" s="6">
        <f>VLOOKUP(B957,'[1]Current Slope List'!$A$29:$M$1904,11,FALSE)</f>
        <v>0</v>
      </c>
      <c r="L957" s="5" t="s">
        <v>1719</v>
      </c>
      <c r="M957" s="5" t="s">
        <v>1720</v>
      </c>
      <c r="N957" s="5" t="s">
        <v>1721</v>
      </c>
      <c r="O957" s="7" t="s">
        <v>46</v>
      </c>
      <c r="P957" s="7">
        <v>50</v>
      </c>
      <c r="Q957" s="7">
        <v>5</v>
      </c>
      <c r="R957" s="7">
        <v>35</v>
      </c>
      <c r="S957" s="7">
        <f t="shared" si="29"/>
        <v>175</v>
      </c>
      <c r="T957" s="17">
        <v>0</v>
      </c>
      <c r="U957" s="17">
        <v>0</v>
      </c>
      <c r="V957" s="17">
        <v>0</v>
      </c>
      <c r="W957" s="17">
        <v>0</v>
      </c>
      <c r="X957" s="17">
        <v>1</v>
      </c>
      <c r="Y957" s="6" t="s">
        <v>84</v>
      </c>
      <c r="Z957" s="6" t="s">
        <v>62</v>
      </c>
      <c r="AA957" s="9" t="s">
        <v>116</v>
      </c>
      <c r="AB957" s="9" t="s">
        <v>116</v>
      </c>
      <c r="AC957" s="9" t="s">
        <v>116</v>
      </c>
      <c r="AD957" s="9" t="s">
        <v>116</v>
      </c>
      <c r="AE957" s="9" t="s">
        <v>49</v>
      </c>
      <c r="AF957" s="5">
        <v>3</v>
      </c>
      <c r="AG957" s="10">
        <f>VLOOKUP(B957,[1]NPRS!$A$29:$O$1904,10,FALSE)</f>
        <v>0</v>
      </c>
      <c r="AH957" s="5" t="s">
        <v>1698</v>
      </c>
      <c r="AI957" s="6" t="str">
        <f>IF(VLOOKUP(B957,'[1]intensive 2019'!$A$2:$E$145,1,TRUE)=B957,"Y","N")</f>
        <v>N</v>
      </c>
      <c r="AJ957" s="6" t="str">
        <f>IF(VLOOKUP(B957,[1]PWI!$A$2:$B$239,1,FALSE)=B957,"Y","N")</f>
        <v>Y</v>
      </c>
      <c r="AK957" s="5">
        <v>9</v>
      </c>
      <c r="AL957" s="6" t="s">
        <v>50</v>
      </c>
      <c r="AM957" s="6" t="s">
        <v>50</v>
      </c>
      <c r="AN957" s="6" t="s">
        <v>50</v>
      </c>
      <c r="AO957" s="6" t="s">
        <v>50</v>
      </c>
      <c r="AP957" s="6" t="s">
        <v>50</v>
      </c>
    </row>
    <row r="958" spans="1:42">
      <c r="A958" s="5">
        <v>956</v>
      </c>
      <c r="B958" s="5" t="s">
        <v>1722</v>
      </c>
      <c r="C958" s="6" t="str">
        <f>IF(VLOOKUP(B958,'[1]Current Slope List'!$A$29:$M$1904,1,FALSE)=B958,"Y","N")</f>
        <v>Y</v>
      </c>
      <c r="D958" s="5" t="str">
        <f>VLOOKUP(B958,'[1]Current Slope List'!$A$29:$M$1904,2,FALSE)</f>
        <v>11SW-D/CR1968</v>
      </c>
      <c r="E958" s="5">
        <f>VLOOKUP(B958,'[1]Current Slope List'!$A$29:$M$1904,3,FALSE)</f>
        <v>0</v>
      </c>
      <c r="F958" s="6" t="str">
        <f t="shared" si="28"/>
        <v>WHOLE</v>
      </c>
      <c r="G958" s="6" t="str">
        <f>VLOOKUP(B958,'[1]Current Slope List'!$A$29:$M$1904,4,FALSE)</f>
        <v>CP,ML&amp;Wch</v>
      </c>
      <c r="H958" s="6" t="str">
        <f>VLOOKUP(B958,'[1]Current Slope List'!$A$29:$M$1904,5,FALSE)</f>
        <v>Wch-S</v>
      </c>
      <c r="I958" s="6" t="s">
        <v>1708</v>
      </c>
      <c r="K958" s="6">
        <f>VLOOKUP(B958,'[1]Current Slope List'!$A$29:$M$1904,11,FALSE)</f>
        <v>0</v>
      </c>
      <c r="L958" s="5" t="s">
        <v>1723</v>
      </c>
      <c r="M958" s="5" t="s">
        <v>1724</v>
      </c>
      <c r="N958" s="5" t="s">
        <v>1725</v>
      </c>
      <c r="O958" s="7" t="s">
        <v>46</v>
      </c>
      <c r="P958" s="7">
        <v>40</v>
      </c>
      <c r="Q958" s="7">
        <v>12.8</v>
      </c>
      <c r="R958" s="7">
        <v>20</v>
      </c>
      <c r="S958" s="7">
        <f t="shared" si="29"/>
        <v>256</v>
      </c>
      <c r="T958" s="17">
        <v>0</v>
      </c>
      <c r="U958" s="17">
        <v>1</v>
      </c>
      <c r="V958" s="17">
        <v>0</v>
      </c>
      <c r="W958" s="17">
        <v>0</v>
      </c>
      <c r="X958" s="17">
        <v>0</v>
      </c>
      <c r="Y958" s="6" t="s">
        <v>61</v>
      </c>
      <c r="Z958" s="6" t="s">
        <v>62</v>
      </c>
      <c r="AA958" s="9">
        <v>1.7</v>
      </c>
      <c r="AB958" s="9">
        <v>10</v>
      </c>
      <c r="AC958" s="9">
        <v>85</v>
      </c>
      <c r="AD958" s="9" t="s">
        <v>352</v>
      </c>
      <c r="AE958" s="9" t="s">
        <v>62</v>
      </c>
      <c r="AF958" s="5">
        <v>2</v>
      </c>
      <c r="AG958" s="10">
        <f>VLOOKUP(B958,[1]NPRS!$A$29:$O$1904,10,FALSE)</f>
        <v>0</v>
      </c>
      <c r="AH958" s="5" t="s">
        <v>1698</v>
      </c>
      <c r="AI958" s="6" t="str">
        <f>IF(VLOOKUP(B958,'[1]intensive 2019'!$A$2:$E$145,1,TRUE)=B958,"Y","N")</f>
        <v>N</v>
      </c>
      <c r="AJ958" s="6" t="s">
        <v>50</v>
      </c>
      <c r="AK958" s="5">
        <v>21</v>
      </c>
      <c r="AL958" s="6" t="s">
        <v>50</v>
      </c>
      <c r="AM958" s="6" t="s">
        <v>50</v>
      </c>
      <c r="AN958" s="6" t="s">
        <v>50</v>
      </c>
      <c r="AO958" s="6" t="s">
        <v>50</v>
      </c>
      <c r="AP958" s="6" t="s">
        <v>50</v>
      </c>
    </row>
    <row r="959" spans="1:42">
      <c r="A959" s="5">
        <v>957</v>
      </c>
      <c r="B959" s="5" t="s">
        <v>1726</v>
      </c>
      <c r="C959" s="6" t="str">
        <f>IF(VLOOKUP(B959,'[1]Current Slope List'!$A$29:$M$1904,1,FALSE)=B959,"Y","N")</f>
        <v>Y</v>
      </c>
      <c r="D959" s="5" t="str">
        <f>VLOOKUP(B959,'[1]Current Slope List'!$A$29:$M$1904,2,FALSE)</f>
        <v>11SW-D/CR1994</v>
      </c>
      <c r="E959" s="5">
        <f>VLOOKUP(B959,'[1]Current Slope List'!$A$29:$M$1904,3,FALSE)</f>
        <v>0</v>
      </c>
      <c r="F959" s="6" t="str">
        <f t="shared" si="28"/>
        <v>WHOLE</v>
      </c>
      <c r="G959" s="6" t="str">
        <f>VLOOKUP(B959,'[1]Current Slope List'!$A$29:$M$1904,4,FALSE)</f>
        <v>CP,ML&amp;Wch</v>
      </c>
      <c r="H959" s="6" t="str">
        <f>VLOOKUP(B959,'[1]Current Slope List'!$A$29:$M$1904,5,FALSE)</f>
        <v>Wch-S</v>
      </c>
      <c r="I959" s="6" t="s">
        <v>1708</v>
      </c>
      <c r="K959" s="6">
        <f>VLOOKUP(B959,'[1]Current Slope List'!$A$29:$M$1904,11,FALSE)</f>
        <v>0</v>
      </c>
      <c r="L959" s="5" t="s">
        <v>1723</v>
      </c>
      <c r="M959" s="5" t="s">
        <v>1727</v>
      </c>
      <c r="N959" s="5" t="s">
        <v>1725</v>
      </c>
      <c r="O959" s="7" t="s">
        <v>46</v>
      </c>
      <c r="P959" s="7">
        <v>75</v>
      </c>
      <c r="Q959" s="7">
        <v>7</v>
      </c>
      <c r="R959" s="7">
        <v>15</v>
      </c>
      <c r="S959" s="7">
        <f t="shared" si="29"/>
        <v>105</v>
      </c>
      <c r="T959" s="17">
        <v>0</v>
      </c>
      <c r="U959" s="17">
        <v>0</v>
      </c>
      <c r="V959" s="17">
        <v>0.2</v>
      </c>
      <c r="W959" s="17">
        <v>0.8</v>
      </c>
      <c r="X959" s="17">
        <v>0</v>
      </c>
      <c r="Y959" s="6" t="s">
        <v>1701</v>
      </c>
      <c r="Z959" s="6" t="s">
        <v>72</v>
      </c>
      <c r="AA959" s="9">
        <v>7</v>
      </c>
      <c r="AB959" s="9">
        <v>18</v>
      </c>
      <c r="AC959" s="9">
        <v>75</v>
      </c>
      <c r="AD959" s="9" t="s">
        <v>79</v>
      </c>
      <c r="AE959" s="9" t="s">
        <v>72</v>
      </c>
      <c r="AF959" s="5">
        <v>1</v>
      </c>
      <c r="AG959" s="10">
        <f>VLOOKUP(B959,[1]NPRS!$A$29:$O$1904,10,FALSE)</f>
        <v>0</v>
      </c>
      <c r="AH959" s="5" t="s">
        <v>1728</v>
      </c>
      <c r="AI959" s="6" t="str">
        <f>IF(VLOOKUP(B959,'[1]intensive 2019'!$A$2:$E$145,1,TRUE)=B959,"Y","N")</f>
        <v>N</v>
      </c>
      <c r="AJ959" s="6" t="s">
        <v>50</v>
      </c>
      <c r="AL959" s="6" t="s">
        <v>50</v>
      </c>
      <c r="AM959" s="6" t="s">
        <v>50</v>
      </c>
      <c r="AN959" s="6" t="s">
        <v>50</v>
      </c>
      <c r="AO959" s="6" t="s">
        <v>50</v>
      </c>
      <c r="AP959" s="6" t="s">
        <v>50</v>
      </c>
    </row>
    <row r="960" spans="1:42">
      <c r="A960" s="5">
        <v>958</v>
      </c>
      <c r="B960" s="5" t="s">
        <v>1729</v>
      </c>
      <c r="C960" s="6" t="str">
        <f>IF(VLOOKUP(B960,'[1]Current Slope List'!$A$29:$M$1904,1,FALSE)=B960,"Y","N")</f>
        <v>Y</v>
      </c>
      <c r="D960" s="5" t="str">
        <f>VLOOKUP(B960,'[1]Current Slope List'!$A$29:$M$1904,2,FALSE)</f>
        <v>11SW-D/C562</v>
      </c>
      <c r="E960" s="5">
        <f>VLOOKUP(B960,'[1]Current Slope List'!$A$29:$M$1904,3,FALSE)</f>
        <v>2</v>
      </c>
      <c r="F960" s="6">
        <f t="shared" si="28"/>
        <v>2</v>
      </c>
      <c r="G960" s="6" t="str">
        <f>VLOOKUP(B960,'[1]Current Slope List'!$A$29:$M$1904,4,FALSE)</f>
        <v>CP,ML&amp;Wch</v>
      </c>
      <c r="H960" s="6" t="str">
        <f>VLOOKUP(B960,'[1]Current Slope List'!$A$29:$M$1904,5,FALSE)</f>
        <v>Wch-S</v>
      </c>
      <c r="I960" s="6" t="s">
        <v>1708</v>
      </c>
      <c r="K960" s="6">
        <f>VLOOKUP(B960,'[1]Current Slope List'!$A$29:$M$1904,11,FALSE)</f>
        <v>0</v>
      </c>
      <c r="L960" s="5" t="s">
        <v>1723</v>
      </c>
      <c r="M960" s="5" t="s">
        <v>1727</v>
      </c>
      <c r="N960" s="5" t="s">
        <v>1725</v>
      </c>
      <c r="O960" s="7" t="s">
        <v>46</v>
      </c>
      <c r="P960" s="7">
        <v>50</v>
      </c>
      <c r="Q960" s="7">
        <v>13</v>
      </c>
      <c r="R960" s="7">
        <v>37</v>
      </c>
      <c r="S960" s="7">
        <f t="shared" si="29"/>
        <v>481</v>
      </c>
      <c r="T960" s="17">
        <v>0.3</v>
      </c>
      <c r="U960" s="17">
        <v>0.38</v>
      </c>
      <c r="V960" s="17">
        <v>0</v>
      </c>
      <c r="W960" s="17">
        <v>0.3</v>
      </c>
      <c r="X960" s="17">
        <v>0.02</v>
      </c>
      <c r="Y960" s="6" t="s">
        <v>61</v>
      </c>
      <c r="Z960" s="6" t="s">
        <v>72</v>
      </c>
      <c r="AA960" s="9" t="s">
        <v>116</v>
      </c>
      <c r="AB960" s="9" t="s">
        <v>116</v>
      </c>
      <c r="AC960" s="9" t="s">
        <v>116</v>
      </c>
      <c r="AD960" s="9" t="s">
        <v>116</v>
      </c>
      <c r="AE960" s="9" t="s">
        <v>49</v>
      </c>
      <c r="AF960" s="5">
        <v>2</v>
      </c>
      <c r="AG960" s="10">
        <f>VLOOKUP(B960,[1]NPRS!$A$29:$O$1904,10,FALSE)</f>
        <v>3</v>
      </c>
      <c r="AH960" s="5" t="s">
        <v>1698</v>
      </c>
      <c r="AI960" s="6" t="str">
        <f>IF(VLOOKUP(B960,'[1]intensive 2019'!$A$2:$E$145,1,TRUE)=B960,"Y","N")</f>
        <v>N</v>
      </c>
      <c r="AJ960" s="6" t="s">
        <v>50</v>
      </c>
      <c r="AK960" s="5">
        <v>9</v>
      </c>
      <c r="AL960" s="6" t="s">
        <v>50</v>
      </c>
      <c r="AM960" s="6" t="s">
        <v>50</v>
      </c>
      <c r="AN960" s="6" t="s">
        <v>50</v>
      </c>
      <c r="AO960" s="6" t="s">
        <v>50</v>
      </c>
      <c r="AP960" s="6" t="s">
        <v>50</v>
      </c>
    </row>
    <row r="961" spans="1:42">
      <c r="A961" s="5">
        <v>959</v>
      </c>
      <c r="B961" s="5" t="s">
        <v>1730</v>
      </c>
      <c r="C961" s="6" t="str">
        <f>IF(VLOOKUP(B961,'[1]Current Slope List'!$A$29:$M$1904,1,FALSE)=B961,"Y","N")</f>
        <v>Y</v>
      </c>
      <c r="D961" s="5" t="str">
        <f>VLOOKUP(B961,'[1]Current Slope List'!$A$29:$M$1904,2,FALSE)</f>
        <v>11SW-D/C665</v>
      </c>
      <c r="E961" s="5">
        <f>VLOOKUP(B961,'[1]Current Slope List'!$A$29:$M$1904,3,FALSE)</f>
        <v>0</v>
      </c>
      <c r="F961" s="6" t="str">
        <f t="shared" si="28"/>
        <v>WHOLE</v>
      </c>
      <c r="G961" s="6" t="str">
        <f>VLOOKUP(B961,'[1]Current Slope List'!$A$29:$M$1904,4,FALSE)</f>
        <v>CP,ML&amp;Wch</v>
      </c>
      <c r="H961" s="6" t="str">
        <f>VLOOKUP(B961,'[1]Current Slope List'!$A$29:$M$1904,5,FALSE)</f>
        <v>Wch-S</v>
      </c>
      <c r="I961" s="6" t="s">
        <v>1708</v>
      </c>
      <c r="K961" s="6">
        <f>VLOOKUP(B961,'[1]Current Slope List'!$A$29:$M$1904,11,FALSE)</f>
        <v>0</v>
      </c>
      <c r="L961" s="5" t="s">
        <v>1723</v>
      </c>
      <c r="M961" s="5" t="s">
        <v>1727</v>
      </c>
      <c r="N961" s="5" t="s">
        <v>1725</v>
      </c>
      <c r="O961" s="7" t="s">
        <v>46</v>
      </c>
      <c r="P961" s="7">
        <v>70</v>
      </c>
      <c r="Q961" s="7">
        <v>7</v>
      </c>
      <c r="R961" s="7">
        <v>25</v>
      </c>
      <c r="S961" s="7">
        <f t="shared" si="29"/>
        <v>175</v>
      </c>
      <c r="T961" s="17">
        <v>0</v>
      </c>
      <c r="U961" s="17">
        <v>0</v>
      </c>
      <c r="V961" s="17">
        <v>0</v>
      </c>
      <c r="W961" s="17">
        <v>1</v>
      </c>
      <c r="X961" s="17">
        <v>0</v>
      </c>
      <c r="Y961" s="6" t="s">
        <v>78</v>
      </c>
      <c r="Z961" s="6" t="s">
        <v>72</v>
      </c>
      <c r="AA961" s="9" t="s">
        <v>116</v>
      </c>
      <c r="AB961" s="9" t="s">
        <v>116</v>
      </c>
      <c r="AC961" s="9" t="s">
        <v>116</v>
      </c>
      <c r="AD961" s="9" t="s">
        <v>49</v>
      </c>
      <c r="AE961" s="9" t="s">
        <v>49</v>
      </c>
      <c r="AF961" s="5">
        <v>2</v>
      </c>
      <c r="AG961" s="10">
        <f>VLOOKUP(B961,[1]NPRS!$A$29:$O$1904,10,FALSE)</f>
        <v>0</v>
      </c>
      <c r="AH961" s="5" t="s">
        <v>1698</v>
      </c>
      <c r="AI961" s="6" t="str">
        <f>IF(VLOOKUP(B961,'[1]intensive 2019'!$A$2:$E$145,1,TRUE)=B961,"Y","N")</f>
        <v>N</v>
      </c>
      <c r="AJ961" s="6" t="s">
        <v>50</v>
      </c>
      <c r="AK961" s="5">
        <v>5</v>
      </c>
      <c r="AL961" s="6" t="s">
        <v>50</v>
      </c>
      <c r="AM961" s="6" t="s">
        <v>50</v>
      </c>
      <c r="AN961" s="6" t="s">
        <v>50</v>
      </c>
      <c r="AO961" s="6" t="s">
        <v>50</v>
      </c>
      <c r="AP961" s="6" t="s">
        <v>50</v>
      </c>
    </row>
    <row r="962" spans="1:42">
      <c r="A962" s="5">
        <v>960</v>
      </c>
      <c r="B962" s="5" t="s">
        <v>1731</v>
      </c>
      <c r="C962" s="6" t="str">
        <f>IF(VLOOKUP(B962,'[1]Current Slope List'!$A$29:$M$1904,1,FALSE)=B962,"Y","N")</f>
        <v>Y</v>
      </c>
      <c r="D962" s="5" t="str">
        <f>VLOOKUP(B962,'[1]Current Slope List'!$A$29:$M$1904,2,FALSE)</f>
        <v>11SW-D/F345</v>
      </c>
      <c r="E962" s="5">
        <f>VLOOKUP(B962,'[1]Current Slope List'!$A$29:$M$1904,3,FALSE)</f>
        <v>1</v>
      </c>
      <c r="F962" s="6">
        <f t="shared" si="28"/>
        <v>1</v>
      </c>
      <c r="G962" s="6" t="str">
        <f>VLOOKUP(B962,'[1]Current Slope List'!$A$29:$M$1904,4,FALSE)</f>
        <v>CP,ML&amp;Wch</v>
      </c>
      <c r="H962" s="6" t="str">
        <f>VLOOKUP(B962,'[1]Current Slope List'!$A$29:$M$1904,5,FALSE)</f>
        <v>Wch-S</v>
      </c>
      <c r="I962" s="6" t="s">
        <v>1708</v>
      </c>
      <c r="K962" s="6">
        <f>VLOOKUP(B962,'[1]Current Slope List'!$A$29:$M$1904,11,FALSE)</f>
        <v>0</v>
      </c>
      <c r="L962" s="5" t="s">
        <v>1723</v>
      </c>
      <c r="M962" s="5" t="s">
        <v>1727</v>
      </c>
      <c r="N962" s="5" t="s">
        <v>1725</v>
      </c>
      <c r="O962" s="7" t="s">
        <v>46</v>
      </c>
      <c r="P962" s="7">
        <v>40</v>
      </c>
      <c r="Q962" s="7">
        <v>14</v>
      </c>
      <c r="R962" s="7">
        <v>20</v>
      </c>
      <c r="S962" s="7">
        <f t="shared" si="29"/>
        <v>280</v>
      </c>
      <c r="T962" s="17">
        <v>0</v>
      </c>
      <c r="U962" s="17">
        <v>0.95</v>
      </c>
      <c r="V962" s="17">
        <v>0</v>
      </c>
      <c r="W962" s="17">
        <v>0</v>
      </c>
      <c r="X962" s="17">
        <v>0.05</v>
      </c>
      <c r="Y962" s="6" t="s">
        <v>61</v>
      </c>
      <c r="Z962" s="6" t="s">
        <v>62</v>
      </c>
      <c r="AA962" s="9" t="s">
        <v>116</v>
      </c>
      <c r="AB962" s="9" t="s">
        <v>116</v>
      </c>
      <c r="AC962" s="9" t="s">
        <v>116</v>
      </c>
      <c r="AD962" s="9" t="s">
        <v>116</v>
      </c>
      <c r="AE962" s="9" t="s">
        <v>49</v>
      </c>
      <c r="AF962" s="5">
        <v>1</v>
      </c>
      <c r="AG962" s="10">
        <f>VLOOKUP(B962,[1]NPRS!$A$29:$O$1904,10,FALSE)</f>
        <v>0</v>
      </c>
      <c r="AH962" s="5" t="s">
        <v>1698</v>
      </c>
      <c r="AI962" s="6" t="str">
        <f>IF(VLOOKUP(B962,'[1]intensive 2019'!$A$2:$E$145,1,TRUE)=B962,"Y","N")</f>
        <v>N</v>
      </c>
      <c r="AJ962" s="6" t="s">
        <v>50</v>
      </c>
      <c r="AK962" s="5">
        <v>5</v>
      </c>
      <c r="AL962" s="6" t="s">
        <v>50</v>
      </c>
      <c r="AM962" s="6" t="s">
        <v>50</v>
      </c>
      <c r="AN962" s="6" t="s">
        <v>50</v>
      </c>
      <c r="AO962" s="6" t="s">
        <v>50</v>
      </c>
      <c r="AP962" s="6" t="s">
        <v>50</v>
      </c>
    </row>
    <row r="963" spans="1:42">
      <c r="A963" s="5">
        <v>961</v>
      </c>
      <c r="B963" s="5" t="s">
        <v>1732</v>
      </c>
      <c r="C963" s="6" t="str">
        <f>IF(VLOOKUP(B963,'[1]Current Slope List'!$A$29:$M$1904,1,FALSE)=B963,"Y","N")</f>
        <v>Y</v>
      </c>
      <c r="D963" s="5" t="str">
        <f>VLOOKUP(B963,'[1]Current Slope List'!$A$29:$M$1904,2,FALSE)</f>
        <v>11SW-D/F618</v>
      </c>
      <c r="E963" s="5">
        <f>VLOOKUP(B963,'[1]Current Slope List'!$A$29:$M$1904,3,FALSE)</f>
        <v>0</v>
      </c>
      <c r="F963" s="6" t="str">
        <f t="shared" ref="F963:F1026" si="30">IF(E963=0,"WHOLE",E963)</f>
        <v>WHOLE</v>
      </c>
      <c r="G963" s="6" t="str">
        <f>VLOOKUP(B963,'[1]Current Slope List'!$A$29:$M$1904,4,FALSE)</f>
        <v>CP,ML&amp;Wch</v>
      </c>
      <c r="H963" s="6" t="str">
        <f>VLOOKUP(B963,'[1]Current Slope List'!$A$29:$M$1904,5,FALSE)</f>
        <v>Wch-S</v>
      </c>
      <c r="I963" s="6" t="s">
        <v>1708</v>
      </c>
      <c r="K963" s="6">
        <f>VLOOKUP(B963,'[1]Current Slope List'!$A$29:$M$1904,11,FALSE)</f>
        <v>0</v>
      </c>
      <c r="L963" s="5" t="s">
        <v>1723</v>
      </c>
      <c r="M963" s="5" t="s">
        <v>1727</v>
      </c>
      <c r="N963" s="5" t="s">
        <v>1725</v>
      </c>
      <c r="O963" s="7" t="s">
        <v>46</v>
      </c>
      <c r="P963" s="7">
        <v>35</v>
      </c>
      <c r="Q963" s="7">
        <v>6</v>
      </c>
      <c r="R963" s="7">
        <v>30</v>
      </c>
      <c r="S963" s="7">
        <f t="shared" si="29"/>
        <v>180</v>
      </c>
      <c r="T963" s="17">
        <v>0.3</v>
      </c>
      <c r="U963" s="17">
        <v>0.7</v>
      </c>
      <c r="V963" s="17">
        <v>0</v>
      </c>
      <c r="W963" s="17">
        <v>0</v>
      </c>
      <c r="X963" s="17">
        <v>0</v>
      </c>
      <c r="Y963" s="6" t="s">
        <v>61</v>
      </c>
      <c r="Z963" s="6" t="s">
        <v>62</v>
      </c>
      <c r="AA963" s="9" t="s">
        <v>116</v>
      </c>
      <c r="AB963" s="9" t="s">
        <v>116</v>
      </c>
      <c r="AC963" s="9" t="s">
        <v>116</v>
      </c>
      <c r="AD963" s="9" t="s">
        <v>116</v>
      </c>
      <c r="AE963" s="9" t="s">
        <v>49</v>
      </c>
      <c r="AF963" s="5">
        <v>3</v>
      </c>
      <c r="AG963" s="10">
        <f>VLOOKUP(B963,[1]NPRS!$A$29:$O$1904,10,FALSE)</f>
        <v>1.08E-3</v>
      </c>
      <c r="AH963" s="5" t="s">
        <v>1698</v>
      </c>
      <c r="AI963" s="6" t="str">
        <f>IF(VLOOKUP(B963,'[1]intensive 2019'!$A$2:$E$145,1,TRUE)=B963,"Y","N")</f>
        <v>N</v>
      </c>
      <c r="AJ963" s="6" t="s">
        <v>50</v>
      </c>
      <c r="AK963" s="5">
        <v>10</v>
      </c>
      <c r="AL963" s="6" t="s">
        <v>50</v>
      </c>
      <c r="AM963" s="6" t="s">
        <v>50</v>
      </c>
      <c r="AN963" s="6" t="s">
        <v>50</v>
      </c>
      <c r="AO963" s="6" t="s">
        <v>50</v>
      </c>
      <c r="AP963" s="6" t="s">
        <v>50</v>
      </c>
    </row>
    <row r="964" spans="1:42">
      <c r="A964" s="5">
        <v>962</v>
      </c>
      <c r="B964" s="5" t="s">
        <v>1733</v>
      </c>
      <c r="C964" s="6" t="str">
        <f>IF(VLOOKUP(B964,'[1]Current Slope List'!$A$29:$M$1904,1,FALSE)=B964,"Y","N")</f>
        <v>Y</v>
      </c>
      <c r="D964" s="5" t="str">
        <f>VLOOKUP(B964,'[1]Current Slope List'!$A$29:$M$1904,2,FALSE)</f>
        <v>11SW-D/DT93</v>
      </c>
      <c r="E964" s="5">
        <f>VLOOKUP(B964,'[1]Current Slope List'!$A$29:$M$1904,3,FALSE)</f>
        <v>0</v>
      </c>
      <c r="F964" s="6" t="str">
        <f t="shared" si="30"/>
        <v>WHOLE</v>
      </c>
      <c r="G964" s="6" t="str">
        <f>VLOOKUP(B964,'[1]Current Slope List'!$A$29:$M$1904,4,FALSE)</f>
        <v>CP,ML&amp;Wch</v>
      </c>
      <c r="H964" s="6" t="str">
        <f>VLOOKUP(B964,'[1]Current Slope List'!$A$29:$M$1904,5,FALSE)</f>
        <v>Wch-S</v>
      </c>
      <c r="I964" s="6" t="s">
        <v>1708</v>
      </c>
      <c r="K964" s="6">
        <f>VLOOKUP(B964,'[1]Current Slope List'!$A$29:$M$1904,11,FALSE)</f>
        <v>0</v>
      </c>
      <c r="L964" s="5" t="s">
        <v>1723</v>
      </c>
      <c r="M964" s="5" t="s">
        <v>1724</v>
      </c>
      <c r="N964" s="5" t="s">
        <v>1725</v>
      </c>
      <c r="O964" s="7" t="s">
        <v>49</v>
      </c>
      <c r="P964" s="7">
        <v>35</v>
      </c>
      <c r="Q964" s="7">
        <v>6</v>
      </c>
      <c r="R964" s="7">
        <v>30</v>
      </c>
      <c r="S964" s="7">
        <f t="shared" ref="S964:S1027" si="31">SUM(Q964*R964)</f>
        <v>180</v>
      </c>
      <c r="T964" s="17">
        <v>0.3</v>
      </c>
      <c r="U964" s="17">
        <v>0.7</v>
      </c>
      <c r="V964" s="17">
        <v>0</v>
      </c>
      <c r="W964" s="17">
        <v>0</v>
      </c>
      <c r="X964" s="17">
        <v>0</v>
      </c>
      <c r="Y964" s="6" t="s">
        <v>61</v>
      </c>
      <c r="Z964" s="6" t="s">
        <v>62</v>
      </c>
      <c r="AA964" s="9" t="s">
        <v>116</v>
      </c>
      <c r="AB964" s="9" t="s">
        <v>116</v>
      </c>
      <c r="AC964" s="9" t="s">
        <v>116</v>
      </c>
      <c r="AD964" s="9" t="s">
        <v>116</v>
      </c>
      <c r="AE964" s="9" t="s">
        <v>49</v>
      </c>
      <c r="AG964" s="10">
        <f>VLOOKUP(B964,[1]NPRS!$A$29:$O$1904,10,FALSE)</f>
        <v>-1</v>
      </c>
      <c r="AH964" s="5" t="s">
        <v>1698</v>
      </c>
      <c r="AI964" s="6" t="str">
        <f>IF(VLOOKUP(B964,'[1]intensive 2019'!$A$2:$E$145,1,TRUE)=B964,"Y","N")</f>
        <v>N</v>
      </c>
      <c r="AJ964" s="6" t="s">
        <v>50</v>
      </c>
      <c r="AL964" s="6" t="s">
        <v>50</v>
      </c>
      <c r="AM964" s="6" t="s">
        <v>50</v>
      </c>
      <c r="AN964" s="6" t="s">
        <v>50</v>
      </c>
      <c r="AO964" s="6" t="s">
        <v>50</v>
      </c>
      <c r="AP964" s="6" t="s">
        <v>50</v>
      </c>
    </row>
    <row r="965" spans="1:42">
      <c r="A965" s="5">
        <v>963</v>
      </c>
      <c r="B965" s="5" t="s">
        <v>1734</v>
      </c>
      <c r="C965" s="6" t="str">
        <f>IF(VLOOKUP(B965,'[1]Current Slope List'!$A$29:$M$1904,1,FALSE)=B965,"Y","N")</f>
        <v>Y</v>
      </c>
      <c r="D965" s="5" t="str">
        <f>VLOOKUP(B965,'[1]Current Slope List'!$A$29:$M$1904,2,FALSE)</f>
        <v>11SW-D/C1730</v>
      </c>
      <c r="E965" s="5">
        <f>VLOOKUP(B965,'[1]Current Slope List'!$A$29:$M$1904,3,FALSE)</f>
        <v>0</v>
      </c>
      <c r="F965" s="6" t="str">
        <f t="shared" si="30"/>
        <v>WHOLE</v>
      </c>
      <c r="G965" s="6" t="str">
        <f>VLOOKUP(B965,'[1]Current Slope List'!$A$29:$M$1904,4,FALSE)</f>
        <v>CP,ML&amp;Wch</v>
      </c>
      <c r="H965" s="6" t="str">
        <f>VLOOKUP(B965,'[1]Current Slope List'!$A$29:$M$1904,5,FALSE)</f>
        <v>Wch-S</v>
      </c>
      <c r="I965" s="6" t="s">
        <v>1708</v>
      </c>
      <c r="K965" s="6">
        <f>VLOOKUP(B965,'[1]Current Slope List'!$A$29:$M$1904,11,FALSE)</f>
        <v>0</v>
      </c>
      <c r="L965" s="5" t="s">
        <v>1723</v>
      </c>
      <c r="M965" s="5" t="s">
        <v>1724</v>
      </c>
      <c r="N965" s="5" t="s">
        <v>1725</v>
      </c>
      <c r="O965" s="7" t="s">
        <v>46</v>
      </c>
      <c r="P965" s="7">
        <v>70</v>
      </c>
      <c r="Q965" s="7">
        <v>3</v>
      </c>
      <c r="R965" s="7">
        <v>15</v>
      </c>
      <c r="S965" s="7">
        <f t="shared" si="31"/>
        <v>45</v>
      </c>
      <c r="T965" s="17">
        <v>0</v>
      </c>
      <c r="U965" s="17">
        <v>0</v>
      </c>
      <c r="V965" s="17">
        <v>0</v>
      </c>
      <c r="W965" s="17">
        <v>0</v>
      </c>
      <c r="X965" s="17">
        <v>1</v>
      </c>
      <c r="Y965" s="6" t="s">
        <v>61</v>
      </c>
      <c r="Z965" s="6" t="s">
        <v>62</v>
      </c>
      <c r="AA965" s="9" t="s">
        <v>116</v>
      </c>
      <c r="AB965" s="9" t="s">
        <v>116</v>
      </c>
      <c r="AC965" s="9" t="s">
        <v>116</v>
      </c>
      <c r="AD965" s="9" t="s">
        <v>116</v>
      </c>
      <c r="AE965" s="9" t="s">
        <v>49</v>
      </c>
      <c r="AF965" s="5">
        <v>2</v>
      </c>
      <c r="AG965" s="10">
        <f>VLOOKUP(B965,[1]NPRS!$A$29:$O$1904,10,FALSE)</f>
        <v>0.27</v>
      </c>
      <c r="AH965" s="5" t="s">
        <v>1728</v>
      </c>
      <c r="AI965" s="6" t="str">
        <f>IF(VLOOKUP(B965,'[1]intensive 2019'!$A$2:$E$145,1,TRUE)=B965,"Y","N")</f>
        <v>N</v>
      </c>
      <c r="AJ965" s="6" t="s">
        <v>50</v>
      </c>
      <c r="AL965" s="6" t="s">
        <v>50</v>
      </c>
      <c r="AM965" s="6" t="s">
        <v>50</v>
      </c>
      <c r="AN965" s="6" t="s">
        <v>50</v>
      </c>
      <c r="AO965" s="6" t="s">
        <v>50</v>
      </c>
      <c r="AP965" s="6" t="s">
        <v>50</v>
      </c>
    </row>
    <row r="966" spans="1:42" hidden="1">
      <c r="A966" s="5">
        <v>964</v>
      </c>
      <c r="B966" s="5" t="s">
        <v>1735</v>
      </c>
      <c r="C966" s="6" t="s">
        <v>50</v>
      </c>
      <c r="D966" s="5" t="e">
        <f>VLOOKUP(B966,'[1]Current Slope List'!$A$29:$M$1904,2,FALSE)</f>
        <v>#N/A</v>
      </c>
      <c r="E966" s="5" t="e">
        <f>VLOOKUP(B966,'[1]Current Slope List'!$A$29:$M$1904,3,FALSE)</f>
        <v>#N/A</v>
      </c>
      <c r="F966" s="6" t="e">
        <f t="shared" si="30"/>
        <v>#N/A</v>
      </c>
      <c r="G966" s="6" t="e">
        <f>VLOOKUP(B966,'[1]Current Slope List'!$A$29:$M$1904,4,FALSE)</f>
        <v>#N/A</v>
      </c>
      <c r="H966" s="6" t="e">
        <f>VLOOKUP(B966,'[1]Current Slope List'!$A$29:$M$1904,5,FALSE)</f>
        <v>#N/A</v>
      </c>
      <c r="I966" s="6" t="s">
        <v>1708</v>
      </c>
      <c r="K966" s="6" t="e">
        <f>VLOOKUP(B966,'[1]Current Slope List'!$A$29:$M$1904,11,FALSE)</f>
        <v>#N/A</v>
      </c>
      <c r="L966" s="5" t="s">
        <v>1723</v>
      </c>
      <c r="M966" s="5" t="s">
        <v>1724</v>
      </c>
      <c r="N966" s="5" t="s">
        <v>1725</v>
      </c>
      <c r="O966" s="7" t="s">
        <v>49</v>
      </c>
      <c r="P966" s="6" t="s">
        <v>49</v>
      </c>
      <c r="Q966" s="6" t="s">
        <v>49</v>
      </c>
      <c r="R966" s="6" t="s">
        <v>49</v>
      </c>
      <c r="S966" s="6" t="s">
        <v>49</v>
      </c>
      <c r="T966" s="6" t="s">
        <v>49</v>
      </c>
      <c r="U966" s="6" t="s">
        <v>49</v>
      </c>
      <c r="V966" s="6" t="s">
        <v>49</v>
      </c>
      <c r="W966" s="6" t="s">
        <v>49</v>
      </c>
      <c r="X966" s="6" t="s">
        <v>49</v>
      </c>
      <c r="Y966" s="6" t="s">
        <v>49</v>
      </c>
      <c r="Z966" s="6" t="s">
        <v>49</v>
      </c>
      <c r="AA966" s="9" t="s">
        <v>116</v>
      </c>
      <c r="AB966" s="9" t="s">
        <v>116</v>
      </c>
      <c r="AC966" s="9" t="s">
        <v>116</v>
      </c>
      <c r="AD966" s="9" t="s">
        <v>116</v>
      </c>
      <c r="AE966" s="9" t="s">
        <v>49</v>
      </c>
      <c r="AG966" s="10" t="e">
        <f>VLOOKUP(B966,[1]NPRS!$A$29:$O$1904,10,FALSE)</f>
        <v>#N/A</v>
      </c>
      <c r="AH966" s="5" t="s">
        <v>1698</v>
      </c>
      <c r="AI966" s="6" t="str">
        <f>IF(VLOOKUP(B966,'[1]intensive 2019'!$A$2:$E$145,1,TRUE)=B966,"Y","N")</f>
        <v>N</v>
      </c>
      <c r="AJ966" s="6" t="s">
        <v>50</v>
      </c>
      <c r="AL966" s="6" t="s">
        <v>50</v>
      </c>
      <c r="AM966" s="6" t="s">
        <v>50</v>
      </c>
      <c r="AN966" s="6" t="s">
        <v>50</v>
      </c>
      <c r="AO966" s="6" t="s">
        <v>50</v>
      </c>
      <c r="AP966" s="6" t="s">
        <v>50</v>
      </c>
    </row>
    <row r="967" spans="1:42">
      <c r="A967" s="5">
        <v>965</v>
      </c>
      <c r="B967" s="5" t="s">
        <v>1736</v>
      </c>
      <c r="C967" s="6" t="str">
        <f>IF(VLOOKUP(B967,'[1]Current Slope List'!$A$29:$M$1904,1,FALSE)=B967,"Y","N")</f>
        <v>Y</v>
      </c>
      <c r="D967" s="5" t="str">
        <f>VLOOKUP(B967,'[1]Current Slope List'!$A$29:$M$1904,2,FALSE)</f>
        <v>11SW-D/C2274</v>
      </c>
      <c r="E967" s="5">
        <f>VLOOKUP(B967,'[1]Current Slope List'!$A$29:$M$1904,3,FALSE)</f>
        <v>0</v>
      </c>
      <c r="F967" s="6" t="str">
        <f t="shared" si="30"/>
        <v>WHOLE</v>
      </c>
      <c r="G967" s="6" t="str">
        <f>VLOOKUP(B967,'[1]Current Slope List'!$A$29:$M$1904,4,FALSE)</f>
        <v>CP,ML&amp;Wch</v>
      </c>
      <c r="H967" s="6" t="str">
        <f>VLOOKUP(B967,'[1]Current Slope List'!$A$29:$M$1904,5,FALSE)</f>
        <v>Wch-S</v>
      </c>
      <c r="I967" s="6" t="s">
        <v>1708</v>
      </c>
      <c r="K967" s="6">
        <f>VLOOKUP(B967,'[1]Current Slope List'!$A$29:$M$1904,11,FALSE)</f>
        <v>0</v>
      </c>
      <c r="L967" s="5" t="s">
        <v>1723</v>
      </c>
      <c r="M967" s="5" t="s">
        <v>1727</v>
      </c>
      <c r="N967" s="5" t="s">
        <v>1725</v>
      </c>
      <c r="O967" s="7" t="s">
        <v>46</v>
      </c>
      <c r="P967" s="7">
        <v>45</v>
      </c>
      <c r="Q967" s="7">
        <v>14</v>
      </c>
      <c r="R967" s="7">
        <v>24</v>
      </c>
      <c r="S967" s="7">
        <f t="shared" si="31"/>
        <v>336</v>
      </c>
      <c r="T967" s="17">
        <v>0</v>
      </c>
      <c r="U967" s="17">
        <v>0.8</v>
      </c>
      <c r="V967" s="17">
        <v>0</v>
      </c>
      <c r="W967" s="17">
        <v>0.2</v>
      </c>
      <c r="X967" s="17">
        <v>0</v>
      </c>
      <c r="Y967" s="6" t="s">
        <v>61</v>
      </c>
      <c r="Z967" s="6" t="s">
        <v>62</v>
      </c>
      <c r="AA967" s="9" t="s">
        <v>116</v>
      </c>
      <c r="AB967" s="9" t="s">
        <v>116</v>
      </c>
      <c r="AC967" s="9" t="s">
        <v>116</v>
      </c>
      <c r="AD967" s="9" t="s">
        <v>116</v>
      </c>
      <c r="AE967" s="9" t="s">
        <v>49</v>
      </c>
      <c r="AG967" s="10">
        <f>VLOOKUP(B967,[1]NPRS!$A$29:$O$1904,10,FALSE)</f>
        <v>2.75</v>
      </c>
      <c r="AH967" s="5" t="s">
        <v>1698</v>
      </c>
      <c r="AI967" s="6" t="str">
        <f>IF(VLOOKUP(B967,'[1]intensive 2019'!$A$2:$E$145,1,TRUE)=B967,"Y","N")</f>
        <v>N</v>
      </c>
      <c r="AJ967" s="6" t="s">
        <v>50</v>
      </c>
      <c r="AL967" s="6" t="s">
        <v>50</v>
      </c>
      <c r="AM967" s="6" t="s">
        <v>50</v>
      </c>
      <c r="AN967" s="6" t="s">
        <v>50</v>
      </c>
      <c r="AO967" s="6" t="s">
        <v>50</v>
      </c>
      <c r="AP967" s="6" t="s">
        <v>50</v>
      </c>
    </row>
    <row r="968" spans="1:42" hidden="1">
      <c r="A968" s="5">
        <v>966</v>
      </c>
      <c r="B968" s="5" t="s">
        <v>1737</v>
      </c>
      <c r="C968" s="6" t="s">
        <v>50</v>
      </c>
      <c r="D968" s="5" t="e">
        <f>VLOOKUP(B968,'[1]Current Slope List'!$A$29:$M$1904,2,FALSE)</f>
        <v>#N/A</v>
      </c>
      <c r="E968" s="5" t="e">
        <f>VLOOKUP(B968,'[1]Current Slope List'!$A$29:$M$1904,3,FALSE)</f>
        <v>#N/A</v>
      </c>
      <c r="F968" s="6" t="e">
        <f t="shared" si="30"/>
        <v>#N/A</v>
      </c>
      <c r="G968" s="6" t="e">
        <f>VLOOKUP(B968,'[1]Current Slope List'!$A$29:$M$1904,4,FALSE)</f>
        <v>#N/A</v>
      </c>
      <c r="H968" s="6" t="e">
        <f>VLOOKUP(B968,'[1]Current Slope List'!$A$29:$M$1904,5,FALSE)</f>
        <v>#N/A</v>
      </c>
      <c r="I968" s="6" t="s">
        <v>1708</v>
      </c>
      <c r="K968" s="6" t="e">
        <f>VLOOKUP(B968,'[1]Current Slope List'!$A$29:$M$1904,11,FALSE)</f>
        <v>#N/A</v>
      </c>
      <c r="L968" s="5" t="s">
        <v>1723</v>
      </c>
      <c r="M968" s="5" t="s">
        <v>1727</v>
      </c>
      <c r="N968" s="5" t="s">
        <v>1725</v>
      </c>
      <c r="O968" s="7" t="s">
        <v>49</v>
      </c>
      <c r="P968" s="6" t="s">
        <v>49</v>
      </c>
      <c r="Q968" s="6" t="s">
        <v>49</v>
      </c>
      <c r="R968" s="6" t="s">
        <v>49</v>
      </c>
      <c r="S968" s="6" t="s">
        <v>49</v>
      </c>
      <c r="T968" s="6" t="s">
        <v>49</v>
      </c>
      <c r="U968" s="6" t="s">
        <v>49</v>
      </c>
      <c r="V968" s="6" t="s">
        <v>49</v>
      </c>
      <c r="W968" s="6" t="s">
        <v>49</v>
      </c>
      <c r="X968" s="6" t="s">
        <v>49</v>
      </c>
      <c r="Y968" s="6" t="s">
        <v>49</v>
      </c>
      <c r="Z968" s="6" t="s">
        <v>49</v>
      </c>
      <c r="AA968" s="9" t="s">
        <v>49</v>
      </c>
      <c r="AB968" s="9" t="s">
        <v>116</v>
      </c>
      <c r="AC968" s="9" t="s">
        <v>116</v>
      </c>
      <c r="AD968" s="9" t="s">
        <v>116</v>
      </c>
      <c r="AE968" s="9" t="s">
        <v>49</v>
      </c>
      <c r="AG968" s="10" t="e">
        <f>VLOOKUP(B968,[1]NPRS!$A$29:$O$1904,10,FALSE)</f>
        <v>#N/A</v>
      </c>
      <c r="AH968" s="5" t="s">
        <v>1698</v>
      </c>
      <c r="AI968" s="6" t="str">
        <f>IF(VLOOKUP(B968,'[1]intensive 2019'!$A$2:$E$145,1,TRUE)=B968,"Y","N")</f>
        <v>N</v>
      </c>
      <c r="AJ968" s="6" t="s">
        <v>50</v>
      </c>
      <c r="AL968" s="6" t="s">
        <v>50</v>
      </c>
      <c r="AM968" s="6" t="s">
        <v>50</v>
      </c>
      <c r="AN968" s="6" t="s">
        <v>50</v>
      </c>
      <c r="AO968" s="6" t="s">
        <v>50</v>
      </c>
      <c r="AP968" s="6" t="s">
        <v>50</v>
      </c>
    </row>
    <row r="969" spans="1:42">
      <c r="A969" s="5">
        <v>967</v>
      </c>
      <c r="B969" s="5" t="s">
        <v>1738</v>
      </c>
      <c r="C969" s="6" t="str">
        <f>IF(VLOOKUP(B969,'[1]Current Slope List'!$A$29:$M$1904,1,FALSE)=B969,"Y","N")</f>
        <v>Y</v>
      </c>
      <c r="D969" s="5" t="str">
        <f>VLOOKUP(B969,'[1]Current Slope List'!$A$29:$M$1904,2,FALSE)</f>
        <v>11SW-D/CR2189</v>
      </c>
      <c r="E969" s="5">
        <f>VLOOKUP(B969,'[1]Current Slope List'!$A$29:$M$1904,3,FALSE)</f>
        <v>0</v>
      </c>
      <c r="F969" s="6" t="str">
        <f t="shared" si="30"/>
        <v>WHOLE</v>
      </c>
      <c r="G969" s="6" t="str">
        <f>VLOOKUP(B969,'[1]Current Slope List'!$A$29:$M$1904,4,FALSE)</f>
        <v>CP,ML&amp;Wch</v>
      </c>
      <c r="H969" s="6" t="str">
        <f>VLOOKUP(B969,'[1]Current Slope List'!$A$29:$M$1904,5,FALSE)</f>
        <v>PML</v>
      </c>
      <c r="I969" s="6" t="s">
        <v>1708</v>
      </c>
      <c r="K969" s="6">
        <f>VLOOKUP(B969,'[1]Current Slope List'!$A$29:$M$1904,11,FALSE)</f>
        <v>0</v>
      </c>
      <c r="L969" s="5" t="s">
        <v>1739</v>
      </c>
      <c r="M969" s="5" t="s">
        <v>1740</v>
      </c>
      <c r="N969" s="5" t="s">
        <v>1725</v>
      </c>
      <c r="O969" s="7" t="s">
        <v>49</v>
      </c>
      <c r="P969" s="7">
        <v>4540</v>
      </c>
      <c r="Q969" s="7">
        <v>4</v>
      </c>
      <c r="R969" s="7">
        <v>12</v>
      </c>
      <c r="S969" s="7">
        <f t="shared" si="31"/>
        <v>48</v>
      </c>
      <c r="T969" s="17">
        <v>0</v>
      </c>
      <c r="U969" s="17">
        <v>0.9</v>
      </c>
      <c r="V969" s="17">
        <v>0.1</v>
      </c>
      <c r="W969" s="17">
        <v>0</v>
      </c>
      <c r="X969" s="17">
        <v>0</v>
      </c>
      <c r="Y969" s="6" t="s">
        <v>61</v>
      </c>
      <c r="Z969" s="6" t="s">
        <v>62</v>
      </c>
      <c r="AA969" s="9" t="s">
        <v>196</v>
      </c>
      <c r="AB969" s="9" t="s">
        <v>130</v>
      </c>
      <c r="AC969" s="9" t="s">
        <v>55</v>
      </c>
      <c r="AD969" s="9" t="s">
        <v>56</v>
      </c>
      <c r="AE969" s="9" t="s">
        <v>62</v>
      </c>
      <c r="AF969" s="5">
        <v>2</v>
      </c>
      <c r="AG969" s="10">
        <f>VLOOKUP(B969,[1]NPRS!$A$29:$O$1904,10,FALSE)</f>
        <v>1.1599999999999999</v>
      </c>
      <c r="AH969" s="5" t="s">
        <v>1698</v>
      </c>
      <c r="AI969" s="6" t="str">
        <f>IF(VLOOKUP(B969,'[1]intensive 2019'!$A$2:$E$145,1,TRUE)=B969,"Y","N")</f>
        <v>N</v>
      </c>
      <c r="AJ969" s="6" t="s">
        <v>50</v>
      </c>
      <c r="AK969" s="5">
        <v>1</v>
      </c>
      <c r="AL969" s="6" t="s">
        <v>50</v>
      </c>
      <c r="AM969" s="6" t="s">
        <v>50</v>
      </c>
      <c r="AN969" s="6" t="s">
        <v>50</v>
      </c>
      <c r="AO969" s="6" t="s">
        <v>50</v>
      </c>
      <c r="AP969" s="6" t="s">
        <v>50</v>
      </c>
    </row>
    <row r="970" spans="1:42">
      <c r="A970" s="5">
        <v>968</v>
      </c>
      <c r="B970" s="5" t="s">
        <v>1741</v>
      </c>
      <c r="C970" s="6" t="str">
        <f>IF(VLOOKUP(B970,'[1]Current Slope List'!$A$29:$M$1904,1,FALSE)=B970,"Y","N")</f>
        <v>Y</v>
      </c>
      <c r="D970" s="5" t="str">
        <f>VLOOKUP(B970,'[1]Current Slope List'!$A$29:$M$1904,2,FALSE)</f>
        <v>11SW-D/C497</v>
      </c>
      <c r="E970" s="5">
        <f>VLOOKUP(B970,'[1]Current Slope List'!$A$29:$M$1904,3,FALSE)</f>
        <v>0</v>
      </c>
      <c r="F970" s="6" t="str">
        <f t="shared" si="30"/>
        <v>WHOLE</v>
      </c>
      <c r="G970" s="6" t="str">
        <f>VLOOKUP(B970,'[1]Current Slope List'!$A$29:$M$1904,4,FALSE)</f>
        <v>CP,ML&amp;Wch</v>
      </c>
      <c r="H970" s="6" t="str">
        <f>VLOOKUP(B970,'[1]Current Slope List'!$A$29:$M$1904,5,FALSE)</f>
        <v>PML</v>
      </c>
      <c r="I970" s="6" t="s">
        <v>1708</v>
      </c>
      <c r="K970" s="6">
        <f>VLOOKUP(B970,'[1]Current Slope List'!$A$29:$M$1904,11,FALSE)</f>
        <v>0</v>
      </c>
      <c r="L970" s="5" t="s">
        <v>1739</v>
      </c>
      <c r="M970" s="5" t="s">
        <v>1740</v>
      </c>
      <c r="N970" s="5" t="s">
        <v>1725</v>
      </c>
      <c r="O970" s="7" t="s">
        <v>46</v>
      </c>
      <c r="P970" s="7">
        <v>70</v>
      </c>
      <c r="Q970" s="7">
        <v>4</v>
      </c>
      <c r="R970" s="7">
        <v>20</v>
      </c>
      <c r="S970" s="7">
        <f t="shared" si="31"/>
        <v>80</v>
      </c>
      <c r="T970" s="17">
        <v>0</v>
      </c>
      <c r="U970" s="17">
        <v>1</v>
      </c>
      <c r="V970" s="17">
        <v>0</v>
      </c>
      <c r="W970" s="17">
        <v>0</v>
      </c>
      <c r="X970" s="17">
        <v>0</v>
      </c>
      <c r="Y970" s="6" t="s">
        <v>78</v>
      </c>
      <c r="Z970" s="6" t="s">
        <v>72</v>
      </c>
      <c r="AA970" s="9" t="s">
        <v>116</v>
      </c>
      <c r="AB970" s="9" t="s">
        <v>116</v>
      </c>
      <c r="AC970" s="9" t="s">
        <v>116</v>
      </c>
      <c r="AD970" s="9" t="s">
        <v>116</v>
      </c>
      <c r="AE970" s="9" t="s">
        <v>49</v>
      </c>
      <c r="AF970" s="5">
        <v>1</v>
      </c>
      <c r="AG970" s="10">
        <f>VLOOKUP(B970,[1]NPRS!$A$29:$O$1904,10,FALSE)</f>
        <v>44</v>
      </c>
      <c r="AH970" s="5" t="s">
        <v>1698</v>
      </c>
      <c r="AI970" s="6" t="str">
        <f>IF(VLOOKUP(B970,'[1]intensive 2019'!$A$2:$E$145,1,TRUE)=B970,"Y","N")</f>
        <v>N</v>
      </c>
      <c r="AJ970" s="6" t="s">
        <v>50</v>
      </c>
      <c r="AK970" s="5">
        <v>0</v>
      </c>
      <c r="AL970" s="6" t="s">
        <v>50</v>
      </c>
      <c r="AM970" s="6" t="s">
        <v>50</v>
      </c>
      <c r="AN970" s="6" t="s">
        <v>50</v>
      </c>
      <c r="AO970" s="6" t="s">
        <v>50</v>
      </c>
      <c r="AP970" s="6" t="str">
        <f>IF(VLOOKUP(D970,[1]Greening!$A$4:$C$30,1,FALSE)=D970,"Y","N")</f>
        <v>Y</v>
      </c>
    </row>
    <row r="971" spans="1:42">
      <c r="A971" s="5">
        <v>969</v>
      </c>
      <c r="B971" s="5" t="s">
        <v>1742</v>
      </c>
      <c r="C971" s="6" t="str">
        <f>IF(VLOOKUP(B971,'[1]Current Slope List'!$A$29:$M$1904,1,FALSE)=B971,"Y","N")</f>
        <v>Y</v>
      </c>
      <c r="D971" s="5" t="str">
        <f>VLOOKUP(B971,'[1]Current Slope List'!$A$29:$M$1904,2,FALSE)</f>
        <v>11SW-D/FR631</v>
      </c>
      <c r="E971" s="5">
        <f>VLOOKUP(B971,'[1]Current Slope List'!$A$29:$M$1904,3,FALSE)</f>
        <v>0</v>
      </c>
      <c r="F971" s="6" t="str">
        <f t="shared" si="30"/>
        <v>WHOLE</v>
      </c>
      <c r="G971" s="6" t="str">
        <f>VLOOKUP(B971,'[1]Current Slope List'!$A$29:$M$1904,4,FALSE)</f>
        <v>CP,ML&amp;Wch</v>
      </c>
      <c r="H971" s="6" t="str">
        <f>VLOOKUP(B971,'[1]Current Slope List'!$A$29:$M$1904,5,FALSE)</f>
        <v>PML</v>
      </c>
      <c r="I971" s="6" t="s">
        <v>1708</v>
      </c>
      <c r="K971" s="6">
        <f>VLOOKUP(B971,'[1]Current Slope List'!$A$29:$M$1904,11,FALSE)</f>
        <v>0</v>
      </c>
      <c r="L971" s="5" t="s">
        <v>1739</v>
      </c>
      <c r="M971" s="5" t="s">
        <v>1740</v>
      </c>
      <c r="N971" s="5" t="s">
        <v>1725</v>
      </c>
      <c r="O971" s="7" t="s">
        <v>46</v>
      </c>
      <c r="P971" s="7">
        <v>43</v>
      </c>
      <c r="Q971" s="7">
        <v>10.5</v>
      </c>
      <c r="R971" s="7">
        <v>105</v>
      </c>
      <c r="S971" s="7">
        <f t="shared" si="31"/>
        <v>1102.5</v>
      </c>
      <c r="T971" s="17">
        <v>0</v>
      </c>
      <c r="U971" s="17">
        <v>1</v>
      </c>
      <c r="V971" s="17">
        <v>0</v>
      </c>
      <c r="W971" s="17">
        <v>0</v>
      </c>
      <c r="X971" s="17">
        <v>0</v>
      </c>
      <c r="Y971" s="6" t="s">
        <v>61</v>
      </c>
      <c r="Z971" s="6" t="s">
        <v>62</v>
      </c>
      <c r="AA971" s="9" t="s">
        <v>185</v>
      </c>
      <c r="AB971" s="9" t="s">
        <v>641</v>
      </c>
      <c r="AC971" s="9" t="s">
        <v>1743</v>
      </c>
      <c r="AD971" s="9" t="s">
        <v>352</v>
      </c>
      <c r="AE971" s="9" t="s">
        <v>72</v>
      </c>
      <c r="AF971" s="5">
        <v>1</v>
      </c>
      <c r="AG971" s="10">
        <f>VLOOKUP(B971,[1]NPRS!$A$29:$O$1904,10,FALSE)</f>
        <v>0</v>
      </c>
      <c r="AH971" s="5" t="s">
        <v>1698</v>
      </c>
      <c r="AI971" s="6" t="str">
        <f>IF(VLOOKUP(B971,'[1]intensive 2019'!$A$2:$E$145,1,TRUE)=B971,"Y","N")</f>
        <v>N</v>
      </c>
      <c r="AJ971" s="6" t="s">
        <v>50</v>
      </c>
      <c r="AK971" s="5">
        <v>35</v>
      </c>
      <c r="AL971" s="6" t="s">
        <v>50</v>
      </c>
      <c r="AM971" s="6" t="s">
        <v>50</v>
      </c>
      <c r="AN971" s="6" t="s">
        <v>50</v>
      </c>
      <c r="AO971" s="6" t="s">
        <v>50</v>
      </c>
      <c r="AP971" s="6" t="s">
        <v>50</v>
      </c>
    </row>
    <row r="972" spans="1:42">
      <c r="A972" s="5">
        <v>970</v>
      </c>
      <c r="B972" s="5" t="s">
        <v>1744</v>
      </c>
      <c r="C972" s="6" t="str">
        <f>IF(VLOOKUP(B972,'[1]Current Slope List'!$A$29:$M$1904,1,FALSE)=B972,"Y","N")</f>
        <v>Y</v>
      </c>
      <c r="D972" s="5" t="str">
        <f>VLOOKUP(B972,'[1]Current Slope List'!$A$29:$M$1904,2,FALSE)</f>
        <v>11SW-D/F632</v>
      </c>
      <c r="E972" s="5">
        <f>VLOOKUP(B972,'[1]Current Slope List'!$A$29:$M$1904,3,FALSE)</f>
        <v>0</v>
      </c>
      <c r="F972" s="6" t="str">
        <f t="shared" si="30"/>
        <v>WHOLE</v>
      </c>
      <c r="G972" s="6" t="str">
        <f>VLOOKUP(B972,'[1]Current Slope List'!$A$29:$M$1904,4,FALSE)</f>
        <v>CP,ML&amp;Wch</v>
      </c>
      <c r="H972" s="6" t="str">
        <f>VLOOKUP(B972,'[1]Current Slope List'!$A$29:$M$1904,5,FALSE)</f>
        <v>PML</v>
      </c>
      <c r="I972" s="6" t="s">
        <v>1708</v>
      </c>
      <c r="K972" s="6">
        <f>VLOOKUP(B972,'[1]Current Slope List'!$A$29:$M$1904,11,FALSE)</f>
        <v>0</v>
      </c>
      <c r="L972" s="5" t="s">
        <v>1739</v>
      </c>
      <c r="M972" s="5" t="s">
        <v>1740</v>
      </c>
      <c r="N972" s="5" t="s">
        <v>1725</v>
      </c>
      <c r="O972" s="7" t="s">
        <v>46</v>
      </c>
      <c r="P972" s="7">
        <v>53</v>
      </c>
      <c r="Q972" s="7">
        <v>7</v>
      </c>
      <c r="R972" s="7">
        <v>17</v>
      </c>
      <c r="S972" s="7">
        <f t="shared" si="31"/>
        <v>119</v>
      </c>
      <c r="T972" s="17">
        <v>0</v>
      </c>
      <c r="U972" s="17">
        <v>1</v>
      </c>
      <c r="V972" s="17">
        <v>0</v>
      </c>
      <c r="W972" s="17">
        <v>0</v>
      </c>
      <c r="X972" s="17">
        <v>0</v>
      </c>
      <c r="Y972" s="6" t="s">
        <v>61</v>
      </c>
      <c r="Z972" s="6" t="s">
        <v>62</v>
      </c>
      <c r="AA972" s="9" t="s">
        <v>116</v>
      </c>
      <c r="AB972" s="9" t="s">
        <v>116</v>
      </c>
      <c r="AC972" s="9" t="s">
        <v>116</v>
      </c>
      <c r="AD972" s="9" t="s">
        <v>116</v>
      </c>
      <c r="AE972" s="9" t="s">
        <v>49</v>
      </c>
      <c r="AF972" s="5">
        <v>1</v>
      </c>
      <c r="AG972" s="10">
        <f>VLOOKUP(B972,[1]NPRS!$A$29:$O$1904,10,FALSE)</f>
        <v>0</v>
      </c>
      <c r="AH972" s="5" t="s">
        <v>1698</v>
      </c>
      <c r="AI972" s="6" t="str">
        <f>IF(VLOOKUP(B972,'[1]intensive 2019'!$A$2:$E$145,1,TRUE)=B972,"Y","N")</f>
        <v>N</v>
      </c>
      <c r="AJ972" s="6" t="s">
        <v>50</v>
      </c>
      <c r="AK972" s="5">
        <v>2</v>
      </c>
      <c r="AL972" s="6" t="s">
        <v>50</v>
      </c>
      <c r="AM972" s="6" t="s">
        <v>50</v>
      </c>
      <c r="AN972" s="6" t="s">
        <v>50</v>
      </c>
      <c r="AO972" s="6" t="s">
        <v>50</v>
      </c>
      <c r="AP972" s="6" t="s">
        <v>50</v>
      </c>
    </row>
    <row r="973" spans="1:42">
      <c r="A973" s="5">
        <v>971</v>
      </c>
      <c r="B973" s="5" t="s">
        <v>1745</v>
      </c>
      <c r="C973" s="6" t="str">
        <f>IF(VLOOKUP(B973,'[1]Current Slope List'!$A$29:$M$1904,1,FALSE)=B973,"Y","N")</f>
        <v>Y</v>
      </c>
      <c r="D973" s="5" t="str">
        <f>VLOOKUP(B973,'[1]Current Slope List'!$A$29:$M$1904,2,FALSE)</f>
        <v>11SW-C/C215</v>
      </c>
      <c r="E973" s="5">
        <f>VLOOKUP(B973,'[1]Current Slope List'!$A$29:$M$1904,3,FALSE)</f>
        <v>0</v>
      </c>
      <c r="F973" s="6" t="str">
        <f t="shared" si="30"/>
        <v>WHOLE</v>
      </c>
      <c r="G973" s="6" t="str">
        <f>VLOOKUP(B973,'[1]Current Slope List'!$A$29:$M$1904,4,FALSE)</f>
        <v>CP,ML&amp;Wch</v>
      </c>
      <c r="H973" s="6" t="str">
        <f>VLOOKUP(B973,'[1]Current Slope List'!$A$29:$M$1904,5,FALSE)</f>
        <v>PML</v>
      </c>
      <c r="I973" s="6" t="s">
        <v>1708</v>
      </c>
      <c r="K973" s="6">
        <f>VLOOKUP(B973,'[1]Current Slope List'!$A$29:$M$1904,11,FALSE)</f>
        <v>0</v>
      </c>
      <c r="L973" s="5" t="s">
        <v>1746</v>
      </c>
      <c r="M973" s="5" t="s">
        <v>1747</v>
      </c>
      <c r="N973" s="5" t="s">
        <v>1725</v>
      </c>
      <c r="O973" s="7" t="s">
        <v>46</v>
      </c>
      <c r="P973" s="7">
        <v>60</v>
      </c>
      <c r="Q973" s="7">
        <v>13</v>
      </c>
      <c r="R973" s="7">
        <v>95</v>
      </c>
      <c r="S973" s="7">
        <f t="shared" si="31"/>
        <v>1235</v>
      </c>
      <c r="T973" s="17">
        <v>0</v>
      </c>
      <c r="U973" s="17">
        <v>0</v>
      </c>
      <c r="V973" s="17">
        <v>0</v>
      </c>
      <c r="W973" s="17">
        <v>0.7</v>
      </c>
      <c r="X973" s="17">
        <v>0.3</v>
      </c>
      <c r="Y973" s="6" t="s">
        <v>61</v>
      </c>
      <c r="Z973" s="6" t="s">
        <v>72</v>
      </c>
      <c r="AA973" s="9" t="s">
        <v>116</v>
      </c>
      <c r="AB973" s="9" t="s">
        <v>116</v>
      </c>
      <c r="AC973" s="9" t="s">
        <v>116</v>
      </c>
      <c r="AD973" s="9" t="s">
        <v>116</v>
      </c>
      <c r="AE973" s="9" t="s">
        <v>49</v>
      </c>
      <c r="AF973" s="5">
        <v>2</v>
      </c>
      <c r="AG973" s="10">
        <f>VLOOKUP(B973,[1]NPRS!$A$29:$O$1904,10,FALSE)</f>
        <v>0</v>
      </c>
      <c r="AH973" s="5" t="s">
        <v>1698</v>
      </c>
      <c r="AI973" s="6" t="str">
        <f>IF(VLOOKUP(B973,'[1]intensive 2019'!$A$2:$E$145,1,TRUE)=B973,"Y","N")</f>
        <v>N</v>
      </c>
      <c r="AJ973" s="6" t="s">
        <v>50</v>
      </c>
      <c r="AK973" s="5">
        <v>24</v>
      </c>
      <c r="AL973" s="6" t="s">
        <v>50</v>
      </c>
      <c r="AM973" s="6" t="s">
        <v>50</v>
      </c>
      <c r="AN973" s="6" t="s">
        <v>50</v>
      </c>
      <c r="AO973" s="6" t="s">
        <v>50</v>
      </c>
      <c r="AP973" s="6" t="s">
        <v>50</v>
      </c>
    </row>
    <row r="974" spans="1:42">
      <c r="A974" s="5">
        <v>972</v>
      </c>
      <c r="B974" s="5" t="s">
        <v>1748</v>
      </c>
      <c r="C974" s="6" t="str">
        <f>IF(VLOOKUP(B974,'[1]Current Slope List'!$A$29:$M$1904,1,FALSE)=B974,"Y","N")</f>
        <v>Y</v>
      </c>
      <c r="D974" s="5" t="str">
        <f>VLOOKUP(B974,'[1]Current Slope List'!$A$29:$M$1904,2,FALSE)</f>
        <v>11SW-C/C216</v>
      </c>
      <c r="E974" s="5">
        <f>VLOOKUP(B974,'[1]Current Slope List'!$A$29:$M$1904,3,FALSE)</f>
        <v>0</v>
      </c>
      <c r="F974" s="6" t="str">
        <f t="shared" si="30"/>
        <v>WHOLE</v>
      </c>
      <c r="G974" s="6" t="str">
        <f>VLOOKUP(B974,'[1]Current Slope List'!$A$29:$M$1904,4,FALSE)</f>
        <v>CP,ML&amp;Wch</v>
      </c>
      <c r="H974" s="6" t="str">
        <f>VLOOKUP(B974,'[1]Current Slope List'!$A$29:$M$1904,5,FALSE)</f>
        <v>PML</v>
      </c>
      <c r="I974" s="6" t="s">
        <v>1708</v>
      </c>
      <c r="K974" s="6">
        <f>VLOOKUP(B974,'[1]Current Slope List'!$A$29:$M$1904,11,FALSE)</f>
        <v>0</v>
      </c>
      <c r="L974" s="5" t="s">
        <v>1746</v>
      </c>
      <c r="M974" s="5" t="s">
        <v>1747</v>
      </c>
      <c r="N974" s="5" t="s">
        <v>1725</v>
      </c>
      <c r="O974" s="7" t="s">
        <v>46</v>
      </c>
      <c r="P974" s="7">
        <v>55</v>
      </c>
      <c r="Q974" s="7">
        <v>14</v>
      </c>
      <c r="R974" s="7">
        <v>65</v>
      </c>
      <c r="S974" s="7">
        <f t="shared" si="31"/>
        <v>910</v>
      </c>
      <c r="T974" s="17">
        <v>0</v>
      </c>
      <c r="U974" s="17">
        <v>0.3</v>
      </c>
      <c r="V974" s="17">
        <v>0</v>
      </c>
      <c r="W974" s="17">
        <v>0</v>
      </c>
      <c r="X974" s="17">
        <v>0.7</v>
      </c>
      <c r="Y974" s="6" t="s">
        <v>61</v>
      </c>
      <c r="Z974" s="6" t="s">
        <v>72</v>
      </c>
      <c r="AA974" s="9" t="s">
        <v>116</v>
      </c>
      <c r="AB974" s="9" t="s">
        <v>116</v>
      </c>
      <c r="AC974" s="9" t="s">
        <v>116</v>
      </c>
      <c r="AD974" s="9" t="s">
        <v>116</v>
      </c>
      <c r="AE974" s="9" t="s">
        <v>49</v>
      </c>
      <c r="AF974" s="5">
        <v>1</v>
      </c>
      <c r="AG974" s="10">
        <f>VLOOKUP(B974,[1]NPRS!$A$29:$O$1904,10,FALSE)</f>
        <v>0.64</v>
      </c>
      <c r="AH974" s="5" t="s">
        <v>1698</v>
      </c>
      <c r="AI974" s="6" t="str">
        <f>IF(VLOOKUP(B974,'[1]intensive 2019'!$A$2:$E$145,1,TRUE)=B974,"Y","N")</f>
        <v>N</v>
      </c>
      <c r="AJ974" s="6" t="str">
        <f>IF(VLOOKUP(B974,[1]PWI!$A$2:$B$239,1,FALSE)=B974,"Y","N")</f>
        <v>Y</v>
      </c>
      <c r="AK974" s="5">
        <v>0</v>
      </c>
      <c r="AL974" s="6" t="s">
        <v>50</v>
      </c>
      <c r="AM974" s="6" t="s">
        <v>50</v>
      </c>
      <c r="AN974" s="6" t="s">
        <v>50</v>
      </c>
      <c r="AO974" s="6" t="s">
        <v>50</v>
      </c>
      <c r="AP974" s="6" t="s">
        <v>50</v>
      </c>
    </row>
    <row r="975" spans="1:42">
      <c r="A975" s="5">
        <v>973</v>
      </c>
      <c r="B975" s="5" t="s">
        <v>1749</v>
      </c>
      <c r="C975" s="6" t="str">
        <f>IF(VLOOKUP(B975,'[1]Current Slope List'!$A$29:$M$1904,1,FALSE)=B975,"Y","N")</f>
        <v>Y</v>
      </c>
      <c r="D975" s="5" t="str">
        <f>VLOOKUP(B975,'[1]Current Slope List'!$A$29:$M$1904,2,FALSE)</f>
        <v>11SW-C/C217</v>
      </c>
      <c r="E975" s="5">
        <f>VLOOKUP(B975,'[1]Current Slope List'!$A$29:$M$1904,3,FALSE)</f>
        <v>0</v>
      </c>
      <c r="F975" s="6" t="str">
        <f t="shared" si="30"/>
        <v>WHOLE</v>
      </c>
      <c r="G975" s="6" t="str">
        <f>VLOOKUP(B975,'[1]Current Slope List'!$A$29:$M$1904,4,FALSE)</f>
        <v>CP,ML&amp;Wch</v>
      </c>
      <c r="H975" s="6" t="str">
        <f>VLOOKUP(B975,'[1]Current Slope List'!$A$29:$M$1904,5,FALSE)</f>
        <v>PML</v>
      </c>
      <c r="I975" s="6" t="s">
        <v>1708</v>
      </c>
      <c r="K975" s="6">
        <f>VLOOKUP(B975,'[1]Current Slope List'!$A$29:$M$1904,11,FALSE)</f>
        <v>0</v>
      </c>
      <c r="L975" s="5" t="s">
        <v>1746</v>
      </c>
      <c r="M975" s="5" t="s">
        <v>1747</v>
      </c>
      <c r="N975" s="5" t="s">
        <v>1725</v>
      </c>
      <c r="O975" s="7" t="s">
        <v>46</v>
      </c>
      <c r="P975" s="7">
        <v>60</v>
      </c>
      <c r="Q975" s="7">
        <v>9</v>
      </c>
      <c r="R975" s="7">
        <v>50</v>
      </c>
      <c r="S975" s="7">
        <f t="shared" si="31"/>
        <v>450</v>
      </c>
      <c r="T975" s="17">
        <v>0</v>
      </c>
      <c r="U975" s="17">
        <v>0</v>
      </c>
      <c r="V975" s="17">
        <v>0</v>
      </c>
      <c r="W975" s="17">
        <v>0</v>
      </c>
      <c r="X975" s="17">
        <v>1</v>
      </c>
      <c r="Y975" s="6" t="s">
        <v>61</v>
      </c>
      <c r="Z975" s="6" t="s">
        <v>72</v>
      </c>
      <c r="AA975" s="9" t="s">
        <v>116</v>
      </c>
      <c r="AB975" s="9" t="s">
        <v>116</v>
      </c>
      <c r="AC975" s="9" t="s">
        <v>116</v>
      </c>
      <c r="AD975" s="9" t="s">
        <v>116</v>
      </c>
      <c r="AE975" s="9" t="s">
        <v>49</v>
      </c>
      <c r="AF975" s="5">
        <v>3</v>
      </c>
      <c r="AG975" s="10">
        <f>VLOOKUP(B975,[1]NPRS!$A$29:$O$1904,10,FALSE)</f>
        <v>0</v>
      </c>
      <c r="AH975" s="5" t="s">
        <v>1698</v>
      </c>
      <c r="AI975" s="6" t="str">
        <f>IF(VLOOKUP(B975,'[1]intensive 2019'!$A$2:$E$145,1,TRUE)=B975,"Y","N")</f>
        <v>N</v>
      </c>
      <c r="AJ975" s="6" t="s">
        <v>50</v>
      </c>
      <c r="AK975" s="5">
        <v>6</v>
      </c>
      <c r="AL975" s="6" t="s">
        <v>50</v>
      </c>
      <c r="AM975" s="6" t="s">
        <v>50</v>
      </c>
      <c r="AN975" s="6" t="s">
        <v>50</v>
      </c>
      <c r="AO975" s="6" t="s">
        <v>50</v>
      </c>
      <c r="AP975" s="6" t="s">
        <v>50</v>
      </c>
    </row>
    <row r="976" spans="1:42">
      <c r="A976" s="5">
        <v>974</v>
      </c>
      <c r="B976" s="5" t="s">
        <v>1750</v>
      </c>
      <c r="C976" s="6" t="str">
        <f>IF(VLOOKUP(B976,'[1]Current Slope List'!$A$29:$M$1904,1,FALSE)=B976,"Y","N")</f>
        <v>Y</v>
      </c>
      <c r="D976" s="5" t="str">
        <f>VLOOKUP(B976,'[1]Current Slope List'!$A$29:$M$1904,2,FALSE)</f>
        <v>11SW-C/C218</v>
      </c>
      <c r="E976" s="5">
        <f>VLOOKUP(B976,'[1]Current Slope List'!$A$29:$M$1904,3,FALSE)</f>
        <v>0</v>
      </c>
      <c r="F976" s="6" t="str">
        <f t="shared" si="30"/>
        <v>WHOLE</v>
      </c>
      <c r="G976" s="6" t="str">
        <f>VLOOKUP(B976,'[1]Current Slope List'!$A$29:$M$1904,4,FALSE)</f>
        <v>CP,ML&amp;Wch</v>
      </c>
      <c r="H976" s="6" t="str">
        <f>VLOOKUP(B976,'[1]Current Slope List'!$A$29:$M$1904,5,FALSE)</f>
        <v>PML</v>
      </c>
      <c r="I976" s="6" t="s">
        <v>1708</v>
      </c>
      <c r="K976" s="6">
        <f>VLOOKUP(B976,'[1]Current Slope List'!$A$29:$M$1904,11,FALSE)</f>
        <v>0</v>
      </c>
      <c r="L976" s="5" t="s">
        <v>1746</v>
      </c>
      <c r="M976" s="5" t="s">
        <v>1747</v>
      </c>
      <c r="N976" s="5" t="s">
        <v>1725</v>
      </c>
      <c r="O976" s="7" t="s">
        <v>46</v>
      </c>
      <c r="P976" s="7">
        <v>60</v>
      </c>
      <c r="Q976" s="7">
        <v>4</v>
      </c>
      <c r="R976" s="7">
        <v>21</v>
      </c>
      <c r="S976" s="7">
        <f t="shared" si="31"/>
        <v>84</v>
      </c>
      <c r="T976" s="17">
        <v>0</v>
      </c>
      <c r="U976" s="17">
        <v>0</v>
      </c>
      <c r="V976" s="17">
        <v>0</v>
      </c>
      <c r="W976" s="17">
        <v>0</v>
      </c>
      <c r="X976" s="17">
        <v>1</v>
      </c>
      <c r="Y976" s="6" t="s">
        <v>61</v>
      </c>
      <c r="Z976" s="6" t="s">
        <v>62</v>
      </c>
      <c r="AA976" s="9" t="s">
        <v>116</v>
      </c>
      <c r="AB976" s="9" t="s">
        <v>116</v>
      </c>
      <c r="AC976" s="9" t="s">
        <v>116</v>
      </c>
      <c r="AD976" s="9" t="s">
        <v>116</v>
      </c>
      <c r="AE976" s="9" t="s">
        <v>49</v>
      </c>
      <c r="AF976" s="5">
        <v>2</v>
      </c>
      <c r="AG976" s="10">
        <f>VLOOKUP(B976,[1]NPRS!$A$29:$O$1904,10,FALSE)</f>
        <v>0</v>
      </c>
      <c r="AH976" s="5" t="s">
        <v>1698</v>
      </c>
      <c r="AI976" s="6" t="str">
        <f>IF(VLOOKUP(B976,'[1]intensive 2019'!$A$2:$E$145,1,TRUE)=B976,"Y","N")</f>
        <v>N</v>
      </c>
      <c r="AJ976" s="6" t="s">
        <v>50</v>
      </c>
      <c r="AK976" s="5">
        <v>0</v>
      </c>
      <c r="AL976" s="6" t="s">
        <v>50</v>
      </c>
      <c r="AM976" s="6" t="s">
        <v>50</v>
      </c>
      <c r="AN976" s="6" t="s">
        <v>50</v>
      </c>
      <c r="AO976" s="6" t="s">
        <v>50</v>
      </c>
      <c r="AP976" s="6" t="s">
        <v>50</v>
      </c>
    </row>
    <row r="977" spans="1:42">
      <c r="A977" s="5">
        <v>975</v>
      </c>
      <c r="B977" s="5" t="s">
        <v>1751</v>
      </c>
      <c r="C977" s="6" t="str">
        <f>IF(VLOOKUP(B977,'[1]Current Slope List'!$A$29:$M$1904,1,FALSE)=B977,"Y","N")</f>
        <v>Y</v>
      </c>
      <c r="D977" s="5" t="str">
        <f>VLOOKUP(B977,'[1]Current Slope List'!$A$29:$M$1904,2,FALSE)</f>
        <v>11SW-C/C219</v>
      </c>
      <c r="E977" s="5">
        <f>VLOOKUP(B977,'[1]Current Slope List'!$A$29:$M$1904,3,FALSE)</f>
        <v>0</v>
      </c>
      <c r="F977" s="6" t="str">
        <f t="shared" si="30"/>
        <v>WHOLE</v>
      </c>
      <c r="G977" s="6" t="str">
        <f>VLOOKUP(B977,'[1]Current Slope List'!$A$29:$M$1904,4,FALSE)</f>
        <v>CP,ML&amp;Wch</v>
      </c>
      <c r="H977" s="6" t="str">
        <f>VLOOKUP(B977,'[1]Current Slope List'!$A$29:$M$1904,5,FALSE)</f>
        <v>PML</v>
      </c>
      <c r="I977" s="6" t="s">
        <v>1708</v>
      </c>
      <c r="K977" s="6">
        <f>VLOOKUP(B977,'[1]Current Slope List'!$A$29:$M$1904,11,FALSE)</f>
        <v>0</v>
      </c>
      <c r="L977" s="5" t="s">
        <v>1746</v>
      </c>
      <c r="M977" s="5" t="s">
        <v>1747</v>
      </c>
      <c r="N977" s="5" t="s">
        <v>1725</v>
      </c>
      <c r="O977" s="7" t="s">
        <v>46</v>
      </c>
      <c r="P977" s="7">
        <v>60</v>
      </c>
      <c r="Q977" s="7">
        <v>20</v>
      </c>
      <c r="R977" s="7">
        <v>60</v>
      </c>
      <c r="S977" s="7">
        <f t="shared" si="31"/>
        <v>1200</v>
      </c>
      <c r="T977" s="17">
        <v>0</v>
      </c>
      <c r="U977" s="17">
        <v>0</v>
      </c>
      <c r="V977" s="17">
        <v>0</v>
      </c>
      <c r="W977" s="17">
        <v>0</v>
      </c>
      <c r="X977" s="17">
        <v>1</v>
      </c>
      <c r="Y977" s="6" t="s">
        <v>61</v>
      </c>
      <c r="Z977" s="6" t="s">
        <v>72</v>
      </c>
      <c r="AA977" s="9" t="s">
        <v>116</v>
      </c>
      <c r="AB977" s="9" t="s">
        <v>116</v>
      </c>
      <c r="AC977" s="9" t="s">
        <v>116</v>
      </c>
      <c r="AD977" s="9" t="s">
        <v>116</v>
      </c>
      <c r="AE977" s="9" t="s">
        <v>49</v>
      </c>
      <c r="AF977" s="5">
        <v>1</v>
      </c>
      <c r="AG977" s="10">
        <f>VLOOKUP(B977,[1]NPRS!$A$29:$O$1904,10,FALSE)</f>
        <v>0</v>
      </c>
      <c r="AH977" s="5" t="s">
        <v>1698</v>
      </c>
      <c r="AI977" s="6" t="str">
        <f>IF(VLOOKUP(B977,'[1]intensive 2019'!$A$2:$E$145,1,TRUE)=B977,"Y","N")</f>
        <v>N</v>
      </c>
      <c r="AJ977" s="6" t="s">
        <v>50</v>
      </c>
      <c r="AK977" s="5">
        <v>4</v>
      </c>
      <c r="AL977" s="6" t="s">
        <v>50</v>
      </c>
      <c r="AM977" s="6" t="s">
        <v>50</v>
      </c>
      <c r="AN977" s="6" t="s">
        <v>50</v>
      </c>
      <c r="AO977" s="6" t="s">
        <v>50</v>
      </c>
      <c r="AP977" s="6" t="s">
        <v>50</v>
      </c>
    </row>
    <row r="978" spans="1:42">
      <c r="A978" s="5">
        <v>976</v>
      </c>
      <c r="B978" s="5" t="s">
        <v>1752</v>
      </c>
      <c r="C978" s="6" t="str">
        <f>IF(VLOOKUP(B978,'[1]Current Slope List'!$A$29:$M$1904,1,FALSE)=B978,"Y","N")</f>
        <v>Y</v>
      </c>
      <c r="D978" s="5" t="str">
        <f>VLOOKUP(B978,'[1]Current Slope List'!$A$29:$M$1904,2,FALSE)</f>
        <v>11SW-C/C220</v>
      </c>
      <c r="E978" s="5">
        <f>VLOOKUP(B978,'[1]Current Slope List'!$A$29:$M$1904,3,FALSE)</f>
        <v>0</v>
      </c>
      <c r="F978" s="6" t="str">
        <f t="shared" si="30"/>
        <v>WHOLE</v>
      </c>
      <c r="G978" s="6" t="str">
        <f>VLOOKUP(B978,'[1]Current Slope List'!$A$29:$M$1904,4,FALSE)</f>
        <v>CP,ML&amp;Wch</v>
      </c>
      <c r="H978" s="6" t="str">
        <f>VLOOKUP(B978,'[1]Current Slope List'!$A$29:$M$1904,5,FALSE)</f>
        <v>PML</v>
      </c>
      <c r="I978" s="6" t="s">
        <v>1708</v>
      </c>
      <c r="K978" s="6">
        <f>VLOOKUP(B978,'[1]Current Slope List'!$A$29:$M$1904,11,FALSE)</f>
        <v>0</v>
      </c>
      <c r="L978" s="5" t="s">
        <v>1746</v>
      </c>
      <c r="M978" s="5" t="s">
        <v>1747</v>
      </c>
      <c r="N978" s="5" t="s">
        <v>1725</v>
      </c>
      <c r="O978" s="7" t="s">
        <v>46</v>
      </c>
      <c r="P978" s="7">
        <v>55</v>
      </c>
      <c r="Q978" s="7">
        <v>13</v>
      </c>
      <c r="R978" s="7">
        <v>60</v>
      </c>
      <c r="S978" s="7">
        <f t="shared" si="31"/>
        <v>780</v>
      </c>
      <c r="T978" s="17">
        <v>0</v>
      </c>
      <c r="U978" s="17">
        <v>0</v>
      </c>
      <c r="V978" s="17">
        <v>0</v>
      </c>
      <c r="W978" s="17">
        <v>0</v>
      </c>
      <c r="X978" s="17">
        <v>1</v>
      </c>
      <c r="Y978" s="6" t="s">
        <v>61</v>
      </c>
      <c r="Z978" s="6" t="s">
        <v>62</v>
      </c>
      <c r="AA978" s="9" t="s">
        <v>116</v>
      </c>
      <c r="AB978" s="9" t="s">
        <v>116</v>
      </c>
      <c r="AC978" s="9" t="s">
        <v>116</v>
      </c>
      <c r="AD978" s="9" t="s">
        <v>116</v>
      </c>
      <c r="AE978" s="9" t="s">
        <v>49</v>
      </c>
      <c r="AF978" s="5">
        <v>3</v>
      </c>
      <c r="AG978" s="10">
        <f>VLOOKUP(B978,[1]NPRS!$A$29:$O$1904,10,FALSE)</f>
        <v>0</v>
      </c>
      <c r="AH978" s="5" t="s">
        <v>1728</v>
      </c>
      <c r="AI978" s="6" t="str">
        <f>IF(VLOOKUP(B978,'[1]intensive 2019'!$A$2:$E$145,1,TRUE)=B978,"Y","N")</f>
        <v>N</v>
      </c>
      <c r="AJ978" s="6" t="s">
        <v>50</v>
      </c>
      <c r="AL978" s="6" t="s">
        <v>50</v>
      </c>
      <c r="AM978" s="6" t="s">
        <v>50</v>
      </c>
      <c r="AN978" s="6" t="s">
        <v>50</v>
      </c>
      <c r="AO978" s="6" t="s">
        <v>50</v>
      </c>
      <c r="AP978" s="6" t="s">
        <v>50</v>
      </c>
    </row>
    <row r="979" spans="1:42">
      <c r="A979" s="5">
        <v>977</v>
      </c>
      <c r="B979" s="5" t="s">
        <v>1753</v>
      </c>
      <c r="C979" s="6" t="str">
        <f>IF(VLOOKUP(B979,'[1]Current Slope List'!$A$29:$M$1904,1,FALSE)=B979,"Y","N")</f>
        <v>Y</v>
      </c>
      <c r="D979" s="5" t="str">
        <f>VLOOKUP(B979,'[1]Current Slope List'!$A$29:$M$1904,2,FALSE)</f>
        <v>11SW-C/C521</v>
      </c>
      <c r="E979" s="5">
        <f>VLOOKUP(B979,'[1]Current Slope List'!$A$29:$M$1904,3,FALSE)</f>
        <v>0</v>
      </c>
      <c r="F979" s="6" t="str">
        <f t="shared" si="30"/>
        <v>WHOLE</v>
      </c>
      <c r="G979" s="6" t="str">
        <f>VLOOKUP(B979,'[1]Current Slope List'!$A$29:$M$1904,4,FALSE)</f>
        <v>CP,ML&amp;Wch</v>
      </c>
      <c r="H979" s="6" t="str">
        <f>VLOOKUP(B979,'[1]Current Slope List'!$A$29:$M$1904,5,FALSE)</f>
        <v>PML</v>
      </c>
      <c r="I979" s="6" t="s">
        <v>1708</v>
      </c>
      <c r="K979" s="6">
        <f>VLOOKUP(B979,'[1]Current Slope List'!$A$29:$M$1904,11,FALSE)</f>
        <v>0</v>
      </c>
      <c r="L979" s="5" t="s">
        <v>1746</v>
      </c>
      <c r="M979" s="5" t="s">
        <v>1747</v>
      </c>
      <c r="N979" s="5" t="s">
        <v>1725</v>
      </c>
      <c r="O979" s="7" t="s">
        <v>46</v>
      </c>
      <c r="P979" s="7">
        <v>60</v>
      </c>
      <c r="Q979" s="7">
        <v>5</v>
      </c>
      <c r="R979" s="7">
        <v>35</v>
      </c>
      <c r="S979" s="7">
        <f t="shared" si="31"/>
        <v>175</v>
      </c>
      <c r="T979" s="17">
        <v>0</v>
      </c>
      <c r="U979" s="17">
        <v>0</v>
      </c>
      <c r="V979" s="17">
        <v>0</v>
      </c>
      <c r="W979" s="17">
        <v>0</v>
      </c>
      <c r="X979" s="17">
        <v>1</v>
      </c>
      <c r="Y979" s="6" t="s">
        <v>61</v>
      </c>
      <c r="Z979" s="6" t="s">
        <v>72</v>
      </c>
      <c r="AA979" s="9" t="s">
        <v>116</v>
      </c>
      <c r="AB979" s="9" t="s">
        <v>116</v>
      </c>
      <c r="AC979" s="9" t="s">
        <v>116</v>
      </c>
      <c r="AD979" s="9" t="s">
        <v>116</v>
      </c>
      <c r="AE979" s="9" t="s">
        <v>49</v>
      </c>
      <c r="AF979" s="5">
        <v>3</v>
      </c>
      <c r="AG979" s="10">
        <f>VLOOKUP(B979,[1]NPRS!$A$29:$O$1904,10,FALSE)</f>
        <v>0.01</v>
      </c>
      <c r="AH979" s="5" t="s">
        <v>1728</v>
      </c>
      <c r="AI979" s="6" t="str">
        <f>IF(VLOOKUP(B979,'[1]intensive 2019'!$A$2:$E$145,1,TRUE)=B979,"Y","N")</f>
        <v>N</v>
      </c>
      <c r="AJ979" s="6" t="s">
        <v>50</v>
      </c>
      <c r="AL979" s="6" t="s">
        <v>50</v>
      </c>
      <c r="AM979" s="6" t="s">
        <v>50</v>
      </c>
      <c r="AN979" s="6" t="s">
        <v>50</v>
      </c>
      <c r="AO979" s="6" t="s">
        <v>50</v>
      </c>
      <c r="AP979" s="6" t="s">
        <v>50</v>
      </c>
    </row>
    <row r="980" spans="1:42">
      <c r="A980" s="5">
        <v>978</v>
      </c>
      <c r="B980" s="5" t="s">
        <v>1754</v>
      </c>
      <c r="C980" s="6" t="str">
        <f>IF(VLOOKUP(B980,'[1]Current Slope List'!$A$29:$M$1904,1,FALSE)=B980,"Y","N")</f>
        <v>Y</v>
      </c>
      <c r="D980" s="5" t="str">
        <f>VLOOKUP(B980,'[1]Current Slope List'!$A$29:$M$1904,2,FALSE)</f>
        <v>11SW-C/C224</v>
      </c>
      <c r="E980" s="5">
        <f>VLOOKUP(B980,'[1]Current Slope List'!$A$29:$M$1904,3,FALSE)</f>
        <v>0</v>
      </c>
      <c r="F980" s="6" t="str">
        <f t="shared" si="30"/>
        <v>WHOLE</v>
      </c>
      <c r="G980" s="6" t="str">
        <f>VLOOKUP(B980,'[1]Current Slope List'!$A$29:$M$1904,4,FALSE)</f>
        <v>CP,ML&amp;Wch</v>
      </c>
      <c r="H980" s="6" t="str">
        <f>VLOOKUP(B980,'[1]Current Slope List'!$A$29:$M$1904,5,FALSE)</f>
        <v>PML</v>
      </c>
      <c r="I980" s="6" t="s">
        <v>1708</v>
      </c>
      <c r="K980" s="6">
        <f>VLOOKUP(B980,'[1]Current Slope List'!$A$29:$M$1904,11,FALSE)</f>
        <v>0</v>
      </c>
      <c r="L980" s="5" t="s">
        <v>1746</v>
      </c>
      <c r="M980" s="5" t="s">
        <v>1747</v>
      </c>
      <c r="N980" s="5" t="s">
        <v>1725</v>
      </c>
      <c r="O980" s="7" t="s">
        <v>46</v>
      </c>
      <c r="P980" s="7">
        <v>56</v>
      </c>
      <c r="Q980" s="7">
        <v>12.5</v>
      </c>
      <c r="R980" s="7">
        <v>115</v>
      </c>
      <c r="S980" s="7">
        <f t="shared" si="31"/>
        <v>1437.5</v>
      </c>
      <c r="T980" s="17">
        <v>0</v>
      </c>
      <c r="U980" s="17">
        <v>0.2</v>
      </c>
      <c r="V980" s="17">
        <v>0</v>
      </c>
      <c r="W980" s="17">
        <v>0.8</v>
      </c>
      <c r="X980" s="17">
        <v>0</v>
      </c>
      <c r="Y980" s="6" t="s">
        <v>61</v>
      </c>
      <c r="Z980" s="6" t="s">
        <v>72</v>
      </c>
      <c r="AA980" s="9" t="s">
        <v>116</v>
      </c>
      <c r="AB980" s="9" t="s">
        <v>116</v>
      </c>
      <c r="AC980" s="9" t="s">
        <v>116</v>
      </c>
      <c r="AD980" s="9" t="s">
        <v>116</v>
      </c>
      <c r="AE980" s="9" t="s">
        <v>49</v>
      </c>
      <c r="AF980" s="5">
        <v>2</v>
      </c>
      <c r="AG980" s="10">
        <f>VLOOKUP(B980,[1]NPRS!$A$29:$O$1904,10,FALSE)</f>
        <v>0</v>
      </c>
      <c r="AH980" s="5" t="s">
        <v>1698</v>
      </c>
      <c r="AI980" s="6" t="str">
        <f>IF(VLOOKUP(B980,'[1]intensive 2019'!$A$2:$E$145,1,TRUE)=B980,"Y","N")</f>
        <v>N</v>
      </c>
      <c r="AJ980" s="6" t="s">
        <v>50</v>
      </c>
      <c r="AK980" s="5">
        <v>27</v>
      </c>
      <c r="AL980" s="6" t="s">
        <v>50</v>
      </c>
      <c r="AM980" s="6" t="s">
        <v>50</v>
      </c>
      <c r="AN980" s="6" t="s">
        <v>50</v>
      </c>
      <c r="AO980" s="6" t="str">
        <f>IF(VLOOKUP(B980,[1]Roadside!$B$2:$D$186,1,FALSE)=B980,"Y","N")</f>
        <v>Y</v>
      </c>
      <c r="AP980" s="6" t="s">
        <v>50</v>
      </c>
    </row>
    <row r="981" spans="1:42">
      <c r="A981" s="5">
        <v>979</v>
      </c>
      <c r="B981" s="5" t="s">
        <v>1755</v>
      </c>
      <c r="C981" s="6" t="str">
        <f>IF(VLOOKUP(B981,'[1]Current Slope List'!$A$29:$M$1904,1,FALSE)=B981,"Y","N")</f>
        <v>Y</v>
      </c>
      <c r="D981" s="5" t="str">
        <f>VLOOKUP(B981,'[1]Current Slope List'!$A$29:$M$1904,2,FALSE)</f>
        <v>11SW-C/CR293</v>
      </c>
      <c r="E981" s="5">
        <f>VLOOKUP(B981,'[1]Current Slope List'!$A$29:$M$1904,3,FALSE)</f>
        <v>0</v>
      </c>
      <c r="F981" s="6" t="str">
        <f t="shared" si="30"/>
        <v>WHOLE</v>
      </c>
      <c r="G981" s="6" t="str">
        <f>VLOOKUP(B981,'[1]Current Slope List'!$A$29:$M$1904,4,FALSE)</f>
        <v>CP,ML&amp;Wch</v>
      </c>
      <c r="H981" s="6" t="str">
        <f>VLOOKUP(B981,'[1]Current Slope List'!$A$29:$M$1904,5,FALSE)</f>
        <v>PML</v>
      </c>
      <c r="I981" s="6" t="s">
        <v>1708</v>
      </c>
      <c r="K981" s="6">
        <f>VLOOKUP(B981,'[1]Current Slope List'!$A$29:$M$1904,11,FALSE)</f>
        <v>0</v>
      </c>
      <c r="L981" s="5" t="s">
        <v>1746</v>
      </c>
      <c r="M981" s="5" t="s">
        <v>1747</v>
      </c>
      <c r="N981" s="5" t="s">
        <v>1725</v>
      </c>
      <c r="O981" s="7" t="s">
        <v>46</v>
      </c>
      <c r="P981" s="7">
        <v>43</v>
      </c>
      <c r="Q981" s="7">
        <v>3</v>
      </c>
      <c r="R981" s="7">
        <v>15</v>
      </c>
      <c r="S981" s="7">
        <f t="shared" si="31"/>
        <v>45</v>
      </c>
      <c r="T981" s="17">
        <v>0</v>
      </c>
      <c r="U981" s="17">
        <v>1</v>
      </c>
      <c r="V981" s="17">
        <v>0</v>
      </c>
      <c r="W981" s="17">
        <v>0</v>
      </c>
      <c r="X981" s="17">
        <v>0</v>
      </c>
      <c r="Y981" s="6" t="s">
        <v>61</v>
      </c>
      <c r="Z981" s="6" t="s">
        <v>62</v>
      </c>
      <c r="AA981" s="9" t="s">
        <v>248</v>
      </c>
      <c r="AB981" s="9">
        <v>8</v>
      </c>
      <c r="AC981" s="9">
        <v>78</v>
      </c>
      <c r="AD981" s="9" t="s">
        <v>56</v>
      </c>
      <c r="AE981" s="9" t="s">
        <v>72</v>
      </c>
      <c r="AF981" s="5">
        <v>3</v>
      </c>
      <c r="AG981" s="10">
        <f>VLOOKUP(B981,[1]NPRS!$A$29:$O$1904,10,FALSE)</f>
        <v>15.14</v>
      </c>
      <c r="AH981" s="5" t="s">
        <v>1698</v>
      </c>
      <c r="AI981" s="6" t="str">
        <f>IF(VLOOKUP(B981,'[1]intensive 2019'!$A$2:$E$145,1,TRUE)=B981,"Y","N")</f>
        <v>N</v>
      </c>
      <c r="AJ981" s="6" t="str">
        <f>IF(VLOOKUP(B981,[1]PWI!$A$2:$B$239,1,FALSE)=B981,"Y","N")</f>
        <v>Y</v>
      </c>
      <c r="AK981" s="5">
        <v>10</v>
      </c>
      <c r="AL981" s="6" t="s">
        <v>50</v>
      </c>
      <c r="AM981" s="6" t="s">
        <v>50</v>
      </c>
      <c r="AN981" s="6" t="s">
        <v>50</v>
      </c>
      <c r="AO981" s="6" t="s">
        <v>50</v>
      </c>
      <c r="AP981" s="6" t="s">
        <v>50</v>
      </c>
    </row>
    <row r="982" spans="1:42">
      <c r="A982" s="5">
        <v>980</v>
      </c>
      <c r="B982" s="5" t="s">
        <v>1756</v>
      </c>
      <c r="C982" s="6" t="str">
        <f>IF(VLOOKUP(B982,'[1]Current Slope List'!$A$29:$M$1904,1,FALSE)=B982,"Y","N")</f>
        <v>Y</v>
      </c>
      <c r="D982" s="5" t="str">
        <f>VLOOKUP(B982,'[1]Current Slope List'!$A$29:$M$1904,2,FALSE)</f>
        <v>11SW-C/C356</v>
      </c>
      <c r="E982" s="5">
        <f>VLOOKUP(B982,'[1]Current Slope List'!$A$29:$M$1904,3,FALSE)</f>
        <v>0</v>
      </c>
      <c r="F982" s="6" t="str">
        <f t="shared" si="30"/>
        <v>WHOLE</v>
      </c>
      <c r="G982" s="6" t="str">
        <f>VLOOKUP(B982,'[1]Current Slope List'!$A$29:$M$1904,4,FALSE)</f>
        <v>CP,ML&amp;Wch</v>
      </c>
      <c r="H982" s="6" t="str">
        <f>VLOOKUP(B982,'[1]Current Slope List'!$A$29:$M$1904,5,FALSE)</f>
        <v>PML</v>
      </c>
      <c r="I982" s="6" t="s">
        <v>1708</v>
      </c>
      <c r="K982" s="6">
        <f>VLOOKUP(B982,'[1]Current Slope List'!$A$29:$M$1904,11,FALSE)</f>
        <v>0</v>
      </c>
      <c r="L982" s="5" t="s">
        <v>1746</v>
      </c>
      <c r="M982" s="5" t="s">
        <v>1747</v>
      </c>
      <c r="N982" s="5" t="s">
        <v>1725</v>
      </c>
      <c r="O982" s="7" t="s">
        <v>46</v>
      </c>
      <c r="P982" s="7">
        <v>60</v>
      </c>
      <c r="Q982" s="7">
        <v>7</v>
      </c>
      <c r="R982" s="7">
        <v>20</v>
      </c>
      <c r="S982" s="7">
        <f t="shared" si="31"/>
        <v>140</v>
      </c>
      <c r="T982" s="17">
        <v>0</v>
      </c>
      <c r="U982" s="17">
        <v>0</v>
      </c>
      <c r="V982" s="17">
        <v>0</v>
      </c>
      <c r="W982" s="17">
        <v>0.8</v>
      </c>
      <c r="X982" s="17">
        <v>0.2</v>
      </c>
      <c r="Y982" s="6" t="s">
        <v>61</v>
      </c>
      <c r="Z982" s="6" t="s">
        <v>62</v>
      </c>
      <c r="AA982" s="9" t="s">
        <v>116</v>
      </c>
      <c r="AB982" s="9" t="s">
        <v>116</v>
      </c>
      <c r="AC982" s="9" t="s">
        <v>116</v>
      </c>
      <c r="AD982" s="9" t="s">
        <v>116</v>
      </c>
      <c r="AE982" s="9" t="s">
        <v>49</v>
      </c>
      <c r="AF982" s="5">
        <v>1</v>
      </c>
      <c r="AG982" s="10">
        <f>VLOOKUP(B982,[1]NPRS!$A$29:$O$1904,10,FALSE)</f>
        <v>0</v>
      </c>
      <c r="AH982" s="5" t="s">
        <v>1698</v>
      </c>
      <c r="AI982" s="6" t="str">
        <f>IF(VLOOKUP(B982,'[1]intensive 2019'!$A$2:$E$145,1,TRUE)=B982,"Y","N")</f>
        <v>N</v>
      </c>
      <c r="AJ982" s="6" t="s">
        <v>50</v>
      </c>
      <c r="AK982" s="5">
        <v>0</v>
      </c>
      <c r="AL982" s="6" t="s">
        <v>50</v>
      </c>
      <c r="AM982" s="6" t="s">
        <v>50</v>
      </c>
      <c r="AN982" s="6" t="s">
        <v>50</v>
      </c>
      <c r="AO982" s="6" t="s">
        <v>50</v>
      </c>
      <c r="AP982" s="6" t="s">
        <v>50</v>
      </c>
    </row>
    <row r="983" spans="1:42">
      <c r="A983" s="5">
        <v>981</v>
      </c>
      <c r="B983" s="5" t="s">
        <v>1757</v>
      </c>
      <c r="C983" s="6" t="str">
        <f>IF(VLOOKUP(B983,'[1]Current Slope List'!$A$29:$M$1904,1,FALSE)=B983,"Y","N")</f>
        <v>Y</v>
      </c>
      <c r="D983" s="5" t="str">
        <f>VLOOKUP(B983,'[1]Current Slope List'!$A$29:$M$1904,2,FALSE)</f>
        <v>11SW-C/C522</v>
      </c>
      <c r="E983" s="5">
        <f>VLOOKUP(B983,'[1]Current Slope List'!$A$29:$M$1904,3,FALSE)</f>
        <v>0</v>
      </c>
      <c r="F983" s="6" t="str">
        <f t="shared" si="30"/>
        <v>WHOLE</v>
      </c>
      <c r="G983" s="6" t="str">
        <f>VLOOKUP(B983,'[1]Current Slope List'!$A$29:$M$1904,4,FALSE)</f>
        <v>CP,ML&amp;Wch</v>
      </c>
      <c r="H983" s="6" t="str">
        <f>VLOOKUP(B983,'[1]Current Slope List'!$A$29:$M$1904,5,FALSE)</f>
        <v>PML</v>
      </c>
      <c r="I983" s="6" t="s">
        <v>1708</v>
      </c>
      <c r="K983" s="6">
        <f>VLOOKUP(B983,'[1]Current Slope List'!$A$29:$M$1904,11,FALSE)</f>
        <v>0</v>
      </c>
      <c r="L983" s="5" t="s">
        <v>1746</v>
      </c>
      <c r="M983" s="5" t="s">
        <v>1747</v>
      </c>
      <c r="N983" s="5" t="s">
        <v>1725</v>
      </c>
      <c r="O983" s="7" t="s">
        <v>46</v>
      </c>
      <c r="P983" s="7">
        <v>35</v>
      </c>
      <c r="Q983" s="7">
        <v>9</v>
      </c>
      <c r="R983" s="7">
        <v>15</v>
      </c>
      <c r="S983" s="7">
        <f t="shared" si="31"/>
        <v>135</v>
      </c>
      <c r="T983" s="17">
        <v>0</v>
      </c>
      <c r="U983" s="17">
        <v>1</v>
      </c>
      <c r="V983" s="17">
        <v>0</v>
      </c>
      <c r="W983" s="17">
        <v>0</v>
      </c>
      <c r="X983" s="17">
        <v>0</v>
      </c>
      <c r="Y983" s="6" t="s">
        <v>61</v>
      </c>
      <c r="Z983" s="6" t="s">
        <v>62</v>
      </c>
      <c r="AA983" s="9" t="s">
        <v>116</v>
      </c>
      <c r="AB983" s="9" t="s">
        <v>116</v>
      </c>
      <c r="AC983" s="9" t="s">
        <v>116</v>
      </c>
      <c r="AD983" s="9" t="s">
        <v>116</v>
      </c>
      <c r="AE983" s="9" t="s">
        <v>49</v>
      </c>
      <c r="AF983" s="5">
        <v>3</v>
      </c>
      <c r="AG983" s="10">
        <f>VLOOKUP(B983,[1]NPRS!$A$29:$O$1904,10,FALSE)</f>
        <v>0</v>
      </c>
      <c r="AH983" s="5" t="s">
        <v>1698</v>
      </c>
      <c r="AI983" s="6" t="str">
        <f>IF(VLOOKUP(B983,'[1]intensive 2019'!$A$2:$E$145,1,TRUE)=B983,"Y","N")</f>
        <v>N</v>
      </c>
      <c r="AJ983" s="6" t="s">
        <v>50</v>
      </c>
      <c r="AK983" s="5">
        <v>10</v>
      </c>
      <c r="AL983" s="6" t="s">
        <v>50</v>
      </c>
      <c r="AM983" s="6" t="s">
        <v>50</v>
      </c>
      <c r="AN983" s="6" t="s">
        <v>50</v>
      </c>
      <c r="AO983" s="6" t="s">
        <v>50</v>
      </c>
      <c r="AP983" s="6" t="s">
        <v>50</v>
      </c>
    </row>
    <row r="984" spans="1:42">
      <c r="A984" s="5">
        <v>982</v>
      </c>
      <c r="B984" s="5" t="s">
        <v>1758</v>
      </c>
      <c r="C984" s="6" t="str">
        <f>IF(VLOOKUP(B984,'[1]Current Slope List'!$A$29:$M$1904,1,FALSE)=B984,"Y","N")</f>
        <v>Y</v>
      </c>
      <c r="D984" s="5" t="str">
        <f>VLOOKUP(B984,'[1]Current Slope List'!$A$29:$M$1904,2,FALSE)</f>
        <v>11SW-C/C523</v>
      </c>
      <c r="E984" s="5">
        <f>VLOOKUP(B984,'[1]Current Slope List'!$A$29:$M$1904,3,FALSE)</f>
        <v>0</v>
      </c>
      <c r="F984" s="6" t="str">
        <f t="shared" si="30"/>
        <v>WHOLE</v>
      </c>
      <c r="G984" s="6" t="str">
        <f>VLOOKUP(B984,'[1]Current Slope List'!$A$29:$M$1904,4,FALSE)</f>
        <v>CP,ML&amp;Wch</v>
      </c>
      <c r="H984" s="6" t="str">
        <f>VLOOKUP(B984,'[1]Current Slope List'!$A$29:$M$1904,5,FALSE)</f>
        <v>PML</v>
      </c>
      <c r="I984" s="6" t="s">
        <v>1708</v>
      </c>
      <c r="K984" s="6">
        <f>VLOOKUP(B984,'[1]Current Slope List'!$A$29:$M$1904,11,FALSE)</f>
        <v>0</v>
      </c>
      <c r="L984" s="5" t="s">
        <v>1746</v>
      </c>
      <c r="M984" s="5" t="s">
        <v>1747</v>
      </c>
      <c r="N984" s="5" t="s">
        <v>1725</v>
      </c>
      <c r="O984" s="7" t="s">
        <v>46</v>
      </c>
      <c r="P984" s="7">
        <v>40</v>
      </c>
      <c r="Q984" s="7">
        <v>4.5</v>
      </c>
      <c r="R984" s="7">
        <v>50</v>
      </c>
      <c r="S984" s="7">
        <f t="shared" si="31"/>
        <v>225</v>
      </c>
      <c r="T984" s="17">
        <v>0</v>
      </c>
      <c r="U984" s="17">
        <v>1</v>
      </c>
      <c r="V984" s="17">
        <v>0</v>
      </c>
      <c r="W984" s="17">
        <v>0</v>
      </c>
      <c r="X984" s="17">
        <v>0</v>
      </c>
      <c r="Y984" s="6" t="s">
        <v>61</v>
      </c>
      <c r="Z984" s="6" t="s">
        <v>62</v>
      </c>
      <c r="AA984" s="9" t="s">
        <v>116</v>
      </c>
      <c r="AB984" s="9" t="s">
        <v>116</v>
      </c>
      <c r="AC984" s="9" t="s">
        <v>116</v>
      </c>
      <c r="AD984" s="9" t="s">
        <v>116</v>
      </c>
      <c r="AE984" s="9" t="s">
        <v>49</v>
      </c>
      <c r="AF984" s="5">
        <v>1</v>
      </c>
      <c r="AG984" s="10">
        <f>VLOOKUP(B984,[1]NPRS!$A$29:$O$1904,10,FALSE)</f>
        <v>0.23</v>
      </c>
      <c r="AH984" s="5" t="s">
        <v>1698</v>
      </c>
      <c r="AI984" s="6" t="str">
        <f>IF(VLOOKUP(B984,'[1]intensive 2019'!$A$2:$E$145,1,TRUE)=B984,"Y","N")</f>
        <v>N</v>
      </c>
      <c r="AJ984" s="6" t="s">
        <v>50</v>
      </c>
      <c r="AK984" s="5">
        <v>0</v>
      </c>
      <c r="AL984" s="6" t="s">
        <v>50</v>
      </c>
      <c r="AM984" s="6" t="s">
        <v>50</v>
      </c>
      <c r="AN984" s="6" t="s">
        <v>50</v>
      </c>
      <c r="AO984" s="6" t="s">
        <v>50</v>
      </c>
      <c r="AP984" s="6" t="s">
        <v>50</v>
      </c>
    </row>
    <row r="985" spans="1:42">
      <c r="A985" s="5">
        <v>983</v>
      </c>
      <c r="B985" s="5" t="s">
        <v>1759</v>
      </c>
      <c r="C985" s="6" t="str">
        <f>IF(VLOOKUP(B985,'[1]Current Slope List'!$A$29:$M$1904,1,FALSE)=B985,"Y","N")</f>
        <v>Y</v>
      </c>
      <c r="D985" s="5" t="str">
        <f>VLOOKUP(B985,'[1]Current Slope List'!$A$29:$M$1904,2,FALSE)</f>
        <v>11SW-C/FR84</v>
      </c>
      <c r="E985" s="5">
        <f>VLOOKUP(B985,'[1]Current Slope List'!$A$29:$M$1904,3,FALSE)</f>
        <v>0</v>
      </c>
      <c r="F985" s="6" t="str">
        <f t="shared" si="30"/>
        <v>WHOLE</v>
      </c>
      <c r="G985" s="6" t="str">
        <f>VLOOKUP(B985,'[1]Current Slope List'!$A$29:$M$1904,4,FALSE)</f>
        <v>CP,ML&amp;Wch</v>
      </c>
      <c r="H985" s="6" t="str">
        <f>VLOOKUP(B985,'[1]Current Slope List'!$A$29:$M$1904,5,FALSE)</f>
        <v>PML</v>
      </c>
      <c r="I985" s="6" t="s">
        <v>1708</v>
      </c>
      <c r="K985" s="6">
        <f>VLOOKUP(B985,'[1]Current Slope List'!$A$29:$M$1904,11,FALSE)</f>
        <v>0</v>
      </c>
      <c r="L985" s="5" t="s">
        <v>1746</v>
      </c>
      <c r="M985" s="5" t="s">
        <v>1747</v>
      </c>
      <c r="N985" s="5" t="s">
        <v>1725</v>
      </c>
      <c r="O985" s="7" t="s">
        <v>46</v>
      </c>
      <c r="P985" s="7">
        <v>30</v>
      </c>
      <c r="Q985" s="7">
        <v>7.3</v>
      </c>
      <c r="R985" s="7">
        <v>25</v>
      </c>
      <c r="S985" s="7">
        <f t="shared" si="31"/>
        <v>182.5</v>
      </c>
      <c r="T985" s="17">
        <v>0</v>
      </c>
      <c r="U985" s="17">
        <v>1</v>
      </c>
      <c r="V985" s="17">
        <v>0</v>
      </c>
      <c r="W985" s="17">
        <v>0</v>
      </c>
      <c r="X985" s="17">
        <v>0</v>
      </c>
      <c r="Y985" s="6" t="s">
        <v>61</v>
      </c>
      <c r="Z985" s="6" t="s">
        <v>62</v>
      </c>
      <c r="AA985" s="9" t="s">
        <v>95</v>
      </c>
      <c r="AB985" s="9" t="s">
        <v>296</v>
      </c>
      <c r="AC985" s="9" t="s">
        <v>121</v>
      </c>
      <c r="AD985" s="9" t="s">
        <v>56</v>
      </c>
      <c r="AE985" s="9" t="s">
        <v>62</v>
      </c>
      <c r="AF985" s="5">
        <v>2</v>
      </c>
      <c r="AG985" s="10">
        <f>VLOOKUP(B985,[1]NPRS!$A$29:$O$1904,10,FALSE)</f>
        <v>0</v>
      </c>
      <c r="AH985" s="5" t="s">
        <v>1698</v>
      </c>
      <c r="AI985" s="6" t="str">
        <f>IF(VLOOKUP(B985,'[1]intensive 2019'!$A$2:$E$145,1,TRUE)=B985,"Y","N")</f>
        <v>N</v>
      </c>
      <c r="AJ985" s="6" t="s">
        <v>50</v>
      </c>
      <c r="AK985" s="5">
        <v>3</v>
      </c>
      <c r="AL985" s="6" t="s">
        <v>50</v>
      </c>
      <c r="AM985" s="6" t="s">
        <v>50</v>
      </c>
      <c r="AN985" s="6" t="s">
        <v>50</v>
      </c>
      <c r="AO985" s="6" t="s">
        <v>50</v>
      </c>
      <c r="AP985" s="6" t="s">
        <v>50</v>
      </c>
    </row>
    <row r="986" spans="1:42">
      <c r="A986" s="5">
        <v>984</v>
      </c>
      <c r="B986" s="5" t="s">
        <v>1760</v>
      </c>
      <c r="C986" s="6" t="str">
        <f>IF(VLOOKUP(B986,'[1]Current Slope List'!$A$29:$M$1904,1,FALSE)=B986,"Y","N")</f>
        <v>Y</v>
      </c>
      <c r="D986" s="5" t="str">
        <f>VLOOKUP(B986,'[1]Current Slope List'!$A$29:$M$1904,2,FALSE)</f>
        <v>11SW-C/R555</v>
      </c>
      <c r="E986" s="5">
        <f>VLOOKUP(B986,'[1]Current Slope List'!$A$29:$M$1904,3,FALSE)</f>
        <v>0</v>
      </c>
      <c r="F986" s="6" t="str">
        <f t="shared" si="30"/>
        <v>WHOLE</v>
      </c>
      <c r="G986" s="6" t="str">
        <f>VLOOKUP(B986,'[1]Current Slope List'!$A$29:$M$1904,4,FALSE)</f>
        <v>CP,ML&amp;Wch</v>
      </c>
      <c r="H986" s="6" t="str">
        <f>VLOOKUP(B986,'[1]Current Slope List'!$A$29:$M$1904,5,FALSE)</f>
        <v>PML</v>
      </c>
      <c r="I986" s="6" t="s">
        <v>1708</v>
      </c>
      <c r="K986" s="6">
        <f>VLOOKUP(B986,'[1]Current Slope List'!$A$29:$M$1904,11,FALSE)</f>
        <v>0</v>
      </c>
      <c r="L986" s="5" t="s">
        <v>1746</v>
      </c>
      <c r="M986" s="5" t="s">
        <v>1747</v>
      </c>
      <c r="N986" s="5" t="s">
        <v>1725</v>
      </c>
      <c r="O986" s="7" t="s">
        <v>46</v>
      </c>
      <c r="P986" s="6" t="s">
        <v>49</v>
      </c>
      <c r="Q986" s="6" t="s">
        <v>49</v>
      </c>
      <c r="R986" s="6" t="s">
        <v>49</v>
      </c>
      <c r="S986" s="6" t="s">
        <v>49</v>
      </c>
      <c r="T986" s="6" t="s">
        <v>49</v>
      </c>
      <c r="U986" s="6" t="s">
        <v>49</v>
      </c>
      <c r="V986" s="6" t="s">
        <v>49</v>
      </c>
      <c r="W986" s="6" t="s">
        <v>49</v>
      </c>
      <c r="X986" s="6" t="s">
        <v>49</v>
      </c>
      <c r="Y986" s="6" t="s">
        <v>49</v>
      </c>
      <c r="Z986" s="6" t="s">
        <v>49</v>
      </c>
      <c r="AA986" s="9" t="s">
        <v>305</v>
      </c>
      <c r="AB986" s="9" t="s">
        <v>296</v>
      </c>
      <c r="AC986" s="9" t="s">
        <v>71</v>
      </c>
      <c r="AD986" s="9" t="s">
        <v>250</v>
      </c>
      <c r="AE986" s="9" t="s">
        <v>72</v>
      </c>
      <c r="AF986" s="5">
        <v>3</v>
      </c>
      <c r="AG986" s="10">
        <f>VLOOKUP(B986,[1]NPRS!$A$29:$O$1904,10,FALSE)</f>
        <v>0.05</v>
      </c>
      <c r="AH986" s="5" t="s">
        <v>1728</v>
      </c>
      <c r="AI986" s="6" t="str">
        <f>IF(VLOOKUP(B986,'[1]intensive 2019'!$A$2:$E$145,1,TRUE)=B986,"Y","N")</f>
        <v>N</v>
      </c>
      <c r="AJ986" s="6" t="s">
        <v>50</v>
      </c>
      <c r="AL986" s="6" t="s">
        <v>50</v>
      </c>
      <c r="AM986" s="6" t="s">
        <v>50</v>
      </c>
      <c r="AN986" s="6" t="s">
        <v>50</v>
      </c>
      <c r="AO986" s="6" t="s">
        <v>50</v>
      </c>
      <c r="AP986" s="6" t="s">
        <v>50</v>
      </c>
    </row>
    <row r="987" spans="1:42">
      <c r="A987" s="5">
        <v>985</v>
      </c>
      <c r="B987" s="5" t="s">
        <v>1761</v>
      </c>
      <c r="C987" s="6" t="str">
        <f>IF(VLOOKUP(B987,'[1]Current Slope List'!$A$29:$M$1904,1,FALSE)=B987,"Y","N")</f>
        <v>Y</v>
      </c>
      <c r="D987" s="5" t="str">
        <f>VLOOKUP(B987,'[1]Current Slope List'!$A$29:$M$1904,2,FALSE)</f>
        <v>11SW-C/R56</v>
      </c>
      <c r="E987" s="5">
        <f>VLOOKUP(B987,'[1]Current Slope List'!$A$29:$M$1904,3,FALSE)</f>
        <v>0</v>
      </c>
      <c r="F987" s="6" t="str">
        <f t="shared" si="30"/>
        <v>WHOLE</v>
      </c>
      <c r="G987" s="6" t="str">
        <f>VLOOKUP(B987,'[1]Current Slope List'!$A$29:$M$1904,4,FALSE)</f>
        <v>CP,ML&amp;Wch</v>
      </c>
      <c r="H987" s="6" t="str">
        <f>VLOOKUP(B987,'[1]Current Slope List'!$A$29:$M$1904,5,FALSE)</f>
        <v>PML</v>
      </c>
      <c r="I987" s="6" t="s">
        <v>1708</v>
      </c>
      <c r="K987" s="6">
        <f>VLOOKUP(B987,'[1]Current Slope List'!$A$29:$M$1904,11,FALSE)</f>
        <v>0</v>
      </c>
      <c r="L987" s="5" t="s">
        <v>1746</v>
      </c>
      <c r="M987" s="5" t="s">
        <v>1747</v>
      </c>
      <c r="N987" s="5" t="s">
        <v>1725</v>
      </c>
      <c r="O987" s="7" t="s">
        <v>46</v>
      </c>
      <c r="P987" s="6" t="s">
        <v>49</v>
      </c>
      <c r="Q987" s="6" t="s">
        <v>49</v>
      </c>
      <c r="R987" s="6" t="s">
        <v>49</v>
      </c>
      <c r="S987" s="6" t="s">
        <v>49</v>
      </c>
      <c r="T987" s="6" t="s">
        <v>49</v>
      </c>
      <c r="U987" s="6" t="s">
        <v>49</v>
      </c>
      <c r="V987" s="6" t="s">
        <v>49</v>
      </c>
      <c r="W987" s="6" t="s">
        <v>49</v>
      </c>
      <c r="X987" s="6" t="s">
        <v>49</v>
      </c>
      <c r="Y987" s="6" t="s">
        <v>49</v>
      </c>
      <c r="Z987" s="6" t="s">
        <v>49</v>
      </c>
      <c r="AA987" s="9" t="s">
        <v>185</v>
      </c>
      <c r="AB987" s="9" t="s">
        <v>288</v>
      </c>
      <c r="AC987" s="9" t="s">
        <v>71</v>
      </c>
      <c r="AD987" s="9" t="s">
        <v>79</v>
      </c>
      <c r="AE987" s="9" t="s">
        <v>72</v>
      </c>
      <c r="AF987" s="5">
        <v>1</v>
      </c>
      <c r="AG987" s="10">
        <f>VLOOKUP(B987,[1]NPRS!$A$29:$O$1904,10,FALSE)</f>
        <v>0</v>
      </c>
      <c r="AH987" s="5" t="s">
        <v>1728</v>
      </c>
      <c r="AI987" s="6" t="str">
        <f>IF(VLOOKUP(B987,'[1]intensive 2019'!$A$2:$E$145,1,TRUE)=B987,"Y","N")</f>
        <v>N</v>
      </c>
      <c r="AJ987" s="6" t="s">
        <v>50</v>
      </c>
      <c r="AL987" s="6" t="s">
        <v>50</v>
      </c>
      <c r="AM987" s="6" t="s">
        <v>50</v>
      </c>
      <c r="AN987" s="6" t="s">
        <v>50</v>
      </c>
      <c r="AO987" s="6" t="s">
        <v>50</v>
      </c>
      <c r="AP987" s="6" t="s">
        <v>50</v>
      </c>
    </row>
    <row r="988" spans="1:42">
      <c r="A988" s="5">
        <v>986</v>
      </c>
      <c r="B988" s="5" t="s">
        <v>1762</v>
      </c>
      <c r="C988" s="6" t="str">
        <f>IF(VLOOKUP(B988,'[1]Current Slope List'!$A$29:$M$1904,1,FALSE)=B988,"Y","N")</f>
        <v>Y</v>
      </c>
      <c r="D988" s="5" t="str">
        <f>VLOOKUP(B988,'[1]Current Slope List'!$A$29:$M$1904,2,FALSE)</f>
        <v>11SW-C/R59</v>
      </c>
      <c r="E988" s="5">
        <f>VLOOKUP(B988,'[1]Current Slope List'!$A$29:$M$1904,3,FALSE)</f>
        <v>0</v>
      </c>
      <c r="F988" s="6" t="str">
        <f t="shared" si="30"/>
        <v>WHOLE</v>
      </c>
      <c r="G988" s="6" t="str">
        <f>VLOOKUP(B988,'[1]Current Slope List'!$A$29:$M$1904,4,FALSE)</f>
        <v>CP,ML&amp;Wch</v>
      </c>
      <c r="H988" s="6" t="str">
        <f>VLOOKUP(B988,'[1]Current Slope List'!$A$29:$M$1904,5,FALSE)</f>
        <v>PML</v>
      </c>
      <c r="I988" s="6" t="s">
        <v>1708</v>
      </c>
      <c r="K988" s="6">
        <f>VLOOKUP(B988,'[1]Current Slope List'!$A$29:$M$1904,11,FALSE)</f>
        <v>0</v>
      </c>
      <c r="L988" s="5" t="s">
        <v>1746</v>
      </c>
      <c r="M988" s="5" t="s">
        <v>1747</v>
      </c>
      <c r="N988" s="5" t="s">
        <v>1725</v>
      </c>
      <c r="O988" s="7" t="s">
        <v>46</v>
      </c>
      <c r="P988" s="6" t="s">
        <v>49</v>
      </c>
      <c r="Q988" s="6" t="s">
        <v>49</v>
      </c>
      <c r="R988" s="6" t="s">
        <v>49</v>
      </c>
      <c r="S988" s="6" t="s">
        <v>49</v>
      </c>
      <c r="T988" s="6" t="s">
        <v>49</v>
      </c>
      <c r="U988" s="6" t="s">
        <v>49</v>
      </c>
      <c r="V988" s="6" t="s">
        <v>49</v>
      </c>
      <c r="W988" s="6" t="s">
        <v>49</v>
      </c>
      <c r="X988" s="6" t="s">
        <v>49</v>
      </c>
      <c r="Y988" s="6" t="s">
        <v>49</v>
      </c>
      <c r="Z988" s="6" t="s">
        <v>49</v>
      </c>
      <c r="AA988" s="9">
        <v>6.4</v>
      </c>
      <c r="AB988" s="9">
        <v>35</v>
      </c>
      <c r="AC988" s="9" t="s">
        <v>71</v>
      </c>
      <c r="AD988" s="9" t="s">
        <v>113</v>
      </c>
      <c r="AE988" s="9" t="s">
        <v>72</v>
      </c>
      <c r="AF988" s="5">
        <v>1</v>
      </c>
      <c r="AG988" s="10">
        <f>VLOOKUP(B988,[1]NPRS!$A$29:$O$1904,10,FALSE)</f>
        <v>0</v>
      </c>
      <c r="AH988" s="5" t="s">
        <v>1728</v>
      </c>
      <c r="AI988" s="6" t="str">
        <f>IF(VLOOKUP(B988,'[1]intensive 2019'!$A$2:$E$145,1,TRUE)=B988,"Y","N")</f>
        <v>N</v>
      </c>
      <c r="AJ988" s="6" t="s">
        <v>50</v>
      </c>
      <c r="AL988" s="6" t="s">
        <v>50</v>
      </c>
      <c r="AM988" s="6" t="s">
        <v>50</v>
      </c>
      <c r="AN988" s="6" t="s">
        <v>50</v>
      </c>
      <c r="AO988" s="6" t="s">
        <v>50</v>
      </c>
      <c r="AP988" s="6" t="s">
        <v>50</v>
      </c>
    </row>
    <row r="989" spans="1:42">
      <c r="A989" s="5">
        <v>987</v>
      </c>
      <c r="B989" s="5" t="s">
        <v>1763</v>
      </c>
      <c r="C989" s="6" t="str">
        <f>IF(VLOOKUP(B989,'[1]Current Slope List'!$A$29:$M$1904,1,FALSE)=B989,"Y","N")</f>
        <v>Y</v>
      </c>
      <c r="D989" s="5" t="str">
        <f>VLOOKUP(B989,'[1]Current Slope List'!$A$29:$M$1904,2,FALSE)</f>
        <v>11SW-D/CR1218</v>
      </c>
      <c r="E989" s="5">
        <f>VLOOKUP(B989,'[1]Current Slope List'!$A$29:$M$1904,3,FALSE)</f>
        <v>0</v>
      </c>
      <c r="F989" s="6" t="str">
        <f t="shared" si="30"/>
        <v>WHOLE</v>
      </c>
      <c r="G989" s="6" t="str">
        <f>VLOOKUP(B989,'[1]Current Slope List'!$A$29:$M$1904,4,FALSE)</f>
        <v>CP,ML&amp;Wch</v>
      </c>
      <c r="H989" s="6" t="str">
        <f>VLOOKUP(B989,'[1]Current Slope List'!$A$29:$M$1904,5,FALSE)</f>
        <v>PML</v>
      </c>
      <c r="I989" s="6" t="s">
        <v>1708</v>
      </c>
      <c r="K989" s="6">
        <f>VLOOKUP(B989,'[1]Current Slope List'!$A$29:$M$1904,11,FALSE)</f>
        <v>0</v>
      </c>
      <c r="L989" s="5" t="s">
        <v>1764</v>
      </c>
      <c r="M989" s="5" t="s">
        <v>1765</v>
      </c>
      <c r="N989" s="5" t="s">
        <v>1725</v>
      </c>
      <c r="O989" s="7" t="s">
        <v>46</v>
      </c>
      <c r="P989" s="7">
        <v>50</v>
      </c>
      <c r="Q989" s="7">
        <v>8</v>
      </c>
      <c r="R989" s="7">
        <v>41</v>
      </c>
      <c r="S989" s="7">
        <f t="shared" si="31"/>
        <v>328</v>
      </c>
      <c r="T989" s="17">
        <v>0</v>
      </c>
      <c r="U989" s="17">
        <v>1</v>
      </c>
      <c r="V989" s="12">
        <v>0</v>
      </c>
      <c r="W989" s="12">
        <v>0</v>
      </c>
      <c r="X989" s="12">
        <v>0</v>
      </c>
      <c r="Y989" s="6" t="s">
        <v>61</v>
      </c>
      <c r="Z989" s="6" t="s">
        <v>62</v>
      </c>
      <c r="AA989" s="9" t="s">
        <v>1766</v>
      </c>
      <c r="AB989" s="9" t="s">
        <v>1767</v>
      </c>
      <c r="AC989" s="9" t="s">
        <v>1768</v>
      </c>
      <c r="AD989" s="9" t="s">
        <v>318</v>
      </c>
      <c r="AE989" s="9" t="s">
        <v>303</v>
      </c>
      <c r="AF989" s="5">
        <v>1</v>
      </c>
      <c r="AG989" s="10">
        <f>VLOOKUP(B989,[1]NPRS!$A$29:$O$1904,10,FALSE)</f>
        <v>0</v>
      </c>
      <c r="AH989" s="5" t="s">
        <v>1698</v>
      </c>
      <c r="AI989" s="6" t="str">
        <f>IF(VLOOKUP(B989,'[1]intensive 2019'!$A$2:$E$145,1,TRUE)=B989,"Y","N")</f>
        <v>N</v>
      </c>
      <c r="AJ989" s="6" t="s">
        <v>50</v>
      </c>
      <c r="AK989" s="5">
        <v>34</v>
      </c>
      <c r="AL989" s="6" t="s">
        <v>50</v>
      </c>
      <c r="AM989" s="6" t="s">
        <v>50</v>
      </c>
      <c r="AN989" s="6" t="s">
        <v>50</v>
      </c>
      <c r="AO989" s="6" t="s">
        <v>50</v>
      </c>
      <c r="AP989" s="6" t="s">
        <v>50</v>
      </c>
    </row>
    <row r="990" spans="1:42">
      <c r="A990" s="5">
        <v>988</v>
      </c>
      <c r="B990" s="5" t="s">
        <v>1769</v>
      </c>
      <c r="C990" s="6" t="str">
        <f>IF(VLOOKUP(B990,'[1]Current Slope List'!$A$29:$M$1904,1,FALSE)=B990,"Y","N")</f>
        <v>Y</v>
      </c>
      <c r="D990" s="5" t="str">
        <f>VLOOKUP(B990,'[1]Current Slope List'!$A$29:$M$1904,2,FALSE)</f>
        <v>11SW-D/C1242</v>
      </c>
      <c r="E990" s="5">
        <f>VLOOKUP(B990,'[1]Current Slope List'!$A$29:$M$1904,3,FALSE)</f>
        <v>0</v>
      </c>
      <c r="F990" s="6" t="str">
        <f t="shared" si="30"/>
        <v>WHOLE</v>
      </c>
      <c r="G990" s="6" t="str">
        <f>VLOOKUP(B990,'[1]Current Slope List'!$A$29:$M$1904,4,FALSE)</f>
        <v>CP,ML&amp;Wch</v>
      </c>
      <c r="H990" s="6" t="str">
        <f>VLOOKUP(B990,'[1]Current Slope List'!$A$29:$M$1904,5,FALSE)</f>
        <v>PML</v>
      </c>
      <c r="I990" s="6" t="s">
        <v>1708</v>
      </c>
      <c r="K990" s="6">
        <f>VLOOKUP(B990,'[1]Current Slope List'!$A$29:$M$1904,11,FALSE)</f>
        <v>0</v>
      </c>
      <c r="L990" s="5" t="s">
        <v>1764</v>
      </c>
      <c r="M990" s="5" t="s">
        <v>1765</v>
      </c>
      <c r="N990" s="5" t="s">
        <v>1725</v>
      </c>
      <c r="O990" s="7" t="s">
        <v>46</v>
      </c>
      <c r="P990" s="7">
        <v>60</v>
      </c>
      <c r="Q990" s="7">
        <v>8.5</v>
      </c>
      <c r="R990" s="7">
        <v>55</v>
      </c>
      <c r="S990" s="7">
        <f t="shared" si="31"/>
        <v>467.5</v>
      </c>
      <c r="T990" s="17">
        <v>0</v>
      </c>
      <c r="U990" s="17">
        <v>0.5</v>
      </c>
      <c r="V990" s="17">
        <v>0</v>
      </c>
      <c r="W990" s="17">
        <v>0</v>
      </c>
      <c r="X990" s="17">
        <v>0.5</v>
      </c>
      <c r="Y990" s="6" t="s">
        <v>61</v>
      </c>
      <c r="Z990" s="6" t="s">
        <v>62</v>
      </c>
      <c r="AA990" s="9" t="s">
        <v>116</v>
      </c>
      <c r="AB990" s="9" t="s">
        <v>116</v>
      </c>
      <c r="AC990" s="9" t="s">
        <v>116</v>
      </c>
      <c r="AD990" s="9" t="s">
        <v>116</v>
      </c>
      <c r="AE990" s="9" t="s">
        <v>49</v>
      </c>
      <c r="AF990" s="5">
        <v>1</v>
      </c>
      <c r="AG990" s="10">
        <f>VLOOKUP(B990,[1]NPRS!$A$29:$O$1904,10,FALSE)</f>
        <v>0</v>
      </c>
      <c r="AH990" s="5" t="s">
        <v>1698</v>
      </c>
      <c r="AI990" s="6" t="str">
        <f>IF(VLOOKUP(B990,'[1]intensive 2019'!$A$2:$E$145,1,TRUE)=B990,"Y","N")</f>
        <v>N</v>
      </c>
      <c r="AJ990" s="6" t="s">
        <v>50</v>
      </c>
      <c r="AK990" s="5">
        <v>15</v>
      </c>
      <c r="AL990" s="6" t="s">
        <v>50</v>
      </c>
      <c r="AM990" s="6" t="s">
        <v>50</v>
      </c>
      <c r="AN990" s="6" t="s">
        <v>50</v>
      </c>
      <c r="AO990" s="6" t="s">
        <v>50</v>
      </c>
      <c r="AP990" s="6" t="s">
        <v>50</v>
      </c>
    </row>
    <row r="991" spans="1:42">
      <c r="A991" s="5">
        <v>989</v>
      </c>
      <c r="B991" s="5" t="s">
        <v>1770</v>
      </c>
      <c r="C991" s="6" t="str">
        <f>IF(VLOOKUP(B991,'[1]Current Slope List'!$A$29:$M$1904,1,FALSE)=B991,"Y","N")</f>
        <v>Y</v>
      </c>
      <c r="D991" s="5" t="str">
        <f>VLOOKUP(B991,'[1]Current Slope List'!$A$29:$M$1904,2,FALSE)</f>
        <v>11SW-D/CR495</v>
      </c>
      <c r="E991" s="5">
        <f>VLOOKUP(B991,'[1]Current Slope List'!$A$29:$M$1904,3,FALSE)</f>
        <v>0</v>
      </c>
      <c r="F991" s="6" t="str">
        <f t="shared" si="30"/>
        <v>WHOLE</v>
      </c>
      <c r="G991" s="6" t="str">
        <f>VLOOKUP(B991,'[1]Current Slope List'!$A$29:$M$1904,4,FALSE)</f>
        <v>CP,ML&amp;Wch</v>
      </c>
      <c r="H991" s="6" t="str">
        <f>VLOOKUP(B991,'[1]Current Slope List'!$A$29:$M$1904,5,FALSE)</f>
        <v>PML</v>
      </c>
      <c r="I991" s="6" t="s">
        <v>1708</v>
      </c>
      <c r="K991" s="6">
        <f>VLOOKUP(B991,'[1]Current Slope List'!$A$29:$M$1904,11,FALSE)</f>
        <v>0</v>
      </c>
      <c r="L991" s="5" t="s">
        <v>1764</v>
      </c>
      <c r="M991" s="5" t="s">
        <v>1765</v>
      </c>
      <c r="N991" s="5" t="s">
        <v>1725</v>
      </c>
      <c r="O991" s="7" t="s">
        <v>46</v>
      </c>
      <c r="P991" s="7">
        <v>55</v>
      </c>
      <c r="Q991" s="7">
        <v>11</v>
      </c>
      <c r="R991" s="7">
        <v>32</v>
      </c>
      <c r="S991" s="7">
        <f t="shared" si="31"/>
        <v>352</v>
      </c>
      <c r="T991" s="17">
        <v>0</v>
      </c>
      <c r="U991" s="17">
        <v>1</v>
      </c>
      <c r="V991" s="17">
        <v>0</v>
      </c>
      <c r="W991" s="17">
        <v>0</v>
      </c>
      <c r="X991" s="17">
        <v>0</v>
      </c>
      <c r="Y991" s="6" t="s">
        <v>61</v>
      </c>
      <c r="Z991" s="6" t="s">
        <v>62</v>
      </c>
      <c r="AA991" s="9" t="s">
        <v>1771</v>
      </c>
      <c r="AB991" s="9">
        <v>13</v>
      </c>
      <c r="AC991" s="9">
        <v>80</v>
      </c>
      <c r="AD991" s="9" t="s">
        <v>56</v>
      </c>
      <c r="AE991" s="9" t="s">
        <v>72</v>
      </c>
      <c r="AF991" s="5">
        <v>1</v>
      </c>
      <c r="AG991" s="10">
        <f>VLOOKUP(B991,[1]NPRS!$A$29:$O$1904,10,FALSE)</f>
        <v>0</v>
      </c>
      <c r="AH991" s="5" t="s">
        <v>1698</v>
      </c>
      <c r="AI991" s="6" t="str">
        <f>IF(VLOOKUP(B991,'[1]intensive 2019'!$A$2:$E$145,1,TRUE)=B991,"Y","N")</f>
        <v>N</v>
      </c>
      <c r="AJ991" s="6" t="s">
        <v>50</v>
      </c>
      <c r="AK991" s="5">
        <v>19</v>
      </c>
      <c r="AL991" s="6" t="s">
        <v>50</v>
      </c>
      <c r="AM991" s="6" t="s">
        <v>50</v>
      </c>
      <c r="AN991" s="6" t="s">
        <v>50</v>
      </c>
      <c r="AO991" s="6" t="s">
        <v>50</v>
      </c>
      <c r="AP991" s="6" t="s">
        <v>50</v>
      </c>
    </row>
    <row r="992" spans="1:42">
      <c r="A992" s="5">
        <v>990</v>
      </c>
      <c r="B992" s="5" t="s">
        <v>1772</v>
      </c>
      <c r="C992" s="6" t="str">
        <f>IF(VLOOKUP(B992,'[1]Current Slope List'!$A$29:$M$1904,1,FALSE)=B992,"Y","N")</f>
        <v>Y</v>
      </c>
      <c r="D992" s="5" t="str">
        <f>VLOOKUP(B992,'[1]Current Slope List'!$A$29:$M$1904,2,FALSE)</f>
        <v>11SW-D/C2297</v>
      </c>
      <c r="E992" s="5">
        <f>VLOOKUP(B992,'[1]Current Slope List'!$A$29:$M$1904,3,FALSE)</f>
        <v>0</v>
      </c>
      <c r="F992" s="6" t="str">
        <f t="shared" si="30"/>
        <v>WHOLE</v>
      </c>
      <c r="G992" s="6" t="str">
        <f>VLOOKUP(B992,'[1]Current Slope List'!$A$29:$M$1904,4,FALSE)</f>
        <v>CP,ML&amp;Wch</v>
      </c>
      <c r="H992" s="6" t="str">
        <f>VLOOKUP(B992,'[1]Current Slope List'!$A$29:$M$1904,5,FALSE)</f>
        <v>PML</v>
      </c>
      <c r="I992" s="6" t="s">
        <v>1708</v>
      </c>
      <c r="K992" s="6">
        <f>VLOOKUP(B992,'[1]Current Slope List'!$A$29:$M$1904,11,FALSE)</f>
        <v>0</v>
      </c>
      <c r="L992" s="5" t="s">
        <v>1764</v>
      </c>
      <c r="M992" s="5" t="s">
        <v>1765</v>
      </c>
      <c r="N992" s="5" t="s">
        <v>1725</v>
      </c>
      <c r="O992" s="7" t="s">
        <v>125</v>
      </c>
      <c r="P992" s="7">
        <v>25</v>
      </c>
      <c r="Q992" s="7">
        <v>9</v>
      </c>
      <c r="R992" s="7">
        <v>5.5</v>
      </c>
      <c r="S992" s="7">
        <f t="shared" si="31"/>
        <v>49.5</v>
      </c>
      <c r="T992" s="17">
        <v>0</v>
      </c>
      <c r="U992" s="17">
        <v>1</v>
      </c>
      <c r="V992" s="17">
        <v>0</v>
      </c>
      <c r="W992" s="17">
        <v>0</v>
      </c>
      <c r="X992" s="17">
        <v>0</v>
      </c>
      <c r="Y992" s="6" t="s">
        <v>61</v>
      </c>
      <c r="Z992" s="6" t="s">
        <v>62</v>
      </c>
      <c r="AA992" s="9" t="s">
        <v>116</v>
      </c>
      <c r="AB992" s="9" t="s">
        <v>116</v>
      </c>
      <c r="AC992" s="9" t="s">
        <v>116</v>
      </c>
      <c r="AD992" s="9" t="s">
        <v>116</v>
      </c>
      <c r="AE992" s="9" t="s">
        <v>49</v>
      </c>
      <c r="AG992" s="10">
        <f>VLOOKUP(B992,[1]NPRS!$A$29:$O$1904,10,FALSE)</f>
        <v>-1</v>
      </c>
      <c r="AH992" s="5" t="s">
        <v>1698</v>
      </c>
      <c r="AI992" s="6" t="str">
        <f>IF(VLOOKUP(B992,'[1]intensive 2019'!$A$2:$E$145,1,TRUE)=B992,"Y","N")</f>
        <v>N</v>
      </c>
      <c r="AJ992" s="6" t="s">
        <v>50</v>
      </c>
      <c r="AL992" s="6" t="s">
        <v>50</v>
      </c>
      <c r="AM992" s="6" t="s">
        <v>50</v>
      </c>
      <c r="AN992" s="6" t="s">
        <v>50</v>
      </c>
      <c r="AO992" s="6" t="s">
        <v>50</v>
      </c>
      <c r="AP992" s="6" t="s">
        <v>50</v>
      </c>
    </row>
    <row r="993" spans="1:42">
      <c r="A993" s="5">
        <v>991</v>
      </c>
      <c r="B993" s="5" t="s">
        <v>1773</v>
      </c>
      <c r="C993" s="6" t="str">
        <f>IF(VLOOKUP(B993,'[1]Current Slope List'!$A$29:$M$1904,1,FALSE)=B993,"Y","N")</f>
        <v>Y</v>
      </c>
      <c r="D993" s="5" t="str">
        <f>VLOOKUP(B993,'[1]Current Slope List'!$A$29:$M$1904,2,FALSE)</f>
        <v>11SW-D/CR1623</v>
      </c>
      <c r="E993" s="5">
        <f>VLOOKUP(B993,'[1]Current Slope List'!$A$29:$M$1904,3,FALSE)</f>
        <v>0</v>
      </c>
      <c r="F993" s="6" t="str">
        <f t="shared" si="30"/>
        <v>WHOLE</v>
      </c>
      <c r="G993" s="6" t="str">
        <f>VLOOKUP(B993,'[1]Current Slope List'!$A$29:$M$1904,4,FALSE)</f>
        <v>CP,ML&amp;Wch</v>
      </c>
      <c r="H993" s="6" t="str">
        <f>VLOOKUP(B993,'[1]Current Slope List'!$A$29:$M$1904,5,FALSE)</f>
        <v>PML</v>
      </c>
      <c r="I993" s="6" t="s">
        <v>1708</v>
      </c>
      <c r="K993" s="6">
        <f>VLOOKUP(B993,'[1]Current Slope List'!$A$29:$M$1904,11,FALSE)</f>
        <v>0</v>
      </c>
      <c r="L993" s="5" t="s">
        <v>1774</v>
      </c>
      <c r="M993" s="5" t="s">
        <v>1775</v>
      </c>
      <c r="N993" s="5" t="s">
        <v>1725</v>
      </c>
      <c r="O993" s="7" t="s">
        <v>46</v>
      </c>
      <c r="P993" s="7">
        <v>43</v>
      </c>
      <c r="Q993" s="7">
        <v>6</v>
      </c>
      <c r="R993" s="7">
        <v>13</v>
      </c>
      <c r="S993" s="7">
        <f t="shared" si="31"/>
        <v>78</v>
      </c>
      <c r="T993" s="17">
        <v>0</v>
      </c>
      <c r="U993" s="17">
        <v>0.1</v>
      </c>
      <c r="V993" s="17">
        <v>0</v>
      </c>
      <c r="W993" s="17">
        <v>0</v>
      </c>
      <c r="X993" s="17">
        <v>0.9</v>
      </c>
      <c r="Y993" s="6" t="s">
        <v>61</v>
      </c>
      <c r="Z993" s="6" t="s">
        <v>72</v>
      </c>
      <c r="AA993" s="9">
        <v>4</v>
      </c>
      <c r="AB993" s="9">
        <v>11</v>
      </c>
      <c r="AC993" s="9" t="s">
        <v>55</v>
      </c>
      <c r="AD993" s="9" t="s">
        <v>97</v>
      </c>
      <c r="AE993" s="9" t="s">
        <v>72</v>
      </c>
      <c r="AF993" s="5">
        <v>1</v>
      </c>
      <c r="AG993" s="10">
        <f>VLOOKUP(B993,[1]NPRS!$A$29:$O$1904,10,FALSE)</f>
        <v>0</v>
      </c>
      <c r="AH993" s="5" t="s">
        <v>1698</v>
      </c>
      <c r="AI993" s="6" t="str">
        <f>IF(VLOOKUP(B993,'[1]intensive 2019'!$A$2:$E$145,1,TRUE)=B993,"Y","N")</f>
        <v>N</v>
      </c>
      <c r="AJ993" s="6" t="s">
        <v>50</v>
      </c>
      <c r="AK993" s="5">
        <v>5</v>
      </c>
      <c r="AL993" s="6" t="s">
        <v>50</v>
      </c>
      <c r="AM993" s="6" t="s">
        <v>50</v>
      </c>
      <c r="AN993" s="6" t="s">
        <v>50</v>
      </c>
      <c r="AO993" s="6" t="s">
        <v>50</v>
      </c>
      <c r="AP993" s="6" t="s">
        <v>50</v>
      </c>
    </row>
    <row r="994" spans="1:42">
      <c r="A994" s="5">
        <v>992</v>
      </c>
      <c r="B994" s="5" t="s">
        <v>1776</v>
      </c>
      <c r="C994" s="6" t="str">
        <f>IF(VLOOKUP(B994,'[1]Current Slope List'!$A$29:$M$1904,1,FALSE)=B994,"Y","N")</f>
        <v>Y</v>
      </c>
      <c r="D994" s="5" t="str">
        <f>VLOOKUP(B994,'[1]Current Slope List'!$A$29:$M$1904,2,FALSE)</f>
        <v>11SW-D/CR1654</v>
      </c>
      <c r="E994" s="5">
        <f>VLOOKUP(B994,'[1]Current Slope List'!$A$29:$M$1904,3,FALSE)</f>
        <v>0</v>
      </c>
      <c r="F994" s="6" t="str">
        <f t="shared" si="30"/>
        <v>WHOLE</v>
      </c>
      <c r="G994" s="6" t="str">
        <f>VLOOKUP(B994,'[1]Current Slope List'!$A$29:$M$1904,4,FALSE)</f>
        <v>CP,ML&amp;Wch</v>
      </c>
      <c r="H994" s="6" t="str">
        <f>VLOOKUP(B994,'[1]Current Slope List'!$A$29:$M$1904,5,FALSE)</f>
        <v>PML</v>
      </c>
      <c r="I994" s="6" t="s">
        <v>1708</v>
      </c>
      <c r="K994" s="6">
        <f>VLOOKUP(B994,'[1]Current Slope List'!$A$29:$M$1904,11,FALSE)</f>
        <v>0</v>
      </c>
      <c r="L994" s="5" t="s">
        <v>1774</v>
      </c>
      <c r="M994" s="5" t="s">
        <v>1775</v>
      </c>
      <c r="N994" s="5" t="s">
        <v>1725</v>
      </c>
      <c r="O994" s="7" t="s">
        <v>46</v>
      </c>
      <c r="P994" s="7">
        <v>30</v>
      </c>
      <c r="Q994" s="7">
        <v>14</v>
      </c>
      <c r="R994" s="7">
        <v>25</v>
      </c>
      <c r="S994" s="7">
        <f t="shared" si="31"/>
        <v>350</v>
      </c>
      <c r="T994" s="17">
        <v>0</v>
      </c>
      <c r="U994" s="17">
        <v>0.7</v>
      </c>
      <c r="V994" s="17">
        <v>0</v>
      </c>
      <c r="W994" s="17">
        <v>0</v>
      </c>
      <c r="X994" s="17">
        <v>0.3</v>
      </c>
      <c r="Y994" s="6" t="s">
        <v>61</v>
      </c>
      <c r="Z994" s="6" t="s">
        <v>72</v>
      </c>
      <c r="AA994" s="9" t="s">
        <v>1777</v>
      </c>
      <c r="AB994" s="9" t="s">
        <v>1778</v>
      </c>
      <c r="AC994" s="9" t="s">
        <v>1779</v>
      </c>
      <c r="AD994" s="9" t="s">
        <v>1780</v>
      </c>
      <c r="AE994" s="9" t="s">
        <v>1781</v>
      </c>
      <c r="AF994" s="5">
        <v>1</v>
      </c>
      <c r="AG994" s="10">
        <f>VLOOKUP(B994,[1]NPRS!$A$29:$O$1904,10,FALSE)</f>
        <v>26.54</v>
      </c>
      <c r="AH994" s="5" t="s">
        <v>1698</v>
      </c>
      <c r="AI994" s="6" t="str">
        <f>IF(VLOOKUP(B994,'[1]intensive 2019'!$A$2:$E$145,1,TRUE)=B994,"Y","N")</f>
        <v>N</v>
      </c>
      <c r="AJ994" s="6" t="s">
        <v>50</v>
      </c>
      <c r="AK994" s="5">
        <v>15</v>
      </c>
      <c r="AL994" s="6" t="s">
        <v>50</v>
      </c>
      <c r="AM994" s="6" t="s">
        <v>50</v>
      </c>
      <c r="AN994" s="6" t="s">
        <v>50</v>
      </c>
      <c r="AO994" s="6" t="s">
        <v>50</v>
      </c>
      <c r="AP994" s="6" t="s">
        <v>50</v>
      </c>
    </row>
    <row r="995" spans="1:42">
      <c r="A995" s="5">
        <v>993</v>
      </c>
      <c r="B995" s="5" t="s">
        <v>1782</v>
      </c>
      <c r="C995" s="6" t="str">
        <f>IF(VLOOKUP(B995,'[1]Current Slope List'!$A$29:$M$1904,1,FALSE)=B995,"Y","N")</f>
        <v>Y</v>
      </c>
      <c r="D995" s="5" t="str">
        <f>VLOOKUP(B995,'[1]Current Slope List'!$A$29:$M$1904,2,FALSE)</f>
        <v>11SW-D/R898</v>
      </c>
      <c r="E995" s="5">
        <f>VLOOKUP(B995,'[1]Current Slope List'!$A$29:$M$1904,3,FALSE)</f>
        <v>0</v>
      </c>
      <c r="F995" s="6" t="str">
        <f t="shared" si="30"/>
        <v>WHOLE</v>
      </c>
      <c r="G995" s="6" t="str">
        <f>VLOOKUP(B995,'[1]Current Slope List'!$A$29:$M$1904,4,FALSE)</f>
        <v>CP,ML&amp;Wch</v>
      </c>
      <c r="H995" s="6" t="str">
        <f>VLOOKUP(B995,'[1]Current Slope List'!$A$29:$M$1904,5,FALSE)</f>
        <v>PML</v>
      </c>
      <c r="I995" s="6" t="s">
        <v>1708</v>
      </c>
      <c r="K995" s="6">
        <f>VLOOKUP(B995,'[1]Current Slope List'!$A$29:$M$1904,11,FALSE)</f>
        <v>0</v>
      </c>
      <c r="L995" s="5" t="s">
        <v>1774</v>
      </c>
      <c r="M995" s="5" t="s">
        <v>1775</v>
      </c>
      <c r="N995" s="5" t="s">
        <v>1725</v>
      </c>
      <c r="O995" s="7" t="s">
        <v>46</v>
      </c>
      <c r="P995" s="6" t="s">
        <v>49</v>
      </c>
      <c r="Q995" s="6" t="s">
        <v>49</v>
      </c>
      <c r="R995" s="6" t="s">
        <v>49</v>
      </c>
      <c r="S995" s="6" t="s">
        <v>49</v>
      </c>
      <c r="T995" s="6" t="s">
        <v>49</v>
      </c>
      <c r="U995" s="6" t="s">
        <v>49</v>
      </c>
      <c r="V995" s="6" t="s">
        <v>49</v>
      </c>
      <c r="W995" s="6" t="s">
        <v>49</v>
      </c>
      <c r="X995" s="6" t="s">
        <v>49</v>
      </c>
      <c r="Y995" s="6" t="s">
        <v>49</v>
      </c>
      <c r="Z995" s="6" t="s">
        <v>49</v>
      </c>
      <c r="AA995" s="9">
        <v>6</v>
      </c>
      <c r="AB995" s="9" t="s">
        <v>186</v>
      </c>
      <c r="AC995" s="9">
        <v>85</v>
      </c>
      <c r="AD995" s="9" t="s">
        <v>352</v>
      </c>
      <c r="AE995" s="9" t="s">
        <v>62</v>
      </c>
      <c r="AF995" s="5">
        <v>1</v>
      </c>
      <c r="AG995" s="10">
        <f>VLOOKUP(B995,[1]NPRS!$A$29:$O$1904,10,FALSE)</f>
        <v>88.13</v>
      </c>
      <c r="AH995" s="5" t="s">
        <v>1728</v>
      </c>
      <c r="AI995" s="6" t="str">
        <f>IF(VLOOKUP(B995,'[1]intensive 2019'!$A$2:$E$145,1,TRUE)=B995,"Y","N")</f>
        <v>N</v>
      </c>
      <c r="AJ995" s="6" t="s">
        <v>50</v>
      </c>
      <c r="AL995" s="6" t="s">
        <v>50</v>
      </c>
      <c r="AM995" s="6" t="s">
        <v>50</v>
      </c>
      <c r="AN995" s="6" t="s">
        <v>50</v>
      </c>
      <c r="AO995" s="6" t="s">
        <v>50</v>
      </c>
      <c r="AP995" s="6" t="s">
        <v>50</v>
      </c>
    </row>
    <row r="996" spans="1:42">
      <c r="A996" s="5">
        <v>994</v>
      </c>
      <c r="B996" s="5" t="s">
        <v>1783</v>
      </c>
      <c r="C996" s="6" t="str">
        <f>IF(VLOOKUP(B996,'[1]Current Slope List'!$A$29:$M$1904,1,FALSE)=B996,"Y","N")</f>
        <v>Y</v>
      </c>
      <c r="D996" s="5" t="str">
        <f>VLOOKUP(B996,'[1]Current Slope List'!$A$29:$M$1904,2,FALSE)</f>
        <v>11SW-D/R231</v>
      </c>
      <c r="E996" s="5">
        <f>VLOOKUP(B996,'[1]Current Slope List'!$A$29:$M$1904,3,FALSE)</f>
        <v>0</v>
      </c>
      <c r="F996" s="6" t="str">
        <f t="shared" si="30"/>
        <v>WHOLE</v>
      </c>
      <c r="G996" s="6" t="str">
        <f>VLOOKUP(B996,'[1]Current Slope List'!$A$29:$M$1904,4,FALSE)</f>
        <v>CP,ML&amp;Wch</v>
      </c>
      <c r="H996" s="6" t="str">
        <f>VLOOKUP(B996,'[1]Current Slope List'!$A$29:$M$1904,5,FALSE)</f>
        <v>PML</v>
      </c>
      <c r="I996" s="6" t="s">
        <v>1708</v>
      </c>
      <c r="K996" s="6">
        <f>VLOOKUP(B996,'[1]Current Slope List'!$A$29:$M$1904,11,FALSE)</f>
        <v>0</v>
      </c>
      <c r="L996" s="5" t="s">
        <v>1774</v>
      </c>
      <c r="M996" s="5" t="s">
        <v>1775</v>
      </c>
      <c r="N996" s="5" t="s">
        <v>1725</v>
      </c>
      <c r="O996" s="7" t="s">
        <v>46</v>
      </c>
      <c r="P996" s="6" t="s">
        <v>49</v>
      </c>
      <c r="Q996" s="6" t="s">
        <v>49</v>
      </c>
      <c r="R996" s="6" t="s">
        <v>49</v>
      </c>
      <c r="S996" s="6" t="s">
        <v>49</v>
      </c>
      <c r="T996" s="6" t="s">
        <v>49</v>
      </c>
      <c r="U996" s="6" t="s">
        <v>49</v>
      </c>
      <c r="V996" s="6" t="s">
        <v>49</v>
      </c>
      <c r="W996" s="6" t="s">
        <v>49</v>
      </c>
      <c r="X996" s="6" t="s">
        <v>49</v>
      </c>
      <c r="Y996" s="6" t="s">
        <v>49</v>
      </c>
      <c r="Z996" s="6" t="s">
        <v>49</v>
      </c>
      <c r="AA996" s="9" t="s">
        <v>1784</v>
      </c>
      <c r="AB996" s="9" t="s">
        <v>1785</v>
      </c>
      <c r="AC996" s="9" t="s">
        <v>302</v>
      </c>
      <c r="AD996" s="9" t="s">
        <v>398</v>
      </c>
      <c r="AE996" s="9" t="s">
        <v>399</v>
      </c>
      <c r="AF996" s="5">
        <v>1</v>
      </c>
      <c r="AG996" s="10">
        <f>VLOOKUP(B996,[1]NPRS!$A$29:$O$1904,10,FALSE)</f>
        <v>1810.84</v>
      </c>
      <c r="AH996" s="5" t="s">
        <v>1728</v>
      </c>
      <c r="AI996" s="6" t="str">
        <f>IF(VLOOKUP(B996,'[1]intensive 2019'!$A$2:$E$145,1,TRUE)=B996,"Y","N")</f>
        <v>N</v>
      </c>
      <c r="AJ996" s="6" t="s">
        <v>50</v>
      </c>
      <c r="AL996" s="6" t="s">
        <v>50</v>
      </c>
      <c r="AM996" s="6" t="s">
        <v>50</v>
      </c>
      <c r="AN996" s="6" t="s">
        <v>50</v>
      </c>
      <c r="AO996" s="6" t="s">
        <v>50</v>
      </c>
      <c r="AP996" s="6" t="s">
        <v>50</v>
      </c>
    </row>
    <row r="997" spans="1:42">
      <c r="A997" s="5">
        <v>995</v>
      </c>
      <c r="B997" s="5" t="s">
        <v>1786</v>
      </c>
      <c r="C997" s="6" t="str">
        <f>IF(VLOOKUP(B997,'[1]Current Slope List'!$A$29:$M$1904,1,FALSE)=B997,"Y","N")</f>
        <v>Y</v>
      </c>
      <c r="D997" s="5" t="str">
        <f>VLOOKUP(B997,'[1]Current Slope List'!$A$29:$M$1904,2,FALSE)</f>
        <v>11SW-D/CR2241</v>
      </c>
      <c r="E997" s="5">
        <f>VLOOKUP(B997,'[1]Current Slope List'!$A$29:$M$1904,3,FALSE)</f>
        <v>0</v>
      </c>
      <c r="F997" s="6" t="str">
        <f t="shared" si="30"/>
        <v>WHOLE</v>
      </c>
      <c r="G997" s="6" t="str">
        <f>VLOOKUP(B997,'[1]Current Slope List'!$A$29:$M$1904,4,FALSE)</f>
        <v>CP,ML&amp;Wch</v>
      </c>
      <c r="H997" s="6" t="str">
        <f>VLOOKUP(B997,'[1]Current Slope List'!$A$29:$M$1904,5,FALSE)</f>
        <v>PML</v>
      </c>
      <c r="I997" s="6" t="s">
        <v>1708</v>
      </c>
      <c r="K997" s="6">
        <f>VLOOKUP(B997,'[1]Current Slope List'!$A$29:$M$1904,11,FALSE)</f>
        <v>0</v>
      </c>
      <c r="L997" s="5" t="s">
        <v>1774</v>
      </c>
      <c r="M997" s="5" t="s">
        <v>1775</v>
      </c>
      <c r="N997" s="5" t="s">
        <v>1725</v>
      </c>
      <c r="O997" s="7" t="s">
        <v>46</v>
      </c>
      <c r="P997" s="7">
        <v>53</v>
      </c>
      <c r="Q997" s="7">
        <v>8.1999999999999993</v>
      </c>
      <c r="R997" s="7">
        <v>44</v>
      </c>
      <c r="S997" s="7">
        <f t="shared" si="31"/>
        <v>360.79999999999995</v>
      </c>
      <c r="T997" s="17">
        <v>0</v>
      </c>
      <c r="U997" s="17">
        <v>1</v>
      </c>
      <c r="V997" s="17">
        <v>0</v>
      </c>
      <c r="W997" s="17">
        <v>0</v>
      </c>
      <c r="X997" s="17">
        <v>0</v>
      </c>
      <c r="Y997" s="6" t="s">
        <v>1701</v>
      </c>
      <c r="Z997" s="6" t="s">
        <v>62</v>
      </c>
      <c r="AA997" s="9" t="s">
        <v>1787</v>
      </c>
      <c r="AB997" s="9" t="s">
        <v>1788</v>
      </c>
      <c r="AC997" s="9" t="s">
        <v>1789</v>
      </c>
      <c r="AD997" s="9" t="s">
        <v>1790</v>
      </c>
      <c r="AE997" s="9" t="s">
        <v>319</v>
      </c>
      <c r="AF997" s="5">
        <v>3</v>
      </c>
      <c r="AG997" s="10">
        <f>VLOOKUP(B997,[1]NPRS!$A$29:$O$1904,10,FALSE)</f>
        <v>0.51</v>
      </c>
      <c r="AH997" s="5" t="s">
        <v>1698</v>
      </c>
      <c r="AI997" s="6" t="str">
        <f>IF(VLOOKUP(B997,'[1]intensive 2019'!$A$2:$E$145,1,TRUE)=B997,"Y","N")</f>
        <v>N</v>
      </c>
      <c r="AJ997" s="6" t="s">
        <v>50</v>
      </c>
      <c r="AK997" s="5">
        <v>31</v>
      </c>
      <c r="AL997" s="6" t="s">
        <v>50</v>
      </c>
      <c r="AM997" s="6" t="s">
        <v>50</v>
      </c>
      <c r="AN997" s="6" t="s">
        <v>50</v>
      </c>
      <c r="AO997" s="6" t="s">
        <v>50</v>
      </c>
      <c r="AP997" s="6" t="s">
        <v>50</v>
      </c>
    </row>
    <row r="998" spans="1:42">
      <c r="A998" s="5">
        <v>996</v>
      </c>
      <c r="B998" s="5" t="s">
        <v>1791</v>
      </c>
      <c r="C998" s="6" t="str">
        <f>IF(VLOOKUP(B998,'[1]Current Slope List'!$A$29:$M$1904,1,FALSE)=B998,"Y","N")</f>
        <v>Y</v>
      </c>
      <c r="D998" s="5" t="str">
        <f>VLOOKUP(B998,'[1]Current Slope List'!$A$29:$M$1904,2,FALSE)</f>
        <v>11SW-D/DT52</v>
      </c>
      <c r="E998" s="5">
        <f>VLOOKUP(B998,'[1]Current Slope List'!$A$29:$M$1904,3,FALSE)</f>
        <v>0</v>
      </c>
      <c r="F998" s="6" t="str">
        <f t="shared" si="30"/>
        <v>WHOLE</v>
      </c>
      <c r="G998" s="6" t="str">
        <f>VLOOKUP(B998,'[1]Current Slope List'!$A$29:$M$1904,4,FALSE)</f>
        <v>CP,ML&amp;Wch</v>
      </c>
      <c r="H998" s="6" t="str">
        <f>VLOOKUP(B998,'[1]Current Slope List'!$A$29:$M$1904,5,FALSE)</f>
        <v>PML</v>
      </c>
      <c r="I998" s="6" t="s">
        <v>1708</v>
      </c>
      <c r="K998" s="6">
        <f>VLOOKUP(B998,'[1]Current Slope List'!$A$29:$M$1904,11,FALSE)</f>
        <v>0</v>
      </c>
      <c r="L998" s="5" t="s">
        <v>1774</v>
      </c>
      <c r="M998" s="5" t="s">
        <v>1775</v>
      </c>
      <c r="N998" s="5" t="s">
        <v>1725</v>
      </c>
      <c r="O998" s="7" t="s">
        <v>49</v>
      </c>
      <c r="P998" s="6" t="s">
        <v>49</v>
      </c>
      <c r="Q998" s="6" t="s">
        <v>49</v>
      </c>
      <c r="R998" s="6" t="s">
        <v>49</v>
      </c>
      <c r="S998" s="6" t="s">
        <v>49</v>
      </c>
      <c r="T998" s="6" t="s">
        <v>49</v>
      </c>
      <c r="U998" s="6" t="s">
        <v>49</v>
      </c>
      <c r="V998" s="6" t="s">
        <v>49</v>
      </c>
      <c r="W998" s="6" t="s">
        <v>49</v>
      </c>
      <c r="X998" s="6" t="s">
        <v>49</v>
      </c>
      <c r="Y998" s="6" t="s">
        <v>49</v>
      </c>
      <c r="Z998" s="6" t="s">
        <v>49</v>
      </c>
      <c r="AA998" s="9" t="s">
        <v>116</v>
      </c>
      <c r="AB998" s="9" t="s">
        <v>116</v>
      </c>
      <c r="AC998" s="9" t="s">
        <v>116</v>
      </c>
      <c r="AD998" s="9" t="s">
        <v>116</v>
      </c>
      <c r="AG998" s="10">
        <f>VLOOKUP(B998,[1]NPRS!$A$29:$O$1904,10,FALSE)</f>
        <v>-1</v>
      </c>
      <c r="AH998" s="5" t="s">
        <v>1698</v>
      </c>
      <c r="AI998" s="6" t="str">
        <f>IF(VLOOKUP(B998,'[1]intensive 2019'!$A$2:$E$145,1,TRUE)=B998,"Y","N")</f>
        <v>N</v>
      </c>
      <c r="AJ998" s="6" t="s">
        <v>50</v>
      </c>
      <c r="AL998" s="6" t="s">
        <v>50</v>
      </c>
      <c r="AM998" s="6" t="s">
        <v>50</v>
      </c>
      <c r="AN998" s="6" t="s">
        <v>50</v>
      </c>
      <c r="AO998" s="6" t="s">
        <v>50</v>
      </c>
      <c r="AP998" s="6" t="s">
        <v>50</v>
      </c>
    </row>
    <row r="999" spans="1:42">
      <c r="A999" s="5">
        <v>997</v>
      </c>
      <c r="B999" s="5" t="s">
        <v>1792</v>
      </c>
      <c r="C999" s="6" t="str">
        <f>IF(VLOOKUP(B999,'[1]Current Slope List'!$A$29:$M$1904,1,FALSE)=B999,"Y","N")</f>
        <v>Y</v>
      </c>
      <c r="D999" s="5" t="str">
        <f>VLOOKUP(B999,'[1]Current Slope List'!$A$29:$M$1904,2,FALSE)</f>
        <v>11SW-D/C541</v>
      </c>
      <c r="E999" s="5" t="str">
        <f>VLOOKUP(B999,'[1]Current Slope List'!$A$29:$M$1904,3,FALSE)</f>
        <v>1,2</v>
      </c>
      <c r="F999" s="6" t="str">
        <f t="shared" si="30"/>
        <v>1,2</v>
      </c>
      <c r="G999" s="6" t="str">
        <f>VLOOKUP(B999,'[1]Current Slope List'!$A$29:$M$1904,4,FALSE)</f>
        <v>CP,ML&amp;Wch</v>
      </c>
      <c r="H999" s="6" t="str">
        <f>VLOOKUP(B999,'[1]Current Slope List'!$A$29:$M$1904,5,FALSE)</f>
        <v>Wch-N</v>
      </c>
      <c r="I999" s="6" t="s">
        <v>1708</v>
      </c>
      <c r="K999" s="6">
        <f>VLOOKUP(B999,'[1]Current Slope List'!$A$29:$M$1904,11,FALSE)</f>
        <v>0</v>
      </c>
      <c r="L999" s="5" t="s">
        <v>1793</v>
      </c>
      <c r="M999" s="5" t="s">
        <v>1794</v>
      </c>
      <c r="N999" s="5" t="s">
        <v>1795</v>
      </c>
      <c r="O999" s="7" t="s">
        <v>46</v>
      </c>
      <c r="P999" s="7">
        <v>45</v>
      </c>
      <c r="Q999" s="7">
        <v>6</v>
      </c>
      <c r="R999" s="7">
        <v>82</v>
      </c>
      <c r="S999" s="7">
        <f t="shared" si="31"/>
        <v>492</v>
      </c>
      <c r="T999" s="17">
        <v>0</v>
      </c>
      <c r="U999" s="12">
        <v>1</v>
      </c>
      <c r="V999" s="17">
        <v>0</v>
      </c>
      <c r="W999" s="12">
        <v>0</v>
      </c>
      <c r="X999" s="12">
        <v>0</v>
      </c>
      <c r="Y999" s="6" t="s">
        <v>61</v>
      </c>
      <c r="Z999" s="6" t="s">
        <v>62</v>
      </c>
      <c r="AA999" s="9" t="s">
        <v>116</v>
      </c>
      <c r="AB999" s="9" t="s">
        <v>116</v>
      </c>
      <c r="AC999" s="9" t="s">
        <v>116</v>
      </c>
      <c r="AD999" s="9" t="s">
        <v>116</v>
      </c>
      <c r="AE999" s="9" t="s">
        <v>49</v>
      </c>
      <c r="AF999" s="5">
        <v>3</v>
      </c>
      <c r="AG999" s="10">
        <f>VLOOKUP(B999,[1]NPRS!$A$29:$O$1904,10,FALSE)</f>
        <v>0.09</v>
      </c>
      <c r="AH999" s="5" t="s">
        <v>1698</v>
      </c>
      <c r="AI999" s="6" t="str">
        <f>IF(VLOOKUP(B999,'[1]intensive 2019'!$A$2:$E$145,1,TRUE)=B999,"Y","N")</f>
        <v>N</v>
      </c>
      <c r="AJ999" s="6" t="s">
        <v>50</v>
      </c>
      <c r="AK999" s="5">
        <v>17</v>
      </c>
      <c r="AL999" s="6" t="s">
        <v>50</v>
      </c>
      <c r="AM999" s="6" t="s">
        <v>50</v>
      </c>
      <c r="AN999" s="6" t="s">
        <v>50</v>
      </c>
      <c r="AO999" s="6" t="s">
        <v>50</v>
      </c>
      <c r="AP999" s="6" t="s">
        <v>50</v>
      </c>
    </row>
    <row r="1000" spans="1:42">
      <c r="A1000" s="5">
        <v>998</v>
      </c>
      <c r="B1000" s="5" t="s">
        <v>1796</v>
      </c>
      <c r="C1000" s="6" t="str">
        <f>IF(VLOOKUP(B1000,'[1]Current Slope List'!$A$29:$M$1904,1,FALSE)=B1000,"Y","N")</f>
        <v>Y</v>
      </c>
      <c r="D1000" s="5" t="str">
        <f>VLOOKUP(B1000,'[1]Current Slope List'!$A$29:$M$1904,2,FALSE)</f>
        <v>11SW-C/C837</v>
      </c>
      <c r="E1000" s="5">
        <f>VLOOKUP(B1000,'[1]Current Slope List'!$A$29:$M$1904,3,FALSE)</f>
        <v>0</v>
      </c>
      <c r="F1000" s="6" t="str">
        <f t="shared" si="30"/>
        <v>WHOLE</v>
      </c>
      <c r="G1000" s="6" t="str">
        <f>VLOOKUP(B1000,'[1]Current Slope List'!$A$29:$M$1904,4,FALSE)</f>
        <v>CP,ML&amp;Wch</v>
      </c>
      <c r="H1000" s="6" t="str">
        <f>VLOOKUP(B1000,'[1]Current Slope List'!$A$29:$M$1904,5,FALSE)</f>
        <v>PML</v>
      </c>
      <c r="I1000" s="6" t="s">
        <v>1708</v>
      </c>
      <c r="K1000" s="6">
        <f>VLOOKUP(B1000,'[1]Current Slope List'!$A$29:$M$1904,11,FALSE)</f>
        <v>0</v>
      </c>
      <c r="L1000" s="5" t="s">
        <v>1797</v>
      </c>
      <c r="M1000" s="5" t="s">
        <v>1798</v>
      </c>
      <c r="N1000" s="5" t="s">
        <v>1697</v>
      </c>
      <c r="O1000" s="7" t="s">
        <v>46</v>
      </c>
      <c r="P1000" s="7">
        <v>65</v>
      </c>
      <c r="Q1000" s="7">
        <v>6</v>
      </c>
      <c r="R1000" s="7">
        <v>30</v>
      </c>
      <c r="S1000" s="7">
        <f t="shared" si="31"/>
        <v>180</v>
      </c>
      <c r="T1000" s="17">
        <v>0</v>
      </c>
      <c r="U1000" s="17">
        <v>0</v>
      </c>
      <c r="V1000" s="12">
        <v>0</v>
      </c>
      <c r="W1000" s="12">
        <v>1</v>
      </c>
      <c r="X1000" s="12">
        <v>0</v>
      </c>
      <c r="Y1000" s="6" t="s">
        <v>61</v>
      </c>
      <c r="Z1000" s="6" t="s">
        <v>72</v>
      </c>
      <c r="AA1000" s="9" t="s">
        <v>116</v>
      </c>
      <c r="AB1000" s="9" t="s">
        <v>116</v>
      </c>
      <c r="AC1000" s="9" t="s">
        <v>116</v>
      </c>
      <c r="AD1000" s="9" t="s">
        <v>116</v>
      </c>
      <c r="AE1000" s="9" t="s">
        <v>49</v>
      </c>
      <c r="AF1000" s="5">
        <v>2</v>
      </c>
      <c r="AG1000" s="10">
        <f>VLOOKUP(B1000,[1]NPRS!$A$29:$O$1904,10,FALSE)</f>
        <v>8.17</v>
      </c>
      <c r="AH1000" s="5" t="s">
        <v>1698</v>
      </c>
      <c r="AI1000" s="6" t="str">
        <f>IF(VLOOKUP(B1000,'[1]intensive 2019'!$A$2:$E$145,1,TRUE)=B1000,"Y","N")</f>
        <v>N</v>
      </c>
      <c r="AJ1000" s="6" t="s">
        <v>50</v>
      </c>
      <c r="AK1000" s="5">
        <v>5</v>
      </c>
      <c r="AL1000" s="6" t="s">
        <v>50</v>
      </c>
      <c r="AM1000" s="6" t="s">
        <v>50</v>
      </c>
      <c r="AN1000" s="6" t="s">
        <v>50</v>
      </c>
      <c r="AO1000" s="6" t="s">
        <v>50</v>
      </c>
      <c r="AP1000" s="6" t="s">
        <v>50</v>
      </c>
    </row>
    <row r="1001" spans="1:42">
      <c r="A1001" s="5">
        <v>999</v>
      </c>
      <c r="B1001" s="5" t="s">
        <v>1799</v>
      </c>
      <c r="C1001" s="6" t="str">
        <f>IF(VLOOKUP(B1001,'[1]Current Slope List'!$A$29:$M$1904,1,FALSE)=B1001,"Y","N")</f>
        <v>Y</v>
      </c>
      <c r="D1001" s="5" t="str">
        <f>VLOOKUP(B1001,'[1]Current Slope List'!$A$29:$M$1904,2,FALSE)</f>
        <v>11SW-C/C279</v>
      </c>
      <c r="E1001" s="5">
        <f>VLOOKUP(B1001,'[1]Current Slope List'!$A$29:$M$1904,3,FALSE)</f>
        <v>0</v>
      </c>
      <c r="F1001" s="6" t="str">
        <f t="shared" si="30"/>
        <v>WHOLE</v>
      </c>
      <c r="G1001" s="6" t="str">
        <f>VLOOKUP(B1001,'[1]Current Slope List'!$A$29:$M$1904,4,FALSE)</f>
        <v>CP,ML&amp;Wch</v>
      </c>
      <c r="H1001" s="6" t="str">
        <f>VLOOKUP(B1001,'[1]Current Slope List'!$A$29:$M$1904,5,FALSE)</f>
        <v>PML</v>
      </c>
      <c r="I1001" s="6" t="s">
        <v>1708</v>
      </c>
      <c r="K1001" s="6">
        <f>VLOOKUP(B1001,'[1]Current Slope List'!$A$29:$M$1904,11,FALSE)</f>
        <v>0</v>
      </c>
      <c r="L1001" s="5" t="s">
        <v>1800</v>
      </c>
      <c r="M1001" s="5" t="s">
        <v>1801</v>
      </c>
      <c r="N1001" s="5" t="s">
        <v>1802</v>
      </c>
      <c r="O1001" s="7" t="s">
        <v>46</v>
      </c>
      <c r="P1001" s="7">
        <v>65</v>
      </c>
      <c r="Q1001" s="7">
        <v>6</v>
      </c>
      <c r="R1001" s="7">
        <v>30</v>
      </c>
      <c r="S1001" s="7">
        <f t="shared" si="31"/>
        <v>180</v>
      </c>
      <c r="T1001" s="17">
        <v>0</v>
      </c>
      <c r="U1001" s="17">
        <v>0</v>
      </c>
      <c r="V1001" s="17">
        <v>0</v>
      </c>
      <c r="W1001" s="17">
        <v>1</v>
      </c>
      <c r="X1001" s="17">
        <v>0</v>
      </c>
      <c r="Y1001" s="6" t="s">
        <v>61</v>
      </c>
      <c r="Z1001" s="6" t="s">
        <v>72</v>
      </c>
      <c r="AA1001" s="9" t="s">
        <v>116</v>
      </c>
      <c r="AB1001" s="9" t="s">
        <v>116</v>
      </c>
      <c r="AC1001" s="9" t="s">
        <v>116</v>
      </c>
      <c r="AD1001" s="9" t="s">
        <v>116</v>
      </c>
      <c r="AE1001" s="9" t="s">
        <v>49</v>
      </c>
      <c r="AF1001" s="5">
        <v>3</v>
      </c>
      <c r="AG1001" s="10">
        <f>VLOOKUP(B1001,[1]NPRS!$A$29:$O$1904,10,FALSE)</f>
        <v>0</v>
      </c>
      <c r="AH1001" s="5" t="s">
        <v>1698</v>
      </c>
      <c r="AI1001" s="6" t="str">
        <f>IF(VLOOKUP(B1001,'[1]intensive 2019'!$A$2:$E$145,1,TRUE)=B1001,"Y","N")</f>
        <v>N</v>
      </c>
      <c r="AJ1001" s="6" t="s">
        <v>50</v>
      </c>
      <c r="AK1001" s="5">
        <v>2</v>
      </c>
      <c r="AL1001" s="6" t="s">
        <v>50</v>
      </c>
      <c r="AM1001" s="6" t="s">
        <v>50</v>
      </c>
      <c r="AN1001" s="6" t="s">
        <v>50</v>
      </c>
      <c r="AO1001" s="6" t="s">
        <v>50</v>
      </c>
      <c r="AP1001" s="6" t="s">
        <v>50</v>
      </c>
    </row>
    <row r="1002" spans="1:42">
      <c r="A1002" s="5">
        <v>1000</v>
      </c>
      <c r="B1002" s="5" t="s">
        <v>1803</v>
      </c>
      <c r="C1002" s="6" t="str">
        <f>IF(VLOOKUP(B1002,'[1]Current Slope List'!$A$29:$M$1904,1,FALSE)=B1002,"Y","N")</f>
        <v>Y</v>
      </c>
      <c r="D1002" s="5" t="str">
        <f>VLOOKUP(B1002,'[1]Current Slope List'!$A$29:$M$1904,2,FALSE)</f>
        <v>11SW-C/CR674</v>
      </c>
      <c r="E1002" s="5">
        <f>VLOOKUP(B1002,'[1]Current Slope List'!$A$29:$M$1904,3,FALSE)</f>
        <v>0</v>
      </c>
      <c r="F1002" s="6" t="str">
        <f t="shared" si="30"/>
        <v>WHOLE</v>
      </c>
      <c r="G1002" s="6" t="str">
        <f>VLOOKUP(B1002,'[1]Current Slope List'!$A$29:$M$1904,4,FALSE)</f>
        <v>CP,ML&amp;Wch</v>
      </c>
      <c r="H1002" s="6" t="str">
        <f>VLOOKUP(B1002,'[1]Current Slope List'!$A$29:$M$1904,5,FALSE)</f>
        <v>PML</v>
      </c>
      <c r="I1002" s="6" t="s">
        <v>1708</v>
      </c>
      <c r="K1002" s="6">
        <f>VLOOKUP(B1002,'[1]Current Slope List'!$A$29:$M$1904,11,FALSE)</f>
        <v>0</v>
      </c>
      <c r="L1002" s="5" t="s">
        <v>1800</v>
      </c>
      <c r="M1002" s="5" t="s">
        <v>1801</v>
      </c>
      <c r="N1002" s="5" t="s">
        <v>1802</v>
      </c>
      <c r="O1002" s="7" t="s">
        <v>46</v>
      </c>
      <c r="P1002" s="7">
        <v>45</v>
      </c>
      <c r="Q1002" s="7">
        <v>3.7</v>
      </c>
      <c r="R1002" s="7">
        <v>34</v>
      </c>
      <c r="S1002" s="7">
        <f t="shared" si="31"/>
        <v>125.80000000000001</v>
      </c>
      <c r="T1002" s="17">
        <v>0</v>
      </c>
      <c r="U1002" s="17">
        <v>1</v>
      </c>
      <c r="V1002" s="17">
        <v>0</v>
      </c>
      <c r="W1002" s="17">
        <v>0</v>
      </c>
      <c r="X1002" s="17">
        <v>0</v>
      </c>
      <c r="Y1002" s="6" t="s">
        <v>1701</v>
      </c>
      <c r="Z1002" s="6" t="s">
        <v>62</v>
      </c>
      <c r="AA1002" s="9" t="s">
        <v>171</v>
      </c>
      <c r="AB1002" s="9" t="s">
        <v>238</v>
      </c>
      <c r="AC1002" s="9" t="s">
        <v>1804</v>
      </c>
      <c r="AD1002" s="9" t="s">
        <v>113</v>
      </c>
      <c r="AE1002" s="9" t="s">
        <v>72</v>
      </c>
      <c r="AF1002" s="5">
        <v>3</v>
      </c>
      <c r="AG1002" s="10">
        <f>VLOOKUP(B1002,[1]NPRS!$A$29:$O$1904,10,FALSE)</f>
        <v>0</v>
      </c>
      <c r="AH1002" s="5" t="s">
        <v>1698</v>
      </c>
      <c r="AI1002" s="6" t="str">
        <f>IF(VLOOKUP(B1002,'[1]intensive 2019'!$A$2:$E$145,1,TRUE)=B1002,"Y","N")</f>
        <v>N</v>
      </c>
      <c r="AJ1002" s="6" t="s">
        <v>50</v>
      </c>
      <c r="AK1002" s="5">
        <v>0</v>
      </c>
      <c r="AL1002" s="6" t="s">
        <v>50</v>
      </c>
      <c r="AM1002" s="6" t="s">
        <v>50</v>
      </c>
      <c r="AN1002" s="6" t="s">
        <v>50</v>
      </c>
      <c r="AO1002" s="6" t="s">
        <v>50</v>
      </c>
      <c r="AP1002" s="6" t="s">
        <v>50</v>
      </c>
    </row>
    <row r="1003" spans="1:42">
      <c r="A1003" s="5">
        <v>1001</v>
      </c>
      <c r="B1003" s="5" t="s">
        <v>1805</v>
      </c>
      <c r="C1003" s="6" t="str">
        <f>IF(VLOOKUP(B1003,'[1]Current Slope List'!$A$29:$M$1904,1,FALSE)=B1003,"Y","N")</f>
        <v>Y</v>
      </c>
      <c r="D1003" s="5" t="str">
        <f>VLOOKUP(B1003,'[1]Current Slope List'!$A$29:$M$1904,2,FALSE)</f>
        <v>11SW-C/C700</v>
      </c>
      <c r="E1003" s="5">
        <f>VLOOKUP(B1003,'[1]Current Slope List'!$A$29:$M$1904,3,FALSE)</f>
        <v>0</v>
      </c>
      <c r="F1003" s="6" t="str">
        <f t="shared" si="30"/>
        <v>WHOLE</v>
      </c>
      <c r="G1003" s="6" t="str">
        <f>VLOOKUP(B1003,'[1]Current Slope List'!$A$29:$M$1904,4,FALSE)</f>
        <v>CP,ML&amp;Wch</v>
      </c>
      <c r="H1003" s="6" t="str">
        <f>VLOOKUP(B1003,'[1]Current Slope List'!$A$29:$M$1904,5,FALSE)</f>
        <v>PML</v>
      </c>
      <c r="I1003" s="6" t="s">
        <v>1708</v>
      </c>
      <c r="K1003" s="6">
        <f>VLOOKUP(B1003,'[1]Current Slope List'!$A$29:$M$1904,11,FALSE)</f>
        <v>0</v>
      </c>
      <c r="L1003" s="5" t="s">
        <v>1800</v>
      </c>
      <c r="M1003" s="5" t="s">
        <v>1801</v>
      </c>
      <c r="N1003" s="5" t="s">
        <v>1802</v>
      </c>
      <c r="O1003" s="7" t="s">
        <v>46</v>
      </c>
      <c r="P1003" s="7">
        <v>80</v>
      </c>
      <c r="Q1003" s="7">
        <v>5.5</v>
      </c>
      <c r="R1003" s="7">
        <v>110</v>
      </c>
      <c r="S1003" s="7">
        <f t="shared" si="31"/>
        <v>605</v>
      </c>
      <c r="T1003" s="17">
        <v>0</v>
      </c>
      <c r="U1003" s="17">
        <v>1</v>
      </c>
      <c r="V1003" s="17">
        <v>0</v>
      </c>
      <c r="W1003" s="17">
        <v>0</v>
      </c>
      <c r="X1003" s="17">
        <v>0</v>
      </c>
      <c r="Y1003" s="6" t="s">
        <v>78</v>
      </c>
      <c r="Z1003" s="6" t="s">
        <v>62</v>
      </c>
      <c r="AA1003" s="9" t="s">
        <v>116</v>
      </c>
      <c r="AB1003" s="9" t="s">
        <v>116</v>
      </c>
      <c r="AC1003" s="9" t="s">
        <v>116</v>
      </c>
      <c r="AD1003" s="9" t="s">
        <v>116</v>
      </c>
      <c r="AE1003" s="9" t="s">
        <v>49</v>
      </c>
      <c r="AF1003" s="5">
        <v>3</v>
      </c>
      <c r="AG1003" s="10">
        <f>VLOOKUP(B1003,[1]NPRS!$A$29:$O$1904,10,FALSE)</f>
        <v>0</v>
      </c>
      <c r="AH1003" s="5" t="s">
        <v>1698</v>
      </c>
      <c r="AI1003" s="6" t="str">
        <f>IF(VLOOKUP(B1003,'[1]intensive 2019'!$A$2:$E$145,1,TRUE)=B1003,"Y","N")</f>
        <v>N</v>
      </c>
      <c r="AJ1003" s="6" t="s">
        <v>50</v>
      </c>
      <c r="AK1003" s="5">
        <v>16</v>
      </c>
      <c r="AL1003" s="6" t="s">
        <v>50</v>
      </c>
      <c r="AM1003" s="6" t="s">
        <v>50</v>
      </c>
      <c r="AN1003" s="6" t="s">
        <v>50</v>
      </c>
      <c r="AO1003" s="6" t="s">
        <v>50</v>
      </c>
      <c r="AP1003" s="6" t="s">
        <v>50</v>
      </c>
    </row>
    <row r="1004" spans="1:42">
      <c r="A1004" s="5">
        <v>1002</v>
      </c>
      <c r="B1004" s="5" t="s">
        <v>1806</v>
      </c>
      <c r="C1004" s="6" t="str">
        <f>IF(VLOOKUP(B1004,'[1]Current Slope List'!$A$29:$M$1904,1,FALSE)=B1004,"Y","N")</f>
        <v>Y</v>
      </c>
      <c r="D1004" s="5" t="str">
        <f>VLOOKUP(B1004,'[1]Current Slope List'!$A$29:$M$1904,2,FALSE)</f>
        <v>11SW-C/C701</v>
      </c>
      <c r="E1004" s="5">
        <f>VLOOKUP(B1004,'[1]Current Slope List'!$A$29:$M$1904,3,FALSE)</f>
        <v>0</v>
      </c>
      <c r="F1004" s="6" t="str">
        <f t="shared" si="30"/>
        <v>WHOLE</v>
      </c>
      <c r="G1004" s="6" t="str">
        <f>VLOOKUP(B1004,'[1]Current Slope List'!$A$29:$M$1904,4,FALSE)</f>
        <v>CP,ML&amp;Wch</v>
      </c>
      <c r="H1004" s="6" t="str">
        <f>VLOOKUP(B1004,'[1]Current Slope List'!$A$29:$M$1904,5,FALSE)</f>
        <v>PML</v>
      </c>
      <c r="I1004" s="6" t="s">
        <v>1708</v>
      </c>
      <c r="K1004" s="6">
        <f>VLOOKUP(B1004,'[1]Current Slope List'!$A$29:$M$1904,11,FALSE)</f>
        <v>0</v>
      </c>
      <c r="L1004" s="5" t="s">
        <v>1800</v>
      </c>
      <c r="M1004" s="5" t="s">
        <v>1801</v>
      </c>
      <c r="N1004" s="5" t="s">
        <v>1802</v>
      </c>
      <c r="O1004" s="7" t="s">
        <v>46</v>
      </c>
      <c r="P1004" s="7">
        <v>60</v>
      </c>
      <c r="Q1004" s="7">
        <v>9</v>
      </c>
      <c r="R1004" s="7">
        <v>50</v>
      </c>
      <c r="S1004" s="7">
        <f t="shared" si="31"/>
        <v>450</v>
      </c>
      <c r="T1004" s="17">
        <v>0</v>
      </c>
      <c r="U1004" s="17">
        <v>1</v>
      </c>
      <c r="V1004" s="17">
        <v>0</v>
      </c>
      <c r="W1004" s="17">
        <v>0</v>
      </c>
      <c r="X1004" s="17">
        <v>0</v>
      </c>
      <c r="Y1004" s="6" t="s">
        <v>1701</v>
      </c>
      <c r="Z1004" s="6" t="s">
        <v>62</v>
      </c>
      <c r="AA1004" s="9" t="s">
        <v>116</v>
      </c>
      <c r="AB1004" s="9" t="s">
        <v>116</v>
      </c>
      <c r="AC1004" s="9" t="s">
        <v>116</v>
      </c>
      <c r="AD1004" s="9" t="s">
        <v>116</v>
      </c>
      <c r="AE1004" s="9" t="s">
        <v>49</v>
      </c>
      <c r="AF1004" s="5">
        <v>3</v>
      </c>
      <c r="AG1004" s="10">
        <f>VLOOKUP(B1004,[1]NPRS!$A$29:$O$1904,10,FALSE)</f>
        <v>0.02</v>
      </c>
      <c r="AH1004" s="5" t="s">
        <v>1698</v>
      </c>
      <c r="AI1004" s="6" t="str">
        <f>IF(VLOOKUP(B1004,'[1]intensive 2019'!$A$2:$E$145,1,TRUE)=B1004,"Y","N")</f>
        <v>N</v>
      </c>
      <c r="AJ1004" s="6" t="s">
        <v>50</v>
      </c>
      <c r="AK1004" s="5">
        <v>0</v>
      </c>
      <c r="AL1004" s="6" t="s">
        <v>50</v>
      </c>
      <c r="AM1004" s="6" t="s">
        <v>50</v>
      </c>
      <c r="AN1004" s="6" t="s">
        <v>50</v>
      </c>
      <c r="AO1004" s="6" t="s">
        <v>50</v>
      </c>
      <c r="AP1004" s="6" t="s">
        <v>50</v>
      </c>
    </row>
    <row r="1005" spans="1:42">
      <c r="A1005" s="5">
        <v>1003</v>
      </c>
      <c r="B1005" s="5" t="s">
        <v>1807</v>
      </c>
      <c r="C1005" s="6" t="str">
        <f>IF(VLOOKUP(B1005,'[1]Current Slope List'!$A$29:$M$1904,1,FALSE)=B1005,"Y","N")</f>
        <v>Y</v>
      </c>
      <c r="D1005" s="5" t="str">
        <f>VLOOKUP(B1005,'[1]Current Slope List'!$A$29:$M$1904,2,FALSE)</f>
        <v>11SW-C/F265</v>
      </c>
      <c r="E1005" s="5">
        <f>VLOOKUP(B1005,'[1]Current Slope List'!$A$29:$M$1904,3,FALSE)</f>
        <v>0</v>
      </c>
      <c r="F1005" s="6" t="str">
        <f t="shared" si="30"/>
        <v>WHOLE</v>
      </c>
      <c r="G1005" s="6" t="str">
        <f>VLOOKUP(B1005,'[1]Current Slope List'!$A$29:$M$1904,4,FALSE)</f>
        <v>CP,ML&amp;Wch</v>
      </c>
      <c r="H1005" s="6" t="str">
        <f>VLOOKUP(B1005,'[1]Current Slope List'!$A$29:$M$1904,5,FALSE)</f>
        <v>PML</v>
      </c>
      <c r="I1005" s="6" t="s">
        <v>1708</v>
      </c>
      <c r="K1005" s="6">
        <f>VLOOKUP(B1005,'[1]Current Slope List'!$A$29:$M$1904,11,FALSE)</f>
        <v>0</v>
      </c>
      <c r="L1005" s="5" t="s">
        <v>1800</v>
      </c>
      <c r="M1005" s="5" t="s">
        <v>1801</v>
      </c>
      <c r="N1005" s="5" t="s">
        <v>1802</v>
      </c>
      <c r="O1005" s="7" t="s">
        <v>46</v>
      </c>
      <c r="P1005" s="7">
        <v>37</v>
      </c>
      <c r="Q1005" s="7">
        <v>10</v>
      </c>
      <c r="R1005" s="7">
        <v>22</v>
      </c>
      <c r="S1005" s="7">
        <f t="shared" si="31"/>
        <v>220</v>
      </c>
      <c r="T1005" s="17">
        <v>0</v>
      </c>
      <c r="U1005" s="17">
        <v>1</v>
      </c>
      <c r="V1005" s="17">
        <v>0</v>
      </c>
      <c r="W1005" s="17">
        <v>0</v>
      </c>
      <c r="X1005" s="17">
        <v>0</v>
      </c>
      <c r="Y1005" s="6" t="s">
        <v>61</v>
      </c>
      <c r="Z1005" s="6" t="s">
        <v>62</v>
      </c>
      <c r="AA1005" s="9" t="s">
        <v>116</v>
      </c>
      <c r="AB1005" s="9" t="s">
        <v>116</v>
      </c>
      <c r="AC1005" s="9" t="s">
        <v>116</v>
      </c>
      <c r="AD1005" s="9" t="s">
        <v>116</v>
      </c>
      <c r="AE1005" s="9" t="s">
        <v>49</v>
      </c>
      <c r="AF1005" s="5">
        <v>3</v>
      </c>
      <c r="AG1005" s="10">
        <f>VLOOKUP(B1005,[1]NPRS!$A$29:$O$1904,10,FALSE)</f>
        <v>0</v>
      </c>
      <c r="AH1005" s="5" t="s">
        <v>1698</v>
      </c>
      <c r="AI1005" s="6" t="str">
        <f>IF(VLOOKUP(B1005,'[1]intensive 2019'!$A$2:$E$145,1,TRUE)=B1005,"Y","N")</f>
        <v>N</v>
      </c>
      <c r="AJ1005" s="6" t="s">
        <v>50</v>
      </c>
      <c r="AK1005" s="5">
        <v>0</v>
      </c>
      <c r="AL1005" s="6" t="s">
        <v>50</v>
      </c>
      <c r="AM1005" s="6" t="s">
        <v>50</v>
      </c>
      <c r="AN1005" s="6" t="s">
        <v>50</v>
      </c>
      <c r="AO1005" s="6" t="s">
        <v>50</v>
      </c>
      <c r="AP1005" s="6" t="s">
        <v>50</v>
      </c>
    </row>
    <row r="1006" spans="1:42">
      <c r="A1006" s="5">
        <v>1004</v>
      </c>
      <c r="B1006" s="5" t="s">
        <v>1808</v>
      </c>
      <c r="C1006" s="6" t="str">
        <f>IF(VLOOKUP(B1006,'[1]Current Slope List'!$A$29:$M$1904,1,FALSE)=B1006,"Y","N")</f>
        <v>Y</v>
      </c>
      <c r="D1006" s="5" t="str">
        <f>VLOOKUP(B1006,'[1]Current Slope List'!$A$29:$M$1904,2,FALSE)</f>
        <v>11SW-C/C950</v>
      </c>
      <c r="E1006" s="5">
        <f>VLOOKUP(B1006,'[1]Current Slope List'!$A$29:$M$1904,3,FALSE)</f>
        <v>0</v>
      </c>
      <c r="F1006" s="6" t="str">
        <f t="shared" si="30"/>
        <v>WHOLE</v>
      </c>
      <c r="G1006" s="6" t="str">
        <f>VLOOKUP(B1006,'[1]Current Slope List'!$A$29:$M$1904,4,FALSE)</f>
        <v>CP,ML&amp;Wch</v>
      </c>
      <c r="H1006" s="6" t="str">
        <f>VLOOKUP(B1006,'[1]Current Slope List'!$A$29:$M$1904,5,FALSE)</f>
        <v>PML</v>
      </c>
      <c r="I1006" s="6" t="s">
        <v>1708</v>
      </c>
      <c r="K1006" s="6">
        <f>VLOOKUP(B1006,'[1]Current Slope List'!$A$29:$M$1904,11,FALSE)</f>
        <v>0</v>
      </c>
      <c r="L1006" s="5" t="s">
        <v>1800</v>
      </c>
      <c r="M1006" s="5" t="s">
        <v>1801</v>
      </c>
      <c r="N1006" s="5" t="s">
        <v>1802</v>
      </c>
      <c r="O1006" s="7" t="s">
        <v>46</v>
      </c>
      <c r="P1006" s="7">
        <v>70</v>
      </c>
      <c r="Q1006" s="7">
        <v>4</v>
      </c>
      <c r="R1006" s="7">
        <v>50</v>
      </c>
      <c r="S1006" s="7">
        <f t="shared" si="31"/>
        <v>200</v>
      </c>
      <c r="T1006" s="17">
        <v>0</v>
      </c>
      <c r="U1006" s="17">
        <v>0.05</v>
      </c>
      <c r="V1006" s="17">
        <v>0.95</v>
      </c>
      <c r="W1006" s="17">
        <v>0</v>
      </c>
      <c r="X1006" s="17">
        <v>0</v>
      </c>
      <c r="Y1006" s="6" t="s">
        <v>61</v>
      </c>
      <c r="Z1006" s="6" t="s">
        <v>62</v>
      </c>
      <c r="AA1006" s="9" t="s">
        <v>116</v>
      </c>
      <c r="AB1006" s="9" t="s">
        <v>116</v>
      </c>
      <c r="AC1006" s="9" t="s">
        <v>116</v>
      </c>
      <c r="AD1006" s="9" t="s">
        <v>49</v>
      </c>
      <c r="AE1006" s="9" t="s">
        <v>49</v>
      </c>
      <c r="AF1006" s="5">
        <v>3</v>
      </c>
      <c r="AG1006" s="10">
        <f>VLOOKUP(B1006,[1]NPRS!$A$29:$O$1904,10,FALSE)</f>
        <v>0</v>
      </c>
      <c r="AH1006" s="5" t="s">
        <v>1698</v>
      </c>
      <c r="AI1006" s="6" t="str">
        <f>IF(VLOOKUP(B1006,'[1]intensive 2019'!$A$2:$E$145,1,TRUE)=B1006,"Y","N")</f>
        <v>N</v>
      </c>
      <c r="AJ1006" s="6" t="s">
        <v>50</v>
      </c>
      <c r="AK1006" s="5">
        <v>0</v>
      </c>
      <c r="AL1006" s="6" t="s">
        <v>50</v>
      </c>
      <c r="AM1006" s="6" t="s">
        <v>50</v>
      </c>
      <c r="AN1006" s="6" t="s">
        <v>50</v>
      </c>
      <c r="AO1006" s="6" t="s">
        <v>50</v>
      </c>
      <c r="AP1006" s="6" t="s">
        <v>50</v>
      </c>
    </row>
    <row r="1007" spans="1:42">
      <c r="A1007" s="5">
        <v>1005</v>
      </c>
      <c r="B1007" s="5" t="s">
        <v>1809</v>
      </c>
      <c r="C1007" s="6" t="str">
        <f>IF(VLOOKUP(B1007,'[1]Current Slope List'!$A$29:$M$1904,1,FALSE)=B1007,"Y","N")</f>
        <v>Y</v>
      </c>
      <c r="D1007" s="5" t="str">
        <f>VLOOKUP(B1007,'[1]Current Slope List'!$A$29:$M$1904,2,FALSE)</f>
        <v>11SW-C/R496</v>
      </c>
      <c r="E1007" s="5">
        <f>VLOOKUP(B1007,'[1]Current Slope List'!$A$29:$M$1904,3,FALSE)</f>
        <v>0</v>
      </c>
      <c r="F1007" s="6" t="str">
        <f t="shared" si="30"/>
        <v>WHOLE</v>
      </c>
      <c r="G1007" s="6" t="str">
        <f>VLOOKUP(B1007,'[1]Current Slope List'!$A$29:$M$1904,4,FALSE)</f>
        <v>CP,ML&amp;Wch</v>
      </c>
      <c r="H1007" s="6" t="str">
        <f>VLOOKUP(B1007,'[1]Current Slope List'!$A$29:$M$1904,5,FALSE)</f>
        <v>PML</v>
      </c>
      <c r="I1007" s="6" t="s">
        <v>1708</v>
      </c>
      <c r="K1007" s="6">
        <f>VLOOKUP(B1007,'[1]Current Slope List'!$A$29:$M$1904,11,FALSE)</f>
        <v>0</v>
      </c>
      <c r="L1007" s="5" t="s">
        <v>1800</v>
      </c>
      <c r="M1007" s="5" t="s">
        <v>1801</v>
      </c>
      <c r="N1007" s="5" t="s">
        <v>1802</v>
      </c>
      <c r="O1007" s="7" t="s">
        <v>46</v>
      </c>
      <c r="P1007" s="6" t="s">
        <v>49</v>
      </c>
      <c r="Q1007" s="6" t="s">
        <v>49</v>
      </c>
      <c r="R1007" s="6" t="s">
        <v>49</v>
      </c>
      <c r="S1007" s="6" t="s">
        <v>49</v>
      </c>
      <c r="T1007" s="6" t="s">
        <v>49</v>
      </c>
      <c r="U1007" s="6" t="s">
        <v>49</v>
      </c>
      <c r="V1007" s="13" t="s">
        <v>49</v>
      </c>
      <c r="W1007" s="6" t="s">
        <v>49</v>
      </c>
      <c r="X1007" s="6" t="s">
        <v>49</v>
      </c>
      <c r="Y1007" s="6" t="s">
        <v>49</v>
      </c>
      <c r="Z1007" s="6" t="s">
        <v>49</v>
      </c>
      <c r="AA1007" s="9" t="s">
        <v>252</v>
      </c>
      <c r="AB1007" s="9">
        <v>60</v>
      </c>
      <c r="AC1007" s="9" t="s">
        <v>71</v>
      </c>
      <c r="AD1007" s="9" t="s">
        <v>352</v>
      </c>
      <c r="AE1007" s="9" t="s">
        <v>72</v>
      </c>
      <c r="AF1007" s="5">
        <v>2</v>
      </c>
      <c r="AG1007" s="10">
        <f>VLOOKUP(B1007,[1]NPRS!$A$29:$O$1904,10,FALSE)</f>
        <v>1.05</v>
      </c>
      <c r="AH1007" s="5" t="s">
        <v>1728</v>
      </c>
      <c r="AI1007" s="6" t="str">
        <f>IF(VLOOKUP(B1007,'[1]intensive 2019'!$A$2:$E$145,1,TRUE)=B1007,"Y","N")</f>
        <v>N</v>
      </c>
      <c r="AJ1007" s="6" t="s">
        <v>50</v>
      </c>
      <c r="AL1007" s="6" t="s">
        <v>50</v>
      </c>
      <c r="AM1007" s="6" t="s">
        <v>50</v>
      </c>
      <c r="AN1007" s="6" t="s">
        <v>50</v>
      </c>
      <c r="AO1007" s="6" t="s">
        <v>50</v>
      </c>
      <c r="AP1007" s="6" t="s">
        <v>50</v>
      </c>
    </row>
    <row r="1008" spans="1:42">
      <c r="A1008" s="5">
        <v>1006</v>
      </c>
      <c r="B1008" s="5" t="s">
        <v>1810</v>
      </c>
      <c r="C1008" s="6" t="str">
        <f>IF(VLOOKUP(B1008,'[1]Current Slope List'!$A$29:$M$1904,1,FALSE)=B1008,"Y","N")</f>
        <v>Y</v>
      </c>
      <c r="D1008" s="5" t="str">
        <f>VLOOKUP(B1008,'[1]Current Slope List'!$A$29:$M$1904,2,FALSE)</f>
        <v>11SW-D/F139</v>
      </c>
      <c r="E1008" s="5">
        <f>VLOOKUP(B1008,'[1]Current Slope List'!$A$29:$M$1904,3,FALSE)</f>
        <v>0</v>
      </c>
      <c r="F1008" s="6" t="str">
        <f t="shared" si="30"/>
        <v>WHOLE</v>
      </c>
      <c r="G1008" s="6" t="str">
        <f>VLOOKUP(B1008,'[1]Current Slope List'!$A$29:$M$1904,4,FALSE)</f>
        <v>CP,ML&amp;Wch</v>
      </c>
      <c r="H1008" s="6" t="str">
        <f>VLOOKUP(B1008,'[1]Current Slope List'!$A$29:$M$1904,5,FALSE)</f>
        <v>PML</v>
      </c>
      <c r="I1008" s="6" t="s">
        <v>1708</v>
      </c>
      <c r="K1008" s="6">
        <f>VLOOKUP(B1008,'[1]Current Slope List'!$A$29:$M$1904,11,FALSE)</f>
        <v>0</v>
      </c>
      <c r="L1008" s="5" t="s">
        <v>1811</v>
      </c>
      <c r="M1008" s="5" t="s">
        <v>1812</v>
      </c>
      <c r="N1008" s="5" t="s">
        <v>1725</v>
      </c>
      <c r="O1008" s="7" t="s">
        <v>46</v>
      </c>
      <c r="P1008" s="7">
        <v>35</v>
      </c>
      <c r="Q1008" s="7">
        <v>15</v>
      </c>
      <c r="R1008" s="7">
        <v>100</v>
      </c>
      <c r="S1008" s="7">
        <f t="shared" si="31"/>
        <v>1500</v>
      </c>
      <c r="T1008" s="17">
        <v>0</v>
      </c>
      <c r="U1008" s="17">
        <v>1</v>
      </c>
      <c r="V1008" s="17">
        <v>0</v>
      </c>
      <c r="W1008" s="17">
        <v>0</v>
      </c>
      <c r="X1008" s="17">
        <v>0</v>
      </c>
      <c r="Y1008" s="6" t="s">
        <v>61</v>
      </c>
      <c r="Z1008" s="6" t="s">
        <v>62</v>
      </c>
      <c r="AA1008" s="9" t="s">
        <v>116</v>
      </c>
      <c r="AB1008" s="9" t="s">
        <v>116</v>
      </c>
      <c r="AC1008" s="9" t="s">
        <v>116</v>
      </c>
      <c r="AD1008" s="9" t="s">
        <v>116</v>
      </c>
      <c r="AE1008" s="9" t="s">
        <v>49</v>
      </c>
      <c r="AF1008" s="5">
        <v>3</v>
      </c>
      <c r="AG1008" s="10">
        <f>VLOOKUP(B1008,[1]NPRS!$A$29:$O$1904,10,FALSE)</f>
        <v>0.04</v>
      </c>
      <c r="AH1008" s="5" t="s">
        <v>1698</v>
      </c>
      <c r="AI1008" s="6" t="str">
        <f>IF(VLOOKUP(B1008,'[1]intensive 2019'!$A$2:$E$145,1,TRUE)=B1008,"Y","N")</f>
        <v>N</v>
      </c>
      <c r="AJ1008" s="6" t="s">
        <v>50</v>
      </c>
      <c r="AK1008" s="5">
        <v>51</v>
      </c>
      <c r="AL1008" s="6" t="s">
        <v>50</v>
      </c>
      <c r="AM1008" s="6" t="s">
        <v>50</v>
      </c>
      <c r="AN1008" s="6" t="s">
        <v>50</v>
      </c>
      <c r="AO1008" s="6" t="s">
        <v>50</v>
      </c>
      <c r="AP1008" s="6" t="s">
        <v>50</v>
      </c>
    </row>
    <row r="1009" spans="1:42">
      <c r="A1009" s="5">
        <v>1007</v>
      </c>
      <c r="B1009" s="5" t="s">
        <v>1813</v>
      </c>
      <c r="C1009" s="6" t="str">
        <f>IF(VLOOKUP(B1009,'[1]Current Slope List'!$A$29:$M$1904,1,FALSE)=B1009,"Y","N")</f>
        <v>Y</v>
      </c>
      <c r="D1009" s="5" t="str">
        <f>VLOOKUP(B1009,'[1]Current Slope List'!$A$29:$M$1904,2,FALSE)</f>
        <v>11SW-D/F140</v>
      </c>
      <c r="E1009" s="5">
        <f>VLOOKUP(B1009,'[1]Current Slope List'!$A$29:$M$1904,3,FALSE)</f>
        <v>0</v>
      </c>
      <c r="F1009" s="6" t="str">
        <f t="shared" si="30"/>
        <v>WHOLE</v>
      </c>
      <c r="G1009" s="6" t="str">
        <f>VLOOKUP(B1009,'[1]Current Slope List'!$A$29:$M$1904,4,FALSE)</f>
        <v>CP,ML&amp;Wch</v>
      </c>
      <c r="H1009" s="6" t="str">
        <f>VLOOKUP(B1009,'[1]Current Slope List'!$A$29:$M$1904,5,FALSE)</f>
        <v>PML</v>
      </c>
      <c r="I1009" s="6" t="s">
        <v>1708</v>
      </c>
      <c r="K1009" s="6">
        <f>VLOOKUP(B1009,'[1]Current Slope List'!$A$29:$M$1904,11,FALSE)</f>
        <v>0</v>
      </c>
      <c r="L1009" s="5" t="s">
        <v>1811</v>
      </c>
      <c r="M1009" s="5" t="s">
        <v>1812</v>
      </c>
      <c r="N1009" s="5" t="s">
        <v>1725</v>
      </c>
      <c r="O1009" s="7" t="s">
        <v>46</v>
      </c>
      <c r="P1009" s="7">
        <v>30</v>
      </c>
      <c r="Q1009" s="7">
        <v>14</v>
      </c>
      <c r="R1009" s="7">
        <v>85</v>
      </c>
      <c r="S1009" s="7">
        <f t="shared" si="31"/>
        <v>1190</v>
      </c>
      <c r="T1009" s="17">
        <v>0</v>
      </c>
      <c r="U1009" s="17">
        <v>1</v>
      </c>
      <c r="V1009" s="17">
        <v>0</v>
      </c>
      <c r="W1009" s="17">
        <v>0</v>
      </c>
      <c r="X1009" s="17">
        <v>0</v>
      </c>
      <c r="Y1009" s="6" t="s">
        <v>61</v>
      </c>
      <c r="Z1009" s="6" t="s">
        <v>62</v>
      </c>
      <c r="AA1009" s="9" t="s">
        <v>116</v>
      </c>
      <c r="AB1009" s="9" t="s">
        <v>116</v>
      </c>
      <c r="AC1009" s="9" t="s">
        <v>116</v>
      </c>
      <c r="AD1009" s="9" t="s">
        <v>116</v>
      </c>
      <c r="AE1009" s="9" t="s">
        <v>49</v>
      </c>
      <c r="AF1009" s="5">
        <v>2</v>
      </c>
      <c r="AG1009" s="10">
        <f>VLOOKUP(B1009,[1]NPRS!$A$29:$O$1904,10,FALSE)</f>
        <v>3.13</v>
      </c>
      <c r="AH1009" s="5" t="s">
        <v>1698</v>
      </c>
      <c r="AI1009" s="6" t="str">
        <f>IF(VLOOKUP(B1009,'[1]intensive 2019'!$A$2:$E$145,1,TRUE)=B1009,"Y","N")</f>
        <v>N</v>
      </c>
      <c r="AJ1009" s="6" t="s">
        <v>50</v>
      </c>
      <c r="AK1009" s="5">
        <v>46</v>
      </c>
      <c r="AL1009" s="6" t="s">
        <v>50</v>
      </c>
      <c r="AM1009" s="6" t="s">
        <v>50</v>
      </c>
      <c r="AN1009" s="6" t="s">
        <v>50</v>
      </c>
      <c r="AO1009" s="6" t="s">
        <v>50</v>
      </c>
      <c r="AP1009" s="6" t="s">
        <v>50</v>
      </c>
    </row>
    <row r="1010" spans="1:42">
      <c r="A1010" s="5">
        <v>1008</v>
      </c>
      <c r="B1010" s="5" t="s">
        <v>1814</v>
      </c>
      <c r="C1010" s="6" t="str">
        <f>IF(VLOOKUP(B1010,'[1]Current Slope List'!$A$29:$M$1904,1,FALSE)=B1010,"Y","N")</f>
        <v>Y</v>
      </c>
      <c r="D1010" s="5" t="str">
        <f>VLOOKUP(B1010,'[1]Current Slope List'!$A$29:$M$1904,2,FALSE)</f>
        <v>11SW-D/FR19</v>
      </c>
      <c r="E1010" s="5">
        <f>VLOOKUP(B1010,'[1]Current Slope List'!$A$29:$M$1904,3,FALSE)</f>
        <v>2</v>
      </c>
      <c r="F1010" s="6">
        <f t="shared" si="30"/>
        <v>2</v>
      </c>
      <c r="G1010" s="6" t="str">
        <f>VLOOKUP(B1010,'[1]Current Slope List'!$A$29:$M$1904,4,FALSE)</f>
        <v>CP,ML&amp;Wch</v>
      </c>
      <c r="H1010" s="6" t="str">
        <f>VLOOKUP(B1010,'[1]Current Slope List'!$A$29:$M$1904,5,FALSE)</f>
        <v>PML</v>
      </c>
      <c r="I1010" s="6" t="s">
        <v>1708</v>
      </c>
      <c r="K1010" s="6">
        <f>VLOOKUP(B1010,'[1]Current Slope List'!$A$29:$M$1904,11,FALSE)</f>
        <v>0</v>
      </c>
      <c r="L1010" s="5" t="s">
        <v>1811</v>
      </c>
      <c r="M1010" s="5" t="s">
        <v>1812</v>
      </c>
      <c r="N1010" s="5" t="s">
        <v>1725</v>
      </c>
      <c r="O1010" s="7" t="s">
        <v>125</v>
      </c>
      <c r="P1010" s="7">
        <v>30</v>
      </c>
      <c r="Q1010" s="7">
        <v>3.9</v>
      </c>
      <c r="R1010" s="7">
        <v>60</v>
      </c>
      <c r="S1010" s="7">
        <f t="shared" si="31"/>
        <v>234</v>
      </c>
      <c r="T1010" s="17">
        <v>0</v>
      </c>
      <c r="U1010" s="17">
        <v>0.05</v>
      </c>
      <c r="V1010" s="17">
        <v>0</v>
      </c>
      <c r="W1010" s="17">
        <v>0.95</v>
      </c>
      <c r="X1010" s="17">
        <v>0</v>
      </c>
      <c r="Y1010" s="6" t="s">
        <v>61</v>
      </c>
      <c r="Z1010" s="6" t="s">
        <v>62</v>
      </c>
      <c r="AA1010" s="9">
        <v>1.4</v>
      </c>
      <c r="AB1010" s="9" t="s">
        <v>288</v>
      </c>
      <c r="AC1010" s="9" t="s">
        <v>121</v>
      </c>
      <c r="AD1010" s="9" t="s">
        <v>56</v>
      </c>
      <c r="AE1010" s="9" t="s">
        <v>62</v>
      </c>
      <c r="AF1010" s="5">
        <v>1</v>
      </c>
      <c r="AG1010" s="10">
        <f>VLOOKUP(B1010,[1]NPRS!$A$29:$O$1904,10,FALSE)</f>
        <v>0</v>
      </c>
      <c r="AH1010" s="5" t="s">
        <v>1698</v>
      </c>
      <c r="AI1010" s="6" t="str">
        <f>IF(VLOOKUP(B1010,'[1]intensive 2019'!$A$2:$E$145,1,TRUE)=B1010,"Y","N")</f>
        <v>N</v>
      </c>
      <c r="AJ1010" s="6" t="s">
        <v>50</v>
      </c>
      <c r="AK1010" s="5">
        <v>19</v>
      </c>
      <c r="AL1010" s="6" t="s">
        <v>50</v>
      </c>
      <c r="AM1010" s="6" t="s">
        <v>50</v>
      </c>
      <c r="AN1010" s="6" t="s">
        <v>50</v>
      </c>
      <c r="AO1010" s="6" t="s">
        <v>50</v>
      </c>
      <c r="AP1010" s="6" t="s">
        <v>50</v>
      </c>
    </row>
    <row r="1011" spans="1:42">
      <c r="A1011" s="5">
        <v>1009</v>
      </c>
      <c r="B1011" s="5" t="s">
        <v>1815</v>
      </c>
      <c r="C1011" s="6" t="str">
        <f>IF(VLOOKUP(B1011,'[1]Current Slope List'!$A$29:$M$1904,1,FALSE)=B1011,"Y","N")</f>
        <v>Y</v>
      </c>
      <c r="D1011" s="5" t="str">
        <f>VLOOKUP(B1011,'[1]Current Slope List'!$A$29:$M$1904,2,FALSE)</f>
        <v>11SW-D/F439</v>
      </c>
      <c r="E1011" s="5">
        <f>VLOOKUP(B1011,'[1]Current Slope List'!$A$29:$M$1904,3,FALSE)</f>
        <v>0</v>
      </c>
      <c r="F1011" s="6" t="str">
        <f t="shared" si="30"/>
        <v>WHOLE</v>
      </c>
      <c r="G1011" s="6" t="str">
        <f>VLOOKUP(B1011,'[1]Current Slope List'!$A$29:$M$1904,4,FALSE)</f>
        <v>CP,ML&amp;Wch</v>
      </c>
      <c r="H1011" s="6" t="str">
        <f>VLOOKUP(B1011,'[1]Current Slope List'!$A$29:$M$1904,5,FALSE)</f>
        <v>PML</v>
      </c>
      <c r="I1011" s="6" t="s">
        <v>1708</v>
      </c>
      <c r="K1011" s="6">
        <f>VLOOKUP(B1011,'[1]Current Slope List'!$A$29:$M$1904,11,FALSE)</f>
        <v>0</v>
      </c>
      <c r="L1011" s="5" t="s">
        <v>1811</v>
      </c>
      <c r="M1011" s="5" t="s">
        <v>1812</v>
      </c>
      <c r="N1011" s="5" t="s">
        <v>1725</v>
      </c>
      <c r="O1011" s="7" t="s">
        <v>46</v>
      </c>
      <c r="P1011" s="7">
        <v>25</v>
      </c>
      <c r="Q1011" s="7">
        <v>12</v>
      </c>
      <c r="R1011" s="7">
        <v>14</v>
      </c>
      <c r="S1011" s="7">
        <f t="shared" si="31"/>
        <v>168</v>
      </c>
      <c r="T1011" s="17">
        <v>0</v>
      </c>
      <c r="U1011" s="17">
        <v>1</v>
      </c>
      <c r="V1011" s="17">
        <v>0</v>
      </c>
      <c r="W1011" s="17">
        <v>0</v>
      </c>
      <c r="X1011" s="17">
        <v>0</v>
      </c>
      <c r="Y1011" s="6" t="s">
        <v>61</v>
      </c>
      <c r="Z1011" s="6" t="s">
        <v>62</v>
      </c>
      <c r="AA1011" s="9" t="s">
        <v>116</v>
      </c>
      <c r="AB1011" s="9" t="s">
        <v>116</v>
      </c>
      <c r="AC1011" s="9" t="s">
        <v>116</v>
      </c>
      <c r="AD1011" s="9" t="s">
        <v>116</v>
      </c>
      <c r="AE1011" s="9" t="s">
        <v>49</v>
      </c>
      <c r="AF1011" s="5">
        <v>2</v>
      </c>
      <c r="AG1011" s="10">
        <f>VLOOKUP(B1011,[1]NPRS!$A$29:$O$1904,10,FALSE)</f>
        <v>0.04</v>
      </c>
      <c r="AH1011" s="5" t="s">
        <v>1698</v>
      </c>
      <c r="AI1011" s="6" t="str">
        <f>IF(VLOOKUP(B1011,'[1]intensive 2019'!$A$2:$E$145,1,TRUE)=B1011,"Y","N")</f>
        <v>N</v>
      </c>
      <c r="AJ1011" s="6" t="s">
        <v>50</v>
      </c>
      <c r="AK1011" s="5">
        <v>9</v>
      </c>
      <c r="AL1011" s="6" t="s">
        <v>50</v>
      </c>
      <c r="AM1011" s="6" t="s">
        <v>50</v>
      </c>
      <c r="AN1011" s="6" t="s">
        <v>50</v>
      </c>
      <c r="AO1011" s="6" t="s">
        <v>50</v>
      </c>
      <c r="AP1011" s="6" t="s">
        <v>50</v>
      </c>
    </row>
    <row r="1012" spans="1:42">
      <c r="A1012" s="5">
        <v>1010</v>
      </c>
      <c r="B1012" s="5" t="s">
        <v>1816</v>
      </c>
      <c r="C1012" s="6" t="str">
        <f>IF(VLOOKUP(B1012,'[1]Current Slope List'!$A$29:$M$1904,1,FALSE)=B1012,"Y","N")</f>
        <v>Y</v>
      </c>
      <c r="D1012" s="5" t="str">
        <f>VLOOKUP(B1012,'[1]Current Slope List'!$A$29:$M$1904,2,FALSE)</f>
        <v>11SW-D/C840</v>
      </c>
      <c r="E1012" s="5">
        <f>VLOOKUP(B1012,'[1]Current Slope List'!$A$29:$M$1904,3,FALSE)</f>
        <v>0</v>
      </c>
      <c r="F1012" s="6" t="str">
        <f t="shared" si="30"/>
        <v>WHOLE</v>
      </c>
      <c r="G1012" s="6" t="str">
        <f>VLOOKUP(B1012,'[1]Current Slope List'!$A$29:$M$1904,4,FALSE)</f>
        <v>CP,ML&amp;Wch</v>
      </c>
      <c r="H1012" s="6" t="str">
        <f>VLOOKUP(B1012,'[1]Current Slope List'!$A$29:$M$1904,5,FALSE)</f>
        <v>PML</v>
      </c>
      <c r="I1012" s="6" t="s">
        <v>1708</v>
      </c>
      <c r="K1012" s="6">
        <f>VLOOKUP(B1012,'[1]Current Slope List'!$A$29:$M$1904,11,FALSE)</f>
        <v>0</v>
      </c>
      <c r="L1012" s="5" t="s">
        <v>1817</v>
      </c>
      <c r="M1012" s="5" t="s">
        <v>1818</v>
      </c>
      <c r="N1012" s="5" t="s">
        <v>1819</v>
      </c>
      <c r="O1012" s="7" t="s">
        <v>46</v>
      </c>
      <c r="P1012" s="7">
        <v>47</v>
      </c>
      <c r="Q1012" s="7">
        <v>9</v>
      </c>
      <c r="R1012" s="7">
        <v>20</v>
      </c>
      <c r="S1012" s="7">
        <f t="shared" si="31"/>
        <v>180</v>
      </c>
      <c r="T1012" s="17">
        <v>0</v>
      </c>
      <c r="U1012" s="17">
        <v>1</v>
      </c>
      <c r="V1012" s="17">
        <v>0</v>
      </c>
      <c r="W1012" s="17">
        <v>0</v>
      </c>
      <c r="X1012" s="17">
        <v>0</v>
      </c>
      <c r="Y1012" s="6" t="s">
        <v>61</v>
      </c>
      <c r="Z1012" s="6" t="s">
        <v>62</v>
      </c>
      <c r="AA1012" s="9" t="s">
        <v>116</v>
      </c>
      <c r="AB1012" s="9" t="s">
        <v>116</v>
      </c>
      <c r="AC1012" s="9" t="s">
        <v>116</v>
      </c>
      <c r="AD1012" s="9" t="s">
        <v>116</v>
      </c>
      <c r="AE1012" s="9" t="s">
        <v>49</v>
      </c>
      <c r="AF1012" s="5">
        <v>1</v>
      </c>
      <c r="AG1012" s="10">
        <f>VLOOKUP(B1012,[1]NPRS!$A$29:$O$1904,10,FALSE)</f>
        <v>0</v>
      </c>
      <c r="AH1012" s="5" t="s">
        <v>1698</v>
      </c>
      <c r="AI1012" s="6" t="str">
        <f>IF(VLOOKUP(B1012,'[1]intensive 2019'!$A$2:$E$145,1,TRUE)=B1012,"Y","N")</f>
        <v>N</v>
      </c>
      <c r="AJ1012" s="6" t="s">
        <v>50</v>
      </c>
      <c r="AK1012" s="5">
        <v>11</v>
      </c>
      <c r="AL1012" s="6" t="s">
        <v>50</v>
      </c>
      <c r="AM1012" s="6" t="s">
        <v>50</v>
      </c>
      <c r="AN1012" s="6" t="s">
        <v>50</v>
      </c>
      <c r="AO1012" s="6" t="s">
        <v>50</v>
      </c>
      <c r="AP1012" s="6" t="s">
        <v>50</v>
      </c>
    </row>
    <row r="1013" spans="1:42">
      <c r="A1013" s="5">
        <v>1011</v>
      </c>
      <c r="B1013" s="5" t="s">
        <v>1820</v>
      </c>
      <c r="C1013" s="6" t="str">
        <f>IF(VLOOKUP(B1013,'[1]Current Slope List'!$A$29:$M$1904,1,FALSE)=B1013,"Y","N")</f>
        <v>Y</v>
      </c>
      <c r="D1013" s="5" t="str">
        <f>VLOOKUP(B1013,'[1]Current Slope List'!$A$29:$M$1904,2,FALSE)</f>
        <v>11SW-C/F48</v>
      </c>
      <c r="E1013" s="5" t="str">
        <f>VLOOKUP(B1013,'[1]Current Slope List'!$A$29:$M$1904,3,FALSE)</f>
        <v>1,2</v>
      </c>
      <c r="F1013" s="6" t="str">
        <f t="shared" si="30"/>
        <v>1,2</v>
      </c>
      <c r="G1013" s="6" t="str">
        <f>VLOOKUP(B1013,'[1]Current Slope List'!$A$29:$M$1904,4,FALSE)</f>
        <v>CP,ML&amp;Wch</v>
      </c>
      <c r="H1013" s="6" t="str">
        <f>VLOOKUP(B1013,'[1]Current Slope List'!$A$29:$M$1904,5,FALSE)</f>
        <v>PML</v>
      </c>
      <c r="I1013" s="6" t="s">
        <v>1708</v>
      </c>
      <c r="K1013" s="6">
        <f>VLOOKUP(B1013,'[1]Current Slope List'!$A$29:$M$1904,11,FALSE)</f>
        <v>0</v>
      </c>
      <c r="L1013" s="5" t="s">
        <v>1821</v>
      </c>
      <c r="M1013" s="5" t="s">
        <v>1822</v>
      </c>
      <c r="N1013" s="5" t="s">
        <v>1823</v>
      </c>
      <c r="O1013" s="7" t="s">
        <v>46</v>
      </c>
      <c r="P1013" s="7">
        <v>35</v>
      </c>
      <c r="Q1013" s="7">
        <v>7</v>
      </c>
      <c r="R1013" s="7">
        <v>130</v>
      </c>
      <c r="S1013" s="7">
        <f t="shared" si="31"/>
        <v>910</v>
      </c>
      <c r="T1013" s="17">
        <v>0</v>
      </c>
      <c r="U1013" s="17">
        <v>1</v>
      </c>
      <c r="V1013" s="17">
        <v>0</v>
      </c>
      <c r="W1013" s="17">
        <v>0</v>
      </c>
      <c r="X1013" s="17">
        <v>0</v>
      </c>
      <c r="Y1013" s="6" t="s">
        <v>61</v>
      </c>
      <c r="Z1013" s="6" t="s">
        <v>62</v>
      </c>
      <c r="AA1013" s="9" t="s">
        <v>116</v>
      </c>
      <c r="AB1013" s="9" t="s">
        <v>116</v>
      </c>
      <c r="AC1013" s="9" t="s">
        <v>116</v>
      </c>
      <c r="AD1013" s="9" t="s">
        <v>116</v>
      </c>
      <c r="AE1013" s="9" t="s">
        <v>49</v>
      </c>
      <c r="AF1013" s="5">
        <v>2</v>
      </c>
      <c r="AG1013" s="10">
        <f>VLOOKUP(B1013,[1]NPRS!$A$29:$O$1904,10,FALSE)</f>
        <v>0.02</v>
      </c>
      <c r="AH1013" s="5" t="s">
        <v>1698</v>
      </c>
      <c r="AI1013" s="6" t="str">
        <f>IF(VLOOKUP(B1013,'[1]intensive 2019'!$A$2:$E$145,1,TRUE)=B1013,"Y","N")</f>
        <v>N</v>
      </c>
      <c r="AJ1013" s="6" t="s">
        <v>50</v>
      </c>
      <c r="AK1013" s="5">
        <v>13</v>
      </c>
      <c r="AL1013" s="6" t="s">
        <v>50</v>
      </c>
      <c r="AM1013" s="6" t="s">
        <v>50</v>
      </c>
      <c r="AN1013" s="6" t="s">
        <v>50</v>
      </c>
      <c r="AO1013" s="6" t="str">
        <f>IF(VLOOKUP(B1013,[1]Roadside!$B$2:$D$186,1,FALSE)=B1013,"Y","N")</f>
        <v>Y</v>
      </c>
      <c r="AP1013" s="6" t="s">
        <v>50</v>
      </c>
    </row>
    <row r="1014" spans="1:42">
      <c r="A1014" s="5">
        <v>1012</v>
      </c>
      <c r="B1014" s="5" t="s">
        <v>1824</v>
      </c>
      <c r="C1014" s="6" t="str">
        <f>IF(VLOOKUP(B1014,'[1]Current Slope List'!$A$29:$M$1904,1,FALSE)=B1014,"Y","N")</f>
        <v>Y</v>
      </c>
      <c r="D1014" s="5" t="str">
        <f>VLOOKUP(B1014,'[1]Current Slope List'!$A$29:$M$1904,2,FALSE)</f>
        <v>11SW-C/F49</v>
      </c>
      <c r="E1014" s="5">
        <f>VLOOKUP(B1014,'[1]Current Slope List'!$A$29:$M$1904,3,FALSE)</f>
        <v>0</v>
      </c>
      <c r="F1014" s="6" t="str">
        <f t="shared" si="30"/>
        <v>WHOLE</v>
      </c>
      <c r="G1014" s="6" t="str">
        <f>VLOOKUP(B1014,'[1]Current Slope List'!$A$29:$M$1904,4,FALSE)</f>
        <v>CP,ML&amp;Wch</v>
      </c>
      <c r="H1014" s="6" t="str">
        <f>VLOOKUP(B1014,'[1]Current Slope List'!$A$29:$M$1904,5,FALSE)</f>
        <v>PML</v>
      </c>
      <c r="I1014" s="6" t="s">
        <v>1708</v>
      </c>
      <c r="K1014" s="6">
        <f>VLOOKUP(B1014,'[1]Current Slope List'!$A$29:$M$1904,11,FALSE)</f>
        <v>0</v>
      </c>
      <c r="L1014" s="5" t="s">
        <v>1821</v>
      </c>
      <c r="M1014" s="5" t="s">
        <v>1822</v>
      </c>
      <c r="N1014" s="5" t="s">
        <v>1697</v>
      </c>
      <c r="O1014" s="7" t="s">
        <v>46</v>
      </c>
      <c r="P1014" s="7">
        <v>32</v>
      </c>
      <c r="Q1014" s="7">
        <v>3.5</v>
      </c>
      <c r="R1014" s="7">
        <v>120</v>
      </c>
      <c r="S1014" s="7">
        <f t="shared" si="31"/>
        <v>420</v>
      </c>
      <c r="T1014" s="17">
        <v>0</v>
      </c>
      <c r="U1014" s="17">
        <v>1</v>
      </c>
      <c r="V1014" s="17">
        <v>0</v>
      </c>
      <c r="W1014" s="17">
        <v>0</v>
      </c>
      <c r="X1014" s="17">
        <v>0</v>
      </c>
      <c r="Y1014" s="6" t="s">
        <v>61</v>
      </c>
      <c r="Z1014" s="6" t="s">
        <v>62</v>
      </c>
      <c r="AA1014" s="9" t="s">
        <v>116</v>
      </c>
      <c r="AB1014" s="9" t="s">
        <v>116</v>
      </c>
      <c r="AC1014" s="9" t="s">
        <v>116</v>
      </c>
      <c r="AD1014" s="9" t="s">
        <v>116</v>
      </c>
      <c r="AE1014" s="9" t="s">
        <v>49</v>
      </c>
      <c r="AF1014" s="5">
        <v>2</v>
      </c>
      <c r="AG1014" s="10">
        <f>VLOOKUP(B1014,[1]NPRS!$A$29:$O$1904,10,FALSE)</f>
        <v>3.2299999999999998E-3</v>
      </c>
      <c r="AH1014" s="5" t="s">
        <v>1698</v>
      </c>
      <c r="AI1014" s="6" t="str">
        <f>IF(VLOOKUP(B1014,'[1]intensive 2019'!$A$2:$E$145,1,TRUE)=B1014,"Y","N")</f>
        <v>Y</v>
      </c>
      <c r="AJ1014" s="6" t="str">
        <f>IF(VLOOKUP(B1014,[1]PWI!$A$2:$B$239,1,FALSE)=B1014,"Y","N")</f>
        <v>Y</v>
      </c>
      <c r="AK1014" s="5">
        <v>47</v>
      </c>
      <c r="AL1014" s="6" t="s">
        <v>50</v>
      </c>
      <c r="AM1014" s="6" t="s">
        <v>50</v>
      </c>
      <c r="AN1014" s="6" t="s">
        <v>50</v>
      </c>
      <c r="AO1014" s="6" t="s">
        <v>50</v>
      </c>
      <c r="AP1014" s="6" t="s">
        <v>50</v>
      </c>
    </row>
    <row r="1015" spans="1:42">
      <c r="A1015" s="5">
        <v>1013</v>
      </c>
      <c r="B1015" s="5" t="s">
        <v>1825</v>
      </c>
      <c r="C1015" s="6" t="str">
        <f>IF(VLOOKUP(B1015,'[1]Current Slope List'!$A$29:$M$1904,1,FALSE)=B1015,"Y","N")</f>
        <v>Y</v>
      </c>
      <c r="D1015" s="5" t="str">
        <f>VLOOKUP(B1015,'[1]Current Slope List'!$A$29:$M$1904,2,FALSE)</f>
        <v>11SW-A/C341</v>
      </c>
      <c r="E1015" s="5" t="str">
        <f>VLOOKUP(B1015,'[1]Current Slope List'!$A$29:$M$1904,3,FALSE)</f>
        <v>1,2,3</v>
      </c>
      <c r="F1015" s="6" t="str">
        <f t="shared" si="30"/>
        <v>1,2,3</v>
      </c>
      <c r="G1015" s="6" t="str">
        <f>VLOOKUP(B1015,'[1]Current Slope List'!$A$29:$M$1904,4,FALSE)</f>
        <v>CP,ML&amp;Wch</v>
      </c>
      <c r="H1015" s="6" t="str">
        <f>VLOOKUP(B1015,'[1]Current Slope List'!$A$29:$M$1904,5,FALSE)</f>
        <v>PML</v>
      </c>
      <c r="I1015" s="6" t="s">
        <v>1708</v>
      </c>
      <c r="K1015" s="6">
        <f>VLOOKUP(B1015,'[1]Current Slope List'!$A$29:$M$1904,11,FALSE)</f>
        <v>0</v>
      </c>
      <c r="L1015" s="5" t="s">
        <v>1826</v>
      </c>
      <c r="M1015" s="5" t="s">
        <v>1827</v>
      </c>
      <c r="N1015" s="5" t="s">
        <v>1828</v>
      </c>
      <c r="O1015" s="7" t="s">
        <v>46</v>
      </c>
      <c r="P1015" s="7">
        <v>53</v>
      </c>
      <c r="Q1015" s="7">
        <v>12.2</v>
      </c>
      <c r="R1015" s="7">
        <v>140</v>
      </c>
      <c r="S1015" s="7">
        <f t="shared" si="31"/>
        <v>1708</v>
      </c>
      <c r="T1015" s="17">
        <v>0</v>
      </c>
      <c r="U1015" s="17">
        <v>0.8</v>
      </c>
      <c r="V1015" s="17">
        <v>0</v>
      </c>
      <c r="W1015" s="17">
        <v>0</v>
      </c>
      <c r="X1015" s="17">
        <v>0.2</v>
      </c>
      <c r="Y1015" s="6" t="s">
        <v>78</v>
      </c>
      <c r="Z1015" s="6" t="s">
        <v>62</v>
      </c>
      <c r="AA1015" s="9" t="s">
        <v>116</v>
      </c>
      <c r="AB1015" s="9" t="s">
        <v>116</v>
      </c>
      <c r="AC1015" s="9" t="s">
        <v>116</v>
      </c>
      <c r="AD1015" s="9" t="s">
        <v>116</v>
      </c>
      <c r="AE1015" s="9" t="s">
        <v>49</v>
      </c>
      <c r="AF1015" s="5">
        <v>1</v>
      </c>
      <c r="AG1015" s="10">
        <f>VLOOKUP(B1015,[1]NPRS!$A$29:$O$1904,10,FALSE)</f>
        <v>0</v>
      </c>
      <c r="AH1015" s="5" t="s">
        <v>1698</v>
      </c>
      <c r="AI1015" s="6" t="str">
        <f>IF(VLOOKUP(B1015,'[1]intensive 2019'!$A$2:$E$145,1,TRUE)=B1015,"Y","N")</f>
        <v>N</v>
      </c>
      <c r="AJ1015" s="6" t="s">
        <v>50</v>
      </c>
      <c r="AK1015" s="5">
        <v>55</v>
      </c>
      <c r="AL1015" s="6" t="s">
        <v>50</v>
      </c>
      <c r="AM1015" s="6" t="s">
        <v>50</v>
      </c>
      <c r="AN1015" s="6" t="s">
        <v>50</v>
      </c>
      <c r="AO1015" s="6" t="s">
        <v>50</v>
      </c>
      <c r="AP1015" s="6" t="s">
        <v>50</v>
      </c>
    </row>
    <row r="1016" spans="1:42">
      <c r="A1016" s="5">
        <v>1014</v>
      </c>
      <c r="B1016" s="5" t="s">
        <v>1829</v>
      </c>
      <c r="C1016" s="6" t="str">
        <f>IF(VLOOKUP(B1016,'[1]Current Slope List'!$A$29:$M$1904,1,FALSE)=B1016,"Y","N")</f>
        <v>Y</v>
      </c>
      <c r="D1016" s="5" t="str">
        <f>VLOOKUP(B1016,'[1]Current Slope List'!$A$29:$M$1904,2,FALSE)</f>
        <v>11SW-D/C1183</v>
      </c>
      <c r="E1016" s="5" t="str">
        <f>VLOOKUP(B1016,'[1]Current Slope List'!$A$29:$M$1904,3,FALSE)</f>
        <v>0,0</v>
      </c>
      <c r="F1016" s="6" t="str">
        <f t="shared" si="30"/>
        <v>0,0</v>
      </c>
      <c r="G1016" s="6" t="str">
        <f>VLOOKUP(B1016,'[1]Current Slope List'!$A$29:$M$1904,4,FALSE)</f>
        <v>CP,ML&amp;Wch</v>
      </c>
      <c r="H1016" s="6" t="str">
        <f>VLOOKUP(B1016,'[1]Current Slope List'!$A$29:$M$1904,5,FALSE)</f>
        <v>PML</v>
      </c>
      <c r="I1016" s="6" t="s">
        <v>1708</v>
      </c>
      <c r="K1016" s="6">
        <f>VLOOKUP(B1016,'[1]Current Slope List'!$A$29:$M$1904,11,FALSE)</f>
        <v>0</v>
      </c>
      <c r="L1016" s="5" t="s">
        <v>1830</v>
      </c>
      <c r="M1016" s="5" t="s">
        <v>1831</v>
      </c>
      <c r="N1016" s="5" t="s">
        <v>1832</v>
      </c>
      <c r="O1016" s="7" t="s">
        <v>46</v>
      </c>
      <c r="P1016" s="7">
        <v>90</v>
      </c>
      <c r="Q1016" s="7">
        <v>4.4000000000000004</v>
      </c>
      <c r="R1016" s="7">
        <v>10</v>
      </c>
      <c r="S1016" s="7">
        <f t="shared" si="31"/>
        <v>44</v>
      </c>
      <c r="T1016" s="17">
        <v>0</v>
      </c>
      <c r="U1016" s="17">
        <v>0</v>
      </c>
      <c r="V1016" s="17">
        <v>1</v>
      </c>
      <c r="W1016" s="17">
        <v>0</v>
      </c>
      <c r="X1016" s="17">
        <v>0</v>
      </c>
      <c r="Y1016" s="6" t="s">
        <v>78</v>
      </c>
      <c r="Z1016" s="6" t="s">
        <v>72</v>
      </c>
      <c r="AA1016" s="9" t="s">
        <v>116</v>
      </c>
      <c r="AB1016" s="9" t="s">
        <v>116</v>
      </c>
      <c r="AC1016" s="9" t="s">
        <v>116</v>
      </c>
      <c r="AD1016" s="9" t="s">
        <v>116</v>
      </c>
      <c r="AE1016" s="9" t="s">
        <v>49</v>
      </c>
      <c r="AF1016" s="5">
        <v>2</v>
      </c>
      <c r="AG1016" s="10">
        <f>VLOOKUP(B1016,[1]NPRS!$A$29:$O$1904,10,FALSE)</f>
        <v>0.2</v>
      </c>
      <c r="AH1016" s="5" t="s">
        <v>1728</v>
      </c>
      <c r="AI1016" s="6" t="str">
        <f>IF(VLOOKUP(B1016,'[1]intensive 2019'!$A$2:$E$145,1,TRUE)=B1016,"Y","N")</f>
        <v>N</v>
      </c>
      <c r="AJ1016" s="6" t="s">
        <v>50</v>
      </c>
      <c r="AL1016" s="6" t="s">
        <v>50</v>
      </c>
      <c r="AM1016" s="6" t="s">
        <v>50</v>
      </c>
      <c r="AN1016" s="6" t="s">
        <v>50</v>
      </c>
      <c r="AO1016" s="6" t="s">
        <v>50</v>
      </c>
      <c r="AP1016" s="6" t="s">
        <v>50</v>
      </c>
    </row>
    <row r="1017" spans="1:42" hidden="1">
      <c r="A1017" s="5">
        <v>1015</v>
      </c>
      <c r="B1017" s="5" t="s">
        <v>1833</v>
      </c>
      <c r="C1017" s="6" t="str">
        <f>IF(VLOOKUP(B1017,'[1]Current Slope List'!$A$29:$M$1904,1,FALSE)=B1017,"Y","N")</f>
        <v>Y</v>
      </c>
      <c r="D1017" s="5" t="str">
        <f>VLOOKUP(B1017,'[1]Current Slope List'!$A$29:$M$1904,2,FALSE)</f>
        <v>11SW-D/C1186</v>
      </c>
      <c r="E1017" s="5" t="str">
        <f>VLOOKUP(B1017,'[1]Current Slope List'!$A$29:$M$1904,3,FALSE)</f>
        <v>0,0</v>
      </c>
      <c r="F1017" s="6" t="str">
        <f t="shared" si="30"/>
        <v>0,0</v>
      </c>
      <c r="G1017" s="6" t="str">
        <f>VLOOKUP(B1017,'[1]Current Slope List'!$A$29:$M$1904,4,FALSE)</f>
        <v>CP,ML&amp;Wch</v>
      </c>
      <c r="H1017" s="6" t="str">
        <f>VLOOKUP(B1017,'[1]Current Slope List'!$A$29:$M$1904,5,FALSE)</f>
        <v>PML</v>
      </c>
      <c r="I1017" s="6" t="s">
        <v>1708</v>
      </c>
      <c r="K1017" s="6">
        <f>VLOOKUP(B1017,'[1]Current Slope List'!$A$29:$M$1904,11,FALSE)</f>
        <v>0</v>
      </c>
      <c r="L1017" s="5" t="s">
        <v>1830</v>
      </c>
      <c r="M1017" s="5" t="s">
        <v>1831</v>
      </c>
      <c r="N1017" s="5" t="s">
        <v>1832</v>
      </c>
      <c r="O1017" s="7" t="s">
        <v>46</v>
      </c>
      <c r="P1017" s="7">
        <v>85</v>
      </c>
      <c r="Q1017" s="7">
        <v>6</v>
      </c>
      <c r="R1017" s="7">
        <v>25</v>
      </c>
      <c r="S1017" s="7">
        <f t="shared" si="31"/>
        <v>150</v>
      </c>
      <c r="T1017" s="17">
        <v>0</v>
      </c>
      <c r="U1017" s="17">
        <v>0</v>
      </c>
      <c r="V1017" s="17">
        <v>0</v>
      </c>
      <c r="W1017" s="17">
        <v>0</v>
      </c>
      <c r="X1017" s="17">
        <v>1</v>
      </c>
      <c r="Y1017" s="6" t="s">
        <v>84</v>
      </c>
      <c r="Z1017" s="6" t="s">
        <v>72</v>
      </c>
      <c r="AA1017" s="9" t="s">
        <v>116</v>
      </c>
      <c r="AB1017" s="9" t="s">
        <v>116</v>
      </c>
      <c r="AC1017" s="9" t="s">
        <v>116</v>
      </c>
      <c r="AD1017" s="9" t="s">
        <v>116</v>
      </c>
      <c r="AE1017" s="9" t="s">
        <v>49</v>
      </c>
      <c r="AF1017" s="5">
        <v>3</v>
      </c>
      <c r="AG1017" s="10">
        <f>VLOOKUP(B1017,[1]NPRS!$A$29:$O$1904,10,FALSE)</f>
        <v>0</v>
      </c>
      <c r="AH1017" s="5" t="s">
        <v>1728</v>
      </c>
      <c r="AI1017" s="6" t="str">
        <f>IF(VLOOKUP(B1017,'[1]intensive 2019'!$A$2:$E$145,1,TRUE)=B1017,"Y","N")</f>
        <v>N</v>
      </c>
      <c r="AJ1017" s="6" t="s">
        <v>50</v>
      </c>
      <c r="AL1017" s="6" t="s">
        <v>50</v>
      </c>
      <c r="AM1017" s="6" t="s">
        <v>50</v>
      </c>
      <c r="AN1017" s="6" t="s">
        <v>50</v>
      </c>
      <c r="AO1017" s="6" t="s">
        <v>50</v>
      </c>
      <c r="AP1017" s="6" t="s">
        <v>50</v>
      </c>
    </row>
    <row r="1018" spans="1:42" hidden="1">
      <c r="A1018" s="5">
        <v>1016</v>
      </c>
      <c r="B1018" s="5" t="s">
        <v>1834</v>
      </c>
      <c r="C1018" s="6" t="str">
        <f>IF(VLOOKUP(B1018,'[1]Current Slope List'!$A$29:$M$1904,1,FALSE)=B1018,"Y","N")</f>
        <v>Y</v>
      </c>
      <c r="D1018" s="5" t="str">
        <f>VLOOKUP(B1018,'[1]Current Slope List'!$A$29:$M$1904,2,FALSE)</f>
        <v>11SW-D/CR1825</v>
      </c>
      <c r="E1018" s="5" t="str">
        <f>VLOOKUP(B1018,'[1]Current Slope List'!$A$29:$M$1904,3,FALSE)</f>
        <v>0,0</v>
      </c>
      <c r="F1018" s="6" t="str">
        <f t="shared" si="30"/>
        <v>0,0</v>
      </c>
      <c r="G1018" s="6" t="str">
        <f>VLOOKUP(B1018,'[1]Current Slope List'!$A$29:$M$1904,4,FALSE)</f>
        <v>CP,ML&amp;Wch</v>
      </c>
      <c r="H1018" s="6" t="str">
        <f>VLOOKUP(B1018,'[1]Current Slope List'!$A$29:$M$1904,5,FALSE)</f>
        <v>PML</v>
      </c>
      <c r="I1018" s="6" t="s">
        <v>1708</v>
      </c>
      <c r="K1018" s="6">
        <f>VLOOKUP(B1018,'[1]Current Slope List'!$A$29:$M$1904,11,FALSE)</f>
        <v>0</v>
      </c>
      <c r="L1018" s="5" t="s">
        <v>1830</v>
      </c>
      <c r="M1018" s="5" t="s">
        <v>1831</v>
      </c>
      <c r="N1018" s="5" t="s">
        <v>1832</v>
      </c>
      <c r="O1018" s="7" t="s">
        <v>46</v>
      </c>
      <c r="P1018" s="7">
        <v>50</v>
      </c>
      <c r="Q1018" s="7">
        <v>1</v>
      </c>
      <c r="R1018" s="7">
        <v>4</v>
      </c>
      <c r="S1018" s="7">
        <f t="shared" si="31"/>
        <v>4</v>
      </c>
      <c r="T1018" s="17">
        <v>0</v>
      </c>
      <c r="U1018" s="17">
        <v>0</v>
      </c>
      <c r="V1018" s="17">
        <v>1</v>
      </c>
      <c r="W1018" s="17">
        <v>0</v>
      </c>
      <c r="X1018" s="17">
        <v>0</v>
      </c>
      <c r="Y1018" s="6" t="s">
        <v>61</v>
      </c>
      <c r="Z1018" s="6" t="s">
        <v>62</v>
      </c>
      <c r="AA1018" s="9" t="s">
        <v>1835</v>
      </c>
      <c r="AB1018" s="9" t="s">
        <v>248</v>
      </c>
      <c r="AC1018" s="9">
        <v>88</v>
      </c>
      <c r="AD1018" s="9" t="s">
        <v>56</v>
      </c>
      <c r="AE1018" s="9" t="s">
        <v>72</v>
      </c>
      <c r="AF1018" s="5">
        <v>2</v>
      </c>
      <c r="AG1018" s="10">
        <f>VLOOKUP(B1018,[1]NPRS!$A$29:$O$1904,10,FALSE)</f>
        <v>2.29</v>
      </c>
      <c r="AH1018" s="5" t="s">
        <v>1698</v>
      </c>
      <c r="AI1018" s="6" t="str">
        <f>IF(VLOOKUP(B1018,'[1]intensive 2019'!$A$2:$E$145,1,TRUE)=B1018,"Y","N")</f>
        <v>N</v>
      </c>
      <c r="AJ1018" s="6" t="s">
        <v>50</v>
      </c>
      <c r="AK1018" s="5">
        <v>1</v>
      </c>
      <c r="AL1018" s="6" t="s">
        <v>50</v>
      </c>
      <c r="AM1018" s="6" t="s">
        <v>50</v>
      </c>
      <c r="AN1018" s="6" t="s">
        <v>50</v>
      </c>
      <c r="AO1018" s="6" t="s">
        <v>50</v>
      </c>
      <c r="AP1018" s="6" t="s">
        <v>50</v>
      </c>
    </row>
    <row r="1019" spans="1:42" hidden="1">
      <c r="A1019" s="5">
        <v>1017</v>
      </c>
      <c r="B1019" s="5" t="s">
        <v>1836</v>
      </c>
      <c r="C1019" s="6" t="str">
        <f>IF(VLOOKUP(B1019,'[1]Current Slope List'!$A$29:$M$1904,1,FALSE)=B1019,"Y","N")</f>
        <v>Y</v>
      </c>
      <c r="D1019" s="5" t="str">
        <f>VLOOKUP(B1019,'[1]Current Slope List'!$A$29:$M$1904,2,FALSE)</f>
        <v>11SW-D/R627</v>
      </c>
      <c r="E1019" s="5">
        <f>VLOOKUP(B1019,'[1]Current Slope List'!$A$29:$M$1904,3,FALSE)</f>
        <v>0</v>
      </c>
      <c r="F1019" s="6" t="str">
        <f t="shared" si="30"/>
        <v>WHOLE</v>
      </c>
      <c r="G1019" s="6" t="str">
        <f>VLOOKUP(B1019,'[1]Current Slope List'!$A$29:$M$1904,4,FALSE)</f>
        <v>CP,ML&amp;Wch</v>
      </c>
      <c r="H1019" s="6" t="str">
        <f>VLOOKUP(B1019,'[1]Current Slope List'!$A$29:$M$1904,5,FALSE)</f>
        <v>PML</v>
      </c>
      <c r="I1019" s="6" t="s">
        <v>1708</v>
      </c>
      <c r="K1019" s="6">
        <f>VLOOKUP(B1019,'[1]Current Slope List'!$A$29:$M$1904,11,FALSE)</f>
        <v>0</v>
      </c>
      <c r="L1019" s="5" t="s">
        <v>1830</v>
      </c>
      <c r="M1019" s="5" t="s">
        <v>1831</v>
      </c>
      <c r="N1019" s="5" t="s">
        <v>1837</v>
      </c>
      <c r="O1019" s="7" t="s">
        <v>46</v>
      </c>
      <c r="P1019" s="6" t="s">
        <v>49</v>
      </c>
      <c r="Q1019" s="6" t="s">
        <v>49</v>
      </c>
      <c r="R1019" s="6" t="s">
        <v>49</v>
      </c>
      <c r="S1019" s="6" t="s">
        <v>49</v>
      </c>
      <c r="T1019" s="6" t="s">
        <v>49</v>
      </c>
      <c r="U1019" s="6" t="s">
        <v>49</v>
      </c>
      <c r="V1019" s="6" t="s">
        <v>49</v>
      </c>
      <c r="W1019" s="6" t="s">
        <v>49</v>
      </c>
      <c r="X1019" s="6" t="s">
        <v>49</v>
      </c>
      <c r="Y1019" s="6" t="s">
        <v>49</v>
      </c>
      <c r="Z1019" s="6" t="s">
        <v>49</v>
      </c>
      <c r="AA1019" s="9" t="s">
        <v>1575</v>
      </c>
      <c r="AB1019" s="9" t="s">
        <v>157</v>
      </c>
      <c r="AC1019" s="9" t="s">
        <v>351</v>
      </c>
      <c r="AD1019" s="9" t="s">
        <v>113</v>
      </c>
      <c r="AE1019" s="9" t="s">
        <v>62</v>
      </c>
      <c r="AF1019" s="5">
        <v>2</v>
      </c>
      <c r="AG1019" s="10">
        <f>VLOOKUP(B1019,[1]NPRS!$A$29:$O$1904,10,FALSE)</f>
        <v>13.13</v>
      </c>
      <c r="AH1019" s="5" t="s">
        <v>1728</v>
      </c>
      <c r="AI1019" s="6" t="str">
        <f>IF(VLOOKUP(B1019,'[1]intensive 2019'!$A$2:$E$145,1,TRUE)=B1019,"Y","N")</f>
        <v>N</v>
      </c>
      <c r="AJ1019" s="6" t="s">
        <v>50</v>
      </c>
      <c r="AL1019" s="6" t="s">
        <v>50</v>
      </c>
      <c r="AM1019" s="6" t="s">
        <v>50</v>
      </c>
      <c r="AN1019" s="6" t="s">
        <v>50</v>
      </c>
      <c r="AO1019" s="6" t="s">
        <v>50</v>
      </c>
      <c r="AP1019" s="6" t="s">
        <v>50</v>
      </c>
    </row>
    <row r="1020" spans="1:42" hidden="1">
      <c r="A1020" s="5">
        <v>1018</v>
      </c>
      <c r="B1020" s="5" t="s">
        <v>1838</v>
      </c>
      <c r="C1020" s="6" t="str">
        <f>IF(VLOOKUP(B1020,'[1]Current Slope List'!$A$29:$M$1904,1,FALSE)=B1020,"Y","N")</f>
        <v>Y</v>
      </c>
      <c r="D1020" s="5" t="str">
        <f>VLOOKUP(B1020,'[1]Current Slope List'!$A$29:$M$1904,2,FALSE)</f>
        <v>11SW-C/R157</v>
      </c>
      <c r="E1020" s="5">
        <f>VLOOKUP(B1020,'[1]Current Slope List'!$A$29:$M$1904,3,FALSE)</f>
        <v>0</v>
      </c>
      <c r="F1020" s="6" t="str">
        <f t="shared" si="30"/>
        <v>WHOLE</v>
      </c>
      <c r="G1020" s="6" t="str">
        <f>VLOOKUP(B1020,'[1]Current Slope List'!$A$29:$M$1904,4,FALSE)</f>
        <v>CP,ML&amp;Wch</v>
      </c>
      <c r="H1020" s="6" t="str">
        <f>VLOOKUP(B1020,'[1]Current Slope List'!$A$29:$M$1904,5,FALSE)</f>
        <v>PML</v>
      </c>
      <c r="I1020" s="6" t="s">
        <v>1708</v>
      </c>
      <c r="K1020" s="6">
        <f>VLOOKUP(B1020,'[1]Current Slope List'!$A$29:$M$1904,11,FALSE)</f>
        <v>0</v>
      </c>
      <c r="L1020" s="5" t="s">
        <v>1839</v>
      </c>
      <c r="M1020" s="5" t="s">
        <v>1840</v>
      </c>
      <c r="N1020" s="5" t="s">
        <v>1697</v>
      </c>
      <c r="O1020" s="7" t="s">
        <v>46</v>
      </c>
      <c r="P1020" s="6" t="s">
        <v>49</v>
      </c>
      <c r="Q1020" s="6" t="s">
        <v>49</v>
      </c>
      <c r="R1020" s="6" t="s">
        <v>49</v>
      </c>
      <c r="S1020" s="6" t="s">
        <v>49</v>
      </c>
      <c r="T1020" s="6" t="s">
        <v>49</v>
      </c>
      <c r="U1020" s="6" t="s">
        <v>49</v>
      </c>
      <c r="V1020" s="6" t="s">
        <v>49</v>
      </c>
      <c r="W1020" s="6" t="s">
        <v>49</v>
      </c>
      <c r="X1020" s="6" t="s">
        <v>49</v>
      </c>
      <c r="Y1020" s="6" t="s">
        <v>49</v>
      </c>
      <c r="Z1020" s="6" t="s">
        <v>49</v>
      </c>
      <c r="AA1020" s="9" t="s">
        <v>1835</v>
      </c>
      <c r="AB1020" s="9" t="s">
        <v>1841</v>
      </c>
      <c r="AC1020" s="9" t="s">
        <v>55</v>
      </c>
      <c r="AD1020" s="9" t="s">
        <v>97</v>
      </c>
      <c r="AE1020" s="9" t="s">
        <v>72</v>
      </c>
      <c r="AF1020" s="5">
        <v>3</v>
      </c>
      <c r="AG1020" s="10">
        <f>VLOOKUP(B1020,[1]NPRS!$A$29:$O$1904,10,FALSE)</f>
        <v>1924.88</v>
      </c>
      <c r="AH1020" s="5" t="s">
        <v>1728</v>
      </c>
      <c r="AI1020" s="6" t="str">
        <f>IF(VLOOKUP(B1020,'[1]intensive 2019'!$A$2:$E$145,1,TRUE)=B1020,"Y","N")</f>
        <v>N</v>
      </c>
      <c r="AJ1020" s="6" t="s">
        <v>50</v>
      </c>
      <c r="AL1020" s="6" t="s">
        <v>50</v>
      </c>
      <c r="AM1020" s="6" t="s">
        <v>50</v>
      </c>
      <c r="AN1020" s="6" t="s">
        <v>50</v>
      </c>
      <c r="AO1020" s="6" t="s">
        <v>50</v>
      </c>
      <c r="AP1020" s="6" t="s">
        <v>50</v>
      </c>
    </row>
    <row r="1021" spans="1:42" hidden="1">
      <c r="A1021" s="5">
        <v>1019</v>
      </c>
      <c r="B1021" s="5" t="s">
        <v>1842</v>
      </c>
      <c r="C1021" s="6" t="str">
        <f>IF(VLOOKUP(B1021,'[1]Current Slope List'!$A$29:$M$1904,1,FALSE)=B1021,"Y","N")</f>
        <v>Y</v>
      </c>
      <c r="D1021" s="5" t="str">
        <f>VLOOKUP(B1021,'[1]Current Slope List'!$A$29:$M$1904,2,FALSE)</f>
        <v>11SW-C/R96</v>
      </c>
      <c r="E1021" s="5">
        <f>VLOOKUP(B1021,'[1]Current Slope List'!$A$29:$M$1904,3,FALSE)</f>
        <v>0</v>
      </c>
      <c r="F1021" s="6" t="str">
        <f t="shared" si="30"/>
        <v>WHOLE</v>
      </c>
      <c r="G1021" s="6" t="str">
        <f>VLOOKUP(B1021,'[1]Current Slope List'!$A$29:$M$1904,4,FALSE)</f>
        <v>CP,ML&amp;Wch</v>
      </c>
      <c r="H1021" s="6" t="str">
        <f>VLOOKUP(B1021,'[1]Current Slope List'!$A$29:$M$1904,5,FALSE)</f>
        <v>PML</v>
      </c>
      <c r="I1021" s="6" t="s">
        <v>1708</v>
      </c>
      <c r="K1021" s="6">
        <f>VLOOKUP(B1021,'[1]Current Slope List'!$A$29:$M$1904,11,FALSE)</f>
        <v>0</v>
      </c>
      <c r="L1021" s="5" t="s">
        <v>1839</v>
      </c>
      <c r="M1021" s="5" t="s">
        <v>1840</v>
      </c>
      <c r="N1021" s="5" t="s">
        <v>1697</v>
      </c>
      <c r="O1021" s="7" t="s">
        <v>46</v>
      </c>
      <c r="P1021" s="6" t="s">
        <v>49</v>
      </c>
      <c r="Q1021" s="6" t="s">
        <v>49</v>
      </c>
      <c r="R1021" s="6" t="s">
        <v>49</v>
      </c>
      <c r="S1021" s="6" t="s">
        <v>49</v>
      </c>
      <c r="T1021" s="6" t="s">
        <v>49</v>
      </c>
      <c r="U1021" s="6" t="s">
        <v>49</v>
      </c>
      <c r="V1021" s="6" t="s">
        <v>49</v>
      </c>
      <c r="W1021" s="6" t="s">
        <v>49</v>
      </c>
      <c r="X1021" s="6" t="s">
        <v>49</v>
      </c>
      <c r="Y1021" s="6" t="s">
        <v>49</v>
      </c>
      <c r="Z1021" s="6" t="s">
        <v>49</v>
      </c>
      <c r="AA1021" s="9" t="s">
        <v>109</v>
      </c>
      <c r="AB1021" s="9" t="s">
        <v>431</v>
      </c>
      <c r="AC1021" s="9" t="s">
        <v>55</v>
      </c>
      <c r="AD1021" s="9" t="s">
        <v>1843</v>
      </c>
      <c r="AE1021" s="9" t="s">
        <v>62</v>
      </c>
      <c r="AF1021" s="5">
        <v>2</v>
      </c>
      <c r="AG1021" s="10">
        <f>VLOOKUP(B1021,[1]NPRS!$A$29:$O$1904,10,FALSE)</f>
        <v>1.1299999999999999</v>
      </c>
      <c r="AH1021" s="5" t="s">
        <v>1728</v>
      </c>
      <c r="AI1021" s="6" t="str">
        <f>IF(VLOOKUP(B1021,'[1]intensive 2019'!$A$2:$E$145,1,TRUE)=B1021,"Y","N")</f>
        <v>N</v>
      </c>
      <c r="AJ1021" s="6" t="s">
        <v>50</v>
      </c>
      <c r="AL1021" s="6" t="s">
        <v>50</v>
      </c>
      <c r="AM1021" s="6" t="s">
        <v>50</v>
      </c>
      <c r="AN1021" s="6" t="s">
        <v>50</v>
      </c>
      <c r="AO1021" s="6" t="s">
        <v>50</v>
      </c>
      <c r="AP1021" s="6" t="s">
        <v>50</v>
      </c>
    </row>
    <row r="1022" spans="1:42" hidden="1">
      <c r="A1022" s="5">
        <v>1020</v>
      </c>
      <c r="B1022" s="5" t="s">
        <v>1844</v>
      </c>
      <c r="C1022" s="6" t="str">
        <f>IF(VLOOKUP(B1022,'[1]Current Slope List'!$A$29:$M$1904,1,FALSE)=B1022,"Y","N")</f>
        <v>Y</v>
      </c>
      <c r="D1022" s="5" t="str">
        <f>VLOOKUP(B1022,'[1]Current Slope List'!$A$29:$M$1904,2,FALSE)</f>
        <v>11SW-A/CR395</v>
      </c>
      <c r="E1022" s="5">
        <f>VLOOKUP(B1022,'[1]Current Slope List'!$A$29:$M$1904,3,FALSE)</f>
        <v>0</v>
      </c>
      <c r="F1022" s="6" t="str">
        <f t="shared" si="30"/>
        <v>WHOLE</v>
      </c>
      <c r="G1022" s="6" t="str">
        <f>VLOOKUP(B1022,'[1]Current Slope List'!$A$29:$M$1904,4,FALSE)</f>
        <v>CP,ML&amp;Wch</v>
      </c>
      <c r="H1022" s="6" t="str">
        <f>VLOOKUP(B1022,'[1]Current Slope List'!$A$29:$M$1904,5,FALSE)</f>
        <v>PML</v>
      </c>
      <c r="I1022" s="6" t="s">
        <v>1708</v>
      </c>
      <c r="K1022" s="6" t="str">
        <f>VLOOKUP(B1022,'[1]Current Slope List'!$A$29:$M$1904,11,FALSE)</f>
        <v>SheungWan_SaiYingPun</v>
      </c>
      <c r="L1022" s="5" t="s">
        <v>1845</v>
      </c>
      <c r="M1022" s="5" t="s">
        <v>1846</v>
      </c>
      <c r="N1022" s="5" t="s">
        <v>1725</v>
      </c>
      <c r="O1022" s="7" t="s">
        <v>46</v>
      </c>
      <c r="P1022" s="7">
        <v>35</v>
      </c>
      <c r="Q1022" s="7">
        <v>4</v>
      </c>
      <c r="R1022" s="7">
        <v>60</v>
      </c>
      <c r="S1022" s="7">
        <f t="shared" si="31"/>
        <v>240</v>
      </c>
      <c r="T1022" s="17">
        <v>0</v>
      </c>
      <c r="U1022" s="17">
        <v>0.8</v>
      </c>
      <c r="V1022" s="12">
        <v>0</v>
      </c>
      <c r="W1022" s="12">
        <v>0.2</v>
      </c>
      <c r="X1022" s="12">
        <v>0</v>
      </c>
      <c r="Y1022" s="6" t="s">
        <v>61</v>
      </c>
      <c r="Z1022" s="6" t="s">
        <v>62</v>
      </c>
      <c r="AA1022" s="9" t="s">
        <v>1847</v>
      </c>
      <c r="AB1022" s="9" t="s">
        <v>1848</v>
      </c>
      <c r="AC1022" s="9" t="s">
        <v>375</v>
      </c>
      <c r="AD1022" s="9" t="s">
        <v>376</v>
      </c>
      <c r="AE1022" s="9" t="s">
        <v>1849</v>
      </c>
      <c r="AF1022" s="5">
        <v>1</v>
      </c>
      <c r="AG1022" s="10">
        <f>VLOOKUP(B1022,[1]NPRS!$A$29:$O$1904,10,FALSE)</f>
        <v>0.77</v>
      </c>
      <c r="AH1022" s="5" t="s">
        <v>1698</v>
      </c>
      <c r="AI1022" s="6" t="str">
        <f>IF(VLOOKUP(B1022,'[1]intensive 2019'!$A$2:$E$145,1,TRUE)=B1022,"Y","N")</f>
        <v>N</v>
      </c>
      <c r="AJ1022" s="6" t="s">
        <v>50</v>
      </c>
      <c r="AK1022" s="5">
        <v>0</v>
      </c>
      <c r="AL1022" s="6" t="s">
        <v>50</v>
      </c>
      <c r="AM1022" s="6" t="s">
        <v>50</v>
      </c>
      <c r="AN1022" s="6" t="s">
        <v>50</v>
      </c>
      <c r="AO1022" s="6" t="s">
        <v>50</v>
      </c>
      <c r="AP1022" s="6" t="s">
        <v>50</v>
      </c>
    </row>
    <row r="1023" spans="1:42" hidden="1">
      <c r="A1023" s="5">
        <v>1021</v>
      </c>
      <c r="B1023" s="5" t="s">
        <v>1850</v>
      </c>
      <c r="C1023" s="6" t="str">
        <f>IF(VLOOKUP(B1023,'[1]Current Slope List'!$A$29:$M$1904,1,FALSE)=B1023,"Y","N")</f>
        <v>Y</v>
      </c>
      <c r="D1023" s="5" t="str">
        <f>VLOOKUP(B1023,'[1]Current Slope List'!$A$29:$M$1904,2,FALSE)</f>
        <v>11SW-A/R564</v>
      </c>
      <c r="E1023" s="5">
        <f>VLOOKUP(B1023,'[1]Current Slope List'!$A$29:$M$1904,3,FALSE)</f>
        <v>0</v>
      </c>
      <c r="F1023" s="6" t="str">
        <f t="shared" si="30"/>
        <v>WHOLE</v>
      </c>
      <c r="G1023" s="6" t="str">
        <f>VLOOKUP(B1023,'[1]Current Slope List'!$A$29:$M$1904,4,FALSE)</f>
        <v>CP,ML&amp;Wch</v>
      </c>
      <c r="H1023" s="6" t="str">
        <f>VLOOKUP(B1023,'[1]Current Slope List'!$A$29:$M$1904,5,FALSE)</f>
        <v>PML</v>
      </c>
      <c r="I1023" s="6" t="s">
        <v>1708</v>
      </c>
      <c r="K1023" s="6" t="str">
        <f>VLOOKUP(B1023,'[1]Current Slope List'!$A$29:$M$1904,11,FALSE)</f>
        <v>SheungWan_SaiYingPun</v>
      </c>
      <c r="L1023" s="5" t="s">
        <v>1845</v>
      </c>
      <c r="M1023" s="5" t="s">
        <v>1846</v>
      </c>
      <c r="N1023" s="5" t="s">
        <v>1851</v>
      </c>
      <c r="O1023" s="7" t="s">
        <v>46</v>
      </c>
      <c r="P1023" s="6" t="s">
        <v>49</v>
      </c>
      <c r="Q1023" s="6" t="s">
        <v>49</v>
      </c>
      <c r="R1023" s="6" t="s">
        <v>49</v>
      </c>
      <c r="S1023" s="6" t="s">
        <v>49</v>
      </c>
      <c r="T1023" s="6" t="s">
        <v>49</v>
      </c>
      <c r="U1023" s="6" t="s">
        <v>49</v>
      </c>
      <c r="V1023" s="6" t="s">
        <v>49</v>
      </c>
      <c r="W1023" s="6" t="s">
        <v>49</v>
      </c>
      <c r="X1023" s="6" t="s">
        <v>49</v>
      </c>
      <c r="Y1023" s="6" t="s">
        <v>49</v>
      </c>
      <c r="Z1023" s="6" t="s">
        <v>49</v>
      </c>
      <c r="AA1023" s="9" t="s">
        <v>837</v>
      </c>
      <c r="AB1023" s="9" t="s">
        <v>253</v>
      </c>
      <c r="AC1023" s="9" t="s">
        <v>71</v>
      </c>
      <c r="AD1023" s="9" t="s">
        <v>56</v>
      </c>
      <c r="AE1023" s="9" t="s">
        <v>62</v>
      </c>
      <c r="AF1023" s="5">
        <v>2</v>
      </c>
      <c r="AG1023" s="10">
        <f>VLOOKUP(B1023,[1]NPRS!$A$29:$O$1904,10,FALSE)</f>
        <v>0</v>
      </c>
      <c r="AH1023" s="5" t="s">
        <v>1698</v>
      </c>
      <c r="AI1023" s="6" t="str">
        <f>IF(VLOOKUP(B1023,'[1]intensive 2019'!$A$2:$E$145,1,TRUE)=B1023,"Y","N")</f>
        <v>N</v>
      </c>
      <c r="AJ1023" s="6" t="s">
        <v>50</v>
      </c>
      <c r="AK1023" s="5">
        <v>0</v>
      </c>
      <c r="AL1023" s="6" t="s">
        <v>50</v>
      </c>
      <c r="AM1023" s="6" t="s">
        <v>50</v>
      </c>
      <c r="AN1023" s="6" t="s">
        <v>50</v>
      </c>
      <c r="AO1023" s="6" t="s">
        <v>50</v>
      </c>
      <c r="AP1023" s="6" t="s">
        <v>50</v>
      </c>
    </row>
    <row r="1024" spans="1:42" hidden="1">
      <c r="A1024" s="5">
        <v>1022</v>
      </c>
      <c r="B1024" s="5" t="s">
        <v>1852</v>
      </c>
      <c r="C1024" s="6" t="str">
        <f>IF(VLOOKUP(B1024,'[1]Current Slope List'!$A$29:$M$1904,1,FALSE)=B1024,"Y","N")</f>
        <v>Y</v>
      </c>
      <c r="D1024" s="5" t="str">
        <f>VLOOKUP(B1024,'[1]Current Slope List'!$A$29:$M$1904,2,FALSE)</f>
        <v>11SW-A/R565</v>
      </c>
      <c r="E1024" s="5">
        <f>VLOOKUP(B1024,'[1]Current Slope List'!$A$29:$M$1904,3,FALSE)</f>
        <v>0</v>
      </c>
      <c r="F1024" s="6" t="str">
        <f t="shared" si="30"/>
        <v>WHOLE</v>
      </c>
      <c r="G1024" s="6" t="str">
        <f>VLOOKUP(B1024,'[1]Current Slope List'!$A$29:$M$1904,4,FALSE)</f>
        <v>CP,ML&amp;Wch</v>
      </c>
      <c r="H1024" s="6" t="str">
        <f>VLOOKUP(B1024,'[1]Current Slope List'!$A$29:$M$1904,5,FALSE)</f>
        <v>PML</v>
      </c>
      <c r="I1024" s="6" t="s">
        <v>1708</v>
      </c>
      <c r="K1024" s="6" t="str">
        <f>VLOOKUP(B1024,'[1]Current Slope List'!$A$29:$M$1904,11,FALSE)</f>
        <v>SheungWan_SaiYingPun</v>
      </c>
      <c r="L1024" s="5" t="s">
        <v>1845</v>
      </c>
      <c r="M1024" s="5" t="s">
        <v>1846</v>
      </c>
      <c r="N1024" s="5" t="s">
        <v>1851</v>
      </c>
      <c r="O1024" s="7" t="s">
        <v>125</v>
      </c>
      <c r="P1024" s="6" t="s">
        <v>49</v>
      </c>
      <c r="Q1024" s="6" t="s">
        <v>49</v>
      </c>
      <c r="R1024" s="6" t="s">
        <v>49</v>
      </c>
      <c r="S1024" s="6" t="s">
        <v>49</v>
      </c>
      <c r="T1024" s="6" t="s">
        <v>49</v>
      </c>
      <c r="U1024" s="6" t="s">
        <v>49</v>
      </c>
      <c r="V1024" s="6" t="s">
        <v>49</v>
      </c>
      <c r="W1024" s="6" t="s">
        <v>49</v>
      </c>
      <c r="X1024" s="6" t="s">
        <v>49</v>
      </c>
      <c r="Y1024" s="6" t="s">
        <v>49</v>
      </c>
      <c r="Z1024" s="6" t="s">
        <v>49</v>
      </c>
      <c r="AA1024" s="9" t="s">
        <v>185</v>
      </c>
      <c r="AB1024" s="9" t="s">
        <v>1853</v>
      </c>
      <c r="AC1024" s="9">
        <v>84</v>
      </c>
      <c r="AD1024" s="9" t="s">
        <v>56</v>
      </c>
      <c r="AE1024" s="9" t="s">
        <v>72</v>
      </c>
      <c r="AF1024" s="5">
        <v>1</v>
      </c>
      <c r="AG1024" s="10">
        <f>VLOOKUP(B1024,[1]NPRS!$A$29:$O$1904,10,FALSE)</f>
        <v>0</v>
      </c>
      <c r="AH1024" s="5" t="s">
        <v>1698</v>
      </c>
      <c r="AI1024" s="6" t="str">
        <f>IF(VLOOKUP(B1024,'[1]intensive 2019'!$A$2:$E$145,1,TRUE)=B1024,"Y","N")</f>
        <v>N</v>
      </c>
      <c r="AJ1024" s="6" t="s">
        <v>50</v>
      </c>
      <c r="AK1024" s="5">
        <v>1</v>
      </c>
      <c r="AL1024" s="6" t="s">
        <v>50</v>
      </c>
      <c r="AM1024" s="6" t="s">
        <v>50</v>
      </c>
      <c r="AN1024" s="6" t="s">
        <v>50</v>
      </c>
      <c r="AO1024" s="6" t="s">
        <v>50</v>
      </c>
      <c r="AP1024" s="6" t="s">
        <v>50</v>
      </c>
    </row>
    <row r="1025" spans="1:42" hidden="1">
      <c r="A1025" s="5">
        <v>1023</v>
      </c>
      <c r="B1025" s="5" t="s">
        <v>1854</v>
      </c>
      <c r="C1025" s="6" t="str">
        <f>IF(VLOOKUP(B1025,'[1]Current Slope List'!$A$29:$M$1904,1,FALSE)=B1025,"Y","N")</f>
        <v>Y</v>
      </c>
      <c r="D1025" s="5" t="str">
        <f>VLOOKUP(B1025,'[1]Current Slope List'!$A$29:$M$1904,2,FALSE)</f>
        <v>11SW-A/R567</v>
      </c>
      <c r="E1025" s="5">
        <f>VLOOKUP(B1025,'[1]Current Slope List'!$A$29:$M$1904,3,FALSE)</f>
        <v>0</v>
      </c>
      <c r="F1025" s="6" t="str">
        <f t="shared" si="30"/>
        <v>WHOLE</v>
      </c>
      <c r="G1025" s="6" t="str">
        <f>VLOOKUP(B1025,'[1]Current Slope List'!$A$29:$M$1904,4,FALSE)</f>
        <v>CP,ML&amp;Wch</v>
      </c>
      <c r="H1025" s="6" t="str">
        <f>VLOOKUP(B1025,'[1]Current Slope List'!$A$29:$M$1904,5,FALSE)</f>
        <v>PML</v>
      </c>
      <c r="I1025" s="6" t="s">
        <v>1708</v>
      </c>
      <c r="K1025" s="6" t="str">
        <f>VLOOKUP(B1025,'[1]Current Slope List'!$A$29:$M$1904,11,FALSE)</f>
        <v>SheungWan_SaiYingPun</v>
      </c>
      <c r="L1025" s="5" t="s">
        <v>1845</v>
      </c>
      <c r="M1025" s="5" t="s">
        <v>1846</v>
      </c>
      <c r="N1025" s="5" t="s">
        <v>1725</v>
      </c>
      <c r="O1025" s="7" t="s">
        <v>46</v>
      </c>
      <c r="P1025" s="6" t="s">
        <v>49</v>
      </c>
      <c r="Q1025" s="6" t="s">
        <v>49</v>
      </c>
      <c r="R1025" s="6" t="s">
        <v>49</v>
      </c>
      <c r="S1025" s="6" t="s">
        <v>49</v>
      </c>
      <c r="T1025" s="6" t="s">
        <v>49</v>
      </c>
      <c r="U1025" s="6" t="s">
        <v>49</v>
      </c>
      <c r="V1025" s="6" t="s">
        <v>49</v>
      </c>
      <c r="W1025" s="6" t="s">
        <v>49</v>
      </c>
      <c r="X1025" s="6" t="s">
        <v>49</v>
      </c>
      <c r="Y1025" s="6" t="s">
        <v>49</v>
      </c>
      <c r="Z1025" s="6" t="s">
        <v>49</v>
      </c>
      <c r="AA1025" s="9" t="s">
        <v>185</v>
      </c>
      <c r="AB1025" s="9" t="s">
        <v>369</v>
      </c>
      <c r="AC1025" s="9" t="s">
        <v>71</v>
      </c>
      <c r="AD1025" s="9" t="s">
        <v>97</v>
      </c>
      <c r="AE1025" s="9" t="s">
        <v>62</v>
      </c>
      <c r="AF1025" s="5">
        <v>1</v>
      </c>
      <c r="AG1025" s="10">
        <f>VLOOKUP(B1025,[1]NPRS!$A$29:$O$1904,10,FALSE)</f>
        <v>0</v>
      </c>
      <c r="AH1025" s="5" t="s">
        <v>1698</v>
      </c>
      <c r="AI1025" s="6" t="str">
        <f>IF(VLOOKUP(B1025,'[1]intensive 2019'!$A$2:$E$145,1,TRUE)=B1025,"Y","N")</f>
        <v>N</v>
      </c>
      <c r="AJ1025" s="6" t="s">
        <v>50</v>
      </c>
      <c r="AK1025" s="5">
        <v>0</v>
      </c>
      <c r="AL1025" s="6" t="s">
        <v>50</v>
      </c>
      <c r="AM1025" s="6" t="s">
        <v>50</v>
      </c>
      <c r="AN1025" s="6" t="s">
        <v>50</v>
      </c>
      <c r="AO1025" s="6" t="s">
        <v>50</v>
      </c>
      <c r="AP1025" s="6" t="s">
        <v>50</v>
      </c>
    </row>
    <row r="1026" spans="1:42" hidden="1">
      <c r="A1026" s="5">
        <v>1024</v>
      </c>
      <c r="B1026" s="5" t="s">
        <v>1855</v>
      </c>
      <c r="C1026" s="6" t="str">
        <f>IF(VLOOKUP(B1026,'[1]Current Slope List'!$A$29:$M$1904,1,FALSE)=B1026,"Y","N")</f>
        <v>Y</v>
      </c>
      <c r="D1026" s="5" t="str">
        <f>VLOOKUP(B1026,'[1]Current Slope List'!$A$29:$M$1904,2,FALSE)</f>
        <v>11SW-D/C1616</v>
      </c>
      <c r="E1026" s="5">
        <f>VLOOKUP(B1026,'[1]Current Slope List'!$A$29:$M$1904,3,FALSE)</f>
        <v>0</v>
      </c>
      <c r="F1026" s="6" t="str">
        <f t="shared" si="30"/>
        <v>WHOLE</v>
      </c>
      <c r="G1026" s="6" t="str">
        <f>VLOOKUP(B1026,'[1]Current Slope List'!$A$29:$M$1904,4,FALSE)</f>
        <v>CP,ML&amp;Wch</v>
      </c>
      <c r="H1026" s="6" t="str">
        <f>VLOOKUP(B1026,'[1]Current Slope List'!$A$29:$M$1904,5,FALSE)</f>
        <v>PML</v>
      </c>
      <c r="I1026" s="6" t="s">
        <v>1708</v>
      </c>
      <c r="K1026" s="6">
        <f>VLOOKUP(B1026,'[1]Current Slope List'!$A$29:$M$1904,11,FALSE)</f>
        <v>0</v>
      </c>
      <c r="L1026" s="5" t="s">
        <v>1856</v>
      </c>
      <c r="M1026" s="5" t="s">
        <v>1857</v>
      </c>
      <c r="N1026" s="5" t="s">
        <v>1851</v>
      </c>
      <c r="O1026" s="7" t="s">
        <v>46</v>
      </c>
      <c r="P1026" s="7">
        <v>35</v>
      </c>
      <c r="Q1026" s="7">
        <v>6</v>
      </c>
      <c r="R1026" s="7">
        <v>45</v>
      </c>
      <c r="S1026" s="7">
        <f t="shared" si="31"/>
        <v>270</v>
      </c>
      <c r="T1026" s="17">
        <v>0</v>
      </c>
      <c r="U1026" s="12">
        <v>1</v>
      </c>
      <c r="V1026" s="12">
        <v>0</v>
      </c>
      <c r="W1026" s="12">
        <v>0</v>
      </c>
      <c r="X1026" s="12">
        <v>0</v>
      </c>
      <c r="Y1026" s="6" t="s">
        <v>61</v>
      </c>
      <c r="Z1026" s="6" t="s">
        <v>62</v>
      </c>
      <c r="AA1026" s="9" t="s">
        <v>116</v>
      </c>
      <c r="AB1026" s="9" t="s">
        <v>116</v>
      </c>
      <c r="AC1026" s="9" t="s">
        <v>116</v>
      </c>
      <c r="AD1026" s="9" t="s">
        <v>116</v>
      </c>
      <c r="AE1026" s="9" t="s">
        <v>49</v>
      </c>
      <c r="AF1026" s="5">
        <v>2</v>
      </c>
      <c r="AG1026" s="10">
        <f>VLOOKUP(B1026,[1]NPRS!$A$29:$O$1904,10,FALSE)</f>
        <v>3.06</v>
      </c>
      <c r="AH1026" s="5" t="s">
        <v>1698</v>
      </c>
      <c r="AI1026" s="6" t="str">
        <f>IF(VLOOKUP(B1026,'[1]intensive 2019'!$A$2:$E$145,1,TRUE)=B1026,"Y","N")</f>
        <v>N</v>
      </c>
      <c r="AJ1026" s="6" t="s">
        <v>50</v>
      </c>
      <c r="AK1026" s="5">
        <v>46</v>
      </c>
      <c r="AL1026" s="6" t="s">
        <v>50</v>
      </c>
      <c r="AM1026" s="6" t="str">
        <f>IF(VLOOKUP(B1026,'[1]Ficus Elastica'!$A$2:$B$33,1,FALSE)=B1026,"Y","N")</f>
        <v>Y</v>
      </c>
      <c r="AN1026" s="6" t="s">
        <v>50</v>
      </c>
      <c r="AO1026" s="6" t="s">
        <v>50</v>
      </c>
      <c r="AP1026" s="6" t="s">
        <v>50</v>
      </c>
    </row>
    <row r="1027" spans="1:42" hidden="1">
      <c r="A1027" s="5">
        <v>1025</v>
      </c>
      <c r="B1027" s="5" t="s">
        <v>1858</v>
      </c>
      <c r="C1027" s="6" t="str">
        <f>IF(VLOOKUP(B1027,'[1]Current Slope List'!$A$29:$M$1904,1,FALSE)=B1027,"Y","N")</f>
        <v>Y</v>
      </c>
      <c r="D1027" s="5" t="str">
        <f>VLOOKUP(B1027,'[1]Current Slope List'!$A$29:$M$1904,2,FALSE)</f>
        <v>11SW-D/CR1618</v>
      </c>
      <c r="E1027" s="5">
        <f>VLOOKUP(B1027,'[1]Current Slope List'!$A$29:$M$1904,3,FALSE)</f>
        <v>2</v>
      </c>
      <c r="F1027" s="6">
        <f t="shared" ref="F1027:F1090" si="32">IF(E1027=0,"WHOLE",E1027)</f>
        <v>2</v>
      </c>
      <c r="G1027" s="6" t="str">
        <f>VLOOKUP(B1027,'[1]Current Slope List'!$A$29:$M$1904,4,FALSE)</f>
        <v>CP,ML&amp;Wch</v>
      </c>
      <c r="H1027" s="6" t="str">
        <f>VLOOKUP(B1027,'[1]Current Slope List'!$A$29:$M$1904,5,FALSE)</f>
        <v>PML</v>
      </c>
      <c r="I1027" s="6" t="s">
        <v>1708</v>
      </c>
      <c r="K1027" s="6">
        <f>VLOOKUP(B1027,'[1]Current Slope List'!$A$29:$M$1904,11,FALSE)</f>
        <v>0</v>
      </c>
      <c r="L1027" s="5" t="s">
        <v>1856</v>
      </c>
      <c r="M1027" s="5" t="s">
        <v>1857</v>
      </c>
      <c r="N1027" s="5" t="s">
        <v>1851</v>
      </c>
      <c r="O1027" s="7" t="s">
        <v>46</v>
      </c>
      <c r="P1027" s="7">
        <v>33</v>
      </c>
      <c r="Q1027" s="7">
        <v>6.6</v>
      </c>
      <c r="R1027" s="7">
        <v>40</v>
      </c>
      <c r="S1027" s="7">
        <f t="shared" si="31"/>
        <v>264</v>
      </c>
      <c r="T1027" s="17">
        <v>0</v>
      </c>
      <c r="U1027" s="17">
        <v>1</v>
      </c>
      <c r="V1027" s="17">
        <v>0</v>
      </c>
      <c r="W1027" s="17">
        <v>0</v>
      </c>
      <c r="X1027" s="17">
        <v>0</v>
      </c>
      <c r="Y1027" s="6" t="s">
        <v>61</v>
      </c>
      <c r="Z1027" s="6" t="s">
        <v>62</v>
      </c>
      <c r="AA1027" s="9" t="s">
        <v>270</v>
      </c>
      <c r="AB1027" s="9" t="s">
        <v>356</v>
      </c>
      <c r="AC1027" s="9" t="s">
        <v>121</v>
      </c>
      <c r="AD1027" s="9" t="s">
        <v>352</v>
      </c>
      <c r="AE1027" s="9" t="s">
        <v>62</v>
      </c>
      <c r="AF1027" s="5">
        <v>2</v>
      </c>
      <c r="AG1027" s="10">
        <f>VLOOKUP(B1027,[1]NPRS!$A$29:$O$1904,10,FALSE)</f>
        <v>33.76</v>
      </c>
      <c r="AH1027" s="5" t="s">
        <v>1698</v>
      </c>
      <c r="AI1027" s="6" t="str">
        <f>IF(VLOOKUP(B1027,'[1]intensive 2019'!$A$2:$E$145,1,TRUE)=B1027,"Y","N")</f>
        <v>N</v>
      </c>
      <c r="AJ1027" s="6" t="s">
        <v>50</v>
      </c>
      <c r="AK1027" s="5">
        <v>69</v>
      </c>
      <c r="AL1027" s="6" t="s">
        <v>50</v>
      </c>
      <c r="AM1027" s="6" t="str">
        <f>IF(VLOOKUP(B1027,'[1]Ficus Elastica'!$A$2:$B$33,1,FALSE)=B1027,"Y","N")</f>
        <v>Y</v>
      </c>
      <c r="AN1027" s="6" t="s">
        <v>50</v>
      </c>
      <c r="AO1027" s="6" t="s">
        <v>50</v>
      </c>
      <c r="AP1027" s="6" t="s">
        <v>50</v>
      </c>
    </row>
    <row r="1028" spans="1:42" hidden="1">
      <c r="A1028" s="5">
        <v>1026</v>
      </c>
      <c r="B1028" s="5" t="s">
        <v>1859</v>
      </c>
      <c r="C1028" s="6" t="str">
        <f>IF(VLOOKUP(B1028,'[1]Current Slope List'!$A$29:$M$1904,1,FALSE)=B1028,"Y","N")</f>
        <v>Y</v>
      </c>
      <c r="D1028" s="5" t="str">
        <f>VLOOKUP(B1028,'[1]Current Slope List'!$A$29:$M$1904,2,FALSE)</f>
        <v>11SW-C/F256</v>
      </c>
      <c r="E1028" s="5">
        <f>VLOOKUP(B1028,'[1]Current Slope List'!$A$29:$M$1904,3,FALSE)</f>
        <v>0</v>
      </c>
      <c r="F1028" s="6" t="str">
        <f t="shared" si="32"/>
        <v>WHOLE</v>
      </c>
      <c r="G1028" s="6" t="str">
        <f>VLOOKUP(B1028,'[1]Current Slope List'!$A$29:$M$1904,4,FALSE)</f>
        <v>CP,ML&amp;Wch</v>
      </c>
      <c r="H1028" s="6" t="str">
        <f>VLOOKUP(B1028,'[1]Current Slope List'!$A$29:$M$1904,5,FALSE)</f>
        <v>PML</v>
      </c>
      <c r="I1028" s="6" t="s">
        <v>1708</v>
      </c>
      <c r="K1028" s="6">
        <f>VLOOKUP(B1028,'[1]Current Slope List'!$A$29:$M$1904,11,FALSE)</f>
        <v>0</v>
      </c>
      <c r="L1028" s="5" t="s">
        <v>1860</v>
      </c>
      <c r="M1028" s="5" t="s">
        <v>1861</v>
      </c>
      <c r="N1028" s="5" t="s">
        <v>1697</v>
      </c>
      <c r="O1028" s="7" t="s">
        <v>46</v>
      </c>
      <c r="P1028" s="7">
        <v>38</v>
      </c>
      <c r="Q1028" s="7">
        <v>3.9</v>
      </c>
      <c r="R1028" s="7">
        <v>22</v>
      </c>
      <c r="S1028" s="7">
        <f t="shared" ref="S1028:S1090" si="33">SUM(Q1028*R1028)</f>
        <v>85.8</v>
      </c>
      <c r="T1028" s="17">
        <v>0</v>
      </c>
      <c r="U1028" s="17">
        <v>1</v>
      </c>
      <c r="V1028" s="17">
        <v>0</v>
      </c>
      <c r="W1028" s="17">
        <v>0</v>
      </c>
      <c r="X1028" s="17">
        <v>0</v>
      </c>
      <c r="Y1028" s="6" t="s">
        <v>61</v>
      </c>
      <c r="Z1028" s="6" t="s">
        <v>62</v>
      </c>
      <c r="AA1028" s="9" t="s">
        <v>116</v>
      </c>
      <c r="AB1028" s="9" t="s">
        <v>116</v>
      </c>
      <c r="AC1028" s="9" t="s">
        <v>116</v>
      </c>
      <c r="AD1028" s="9" t="s">
        <v>116</v>
      </c>
      <c r="AE1028" s="9" t="s">
        <v>49</v>
      </c>
      <c r="AG1028" s="10">
        <f>VLOOKUP(B1028,[1]NPRS!$A$29:$O$1904,10,FALSE)</f>
        <v>0.02</v>
      </c>
      <c r="AH1028" s="5" t="s">
        <v>1698</v>
      </c>
      <c r="AI1028" s="6" t="str">
        <f>IF(VLOOKUP(B1028,'[1]intensive 2019'!$A$2:$E$145,1,TRUE)=B1028,"Y","N")</f>
        <v>N</v>
      </c>
      <c r="AJ1028" s="6" t="s">
        <v>50</v>
      </c>
      <c r="AL1028" s="6" t="s">
        <v>50</v>
      </c>
      <c r="AM1028" s="6" t="s">
        <v>50</v>
      </c>
      <c r="AN1028" s="6" t="s">
        <v>50</v>
      </c>
      <c r="AO1028" s="6" t="str">
        <f>IF(VLOOKUP(B1028,[1]Roadside!$B$2:$D$186,1,FALSE)=B1028,"Y","N")</f>
        <v>Y</v>
      </c>
      <c r="AP1028" s="6" t="s">
        <v>50</v>
      </c>
    </row>
    <row r="1029" spans="1:42" hidden="1">
      <c r="A1029" s="5">
        <v>1027</v>
      </c>
      <c r="B1029" s="5" t="s">
        <v>1862</v>
      </c>
      <c r="C1029" s="6" t="str">
        <f>IF(VLOOKUP(B1029,'[1]Current Slope List'!$A$29:$M$1904,1,FALSE)=B1029,"Y","N")</f>
        <v>Y</v>
      </c>
      <c r="D1029" s="5" t="str">
        <f>VLOOKUP(B1029,'[1]Current Slope List'!$A$29:$M$1904,2,FALSE)</f>
        <v>11SW-C/R653</v>
      </c>
      <c r="E1029" s="5">
        <f>VLOOKUP(B1029,'[1]Current Slope List'!$A$29:$M$1904,3,FALSE)</f>
        <v>0</v>
      </c>
      <c r="F1029" s="6" t="str">
        <f t="shared" si="32"/>
        <v>WHOLE</v>
      </c>
      <c r="G1029" s="6" t="str">
        <f>VLOOKUP(B1029,'[1]Current Slope List'!$A$29:$M$1904,4,FALSE)</f>
        <v>CP,ML&amp;Wch</v>
      </c>
      <c r="H1029" s="6" t="str">
        <f>VLOOKUP(B1029,'[1]Current Slope List'!$A$29:$M$1904,5,FALSE)</f>
        <v>PML</v>
      </c>
      <c r="I1029" s="6" t="s">
        <v>1708</v>
      </c>
      <c r="K1029" s="6">
        <f>VLOOKUP(B1029,'[1]Current Slope List'!$A$29:$M$1904,11,FALSE)</f>
        <v>0</v>
      </c>
      <c r="L1029" s="5" t="s">
        <v>1860</v>
      </c>
      <c r="M1029" s="5" t="s">
        <v>1861</v>
      </c>
      <c r="N1029" s="5" t="s">
        <v>1697</v>
      </c>
      <c r="O1029" s="7" t="s">
        <v>125</v>
      </c>
      <c r="P1029" s="6" t="s">
        <v>49</v>
      </c>
      <c r="Q1029" s="6" t="s">
        <v>49</v>
      </c>
      <c r="R1029" s="6" t="s">
        <v>49</v>
      </c>
      <c r="S1029" s="6" t="s">
        <v>49</v>
      </c>
      <c r="T1029" s="6" t="s">
        <v>49</v>
      </c>
      <c r="U1029" s="6" t="s">
        <v>49</v>
      </c>
      <c r="V1029" s="6" t="s">
        <v>49</v>
      </c>
      <c r="W1029" s="6" t="s">
        <v>49</v>
      </c>
      <c r="X1029" s="6" t="s">
        <v>49</v>
      </c>
      <c r="Y1029" s="6" t="s">
        <v>49</v>
      </c>
      <c r="Z1029" s="6" t="s">
        <v>49</v>
      </c>
      <c r="AA1029" s="9" t="s">
        <v>248</v>
      </c>
      <c r="AB1029" s="9" t="s">
        <v>1863</v>
      </c>
      <c r="AC1029" s="9">
        <v>60</v>
      </c>
      <c r="AD1029" s="9" t="s">
        <v>56</v>
      </c>
      <c r="AE1029" s="9" t="s">
        <v>72</v>
      </c>
      <c r="AF1029" s="5">
        <v>1</v>
      </c>
      <c r="AG1029" s="10">
        <f>VLOOKUP(B1029,[1]NPRS!$A$29:$O$1904,10,FALSE)</f>
        <v>0</v>
      </c>
      <c r="AH1029" s="5" t="s">
        <v>1698</v>
      </c>
      <c r="AI1029" s="6" t="str">
        <f>IF(VLOOKUP(B1029,'[1]intensive 2019'!$A$2:$E$145,1,TRUE)=B1029,"Y","N")</f>
        <v>N</v>
      </c>
      <c r="AJ1029" s="6" t="s">
        <v>50</v>
      </c>
      <c r="AK1029" s="5">
        <v>2</v>
      </c>
      <c r="AL1029" s="6" t="s">
        <v>50</v>
      </c>
      <c r="AM1029" s="6" t="s">
        <v>50</v>
      </c>
      <c r="AN1029" s="6" t="s">
        <v>50</v>
      </c>
      <c r="AO1029" s="6" t="str">
        <f>IF(VLOOKUP(B1029,[1]Roadside!$B$2:$D$186,1,FALSE)=B1029,"Y","N")</f>
        <v>Y</v>
      </c>
      <c r="AP1029" s="6" t="s">
        <v>50</v>
      </c>
    </row>
    <row r="1030" spans="1:42" hidden="1">
      <c r="A1030" s="5">
        <v>1028</v>
      </c>
      <c r="B1030" s="5" t="s">
        <v>1864</v>
      </c>
      <c r="C1030" s="6" t="str">
        <f>IF(VLOOKUP(B1030,'[1]Current Slope List'!$A$29:$M$1904,1,FALSE)=B1030,"Y","N")</f>
        <v>Y</v>
      </c>
      <c r="D1030" s="5" t="str">
        <f>VLOOKUP(B1030,'[1]Current Slope List'!$A$29:$M$1904,2,FALSE)</f>
        <v>11SW-D/CR1531</v>
      </c>
      <c r="E1030" s="5">
        <f>VLOOKUP(B1030,'[1]Current Slope List'!$A$29:$M$1904,3,FALSE)</f>
        <v>0</v>
      </c>
      <c r="F1030" s="6" t="str">
        <f t="shared" si="32"/>
        <v>WHOLE</v>
      </c>
      <c r="G1030" s="6" t="str">
        <f>VLOOKUP(B1030,'[1]Current Slope List'!$A$29:$M$1904,4,FALSE)</f>
        <v>CP,ML&amp;Wch</v>
      </c>
      <c r="H1030" s="6" t="str">
        <f>VLOOKUP(B1030,'[1]Current Slope List'!$A$29:$M$1904,5,FALSE)</f>
        <v>PML</v>
      </c>
      <c r="I1030" s="6" t="s">
        <v>1708</v>
      </c>
      <c r="K1030" s="6">
        <f>VLOOKUP(B1030,'[1]Current Slope List'!$A$29:$M$1904,11,FALSE)</f>
        <v>0</v>
      </c>
      <c r="L1030" s="5" t="s">
        <v>1865</v>
      </c>
      <c r="M1030" s="5" t="s">
        <v>1866</v>
      </c>
      <c r="N1030" s="5" t="s">
        <v>1697</v>
      </c>
      <c r="O1030" s="7" t="s">
        <v>46</v>
      </c>
      <c r="P1030" s="7">
        <v>30</v>
      </c>
      <c r="Q1030" s="7">
        <v>4</v>
      </c>
      <c r="R1030" s="7">
        <v>20</v>
      </c>
      <c r="S1030" s="7">
        <f t="shared" si="33"/>
        <v>80</v>
      </c>
      <c r="T1030" s="17">
        <v>0</v>
      </c>
      <c r="U1030" s="17">
        <v>1</v>
      </c>
      <c r="V1030" s="17">
        <v>0</v>
      </c>
      <c r="W1030" s="17">
        <v>0</v>
      </c>
      <c r="X1030" s="17">
        <v>0</v>
      </c>
      <c r="Y1030" s="6" t="s">
        <v>61</v>
      </c>
      <c r="Z1030" s="6" t="s">
        <v>62</v>
      </c>
      <c r="AA1030" s="9" t="s">
        <v>660</v>
      </c>
      <c r="AB1030" s="9" t="s">
        <v>53</v>
      </c>
      <c r="AC1030" s="9">
        <v>90</v>
      </c>
      <c r="AD1030" s="9" t="s">
        <v>1867</v>
      </c>
      <c r="AE1030" s="9" t="s">
        <v>62</v>
      </c>
      <c r="AF1030" s="5">
        <v>3</v>
      </c>
      <c r="AG1030" s="10">
        <f>VLOOKUP(B1030,[1]NPRS!$A$29:$O$1904,10,FALSE)</f>
        <v>0.04</v>
      </c>
      <c r="AH1030" s="5" t="s">
        <v>1698</v>
      </c>
      <c r="AI1030" s="6" t="str">
        <f>IF(VLOOKUP(B1030,'[1]intensive 2019'!$A$2:$E$145,1,TRUE)=B1030,"Y","N")</f>
        <v>N</v>
      </c>
      <c r="AJ1030" s="6" t="s">
        <v>50</v>
      </c>
      <c r="AK1030" s="5">
        <v>12</v>
      </c>
      <c r="AL1030" s="6" t="s">
        <v>50</v>
      </c>
      <c r="AM1030" s="6" t="s">
        <v>50</v>
      </c>
      <c r="AN1030" s="6" t="s">
        <v>50</v>
      </c>
      <c r="AO1030" s="6" t="s">
        <v>50</v>
      </c>
      <c r="AP1030" s="6" t="s">
        <v>50</v>
      </c>
    </row>
    <row r="1031" spans="1:42" hidden="1">
      <c r="A1031" s="5">
        <v>1029</v>
      </c>
      <c r="B1031" s="5" t="s">
        <v>1868</v>
      </c>
      <c r="C1031" s="6" t="str">
        <f>IF(VLOOKUP(B1031,'[1]Current Slope List'!$A$29:$M$1904,1,FALSE)=B1031,"Y","N")</f>
        <v>Y</v>
      </c>
      <c r="D1031" s="5" t="str">
        <f>VLOOKUP(B1031,'[1]Current Slope List'!$A$29:$M$1904,2,FALSE)</f>
        <v>11SW-D/DT79</v>
      </c>
      <c r="E1031" s="5">
        <f>VLOOKUP(B1031,'[1]Current Slope List'!$A$29:$M$1904,3,FALSE)</f>
        <v>2</v>
      </c>
      <c r="F1031" s="6">
        <f t="shared" si="32"/>
        <v>2</v>
      </c>
      <c r="G1031" s="6" t="str">
        <f>VLOOKUP(B1031,'[1]Current Slope List'!$A$29:$M$1904,4,FALSE)</f>
        <v>CP,ML&amp;Wch</v>
      </c>
      <c r="H1031" s="6" t="str">
        <f>VLOOKUP(B1031,'[1]Current Slope List'!$A$29:$M$1904,5,FALSE)</f>
        <v>Wch-N</v>
      </c>
      <c r="I1031" s="6" t="s">
        <v>1708</v>
      </c>
      <c r="K1031" s="6">
        <f>VLOOKUP(B1031,'[1]Current Slope List'!$A$29:$M$1904,11,FALSE)</f>
        <v>0</v>
      </c>
      <c r="L1031" s="5" t="s">
        <v>1869</v>
      </c>
      <c r="M1031" s="5" t="s">
        <v>1870</v>
      </c>
      <c r="N1031" s="5" t="s">
        <v>1851</v>
      </c>
      <c r="O1031" s="7" t="s">
        <v>46</v>
      </c>
      <c r="P1031" s="7">
        <v>36</v>
      </c>
      <c r="Q1031" s="7">
        <v>22</v>
      </c>
      <c r="R1031" s="7">
        <v>143</v>
      </c>
      <c r="S1031" s="7">
        <f>SUM(Q1031*R1031)</f>
        <v>3146</v>
      </c>
      <c r="T1031" s="17">
        <v>0</v>
      </c>
      <c r="U1031" s="17">
        <v>1</v>
      </c>
      <c r="V1031" s="17">
        <v>0</v>
      </c>
      <c r="W1031" s="17">
        <v>0</v>
      </c>
      <c r="X1031" s="17">
        <v>0</v>
      </c>
      <c r="Y1031" s="6" t="s">
        <v>61</v>
      </c>
      <c r="Z1031" s="6" t="s">
        <v>62</v>
      </c>
      <c r="AA1031" s="9" t="s">
        <v>116</v>
      </c>
      <c r="AB1031" s="9" t="s">
        <v>116</v>
      </c>
      <c r="AC1031" s="9" t="s">
        <v>116</v>
      </c>
      <c r="AD1031" s="9" t="s">
        <v>116</v>
      </c>
      <c r="AE1031" s="9" t="s">
        <v>49</v>
      </c>
      <c r="AF1031" s="5">
        <v>1</v>
      </c>
      <c r="AG1031" s="10">
        <f>VLOOKUP(B1031,[1]NPRS!$A$29:$O$1904,10,FALSE)</f>
        <v>-1</v>
      </c>
      <c r="AH1031" s="5" t="s">
        <v>1698</v>
      </c>
      <c r="AI1031" s="6" t="str">
        <f>IF(VLOOKUP(B1031,'[1]intensive 2019'!$A$2:$E$145,1,TRUE)=B1031,"Y","N")</f>
        <v>N</v>
      </c>
      <c r="AJ1031" s="6" t="s">
        <v>50</v>
      </c>
      <c r="AK1031" s="5">
        <v>0</v>
      </c>
      <c r="AL1031" s="6" t="s">
        <v>50</v>
      </c>
      <c r="AM1031" s="6" t="s">
        <v>50</v>
      </c>
      <c r="AN1031" s="6" t="s">
        <v>50</v>
      </c>
      <c r="AO1031" s="6" t="s">
        <v>50</v>
      </c>
      <c r="AP1031" s="6" t="s">
        <v>50</v>
      </c>
    </row>
    <row r="1032" spans="1:42" hidden="1">
      <c r="A1032" s="5">
        <v>1030</v>
      </c>
      <c r="B1032" s="5" t="s">
        <v>1871</v>
      </c>
      <c r="C1032" s="6" t="str">
        <f>IF(VLOOKUP(B1032,'[1]Current Slope List'!$A$29:$M$1904,1,FALSE)=B1032,"Y","N")</f>
        <v>Y</v>
      </c>
      <c r="D1032" s="5" t="str">
        <f>VLOOKUP(B1032,'[1]Current Slope List'!$A$29:$M$1904,2,FALSE)</f>
        <v>11SW-A/CR347</v>
      </c>
      <c r="E1032" s="5" t="str">
        <f>VLOOKUP(B1032,'[1]Current Slope List'!$A$29:$M$1904,3,FALSE)</f>
        <v>1,2</v>
      </c>
      <c r="F1032" s="6" t="str">
        <f t="shared" si="32"/>
        <v>1,2</v>
      </c>
      <c r="G1032" s="6" t="str">
        <f>VLOOKUP(B1032,'[1]Current Slope List'!$A$29:$M$1904,4,FALSE)</f>
        <v>CP,ML&amp;Wch</v>
      </c>
      <c r="H1032" s="6" t="str">
        <f>VLOOKUP(B1032,'[1]Current Slope List'!$A$29:$M$1904,5,FALSE)</f>
        <v>PML</v>
      </c>
      <c r="I1032" s="6" t="s">
        <v>1708</v>
      </c>
      <c r="K1032" s="6">
        <f>VLOOKUP(B1032,'[1]Current Slope List'!$A$29:$M$1904,11,FALSE)</f>
        <v>0</v>
      </c>
      <c r="L1032" s="5" t="s">
        <v>1872</v>
      </c>
      <c r="M1032" s="5" t="s">
        <v>1873</v>
      </c>
      <c r="N1032" s="5" t="s">
        <v>1874</v>
      </c>
      <c r="O1032" s="7" t="s">
        <v>46</v>
      </c>
      <c r="P1032" s="7">
        <v>55</v>
      </c>
      <c r="Q1032" s="7">
        <v>3</v>
      </c>
      <c r="R1032" s="7">
        <v>52</v>
      </c>
      <c r="S1032" s="7">
        <f t="shared" si="33"/>
        <v>156</v>
      </c>
      <c r="T1032" s="17">
        <v>0</v>
      </c>
      <c r="U1032" s="17">
        <v>0</v>
      </c>
      <c r="V1032" s="17">
        <v>1</v>
      </c>
      <c r="W1032" s="17">
        <v>0</v>
      </c>
      <c r="X1032" s="17">
        <v>0</v>
      </c>
      <c r="Y1032" s="6" t="s">
        <v>1701</v>
      </c>
      <c r="Z1032" s="6" t="s">
        <v>72</v>
      </c>
      <c r="AA1032" s="9" t="s">
        <v>429</v>
      </c>
      <c r="AB1032" s="9" t="s">
        <v>1407</v>
      </c>
      <c r="AC1032" s="9" t="s">
        <v>55</v>
      </c>
      <c r="AD1032" s="9" t="s">
        <v>297</v>
      </c>
      <c r="AE1032" s="9" t="s">
        <v>62</v>
      </c>
      <c r="AF1032" s="5">
        <v>1</v>
      </c>
      <c r="AG1032" s="10">
        <f>VLOOKUP(B1032,[1]NPRS!$A$29:$O$1904,10,FALSE)</f>
        <v>30.04</v>
      </c>
      <c r="AH1032" s="5" t="s">
        <v>1698</v>
      </c>
      <c r="AI1032" s="6" t="str">
        <f>IF(VLOOKUP(B1032,'[1]intensive 2019'!$A$2:$E$145,1,TRUE)=B1032,"Y","N")</f>
        <v>N</v>
      </c>
      <c r="AJ1032" s="6" t="s">
        <v>50</v>
      </c>
      <c r="AK1032" s="5">
        <v>0</v>
      </c>
      <c r="AL1032" s="6" t="s">
        <v>50</v>
      </c>
      <c r="AM1032" s="6" t="s">
        <v>50</v>
      </c>
      <c r="AN1032" s="6" t="s">
        <v>50</v>
      </c>
      <c r="AO1032" s="6" t="s">
        <v>50</v>
      </c>
      <c r="AP1032" s="6" t="s">
        <v>50</v>
      </c>
    </row>
    <row r="1033" spans="1:42" hidden="1">
      <c r="A1033" s="5">
        <v>1031</v>
      </c>
      <c r="B1033" s="5" t="s">
        <v>1875</v>
      </c>
      <c r="C1033" s="6" t="str">
        <f>IF(VLOOKUP(B1033,'[1]Current Slope List'!$A$29:$M$1904,1,FALSE)=B1033,"Y","N")</f>
        <v>Y</v>
      </c>
      <c r="D1033" s="5" t="str">
        <f>VLOOKUP(B1033,'[1]Current Slope List'!$A$29:$M$1904,2,FALSE)</f>
        <v>11SW-C/F50</v>
      </c>
      <c r="E1033" s="5">
        <f>VLOOKUP(B1033,'[1]Current Slope List'!$A$29:$M$1904,3,FALSE)</f>
        <v>0</v>
      </c>
      <c r="F1033" s="6" t="str">
        <f t="shared" si="32"/>
        <v>WHOLE</v>
      </c>
      <c r="G1033" s="6" t="str">
        <f>VLOOKUP(B1033,'[1]Current Slope List'!$A$29:$M$1904,4,FALSE)</f>
        <v>CP,ML&amp;Wch</v>
      </c>
      <c r="H1033" s="6" t="str">
        <f>VLOOKUP(B1033,'[1]Current Slope List'!$A$29:$M$1904,5,FALSE)</f>
        <v>PML</v>
      </c>
      <c r="I1033" s="6" t="s">
        <v>1708</v>
      </c>
      <c r="K1033" s="6">
        <f>VLOOKUP(B1033,'[1]Current Slope List'!$A$29:$M$1904,11,FALSE)</f>
        <v>0</v>
      </c>
      <c r="L1033" s="5" t="s">
        <v>1876</v>
      </c>
      <c r="M1033" s="5" t="s">
        <v>1877</v>
      </c>
      <c r="N1033" s="5" t="s">
        <v>1725</v>
      </c>
      <c r="O1033" s="7" t="s">
        <v>46</v>
      </c>
      <c r="P1033" s="7">
        <v>70</v>
      </c>
      <c r="Q1033" s="7">
        <v>27</v>
      </c>
      <c r="R1033" s="7">
        <v>30</v>
      </c>
      <c r="S1033" s="7">
        <f t="shared" si="33"/>
        <v>810</v>
      </c>
      <c r="T1033" s="17">
        <v>0</v>
      </c>
      <c r="U1033" s="17">
        <v>0.75</v>
      </c>
      <c r="V1033" s="17">
        <v>0</v>
      </c>
      <c r="W1033" s="17">
        <v>0</v>
      </c>
      <c r="X1033" s="17">
        <v>0.25</v>
      </c>
      <c r="Y1033" s="6" t="s">
        <v>61</v>
      </c>
      <c r="Z1033" s="6" t="s">
        <v>62</v>
      </c>
      <c r="AA1033" s="9" t="s">
        <v>1878</v>
      </c>
      <c r="AB1033" s="9" t="s">
        <v>1879</v>
      </c>
      <c r="AC1033" s="9" t="s">
        <v>1880</v>
      </c>
      <c r="AD1033" s="9" t="s">
        <v>875</v>
      </c>
      <c r="AE1033" s="9" t="s">
        <v>1881</v>
      </c>
      <c r="AF1033" s="5">
        <v>1</v>
      </c>
      <c r="AG1033" s="10">
        <f>VLOOKUP(B1033,[1]NPRS!$A$29:$O$1904,10,FALSE)</f>
        <v>0</v>
      </c>
      <c r="AH1033" s="5" t="s">
        <v>1698</v>
      </c>
      <c r="AI1033" s="6" t="str">
        <f>IF(VLOOKUP(B1033,'[1]intensive 2019'!$A$2:$E$145,1,TRUE)=B1033,"Y","N")</f>
        <v>Y</v>
      </c>
      <c r="AJ1033" s="6" t="s">
        <v>50</v>
      </c>
      <c r="AK1033" s="5">
        <v>16</v>
      </c>
      <c r="AL1033" s="6" t="s">
        <v>50</v>
      </c>
      <c r="AM1033" s="6" t="str">
        <f>IF(VLOOKUP(B1033,'[1]Ficus Elastica'!$A$2:$B$33,1,FALSE)=B1033,"Y","N")</f>
        <v>Y</v>
      </c>
      <c r="AN1033" s="6" t="s">
        <v>50</v>
      </c>
      <c r="AO1033" s="6" t="s">
        <v>50</v>
      </c>
      <c r="AP1033" s="6" t="s">
        <v>50</v>
      </c>
    </row>
    <row r="1034" spans="1:42" hidden="1">
      <c r="A1034" s="5">
        <v>1032</v>
      </c>
      <c r="B1034" s="5" t="s">
        <v>1882</v>
      </c>
      <c r="C1034" s="6" t="str">
        <f>IF(VLOOKUP(B1034,'[1]Current Slope List'!$A$29:$M$1904,1,FALSE)=B1034,"Y","N")</f>
        <v>Y</v>
      </c>
      <c r="D1034" s="5" t="str">
        <f>VLOOKUP(B1034,'[1]Current Slope List'!$A$29:$M$1904,2,FALSE)</f>
        <v>11SW-D/C1246</v>
      </c>
      <c r="E1034" s="5">
        <f>VLOOKUP(B1034,'[1]Current Slope List'!$A$29:$M$1904,3,FALSE)</f>
        <v>0</v>
      </c>
      <c r="F1034" s="6" t="str">
        <f t="shared" si="32"/>
        <v>WHOLE</v>
      </c>
      <c r="G1034" s="6" t="str">
        <f>VLOOKUP(B1034,'[1]Current Slope List'!$A$29:$M$1904,4,FALSE)</f>
        <v>CP,ML&amp;Wch</v>
      </c>
      <c r="H1034" s="6" t="str">
        <f>VLOOKUP(B1034,'[1]Current Slope List'!$A$29:$M$1904,5,FALSE)</f>
        <v>PML</v>
      </c>
      <c r="I1034" s="6" t="s">
        <v>1708</v>
      </c>
      <c r="K1034" s="6">
        <f>VLOOKUP(B1034,'[1]Current Slope List'!$A$29:$M$1904,11,FALSE)</f>
        <v>0</v>
      </c>
      <c r="L1034" s="5" t="s">
        <v>1883</v>
      </c>
      <c r="M1034" s="5" t="s">
        <v>1884</v>
      </c>
      <c r="N1034" s="5" t="s">
        <v>1725</v>
      </c>
      <c r="O1034" s="7" t="s">
        <v>46</v>
      </c>
      <c r="P1034" s="7">
        <v>70</v>
      </c>
      <c r="Q1034" s="7">
        <v>8.5</v>
      </c>
      <c r="R1034" s="7">
        <v>50</v>
      </c>
      <c r="S1034" s="7">
        <f t="shared" si="33"/>
        <v>425</v>
      </c>
      <c r="T1034" s="17">
        <v>0</v>
      </c>
      <c r="U1034" s="17">
        <v>1</v>
      </c>
      <c r="V1034" s="17">
        <v>0</v>
      </c>
      <c r="W1034" s="17">
        <v>0</v>
      </c>
      <c r="X1034" s="17">
        <v>0</v>
      </c>
      <c r="Y1034" s="6" t="s">
        <v>1701</v>
      </c>
      <c r="Z1034" s="6" t="s">
        <v>72</v>
      </c>
      <c r="AA1034" s="9" t="s">
        <v>116</v>
      </c>
      <c r="AB1034" s="9" t="s">
        <v>116</v>
      </c>
      <c r="AC1034" s="9" t="s">
        <v>116</v>
      </c>
      <c r="AD1034" s="9" t="s">
        <v>116</v>
      </c>
      <c r="AE1034" s="9" t="s">
        <v>49</v>
      </c>
      <c r="AF1034" s="5">
        <v>1</v>
      </c>
      <c r="AG1034" s="10">
        <f>VLOOKUP(B1034,[1]NPRS!$A$29:$O$1904,10,FALSE)</f>
        <v>136</v>
      </c>
      <c r="AH1034" s="5" t="s">
        <v>1698</v>
      </c>
      <c r="AI1034" s="6" t="str">
        <f>IF(VLOOKUP(B1034,'[1]intensive 2019'!$A$2:$E$145,1,TRUE)=B1034,"Y","N")</f>
        <v>N</v>
      </c>
      <c r="AJ1034" s="6" t="s">
        <v>50</v>
      </c>
      <c r="AK1034" s="5">
        <v>27</v>
      </c>
      <c r="AL1034" s="6" t="s">
        <v>50</v>
      </c>
      <c r="AM1034" s="6" t="s">
        <v>50</v>
      </c>
      <c r="AN1034" s="6" t="s">
        <v>50</v>
      </c>
      <c r="AO1034" s="6" t="s">
        <v>50</v>
      </c>
      <c r="AP1034" s="6" t="s">
        <v>50</v>
      </c>
    </row>
    <row r="1035" spans="1:42" hidden="1">
      <c r="A1035" s="5">
        <v>1033</v>
      </c>
      <c r="B1035" s="5" t="s">
        <v>1885</v>
      </c>
      <c r="C1035" s="6" t="str">
        <f>IF(VLOOKUP(B1035,'[1]Current Slope List'!$A$29:$M$1904,1,FALSE)=B1035,"Y","N")</f>
        <v>Y</v>
      </c>
      <c r="D1035" s="5" t="str">
        <f>VLOOKUP(B1035,'[1]Current Slope List'!$A$29:$M$1904,2,FALSE)</f>
        <v>11SW-D/CR450</v>
      </c>
      <c r="E1035" s="5">
        <f>VLOOKUP(B1035,'[1]Current Slope List'!$A$29:$M$1904,3,FALSE)</f>
        <v>0</v>
      </c>
      <c r="F1035" s="6" t="str">
        <f t="shared" si="32"/>
        <v>WHOLE</v>
      </c>
      <c r="G1035" s="6" t="str">
        <f>VLOOKUP(B1035,'[1]Current Slope List'!$A$29:$M$1904,4,FALSE)</f>
        <v>CP,ML&amp;Wch</v>
      </c>
      <c r="H1035" s="6" t="str">
        <f>VLOOKUP(B1035,'[1]Current Slope List'!$A$29:$M$1904,5,FALSE)</f>
        <v>PML</v>
      </c>
      <c r="I1035" s="6" t="s">
        <v>1708</v>
      </c>
      <c r="K1035" s="6">
        <f>VLOOKUP(B1035,'[1]Current Slope List'!$A$29:$M$1904,11,FALSE)</f>
        <v>0</v>
      </c>
      <c r="L1035" s="5" t="s">
        <v>1883</v>
      </c>
      <c r="M1035" s="5" t="s">
        <v>1884</v>
      </c>
      <c r="N1035" s="5" t="s">
        <v>1725</v>
      </c>
      <c r="O1035" s="7" t="s">
        <v>46</v>
      </c>
      <c r="P1035" s="7">
        <v>35</v>
      </c>
      <c r="Q1035" s="7">
        <v>6.5</v>
      </c>
      <c r="R1035" s="7">
        <v>105</v>
      </c>
      <c r="S1035" s="7">
        <f t="shared" si="33"/>
        <v>682.5</v>
      </c>
      <c r="T1035" s="17">
        <v>0</v>
      </c>
      <c r="U1035" s="17">
        <v>1</v>
      </c>
      <c r="V1035" s="17">
        <v>0</v>
      </c>
      <c r="W1035" s="17">
        <v>0</v>
      </c>
      <c r="X1035" s="17">
        <v>0</v>
      </c>
      <c r="Y1035" s="6" t="s">
        <v>61</v>
      </c>
      <c r="Z1035" s="6" t="s">
        <v>62</v>
      </c>
      <c r="AA1035" s="9" t="s">
        <v>1886</v>
      </c>
      <c r="AB1035" s="9" t="s">
        <v>1887</v>
      </c>
      <c r="AC1035" s="9" t="s">
        <v>1888</v>
      </c>
      <c r="AD1035" s="9" t="s">
        <v>1889</v>
      </c>
      <c r="AE1035" s="9" t="s">
        <v>319</v>
      </c>
      <c r="AF1035" s="5">
        <v>1</v>
      </c>
      <c r="AG1035" s="10">
        <f>VLOOKUP(B1035,[1]NPRS!$A$29:$O$1904,10,FALSE)</f>
        <v>0.03</v>
      </c>
      <c r="AH1035" s="5" t="s">
        <v>1698</v>
      </c>
      <c r="AI1035" s="6" t="str">
        <f>IF(VLOOKUP(B1035,'[1]intensive 2019'!$A$2:$E$145,1,TRUE)=B1035,"Y","N")</f>
        <v>N</v>
      </c>
      <c r="AJ1035" s="6" t="str">
        <f>IF(VLOOKUP(B1035,[1]PWI!$A$2:$B$239,1,FALSE)=B1035,"Y","N")</f>
        <v>Y</v>
      </c>
      <c r="AK1035" s="5">
        <v>14</v>
      </c>
      <c r="AL1035" s="6" t="s">
        <v>50</v>
      </c>
      <c r="AM1035" s="6" t="s">
        <v>50</v>
      </c>
      <c r="AN1035" s="6" t="s">
        <v>50</v>
      </c>
      <c r="AO1035" s="6" t="str">
        <f>IF(VLOOKUP(B1035,[1]Roadside!$B$2:$D$186,1,FALSE)=B1035,"Y","N")</f>
        <v>Y</v>
      </c>
      <c r="AP1035" s="6" t="s">
        <v>50</v>
      </c>
    </row>
    <row r="1036" spans="1:42" hidden="1">
      <c r="A1036" s="5">
        <v>1034</v>
      </c>
      <c r="B1036" s="5" t="s">
        <v>1890</v>
      </c>
      <c r="C1036" s="6" t="str">
        <f>IF(VLOOKUP(B1036,'[1]Current Slope List'!$A$29:$M$1904,1,FALSE)=B1036,"Y","N")</f>
        <v>Y</v>
      </c>
      <c r="D1036" s="5" t="str">
        <f>VLOOKUP(B1036,'[1]Current Slope List'!$A$29:$M$1904,2,FALSE)</f>
        <v>11SW-D/CR451</v>
      </c>
      <c r="E1036" s="5">
        <f>VLOOKUP(B1036,'[1]Current Slope List'!$A$29:$M$1904,3,FALSE)</f>
        <v>0</v>
      </c>
      <c r="F1036" s="6" t="str">
        <f t="shared" si="32"/>
        <v>WHOLE</v>
      </c>
      <c r="G1036" s="6" t="str">
        <f>VLOOKUP(B1036,'[1]Current Slope List'!$A$29:$M$1904,4,FALSE)</f>
        <v>CP,ML&amp;Wch</v>
      </c>
      <c r="H1036" s="6" t="str">
        <f>VLOOKUP(B1036,'[1]Current Slope List'!$A$29:$M$1904,5,FALSE)</f>
        <v>PML</v>
      </c>
      <c r="I1036" s="6" t="s">
        <v>1708</v>
      </c>
      <c r="K1036" s="6">
        <f>VLOOKUP(B1036,'[1]Current Slope List'!$A$29:$M$1904,11,FALSE)</f>
        <v>0</v>
      </c>
      <c r="L1036" s="5" t="s">
        <v>1883</v>
      </c>
      <c r="M1036" s="5" t="s">
        <v>1884</v>
      </c>
      <c r="N1036" s="5" t="s">
        <v>1725</v>
      </c>
      <c r="O1036" s="7" t="s">
        <v>46</v>
      </c>
      <c r="P1036" s="7">
        <v>70</v>
      </c>
      <c r="Q1036" s="7">
        <v>14.8</v>
      </c>
      <c r="R1036" s="7">
        <v>55</v>
      </c>
      <c r="S1036" s="7">
        <f t="shared" si="33"/>
        <v>814</v>
      </c>
      <c r="T1036" s="17">
        <v>0</v>
      </c>
      <c r="U1036" s="17">
        <v>0.8</v>
      </c>
      <c r="V1036" s="17">
        <v>0</v>
      </c>
      <c r="W1036" s="17">
        <v>0.2</v>
      </c>
      <c r="X1036" s="17">
        <v>0</v>
      </c>
      <c r="Y1036" s="6" t="s">
        <v>61</v>
      </c>
      <c r="Z1036" s="6" t="s">
        <v>62</v>
      </c>
      <c r="AA1036" s="9" t="s">
        <v>225</v>
      </c>
      <c r="AB1036" s="9" t="s">
        <v>641</v>
      </c>
      <c r="AC1036" s="9" t="s">
        <v>55</v>
      </c>
      <c r="AD1036" s="9" t="s">
        <v>352</v>
      </c>
      <c r="AE1036" s="9" t="s">
        <v>62</v>
      </c>
      <c r="AF1036" s="5">
        <v>1</v>
      </c>
      <c r="AG1036" s="10">
        <f>VLOOKUP(B1036,[1]NPRS!$A$29:$O$1904,10,FALSE)</f>
        <v>0</v>
      </c>
      <c r="AH1036" s="5" t="s">
        <v>1698</v>
      </c>
      <c r="AI1036" s="6" t="str">
        <f>IF(VLOOKUP(B1036,'[1]intensive 2019'!$A$2:$E$145,1,TRUE)=B1036,"Y","N")</f>
        <v>N</v>
      </c>
      <c r="AJ1036" s="6" t="s">
        <v>50</v>
      </c>
      <c r="AK1036" s="5">
        <v>54</v>
      </c>
      <c r="AL1036" s="6" t="s">
        <v>50</v>
      </c>
      <c r="AM1036" s="6" t="s">
        <v>50</v>
      </c>
      <c r="AN1036" s="6" t="s">
        <v>50</v>
      </c>
      <c r="AO1036" s="6" t="s">
        <v>50</v>
      </c>
      <c r="AP1036" s="6" t="s">
        <v>50</v>
      </c>
    </row>
    <row r="1037" spans="1:42" hidden="1">
      <c r="A1037" s="5">
        <v>1035</v>
      </c>
      <c r="B1037" s="5" t="s">
        <v>1891</v>
      </c>
      <c r="C1037" s="6" t="str">
        <f>IF(VLOOKUP(B1037,'[1]Current Slope List'!$A$29:$M$1904,1,FALSE)=B1037,"Y","N")</f>
        <v>Y</v>
      </c>
      <c r="D1037" s="5" t="str">
        <f>VLOOKUP(B1037,'[1]Current Slope List'!$A$29:$M$1904,2,FALSE)</f>
        <v>11SW-D/C452</v>
      </c>
      <c r="E1037" s="5">
        <f>VLOOKUP(B1037,'[1]Current Slope List'!$A$29:$M$1904,3,FALSE)</f>
        <v>0</v>
      </c>
      <c r="F1037" s="6" t="str">
        <f t="shared" si="32"/>
        <v>WHOLE</v>
      </c>
      <c r="G1037" s="6" t="str">
        <f>VLOOKUP(B1037,'[1]Current Slope List'!$A$29:$M$1904,4,FALSE)</f>
        <v>CP,ML&amp;Wch</v>
      </c>
      <c r="H1037" s="6" t="str">
        <f>VLOOKUP(B1037,'[1]Current Slope List'!$A$29:$M$1904,5,FALSE)</f>
        <v>PML</v>
      </c>
      <c r="I1037" s="6" t="s">
        <v>1708</v>
      </c>
      <c r="K1037" s="6">
        <f>VLOOKUP(B1037,'[1]Current Slope List'!$A$29:$M$1904,11,FALSE)</f>
        <v>0</v>
      </c>
      <c r="L1037" s="5" t="s">
        <v>1883</v>
      </c>
      <c r="M1037" s="5" t="s">
        <v>1884</v>
      </c>
      <c r="N1037" s="5" t="s">
        <v>1725</v>
      </c>
      <c r="O1037" s="7" t="s">
        <v>46</v>
      </c>
      <c r="P1037" s="7">
        <v>48</v>
      </c>
      <c r="Q1037" s="7">
        <v>15</v>
      </c>
      <c r="R1037" s="7">
        <v>80</v>
      </c>
      <c r="S1037" s="7">
        <f t="shared" si="33"/>
        <v>1200</v>
      </c>
      <c r="T1037" s="17">
        <v>0</v>
      </c>
      <c r="U1037" s="17">
        <v>0.7</v>
      </c>
      <c r="V1037" s="17">
        <v>0</v>
      </c>
      <c r="W1037" s="17">
        <v>0.3</v>
      </c>
      <c r="X1037" s="17">
        <v>0</v>
      </c>
      <c r="Y1037" s="6" t="s">
        <v>61</v>
      </c>
      <c r="Z1037" s="6" t="s">
        <v>72</v>
      </c>
      <c r="AA1037" s="9" t="s">
        <v>116</v>
      </c>
      <c r="AB1037" s="9" t="s">
        <v>116</v>
      </c>
      <c r="AC1037" s="9" t="s">
        <v>116</v>
      </c>
      <c r="AD1037" s="9" t="s">
        <v>116</v>
      </c>
      <c r="AE1037" s="9" t="s">
        <v>49</v>
      </c>
      <c r="AF1037" s="5">
        <v>1</v>
      </c>
      <c r="AG1037" s="10">
        <f>VLOOKUP(B1037,[1]NPRS!$A$29:$O$1904,10,FALSE)</f>
        <v>62.6</v>
      </c>
      <c r="AH1037" s="5" t="s">
        <v>1698</v>
      </c>
      <c r="AI1037" s="6" t="str">
        <f>IF(VLOOKUP(B1037,'[1]intensive 2019'!$A$2:$E$145,1,TRUE)=B1037,"Y","N")</f>
        <v>N</v>
      </c>
      <c r="AJ1037" s="6" t="s">
        <v>50</v>
      </c>
      <c r="AK1037" s="5">
        <v>40</v>
      </c>
      <c r="AL1037" s="6" t="s">
        <v>50</v>
      </c>
      <c r="AM1037" s="6" t="s">
        <v>50</v>
      </c>
      <c r="AN1037" s="6" t="str">
        <f>IF(VLOOKUP(D1037,[1]BRR!$A$2:$B$40,1,FALSE)=D1037,"Y","N")</f>
        <v>Y</v>
      </c>
      <c r="AO1037" s="6" t="s">
        <v>50</v>
      </c>
      <c r="AP1037" s="6" t="s">
        <v>50</v>
      </c>
    </row>
    <row r="1038" spans="1:42" hidden="1">
      <c r="A1038" s="5">
        <v>1036</v>
      </c>
      <c r="B1038" s="5" t="s">
        <v>1892</v>
      </c>
      <c r="C1038" s="6" t="str">
        <f>IF(VLOOKUP(B1038,'[1]Current Slope List'!$A$29:$M$1904,1,FALSE)=B1038,"Y","N")</f>
        <v>Y</v>
      </c>
      <c r="D1038" s="5" t="str">
        <f>VLOOKUP(B1038,'[1]Current Slope List'!$A$29:$M$1904,2,FALSE)</f>
        <v>11SW-D/FR200</v>
      </c>
      <c r="E1038" s="5">
        <f>VLOOKUP(B1038,'[1]Current Slope List'!$A$29:$M$1904,3,FALSE)</f>
        <v>0</v>
      </c>
      <c r="F1038" s="6" t="str">
        <f t="shared" si="32"/>
        <v>WHOLE</v>
      </c>
      <c r="G1038" s="6" t="str">
        <f>VLOOKUP(B1038,'[1]Current Slope List'!$A$29:$M$1904,4,FALSE)</f>
        <v>CP,ML&amp;Wch</v>
      </c>
      <c r="H1038" s="6" t="str">
        <f>VLOOKUP(B1038,'[1]Current Slope List'!$A$29:$M$1904,5,FALSE)</f>
        <v>PML</v>
      </c>
      <c r="I1038" s="6" t="s">
        <v>1708</v>
      </c>
      <c r="K1038" s="6">
        <f>VLOOKUP(B1038,'[1]Current Slope List'!$A$29:$M$1904,11,FALSE)</f>
        <v>0</v>
      </c>
      <c r="L1038" s="5" t="s">
        <v>1883</v>
      </c>
      <c r="M1038" s="5" t="s">
        <v>1884</v>
      </c>
      <c r="N1038" s="5" t="s">
        <v>1725</v>
      </c>
      <c r="O1038" s="7" t="s">
        <v>46</v>
      </c>
      <c r="P1038" s="7">
        <v>30</v>
      </c>
      <c r="Q1038" s="7">
        <v>3</v>
      </c>
      <c r="R1038" s="7">
        <v>50</v>
      </c>
      <c r="S1038" s="7">
        <f t="shared" si="33"/>
        <v>150</v>
      </c>
      <c r="T1038" s="17">
        <v>0</v>
      </c>
      <c r="U1038" s="17">
        <v>1</v>
      </c>
      <c r="V1038" s="17">
        <v>0</v>
      </c>
      <c r="W1038" s="17">
        <v>0</v>
      </c>
      <c r="X1038" s="17">
        <v>0</v>
      </c>
      <c r="Y1038" s="6" t="s">
        <v>61</v>
      </c>
      <c r="Z1038" s="6" t="s">
        <v>62</v>
      </c>
      <c r="AA1038" s="9">
        <v>9</v>
      </c>
      <c r="AB1038" s="9">
        <v>50</v>
      </c>
      <c r="AC1038" s="9">
        <v>85</v>
      </c>
      <c r="AD1038" s="9" t="s">
        <v>297</v>
      </c>
      <c r="AE1038" s="9" t="s">
        <v>72</v>
      </c>
      <c r="AF1038" s="5">
        <v>2</v>
      </c>
      <c r="AG1038" s="10">
        <f>VLOOKUP(B1038,[1]NPRS!$A$29:$O$1904,10,FALSE)</f>
        <v>45.14</v>
      </c>
      <c r="AH1038" s="5" t="s">
        <v>1698</v>
      </c>
      <c r="AI1038" s="6" t="str">
        <f>IF(VLOOKUP(B1038,'[1]intensive 2019'!$A$2:$E$145,1,TRUE)=B1038,"Y","N")</f>
        <v>N</v>
      </c>
      <c r="AJ1038" s="6" t="s">
        <v>50</v>
      </c>
      <c r="AK1038" s="5">
        <v>0</v>
      </c>
      <c r="AL1038" s="6" t="s">
        <v>50</v>
      </c>
      <c r="AM1038" s="6" t="s">
        <v>50</v>
      </c>
      <c r="AN1038" s="6" t="s">
        <v>50</v>
      </c>
      <c r="AO1038" s="6" t="s">
        <v>50</v>
      </c>
      <c r="AP1038" s="6" t="s">
        <v>50</v>
      </c>
    </row>
    <row r="1039" spans="1:42" hidden="1">
      <c r="A1039" s="5">
        <v>1037</v>
      </c>
      <c r="B1039" s="5" t="s">
        <v>1893</v>
      </c>
      <c r="C1039" s="6" t="str">
        <f>IF(VLOOKUP(B1039,'[1]Current Slope List'!$A$29:$M$1904,1,FALSE)=B1039,"Y","N")</f>
        <v>Y</v>
      </c>
      <c r="D1039" s="5" t="str">
        <f>VLOOKUP(B1039,'[1]Current Slope List'!$A$29:$M$1904,2,FALSE)</f>
        <v>11SW-D/FR404</v>
      </c>
      <c r="E1039" s="5">
        <f>VLOOKUP(B1039,'[1]Current Slope List'!$A$29:$M$1904,3,FALSE)</f>
        <v>0</v>
      </c>
      <c r="F1039" s="6" t="str">
        <f t="shared" si="32"/>
        <v>WHOLE</v>
      </c>
      <c r="G1039" s="6" t="str">
        <f>VLOOKUP(B1039,'[1]Current Slope List'!$A$29:$M$1904,4,FALSE)</f>
        <v>CP,ML&amp;Wch</v>
      </c>
      <c r="H1039" s="6" t="str">
        <f>VLOOKUP(B1039,'[1]Current Slope List'!$A$29:$M$1904,5,FALSE)</f>
        <v>PML</v>
      </c>
      <c r="I1039" s="6" t="s">
        <v>1708</v>
      </c>
      <c r="K1039" s="6">
        <f>VLOOKUP(B1039,'[1]Current Slope List'!$A$29:$M$1904,11,FALSE)</f>
        <v>0</v>
      </c>
      <c r="L1039" s="5" t="s">
        <v>1883</v>
      </c>
      <c r="M1039" s="5" t="s">
        <v>1884</v>
      </c>
      <c r="N1039" s="5" t="s">
        <v>1725</v>
      </c>
      <c r="O1039" s="7" t="s">
        <v>46</v>
      </c>
      <c r="P1039" s="7">
        <v>30</v>
      </c>
      <c r="Q1039" s="7">
        <v>3</v>
      </c>
      <c r="R1039" s="7">
        <v>40</v>
      </c>
      <c r="S1039" s="7">
        <f t="shared" si="33"/>
        <v>120</v>
      </c>
      <c r="T1039" s="17">
        <v>0</v>
      </c>
      <c r="U1039" s="17">
        <v>1</v>
      </c>
      <c r="V1039" s="17">
        <v>0</v>
      </c>
      <c r="W1039" s="17">
        <v>0</v>
      </c>
      <c r="X1039" s="17">
        <v>0</v>
      </c>
      <c r="Y1039" s="6" t="s">
        <v>61</v>
      </c>
      <c r="Z1039" s="6" t="s">
        <v>62</v>
      </c>
      <c r="AA1039" s="9" t="s">
        <v>248</v>
      </c>
      <c r="AB1039" s="9" t="s">
        <v>288</v>
      </c>
      <c r="AC1039" s="9" t="s">
        <v>55</v>
      </c>
      <c r="AD1039" s="9" t="s">
        <v>297</v>
      </c>
      <c r="AE1039" s="9" t="s">
        <v>62</v>
      </c>
      <c r="AF1039" s="5">
        <v>2</v>
      </c>
      <c r="AG1039" s="10">
        <f>VLOOKUP(B1039,[1]NPRS!$A$29:$O$1904,10,FALSE)</f>
        <v>0</v>
      </c>
      <c r="AH1039" s="5" t="s">
        <v>1698</v>
      </c>
      <c r="AI1039" s="6" t="str">
        <f>IF(VLOOKUP(B1039,'[1]intensive 2019'!$A$2:$E$145,1,TRUE)=B1039,"Y","N")</f>
        <v>N</v>
      </c>
      <c r="AJ1039" s="6" t="str">
        <f>IF(VLOOKUP(B1039,[1]PWI!$A$2:$B$239,1,FALSE)=B1039,"Y","N")</f>
        <v>Y</v>
      </c>
      <c r="AK1039" s="5">
        <v>13</v>
      </c>
      <c r="AL1039" s="6" t="s">
        <v>50</v>
      </c>
      <c r="AM1039" s="6" t="s">
        <v>50</v>
      </c>
      <c r="AN1039" s="6" t="s">
        <v>50</v>
      </c>
      <c r="AO1039" s="6" t="str">
        <f>IF(VLOOKUP(B1039,[1]Roadside!$B$2:$D$186,1,FALSE)=B1039,"Y","N")</f>
        <v>Y</v>
      </c>
      <c r="AP1039" s="6" t="s">
        <v>50</v>
      </c>
    </row>
    <row r="1040" spans="1:42" hidden="1">
      <c r="A1040" s="5">
        <v>1038</v>
      </c>
      <c r="B1040" s="5" t="s">
        <v>1894</v>
      </c>
      <c r="C1040" s="6" t="str">
        <f>IF(VLOOKUP(B1040,'[1]Current Slope List'!$A$29:$M$1904,1,FALSE)=B1040,"Y","N")</f>
        <v>Y</v>
      </c>
      <c r="D1040" s="5" t="str">
        <f>VLOOKUP(B1040,'[1]Current Slope List'!$A$29:$M$1904,2,FALSE)</f>
        <v>11SW-D/FR406</v>
      </c>
      <c r="E1040" s="5">
        <f>VLOOKUP(B1040,'[1]Current Slope List'!$A$29:$M$1904,3,FALSE)</f>
        <v>0</v>
      </c>
      <c r="F1040" s="6" t="str">
        <f t="shared" si="32"/>
        <v>WHOLE</v>
      </c>
      <c r="G1040" s="6" t="str">
        <f>VLOOKUP(B1040,'[1]Current Slope List'!$A$29:$M$1904,4,FALSE)</f>
        <v>CP,ML&amp;Wch</v>
      </c>
      <c r="H1040" s="6" t="str">
        <f>VLOOKUP(B1040,'[1]Current Slope List'!$A$29:$M$1904,5,FALSE)</f>
        <v>PML</v>
      </c>
      <c r="I1040" s="6" t="s">
        <v>1708</v>
      </c>
      <c r="K1040" s="6">
        <f>VLOOKUP(B1040,'[1]Current Slope List'!$A$29:$M$1904,11,FALSE)</f>
        <v>0</v>
      </c>
      <c r="L1040" s="5" t="s">
        <v>1883</v>
      </c>
      <c r="M1040" s="5" t="s">
        <v>1884</v>
      </c>
      <c r="N1040" s="5" t="s">
        <v>1725</v>
      </c>
      <c r="O1040" s="7" t="s">
        <v>46</v>
      </c>
      <c r="P1040" s="7">
        <v>30</v>
      </c>
      <c r="Q1040" s="7">
        <v>3</v>
      </c>
      <c r="R1040" s="7">
        <v>48</v>
      </c>
      <c r="S1040" s="7">
        <f t="shared" si="33"/>
        <v>144</v>
      </c>
      <c r="T1040" s="17">
        <v>0</v>
      </c>
      <c r="U1040" s="17">
        <v>1</v>
      </c>
      <c r="V1040" s="17">
        <v>0</v>
      </c>
      <c r="W1040" s="17">
        <v>0</v>
      </c>
      <c r="X1040" s="17">
        <v>0</v>
      </c>
      <c r="Y1040" s="6" t="s">
        <v>61</v>
      </c>
      <c r="Z1040" s="6" t="s">
        <v>62</v>
      </c>
      <c r="AA1040" s="9" t="s">
        <v>1895</v>
      </c>
      <c r="AB1040" s="9">
        <v>55</v>
      </c>
      <c r="AC1040" s="9" t="s">
        <v>55</v>
      </c>
      <c r="AD1040" s="9" t="s">
        <v>56</v>
      </c>
      <c r="AE1040" s="9" t="s">
        <v>72</v>
      </c>
      <c r="AF1040" s="5">
        <v>2</v>
      </c>
      <c r="AG1040" s="10">
        <f>VLOOKUP(B1040,[1]NPRS!$A$29:$O$1904,10,FALSE)</f>
        <v>0.01</v>
      </c>
      <c r="AH1040" s="5" t="s">
        <v>1698</v>
      </c>
      <c r="AI1040" s="6" t="str">
        <f>IF(VLOOKUP(B1040,'[1]intensive 2019'!$A$2:$E$145,1,TRUE)=B1040,"Y","N")</f>
        <v>Y</v>
      </c>
      <c r="AJ1040" s="6" t="str">
        <f>IF(VLOOKUP(B1040,[1]PWI!$A$2:$B$239,1,FALSE)=B1040,"Y","N")</f>
        <v>Y</v>
      </c>
      <c r="AK1040" s="5">
        <v>9</v>
      </c>
      <c r="AL1040" s="6" t="s">
        <v>50</v>
      </c>
      <c r="AM1040" s="6" t="s">
        <v>50</v>
      </c>
      <c r="AN1040" s="6" t="s">
        <v>50</v>
      </c>
      <c r="AO1040" s="6" t="str">
        <f>IF(VLOOKUP(B1040,[1]Roadside!$B$2:$D$186,1,FALSE)=B1040,"Y","N")</f>
        <v>Y</v>
      </c>
      <c r="AP1040" s="6" t="s">
        <v>50</v>
      </c>
    </row>
    <row r="1041" spans="1:42" hidden="1">
      <c r="A1041" s="5">
        <v>1039</v>
      </c>
      <c r="B1041" s="5" t="s">
        <v>1896</v>
      </c>
      <c r="C1041" s="6" t="str">
        <f>IF(VLOOKUP(B1041,'[1]Current Slope List'!$A$29:$M$1904,1,FALSE)=B1041,"Y","N")</f>
        <v>Y</v>
      </c>
      <c r="D1041" s="5" t="str">
        <f>VLOOKUP(B1041,'[1]Current Slope List'!$A$29:$M$1904,2,FALSE)</f>
        <v>11SW-D/R220</v>
      </c>
      <c r="E1041" s="5">
        <f>VLOOKUP(B1041,'[1]Current Slope List'!$A$29:$M$1904,3,FALSE)</f>
        <v>0</v>
      </c>
      <c r="F1041" s="6" t="str">
        <f t="shared" si="32"/>
        <v>WHOLE</v>
      </c>
      <c r="G1041" s="6" t="str">
        <f>VLOOKUP(B1041,'[1]Current Slope List'!$A$29:$M$1904,4,FALSE)</f>
        <v>CP,ML&amp;Wch</v>
      </c>
      <c r="H1041" s="6" t="str">
        <f>VLOOKUP(B1041,'[1]Current Slope List'!$A$29:$M$1904,5,FALSE)</f>
        <v>PML</v>
      </c>
      <c r="I1041" s="6" t="s">
        <v>1708</v>
      </c>
      <c r="K1041" s="6">
        <f>VLOOKUP(B1041,'[1]Current Slope List'!$A$29:$M$1904,11,FALSE)</f>
        <v>0</v>
      </c>
      <c r="L1041" s="5" t="s">
        <v>1883</v>
      </c>
      <c r="M1041" s="5" t="s">
        <v>1884</v>
      </c>
      <c r="N1041" s="5" t="s">
        <v>1725</v>
      </c>
      <c r="O1041" s="7" t="s">
        <v>46</v>
      </c>
      <c r="P1041" s="6" t="s">
        <v>49</v>
      </c>
      <c r="Q1041" s="6" t="s">
        <v>49</v>
      </c>
      <c r="R1041" s="6" t="s">
        <v>49</v>
      </c>
      <c r="S1041" s="6" t="s">
        <v>49</v>
      </c>
      <c r="T1041" s="6" t="s">
        <v>49</v>
      </c>
      <c r="U1041" s="6" t="s">
        <v>49</v>
      </c>
      <c r="V1041" s="6" t="s">
        <v>49</v>
      </c>
      <c r="W1041" s="6" t="s">
        <v>49</v>
      </c>
      <c r="X1041" s="6" t="s">
        <v>49</v>
      </c>
      <c r="Y1041" s="6" t="s">
        <v>49</v>
      </c>
      <c r="Z1041" s="6" t="s">
        <v>49</v>
      </c>
      <c r="AA1041" s="9">
        <v>7</v>
      </c>
      <c r="AB1041" s="9" t="s">
        <v>356</v>
      </c>
      <c r="AC1041" s="9" t="s">
        <v>55</v>
      </c>
      <c r="AD1041" s="9" t="s">
        <v>113</v>
      </c>
      <c r="AE1041" s="9" t="s">
        <v>62</v>
      </c>
      <c r="AF1041" s="5">
        <v>2</v>
      </c>
      <c r="AG1041" s="10">
        <f>VLOOKUP(B1041,[1]NPRS!$A$29:$O$1904,10,FALSE)</f>
        <v>31.6</v>
      </c>
      <c r="AH1041" s="5" t="s">
        <v>1728</v>
      </c>
      <c r="AI1041" s="6" t="str">
        <f>IF(VLOOKUP(B1041,'[1]intensive 2019'!$A$2:$E$145,1,TRUE)=B1041,"Y","N")</f>
        <v>N</v>
      </c>
      <c r="AJ1041" s="6" t="s">
        <v>50</v>
      </c>
      <c r="AL1041" s="6" t="s">
        <v>50</v>
      </c>
      <c r="AM1041" s="6" t="s">
        <v>50</v>
      </c>
      <c r="AN1041" s="6" t="s">
        <v>50</v>
      </c>
      <c r="AO1041" s="6" t="s">
        <v>50</v>
      </c>
      <c r="AP1041" s="6" t="s">
        <v>50</v>
      </c>
    </row>
    <row r="1042" spans="1:42" hidden="1">
      <c r="A1042" s="5">
        <v>1040</v>
      </c>
      <c r="B1042" s="5" t="s">
        <v>1897</v>
      </c>
      <c r="C1042" s="6" t="str">
        <f>IF(VLOOKUP(B1042,'[1]Current Slope List'!$A$29:$M$1904,1,FALSE)=B1042,"Y","N")</f>
        <v>Y</v>
      </c>
      <c r="D1042" s="5" t="str">
        <f>VLOOKUP(B1042,'[1]Current Slope List'!$A$29:$M$1904,2,FALSE)</f>
        <v>11SW-D/R221</v>
      </c>
      <c r="E1042" s="5">
        <f>VLOOKUP(B1042,'[1]Current Slope List'!$A$29:$M$1904,3,FALSE)</f>
        <v>0</v>
      </c>
      <c r="F1042" s="6" t="str">
        <f t="shared" si="32"/>
        <v>WHOLE</v>
      </c>
      <c r="G1042" s="6" t="str">
        <f>VLOOKUP(B1042,'[1]Current Slope List'!$A$29:$M$1904,4,FALSE)</f>
        <v>CP,ML&amp;Wch</v>
      </c>
      <c r="H1042" s="6" t="str">
        <f>VLOOKUP(B1042,'[1]Current Slope List'!$A$29:$M$1904,5,FALSE)</f>
        <v>PML</v>
      </c>
      <c r="I1042" s="6" t="s">
        <v>1708</v>
      </c>
      <c r="K1042" s="6">
        <f>VLOOKUP(B1042,'[1]Current Slope List'!$A$29:$M$1904,11,FALSE)</f>
        <v>0</v>
      </c>
      <c r="L1042" s="5" t="s">
        <v>1883</v>
      </c>
      <c r="M1042" s="5" t="s">
        <v>1884</v>
      </c>
      <c r="N1042" s="5" t="s">
        <v>1725</v>
      </c>
      <c r="O1042" s="7" t="s">
        <v>46</v>
      </c>
      <c r="P1042" s="6" t="s">
        <v>49</v>
      </c>
      <c r="Q1042" s="6" t="s">
        <v>49</v>
      </c>
      <c r="R1042" s="6" t="s">
        <v>49</v>
      </c>
      <c r="S1042" s="6" t="s">
        <v>49</v>
      </c>
      <c r="T1042" s="6" t="s">
        <v>49</v>
      </c>
      <c r="U1042" s="6" t="s">
        <v>49</v>
      </c>
      <c r="V1042" s="6" t="s">
        <v>49</v>
      </c>
      <c r="W1042" s="6" t="s">
        <v>49</v>
      </c>
      <c r="X1042" s="6" t="s">
        <v>49</v>
      </c>
      <c r="Y1042" s="6" t="s">
        <v>49</v>
      </c>
      <c r="Z1042" s="6" t="s">
        <v>49</v>
      </c>
      <c r="AA1042" s="9" t="s">
        <v>1567</v>
      </c>
      <c r="AB1042" s="9" t="s">
        <v>1898</v>
      </c>
      <c r="AC1042" s="9" t="s">
        <v>670</v>
      </c>
      <c r="AD1042" s="9" t="s">
        <v>352</v>
      </c>
      <c r="AE1042" s="9" t="s">
        <v>72</v>
      </c>
      <c r="AF1042" s="5">
        <v>1</v>
      </c>
      <c r="AG1042" s="10">
        <f>VLOOKUP(B1042,[1]NPRS!$A$29:$O$1904,10,FALSE)</f>
        <v>0</v>
      </c>
      <c r="AH1042" s="5" t="s">
        <v>1728</v>
      </c>
      <c r="AI1042" s="6" t="str">
        <f>IF(VLOOKUP(B1042,'[1]intensive 2019'!$A$2:$E$145,1,TRUE)=B1042,"Y","N")</f>
        <v>N</v>
      </c>
      <c r="AJ1042" s="6" t="s">
        <v>50</v>
      </c>
      <c r="AL1042" s="6" t="s">
        <v>50</v>
      </c>
      <c r="AM1042" s="6" t="s">
        <v>50</v>
      </c>
      <c r="AN1042" s="6" t="s">
        <v>50</v>
      </c>
      <c r="AO1042" s="6" t="s">
        <v>50</v>
      </c>
      <c r="AP1042" s="6" t="s">
        <v>50</v>
      </c>
    </row>
    <row r="1043" spans="1:42" hidden="1">
      <c r="A1043" s="5">
        <v>1041</v>
      </c>
      <c r="B1043" s="5" t="s">
        <v>1899</v>
      </c>
      <c r="C1043" s="6" t="str">
        <f>IF(VLOOKUP(B1043,'[1]Current Slope List'!$A$29:$M$1904,1,FALSE)=B1043,"Y","N")</f>
        <v>Y</v>
      </c>
      <c r="D1043" s="5" t="str">
        <f>VLOOKUP(B1043,'[1]Current Slope List'!$A$29:$M$1904,2,FALSE)</f>
        <v>11SW-D/R836</v>
      </c>
      <c r="E1043" s="5">
        <f>VLOOKUP(B1043,'[1]Current Slope List'!$A$29:$M$1904,3,FALSE)</f>
        <v>0</v>
      </c>
      <c r="F1043" s="6" t="str">
        <f t="shared" si="32"/>
        <v>WHOLE</v>
      </c>
      <c r="G1043" s="6" t="str">
        <f>VLOOKUP(B1043,'[1]Current Slope List'!$A$29:$M$1904,4,FALSE)</f>
        <v>CP,ML&amp;Wch</v>
      </c>
      <c r="H1043" s="6" t="str">
        <f>VLOOKUP(B1043,'[1]Current Slope List'!$A$29:$M$1904,5,FALSE)</f>
        <v>PML</v>
      </c>
      <c r="I1043" s="6" t="s">
        <v>1708</v>
      </c>
      <c r="K1043" s="6">
        <f>VLOOKUP(B1043,'[1]Current Slope List'!$A$29:$M$1904,11,FALSE)</f>
        <v>0</v>
      </c>
      <c r="L1043" s="5" t="s">
        <v>1883</v>
      </c>
      <c r="M1043" s="5" t="s">
        <v>1884</v>
      </c>
      <c r="N1043" s="5" t="s">
        <v>1725</v>
      </c>
      <c r="O1043" s="7" t="s">
        <v>46</v>
      </c>
      <c r="P1043" s="6" t="s">
        <v>49</v>
      </c>
      <c r="Q1043" s="6" t="s">
        <v>49</v>
      </c>
      <c r="R1043" s="6" t="s">
        <v>49</v>
      </c>
      <c r="S1043" s="6" t="s">
        <v>49</v>
      </c>
      <c r="T1043" s="6" t="s">
        <v>49</v>
      </c>
      <c r="U1043" s="6" t="s">
        <v>49</v>
      </c>
      <c r="V1043" s="6" t="s">
        <v>49</v>
      </c>
      <c r="W1043" s="6" t="s">
        <v>49</v>
      </c>
      <c r="X1043" s="6" t="s">
        <v>49</v>
      </c>
      <c r="Y1043" s="6" t="s">
        <v>49</v>
      </c>
      <c r="Z1043" s="6" t="s">
        <v>49</v>
      </c>
      <c r="AA1043" s="9">
        <v>6.5</v>
      </c>
      <c r="AB1043" s="9">
        <v>22</v>
      </c>
      <c r="AC1043" s="9" t="s">
        <v>55</v>
      </c>
      <c r="AD1043" s="9" t="s">
        <v>97</v>
      </c>
      <c r="AE1043" s="9" t="s">
        <v>62</v>
      </c>
      <c r="AF1043" s="5">
        <v>1</v>
      </c>
      <c r="AG1043" s="10">
        <f>VLOOKUP(B1043,[1]NPRS!$A$29:$O$1904,10,FALSE)</f>
        <v>0.16</v>
      </c>
      <c r="AH1043" s="5" t="s">
        <v>1698</v>
      </c>
      <c r="AI1043" s="6" t="str">
        <f>IF(VLOOKUP(B1043,'[1]intensive 2019'!$A$2:$E$145,1,TRUE)=B1043,"Y","N")</f>
        <v>N</v>
      </c>
      <c r="AJ1043" s="6" t="s">
        <v>50</v>
      </c>
      <c r="AK1043" s="5">
        <v>0</v>
      </c>
      <c r="AL1043" s="6" t="s">
        <v>50</v>
      </c>
      <c r="AM1043" s="6" t="s">
        <v>50</v>
      </c>
      <c r="AN1043" s="6" t="s">
        <v>50</v>
      </c>
      <c r="AO1043" s="6" t="s">
        <v>50</v>
      </c>
      <c r="AP1043" s="6" t="s">
        <v>50</v>
      </c>
    </row>
    <row r="1044" spans="1:42" hidden="1">
      <c r="A1044" s="5">
        <v>1042</v>
      </c>
      <c r="B1044" s="5" t="s">
        <v>1900</v>
      </c>
      <c r="C1044" s="6" t="str">
        <f>IF(VLOOKUP(B1044,'[1]Current Slope List'!$A$29:$M$1904,1,FALSE)=B1044,"Y","N")</f>
        <v>Y</v>
      </c>
      <c r="D1044" s="5" t="str">
        <f>VLOOKUP(B1044,'[1]Current Slope List'!$A$29:$M$1904,2,FALSE)</f>
        <v>11SW-D/R860</v>
      </c>
      <c r="E1044" s="5">
        <f>VLOOKUP(B1044,'[1]Current Slope List'!$A$29:$M$1904,3,FALSE)</f>
        <v>0</v>
      </c>
      <c r="F1044" s="6" t="str">
        <f t="shared" si="32"/>
        <v>WHOLE</v>
      </c>
      <c r="G1044" s="6" t="str">
        <f>VLOOKUP(B1044,'[1]Current Slope List'!$A$29:$M$1904,4,FALSE)</f>
        <v>CP,ML&amp;Wch</v>
      </c>
      <c r="H1044" s="6" t="str">
        <f>VLOOKUP(B1044,'[1]Current Slope List'!$A$29:$M$1904,5,FALSE)</f>
        <v>PML</v>
      </c>
      <c r="I1044" s="6" t="s">
        <v>1708</v>
      </c>
      <c r="K1044" s="6">
        <f>VLOOKUP(B1044,'[1]Current Slope List'!$A$29:$M$1904,11,FALSE)</f>
        <v>0</v>
      </c>
      <c r="L1044" s="5" t="s">
        <v>1883</v>
      </c>
      <c r="M1044" s="5" t="s">
        <v>1884</v>
      </c>
      <c r="N1044" s="5" t="s">
        <v>1725</v>
      </c>
      <c r="O1044" s="7" t="s">
        <v>46</v>
      </c>
      <c r="P1044" s="6" t="s">
        <v>49</v>
      </c>
      <c r="Q1044" s="6" t="s">
        <v>49</v>
      </c>
      <c r="R1044" s="6" t="s">
        <v>49</v>
      </c>
      <c r="S1044" s="6" t="s">
        <v>49</v>
      </c>
      <c r="T1044" s="6" t="s">
        <v>49</v>
      </c>
      <c r="U1044" s="6" t="s">
        <v>49</v>
      </c>
      <c r="V1044" s="6" t="s">
        <v>49</v>
      </c>
      <c r="W1044" s="6" t="s">
        <v>49</v>
      </c>
      <c r="X1044" s="6" t="s">
        <v>49</v>
      </c>
      <c r="Y1044" s="6" t="s">
        <v>49</v>
      </c>
      <c r="Z1044" s="6" t="s">
        <v>49</v>
      </c>
      <c r="AA1044" s="9">
        <v>5</v>
      </c>
      <c r="AB1044" s="9" t="s">
        <v>201</v>
      </c>
      <c r="AC1044" s="9" t="s">
        <v>121</v>
      </c>
      <c r="AD1044" s="9" t="s">
        <v>1867</v>
      </c>
      <c r="AE1044" s="9" t="s">
        <v>72</v>
      </c>
      <c r="AF1044" s="5">
        <v>2</v>
      </c>
      <c r="AG1044" s="10">
        <f>VLOOKUP(B1044,[1]NPRS!$A$29:$O$1904,10,FALSE)</f>
        <v>0</v>
      </c>
      <c r="AH1044" s="5" t="s">
        <v>1728</v>
      </c>
      <c r="AI1044" s="6" t="str">
        <f>IF(VLOOKUP(B1044,'[1]intensive 2019'!$A$2:$E$145,1,TRUE)=B1044,"Y","N")</f>
        <v>N</v>
      </c>
      <c r="AJ1044" s="6" t="s">
        <v>50</v>
      </c>
      <c r="AL1044" s="6" t="s">
        <v>50</v>
      </c>
      <c r="AM1044" s="6" t="s">
        <v>50</v>
      </c>
      <c r="AN1044" s="6" t="s">
        <v>50</v>
      </c>
      <c r="AO1044" s="6" t="s">
        <v>50</v>
      </c>
      <c r="AP1044" s="6" t="s">
        <v>50</v>
      </c>
    </row>
    <row r="1045" spans="1:42" hidden="1">
      <c r="A1045" s="5">
        <v>1043</v>
      </c>
      <c r="B1045" s="5" t="s">
        <v>1901</v>
      </c>
      <c r="C1045" s="6" t="str">
        <f>IF(VLOOKUP(B1045,'[1]Current Slope List'!$A$29:$M$1904,1,FALSE)=B1045,"Y","N")</f>
        <v>Y</v>
      </c>
      <c r="D1045" s="5" t="str">
        <f>VLOOKUP(B1045,'[1]Current Slope List'!$A$29:$M$1904,2,FALSE)</f>
        <v>11SW-D/CR2260</v>
      </c>
      <c r="E1045" s="5">
        <f>VLOOKUP(B1045,'[1]Current Slope List'!$A$29:$M$1904,3,FALSE)</f>
        <v>0</v>
      </c>
      <c r="F1045" s="6" t="str">
        <f t="shared" si="32"/>
        <v>WHOLE</v>
      </c>
      <c r="G1045" s="6" t="str">
        <f>VLOOKUP(B1045,'[1]Current Slope List'!$A$29:$M$1904,4,FALSE)</f>
        <v>CP,ML&amp;Wch</v>
      </c>
      <c r="H1045" s="6" t="str">
        <f>VLOOKUP(B1045,'[1]Current Slope List'!$A$29:$M$1904,5,FALSE)</f>
        <v>PML</v>
      </c>
      <c r="I1045" s="6" t="s">
        <v>1708</v>
      </c>
      <c r="K1045" s="6">
        <f>VLOOKUP(B1045,'[1]Current Slope List'!$A$29:$M$1904,11,FALSE)</f>
        <v>0</v>
      </c>
      <c r="L1045" s="5" t="s">
        <v>1883</v>
      </c>
      <c r="M1045" s="5" t="s">
        <v>1884</v>
      </c>
      <c r="N1045" s="5" t="s">
        <v>1725</v>
      </c>
      <c r="O1045" s="7" t="s">
        <v>46</v>
      </c>
      <c r="P1045" s="7">
        <v>35</v>
      </c>
      <c r="Q1045" s="7">
        <v>7</v>
      </c>
      <c r="R1045" s="7">
        <v>15</v>
      </c>
      <c r="S1045" s="7">
        <f t="shared" si="33"/>
        <v>105</v>
      </c>
      <c r="T1045" s="17">
        <v>0</v>
      </c>
      <c r="U1045" s="17">
        <v>1</v>
      </c>
      <c r="V1045" s="17">
        <v>0</v>
      </c>
      <c r="W1045" s="17">
        <v>0</v>
      </c>
      <c r="X1045" s="17">
        <v>0</v>
      </c>
      <c r="Y1045" s="6" t="s">
        <v>61</v>
      </c>
      <c r="Z1045" s="6" t="s">
        <v>62</v>
      </c>
      <c r="AA1045" s="9">
        <v>5.5</v>
      </c>
      <c r="AB1045" s="9">
        <v>23</v>
      </c>
      <c r="AC1045" s="9">
        <v>80</v>
      </c>
      <c r="AD1045" s="9" t="s">
        <v>56</v>
      </c>
      <c r="AE1045" s="9" t="s">
        <v>72</v>
      </c>
      <c r="AG1045" s="10">
        <f>VLOOKUP(B1045,[1]NPRS!$A$29:$O$1904,10,FALSE)</f>
        <v>76.64</v>
      </c>
      <c r="AH1045" s="5" t="s">
        <v>1698</v>
      </c>
      <c r="AI1045" s="6" t="str">
        <f>IF(VLOOKUP(B1045,'[1]intensive 2019'!$A$2:$E$145,1,TRUE)=B1045,"Y","N")</f>
        <v>N</v>
      </c>
      <c r="AJ1045" s="6" t="s">
        <v>50</v>
      </c>
      <c r="AK1045" s="5">
        <v>6</v>
      </c>
      <c r="AL1045" s="6" t="s">
        <v>50</v>
      </c>
      <c r="AM1045" s="6" t="s">
        <v>50</v>
      </c>
      <c r="AN1045" s="6" t="s">
        <v>50</v>
      </c>
      <c r="AO1045" s="6" t="s">
        <v>50</v>
      </c>
      <c r="AP1045" s="6" t="s">
        <v>50</v>
      </c>
    </row>
    <row r="1046" spans="1:42" hidden="1">
      <c r="A1046" s="5">
        <v>1044</v>
      </c>
      <c r="B1046" s="5" t="s">
        <v>1902</v>
      </c>
      <c r="C1046" s="6" t="str">
        <f>IF(VLOOKUP(B1046,'[1]Current Slope List'!$A$29:$M$1904,1,FALSE)=B1046,"Y","N")</f>
        <v>Y</v>
      </c>
      <c r="D1046" s="5" t="str">
        <f>VLOOKUP(B1046,'[1]Current Slope List'!$A$29:$M$1904,2,FALSE)</f>
        <v>11SW-A/C346</v>
      </c>
      <c r="E1046" s="5">
        <f>VLOOKUP(B1046,'[1]Current Slope List'!$A$29:$M$1904,3,FALSE)</f>
        <v>0</v>
      </c>
      <c r="F1046" s="6" t="str">
        <f t="shared" si="32"/>
        <v>WHOLE</v>
      </c>
      <c r="G1046" s="6" t="str">
        <f>VLOOKUP(B1046,'[1]Current Slope List'!$A$29:$M$1904,4,FALSE)</f>
        <v>CP,ML&amp;Wch</v>
      </c>
      <c r="H1046" s="6" t="str">
        <f>VLOOKUP(B1046,'[1]Current Slope List'!$A$29:$M$1904,5,FALSE)</f>
        <v>PML</v>
      </c>
      <c r="I1046" s="6" t="s">
        <v>1708</v>
      </c>
      <c r="K1046" s="6">
        <f>VLOOKUP(B1046,'[1]Current Slope List'!$A$29:$M$1904,11,FALSE)</f>
        <v>0</v>
      </c>
      <c r="L1046" s="5" t="s">
        <v>1903</v>
      </c>
      <c r="M1046" s="5" t="s">
        <v>1904</v>
      </c>
      <c r="N1046" s="5" t="s">
        <v>1905</v>
      </c>
      <c r="O1046" s="7" t="s">
        <v>46</v>
      </c>
      <c r="P1046" s="7">
        <v>75</v>
      </c>
      <c r="Q1046" s="7">
        <v>4.2</v>
      </c>
      <c r="R1046" s="7">
        <v>35</v>
      </c>
      <c r="S1046" s="7">
        <f t="shared" si="33"/>
        <v>147</v>
      </c>
      <c r="T1046" s="17">
        <v>0</v>
      </c>
      <c r="U1046" s="12">
        <v>0</v>
      </c>
      <c r="V1046" s="17">
        <v>0</v>
      </c>
      <c r="W1046" s="12">
        <v>0</v>
      </c>
      <c r="X1046" s="12">
        <v>1</v>
      </c>
      <c r="Y1046" s="6" t="s">
        <v>61</v>
      </c>
      <c r="Z1046" s="6" t="s">
        <v>72</v>
      </c>
      <c r="AA1046" s="9" t="s">
        <v>116</v>
      </c>
      <c r="AB1046" s="9" t="s">
        <v>116</v>
      </c>
      <c r="AC1046" s="9" t="s">
        <v>116</v>
      </c>
      <c r="AD1046" s="9" t="s">
        <v>116</v>
      </c>
      <c r="AE1046" s="9" t="s">
        <v>49</v>
      </c>
      <c r="AF1046" s="5">
        <v>1</v>
      </c>
      <c r="AG1046" s="10">
        <f>VLOOKUP(B1046,[1]NPRS!$A$29:$O$1904,10,FALSE)</f>
        <v>0</v>
      </c>
      <c r="AH1046" s="5" t="s">
        <v>1698</v>
      </c>
      <c r="AI1046" s="6" t="str">
        <f>IF(VLOOKUP(B1046,'[1]intensive 2019'!$A$2:$E$145,1,TRUE)=B1046,"Y","N")</f>
        <v>N</v>
      </c>
      <c r="AJ1046" s="6" t="s">
        <v>50</v>
      </c>
      <c r="AK1046" s="5">
        <v>4</v>
      </c>
      <c r="AL1046" s="6" t="s">
        <v>50</v>
      </c>
      <c r="AM1046" s="6" t="s">
        <v>50</v>
      </c>
      <c r="AN1046" s="6" t="s">
        <v>50</v>
      </c>
      <c r="AO1046" s="6" t="s">
        <v>50</v>
      </c>
      <c r="AP1046" s="6" t="s">
        <v>50</v>
      </c>
    </row>
    <row r="1047" spans="1:42" hidden="1">
      <c r="A1047" s="5">
        <v>1045</v>
      </c>
      <c r="B1047" s="5" t="s">
        <v>1906</v>
      </c>
      <c r="C1047" s="6" t="str">
        <f>IF(VLOOKUP(B1047,'[1]Current Slope List'!$A$29:$M$1904,1,FALSE)=B1047,"Y","N")</f>
        <v>Y</v>
      </c>
      <c r="D1047" s="5" t="str">
        <f>VLOOKUP(B1047,'[1]Current Slope List'!$A$29:$M$1904,2,FALSE)</f>
        <v>11SW-C/CR231</v>
      </c>
      <c r="E1047" s="5">
        <f>VLOOKUP(B1047,'[1]Current Slope List'!$A$29:$M$1904,3,FALSE)</f>
        <v>1</v>
      </c>
      <c r="F1047" s="6">
        <f t="shared" si="32"/>
        <v>1</v>
      </c>
      <c r="G1047" s="6" t="str">
        <f>VLOOKUP(B1047,'[1]Current Slope List'!$A$29:$M$1904,4,FALSE)</f>
        <v>CP,ML&amp;Wch</v>
      </c>
      <c r="H1047" s="6" t="str">
        <f>VLOOKUP(B1047,'[1]Current Slope List'!$A$29:$M$1904,5,FALSE)</f>
        <v>PML</v>
      </c>
      <c r="I1047" s="6" t="s">
        <v>1708</v>
      </c>
      <c r="K1047" s="6">
        <f>VLOOKUP(B1047,'[1]Current Slope List'!$A$29:$M$1904,11,FALSE)</f>
        <v>0</v>
      </c>
      <c r="L1047" s="5" t="s">
        <v>1907</v>
      </c>
      <c r="M1047" s="5" t="s">
        <v>1908</v>
      </c>
      <c r="N1047" s="5" t="s">
        <v>1909</v>
      </c>
      <c r="O1047" s="7" t="s">
        <v>46</v>
      </c>
      <c r="P1047" s="7">
        <v>40</v>
      </c>
      <c r="Q1047" s="7">
        <v>11</v>
      </c>
      <c r="R1047" s="7">
        <v>58</v>
      </c>
      <c r="S1047" s="7">
        <f t="shared" si="33"/>
        <v>638</v>
      </c>
      <c r="T1047" s="17">
        <v>0</v>
      </c>
      <c r="U1047" s="17">
        <v>0.95</v>
      </c>
      <c r="V1047" s="7" t="s">
        <v>1910</v>
      </c>
      <c r="W1047" s="17">
        <v>0.05</v>
      </c>
      <c r="X1047" s="17">
        <v>0</v>
      </c>
      <c r="Y1047" s="6" t="s">
        <v>61</v>
      </c>
      <c r="Z1047" s="6" t="s">
        <v>62</v>
      </c>
      <c r="AA1047" s="9" t="s">
        <v>1911</v>
      </c>
      <c r="AB1047" s="9" t="s">
        <v>1912</v>
      </c>
      <c r="AC1047" s="9" t="s">
        <v>1913</v>
      </c>
      <c r="AD1047" s="9" t="s">
        <v>559</v>
      </c>
      <c r="AE1047" s="9" t="s">
        <v>194</v>
      </c>
      <c r="AF1047" s="5">
        <v>1</v>
      </c>
      <c r="AG1047" s="10">
        <f>VLOOKUP(B1047,[1]NPRS!$A$29:$O$1904,10,FALSE)</f>
        <v>0.88</v>
      </c>
      <c r="AH1047" s="5" t="s">
        <v>1698</v>
      </c>
      <c r="AI1047" s="6" t="str">
        <f>IF(VLOOKUP(B1047,'[1]intensive 2019'!$A$2:$E$145,1,TRUE)=B1047,"Y","N")</f>
        <v>N</v>
      </c>
      <c r="AJ1047" s="6" t="s">
        <v>50</v>
      </c>
      <c r="AK1047" s="5">
        <v>23</v>
      </c>
      <c r="AL1047" s="6" t="s">
        <v>50</v>
      </c>
      <c r="AM1047" s="6" t="s">
        <v>50</v>
      </c>
      <c r="AN1047" s="6" t="s">
        <v>50</v>
      </c>
      <c r="AO1047" s="6" t="s">
        <v>50</v>
      </c>
      <c r="AP1047" s="6" t="s">
        <v>50</v>
      </c>
    </row>
    <row r="1048" spans="1:42" hidden="1">
      <c r="A1048" s="5">
        <v>1046</v>
      </c>
      <c r="B1048" s="5" t="s">
        <v>1914</v>
      </c>
      <c r="C1048" s="6" t="str">
        <f>IF(VLOOKUP(B1048,'[1]Current Slope List'!$A$29:$M$1904,1,FALSE)=B1048,"Y","N")</f>
        <v>Y</v>
      </c>
      <c r="D1048" s="5" t="str">
        <f>VLOOKUP(B1048,'[1]Current Slope List'!$A$29:$M$1904,2,FALSE)</f>
        <v>11SW-A/C1111</v>
      </c>
      <c r="E1048" s="5">
        <f>VLOOKUP(B1048,'[1]Current Slope List'!$A$29:$M$1904,3,FALSE)</f>
        <v>0</v>
      </c>
      <c r="F1048" s="6" t="str">
        <f t="shared" si="32"/>
        <v>WHOLE</v>
      </c>
      <c r="G1048" s="6" t="str">
        <f>VLOOKUP(B1048,'[1]Current Slope List'!$A$29:$M$1904,4,FALSE)</f>
        <v>CP,ML&amp;Wch</v>
      </c>
      <c r="H1048" s="6" t="str">
        <f>VLOOKUP(B1048,'[1]Current Slope List'!$A$29:$M$1904,5,FALSE)</f>
        <v>PML</v>
      </c>
      <c r="I1048" s="6" t="s">
        <v>1708</v>
      </c>
      <c r="K1048" s="6">
        <f>VLOOKUP(B1048,'[1]Current Slope List'!$A$29:$M$1904,11,FALSE)</f>
        <v>0</v>
      </c>
      <c r="L1048" s="5" t="s">
        <v>1915</v>
      </c>
      <c r="M1048" s="5" t="s">
        <v>1916</v>
      </c>
      <c r="N1048" s="5" t="s">
        <v>1697</v>
      </c>
      <c r="O1048" s="7" t="s">
        <v>46</v>
      </c>
      <c r="P1048" s="7">
        <v>40</v>
      </c>
      <c r="Q1048" s="7">
        <v>4</v>
      </c>
      <c r="R1048" s="7">
        <v>27</v>
      </c>
      <c r="S1048" s="7">
        <f t="shared" si="33"/>
        <v>108</v>
      </c>
      <c r="T1048" s="17">
        <v>0</v>
      </c>
      <c r="U1048" s="17">
        <v>0</v>
      </c>
      <c r="V1048" s="17">
        <v>0</v>
      </c>
      <c r="W1048" s="17">
        <v>0</v>
      </c>
      <c r="X1048" s="17">
        <v>1</v>
      </c>
      <c r="Y1048" s="6" t="s">
        <v>113</v>
      </c>
      <c r="Z1048" s="6" t="s">
        <v>62</v>
      </c>
      <c r="AA1048" s="9" t="s">
        <v>116</v>
      </c>
      <c r="AB1048" s="9" t="s">
        <v>116</v>
      </c>
      <c r="AC1048" s="9" t="s">
        <v>116</v>
      </c>
      <c r="AD1048" s="9" t="s">
        <v>116</v>
      </c>
      <c r="AE1048" s="9" t="s">
        <v>49</v>
      </c>
      <c r="AF1048" s="5">
        <v>3</v>
      </c>
      <c r="AG1048" s="10">
        <f>VLOOKUP(B1048,[1]NPRS!$A$29:$O$1904,10,FALSE)</f>
        <v>3.6699999999999998E-4</v>
      </c>
      <c r="AH1048" s="5" t="s">
        <v>1698</v>
      </c>
      <c r="AI1048" s="6" t="str">
        <f>IF(VLOOKUP(B1048,'[1]intensive 2019'!$A$2:$E$145,1,TRUE)=B1048,"Y","N")</f>
        <v>N</v>
      </c>
      <c r="AJ1048" s="6" t="s">
        <v>50</v>
      </c>
      <c r="AK1048" s="5">
        <v>3</v>
      </c>
      <c r="AL1048" s="6" t="s">
        <v>50</v>
      </c>
      <c r="AM1048" s="6" t="s">
        <v>50</v>
      </c>
      <c r="AN1048" s="6" t="s">
        <v>50</v>
      </c>
      <c r="AO1048" s="6" t="s">
        <v>50</v>
      </c>
      <c r="AP1048" s="6" t="s">
        <v>50</v>
      </c>
    </row>
    <row r="1049" spans="1:42" hidden="1">
      <c r="A1049" s="5">
        <v>1047</v>
      </c>
      <c r="B1049" s="5" t="s">
        <v>1917</v>
      </c>
      <c r="C1049" s="6" t="str">
        <f>IF(VLOOKUP(B1049,'[1]Current Slope List'!$A$29:$M$1904,1,FALSE)=B1049,"Y","N")</f>
        <v>Y</v>
      </c>
      <c r="D1049" s="5" t="str">
        <f>VLOOKUP(B1049,'[1]Current Slope List'!$A$29:$M$1904,2,FALSE)</f>
        <v>11SW-A/C1121</v>
      </c>
      <c r="E1049" s="5">
        <f>VLOOKUP(B1049,'[1]Current Slope List'!$A$29:$M$1904,3,FALSE)</f>
        <v>0</v>
      </c>
      <c r="F1049" s="6" t="str">
        <f t="shared" si="32"/>
        <v>WHOLE</v>
      </c>
      <c r="G1049" s="6" t="str">
        <f>VLOOKUP(B1049,'[1]Current Slope List'!$A$29:$M$1904,4,FALSE)</f>
        <v>CP,ML&amp;Wch</v>
      </c>
      <c r="H1049" s="6" t="str">
        <f>VLOOKUP(B1049,'[1]Current Slope List'!$A$29:$M$1904,5,FALSE)</f>
        <v>PML</v>
      </c>
      <c r="I1049" s="6" t="s">
        <v>1708</v>
      </c>
      <c r="K1049" s="6">
        <f>VLOOKUP(B1049,'[1]Current Slope List'!$A$29:$M$1904,11,FALSE)</f>
        <v>0</v>
      </c>
      <c r="L1049" s="5" t="s">
        <v>1915</v>
      </c>
      <c r="M1049" s="5" t="s">
        <v>1916</v>
      </c>
      <c r="N1049" s="5" t="s">
        <v>1697</v>
      </c>
      <c r="O1049" s="7" t="s">
        <v>46</v>
      </c>
      <c r="P1049" s="7">
        <v>40</v>
      </c>
      <c r="Q1049" s="7">
        <v>3.3</v>
      </c>
      <c r="R1049" s="7">
        <v>30</v>
      </c>
      <c r="S1049" s="7">
        <f t="shared" si="33"/>
        <v>99</v>
      </c>
      <c r="T1049" s="17">
        <v>0</v>
      </c>
      <c r="U1049" s="17">
        <v>1</v>
      </c>
      <c r="V1049" s="17">
        <v>0</v>
      </c>
      <c r="W1049" s="17">
        <v>0</v>
      </c>
      <c r="X1049" s="17">
        <v>0</v>
      </c>
      <c r="Y1049" s="6" t="s">
        <v>61</v>
      </c>
      <c r="Z1049" s="6" t="s">
        <v>62</v>
      </c>
      <c r="AA1049" s="9" t="s">
        <v>116</v>
      </c>
      <c r="AB1049" s="9" t="s">
        <v>116</v>
      </c>
      <c r="AC1049" s="9" t="s">
        <v>116</v>
      </c>
      <c r="AD1049" s="9" t="s">
        <v>116</v>
      </c>
      <c r="AE1049" s="9" t="s">
        <v>49</v>
      </c>
      <c r="AF1049" s="5">
        <v>3</v>
      </c>
      <c r="AG1049" s="10">
        <f>VLOOKUP(B1049,[1]NPRS!$A$29:$O$1904,10,FALSE)</f>
        <v>0</v>
      </c>
      <c r="AH1049" s="5" t="s">
        <v>1698</v>
      </c>
      <c r="AI1049" s="6" t="str">
        <f>IF(VLOOKUP(B1049,'[1]intensive 2019'!$A$2:$E$145,1,TRUE)=B1049,"Y","N")</f>
        <v>N</v>
      </c>
      <c r="AJ1049" s="6" t="s">
        <v>50</v>
      </c>
      <c r="AK1049" s="5">
        <v>0</v>
      </c>
      <c r="AL1049" s="6" t="s">
        <v>50</v>
      </c>
      <c r="AM1049" s="6" t="s">
        <v>50</v>
      </c>
      <c r="AN1049" s="6" t="s">
        <v>50</v>
      </c>
      <c r="AO1049" s="6" t="s">
        <v>50</v>
      </c>
      <c r="AP1049" s="6" t="s">
        <v>50</v>
      </c>
    </row>
    <row r="1050" spans="1:42" hidden="1">
      <c r="A1050" s="5">
        <v>1048</v>
      </c>
      <c r="B1050" s="5" t="s">
        <v>1918</v>
      </c>
      <c r="C1050" s="6" t="str">
        <f>IF(VLOOKUP(B1050,'[1]Current Slope List'!$A$29:$M$1904,1,FALSE)=B1050,"Y","N")</f>
        <v>Y</v>
      </c>
      <c r="D1050" s="5" t="str">
        <f>VLOOKUP(B1050,'[1]Current Slope List'!$A$29:$M$1904,2,FALSE)</f>
        <v>11SW-A/C342</v>
      </c>
      <c r="E1050" s="5">
        <f>VLOOKUP(B1050,'[1]Current Slope List'!$A$29:$M$1904,3,FALSE)</f>
        <v>0</v>
      </c>
      <c r="F1050" s="6" t="str">
        <f t="shared" si="32"/>
        <v>WHOLE</v>
      </c>
      <c r="G1050" s="6" t="str">
        <f>VLOOKUP(B1050,'[1]Current Slope List'!$A$29:$M$1904,4,FALSE)</f>
        <v>CP,ML&amp;Wch</v>
      </c>
      <c r="H1050" s="6" t="str">
        <f>VLOOKUP(B1050,'[1]Current Slope List'!$A$29:$M$1904,5,FALSE)</f>
        <v>PML</v>
      </c>
      <c r="I1050" s="6" t="s">
        <v>1708</v>
      </c>
      <c r="K1050" s="6">
        <f>VLOOKUP(B1050,'[1]Current Slope List'!$A$29:$M$1904,11,FALSE)</f>
        <v>0</v>
      </c>
      <c r="L1050" s="5" t="s">
        <v>1915</v>
      </c>
      <c r="M1050" s="5" t="s">
        <v>1916</v>
      </c>
      <c r="N1050" s="5" t="s">
        <v>1697</v>
      </c>
      <c r="O1050" s="7" t="s">
        <v>46</v>
      </c>
      <c r="P1050" s="7">
        <v>50</v>
      </c>
      <c r="Q1050" s="7">
        <v>5</v>
      </c>
      <c r="R1050" s="7">
        <v>55</v>
      </c>
      <c r="S1050" s="7">
        <f t="shared" si="33"/>
        <v>275</v>
      </c>
      <c r="T1050" s="17">
        <v>0</v>
      </c>
      <c r="U1050" s="17">
        <v>1</v>
      </c>
      <c r="V1050" s="17">
        <v>0</v>
      </c>
      <c r="W1050" s="17">
        <v>0</v>
      </c>
      <c r="X1050" s="17">
        <v>0</v>
      </c>
      <c r="Y1050" s="6" t="s">
        <v>1701</v>
      </c>
      <c r="Z1050" s="6" t="s">
        <v>62</v>
      </c>
      <c r="AA1050" s="9" t="s">
        <v>116</v>
      </c>
      <c r="AB1050" s="9" t="s">
        <v>116</v>
      </c>
      <c r="AC1050" s="9" t="s">
        <v>116</v>
      </c>
      <c r="AD1050" s="9" t="s">
        <v>116</v>
      </c>
      <c r="AE1050" s="9" t="s">
        <v>49</v>
      </c>
      <c r="AF1050" s="5">
        <v>3</v>
      </c>
      <c r="AG1050" s="10">
        <f>VLOOKUP(B1050,[1]NPRS!$A$29:$O$1904,10,FALSE)</f>
        <v>0.01</v>
      </c>
      <c r="AH1050" s="5" t="s">
        <v>1698</v>
      </c>
      <c r="AI1050" s="6" t="str">
        <f>IF(VLOOKUP(B1050,'[1]intensive 2019'!$A$2:$E$145,1,TRUE)=B1050,"Y","N")</f>
        <v>N</v>
      </c>
      <c r="AJ1050" s="6" t="s">
        <v>50</v>
      </c>
      <c r="AK1050" s="5">
        <v>31</v>
      </c>
      <c r="AL1050" s="6" t="s">
        <v>50</v>
      </c>
      <c r="AM1050" s="6" t="s">
        <v>50</v>
      </c>
      <c r="AN1050" s="6" t="s">
        <v>50</v>
      </c>
      <c r="AO1050" s="6" t="s">
        <v>50</v>
      </c>
      <c r="AP1050" s="6" t="s">
        <v>50</v>
      </c>
    </row>
    <row r="1051" spans="1:42" hidden="1">
      <c r="A1051" s="5">
        <v>1049</v>
      </c>
      <c r="B1051" s="5" t="s">
        <v>1919</v>
      </c>
      <c r="C1051" s="6" t="str">
        <f>IF(VLOOKUP(B1051,'[1]Current Slope List'!$A$29:$M$1904,1,FALSE)=B1051,"Y","N")</f>
        <v>Y</v>
      </c>
      <c r="D1051" s="5" t="str">
        <f>VLOOKUP(B1051,'[1]Current Slope List'!$A$29:$M$1904,2,FALSE)</f>
        <v>11SW-A/C349</v>
      </c>
      <c r="E1051" s="5">
        <f>VLOOKUP(B1051,'[1]Current Slope List'!$A$29:$M$1904,3,FALSE)</f>
        <v>2</v>
      </c>
      <c r="F1051" s="6">
        <f t="shared" si="32"/>
        <v>2</v>
      </c>
      <c r="G1051" s="6" t="str">
        <f>VLOOKUP(B1051,'[1]Current Slope List'!$A$29:$M$1904,4,FALSE)</f>
        <v>CP,ML&amp;Wch</v>
      </c>
      <c r="H1051" s="6" t="str">
        <f>VLOOKUP(B1051,'[1]Current Slope List'!$A$29:$M$1904,5,FALSE)</f>
        <v>PML</v>
      </c>
      <c r="I1051" s="6" t="s">
        <v>1708</v>
      </c>
      <c r="K1051" s="6">
        <f>VLOOKUP(B1051,'[1]Current Slope List'!$A$29:$M$1904,11,FALSE)</f>
        <v>0</v>
      </c>
      <c r="L1051" s="5" t="s">
        <v>1915</v>
      </c>
      <c r="M1051" s="5" t="s">
        <v>1916</v>
      </c>
      <c r="N1051" s="5" t="s">
        <v>1697</v>
      </c>
      <c r="O1051" s="7" t="s">
        <v>46</v>
      </c>
      <c r="P1051" s="7">
        <v>58</v>
      </c>
      <c r="Q1051" s="7">
        <v>4.2</v>
      </c>
      <c r="R1051" s="7">
        <v>55</v>
      </c>
      <c r="S1051" s="7">
        <f t="shared" si="33"/>
        <v>231</v>
      </c>
      <c r="T1051" s="17">
        <v>0</v>
      </c>
      <c r="U1051" s="17">
        <v>0</v>
      </c>
      <c r="V1051" s="17">
        <v>0</v>
      </c>
      <c r="W1051" s="17">
        <v>1</v>
      </c>
      <c r="X1051" s="17">
        <v>0</v>
      </c>
      <c r="Y1051" s="6" t="s">
        <v>61</v>
      </c>
      <c r="Z1051" s="6" t="s">
        <v>62</v>
      </c>
      <c r="AA1051" s="9" t="s">
        <v>116</v>
      </c>
      <c r="AB1051" s="9" t="s">
        <v>116</v>
      </c>
      <c r="AC1051" s="9" t="s">
        <v>116</v>
      </c>
      <c r="AD1051" s="9" t="s">
        <v>116</v>
      </c>
      <c r="AE1051" s="9" t="s">
        <v>49</v>
      </c>
      <c r="AF1051" s="5">
        <v>1</v>
      </c>
      <c r="AG1051" s="10">
        <f>VLOOKUP(B1051,[1]NPRS!$A$29:$O$1904,10,FALSE)</f>
        <v>0.05</v>
      </c>
      <c r="AH1051" s="5" t="s">
        <v>1728</v>
      </c>
      <c r="AI1051" s="6" t="str">
        <f>IF(VLOOKUP(B1051,'[1]intensive 2019'!$A$2:$E$145,1,TRUE)=B1051,"Y","N")</f>
        <v>N</v>
      </c>
      <c r="AJ1051" s="6" t="s">
        <v>50</v>
      </c>
      <c r="AL1051" s="6" t="s">
        <v>50</v>
      </c>
      <c r="AM1051" s="6" t="s">
        <v>50</v>
      </c>
      <c r="AN1051" s="6" t="s">
        <v>50</v>
      </c>
      <c r="AO1051" s="6" t="s">
        <v>50</v>
      </c>
      <c r="AP1051" s="6" t="s">
        <v>50</v>
      </c>
    </row>
    <row r="1052" spans="1:42" hidden="1">
      <c r="A1052" s="5">
        <v>1050</v>
      </c>
      <c r="B1052" s="5" t="s">
        <v>1920</v>
      </c>
      <c r="C1052" s="6" t="str">
        <f>IF(VLOOKUP(B1052,'[1]Current Slope List'!$A$29:$M$1904,1,FALSE)=B1052,"Y","N")</f>
        <v>Y</v>
      </c>
      <c r="D1052" s="5" t="str">
        <f>VLOOKUP(B1052,'[1]Current Slope List'!$A$29:$M$1904,2,FALSE)</f>
        <v>11SW-A/C686</v>
      </c>
      <c r="E1052" s="5">
        <f>VLOOKUP(B1052,'[1]Current Slope List'!$A$29:$M$1904,3,FALSE)</f>
        <v>0</v>
      </c>
      <c r="F1052" s="6" t="str">
        <f t="shared" si="32"/>
        <v>WHOLE</v>
      </c>
      <c r="G1052" s="6" t="str">
        <f>VLOOKUP(B1052,'[1]Current Slope List'!$A$29:$M$1904,4,FALSE)</f>
        <v>CP,ML&amp;Wch</v>
      </c>
      <c r="H1052" s="6" t="str">
        <f>VLOOKUP(B1052,'[1]Current Slope List'!$A$29:$M$1904,5,FALSE)</f>
        <v>PML</v>
      </c>
      <c r="I1052" s="6" t="s">
        <v>1708</v>
      </c>
      <c r="K1052" s="6">
        <f>VLOOKUP(B1052,'[1]Current Slope List'!$A$29:$M$1904,11,FALSE)</f>
        <v>0</v>
      </c>
      <c r="L1052" s="5" t="s">
        <v>1915</v>
      </c>
      <c r="M1052" s="5" t="s">
        <v>1916</v>
      </c>
      <c r="N1052" s="5" t="s">
        <v>1697</v>
      </c>
      <c r="O1052" s="7" t="s">
        <v>46</v>
      </c>
      <c r="P1052" s="7">
        <v>55</v>
      </c>
      <c r="Q1052" s="7">
        <v>3</v>
      </c>
      <c r="R1052" s="7">
        <v>73</v>
      </c>
      <c r="S1052" s="7">
        <f t="shared" si="33"/>
        <v>219</v>
      </c>
      <c r="T1052" s="17">
        <v>0</v>
      </c>
      <c r="U1052" s="17">
        <v>1</v>
      </c>
      <c r="V1052" s="17">
        <v>0</v>
      </c>
      <c r="W1052" s="17">
        <v>0</v>
      </c>
      <c r="X1052" s="17">
        <v>0</v>
      </c>
      <c r="Y1052" s="6" t="s">
        <v>61</v>
      </c>
      <c r="Z1052" s="6" t="s">
        <v>62</v>
      </c>
      <c r="AA1052" s="9" t="s">
        <v>116</v>
      </c>
      <c r="AB1052" s="9" t="s">
        <v>116</v>
      </c>
      <c r="AC1052" s="9" t="s">
        <v>116</v>
      </c>
      <c r="AD1052" s="9" t="s">
        <v>116</v>
      </c>
      <c r="AE1052" s="9" t="s">
        <v>49</v>
      </c>
      <c r="AF1052" s="5">
        <v>2</v>
      </c>
      <c r="AG1052" s="10">
        <f>VLOOKUP(B1052,[1]NPRS!$A$29:$O$1904,10,FALSE)</f>
        <v>0.27</v>
      </c>
      <c r="AH1052" s="5" t="s">
        <v>1698</v>
      </c>
      <c r="AI1052" s="6" t="str">
        <f>IF(VLOOKUP(B1052,'[1]intensive 2019'!$A$2:$E$145,1,TRUE)=B1052,"Y","N")</f>
        <v>N</v>
      </c>
      <c r="AJ1052" s="6" t="s">
        <v>50</v>
      </c>
      <c r="AK1052" s="5">
        <v>26</v>
      </c>
      <c r="AL1052" s="6" t="s">
        <v>50</v>
      </c>
      <c r="AM1052" s="6" t="s">
        <v>50</v>
      </c>
      <c r="AN1052" s="6" t="s">
        <v>50</v>
      </c>
      <c r="AO1052" s="6" t="str">
        <f>IF(VLOOKUP(B1052,[1]Roadside!$B$2:$D$186,1,FALSE)=B1052,"Y","N")</f>
        <v>Y</v>
      </c>
      <c r="AP1052" s="6" t="s">
        <v>50</v>
      </c>
    </row>
    <row r="1053" spans="1:42" hidden="1">
      <c r="A1053" s="5">
        <v>1051</v>
      </c>
      <c r="B1053" s="5" t="s">
        <v>1921</v>
      </c>
      <c r="C1053" s="6" t="str">
        <f>IF(VLOOKUP(B1053,'[1]Current Slope List'!$A$29:$M$1904,1,FALSE)=B1053,"Y","N")</f>
        <v>Y</v>
      </c>
      <c r="D1053" s="5" t="str">
        <f>VLOOKUP(B1053,'[1]Current Slope List'!$A$29:$M$1904,2,FALSE)</f>
        <v>11SW-A/C695</v>
      </c>
      <c r="E1053" s="5" t="str">
        <f>VLOOKUP(B1053,'[1]Current Slope List'!$A$29:$M$1904,3,FALSE)</f>
        <v>1,2</v>
      </c>
      <c r="F1053" s="6" t="str">
        <f t="shared" si="32"/>
        <v>1,2</v>
      </c>
      <c r="G1053" s="6" t="str">
        <f>VLOOKUP(B1053,'[1]Current Slope List'!$A$29:$M$1904,4,FALSE)</f>
        <v>CP,ML&amp;Wch</v>
      </c>
      <c r="H1053" s="6" t="str">
        <f>VLOOKUP(B1053,'[1]Current Slope List'!$A$29:$M$1904,5,FALSE)</f>
        <v>PML</v>
      </c>
      <c r="I1053" s="6" t="s">
        <v>1708</v>
      </c>
      <c r="K1053" s="6">
        <f>VLOOKUP(B1053,'[1]Current Slope List'!$A$29:$M$1904,11,FALSE)</f>
        <v>0</v>
      </c>
      <c r="L1053" s="5" t="s">
        <v>1915</v>
      </c>
      <c r="M1053" s="5" t="s">
        <v>1916</v>
      </c>
      <c r="N1053" s="5" t="s">
        <v>1795</v>
      </c>
      <c r="O1053" s="7" t="s">
        <v>46</v>
      </c>
      <c r="P1053" s="7">
        <v>65</v>
      </c>
      <c r="Q1053" s="7">
        <v>5</v>
      </c>
      <c r="R1053" s="7">
        <v>51</v>
      </c>
      <c r="S1053" s="7">
        <f t="shared" si="33"/>
        <v>255</v>
      </c>
      <c r="T1053" s="17">
        <v>0.34</v>
      </c>
      <c r="U1053" s="17">
        <v>0.33</v>
      </c>
      <c r="V1053" s="17">
        <v>0.33</v>
      </c>
      <c r="W1053" s="17">
        <v>0</v>
      </c>
      <c r="X1053" s="17">
        <v>0</v>
      </c>
      <c r="Y1053" s="6" t="s">
        <v>78</v>
      </c>
      <c r="Z1053" s="6" t="s">
        <v>72</v>
      </c>
      <c r="AA1053" s="9" t="s">
        <v>116</v>
      </c>
      <c r="AB1053" s="9" t="s">
        <v>116</v>
      </c>
      <c r="AC1053" s="9" t="s">
        <v>116</v>
      </c>
      <c r="AD1053" s="9" t="s">
        <v>116</v>
      </c>
      <c r="AE1053" s="9" t="s">
        <v>49</v>
      </c>
      <c r="AF1053" s="5">
        <v>3</v>
      </c>
      <c r="AG1053" s="10">
        <f>VLOOKUP(B1053,[1]NPRS!$A$29:$O$1904,10,FALSE)</f>
        <v>0</v>
      </c>
      <c r="AH1053" s="5" t="s">
        <v>1698</v>
      </c>
      <c r="AI1053" s="6" t="str">
        <f>IF(VLOOKUP(B1053,'[1]intensive 2019'!$A$2:$E$145,1,TRUE)=B1053,"Y","N")</f>
        <v>N</v>
      </c>
      <c r="AJ1053" s="6" t="s">
        <v>50</v>
      </c>
      <c r="AK1053" s="5">
        <v>2</v>
      </c>
      <c r="AL1053" s="6" t="s">
        <v>50</v>
      </c>
      <c r="AM1053" s="6" t="s">
        <v>50</v>
      </c>
      <c r="AN1053" s="6" t="s">
        <v>50</v>
      </c>
      <c r="AO1053" s="6" t="str">
        <f>IF(VLOOKUP(B1053,[1]Roadside!$B$2:$D$186,1,FALSE)=B1053,"Y","N")</f>
        <v>Y</v>
      </c>
      <c r="AP1053" s="6" t="s">
        <v>50</v>
      </c>
    </row>
    <row r="1054" spans="1:42" hidden="1">
      <c r="A1054" s="5">
        <v>1052</v>
      </c>
      <c r="B1054" s="5" t="s">
        <v>1922</v>
      </c>
      <c r="C1054" s="6" t="str">
        <f>IF(VLOOKUP(B1054,'[1]Current Slope List'!$A$29:$M$1904,1,FALSE)=B1054,"Y","N")</f>
        <v>Y</v>
      </c>
      <c r="D1054" s="5" t="str">
        <f>VLOOKUP(B1054,'[1]Current Slope List'!$A$29:$M$1904,2,FALSE)</f>
        <v>11SW-A/C696</v>
      </c>
      <c r="E1054" s="5">
        <f>VLOOKUP(B1054,'[1]Current Slope List'!$A$29:$M$1904,3,FALSE)</f>
        <v>0</v>
      </c>
      <c r="F1054" s="6" t="str">
        <f t="shared" si="32"/>
        <v>WHOLE</v>
      </c>
      <c r="G1054" s="6" t="str">
        <f>VLOOKUP(B1054,'[1]Current Slope List'!$A$29:$M$1904,4,FALSE)</f>
        <v>CP,ML&amp;Wch</v>
      </c>
      <c r="H1054" s="6" t="str">
        <f>VLOOKUP(B1054,'[1]Current Slope List'!$A$29:$M$1904,5,FALSE)</f>
        <v>PML</v>
      </c>
      <c r="I1054" s="6" t="s">
        <v>1708</v>
      </c>
      <c r="K1054" s="6">
        <f>VLOOKUP(B1054,'[1]Current Slope List'!$A$29:$M$1904,11,FALSE)</f>
        <v>0</v>
      </c>
      <c r="L1054" s="5" t="s">
        <v>1915</v>
      </c>
      <c r="M1054" s="5" t="s">
        <v>1916</v>
      </c>
      <c r="N1054" s="5" t="s">
        <v>1697</v>
      </c>
      <c r="O1054" s="7" t="s">
        <v>46</v>
      </c>
      <c r="P1054" s="7">
        <v>60</v>
      </c>
      <c r="Q1054" s="7">
        <v>4.5</v>
      </c>
      <c r="R1054" s="7">
        <v>43</v>
      </c>
      <c r="S1054" s="7">
        <f t="shared" si="33"/>
        <v>193.5</v>
      </c>
      <c r="T1054" s="17">
        <v>0</v>
      </c>
      <c r="U1054" s="17">
        <v>1</v>
      </c>
      <c r="V1054" s="17">
        <v>0</v>
      </c>
      <c r="W1054" s="17">
        <v>0</v>
      </c>
      <c r="X1054" s="17">
        <v>0</v>
      </c>
      <c r="Y1054" s="6" t="s">
        <v>1701</v>
      </c>
      <c r="Z1054" s="6" t="s">
        <v>72</v>
      </c>
      <c r="AA1054" s="9" t="s">
        <v>116</v>
      </c>
      <c r="AB1054" s="9" t="s">
        <v>116</v>
      </c>
      <c r="AC1054" s="9" t="s">
        <v>116</v>
      </c>
      <c r="AD1054" s="9" t="s">
        <v>116</v>
      </c>
      <c r="AE1054" s="9" t="s">
        <v>49</v>
      </c>
      <c r="AF1054" s="5">
        <v>3</v>
      </c>
      <c r="AG1054" s="10">
        <f>VLOOKUP(B1054,[1]NPRS!$A$29:$O$1904,10,FALSE)</f>
        <v>0</v>
      </c>
      <c r="AH1054" s="5" t="s">
        <v>1698</v>
      </c>
      <c r="AI1054" s="6" t="str">
        <f>IF(VLOOKUP(B1054,'[1]intensive 2019'!$A$2:$E$145,1,TRUE)=B1054,"Y","N")</f>
        <v>N</v>
      </c>
      <c r="AJ1054" s="6" t="s">
        <v>50</v>
      </c>
      <c r="AK1054" s="5">
        <v>6</v>
      </c>
      <c r="AL1054" s="6" t="s">
        <v>50</v>
      </c>
      <c r="AM1054" s="6" t="s">
        <v>50</v>
      </c>
      <c r="AN1054" s="6" t="s">
        <v>50</v>
      </c>
      <c r="AO1054" s="6" t="str">
        <f>IF(VLOOKUP(B1054,[1]Roadside!$B$2:$D$186,1,FALSE)=B1054,"Y","N")</f>
        <v>Y</v>
      </c>
      <c r="AP1054" s="6" t="s">
        <v>50</v>
      </c>
    </row>
    <row r="1055" spans="1:42" hidden="1">
      <c r="A1055" s="5">
        <v>1054</v>
      </c>
      <c r="B1055" s="5" t="s">
        <v>1923</v>
      </c>
      <c r="C1055" s="6" t="str">
        <f>IF(VLOOKUP(B1055,'[1]Current Slope List'!$A$29:$M$1904,1,FALSE)=B1055,"Y","N")</f>
        <v>Y</v>
      </c>
      <c r="D1055" s="5" t="str">
        <f>VLOOKUP(B1055,'[1]Current Slope List'!$A$29:$M$1904,2,FALSE)</f>
        <v>11SW-A/FR153</v>
      </c>
      <c r="E1055" s="5">
        <f>VLOOKUP(B1055,'[1]Current Slope List'!$A$29:$M$1904,3,FALSE)</f>
        <v>0</v>
      </c>
      <c r="F1055" s="6" t="str">
        <f t="shared" si="32"/>
        <v>WHOLE</v>
      </c>
      <c r="G1055" s="6" t="str">
        <f>VLOOKUP(B1055,'[1]Current Slope List'!$A$29:$M$1904,4,FALSE)</f>
        <v>CP,ML&amp;Wch</v>
      </c>
      <c r="H1055" s="6" t="str">
        <f>VLOOKUP(B1055,'[1]Current Slope List'!$A$29:$M$1904,5,FALSE)</f>
        <v>PML</v>
      </c>
      <c r="I1055" s="6" t="s">
        <v>1708</v>
      </c>
      <c r="K1055" s="6">
        <f>VLOOKUP(B1055,'[1]Current Slope List'!$A$29:$M$1904,11,FALSE)</f>
        <v>0</v>
      </c>
      <c r="L1055" s="5" t="s">
        <v>1915</v>
      </c>
      <c r="M1055" s="5" t="s">
        <v>1916</v>
      </c>
      <c r="N1055" s="5" t="s">
        <v>1697</v>
      </c>
      <c r="O1055" s="7" t="s">
        <v>46</v>
      </c>
      <c r="P1055" s="7">
        <v>45</v>
      </c>
      <c r="Q1055" s="7">
        <v>6.2</v>
      </c>
      <c r="R1055" s="7">
        <v>65</v>
      </c>
      <c r="S1055" s="7">
        <f t="shared" si="33"/>
        <v>403</v>
      </c>
      <c r="T1055" s="17">
        <v>0</v>
      </c>
      <c r="U1055" s="17">
        <v>1</v>
      </c>
      <c r="V1055" s="17">
        <v>0</v>
      </c>
      <c r="W1055" s="17">
        <v>0</v>
      </c>
      <c r="X1055" s="17">
        <v>0</v>
      </c>
      <c r="Y1055" s="6" t="s">
        <v>61</v>
      </c>
      <c r="Z1055" s="6" t="s">
        <v>62</v>
      </c>
      <c r="AA1055" s="9" t="s">
        <v>270</v>
      </c>
      <c r="AB1055" s="9" t="s">
        <v>969</v>
      </c>
      <c r="AC1055" s="9" t="s">
        <v>351</v>
      </c>
      <c r="AD1055" s="9" t="s">
        <v>113</v>
      </c>
      <c r="AE1055" s="9" t="s">
        <v>62</v>
      </c>
      <c r="AF1055" s="5">
        <v>3</v>
      </c>
      <c r="AG1055" s="10">
        <f>VLOOKUP(B1055,[1]NPRS!$A$29:$O$1904,10,FALSE)</f>
        <v>0.01</v>
      </c>
      <c r="AH1055" s="5" t="s">
        <v>1698</v>
      </c>
      <c r="AI1055" s="6" t="str">
        <f>IF(VLOOKUP(B1055,'[1]intensive 2019'!$A$2:$E$145,1,TRUE)=B1055,"Y","N")</f>
        <v>N</v>
      </c>
      <c r="AJ1055" s="6" t="s">
        <v>50</v>
      </c>
      <c r="AK1055" s="5">
        <v>4</v>
      </c>
      <c r="AL1055" s="6" t="s">
        <v>50</v>
      </c>
      <c r="AM1055" s="6" t="s">
        <v>50</v>
      </c>
      <c r="AN1055" s="6" t="s">
        <v>50</v>
      </c>
      <c r="AO1055" s="6" t="s">
        <v>50</v>
      </c>
      <c r="AP1055" s="6" t="s">
        <v>50</v>
      </c>
    </row>
    <row r="1056" spans="1:42" hidden="1">
      <c r="A1056" s="5">
        <v>1055</v>
      </c>
      <c r="B1056" s="5" t="s">
        <v>1924</v>
      </c>
      <c r="C1056" s="6" t="str">
        <f>IF(VLOOKUP(B1056,'[1]Current Slope List'!$A$29:$M$1904,1,FALSE)=B1056,"Y","N")</f>
        <v>Y</v>
      </c>
      <c r="D1056" s="5" t="str">
        <f>VLOOKUP(B1056,'[1]Current Slope List'!$A$29:$M$1904,2,FALSE)</f>
        <v>11SW-A/F154</v>
      </c>
      <c r="E1056" s="5">
        <f>VLOOKUP(B1056,'[1]Current Slope List'!$A$29:$M$1904,3,FALSE)</f>
        <v>0</v>
      </c>
      <c r="F1056" s="6" t="str">
        <f t="shared" si="32"/>
        <v>WHOLE</v>
      </c>
      <c r="G1056" s="6" t="str">
        <f>VLOOKUP(B1056,'[1]Current Slope List'!$A$29:$M$1904,4,FALSE)</f>
        <v>CP,ML&amp;Wch</v>
      </c>
      <c r="H1056" s="6" t="str">
        <f>VLOOKUP(B1056,'[1]Current Slope List'!$A$29:$M$1904,5,FALSE)</f>
        <v>PML</v>
      </c>
      <c r="I1056" s="6" t="s">
        <v>1708</v>
      </c>
      <c r="K1056" s="6">
        <f>VLOOKUP(B1056,'[1]Current Slope List'!$A$29:$M$1904,11,FALSE)</f>
        <v>0</v>
      </c>
      <c r="L1056" s="5" t="s">
        <v>1915</v>
      </c>
      <c r="M1056" s="5" t="s">
        <v>1916</v>
      </c>
      <c r="N1056" s="5" t="s">
        <v>1697</v>
      </c>
      <c r="O1056" s="7" t="s">
        <v>46</v>
      </c>
      <c r="P1056" s="7">
        <v>35</v>
      </c>
      <c r="Q1056" s="7">
        <v>9.1999999999999993</v>
      </c>
      <c r="R1056" s="7">
        <v>55</v>
      </c>
      <c r="S1056" s="7">
        <f t="shared" si="33"/>
        <v>505.99999999999994</v>
      </c>
      <c r="T1056" s="17">
        <v>0</v>
      </c>
      <c r="U1056" s="17">
        <v>1</v>
      </c>
      <c r="V1056" s="17">
        <v>0</v>
      </c>
      <c r="W1056" s="17">
        <v>0</v>
      </c>
      <c r="X1056" s="17">
        <v>0</v>
      </c>
      <c r="Y1056" s="6" t="s">
        <v>61</v>
      </c>
      <c r="Z1056" s="6" t="s">
        <v>62</v>
      </c>
      <c r="AA1056" s="9" t="s">
        <v>116</v>
      </c>
      <c r="AB1056" s="9" t="s">
        <v>116</v>
      </c>
      <c r="AC1056" s="9" t="s">
        <v>116</v>
      </c>
      <c r="AD1056" s="9" t="s">
        <v>116</v>
      </c>
      <c r="AE1056" s="9" t="s">
        <v>49</v>
      </c>
      <c r="AF1056" s="5">
        <v>2</v>
      </c>
      <c r="AG1056" s="10">
        <f>VLOOKUP(B1056,[1]NPRS!$A$29:$O$1904,10,FALSE)</f>
        <v>0.08</v>
      </c>
      <c r="AH1056" s="5" t="s">
        <v>1698</v>
      </c>
      <c r="AI1056" s="6" t="str">
        <f>IF(VLOOKUP(B1056,'[1]intensive 2019'!$A$2:$E$145,1,TRUE)=B1056,"Y","N")</f>
        <v>N</v>
      </c>
      <c r="AJ1056" s="6" t="s">
        <v>50</v>
      </c>
      <c r="AK1056" s="5">
        <v>54</v>
      </c>
      <c r="AL1056" s="6" t="s">
        <v>50</v>
      </c>
      <c r="AM1056" s="6" t="s">
        <v>50</v>
      </c>
      <c r="AN1056" s="6" t="s">
        <v>50</v>
      </c>
      <c r="AO1056" s="6" t="str">
        <f>IF(VLOOKUP(B1056,[1]Roadside!$B$2:$D$186,1,FALSE)=B1056,"Y","N")</f>
        <v>Y</v>
      </c>
      <c r="AP1056" s="6" t="s">
        <v>50</v>
      </c>
    </row>
    <row r="1057" spans="1:42" hidden="1">
      <c r="A1057" s="5">
        <v>1056</v>
      </c>
      <c r="B1057" s="5" t="s">
        <v>1925</v>
      </c>
      <c r="C1057" s="6" t="str">
        <f>IF(VLOOKUP(B1057,'[1]Current Slope List'!$A$29:$M$1904,1,FALSE)=B1057,"Y","N")</f>
        <v>Y</v>
      </c>
      <c r="D1057" s="5" t="str">
        <f>VLOOKUP(B1057,'[1]Current Slope List'!$A$29:$M$1904,2,FALSE)</f>
        <v>11SW-A/F155</v>
      </c>
      <c r="E1057" s="5">
        <f>VLOOKUP(B1057,'[1]Current Slope List'!$A$29:$M$1904,3,FALSE)</f>
        <v>0</v>
      </c>
      <c r="F1057" s="6" t="str">
        <f t="shared" si="32"/>
        <v>WHOLE</v>
      </c>
      <c r="G1057" s="6" t="str">
        <f>VLOOKUP(B1057,'[1]Current Slope List'!$A$29:$M$1904,4,FALSE)</f>
        <v>CP,ML&amp;Wch</v>
      </c>
      <c r="H1057" s="6" t="str">
        <f>VLOOKUP(B1057,'[1]Current Slope List'!$A$29:$M$1904,5,FALSE)</f>
        <v>PML</v>
      </c>
      <c r="I1057" s="6" t="s">
        <v>1708</v>
      </c>
      <c r="K1057" s="6">
        <f>VLOOKUP(B1057,'[1]Current Slope List'!$A$29:$M$1904,11,FALSE)</f>
        <v>0</v>
      </c>
      <c r="L1057" s="5" t="s">
        <v>1915</v>
      </c>
      <c r="M1057" s="5" t="s">
        <v>1916</v>
      </c>
      <c r="N1057" s="5" t="s">
        <v>1697</v>
      </c>
      <c r="O1057" s="7" t="s">
        <v>46</v>
      </c>
      <c r="P1057" s="7">
        <v>45</v>
      </c>
      <c r="Q1057" s="7">
        <v>6</v>
      </c>
      <c r="R1057" s="7">
        <v>35</v>
      </c>
      <c r="S1057" s="7">
        <f t="shared" si="33"/>
        <v>210</v>
      </c>
      <c r="T1057" s="17">
        <v>0</v>
      </c>
      <c r="U1057" s="17">
        <v>1</v>
      </c>
      <c r="V1057" s="17">
        <v>0</v>
      </c>
      <c r="W1057" s="17">
        <v>0</v>
      </c>
      <c r="X1057" s="17">
        <v>0</v>
      </c>
      <c r="Y1057" s="6" t="s">
        <v>61</v>
      </c>
      <c r="Z1057" s="6" t="s">
        <v>62</v>
      </c>
      <c r="AA1057" s="9" t="s">
        <v>116</v>
      </c>
      <c r="AB1057" s="9" t="s">
        <v>116</v>
      </c>
      <c r="AC1057" s="9" t="s">
        <v>116</v>
      </c>
      <c r="AD1057" s="9" t="s">
        <v>116</v>
      </c>
      <c r="AE1057" s="9" t="s">
        <v>49</v>
      </c>
      <c r="AF1057" s="5">
        <v>1</v>
      </c>
      <c r="AG1057" s="10">
        <f>VLOOKUP(B1057,[1]NPRS!$A$29:$O$1904,10,FALSE)</f>
        <v>1.24</v>
      </c>
      <c r="AH1057" s="5" t="s">
        <v>1698</v>
      </c>
      <c r="AI1057" s="6" t="str">
        <f>IF(VLOOKUP(B1057,'[1]intensive 2019'!$A$2:$E$145,1,TRUE)=B1057,"Y","N")</f>
        <v>N</v>
      </c>
      <c r="AJ1057" s="6" t="s">
        <v>50</v>
      </c>
      <c r="AK1057" s="5">
        <v>31</v>
      </c>
      <c r="AL1057" s="6" t="s">
        <v>50</v>
      </c>
      <c r="AM1057" s="6" t="s">
        <v>50</v>
      </c>
      <c r="AN1057" s="6" t="s">
        <v>50</v>
      </c>
      <c r="AO1057" s="6" t="s">
        <v>50</v>
      </c>
      <c r="AP1057" s="6" t="s">
        <v>50</v>
      </c>
    </row>
    <row r="1058" spans="1:42" hidden="1">
      <c r="A1058" s="5">
        <v>1057</v>
      </c>
      <c r="B1058" s="5" t="s">
        <v>1926</v>
      </c>
      <c r="C1058" s="6" t="str">
        <f>IF(VLOOKUP(B1058,'[1]Current Slope List'!$A$29:$M$1904,1,FALSE)=B1058,"Y","N")</f>
        <v>Y</v>
      </c>
      <c r="D1058" s="5" t="str">
        <f>VLOOKUP(B1058,'[1]Current Slope List'!$A$29:$M$1904,2,FALSE)</f>
        <v>11SW-A/F251</v>
      </c>
      <c r="E1058" s="5">
        <f>VLOOKUP(B1058,'[1]Current Slope List'!$A$29:$M$1904,3,FALSE)</f>
        <v>0</v>
      </c>
      <c r="F1058" s="6" t="str">
        <f t="shared" si="32"/>
        <v>WHOLE</v>
      </c>
      <c r="G1058" s="6" t="str">
        <f>VLOOKUP(B1058,'[1]Current Slope List'!$A$29:$M$1904,4,FALSE)</f>
        <v>CP,ML&amp;Wch</v>
      </c>
      <c r="H1058" s="6" t="str">
        <f>VLOOKUP(B1058,'[1]Current Slope List'!$A$29:$M$1904,5,FALSE)</f>
        <v>PML</v>
      </c>
      <c r="I1058" s="6" t="s">
        <v>1708</v>
      </c>
      <c r="K1058" s="6">
        <f>VLOOKUP(B1058,'[1]Current Slope List'!$A$29:$M$1904,11,FALSE)</f>
        <v>0</v>
      </c>
      <c r="L1058" s="5" t="s">
        <v>1915</v>
      </c>
      <c r="M1058" s="5" t="s">
        <v>1916</v>
      </c>
      <c r="N1058" s="5" t="s">
        <v>1697</v>
      </c>
      <c r="O1058" s="7" t="s">
        <v>46</v>
      </c>
      <c r="P1058" s="7">
        <v>55</v>
      </c>
      <c r="Q1058" s="7">
        <v>6</v>
      </c>
      <c r="R1058" s="7">
        <v>22</v>
      </c>
      <c r="S1058" s="7">
        <f t="shared" si="33"/>
        <v>132</v>
      </c>
      <c r="T1058" s="17">
        <v>0</v>
      </c>
      <c r="U1058" s="17">
        <v>1</v>
      </c>
      <c r="V1058" s="17">
        <v>0</v>
      </c>
      <c r="W1058" s="17">
        <v>0</v>
      </c>
      <c r="X1058" s="17">
        <v>0</v>
      </c>
      <c r="Y1058" s="6" t="s">
        <v>61</v>
      </c>
      <c r="Z1058" s="6" t="s">
        <v>62</v>
      </c>
      <c r="AA1058" s="9" t="s">
        <v>116</v>
      </c>
      <c r="AB1058" s="9" t="s">
        <v>116</v>
      </c>
      <c r="AC1058" s="9" t="s">
        <v>116</v>
      </c>
      <c r="AD1058" s="9" t="s">
        <v>116</v>
      </c>
      <c r="AE1058" s="9" t="s">
        <v>49</v>
      </c>
      <c r="AF1058" s="5">
        <v>3</v>
      </c>
      <c r="AG1058" s="10">
        <f>VLOOKUP(B1058,[1]NPRS!$A$29:$O$1904,10,FALSE)</f>
        <v>0.01</v>
      </c>
      <c r="AH1058" s="5" t="s">
        <v>1698</v>
      </c>
      <c r="AI1058" s="6" t="str">
        <f>IF(VLOOKUP(B1058,'[1]intensive 2019'!$A$2:$E$145,1,TRUE)=B1058,"Y","N")</f>
        <v>N</v>
      </c>
      <c r="AJ1058" s="6" t="s">
        <v>50</v>
      </c>
      <c r="AK1058" s="5">
        <v>10</v>
      </c>
      <c r="AL1058" s="6" t="s">
        <v>50</v>
      </c>
      <c r="AM1058" s="6" t="s">
        <v>50</v>
      </c>
      <c r="AN1058" s="6" t="s">
        <v>50</v>
      </c>
      <c r="AO1058" s="6" t="s">
        <v>50</v>
      </c>
      <c r="AP1058" s="6" t="s">
        <v>50</v>
      </c>
    </row>
    <row r="1059" spans="1:42" hidden="1">
      <c r="A1059" s="5">
        <v>1058</v>
      </c>
      <c r="B1059" s="5" t="s">
        <v>1927</v>
      </c>
      <c r="C1059" s="6" t="str">
        <f>IF(VLOOKUP(B1059,'[1]Current Slope List'!$A$29:$M$1904,1,FALSE)=B1059,"Y","N")</f>
        <v>Y</v>
      </c>
      <c r="D1059" s="5" t="str">
        <f>VLOOKUP(B1059,'[1]Current Slope List'!$A$29:$M$1904,2,FALSE)</f>
        <v>11SW-A/F67</v>
      </c>
      <c r="E1059" s="5">
        <f>VLOOKUP(B1059,'[1]Current Slope List'!$A$29:$M$1904,3,FALSE)</f>
        <v>0</v>
      </c>
      <c r="F1059" s="6" t="str">
        <f t="shared" si="32"/>
        <v>WHOLE</v>
      </c>
      <c r="G1059" s="6" t="str">
        <f>VLOOKUP(B1059,'[1]Current Slope List'!$A$29:$M$1904,4,FALSE)</f>
        <v>CP,ML&amp;Wch</v>
      </c>
      <c r="H1059" s="6" t="str">
        <f>VLOOKUP(B1059,'[1]Current Slope List'!$A$29:$M$1904,5,FALSE)</f>
        <v>PML</v>
      </c>
      <c r="I1059" s="6" t="s">
        <v>1708</v>
      </c>
      <c r="K1059" s="6">
        <f>VLOOKUP(B1059,'[1]Current Slope List'!$A$29:$M$1904,11,FALSE)</f>
        <v>0</v>
      </c>
      <c r="L1059" s="5" t="s">
        <v>1915</v>
      </c>
      <c r="M1059" s="5" t="s">
        <v>1916</v>
      </c>
      <c r="N1059" s="5" t="s">
        <v>1697</v>
      </c>
      <c r="O1059" s="7" t="s">
        <v>46</v>
      </c>
      <c r="P1059" s="7">
        <v>40</v>
      </c>
      <c r="Q1059" s="7">
        <v>8</v>
      </c>
      <c r="R1059" s="7">
        <v>29</v>
      </c>
      <c r="S1059" s="7">
        <f t="shared" si="33"/>
        <v>232</v>
      </c>
      <c r="T1059" s="17">
        <v>0</v>
      </c>
      <c r="U1059" s="17">
        <v>1</v>
      </c>
      <c r="V1059" s="17">
        <v>0</v>
      </c>
      <c r="W1059" s="17">
        <v>0</v>
      </c>
      <c r="X1059" s="17">
        <v>0</v>
      </c>
      <c r="Y1059" s="6" t="s">
        <v>61</v>
      </c>
      <c r="Z1059" s="6" t="s">
        <v>62</v>
      </c>
      <c r="AA1059" s="9" t="s">
        <v>116</v>
      </c>
      <c r="AB1059" s="9" t="s">
        <v>116</v>
      </c>
      <c r="AC1059" s="9" t="s">
        <v>116</v>
      </c>
      <c r="AD1059" s="9" t="s">
        <v>116</v>
      </c>
      <c r="AE1059" s="9" t="s">
        <v>49</v>
      </c>
      <c r="AF1059" s="5">
        <v>2</v>
      </c>
      <c r="AG1059" s="10">
        <f>VLOOKUP(B1059,[1]NPRS!$A$29:$O$1904,10,FALSE)</f>
        <v>1.9</v>
      </c>
      <c r="AH1059" s="5" t="s">
        <v>1698</v>
      </c>
      <c r="AI1059" s="6" t="str">
        <f>IF(VLOOKUP(B1059,'[1]intensive 2019'!$A$2:$E$145,1,TRUE)=B1059,"Y","N")</f>
        <v>N</v>
      </c>
      <c r="AJ1059" s="6" t="s">
        <v>50</v>
      </c>
      <c r="AK1059" s="5">
        <v>1</v>
      </c>
      <c r="AL1059" s="6" t="s">
        <v>50</v>
      </c>
      <c r="AM1059" s="6" t="s">
        <v>50</v>
      </c>
      <c r="AN1059" s="6" t="s">
        <v>50</v>
      </c>
      <c r="AO1059" s="6" t="s">
        <v>50</v>
      </c>
      <c r="AP1059" s="6" t="s">
        <v>50</v>
      </c>
    </row>
    <row r="1060" spans="1:42" hidden="1">
      <c r="A1060" s="5">
        <v>1059</v>
      </c>
      <c r="B1060" s="5" t="s">
        <v>1928</v>
      </c>
      <c r="C1060" s="6" t="str">
        <f>IF(VLOOKUP(B1060,'[1]Current Slope List'!$A$29:$M$1904,1,FALSE)=B1060,"Y","N")</f>
        <v>Y</v>
      </c>
      <c r="D1060" s="5" t="str">
        <f>VLOOKUP(B1060,'[1]Current Slope List'!$A$29:$M$1904,2,FALSE)</f>
        <v>11SW-A/R819</v>
      </c>
      <c r="E1060" s="5">
        <f>VLOOKUP(B1060,'[1]Current Slope List'!$A$29:$M$1904,3,FALSE)</f>
        <v>0</v>
      </c>
      <c r="F1060" s="6" t="str">
        <f t="shared" si="32"/>
        <v>WHOLE</v>
      </c>
      <c r="G1060" s="6" t="str">
        <f>VLOOKUP(B1060,'[1]Current Slope List'!$A$29:$M$1904,4,FALSE)</f>
        <v>CP,ML&amp;Wch</v>
      </c>
      <c r="H1060" s="6" t="str">
        <f>VLOOKUP(B1060,'[1]Current Slope List'!$A$29:$M$1904,5,FALSE)</f>
        <v>PML</v>
      </c>
      <c r="I1060" s="6" t="s">
        <v>1708</v>
      </c>
      <c r="K1060" s="6">
        <f>VLOOKUP(B1060,'[1]Current Slope List'!$A$29:$M$1904,11,FALSE)</f>
        <v>0</v>
      </c>
      <c r="L1060" s="5" t="s">
        <v>1915</v>
      </c>
      <c r="M1060" s="5" t="s">
        <v>1916</v>
      </c>
      <c r="N1060" s="5" t="s">
        <v>1697</v>
      </c>
      <c r="O1060" s="7" t="s">
        <v>49</v>
      </c>
      <c r="P1060" s="6" t="s">
        <v>49</v>
      </c>
      <c r="Q1060" s="6" t="s">
        <v>49</v>
      </c>
      <c r="R1060" s="6" t="s">
        <v>49</v>
      </c>
      <c r="S1060" s="6" t="s">
        <v>49</v>
      </c>
      <c r="T1060" s="6" t="s">
        <v>49</v>
      </c>
      <c r="U1060" s="6" t="s">
        <v>49</v>
      </c>
      <c r="V1060" s="6" t="s">
        <v>49</v>
      </c>
      <c r="W1060" s="6" t="s">
        <v>49</v>
      </c>
      <c r="X1060" s="6" t="s">
        <v>49</v>
      </c>
      <c r="Y1060" s="6" t="s">
        <v>49</v>
      </c>
      <c r="Z1060" s="6" t="s">
        <v>49</v>
      </c>
      <c r="AA1060" s="9" t="s">
        <v>130</v>
      </c>
      <c r="AB1060" s="9">
        <v>38</v>
      </c>
      <c r="AC1060" s="9" t="s">
        <v>121</v>
      </c>
      <c r="AD1060" s="9" t="s">
        <v>56</v>
      </c>
      <c r="AE1060" s="9" t="s">
        <v>62</v>
      </c>
      <c r="AF1060" s="5">
        <v>2</v>
      </c>
      <c r="AG1060" s="10">
        <f>VLOOKUP(B1060,[1]NPRS!$A$29:$O$1904,10,FALSE)</f>
        <v>7.3</v>
      </c>
      <c r="AH1060" s="5" t="s">
        <v>1698</v>
      </c>
      <c r="AI1060" s="6" t="str">
        <f>IF(VLOOKUP(B1060,'[1]intensive 2019'!$A$2:$E$145,1,TRUE)=B1060,"Y","N")</f>
        <v>N</v>
      </c>
      <c r="AJ1060" s="6" t="s">
        <v>50</v>
      </c>
      <c r="AK1060" s="5">
        <v>4</v>
      </c>
      <c r="AL1060" s="6" t="s">
        <v>50</v>
      </c>
      <c r="AM1060" s="6" t="s">
        <v>50</v>
      </c>
      <c r="AN1060" s="6" t="s">
        <v>50</v>
      </c>
      <c r="AO1060" s="6" t="s">
        <v>50</v>
      </c>
      <c r="AP1060" s="6" t="s">
        <v>50</v>
      </c>
    </row>
    <row r="1061" spans="1:42" hidden="1">
      <c r="A1061" s="5">
        <v>1060</v>
      </c>
      <c r="B1061" s="5" t="s">
        <v>1929</v>
      </c>
      <c r="C1061" s="6" t="str">
        <f>IF(VLOOKUP(B1061,'[1]Current Slope List'!$A$29:$M$1904,1,FALSE)=B1061,"Y","N")</f>
        <v>Y</v>
      </c>
      <c r="D1061" s="5" t="str">
        <f>VLOOKUP(B1061,'[1]Current Slope List'!$A$29:$M$1904,2,FALSE)</f>
        <v>11SW-C/R340</v>
      </c>
      <c r="E1061" s="5">
        <f>VLOOKUP(B1061,'[1]Current Slope List'!$A$29:$M$1904,3,FALSE)</f>
        <v>0</v>
      </c>
      <c r="F1061" s="6" t="str">
        <f t="shared" si="32"/>
        <v>WHOLE</v>
      </c>
      <c r="G1061" s="6" t="str">
        <f>VLOOKUP(B1061,'[1]Current Slope List'!$A$29:$M$1904,4,FALSE)</f>
        <v>CP,ML&amp;Wch</v>
      </c>
      <c r="H1061" s="6" t="str">
        <f>VLOOKUP(B1061,'[1]Current Slope List'!$A$29:$M$1904,5,FALSE)</f>
        <v>PML</v>
      </c>
      <c r="I1061" s="6" t="s">
        <v>1708</v>
      </c>
      <c r="K1061" s="6">
        <f>VLOOKUP(B1061,'[1]Current Slope List'!$A$29:$M$1904,11,FALSE)</f>
        <v>0</v>
      </c>
      <c r="L1061" s="5" t="s">
        <v>1915</v>
      </c>
      <c r="M1061" s="5" t="s">
        <v>1916</v>
      </c>
      <c r="N1061" s="5" t="s">
        <v>1697</v>
      </c>
      <c r="O1061" s="7" t="s">
        <v>49</v>
      </c>
      <c r="P1061" s="6" t="s">
        <v>49</v>
      </c>
      <c r="Q1061" s="6" t="s">
        <v>49</v>
      </c>
      <c r="R1061" s="6" t="s">
        <v>49</v>
      </c>
      <c r="S1061" s="6" t="s">
        <v>49</v>
      </c>
      <c r="T1061" s="6" t="s">
        <v>49</v>
      </c>
      <c r="U1061" s="6" t="s">
        <v>49</v>
      </c>
      <c r="V1061" s="6" t="s">
        <v>49</v>
      </c>
      <c r="W1061" s="6" t="s">
        <v>49</v>
      </c>
      <c r="X1061" s="6" t="s">
        <v>49</v>
      </c>
      <c r="Y1061" s="6" t="s">
        <v>49</v>
      </c>
      <c r="Z1061" s="6" t="s">
        <v>49</v>
      </c>
      <c r="AA1061" s="9" t="s">
        <v>305</v>
      </c>
      <c r="AB1061" s="9">
        <v>65</v>
      </c>
      <c r="AC1061" s="9" t="s">
        <v>71</v>
      </c>
      <c r="AD1061" s="9" t="s">
        <v>113</v>
      </c>
      <c r="AE1061" s="9" t="s">
        <v>62</v>
      </c>
      <c r="AF1061" s="5">
        <v>2</v>
      </c>
      <c r="AG1061" s="10">
        <f>VLOOKUP(B1061,[1]NPRS!$A$29:$O$1904,10,FALSE)</f>
        <v>2.15</v>
      </c>
      <c r="AH1061" s="5" t="s">
        <v>1698</v>
      </c>
      <c r="AI1061" s="6" t="str">
        <f>IF(VLOOKUP(B1061,'[1]intensive 2019'!$A$2:$E$145,1,TRUE)=B1061,"Y","N")</f>
        <v>N</v>
      </c>
      <c r="AJ1061" s="6" t="s">
        <v>50</v>
      </c>
      <c r="AK1061" s="5">
        <v>2</v>
      </c>
      <c r="AL1061" s="6" t="s">
        <v>50</v>
      </c>
      <c r="AM1061" s="6" t="s">
        <v>50</v>
      </c>
      <c r="AN1061" s="6" t="s">
        <v>50</v>
      </c>
      <c r="AO1061" s="6" t="s">
        <v>50</v>
      </c>
      <c r="AP1061" s="6" t="s">
        <v>50</v>
      </c>
    </row>
    <row r="1062" spans="1:42" hidden="1">
      <c r="A1062" s="5">
        <v>1061</v>
      </c>
      <c r="B1062" s="5" t="s">
        <v>1930</v>
      </c>
      <c r="C1062" s="6" t="str">
        <f>IF(VLOOKUP(B1062,'[1]Current Slope List'!$A$29:$M$1904,1,FALSE)=B1062,"Y","N")</f>
        <v>Y</v>
      </c>
      <c r="D1062" s="5" t="str">
        <f>VLOOKUP(B1062,'[1]Current Slope List'!$A$29:$M$1904,2,FALSE)</f>
        <v>11SW-A/F68</v>
      </c>
      <c r="E1062" s="5">
        <f>VLOOKUP(B1062,'[1]Current Slope List'!$A$29:$M$1904,3,FALSE)</f>
        <v>0</v>
      </c>
      <c r="F1062" s="6" t="str">
        <f t="shared" si="32"/>
        <v>WHOLE</v>
      </c>
      <c r="G1062" s="6" t="str">
        <f>VLOOKUP(B1062,'[1]Current Slope List'!$A$29:$M$1904,4,FALSE)</f>
        <v>CP,ML&amp;Wch</v>
      </c>
      <c r="H1062" s="6" t="str">
        <f>VLOOKUP(B1062,'[1]Current Slope List'!$A$29:$M$1904,5,FALSE)</f>
        <v>PML</v>
      </c>
      <c r="I1062" s="6" t="s">
        <v>1708</v>
      </c>
      <c r="K1062" s="6">
        <f>VLOOKUP(B1062,'[1]Current Slope List'!$A$29:$M$1904,11,FALSE)</f>
        <v>0</v>
      </c>
      <c r="L1062" s="5" t="s">
        <v>1931</v>
      </c>
      <c r="M1062" s="5" t="s">
        <v>1932</v>
      </c>
      <c r="N1062" s="5" t="s">
        <v>1905</v>
      </c>
      <c r="O1062" s="7" t="s">
        <v>46</v>
      </c>
      <c r="P1062" s="7">
        <v>30</v>
      </c>
      <c r="Q1062" s="7">
        <v>15</v>
      </c>
      <c r="R1062" s="7">
        <v>60</v>
      </c>
      <c r="S1062" s="7">
        <f t="shared" si="33"/>
        <v>900</v>
      </c>
      <c r="T1062" s="17">
        <v>0</v>
      </c>
      <c r="U1062" s="17">
        <v>1</v>
      </c>
      <c r="V1062" s="17">
        <v>0</v>
      </c>
      <c r="W1062" s="17">
        <v>0</v>
      </c>
      <c r="X1062" s="17">
        <v>0</v>
      </c>
      <c r="Y1062" s="6" t="s">
        <v>113</v>
      </c>
      <c r="Z1062" s="6" t="s">
        <v>62</v>
      </c>
      <c r="AA1062" s="9" t="s">
        <v>116</v>
      </c>
      <c r="AB1062" s="9" t="s">
        <v>116</v>
      </c>
      <c r="AC1062" s="9" t="s">
        <v>116</v>
      </c>
      <c r="AD1062" s="9" t="s">
        <v>116</v>
      </c>
      <c r="AE1062" s="9" t="s">
        <v>49</v>
      </c>
      <c r="AF1062" s="5">
        <v>1</v>
      </c>
      <c r="AG1062" s="10">
        <f>VLOOKUP(B1062,[1]NPRS!$A$29:$O$1904,10,FALSE)</f>
        <v>0.68</v>
      </c>
      <c r="AH1062" s="5" t="s">
        <v>1698</v>
      </c>
      <c r="AI1062" s="6" t="str">
        <f>IF(VLOOKUP(B1062,'[1]intensive 2019'!$A$2:$E$145,1,TRUE)=B1062,"Y","N")</f>
        <v>N</v>
      </c>
      <c r="AJ1062" s="6" t="s">
        <v>50</v>
      </c>
      <c r="AK1062" s="5">
        <v>24</v>
      </c>
      <c r="AL1062" s="6" t="s">
        <v>50</v>
      </c>
      <c r="AM1062" s="6" t="s">
        <v>50</v>
      </c>
      <c r="AN1062" s="6" t="s">
        <v>50</v>
      </c>
      <c r="AO1062" s="6" t="s">
        <v>50</v>
      </c>
      <c r="AP1062" s="6" t="s">
        <v>50</v>
      </c>
    </row>
    <row r="1063" spans="1:42" hidden="1">
      <c r="A1063" s="5">
        <v>1062</v>
      </c>
      <c r="B1063" s="5" t="s">
        <v>1933</v>
      </c>
      <c r="C1063" s="6" t="str">
        <f>IF(VLOOKUP(B1063,'[1]Current Slope List'!$A$29:$M$1904,1,FALSE)=B1063,"Y","N")</f>
        <v>Y</v>
      </c>
      <c r="D1063" s="5" t="str">
        <f>VLOOKUP(B1063,'[1]Current Slope List'!$A$29:$M$1904,2,FALSE)</f>
        <v>11SW-C/CR223</v>
      </c>
      <c r="E1063" s="5">
        <f>VLOOKUP(B1063,'[1]Current Slope List'!$A$29:$M$1904,3,FALSE)</f>
        <v>0</v>
      </c>
      <c r="F1063" s="6" t="str">
        <f t="shared" si="32"/>
        <v>WHOLE</v>
      </c>
      <c r="G1063" s="6" t="str">
        <f>VLOOKUP(B1063,'[1]Current Slope List'!$A$29:$M$1904,4,FALSE)</f>
        <v>CP,ML&amp;Wch</v>
      </c>
      <c r="H1063" s="6" t="str">
        <f>VLOOKUP(B1063,'[1]Current Slope List'!$A$29:$M$1904,5,FALSE)</f>
        <v>PML</v>
      </c>
      <c r="I1063" s="6" t="s">
        <v>1708</v>
      </c>
      <c r="K1063" s="6">
        <f>VLOOKUP(B1063,'[1]Current Slope List'!$A$29:$M$1904,11,FALSE)</f>
        <v>0</v>
      </c>
      <c r="L1063" s="5" t="s">
        <v>1934</v>
      </c>
      <c r="M1063" s="5" t="s">
        <v>1747</v>
      </c>
      <c r="N1063" s="5" t="s">
        <v>1721</v>
      </c>
      <c r="O1063" s="7" t="s">
        <v>46</v>
      </c>
      <c r="P1063" s="7">
        <v>48</v>
      </c>
      <c r="Q1063" s="7">
        <v>5</v>
      </c>
      <c r="R1063" s="7">
        <v>40</v>
      </c>
      <c r="S1063" s="7">
        <f t="shared" si="33"/>
        <v>200</v>
      </c>
      <c r="T1063" s="17">
        <v>0</v>
      </c>
      <c r="U1063" s="17">
        <v>1</v>
      </c>
      <c r="V1063" s="17">
        <v>0</v>
      </c>
      <c r="W1063" s="17">
        <v>0</v>
      </c>
      <c r="X1063" s="17">
        <v>0</v>
      </c>
      <c r="Y1063" s="6" t="s">
        <v>78</v>
      </c>
      <c r="Z1063" s="6" t="s">
        <v>62</v>
      </c>
      <c r="AA1063" s="9" t="s">
        <v>94</v>
      </c>
      <c r="AB1063" s="9" t="s">
        <v>288</v>
      </c>
      <c r="AC1063" s="9" t="s">
        <v>121</v>
      </c>
      <c r="AD1063" s="9" t="s">
        <v>56</v>
      </c>
      <c r="AE1063" s="9" t="s">
        <v>62</v>
      </c>
      <c r="AF1063" s="5">
        <v>1</v>
      </c>
      <c r="AG1063" s="10">
        <f>VLOOKUP(B1063,[1]NPRS!$A$29:$O$1904,10,FALSE)</f>
        <v>0</v>
      </c>
      <c r="AH1063" s="5" t="s">
        <v>1698</v>
      </c>
      <c r="AI1063" s="6" t="str">
        <f>IF(VLOOKUP(B1063,'[1]intensive 2019'!$A$2:$E$145,1,TRUE)=B1063,"Y","N")</f>
        <v>N</v>
      </c>
      <c r="AJ1063" s="6" t="str">
        <f>IF(VLOOKUP(B1063,[1]PWI!$A$2:$B$239,1,FALSE)=B1063,"Y","N")</f>
        <v>Y</v>
      </c>
      <c r="AK1063" s="5">
        <v>3</v>
      </c>
      <c r="AL1063" s="6" t="s">
        <v>50</v>
      </c>
      <c r="AM1063" s="6" t="s">
        <v>50</v>
      </c>
      <c r="AN1063" s="6" t="s">
        <v>50</v>
      </c>
      <c r="AO1063" s="6" t="str">
        <f>IF(VLOOKUP(B1063,[1]Roadside!$B$2:$D$186,1,FALSE)=B1063,"Y","N")</f>
        <v>Y</v>
      </c>
      <c r="AP1063" s="6" t="s">
        <v>50</v>
      </c>
    </row>
    <row r="1064" spans="1:42" hidden="1">
      <c r="A1064" s="5">
        <v>1063</v>
      </c>
      <c r="B1064" s="5" t="s">
        <v>1935</v>
      </c>
      <c r="C1064" s="6" t="s">
        <v>50</v>
      </c>
      <c r="D1064" s="5" t="e">
        <f>VLOOKUP(B1064,'[1]Current Slope List'!$A$29:$M$1904,2,FALSE)</f>
        <v>#N/A</v>
      </c>
      <c r="E1064" s="5" t="e">
        <f>VLOOKUP(B1064,'[1]Current Slope List'!$A$29:$M$1904,3,FALSE)</f>
        <v>#N/A</v>
      </c>
      <c r="F1064" s="6" t="e">
        <f t="shared" si="32"/>
        <v>#N/A</v>
      </c>
      <c r="G1064" s="6" t="e">
        <f>VLOOKUP(B1064,'[1]Current Slope List'!$A$29:$M$1904,4,FALSE)</f>
        <v>#N/A</v>
      </c>
      <c r="H1064" s="6" t="e">
        <f>VLOOKUP(B1064,'[1]Current Slope List'!$A$29:$M$1904,5,FALSE)</f>
        <v>#N/A</v>
      </c>
      <c r="I1064" s="6" t="s">
        <v>1936</v>
      </c>
      <c r="K1064" s="6" t="e">
        <f>VLOOKUP(B1064,'[1]Current Slope List'!$A$29:$M$1904,11,FALSE)</f>
        <v>#N/A</v>
      </c>
      <c r="L1064" s="5" t="s">
        <v>1937</v>
      </c>
      <c r="M1064" s="5" t="s">
        <v>1938</v>
      </c>
      <c r="N1064" s="5" t="s">
        <v>1721</v>
      </c>
      <c r="O1064" s="7" t="s">
        <v>49</v>
      </c>
      <c r="P1064" s="6" t="s">
        <v>49</v>
      </c>
      <c r="Q1064" s="6" t="s">
        <v>49</v>
      </c>
      <c r="R1064" s="6" t="s">
        <v>49</v>
      </c>
      <c r="S1064" s="6" t="s">
        <v>49</v>
      </c>
      <c r="T1064" s="6" t="s">
        <v>49</v>
      </c>
      <c r="U1064" s="6" t="s">
        <v>49</v>
      </c>
      <c r="V1064" s="6" t="s">
        <v>49</v>
      </c>
      <c r="W1064" s="6" t="s">
        <v>49</v>
      </c>
      <c r="X1064" s="6" t="s">
        <v>49</v>
      </c>
      <c r="Y1064" s="6" t="s">
        <v>49</v>
      </c>
      <c r="Z1064" s="6" t="s">
        <v>49</v>
      </c>
      <c r="AA1064" s="9" t="s">
        <v>49</v>
      </c>
      <c r="AB1064" s="9" t="s">
        <v>116</v>
      </c>
      <c r="AC1064" s="9" t="s">
        <v>116</v>
      </c>
      <c r="AD1064" s="9" t="s">
        <v>116</v>
      </c>
      <c r="AE1064" s="9" t="s">
        <v>49</v>
      </c>
      <c r="AF1064" s="5">
        <v>2</v>
      </c>
      <c r="AG1064" s="10" t="e">
        <f>VLOOKUP(B1064,[1]NPRS!$A$29:$O$1904,10,FALSE)</f>
        <v>#N/A</v>
      </c>
      <c r="AH1064" s="5" t="s">
        <v>1698</v>
      </c>
      <c r="AI1064" s="6" t="str">
        <f>IF(VLOOKUP(B1064,'[1]intensive 2019'!$A$2:$E$145,1,TRUE)=B1064,"Y","N")</f>
        <v>N</v>
      </c>
      <c r="AJ1064" s="6" t="s">
        <v>50</v>
      </c>
      <c r="AK1064" s="5">
        <v>21</v>
      </c>
      <c r="AL1064" s="6" t="s">
        <v>50</v>
      </c>
      <c r="AM1064" s="6" t="s">
        <v>50</v>
      </c>
      <c r="AN1064" s="6" t="s">
        <v>50</v>
      </c>
      <c r="AO1064" s="6" t="s">
        <v>50</v>
      </c>
      <c r="AP1064" s="6" t="s">
        <v>50</v>
      </c>
    </row>
    <row r="1065" spans="1:42" hidden="1">
      <c r="A1065" s="5">
        <v>1064</v>
      </c>
      <c r="B1065" s="5" t="s">
        <v>1939</v>
      </c>
      <c r="C1065" s="6" t="s">
        <v>50</v>
      </c>
      <c r="D1065" s="5" t="e">
        <f>VLOOKUP(B1065,'[1]Current Slope List'!$A$29:$M$1904,2,FALSE)</f>
        <v>#N/A</v>
      </c>
      <c r="E1065" s="5" t="e">
        <f>VLOOKUP(B1065,'[1]Current Slope List'!$A$29:$M$1904,3,FALSE)</f>
        <v>#N/A</v>
      </c>
      <c r="F1065" s="6" t="e">
        <f t="shared" si="32"/>
        <v>#N/A</v>
      </c>
      <c r="G1065" s="6" t="e">
        <f>VLOOKUP(B1065,'[1]Current Slope List'!$A$29:$M$1904,4,FALSE)</f>
        <v>#N/A</v>
      </c>
      <c r="H1065" s="6" t="e">
        <f>VLOOKUP(B1065,'[1]Current Slope List'!$A$29:$M$1904,5,FALSE)</f>
        <v>#N/A</v>
      </c>
      <c r="I1065" s="6" t="s">
        <v>1936</v>
      </c>
      <c r="K1065" s="6" t="e">
        <f>VLOOKUP(B1065,'[1]Current Slope List'!$A$29:$M$1904,11,FALSE)</f>
        <v>#N/A</v>
      </c>
      <c r="L1065" s="5" t="s">
        <v>1940</v>
      </c>
      <c r="M1065" s="5" t="s">
        <v>1941</v>
      </c>
      <c r="N1065" s="5" t="s">
        <v>1721</v>
      </c>
      <c r="O1065" s="7" t="s">
        <v>49</v>
      </c>
      <c r="P1065" s="6" t="s">
        <v>49</v>
      </c>
      <c r="Q1065" s="6" t="s">
        <v>49</v>
      </c>
      <c r="R1065" s="6" t="s">
        <v>49</v>
      </c>
      <c r="S1065" s="6" t="s">
        <v>49</v>
      </c>
      <c r="T1065" s="6" t="s">
        <v>49</v>
      </c>
      <c r="U1065" s="6" t="s">
        <v>49</v>
      </c>
      <c r="V1065" s="6" t="s">
        <v>49</v>
      </c>
      <c r="W1065" s="6" t="s">
        <v>49</v>
      </c>
      <c r="X1065" s="6" t="s">
        <v>49</v>
      </c>
      <c r="Y1065" s="6" t="s">
        <v>49</v>
      </c>
      <c r="Z1065" s="6" t="s">
        <v>49</v>
      </c>
      <c r="AA1065" s="9" t="s">
        <v>49</v>
      </c>
      <c r="AB1065" s="9" t="s">
        <v>49</v>
      </c>
      <c r="AC1065" s="9" t="s">
        <v>49</v>
      </c>
      <c r="AD1065" s="9" t="s">
        <v>49</v>
      </c>
      <c r="AE1065" s="9" t="s">
        <v>49</v>
      </c>
      <c r="AF1065" s="5">
        <v>2</v>
      </c>
      <c r="AG1065" s="10" t="e">
        <f>VLOOKUP(B1065,[1]NPRS!$A$29:$O$1904,10,FALSE)</f>
        <v>#N/A</v>
      </c>
      <c r="AH1065" s="5" t="s">
        <v>1698</v>
      </c>
      <c r="AI1065" s="6" t="str">
        <f>IF(VLOOKUP(B1065,'[1]intensive 2019'!$A$2:$E$145,1,TRUE)=B1065,"Y","N")</f>
        <v>N</v>
      </c>
      <c r="AJ1065" s="6" t="s">
        <v>50</v>
      </c>
      <c r="AK1065" s="5">
        <v>30</v>
      </c>
      <c r="AL1065" s="6" t="s">
        <v>50</v>
      </c>
      <c r="AM1065" s="6" t="s">
        <v>50</v>
      </c>
      <c r="AN1065" s="6" t="s">
        <v>50</v>
      </c>
      <c r="AO1065" s="6" t="s">
        <v>50</v>
      </c>
      <c r="AP1065" s="6" t="s">
        <v>50</v>
      </c>
    </row>
    <row r="1066" spans="1:42" hidden="1">
      <c r="A1066" s="5">
        <v>1065</v>
      </c>
      <c r="B1066" s="5" t="s">
        <v>1942</v>
      </c>
      <c r="C1066" s="6" t="str">
        <f>IF(VLOOKUP(B1066,'[1]Current Slope List'!$A$29:$M$1904,1,FALSE)=B1066,"Y","N")</f>
        <v>Y</v>
      </c>
      <c r="D1066" s="5" t="str">
        <f>VLOOKUP(B1066,'[1]Current Slope List'!$A$29:$M$1904,2,FALSE)</f>
        <v>11SW-C/C900</v>
      </c>
      <c r="E1066" s="5">
        <f>VLOOKUP(B1066,'[1]Current Slope List'!$A$29:$M$1904,3,FALSE)</f>
        <v>2</v>
      </c>
      <c r="F1066" s="6">
        <f t="shared" si="32"/>
        <v>2</v>
      </c>
      <c r="G1066" s="6" t="str">
        <f>VLOOKUP(B1066,'[1]Current Slope List'!$A$29:$M$1904,4,FALSE)</f>
        <v>WS&amp;L</v>
      </c>
      <c r="H1066" s="6" t="str">
        <f>VLOOKUP(B1066,'[1]Current Slope List'!$A$29:$M$1904,5,FALSE)</f>
        <v>W</v>
      </c>
      <c r="I1066" s="6" t="s">
        <v>1936</v>
      </c>
      <c r="K1066" s="6" t="str">
        <f>VLOOKUP(B1066,'[1]Current Slope List'!$A$29:$M$1904,11,FALSE)</f>
        <v>Pokfulam</v>
      </c>
      <c r="L1066" s="5" t="s">
        <v>1943</v>
      </c>
      <c r="M1066" s="5" t="s">
        <v>1944</v>
      </c>
      <c r="N1066" s="5" t="s">
        <v>1697</v>
      </c>
      <c r="O1066" s="7" t="s">
        <v>125</v>
      </c>
      <c r="P1066" s="7">
        <v>40</v>
      </c>
      <c r="Q1066" s="7">
        <v>8.5</v>
      </c>
      <c r="R1066" s="7">
        <v>48</v>
      </c>
      <c r="S1066" s="7">
        <f t="shared" si="33"/>
        <v>408</v>
      </c>
      <c r="T1066" s="17">
        <v>0</v>
      </c>
      <c r="U1066" s="17">
        <v>1</v>
      </c>
      <c r="V1066" s="17">
        <v>0</v>
      </c>
      <c r="W1066" s="17">
        <v>0</v>
      </c>
      <c r="X1066" s="17">
        <v>0</v>
      </c>
      <c r="Y1066" s="6" t="s">
        <v>61</v>
      </c>
      <c r="Z1066" s="6" t="s">
        <v>62</v>
      </c>
      <c r="AA1066" s="9" t="s">
        <v>116</v>
      </c>
      <c r="AB1066" s="9" t="s">
        <v>116</v>
      </c>
      <c r="AC1066" s="9" t="s">
        <v>116</v>
      </c>
      <c r="AD1066" s="9" t="s">
        <v>116</v>
      </c>
      <c r="AE1066" s="9" t="s">
        <v>49</v>
      </c>
      <c r="AF1066" s="5">
        <v>3</v>
      </c>
      <c r="AG1066" s="10">
        <f>VLOOKUP(B1066,[1]NPRS!$A$29:$O$1904,10,FALSE)</f>
        <v>0.1</v>
      </c>
      <c r="AH1066" s="5" t="s">
        <v>1698</v>
      </c>
      <c r="AI1066" s="6" t="str">
        <f>IF(VLOOKUP(B1066,'[1]intensive 2019'!$A$2:$E$145,1,TRUE)=B1066,"Y","N")</f>
        <v>N</v>
      </c>
      <c r="AJ1066" s="6" t="s">
        <v>50</v>
      </c>
      <c r="AL1066" s="6" t="s">
        <v>50</v>
      </c>
      <c r="AM1066" s="6" t="s">
        <v>50</v>
      </c>
      <c r="AN1066" s="6" t="s">
        <v>50</v>
      </c>
      <c r="AO1066" s="6" t="s">
        <v>50</v>
      </c>
      <c r="AP1066" s="6" t="s">
        <v>50</v>
      </c>
    </row>
    <row r="1067" spans="1:42" hidden="1">
      <c r="A1067" s="5">
        <v>1066</v>
      </c>
      <c r="B1067" s="5" t="s">
        <v>1945</v>
      </c>
      <c r="C1067" s="6" t="str">
        <f>IF(VLOOKUP(B1067,'[1]Current Slope List'!$A$29:$M$1904,1,FALSE)=B1067,"Y","N")</f>
        <v>Y</v>
      </c>
      <c r="D1067" s="5" t="str">
        <f>VLOOKUP(B1067,'[1]Current Slope List'!$A$29:$M$1904,2,FALSE)</f>
        <v>11SW-C/C82</v>
      </c>
      <c r="E1067" s="5">
        <f>VLOOKUP(B1067,'[1]Current Slope List'!$A$29:$M$1904,3,FALSE)</f>
        <v>0</v>
      </c>
      <c r="F1067" s="6" t="str">
        <f t="shared" si="32"/>
        <v>WHOLE</v>
      </c>
      <c r="G1067" s="6" t="str">
        <f>VLOOKUP(B1067,'[1]Current Slope List'!$A$29:$M$1904,4,FALSE)</f>
        <v>WS&amp;L</v>
      </c>
      <c r="H1067" s="6" t="str">
        <f>VLOOKUP(B1067,'[1]Current Slope List'!$A$29:$M$1904,5,FALSE)</f>
        <v>W</v>
      </c>
      <c r="I1067" s="6" t="s">
        <v>1936</v>
      </c>
      <c r="K1067" s="6" t="str">
        <f>VLOOKUP(B1067,'[1]Current Slope List'!$A$29:$M$1904,11,FALSE)</f>
        <v>Pokfulam</v>
      </c>
      <c r="L1067" s="5" t="s">
        <v>1946</v>
      </c>
      <c r="M1067" s="5" t="s">
        <v>1947</v>
      </c>
      <c r="N1067" s="5" t="s">
        <v>1725</v>
      </c>
      <c r="O1067" s="7" t="s">
        <v>46</v>
      </c>
      <c r="P1067" s="7">
        <v>50</v>
      </c>
      <c r="Q1067" s="7">
        <v>12</v>
      </c>
      <c r="R1067" s="7">
        <v>80</v>
      </c>
      <c r="S1067" s="7">
        <f t="shared" si="33"/>
        <v>960</v>
      </c>
      <c r="T1067" s="17">
        <v>0</v>
      </c>
      <c r="U1067" s="17">
        <v>0.95</v>
      </c>
      <c r="V1067" s="17">
        <v>0</v>
      </c>
      <c r="W1067" s="17">
        <v>0.05</v>
      </c>
      <c r="X1067" s="17">
        <v>0</v>
      </c>
      <c r="Y1067" s="6" t="s">
        <v>61</v>
      </c>
      <c r="Z1067" s="6" t="s">
        <v>62</v>
      </c>
      <c r="AA1067" s="9" t="s">
        <v>116</v>
      </c>
      <c r="AB1067" s="9" t="s">
        <v>116</v>
      </c>
      <c r="AC1067" s="9" t="s">
        <v>116</v>
      </c>
      <c r="AD1067" s="9" t="s">
        <v>116</v>
      </c>
      <c r="AE1067" s="9" t="s">
        <v>49</v>
      </c>
      <c r="AF1067" s="5">
        <v>1</v>
      </c>
      <c r="AG1067" s="10">
        <f>VLOOKUP(B1067,[1]NPRS!$A$29:$O$1904,10,FALSE)</f>
        <v>0</v>
      </c>
      <c r="AH1067" s="5" t="s">
        <v>1698</v>
      </c>
      <c r="AI1067" s="6" t="str">
        <f>IF(VLOOKUP(B1067,'[1]intensive 2019'!$A$2:$E$145,1,TRUE)=B1067,"Y","N")</f>
        <v>N</v>
      </c>
      <c r="AJ1067" s="6" t="s">
        <v>50</v>
      </c>
      <c r="AK1067" s="5">
        <v>9</v>
      </c>
      <c r="AL1067" s="6" t="s">
        <v>50</v>
      </c>
      <c r="AM1067" s="6" t="s">
        <v>50</v>
      </c>
      <c r="AN1067" s="6" t="s">
        <v>50</v>
      </c>
      <c r="AO1067" s="6" t="s">
        <v>50</v>
      </c>
      <c r="AP1067" s="6" t="s">
        <v>50</v>
      </c>
    </row>
    <row r="1068" spans="1:42" hidden="1">
      <c r="A1068" s="5">
        <v>1067</v>
      </c>
      <c r="B1068" s="5" t="s">
        <v>1948</v>
      </c>
      <c r="C1068" s="6" t="str">
        <f>IF(VLOOKUP(B1068,'[1]Current Slope List'!$A$29:$M$1904,1,FALSE)=B1068,"Y","N")</f>
        <v>Y</v>
      </c>
      <c r="D1068" s="5" t="str">
        <f>VLOOKUP(B1068,'[1]Current Slope List'!$A$29:$M$1904,2,FALSE)</f>
        <v>11SW-C/R112</v>
      </c>
      <c r="E1068" s="5">
        <f>VLOOKUP(B1068,'[1]Current Slope List'!$A$29:$M$1904,3,FALSE)</f>
        <v>0</v>
      </c>
      <c r="F1068" s="6" t="str">
        <f t="shared" si="32"/>
        <v>WHOLE</v>
      </c>
      <c r="G1068" s="6" t="str">
        <f>VLOOKUP(B1068,'[1]Current Slope List'!$A$29:$M$1904,4,FALSE)</f>
        <v>WS&amp;L</v>
      </c>
      <c r="H1068" s="6" t="str">
        <f>VLOOKUP(B1068,'[1]Current Slope List'!$A$29:$M$1904,5,FALSE)</f>
        <v>W</v>
      </c>
      <c r="I1068" s="6" t="s">
        <v>1936</v>
      </c>
      <c r="K1068" s="6" t="str">
        <f>VLOOKUP(B1068,'[1]Current Slope List'!$A$29:$M$1904,11,FALSE)</f>
        <v>Pokfulam</v>
      </c>
      <c r="L1068" s="5" t="s">
        <v>1946</v>
      </c>
      <c r="M1068" s="5" t="s">
        <v>1947</v>
      </c>
      <c r="N1068" s="5" t="s">
        <v>1725</v>
      </c>
      <c r="O1068" s="7" t="s">
        <v>46</v>
      </c>
      <c r="P1068" s="6" t="s">
        <v>49</v>
      </c>
      <c r="Q1068" s="6" t="s">
        <v>49</v>
      </c>
      <c r="R1068" s="6" t="s">
        <v>49</v>
      </c>
      <c r="S1068" s="6" t="s">
        <v>49</v>
      </c>
      <c r="T1068" s="6" t="s">
        <v>49</v>
      </c>
      <c r="U1068" s="6" t="s">
        <v>49</v>
      </c>
      <c r="V1068" s="6" t="s">
        <v>49</v>
      </c>
      <c r="W1068" s="6" t="s">
        <v>49</v>
      </c>
      <c r="X1068" s="6" t="s">
        <v>49</v>
      </c>
      <c r="Y1068" s="6" t="s">
        <v>49</v>
      </c>
      <c r="Z1068" s="6" t="s">
        <v>49</v>
      </c>
      <c r="AA1068" s="9">
        <v>4.5</v>
      </c>
      <c r="AB1068" s="9" t="s">
        <v>790</v>
      </c>
      <c r="AC1068" s="9" t="s">
        <v>71</v>
      </c>
      <c r="AD1068" s="9" t="s">
        <v>56</v>
      </c>
      <c r="AE1068" s="9" t="s">
        <v>72</v>
      </c>
      <c r="AF1068" s="5">
        <v>1</v>
      </c>
      <c r="AG1068" s="10">
        <f>VLOOKUP(B1068,[1]NPRS!$A$29:$O$1904,10,FALSE)</f>
        <v>0</v>
      </c>
      <c r="AH1068" s="5" t="s">
        <v>1728</v>
      </c>
      <c r="AI1068" s="6" t="str">
        <f>IF(VLOOKUP(B1068,'[1]intensive 2019'!$A$2:$E$145,1,TRUE)=B1068,"Y","N")</f>
        <v>N</v>
      </c>
      <c r="AJ1068" s="6" t="s">
        <v>50</v>
      </c>
      <c r="AL1068" s="6" t="s">
        <v>50</v>
      </c>
      <c r="AM1068" s="6" t="s">
        <v>50</v>
      </c>
      <c r="AN1068" s="6" t="s">
        <v>50</v>
      </c>
      <c r="AO1068" s="6" t="s">
        <v>50</v>
      </c>
      <c r="AP1068" s="6" t="s">
        <v>50</v>
      </c>
    </row>
    <row r="1069" spans="1:42" hidden="1">
      <c r="A1069" s="5">
        <v>1068</v>
      </c>
      <c r="B1069" s="5" t="s">
        <v>1949</v>
      </c>
      <c r="C1069" s="6" t="str">
        <f>IF(VLOOKUP(B1069,'[1]Current Slope List'!$A$29:$M$1904,1,FALSE)=B1069,"Y","N")</f>
        <v>Y</v>
      </c>
      <c r="D1069" s="5" t="str">
        <f>VLOOKUP(B1069,'[1]Current Slope List'!$A$29:$M$1904,2,FALSE)</f>
        <v>11SW-C/R291</v>
      </c>
      <c r="E1069" s="5">
        <f>VLOOKUP(B1069,'[1]Current Slope List'!$A$29:$M$1904,3,FALSE)</f>
        <v>0</v>
      </c>
      <c r="F1069" s="6" t="str">
        <f t="shared" si="32"/>
        <v>WHOLE</v>
      </c>
      <c r="G1069" s="6" t="str">
        <f>VLOOKUP(B1069,'[1]Current Slope List'!$A$29:$M$1904,4,FALSE)</f>
        <v>WS&amp;L</v>
      </c>
      <c r="H1069" s="6" t="str">
        <f>VLOOKUP(B1069,'[1]Current Slope List'!$A$29:$M$1904,5,FALSE)</f>
        <v>W</v>
      </c>
      <c r="I1069" s="6" t="s">
        <v>1936</v>
      </c>
      <c r="K1069" s="6">
        <f>VLOOKUP(B1069,'[1]Current Slope List'!$A$29:$M$1904,11,FALSE)</f>
        <v>0</v>
      </c>
      <c r="L1069" s="5" t="s">
        <v>1950</v>
      </c>
      <c r="M1069" s="5" t="s">
        <v>1951</v>
      </c>
      <c r="N1069" s="5" t="s">
        <v>1725</v>
      </c>
      <c r="O1069" s="7" t="s">
        <v>46</v>
      </c>
      <c r="P1069" s="6" t="s">
        <v>49</v>
      </c>
      <c r="Q1069" s="6" t="s">
        <v>49</v>
      </c>
      <c r="R1069" s="6" t="s">
        <v>49</v>
      </c>
      <c r="S1069" s="6" t="s">
        <v>49</v>
      </c>
      <c r="T1069" s="6" t="s">
        <v>49</v>
      </c>
      <c r="U1069" s="6" t="s">
        <v>49</v>
      </c>
      <c r="V1069" s="6" t="s">
        <v>49</v>
      </c>
      <c r="W1069" s="6" t="s">
        <v>49</v>
      </c>
      <c r="X1069" s="6" t="s">
        <v>49</v>
      </c>
      <c r="Y1069" s="6" t="s">
        <v>49</v>
      </c>
      <c r="Z1069" s="6" t="s">
        <v>49</v>
      </c>
      <c r="AA1069" s="9" t="s">
        <v>69</v>
      </c>
      <c r="AB1069" s="9" t="s">
        <v>1841</v>
      </c>
      <c r="AC1069" s="9" t="s">
        <v>121</v>
      </c>
      <c r="AD1069" s="9" t="s">
        <v>352</v>
      </c>
      <c r="AE1069" s="9" t="s">
        <v>62</v>
      </c>
      <c r="AF1069" s="5">
        <v>2</v>
      </c>
      <c r="AG1069" s="10">
        <f>VLOOKUP(B1069,[1]NPRS!$A$29:$O$1904,10,FALSE)</f>
        <v>1.4</v>
      </c>
      <c r="AH1069" s="5" t="s">
        <v>1728</v>
      </c>
      <c r="AI1069" s="6" t="str">
        <f>IF(VLOOKUP(B1069,'[1]intensive 2019'!$A$2:$E$145,1,TRUE)=B1069,"Y","N")</f>
        <v>N</v>
      </c>
      <c r="AJ1069" s="6" t="s">
        <v>50</v>
      </c>
      <c r="AL1069" s="6" t="s">
        <v>50</v>
      </c>
      <c r="AM1069" s="6" t="s">
        <v>50</v>
      </c>
      <c r="AN1069" s="6" t="s">
        <v>50</v>
      </c>
      <c r="AO1069" s="6" t="s">
        <v>50</v>
      </c>
      <c r="AP1069" s="6" t="s">
        <v>50</v>
      </c>
    </row>
    <row r="1070" spans="1:42" hidden="1">
      <c r="A1070" s="5">
        <v>1069</v>
      </c>
      <c r="B1070" s="5" t="s">
        <v>1952</v>
      </c>
      <c r="C1070" s="6" t="str">
        <f>IF(VLOOKUP(B1070,'[1]Current Slope List'!$A$29:$M$1904,1,FALSE)=B1070,"Y","N")</f>
        <v>Y</v>
      </c>
      <c r="D1070" s="5" t="str">
        <f>VLOOKUP(B1070,'[1]Current Slope List'!$A$29:$M$1904,2,FALSE)</f>
        <v>11SW-C/CR151</v>
      </c>
      <c r="E1070" s="5">
        <f>VLOOKUP(B1070,'[1]Current Slope List'!$A$29:$M$1904,3,FALSE)</f>
        <v>2</v>
      </c>
      <c r="F1070" s="6">
        <f t="shared" si="32"/>
        <v>2</v>
      </c>
      <c r="G1070" s="6" t="str">
        <f>VLOOKUP(B1070,'[1]Current Slope List'!$A$29:$M$1904,4,FALSE)</f>
        <v>WS&amp;L</v>
      </c>
      <c r="H1070" s="6" t="str">
        <f>VLOOKUP(B1070,'[1]Current Slope List'!$A$29:$M$1904,5,FALSE)</f>
        <v>W</v>
      </c>
      <c r="I1070" s="6" t="s">
        <v>1936</v>
      </c>
      <c r="K1070" s="6">
        <f>VLOOKUP(B1070,'[1]Current Slope List'!$A$29:$M$1904,11,FALSE)</f>
        <v>0</v>
      </c>
      <c r="L1070" s="5" t="s">
        <v>1953</v>
      </c>
      <c r="M1070" s="5" t="s">
        <v>1954</v>
      </c>
      <c r="N1070" s="5" t="s">
        <v>1725</v>
      </c>
      <c r="O1070" s="7" t="s">
        <v>46</v>
      </c>
      <c r="P1070" s="7">
        <v>55</v>
      </c>
      <c r="Q1070" s="7">
        <v>26</v>
      </c>
      <c r="R1070" s="7">
        <v>180</v>
      </c>
      <c r="S1070" s="7">
        <f t="shared" si="33"/>
        <v>4680</v>
      </c>
      <c r="T1070" s="17">
        <v>0</v>
      </c>
      <c r="U1070" s="17">
        <v>0</v>
      </c>
      <c r="V1070" s="17">
        <v>0.85</v>
      </c>
      <c r="W1070" s="12">
        <v>0.15</v>
      </c>
      <c r="X1070" s="17">
        <v>0</v>
      </c>
      <c r="Y1070" s="6" t="s">
        <v>1701</v>
      </c>
      <c r="Z1070" s="6" t="s">
        <v>72</v>
      </c>
      <c r="AA1070" s="9" t="s">
        <v>53</v>
      </c>
      <c r="AB1070" s="9" t="s">
        <v>1955</v>
      </c>
      <c r="AC1070" s="9" t="s">
        <v>1956</v>
      </c>
      <c r="AD1070" s="9" t="s">
        <v>56</v>
      </c>
      <c r="AE1070" s="9" t="s">
        <v>72</v>
      </c>
      <c r="AF1070" s="5">
        <v>1</v>
      </c>
      <c r="AG1070" s="10">
        <f>VLOOKUP(B1070,[1]NPRS!$A$29:$O$1904,10,FALSE)</f>
        <v>0</v>
      </c>
      <c r="AH1070" s="5" t="s">
        <v>1698</v>
      </c>
      <c r="AI1070" s="6" t="str">
        <f>IF(VLOOKUP(B1070,'[1]intensive 2019'!$A$2:$E$145,1,TRUE)=B1070,"Y","N")</f>
        <v>N</v>
      </c>
      <c r="AJ1070" s="6" t="s">
        <v>50</v>
      </c>
      <c r="AK1070" s="5">
        <v>10</v>
      </c>
      <c r="AL1070" s="6" t="s">
        <v>50</v>
      </c>
      <c r="AM1070" s="6" t="s">
        <v>50</v>
      </c>
      <c r="AN1070" s="6" t="s">
        <v>50</v>
      </c>
      <c r="AO1070" s="6" t="s">
        <v>50</v>
      </c>
      <c r="AP1070" s="6" t="s">
        <v>50</v>
      </c>
    </row>
    <row r="1071" spans="1:42" hidden="1">
      <c r="A1071" s="5">
        <v>1070</v>
      </c>
      <c r="B1071" s="5" t="s">
        <v>1957</v>
      </c>
      <c r="C1071" s="6" t="s">
        <v>50</v>
      </c>
      <c r="D1071" s="5" t="e">
        <f>VLOOKUP(B1071,'[1]Current Slope List'!$A$29:$M$1904,2,FALSE)</f>
        <v>#N/A</v>
      </c>
      <c r="E1071" s="5" t="e">
        <f>VLOOKUP(B1071,'[1]Current Slope List'!$A$29:$M$1904,3,FALSE)</f>
        <v>#N/A</v>
      </c>
      <c r="F1071" s="6" t="e">
        <f t="shared" si="32"/>
        <v>#N/A</v>
      </c>
      <c r="G1071" s="6" t="e">
        <f>VLOOKUP(B1071,'[1]Current Slope List'!$A$29:$M$1904,4,FALSE)</f>
        <v>#N/A</v>
      </c>
      <c r="H1071" s="6" t="e">
        <f>VLOOKUP(B1071,'[1]Current Slope List'!$A$29:$M$1904,5,FALSE)</f>
        <v>#N/A</v>
      </c>
      <c r="I1071" s="6" t="s">
        <v>1936</v>
      </c>
      <c r="K1071" s="6" t="e">
        <f>VLOOKUP(B1071,'[1]Current Slope List'!$A$29:$M$1904,11,FALSE)</f>
        <v>#N/A</v>
      </c>
      <c r="L1071" s="5" t="s">
        <v>1953</v>
      </c>
      <c r="M1071" s="5" t="s">
        <v>1954</v>
      </c>
      <c r="N1071" s="5" t="s">
        <v>1725</v>
      </c>
      <c r="O1071" s="7" t="s">
        <v>49</v>
      </c>
      <c r="P1071" s="6" t="s">
        <v>49</v>
      </c>
      <c r="Q1071" s="6" t="s">
        <v>49</v>
      </c>
      <c r="R1071" s="6" t="s">
        <v>49</v>
      </c>
      <c r="S1071" s="6" t="s">
        <v>49</v>
      </c>
      <c r="T1071" s="6" t="s">
        <v>49</v>
      </c>
      <c r="U1071" s="6" t="s">
        <v>49</v>
      </c>
      <c r="V1071" s="6" t="s">
        <v>49</v>
      </c>
      <c r="W1071" s="6" t="s">
        <v>49</v>
      </c>
      <c r="X1071" s="6" t="s">
        <v>49</v>
      </c>
      <c r="Y1071" s="6" t="s">
        <v>49</v>
      </c>
      <c r="Z1071" s="6" t="s">
        <v>49</v>
      </c>
      <c r="AA1071" s="9" t="s">
        <v>116</v>
      </c>
      <c r="AB1071" s="9" t="s">
        <v>116</v>
      </c>
      <c r="AC1071" s="9" t="s">
        <v>116</v>
      </c>
      <c r="AD1071" s="9" t="s">
        <v>116</v>
      </c>
      <c r="AE1071" s="9" t="s">
        <v>49</v>
      </c>
      <c r="AF1071" s="5">
        <v>1</v>
      </c>
      <c r="AG1071" s="10" t="e">
        <f>VLOOKUP(B1071,[1]NPRS!$A$29:$O$1904,10,FALSE)</f>
        <v>#N/A</v>
      </c>
      <c r="AH1071" s="5" t="s">
        <v>1698</v>
      </c>
      <c r="AI1071" s="6" t="str">
        <f>IF(VLOOKUP(B1071,'[1]intensive 2019'!$A$2:$E$145,1,TRUE)=B1071,"Y","N")</f>
        <v>N</v>
      </c>
      <c r="AJ1071" s="6" t="s">
        <v>50</v>
      </c>
      <c r="AK1071" s="5">
        <v>29</v>
      </c>
      <c r="AL1071" s="6" t="s">
        <v>50</v>
      </c>
      <c r="AM1071" s="6" t="s">
        <v>50</v>
      </c>
      <c r="AN1071" s="6" t="s">
        <v>50</v>
      </c>
      <c r="AO1071" s="6" t="s">
        <v>50</v>
      </c>
      <c r="AP1071" s="6" t="s">
        <v>50</v>
      </c>
    </row>
    <row r="1072" spans="1:42" hidden="1">
      <c r="A1072" s="5">
        <v>1071</v>
      </c>
      <c r="B1072" s="5" t="s">
        <v>1958</v>
      </c>
      <c r="C1072" s="6" t="str">
        <f>IF(VLOOKUP(B1072,'[1]Current Slope List'!$A$29:$M$1904,1,FALSE)=B1072,"Y","N")</f>
        <v>Y</v>
      </c>
      <c r="D1072" s="5" t="str">
        <f>VLOOKUP(B1072,'[1]Current Slope List'!$A$29:$M$1904,2,FALSE)</f>
        <v>11SW-C/F100</v>
      </c>
      <c r="E1072" s="5">
        <f>VLOOKUP(B1072,'[1]Current Slope List'!$A$29:$M$1904,3,FALSE)</f>
        <v>0</v>
      </c>
      <c r="F1072" s="6" t="str">
        <f t="shared" si="32"/>
        <v>WHOLE</v>
      </c>
      <c r="G1072" s="6" t="str">
        <f>VLOOKUP(B1072,'[1]Current Slope List'!$A$29:$M$1904,4,FALSE)</f>
        <v>WS&amp;L</v>
      </c>
      <c r="H1072" s="6" t="str">
        <f>VLOOKUP(B1072,'[1]Current Slope List'!$A$29:$M$1904,5,FALSE)</f>
        <v>W</v>
      </c>
      <c r="I1072" s="6" t="s">
        <v>1936</v>
      </c>
      <c r="K1072" s="6">
        <f>VLOOKUP(B1072,'[1]Current Slope List'!$A$29:$M$1904,11,FALSE)</f>
        <v>0</v>
      </c>
      <c r="L1072" s="5" t="s">
        <v>1953</v>
      </c>
      <c r="M1072" s="5" t="s">
        <v>1954</v>
      </c>
      <c r="N1072" s="5" t="s">
        <v>1725</v>
      </c>
      <c r="O1072" s="7" t="s">
        <v>46</v>
      </c>
      <c r="P1072" s="7">
        <v>45</v>
      </c>
      <c r="Q1072" s="7">
        <v>5</v>
      </c>
      <c r="R1072" s="7">
        <v>3</v>
      </c>
      <c r="S1072" s="7">
        <f t="shared" si="33"/>
        <v>15</v>
      </c>
      <c r="T1072" s="17">
        <v>0.5</v>
      </c>
      <c r="U1072" s="17">
        <v>0.5</v>
      </c>
      <c r="V1072" s="17">
        <v>0</v>
      </c>
      <c r="W1072" s="17">
        <v>0</v>
      </c>
      <c r="X1072" s="17">
        <v>0</v>
      </c>
      <c r="Y1072" s="6" t="s">
        <v>61</v>
      </c>
      <c r="Z1072" s="6" t="s">
        <v>62</v>
      </c>
      <c r="AA1072" s="9" t="s">
        <v>116</v>
      </c>
      <c r="AB1072" s="9" t="s">
        <v>116</v>
      </c>
      <c r="AC1072" s="9" t="s">
        <v>116</v>
      </c>
      <c r="AD1072" s="9" t="s">
        <v>116</v>
      </c>
      <c r="AE1072" s="9" t="s">
        <v>49</v>
      </c>
      <c r="AF1072" s="5">
        <v>3</v>
      </c>
      <c r="AG1072" s="10">
        <f>VLOOKUP(B1072,[1]NPRS!$A$29:$O$1904,10,FALSE)</f>
        <v>0</v>
      </c>
      <c r="AH1072" s="5" t="s">
        <v>1698</v>
      </c>
      <c r="AI1072" s="6" t="str">
        <f>IF(VLOOKUP(B1072,'[1]intensive 2019'!$A$2:$E$145,1,TRUE)=B1072,"Y","N")</f>
        <v>N</v>
      </c>
      <c r="AJ1072" s="6" t="s">
        <v>50</v>
      </c>
      <c r="AK1072" s="5">
        <v>0</v>
      </c>
      <c r="AL1072" s="6" t="s">
        <v>50</v>
      </c>
      <c r="AM1072" s="6" t="s">
        <v>50</v>
      </c>
      <c r="AN1072" s="6" t="s">
        <v>50</v>
      </c>
      <c r="AO1072" s="6" t="s">
        <v>50</v>
      </c>
      <c r="AP1072" s="6" t="s">
        <v>50</v>
      </c>
    </row>
    <row r="1073" spans="1:42" hidden="1">
      <c r="A1073" s="5">
        <v>1072</v>
      </c>
      <c r="B1073" s="5" t="s">
        <v>1959</v>
      </c>
      <c r="C1073" s="6" t="str">
        <f>IF(VLOOKUP(B1073,'[1]Current Slope List'!$A$29:$M$1904,1,FALSE)=B1073,"Y","N")</f>
        <v>Y</v>
      </c>
      <c r="D1073" s="5" t="str">
        <f>VLOOKUP(B1073,'[1]Current Slope List'!$A$29:$M$1904,2,FALSE)</f>
        <v>11SW-C/FR101</v>
      </c>
      <c r="E1073" s="5">
        <f>VLOOKUP(B1073,'[1]Current Slope List'!$A$29:$M$1904,3,FALSE)</f>
        <v>0</v>
      </c>
      <c r="F1073" s="6" t="str">
        <f t="shared" si="32"/>
        <v>WHOLE</v>
      </c>
      <c r="G1073" s="6" t="str">
        <f>VLOOKUP(B1073,'[1]Current Slope List'!$A$29:$M$1904,4,FALSE)</f>
        <v>WS&amp;L</v>
      </c>
      <c r="H1073" s="6" t="str">
        <f>VLOOKUP(B1073,'[1]Current Slope List'!$A$29:$M$1904,5,FALSE)</f>
        <v>W</v>
      </c>
      <c r="I1073" s="6" t="s">
        <v>1936</v>
      </c>
      <c r="K1073" s="6">
        <f>VLOOKUP(B1073,'[1]Current Slope List'!$A$29:$M$1904,11,FALSE)</f>
        <v>0</v>
      </c>
      <c r="L1073" s="5" t="s">
        <v>1953</v>
      </c>
      <c r="M1073" s="5" t="s">
        <v>1954</v>
      </c>
      <c r="N1073" s="5" t="s">
        <v>1725</v>
      </c>
      <c r="O1073" s="7" t="s">
        <v>46</v>
      </c>
      <c r="P1073" s="7">
        <v>50</v>
      </c>
      <c r="Q1073" s="7">
        <v>4</v>
      </c>
      <c r="R1073" s="7">
        <v>5</v>
      </c>
      <c r="S1073" s="7">
        <f t="shared" si="33"/>
        <v>20</v>
      </c>
      <c r="T1073" s="17">
        <v>0</v>
      </c>
      <c r="U1073" s="17">
        <v>1</v>
      </c>
      <c r="V1073" s="17">
        <v>0</v>
      </c>
      <c r="W1073" s="17">
        <v>0</v>
      </c>
      <c r="X1073" s="17">
        <v>0</v>
      </c>
      <c r="Y1073" s="6" t="s">
        <v>61</v>
      </c>
      <c r="Z1073" s="6" t="s">
        <v>62</v>
      </c>
      <c r="AA1073" s="9" t="s">
        <v>765</v>
      </c>
      <c r="AB1073" s="9" t="s">
        <v>185</v>
      </c>
      <c r="AC1073" s="9" t="s">
        <v>71</v>
      </c>
      <c r="AD1073" s="9" t="s">
        <v>113</v>
      </c>
      <c r="AE1073" s="9" t="s">
        <v>62</v>
      </c>
      <c r="AF1073" s="5">
        <v>3</v>
      </c>
      <c r="AG1073" s="10">
        <f>VLOOKUP(B1073,[1]NPRS!$A$29:$O$1904,10,FALSE)</f>
        <v>0</v>
      </c>
      <c r="AH1073" s="5" t="s">
        <v>1698</v>
      </c>
      <c r="AI1073" s="6" t="str">
        <f>IF(VLOOKUP(B1073,'[1]intensive 2019'!$A$2:$E$145,1,TRUE)=B1073,"Y","N")</f>
        <v>N</v>
      </c>
      <c r="AJ1073" s="6" t="s">
        <v>50</v>
      </c>
      <c r="AK1073" s="5">
        <v>4</v>
      </c>
      <c r="AL1073" s="6" t="s">
        <v>50</v>
      </c>
      <c r="AM1073" s="6" t="s">
        <v>50</v>
      </c>
      <c r="AN1073" s="6" t="s">
        <v>50</v>
      </c>
      <c r="AO1073" s="6" t="s">
        <v>50</v>
      </c>
      <c r="AP1073" s="6" t="s">
        <v>50</v>
      </c>
    </row>
    <row r="1074" spans="1:42" hidden="1">
      <c r="A1074" s="5">
        <v>1073</v>
      </c>
      <c r="B1074" s="5" t="s">
        <v>1960</v>
      </c>
      <c r="C1074" s="6" t="str">
        <f>IF(VLOOKUP(B1074,'[1]Current Slope List'!$A$29:$M$1904,1,FALSE)=B1074,"Y","N")</f>
        <v>Y</v>
      </c>
      <c r="D1074" s="5" t="str">
        <f>VLOOKUP(B1074,'[1]Current Slope List'!$A$29:$M$1904,2,FALSE)</f>
        <v>11SW-C/FR102</v>
      </c>
      <c r="E1074" s="5">
        <f>VLOOKUP(B1074,'[1]Current Slope List'!$A$29:$M$1904,3,FALSE)</f>
        <v>0</v>
      </c>
      <c r="F1074" s="6" t="str">
        <f t="shared" si="32"/>
        <v>WHOLE</v>
      </c>
      <c r="G1074" s="6" t="str">
        <f>VLOOKUP(B1074,'[1]Current Slope List'!$A$29:$M$1904,4,FALSE)</f>
        <v>WS&amp;L</v>
      </c>
      <c r="H1074" s="6" t="str">
        <f>VLOOKUP(B1074,'[1]Current Slope List'!$A$29:$M$1904,5,FALSE)</f>
        <v>W</v>
      </c>
      <c r="I1074" s="6" t="s">
        <v>1936</v>
      </c>
      <c r="K1074" s="6">
        <f>VLOOKUP(B1074,'[1]Current Slope List'!$A$29:$M$1904,11,FALSE)</f>
        <v>0</v>
      </c>
      <c r="L1074" s="5" t="s">
        <v>1953</v>
      </c>
      <c r="M1074" s="5" t="s">
        <v>1954</v>
      </c>
      <c r="N1074" s="5" t="s">
        <v>1725</v>
      </c>
      <c r="O1074" s="7" t="s">
        <v>46</v>
      </c>
      <c r="P1074" s="7">
        <v>30</v>
      </c>
      <c r="Q1074" s="7">
        <v>5</v>
      </c>
      <c r="R1074" s="7">
        <v>8</v>
      </c>
      <c r="S1074" s="7">
        <f t="shared" si="33"/>
        <v>40</v>
      </c>
      <c r="T1074" s="17">
        <v>0.5</v>
      </c>
      <c r="U1074" s="17">
        <v>0.5</v>
      </c>
      <c r="V1074" s="17">
        <v>0</v>
      </c>
      <c r="W1074" s="17">
        <v>0</v>
      </c>
      <c r="X1074" s="17">
        <v>0</v>
      </c>
      <c r="Y1074" s="6" t="s">
        <v>61</v>
      </c>
      <c r="Z1074" s="6" t="s">
        <v>62</v>
      </c>
      <c r="AA1074" s="9" t="s">
        <v>797</v>
      </c>
      <c r="AB1074" s="9" t="s">
        <v>53</v>
      </c>
      <c r="AC1074" s="9" t="s">
        <v>71</v>
      </c>
      <c r="AD1074" s="9" t="s">
        <v>113</v>
      </c>
      <c r="AE1074" s="9" t="s">
        <v>62</v>
      </c>
      <c r="AF1074" s="5">
        <v>3</v>
      </c>
      <c r="AG1074" s="10">
        <f>VLOOKUP(B1074,[1]NPRS!$A$29:$O$1904,10,FALSE)</f>
        <v>0</v>
      </c>
      <c r="AH1074" s="5" t="s">
        <v>1698</v>
      </c>
      <c r="AI1074" s="6" t="str">
        <f>IF(VLOOKUP(B1074,'[1]intensive 2019'!$A$2:$E$145,1,TRUE)=B1074,"Y","N")</f>
        <v>N</v>
      </c>
      <c r="AJ1074" s="6" t="s">
        <v>50</v>
      </c>
      <c r="AK1074" s="5">
        <v>2</v>
      </c>
      <c r="AL1074" s="6" t="s">
        <v>50</v>
      </c>
      <c r="AM1074" s="6" t="s">
        <v>50</v>
      </c>
      <c r="AN1074" s="6" t="s">
        <v>50</v>
      </c>
      <c r="AO1074" s="6" t="s">
        <v>50</v>
      </c>
      <c r="AP1074" s="6" t="s">
        <v>50</v>
      </c>
    </row>
    <row r="1075" spans="1:42" hidden="1">
      <c r="A1075" s="5">
        <v>1074</v>
      </c>
      <c r="B1075" s="5" t="s">
        <v>1961</v>
      </c>
      <c r="C1075" s="6" t="str">
        <f>IF(VLOOKUP(B1075,'[1]Current Slope List'!$A$29:$M$1904,1,FALSE)=B1075,"Y","N")</f>
        <v>Y</v>
      </c>
      <c r="D1075" s="5" t="str">
        <f>VLOOKUP(B1075,'[1]Current Slope List'!$A$29:$M$1904,2,FALSE)</f>
        <v>11SW-C/FR298</v>
      </c>
      <c r="E1075" s="5">
        <f>VLOOKUP(B1075,'[1]Current Slope List'!$A$29:$M$1904,3,FALSE)</f>
        <v>2</v>
      </c>
      <c r="F1075" s="6">
        <f t="shared" si="32"/>
        <v>2</v>
      </c>
      <c r="G1075" s="6" t="str">
        <f>VLOOKUP(B1075,'[1]Current Slope List'!$A$29:$M$1904,4,FALSE)</f>
        <v>WS&amp;L</v>
      </c>
      <c r="H1075" s="6" t="str">
        <f>VLOOKUP(B1075,'[1]Current Slope List'!$A$29:$M$1904,5,FALSE)</f>
        <v>W</v>
      </c>
      <c r="I1075" s="6" t="s">
        <v>1936</v>
      </c>
      <c r="K1075" s="6">
        <f>VLOOKUP(B1075,'[1]Current Slope List'!$A$29:$M$1904,11,FALSE)</f>
        <v>0</v>
      </c>
      <c r="L1075" s="5" t="s">
        <v>1953</v>
      </c>
      <c r="M1075" s="5" t="s">
        <v>1954</v>
      </c>
      <c r="N1075" s="5" t="s">
        <v>1725</v>
      </c>
      <c r="O1075" s="7" t="s">
        <v>46</v>
      </c>
      <c r="P1075" s="7">
        <v>25</v>
      </c>
      <c r="Q1075" s="7">
        <v>3.5</v>
      </c>
      <c r="R1075" s="7">
        <v>56</v>
      </c>
      <c r="S1075" s="7">
        <f t="shared" si="33"/>
        <v>196</v>
      </c>
      <c r="T1075" s="17">
        <v>0</v>
      </c>
      <c r="U1075" s="17">
        <v>1</v>
      </c>
      <c r="V1075" s="17">
        <v>0</v>
      </c>
      <c r="W1075" s="17">
        <v>0</v>
      </c>
      <c r="X1075" s="17">
        <v>0</v>
      </c>
      <c r="Y1075" s="6" t="s">
        <v>61</v>
      </c>
      <c r="Z1075" s="6" t="s">
        <v>62</v>
      </c>
      <c r="AA1075" s="9">
        <v>5.5</v>
      </c>
      <c r="AB1075" s="9" t="s">
        <v>296</v>
      </c>
      <c r="AC1075" s="9" t="s">
        <v>121</v>
      </c>
      <c r="AD1075" s="9" t="s">
        <v>56</v>
      </c>
      <c r="AE1075" s="9" t="s">
        <v>72</v>
      </c>
      <c r="AF1075" s="5">
        <v>1</v>
      </c>
      <c r="AG1075" s="10">
        <f>VLOOKUP(B1075,[1]NPRS!$A$29:$O$1904,10,FALSE)</f>
        <v>0</v>
      </c>
      <c r="AH1075" s="5" t="s">
        <v>1698</v>
      </c>
      <c r="AI1075" s="6" t="str">
        <f>IF(VLOOKUP(B1075,'[1]intensive 2019'!$A$2:$E$145,1,TRUE)=B1075,"Y","N")</f>
        <v>N</v>
      </c>
      <c r="AJ1075" s="6" t="s">
        <v>50</v>
      </c>
      <c r="AK1075" s="5">
        <v>12</v>
      </c>
      <c r="AL1075" s="6" t="s">
        <v>50</v>
      </c>
      <c r="AM1075" s="6" t="s">
        <v>50</v>
      </c>
      <c r="AN1075" s="6" t="s">
        <v>50</v>
      </c>
      <c r="AO1075" s="6" t="s">
        <v>50</v>
      </c>
      <c r="AP1075" s="6" t="s">
        <v>50</v>
      </c>
    </row>
    <row r="1076" spans="1:42" hidden="1">
      <c r="A1076" s="5">
        <v>1075</v>
      </c>
      <c r="B1076" s="5" t="s">
        <v>1962</v>
      </c>
      <c r="C1076" s="6" t="str">
        <f>IF(VLOOKUP(B1076,'[1]Current Slope List'!$A$29:$M$1904,1,FALSE)=B1076,"Y","N")</f>
        <v>Y</v>
      </c>
      <c r="D1076" s="5" t="str">
        <f>VLOOKUP(B1076,'[1]Current Slope List'!$A$29:$M$1904,2,FALSE)</f>
        <v>11SW-C/FR99</v>
      </c>
      <c r="E1076" s="5">
        <f>VLOOKUP(B1076,'[1]Current Slope List'!$A$29:$M$1904,3,FALSE)</f>
        <v>0</v>
      </c>
      <c r="F1076" s="6" t="str">
        <f t="shared" si="32"/>
        <v>WHOLE</v>
      </c>
      <c r="G1076" s="6" t="str">
        <f>VLOOKUP(B1076,'[1]Current Slope List'!$A$29:$M$1904,4,FALSE)</f>
        <v>WS&amp;L</v>
      </c>
      <c r="H1076" s="6" t="str">
        <f>VLOOKUP(B1076,'[1]Current Slope List'!$A$29:$M$1904,5,FALSE)</f>
        <v>W</v>
      </c>
      <c r="I1076" s="6" t="s">
        <v>1936</v>
      </c>
      <c r="K1076" s="6">
        <f>VLOOKUP(B1076,'[1]Current Slope List'!$A$29:$M$1904,11,FALSE)</f>
        <v>0</v>
      </c>
      <c r="L1076" s="5" t="s">
        <v>1953</v>
      </c>
      <c r="M1076" s="5" t="s">
        <v>1954</v>
      </c>
      <c r="N1076" s="5" t="s">
        <v>1725</v>
      </c>
      <c r="O1076" s="7" t="s">
        <v>46</v>
      </c>
      <c r="P1076" s="7">
        <v>35</v>
      </c>
      <c r="Q1076" s="7">
        <v>7</v>
      </c>
      <c r="R1076" s="7">
        <v>30</v>
      </c>
      <c r="S1076" s="7">
        <f t="shared" si="33"/>
        <v>210</v>
      </c>
      <c r="T1076" s="17">
        <v>0</v>
      </c>
      <c r="U1076" s="17">
        <v>1</v>
      </c>
      <c r="V1076" s="17">
        <v>0</v>
      </c>
      <c r="W1076" s="17">
        <v>0</v>
      </c>
      <c r="X1076" s="17">
        <v>0</v>
      </c>
      <c r="Y1076" s="6" t="s">
        <v>61</v>
      </c>
      <c r="Z1076" s="6" t="s">
        <v>62</v>
      </c>
      <c r="AA1076" s="9" t="s">
        <v>185</v>
      </c>
      <c r="AB1076" s="9" t="s">
        <v>54</v>
      </c>
      <c r="AC1076" s="9" t="s">
        <v>71</v>
      </c>
      <c r="AD1076" s="9" t="s">
        <v>79</v>
      </c>
      <c r="AE1076" s="9" t="s">
        <v>72</v>
      </c>
      <c r="AF1076" s="5">
        <v>1</v>
      </c>
      <c r="AG1076" s="10">
        <f>VLOOKUP(B1076,[1]NPRS!$A$29:$O$1904,10,FALSE)</f>
        <v>0</v>
      </c>
      <c r="AH1076" s="5" t="s">
        <v>1698</v>
      </c>
      <c r="AI1076" s="6" t="str">
        <f>IF(VLOOKUP(B1076,'[1]intensive 2019'!$A$2:$E$145,1,TRUE)=B1076,"Y","N")</f>
        <v>N</v>
      </c>
      <c r="AJ1076" s="6" t="s">
        <v>50</v>
      </c>
      <c r="AK1076" s="5">
        <v>5</v>
      </c>
      <c r="AL1076" s="6" t="s">
        <v>50</v>
      </c>
      <c r="AM1076" s="6" t="s">
        <v>50</v>
      </c>
      <c r="AN1076" s="6" t="s">
        <v>50</v>
      </c>
      <c r="AO1076" s="6" t="s">
        <v>50</v>
      </c>
      <c r="AP1076" s="6" t="s">
        <v>50</v>
      </c>
    </row>
    <row r="1077" spans="1:42" hidden="1">
      <c r="A1077" s="5">
        <v>1076</v>
      </c>
      <c r="B1077" s="5" t="s">
        <v>1963</v>
      </c>
      <c r="C1077" s="6" t="str">
        <f>IF(VLOOKUP(B1077,'[1]Current Slope List'!$A$29:$M$1904,1,FALSE)=B1077,"Y","N")</f>
        <v>Y</v>
      </c>
      <c r="D1077" s="5" t="str">
        <f>VLOOKUP(B1077,'[1]Current Slope List'!$A$29:$M$1904,2,FALSE)</f>
        <v>11SW-C/R120</v>
      </c>
      <c r="E1077" s="5">
        <f>VLOOKUP(B1077,'[1]Current Slope List'!$A$29:$M$1904,3,FALSE)</f>
        <v>0</v>
      </c>
      <c r="F1077" s="6" t="str">
        <f t="shared" si="32"/>
        <v>WHOLE</v>
      </c>
      <c r="G1077" s="6" t="str">
        <f>VLOOKUP(B1077,'[1]Current Slope List'!$A$29:$M$1904,4,FALSE)</f>
        <v>WS&amp;L</v>
      </c>
      <c r="H1077" s="6" t="str">
        <f>VLOOKUP(B1077,'[1]Current Slope List'!$A$29:$M$1904,5,FALSE)</f>
        <v>W</v>
      </c>
      <c r="I1077" s="6" t="s">
        <v>1936</v>
      </c>
      <c r="K1077" s="6">
        <f>VLOOKUP(B1077,'[1]Current Slope List'!$A$29:$M$1904,11,FALSE)</f>
        <v>0</v>
      </c>
      <c r="L1077" s="5" t="s">
        <v>1953</v>
      </c>
      <c r="M1077" s="5" t="s">
        <v>1954</v>
      </c>
      <c r="N1077" s="5" t="s">
        <v>1725</v>
      </c>
      <c r="O1077" s="7" t="s">
        <v>46</v>
      </c>
      <c r="P1077" s="6" t="s">
        <v>49</v>
      </c>
      <c r="Q1077" s="6" t="s">
        <v>49</v>
      </c>
      <c r="R1077" s="6" t="s">
        <v>49</v>
      </c>
      <c r="S1077" s="6" t="s">
        <v>49</v>
      </c>
      <c r="T1077" s="6" t="s">
        <v>49</v>
      </c>
      <c r="U1077" s="6" t="s">
        <v>49</v>
      </c>
      <c r="V1077" s="6" t="s">
        <v>49</v>
      </c>
      <c r="W1077" s="13" t="s">
        <v>49</v>
      </c>
      <c r="X1077" s="6" t="s">
        <v>49</v>
      </c>
      <c r="Y1077" s="6" t="s">
        <v>49</v>
      </c>
      <c r="Z1077" s="6" t="s">
        <v>49</v>
      </c>
      <c r="AA1077" s="9" t="s">
        <v>119</v>
      </c>
      <c r="AB1077" s="9" t="s">
        <v>676</v>
      </c>
      <c r="AC1077" s="9" t="s">
        <v>71</v>
      </c>
      <c r="AD1077" s="9" t="s">
        <v>1168</v>
      </c>
      <c r="AE1077" s="9" t="s">
        <v>72</v>
      </c>
      <c r="AF1077" s="5">
        <v>1</v>
      </c>
      <c r="AG1077" s="10">
        <f>VLOOKUP(B1077,[1]NPRS!$A$29:$O$1904,10,FALSE)</f>
        <v>0</v>
      </c>
      <c r="AH1077" s="5" t="s">
        <v>1698</v>
      </c>
      <c r="AI1077" s="6" t="str">
        <f>IF(VLOOKUP(B1077,'[1]intensive 2019'!$A$2:$E$145,1,TRUE)=B1077,"Y","N")</f>
        <v>Y</v>
      </c>
      <c r="AJ1077" s="6" t="str">
        <f>IF(VLOOKUP(B1077,[1]PWI!$A$2:$B$239,1,FALSE)=B1077,"Y","N")</f>
        <v>Y</v>
      </c>
      <c r="AK1077" s="5">
        <v>6</v>
      </c>
      <c r="AL1077" s="6" t="str">
        <f>IF(VLOOKUP(B1077,[1]OVT_SWT!$A$2:$E$100,1,FALSE)=B1077,"Y","N")</f>
        <v>Y</v>
      </c>
      <c r="AM1077" s="6" t="s">
        <v>50</v>
      </c>
      <c r="AN1077" s="6" t="s">
        <v>50</v>
      </c>
      <c r="AO1077" s="6" t="s">
        <v>50</v>
      </c>
      <c r="AP1077" s="6" t="s">
        <v>50</v>
      </c>
    </row>
    <row r="1078" spans="1:42" hidden="1">
      <c r="A1078" s="5">
        <v>1077</v>
      </c>
      <c r="B1078" s="5" t="s">
        <v>1964</v>
      </c>
      <c r="C1078" s="6" t="str">
        <f>IF(VLOOKUP(B1078,'[1]Current Slope List'!$A$29:$M$1904,1,FALSE)=B1078,"Y","N")</f>
        <v>Y</v>
      </c>
      <c r="D1078" s="5" t="str">
        <f>VLOOKUP(B1078,'[1]Current Slope List'!$A$29:$M$1904,2,FALSE)</f>
        <v>11SW-C/R122</v>
      </c>
      <c r="E1078" s="5">
        <f>VLOOKUP(B1078,'[1]Current Slope List'!$A$29:$M$1904,3,FALSE)</f>
        <v>0</v>
      </c>
      <c r="F1078" s="6" t="str">
        <f t="shared" si="32"/>
        <v>WHOLE</v>
      </c>
      <c r="G1078" s="6" t="str">
        <f>VLOOKUP(B1078,'[1]Current Slope List'!$A$29:$M$1904,4,FALSE)</f>
        <v>WS&amp;L</v>
      </c>
      <c r="H1078" s="6" t="str">
        <f>VLOOKUP(B1078,'[1]Current Slope List'!$A$29:$M$1904,5,FALSE)</f>
        <v>W</v>
      </c>
      <c r="I1078" s="6" t="s">
        <v>1936</v>
      </c>
      <c r="K1078" s="6">
        <f>VLOOKUP(B1078,'[1]Current Slope List'!$A$29:$M$1904,11,FALSE)</f>
        <v>0</v>
      </c>
      <c r="L1078" s="5" t="s">
        <v>1953</v>
      </c>
      <c r="M1078" s="5" t="s">
        <v>1954</v>
      </c>
      <c r="N1078" s="5" t="s">
        <v>1725</v>
      </c>
      <c r="O1078" s="7" t="s">
        <v>46</v>
      </c>
      <c r="P1078" s="6" t="s">
        <v>49</v>
      </c>
      <c r="Q1078" s="6" t="s">
        <v>49</v>
      </c>
      <c r="R1078" s="6" t="s">
        <v>49</v>
      </c>
      <c r="S1078" s="6" t="s">
        <v>49</v>
      </c>
      <c r="T1078" s="6" t="s">
        <v>49</v>
      </c>
      <c r="U1078" s="6" t="s">
        <v>49</v>
      </c>
      <c r="V1078" s="6" t="s">
        <v>49</v>
      </c>
      <c r="W1078" s="6" t="s">
        <v>49</v>
      </c>
      <c r="X1078" s="6" t="s">
        <v>49</v>
      </c>
      <c r="Y1078" s="6" t="s">
        <v>49</v>
      </c>
      <c r="Z1078" s="6" t="s">
        <v>49</v>
      </c>
      <c r="AA1078" s="9" t="s">
        <v>1965</v>
      </c>
      <c r="AB1078" s="9" t="s">
        <v>1966</v>
      </c>
      <c r="AC1078" s="9" t="s">
        <v>55</v>
      </c>
      <c r="AD1078" s="9" t="s">
        <v>97</v>
      </c>
      <c r="AE1078" s="9" t="s">
        <v>62</v>
      </c>
      <c r="AF1078" s="5">
        <v>1</v>
      </c>
      <c r="AG1078" s="10">
        <f>VLOOKUP(B1078,[1]NPRS!$A$29:$O$1904,10,FALSE)</f>
        <v>0</v>
      </c>
      <c r="AH1078" s="5" t="s">
        <v>1698</v>
      </c>
      <c r="AI1078" s="6" t="str">
        <f>IF(VLOOKUP(B1078,'[1]intensive 2019'!$A$2:$E$145,1,TRUE)=B1078,"Y","N")</f>
        <v>N</v>
      </c>
      <c r="AJ1078" s="6" t="s">
        <v>50</v>
      </c>
      <c r="AK1078" s="5">
        <v>1</v>
      </c>
      <c r="AL1078" s="6" t="s">
        <v>50</v>
      </c>
      <c r="AM1078" s="6" t="s">
        <v>50</v>
      </c>
      <c r="AN1078" s="6" t="s">
        <v>50</v>
      </c>
      <c r="AO1078" s="6" t="s">
        <v>50</v>
      </c>
      <c r="AP1078" s="6" t="s">
        <v>50</v>
      </c>
    </row>
    <row r="1079" spans="1:42" hidden="1">
      <c r="A1079" s="5">
        <v>1078</v>
      </c>
      <c r="B1079" s="5" t="s">
        <v>1967</v>
      </c>
      <c r="C1079" s="6" t="str">
        <f>IF(VLOOKUP(B1079,'[1]Current Slope List'!$A$29:$M$1904,1,FALSE)=B1079,"Y","N")</f>
        <v>Y</v>
      </c>
      <c r="D1079" s="5" t="str">
        <f>VLOOKUP(B1079,'[1]Current Slope List'!$A$29:$M$1904,2,FALSE)</f>
        <v>11SW-C/R307</v>
      </c>
      <c r="E1079" s="5">
        <f>VLOOKUP(B1079,'[1]Current Slope List'!$A$29:$M$1904,3,FALSE)</f>
        <v>0</v>
      </c>
      <c r="F1079" s="6" t="str">
        <f t="shared" si="32"/>
        <v>WHOLE</v>
      </c>
      <c r="G1079" s="6" t="str">
        <f>VLOOKUP(B1079,'[1]Current Slope List'!$A$29:$M$1904,4,FALSE)</f>
        <v>WS&amp;L</v>
      </c>
      <c r="H1079" s="6" t="str">
        <f>VLOOKUP(B1079,'[1]Current Slope List'!$A$29:$M$1904,5,FALSE)</f>
        <v>W</v>
      </c>
      <c r="I1079" s="6" t="s">
        <v>1936</v>
      </c>
      <c r="K1079" s="6">
        <f>VLOOKUP(B1079,'[1]Current Slope List'!$A$29:$M$1904,11,FALSE)</f>
        <v>0</v>
      </c>
      <c r="L1079" s="5" t="s">
        <v>1953</v>
      </c>
      <c r="M1079" s="5" t="s">
        <v>1954</v>
      </c>
      <c r="N1079" s="5" t="s">
        <v>1725</v>
      </c>
      <c r="O1079" s="7" t="s">
        <v>46</v>
      </c>
      <c r="P1079" s="6" t="s">
        <v>49</v>
      </c>
      <c r="Q1079" s="6" t="s">
        <v>49</v>
      </c>
      <c r="R1079" s="6" t="s">
        <v>49</v>
      </c>
      <c r="S1079" s="6" t="s">
        <v>49</v>
      </c>
      <c r="T1079" s="6" t="s">
        <v>49</v>
      </c>
      <c r="U1079" s="6" t="s">
        <v>49</v>
      </c>
      <c r="V1079" s="6" t="s">
        <v>49</v>
      </c>
      <c r="W1079" s="6" t="s">
        <v>49</v>
      </c>
      <c r="X1079" s="6" t="s">
        <v>49</v>
      </c>
      <c r="Y1079" s="6" t="s">
        <v>49</v>
      </c>
      <c r="Z1079" s="6" t="s">
        <v>49</v>
      </c>
      <c r="AA1079" s="9" t="s">
        <v>196</v>
      </c>
      <c r="AB1079" s="9" t="s">
        <v>356</v>
      </c>
      <c r="AC1079" s="9" t="s">
        <v>121</v>
      </c>
      <c r="AD1079" s="9" t="s">
        <v>56</v>
      </c>
      <c r="AE1079" s="9" t="s">
        <v>72</v>
      </c>
      <c r="AF1079" s="5">
        <v>1</v>
      </c>
      <c r="AG1079" s="10">
        <f>VLOOKUP(B1079,[1]NPRS!$A$29:$O$1904,10,FALSE)</f>
        <v>0</v>
      </c>
      <c r="AH1079" s="5" t="s">
        <v>1698</v>
      </c>
      <c r="AI1079" s="6" t="str">
        <f>IF(VLOOKUP(B1079,'[1]intensive 2019'!$A$2:$E$145,1,TRUE)=B1079,"Y","N")</f>
        <v>N</v>
      </c>
      <c r="AJ1079" s="6" t="s">
        <v>50</v>
      </c>
      <c r="AK1079" s="5">
        <v>4</v>
      </c>
      <c r="AL1079" s="6" t="s">
        <v>50</v>
      </c>
      <c r="AM1079" s="6" t="s">
        <v>50</v>
      </c>
      <c r="AN1079" s="6" t="s">
        <v>50</v>
      </c>
      <c r="AO1079" s="6" t="s">
        <v>50</v>
      </c>
      <c r="AP1079" s="6" t="s">
        <v>50</v>
      </c>
    </row>
    <row r="1080" spans="1:42" hidden="1">
      <c r="A1080" s="5">
        <v>1079</v>
      </c>
      <c r="B1080" s="5" t="s">
        <v>1968</v>
      </c>
      <c r="C1080" s="6" t="str">
        <f>IF(VLOOKUP(B1080,'[1]Current Slope List'!$A$29:$M$1904,1,FALSE)=B1080,"Y","N")</f>
        <v>Y</v>
      </c>
      <c r="D1080" s="5" t="str">
        <f>VLOOKUP(B1080,'[1]Current Slope List'!$A$29:$M$1904,2,FALSE)</f>
        <v>11SW-C/R542</v>
      </c>
      <c r="E1080" s="5">
        <f>VLOOKUP(B1080,'[1]Current Slope List'!$A$29:$M$1904,3,FALSE)</f>
        <v>0</v>
      </c>
      <c r="F1080" s="6" t="str">
        <f t="shared" si="32"/>
        <v>WHOLE</v>
      </c>
      <c r="G1080" s="6" t="str">
        <f>VLOOKUP(B1080,'[1]Current Slope List'!$A$29:$M$1904,4,FALSE)</f>
        <v>WS&amp;L</v>
      </c>
      <c r="H1080" s="6" t="str">
        <f>VLOOKUP(B1080,'[1]Current Slope List'!$A$29:$M$1904,5,FALSE)</f>
        <v>W</v>
      </c>
      <c r="I1080" s="6" t="s">
        <v>1936</v>
      </c>
      <c r="K1080" s="6">
        <f>VLOOKUP(B1080,'[1]Current Slope List'!$A$29:$M$1904,11,FALSE)</f>
        <v>0</v>
      </c>
      <c r="L1080" s="5" t="s">
        <v>1953</v>
      </c>
      <c r="M1080" s="5" t="s">
        <v>1954</v>
      </c>
      <c r="N1080" s="5" t="s">
        <v>1725</v>
      </c>
      <c r="O1080" s="7" t="s">
        <v>46</v>
      </c>
      <c r="P1080" s="6" t="s">
        <v>49</v>
      </c>
      <c r="Q1080" s="6" t="s">
        <v>49</v>
      </c>
      <c r="R1080" s="6" t="s">
        <v>49</v>
      </c>
      <c r="S1080" s="6" t="s">
        <v>49</v>
      </c>
      <c r="T1080" s="6" t="s">
        <v>49</v>
      </c>
      <c r="U1080" s="6" t="s">
        <v>49</v>
      </c>
      <c r="V1080" s="6" t="s">
        <v>49</v>
      </c>
      <c r="W1080" s="6" t="s">
        <v>49</v>
      </c>
      <c r="X1080" s="6" t="s">
        <v>49</v>
      </c>
      <c r="Y1080" s="6" t="s">
        <v>49</v>
      </c>
      <c r="Z1080" s="6" t="s">
        <v>49</v>
      </c>
      <c r="AA1080" s="9" t="s">
        <v>248</v>
      </c>
      <c r="AB1080" s="9" t="s">
        <v>53</v>
      </c>
      <c r="AC1080" s="9" t="s">
        <v>71</v>
      </c>
      <c r="AD1080" s="9" t="s">
        <v>1168</v>
      </c>
      <c r="AE1080" s="9" t="s">
        <v>62</v>
      </c>
      <c r="AF1080" s="5">
        <v>3</v>
      </c>
      <c r="AG1080" s="10">
        <f>VLOOKUP(B1080,[1]NPRS!$A$29:$O$1904,10,FALSE)</f>
        <v>0</v>
      </c>
      <c r="AH1080" s="5" t="s">
        <v>1698</v>
      </c>
      <c r="AI1080" s="6" t="str">
        <f>IF(VLOOKUP(B1080,'[1]intensive 2019'!$A$2:$E$145,1,TRUE)=B1080,"Y","N")</f>
        <v>N</v>
      </c>
      <c r="AJ1080" s="6" t="s">
        <v>50</v>
      </c>
      <c r="AK1080" s="5">
        <v>2</v>
      </c>
      <c r="AL1080" s="6" t="s">
        <v>50</v>
      </c>
      <c r="AM1080" s="6" t="s">
        <v>50</v>
      </c>
      <c r="AN1080" s="6" t="s">
        <v>50</v>
      </c>
      <c r="AO1080" s="6" t="s">
        <v>50</v>
      </c>
      <c r="AP1080" s="6" t="s">
        <v>50</v>
      </c>
    </row>
    <row r="1081" spans="1:42" hidden="1">
      <c r="A1081" s="5">
        <v>1080</v>
      </c>
      <c r="B1081" s="5" t="s">
        <v>1969</v>
      </c>
      <c r="C1081" s="6" t="str">
        <f>IF(VLOOKUP(B1081,'[1]Current Slope List'!$A$29:$M$1904,1,FALSE)=B1081,"Y","N")</f>
        <v>Y</v>
      </c>
      <c r="D1081" s="5" t="str">
        <f>VLOOKUP(B1081,'[1]Current Slope List'!$A$29:$M$1904,2,FALSE)</f>
        <v>11SW-C/R543</v>
      </c>
      <c r="E1081" s="5">
        <f>VLOOKUP(B1081,'[1]Current Slope List'!$A$29:$M$1904,3,FALSE)</f>
        <v>0</v>
      </c>
      <c r="F1081" s="6" t="str">
        <f t="shared" si="32"/>
        <v>WHOLE</v>
      </c>
      <c r="G1081" s="6" t="str">
        <f>VLOOKUP(B1081,'[1]Current Slope List'!$A$29:$M$1904,4,FALSE)</f>
        <v>WS&amp;L</v>
      </c>
      <c r="H1081" s="6" t="str">
        <f>VLOOKUP(B1081,'[1]Current Slope List'!$A$29:$M$1904,5,FALSE)</f>
        <v>W</v>
      </c>
      <c r="I1081" s="6" t="s">
        <v>1936</v>
      </c>
      <c r="K1081" s="6">
        <f>VLOOKUP(B1081,'[1]Current Slope List'!$A$29:$M$1904,11,FALSE)</f>
        <v>0</v>
      </c>
      <c r="L1081" s="5" t="s">
        <v>1953</v>
      </c>
      <c r="M1081" s="5" t="s">
        <v>1954</v>
      </c>
      <c r="N1081" s="5" t="s">
        <v>1725</v>
      </c>
      <c r="O1081" s="7" t="s">
        <v>46</v>
      </c>
      <c r="P1081" s="6" t="s">
        <v>49</v>
      </c>
      <c r="Q1081" s="6" t="s">
        <v>49</v>
      </c>
      <c r="R1081" s="6" t="s">
        <v>49</v>
      </c>
      <c r="S1081" s="6" t="s">
        <v>49</v>
      </c>
      <c r="T1081" s="6" t="s">
        <v>49</v>
      </c>
      <c r="U1081" s="6" t="s">
        <v>49</v>
      </c>
      <c r="V1081" s="6" t="s">
        <v>49</v>
      </c>
      <c r="W1081" s="6" t="s">
        <v>49</v>
      </c>
      <c r="X1081" s="6" t="s">
        <v>49</v>
      </c>
      <c r="Y1081" s="6" t="s">
        <v>49</v>
      </c>
      <c r="Z1081" s="6" t="s">
        <v>49</v>
      </c>
      <c r="AA1081" s="9" t="s">
        <v>466</v>
      </c>
      <c r="AB1081" s="9" t="s">
        <v>120</v>
      </c>
      <c r="AC1081" s="9" t="s">
        <v>71</v>
      </c>
      <c r="AD1081" s="9" t="s">
        <v>56</v>
      </c>
      <c r="AE1081" s="9" t="s">
        <v>72</v>
      </c>
      <c r="AF1081" s="5">
        <v>2</v>
      </c>
      <c r="AG1081" s="10">
        <f>VLOOKUP(B1081,[1]NPRS!$A$29:$O$1904,10,FALSE)</f>
        <v>0</v>
      </c>
      <c r="AH1081" s="5" t="s">
        <v>1728</v>
      </c>
      <c r="AI1081" s="6" t="str">
        <f>IF(VLOOKUP(B1081,'[1]intensive 2019'!$A$2:$E$145,1,TRUE)=B1081,"Y","N")</f>
        <v>N</v>
      </c>
      <c r="AJ1081" s="6" t="s">
        <v>50</v>
      </c>
      <c r="AL1081" s="6" t="s">
        <v>50</v>
      </c>
      <c r="AM1081" s="6" t="s">
        <v>50</v>
      </c>
      <c r="AN1081" s="6" t="s">
        <v>50</v>
      </c>
      <c r="AO1081" s="6" t="s">
        <v>50</v>
      </c>
      <c r="AP1081" s="6" t="s">
        <v>50</v>
      </c>
    </row>
    <row r="1082" spans="1:42" hidden="1">
      <c r="A1082" s="5">
        <v>1081</v>
      </c>
      <c r="B1082" s="5" t="s">
        <v>1970</v>
      </c>
      <c r="C1082" s="6" t="str">
        <f>IF(VLOOKUP(B1082,'[1]Current Slope List'!$A$29:$M$1904,1,FALSE)=B1082,"Y","N")</f>
        <v>Y</v>
      </c>
      <c r="D1082" s="5" t="str">
        <f>VLOOKUP(B1082,'[1]Current Slope List'!$A$29:$M$1904,2,FALSE)</f>
        <v>11SW-C/NS1</v>
      </c>
      <c r="E1082" s="5">
        <f>VLOOKUP(B1082,'[1]Current Slope List'!$A$29:$M$1904,3,FALSE)</f>
        <v>0</v>
      </c>
      <c r="F1082" s="6" t="str">
        <f t="shared" si="32"/>
        <v>WHOLE</v>
      </c>
      <c r="G1082" s="6" t="str">
        <f>VLOOKUP(B1082,'[1]Current Slope List'!$A$29:$M$1904,4,FALSE)</f>
        <v>WS&amp;L</v>
      </c>
      <c r="H1082" s="6" t="str">
        <f>VLOOKUP(B1082,'[1]Current Slope List'!$A$29:$M$1904,5,FALSE)</f>
        <v>W</v>
      </c>
      <c r="I1082" s="6" t="s">
        <v>1936</v>
      </c>
      <c r="K1082" s="6">
        <f>VLOOKUP(B1082,'[1]Current Slope List'!$A$29:$M$1904,11,FALSE)</f>
        <v>0</v>
      </c>
      <c r="L1082" s="5" t="s">
        <v>1953</v>
      </c>
      <c r="M1082" s="5" t="s">
        <v>1954</v>
      </c>
      <c r="N1082" s="5" t="s">
        <v>1725</v>
      </c>
      <c r="O1082" s="7" t="s">
        <v>46</v>
      </c>
      <c r="P1082" s="6" t="s">
        <v>49</v>
      </c>
      <c r="Q1082" s="6" t="s">
        <v>49</v>
      </c>
      <c r="R1082" s="6" t="s">
        <v>49</v>
      </c>
      <c r="S1082" s="6" t="s">
        <v>49</v>
      </c>
      <c r="T1082" s="6" t="s">
        <v>49</v>
      </c>
      <c r="U1082" s="6" t="s">
        <v>49</v>
      </c>
      <c r="V1082" s="6" t="s">
        <v>49</v>
      </c>
      <c r="W1082" s="6" t="s">
        <v>49</v>
      </c>
      <c r="X1082" s="6" t="s">
        <v>49</v>
      </c>
      <c r="Y1082" s="6" t="s">
        <v>49</v>
      </c>
      <c r="Z1082" s="6" t="s">
        <v>49</v>
      </c>
      <c r="AA1082" s="9" t="s">
        <v>116</v>
      </c>
      <c r="AB1082" s="9" t="s">
        <v>116</v>
      </c>
      <c r="AC1082" s="9" t="s">
        <v>116</v>
      </c>
      <c r="AD1082" s="9" t="s">
        <v>116</v>
      </c>
      <c r="AE1082" s="9" t="s">
        <v>49</v>
      </c>
      <c r="AG1082" s="10">
        <f>VLOOKUP(B1082,[1]NPRS!$A$29:$O$1904,10,FALSE)</f>
        <v>0</v>
      </c>
      <c r="AH1082" s="5" t="s">
        <v>1698</v>
      </c>
      <c r="AI1082" s="6" t="str">
        <f>IF(VLOOKUP(B1082,'[1]intensive 2019'!$A$2:$E$145,1,TRUE)=B1082,"Y","N")</f>
        <v>N</v>
      </c>
      <c r="AJ1082" s="6" t="s">
        <v>50</v>
      </c>
      <c r="AK1082" s="5">
        <v>327</v>
      </c>
      <c r="AL1082" s="6" t="s">
        <v>50</v>
      </c>
      <c r="AM1082" s="6" t="s">
        <v>50</v>
      </c>
      <c r="AN1082" s="6" t="s">
        <v>50</v>
      </c>
      <c r="AO1082" s="6" t="s">
        <v>50</v>
      </c>
      <c r="AP1082" s="6" t="s">
        <v>50</v>
      </c>
    </row>
    <row r="1083" spans="1:42" hidden="1">
      <c r="A1083" s="5">
        <v>1082</v>
      </c>
      <c r="B1083" s="5" t="s">
        <v>1971</v>
      </c>
      <c r="C1083" s="6" t="str">
        <f>IF(VLOOKUP(B1083,'[1]Current Slope List'!$A$29:$M$1904,1,FALSE)=B1083,"Y","N")</f>
        <v>Y</v>
      </c>
      <c r="D1083" s="5" t="str">
        <f>VLOOKUP(B1083,'[1]Current Slope List'!$A$29:$M$1904,2,FALSE)</f>
        <v>11SW-C/C882</v>
      </c>
      <c r="E1083" s="5">
        <f>VLOOKUP(B1083,'[1]Current Slope List'!$A$29:$M$1904,3,FALSE)</f>
        <v>2</v>
      </c>
      <c r="F1083" s="6">
        <f t="shared" si="32"/>
        <v>2</v>
      </c>
      <c r="G1083" s="6" t="str">
        <f>VLOOKUP(B1083,'[1]Current Slope List'!$A$29:$M$1904,4,FALSE)</f>
        <v>WS&amp;L</v>
      </c>
      <c r="H1083" s="6" t="str">
        <f>VLOOKUP(B1083,'[1]Current Slope List'!$A$29:$M$1904,5,FALSE)</f>
        <v>W</v>
      </c>
      <c r="I1083" s="6" t="s">
        <v>1936</v>
      </c>
      <c r="K1083" s="6">
        <f>VLOOKUP(B1083,'[1]Current Slope List'!$A$29:$M$1904,11,FALSE)</f>
        <v>0</v>
      </c>
      <c r="L1083" s="5" t="s">
        <v>1953</v>
      </c>
      <c r="M1083" s="5" t="s">
        <v>1954</v>
      </c>
      <c r="N1083" s="5" t="s">
        <v>1725</v>
      </c>
      <c r="O1083" s="7" t="s">
        <v>125</v>
      </c>
      <c r="P1083" s="7">
        <v>21</v>
      </c>
      <c r="Q1083" s="7">
        <v>12</v>
      </c>
      <c r="R1083" s="7">
        <v>32</v>
      </c>
      <c r="S1083" s="7">
        <f t="shared" si="33"/>
        <v>384</v>
      </c>
      <c r="T1083" s="17">
        <v>0</v>
      </c>
      <c r="U1083" s="17">
        <v>0.5</v>
      </c>
      <c r="V1083" s="12">
        <v>0.5</v>
      </c>
      <c r="W1083" s="12">
        <v>0</v>
      </c>
      <c r="X1083" s="12">
        <v>0</v>
      </c>
      <c r="Y1083" s="6" t="s">
        <v>61</v>
      </c>
      <c r="Z1083" s="6" t="s">
        <v>72</v>
      </c>
      <c r="AA1083" s="9" t="s">
        <v>116</v>
      </c>
      <c r="AB1083" s="9" t="s">
        <v>116</v>
      </c>
      <c r="AC1083" s="9" t="s">
        <v>116</v>
      </c>
      <c r="AD1083" s="9" t="s">
        <v>116</v>
      </c>
      <c r="AE1083" s="9" t="s">
        <v>49</v>
      </c>
      <c r="AF1083" s="5">
        <v>3</v>
      </c>
      <c r="AG1083" s="10">
        <f>VLOOKUP(B1083,[1]NPRS!$A$29:$O$1904,10,FALSE)</f>
        <v>0</v>
      </c>
      <c r="AH1083" s="5" t="s">
        <v>1698</v>
      </c>
      <c r="AI1083" s="6" t="str">
        <f>IF(VLOOKUP(B1083,'[1]intensive 2019'!$A$2:$E$145,1,TRUE)=B1083,"Y","N")</f>
        <v>N</v>
      </c>
      <c r="AJ1083" s="6" t="s">
        <v>50</v>
      </c>
      <c r="AK1083" s="5">
        <v>16</v>
      </c>
      <c r="AL1083" s="6" t="s">
        <v>50</v>
      </c>
      <c r="AM1083" s="6" t="s">
        <v>50</v>
      </c>
      <c r="AN1083" s="6" t="s">
        <v>50</v>
      </c>
      <c r="AO1083" s="6" t="s">
        <v>50</v>
      </c>
      <c r="AP1083" s="6" t="s">
        <v>50</v>
      </c>
    </row>
    <row r="1084" spans="1:42" hidden="1">
      <c r="A1084" s="5">
        <v>1083</v>
      </c>
      <c r="B1084" s="5" t="s">
        <v>1972</v>
      </c>
      <c r="C1084" s="6" t="str">
        <f>IF(VLOOKUP(B1084,'[1]Current Slope List'!$A$29:$M$1904,1,FALSE)=B1084,"Y","N")</f>
        <v>Y</v>
      </c>
      <c r="D1084" s="5" t="str">
        <f>VLOOKUP(B1084,'[1]Current Slope List'!$A$29:$M$1904,2,FALSE)</f>
        <v>11SW-C/CR119</v>
      </c>
      <c r="E1084" s="5">
        <f>VLOOKUP(B1084,'[1]Current Slope List'!$A$29:$M$1904,3,FALSE)</f>
        <v>0</v>
      </c>
      <c r="F1084" s="6" t="str">
        <f t="shared" si="32"/>
        <v>WHOLE</v>
      </c>
      <c r="G1084" s="6" t="str">
        <f>VLOOKUP(B1084,'[1]Current Slope List'!$A$29:$M$1904,4,FALSE)</f>
        <v>WS&amp;L</v>
      </c>
      <c r="H1084" s="6" t="str">
        <f>VLOOKUP(B1084,'[1]Current Slope List'!$A$29:$M$1904,5,FALSE)</f>
        <v>W</v>
      </c>
      <c r="I1084" s="6" t="s">
        <v>1936</v>
      </c>
      <c r="K1084" s="6">
        <f>VLOOKUP(B1084,'[1]Current Slope List'!$A$29:$M$1904,11,FALSE)</f>
        <v>0</v>
      </c>
      <c r="L1084" s="5" t="s">
        <v>1953</v>
      </c>
      <c r="M1084" s="5" t="s">
        <v>1954</v>
      </c>
      <c r="N1084" s="5" t="s">
        <v>1725</v>
      </c>
      <c r="O1084" s="7" t="s">
        <v>46</v>
      </c>
      <c r="P1084" s="7">
        <v>60</v>
      </c>
      <c r="Q1084" s="7">
        <v>5</v>
      </c>
      <c r="R1084" s="7">
        <v>50</v>
      </c>
      <c r="S1084" s="7">
        <f t="shared" si="33"/>
        <v>250</v>
      </c>
      <c r="T1084" s="17">
        <v>0</v>
      </c>
      <c r="U1084" s="17">
        <v>0</v>
      </c>
      <c r="V1084" s="17">
        <v>0</v>
      </c>
      <c r="W1084" s="17">
        <v>0</v>
      </c>
      <c r="X1084" s="17">
        <v>1</v>
      </c>
      <c r="Y1084" s="6" t="s">
        <v>61</v>
      </c>
      <c r="Z1084" s="6" t="s">
        <v>72</v>
      </c>
      <c r="AA1084" s="9" t="s">
        <v>769</v>
      </c>
      <c r="AB1084" s="9" t="s">
        <v>451</v>
      </c>
      <c r="AC1084" s="9" t="s">
        <v>71</v>
      </c>
      <c r="AD1084" s="9" t="s">
        <v>56</v>
      </c>
      <c r="AE1084" s="9" t="s">
        <v>72</v>
      </c>
      <c r="AF1084" s="5">
        <v>1</v>
      </c>
      <c r="AG1084" s="10">
        <f>VLOOKUP(B1084,[1]NPRS!$A$29:$O$1904,10,FALSE)</f>
        <v>0</v>
      </c>
      <c r="AH1084" s="5" t="s">
        <v>1698</v>
      </c>
      <c r="AI1084" s="6" t="str">
        <f>IF(VLOOKUP(B1084,'[1]intensive 2019'!$A$2:$E$145,1,TRUE)=B1084,"Y","N")</f>
        <v>N</v>
      </c>
      <c r="AJ1084" s="6" t="s">
        <v>50</v>
      </c>
      <c r="AK1084" s="5">
        <v>4</v>
      </c>
      <c r="AL1084" s="6" t="s">
        <v>50</v>
      </c>
      <c r="AM1084" s="6" t="s">
        <v>50</v>
      </c>
      <c r="AN1084" s="6" t="s">
        <v>50</v>
      </c>
      <c r="AO1084" s="6" t="s">
        <v>50</v>
      </c>
      <c r="AP1084" s="6" t="s">
        <v>50</v>
      </c>
    </row>
    <row r="1085" spans="1:42" hidden="1">
      <c r="A1085" s="5">
        <v>1084</v>
      </c>
      <c r="B1085" s="5" t="s">
        <v>1973</v>
      </c>
      <c r="C1085" s="6" t="str">
        <f>IF(VLOOKUP(B1085,'[1]Current Slope List'!$A$29:$M$1904,1,FALSE)=B1085,"Y","N")</f>
        <v>Y</v>
      </c>
      <c r="D1085" s="5" t="str">
        <f>VLOOKUP(B1085,'[1]Current Slope List'!$A$29:$M$1904,2,FALSE)</f>
        <v>11SW-C/FR87</v>
      </c>
      <c r="E1085" s="5">
        <f>VLOOKUP(B1085,'[1]Current Slope List'!$A$29:$M$1904,3,FALSE)</f>
        <v>2</v>
      </c>
      <c r="F1085" s="6">
        <f t="shared" si="32"/>
        <v>2</v>
      </c>
      <c r="G1085" s="6" t="str">
        <f>VLOOKUP(B1085,'[1]Current Slope List'!$A$29:$M$1904,4,FALSE)</f>
        <v>WS&amp;L</v>
      </c>
      <c r="H1085" s="6" t="str">
        <f>VLOOKUP(B1085,'[1]Current Slope List'!$A$29:$M$1904,5,FALSE)</f>
        <v>W</v>
      </c>
      <c r="I1085" s="6" t="s">
        <v>1936</v>
      </c>
      <c r="K1085" s="6">
        <f>VLOOKUP(B1085,'[1]Current Slope List'!$A$29:$M$1904,11,FALSE)</f>
        <v>0</v>
      </c>
      <c r="L1085" s="5" t="s">
        <v>1953</v>
      </c>
      <c r="M1085" s="5" t="s">
        <v>1954</v>
      </c>
      <c r="N1085" s="5" t="s">
        <v>1725</v>
      </c>
      <c r="O1085" s="7" t="s">
        <v>46</v>
      </c>
      <c r="P1085" s="7">
        <v>30</v>
      </c>
      <c r="Q1085" s="7">
        <v>14.6</v>
      </c>
      <c r="R1085" s="7">
        <v>155</v>
      </c>
      <c r="S1085" s="7">
        <f t="shared" si="33"/>
        <v>2263</v>
      </c>
      <c r="T1085" s="17">
        <v>0</v>
      </c>
      <c r="U1085" s="17">
        <v>0.1</v>
      </c>
      <c r="V1085" s="17">
        <v>0</v>
      </c>
      <c r="W1085" s="17">
        <v>0.9</v>
      </c>
      <c r="X1085" s="17">
        <v>0</v>
      </c>
      <c r="Y1085" s="6" t="s">
        <v>61</v>
      </c>
      <c r="Z1085" s="6" t="s">
        <v>72</v>
      </c>
      <c r="AA1085" s="9">
        <v>2.4</v>
      </c>
      <c r="AB1085" s="9">
        <v>22.8</v>
      </c>
      <c r="AC1085" s="9">
        <v>80</v>
      </c>
      <c r="AD1085" s="9" t="s">
        <v>79</v>
      </c>
      <c r="AE1085" s="9" t="s">
        <v>72</v>
      </c>
      <c r="AF1085" s="5">
        <v>1</v>
      </c>
      <c r="AG1085" s="10">
        <f>VLOOKUP(B1085,[1]NPRS!$A$29:$O$1904,10,FALSE)</f>
        <v>0</v>
      </c>
      <c r="AH1085" s="5" t="s">
        <v>1698</v>
      </c>
      <c r="AI1085" s="6" t="str">
        <f>IF(VLOOKUP(B1085,'[1]intensive 2019'!$A$2:$E$145,1,TRUE)=B1085,"Y","N")</f>
        <v>N</v>
      </c>
      <c r="AJ1085" s="6" t="s">
        <v>50</v>
      </c>
      <c r="AK1085" s="5">
        <v>38</v>
      </c>
      <c r="AL1085" s="6" t="s">
        <v>50</v>
      </c>
      <c r="AM1085" s="6" t="s">
        <v>50</v>
      </c>
      <c r="AN1085" s="6" t="s">
        <v>50</v>
      </c>
      <c r="AO1085" s="6" t="str">
        <f>IF(VLOOKUP(B1085,[1]Roadside!$B$2:$D$186,1,FALSE)=B1085,"Y","N")</f>
        <v>Y</v>
      </c>
      <c r="AP1085" s="6" t="s">
        <v>50</v>
      </c>
    </row>
    <row r="1086" spans="1:42" hidden="1">
      <c r="A1086" s="5">
        <v>1085</v>
      </c>
      <c r="B1086" s="5" t="s">
        <v>1974</v>
      </c>
      <c r="C1086" s="6" t="str">
        <f>IF(VLOOKUP(B1086,'[1]Current Slope List'!$A$29:$M$1904,1,FALSE)=B1086,"Y","N")</f>
        <v>Y</v>
      </c>
      <c r="D1086" s="5" t="str">
        <f>VLOOKUP(B1086,'[1]Current Slope List'!$A$29:$M$1904,2,FALSE)</f>
        <v>11SW-C/R121</v>
      </c>
      <c r="E1086" s="5">
        <f>VLOOKUP(B1086,'[1]Current Slope List'!$A$29:$M$1904,3,FALSE)</f>
        <v>0</v>
      </c>
      <c r="F1086" s="6" t="str">
        <f t="shared" si="32"/>
        <v>WHOLE</v>
      </c>
      <c r="G1086" s="6" t="str">
        <f>VLOOKUP(B1086,'[1]Current Slope List'!$A$29:$M$1904,4,FALSE)</f>
        <v>WS&amp;L</v>
      </c>
      <c r="H1086" s="6" t="str">
        <f>VLOOKUP(B1086,'[1]Current Slope List'!$A$29:$M$1904,5,FALSE)</f>
        <v>W</v>
      </c>
      <c r="I1086" s="6" t="s">
        <v>1936</v>
      </c>
      <c r="K1086" s="6">
        <f>VLOOKUP(B1086,'[1]Current Slope List'!$A$29:$M$1904,11,FALSE)</f>
        <v>0</v>
      </c>
      <c r="L1086" s="5" t="s">
        <v>1953</v>
      </c>
      <c r="M1086" s="5" t="s">
        <v>1954</v>
      </c>
      <c r="N1086" s="5" t="s">
        <v>1725</v>
      </c>
      <c r="O1086" s="7" t="s">
        <v>46</v>
      </c>
      <c r="P1086" s="6" t="s">
        <v>49</v>
      </c>
      <c r="Q1086" s="6" t="s">
        <v>49</v>
      </c>
      <c r="R1086" s="6" t="s">
        <v>49</v>
      </c>
      <c r="S1086" s="6" t="s">
        <v>49</v>
      </c>
      <c r="T1086" s="6" t="s">
        <v>49</v>
      </c>
      <c r="U1086" s="6" t="s">
        <v>49</v>
      </c>
      <c r="V1086" s="6" t="s">
        <v>49</v>
      </c>
      <c r="W1086" s="6" t="s">
        <v>49</v>
      </c>
      <c r="X1086" s="6" t="s">
        <v>49</v>
      </c>
      <c r="Y1086" s="6" t="s">
        <v>49</v>
      </c>
      <c r="Z1086" s="6" t="s">
        <v>49</v>
      </c>
      <c r="AA1086" s="9" t="s">
        <v>270</v>
      </c>
      <c r="AB1086" s="9" t="s">
        <v>96</v>
      </c>
      <c r="AC1086" s="9">
        <v>90</v>
      </c>
      <c r="AD1086" s="9" t="s">
        <v>250</v>
      </c>
      <c r="AE1086" s="9" t="s">
        <v>72</v>
      </c>
      <c r="AF1086" s="5">
        <v>1</v>
      </c>
      <c r="AG1086" s="10">
        <f>VLOOKUP(B1086,[1]NPRS!$A$29:$O$1904,10,FALSE)</f>
        <v>0</v>
      </c>
      <c r="AH1086" s="5" t="s">
        <v>1728</v>
      </c>
      <c r="AI1086" s="6" t="str">
        <f>IF(VLOOKUP(B1086,'[1]intensive 2019'!$A$2:$E$145,1,TRUE)=B1086,"Y","N")</f>
        <v>N</v>
      </c>
      <c r="AJ1086" s="6" t="s">
        <v>50</v>
      </c>
      <c r="AL1086" s="6" t="s">
        <v>50</v>
      </c>
      <c r="AM1086" s="6" t="s">
        <v>50</v>
      </c>
      <c r="AN1086" s="6" t="s">
        <v>50</v>
      </c>
      <c r="AO1086" s="6" t="s">
        <v>50</v>
      </c>
      <c r="AP1086" s="6" t="s">
        <v>50</v>
      </c>
    </row>
    <row r="1087" spans="1:42" hidden="1">
      <c r="A1087" s="5">
        <v>1086</v>
      </c>
      <c r="B1087" s="5" t="s">
        <v>1975</v>
      </c>
      <c r="C1087" s="6" t="s">
        <v>50</v>
      </c>
      <c r="D1087" s="5" t="e">
        <f>VLOOKUP(B1087,'[1]Current Slope List'!$A$29:$M$1904,2,FALSE)</f>
        <v>#N/A</v>
      </c>
      <c r="E1087" s="5" t="e">
        <f>VLOOKUP(B1087,'[1]Current Slope List'!$A$29:$M$1904,3,FALSE)</f>
        <v>#N/A</v>
      </c>
      <c r="F1087" s="6" t="e">
        <f t="shared" si="32"/>
        <v>#N/A</v>
      </c>
      <c r="G1087" s="6" t="e">
        <f>VLOOKUP(B1087,'[1]Current Slope List'!$A$29:$M$1904,4,FALSE)</f>
        <v>#N/A</v>
      </c>
      <c r="H1087" s="6" t="e">
        <f>VLOOKUP(B1087,'[1]Current Slope List'!$A$29:$M$1904,5,FALSE)</f>
        <v>#N/A</v>
      </c>
      <c r="I1087" s="6" t="s">
        <v>1936</v>
      </c>
      <c r="K1087" s="6" t="e">
        <f>VLOOKUP(B1087,'[1]Current Slope List'!$A$29:$M$1904,11,FALSE)</f>
        <v>#N/A</v>
      </c>
      <c r="L1087" s="5" t="s">
        <v>1976</v>
      </c>
      <c r="N1087" s="5" t="s">
        <v>1977</v>
      </c>
      <c r="O1087" s="7" t="s">
        <v>46</v>
      </c>
      <c r="P1087" s="6" t="s">
        <v>49</v>
      </c>
      <c r="Q1087" s="6" t="s">
        <v>49</v>
      </c>
      <c r="R1087" s="6" t="s">
        <v>49</v>
      </c>
      <c r="S1087" s="6" t="s">
        <v>49</v>
      </c>
      <c r="T1087" s="6" t="s">
        <v>49</v>
      </c>
      <c r="U1087" s="6" t="s">
        <v>49</v>
      </c>
      <c r="V1087" s="6" t="s">
        <v>49</v>
      </c>
      <c r="W1087" s="6" t="s">
        <v>49</v>
      </c>
      <c r="X1087" s="6" t="s">
        <v>49</v>
      </c>
      <c r="Y1087" s="6" t="s">
        <v>49</v>
      </c>
      <c r="Z1087" s="6" t="s">
        <v>49</v>
      </c>
      <c r="AA1087" s="9" t="s">
        <v>49</v>
      </c>
      <c r="AB1087" s="9" t="s">
        <v>49</v>
      </c>
      <c r="AC1087" s="9" t="s">
        <v>49</v>
      </c>
      <c r="AD1087" s="9" t="s">
        <v>49</v>
      </c>
      <c r="AE1087" s="9" t="s">
        <v>49</v>
      </c>
      <c r="AF1087" s="5">
        <v>1</v>
      </c>
      <c r="AG1087" s="10" t="e">
        <f>VLOOKUP(B1087,[1]NPRS!$A$29:$O$1904,10,FALSE)</f>
        <v>#N/A</v>
      </c>
      <c r="AH1087" s="5" t="s">
        <v>1698</v>
      </c>
      <c r="AI1087" s="6" t="str">
        <f>IF(VLOOKUP(B1087,'[1]intensive 2019'!$A$2:$E$145,1,TRUE)=B1087,"Y","N")</f>
        <v>N</v>
      </c>
      <c r="AJ1087" s="6" t="s">
        <v>50</v>
      </c>
      <c r="AL1087" s="6" t="s">
        <v>50</v>
      </c>
      <c r="AM1087" s="6" t="s">
        <v>50</v>
      </c>
      <c r="AN1087" s="6" t="s">
        <v>50</v>
      </c>
      <c r="AO1087" s="6" t="s">
        <v>50</v>
      </c>
      <c r="AP1087" s="6" t="s">
        <v>50</v>
      </c>
    </row>
    <row r="1088" spans="1:42" hidden="1">
      <c r="A1088" s="5">
        <v>1087</v>
      </c>
      <c r="B1088" s="5" t="s">
        <v>1978</v>
      </c>
      <c r="C1088" s="6" t="str">
        <f>IF(VLOOKUP(B1088,'[1]Current Slope List'!$A$29:$M$1904,1,FALSE)=B1088,"Y","N")</f>
        <v>Y</v>
      </c>
      <c r="D1088" s="5" t="str">
        <f>VLOOKUP(B1088,'[1]Current Slope List'!$A$29:$M$1904,2,FALSE)</f>
        <v>11SW-C/CR59</v>
      </c>
      <c r="E1088" s="5">
        <f>VLOOKUP(B1088,'[1]Current Slope List'!$A$29:$M$1904,3,FALSE)</f>
        <v>0</v>
      </c>
      <c r="F1088" s="6" t="str">
        <f t="shared" si="32"/>
        <v>WHOLE</v>
      </c>
      <c r="G1088" s="6" t="str">
        <f>VLOOKUP(B1088,'[1]Current Slope List'!$A$29:$M$1904,4,FALSE)</f>
        <v>WS&amp;L</v>
      </c>
      <c r="H1088" s="6" t="str">
        <f>VLOOKUP(B1088,'[1]Current Slope List'!$A$29:$M$1904,5,FALSE)</f>
        <v>W</v>
      </c>
      <c r="I1088" s="6" t="s">
        <v>1936</v>
      </c>
      <c r="K1088" s="6" t="str">
        <f>VLOOKUP(B1088,'[1]Current Slope List'!$A$29:$M$1904,11,FALSE)</f>
        <v>Pokfulam</v>
      </c>
      <c r="L1088" s="5" t="s">
        <v>1979</v>
      </c>
      <c r="M1088" s="5" t="s">
        <v>1980</v>
      </c>
      <c r="N1088" s="5" t="s">
        <v>1981</v>
      </c>
      <c r="O1088" s="7" t="s">
        <v>46</v>
      </c>
      <c r="P1088" s="7">
        <v>55</v>
      </c>
      <c r="Q1088" s="7">
        <v>6.2</v>
      </c>
      <c r="R1088" s="7">
        <v>55</v>
      </c>
      <c r="S1088" s="7">
        <f t="shared" si="33"/>
        <v>341</v>
      </c>
      <c r="T1088" s="17">
        <v>0</v>
      </c>
      <c r="U1088" s="17">
        <v>0</v>
      </c>
      <c r="V1088" s="17">
        <v>0</v>
      </c>
      <c r="W1088" s="17">
        <v>1</v>
      </c>
      <c r="X1088" s="17">
        <v>0</v>
      </c>
      <c r="Y1088" s="6" t="s">
        <v>1701</v>
      </c>
      <c r="Z1088" s="6" t="s">
        <v>72</v>
      </c>
      <c r="AA1088" s="9" t="s">
        <v>95</v>
      </c>
      <c r="AB1088" s="9" t="s">
        <v>180</v>
      </c>
      <c r="AC1088" s="9" t="s">
        <v>121</v>
      </c>
      <c r="AD1088" s="9" t="s">
        <v>56</v>
      </c>
      <c r="AE1088" s="9" t="s">
        <v>72</v>
      </c>
      <c r="AF1088" s="5">
        <v>1</v>
      </c>
      <c r="AG1088" s="10">
        <f>VLOOKUP(B1088,[1]NPRS!$A$29:$O$1904,10,FALSE)</f>
        <v>5.69</v>
      </c>
      <c r="AH1088" s="5" t="s">
        <v>1698</v>
      </c>
      <c r="AI1088" s="6" t="str">
        <f>IF(VLOOKUP(B1088,'[1]intensive 2019'!$A$2:$E$145,1,TRUE)=B1088,"Y","N")</f>
        <v>N</v>
      </c>
      <c r="AJ1088" s="6" t="s">
        <v>50</v>
      </c>
      <c r="AK1088" s="5">
        <v>0</v>
      </c>
      <c r="AL1088" s="6" t="s">
        <v>50</v>
      </c>
      <c r="AM1088" s="6" t="s">
        <v>50</v>
      </c>
      <c r="AN1088" s="6" t="s">
        <v>50</v>
      </c>
      <c r="AO1088" s="6" t="s">
        <v>50</v>
      </c>
      <c r="AP1088" s="6" t="s">
        <v>50</v>
      </c>
    </row>
    <row r="1089" spans="1:42" hidden="1">
      <c r="A1089" s="5">
        <v>1088</v>
      </c>
      <c r="B1089" s="5" t="s">
        <v>1982</v>
      </c>
      <c r="C1089" s="6" t="str">
        <f>IF(VLOOKUP(B1089,'[1]Current Slope List'!$A$29:$M$1904,1,FALSE)=B1089,"Y","N")</f>
        <v>Y</v>
      </c>
      <c r="D1089" s="5" t="str">
        <f>VLOOKUP(B1089,'[1]Current Slope List'!$A$29:$M$1904,2,FALSE)</f>
        <v>11SW-C/C158</v>
      </c>
      <c r="E1089" s="5">
        <f>VLOOKUP(B1089,'[1]Current Slope List'!$A$29:$M$1904,3,FALSE)</f>
        <v>0</v>
      </c>
      <c r="F1089" s="6" t="str">
        <f t="shared" si="32"/>
        <v>WHOLE</v>
      </c>
      <c r="G1089" s="6" t="str">
        <f>VLOOKUP(B1089,'[1]Current Slope List'!$A$29:$M$1904,4,FALSE)</f>
        <v>WS&amp;L</v>
      </c>
      <c r="H1089" s="6" t="str">
        <f>VLOOKUP(B1089,'[1]Current Slope List'!$A$29:$M$1904,5,FALSE)</f>
        <v>W</v>
      </c>
      <c r="I1089" s="6" t="s">
        <v>1936</v>
      </c>
      <c r="K1089" s="6">
        <f>VLOOKUP(B1089,'[1]Current Slope List'!$A$29:$M$1904,11,FALSE)</f>
        <v>0</v>
      </c>
      <c r="L1089" s="5" t="s">
        <v>1983</v>
      </c>
      <c r="M1089" s="5" t="s">
        <v>1980</v>
      </c>
      <c r="N1089" s="5" t="s">
        <v>1981</v>
      </c>
      <c r="O1089" s="7" t="s">
        <v>125</v>
      </c>
      <c r="P1089" s="7">
        <v>45</v>
      </c>
      <c r="Q1089" s="7">
        <v>10</v>
      </c>
      <c r="R1089" s="7">
        <v>50</v>
      </c>
      <c r="S1089" s="7">
        <f t="shared" si="33"/>
        <v>500</v>
      </c>
      <c r="T1089" s="17">
        <v>0.4</v>
      </c>
      <c r="U1089" s="17">
        <v>0.6</v>
      </c>
      <c r="V1089" s="17">
        <v>0</v>
      </c>
      <c r="W1089" s="17">
        <v>0</v>
      </c>
      <c r="X1089" s="17">
        <v>0</v>
      </c>
      <c r="Y1089" s="6" t="s">
        <v>1701</v>
      </c>
      <c r="Z1089" s="6" t="s">
        <v>62</v>
      </c>
      <c r="AA1089" s="9" t="s">
        <v>116</v>
      </c>
      <c r="AB1089" s="9" t="s">
        <v>116</v>
      </c>
      <c r="AC1089" s="9" t="s">
        <v>116</v>
      </c>
      <c r="AD1089" s="9" t="s">
        <v>116</v>
      </c>
      <c r="AE1089" s="9" t="s">
        <v>49</v>
      </c>
      <c r="AF1089" s="5">
        <v>2</v>
      </c>
      <c r="AG1089" s="10">
        <f>VLOOKUP(B1089,[1]NPRS!$A$29:$O$1904,10,FALSE)</f>
        <v>0.6</v>
      </c>
      <c r="AH1089" s="5" t="s">
        <v>1698</v>
      </c>
      <c r="AI1089" s="6" t="str">
        <f>IF(VLOOKUP(B1089,'[1]intensive 2019'!$A$2:$E$145,1,TRUE)=B1089,"Y","N")</f>
        <v>N</v>
      </c>
      <c r="AJ1089" s="6" t="s">
        <v>50</v>
      </c>
      <c r="AK1089" s="5">
        <v>32</v>
      </c>
      <c r="AL1089" s="6" t="s">
        <v>50</v>
      </c>
      <c r="AM1089" s="6" t="s">
        <v>50</v>
      </c>
      <c r="AN1089" s="6" t="s">
        <v>50</v>
      </c>
      <c r="AO1089" s="6" t="s">
        <v>50</v>
      </c>
      <c r="AP1089" s="6" t="s">
        <v>50</v>
      </c>
    </row>
    <row r="1090" spans="1:42" hidden="1">
      <c r="A1090" s="5">
        <v>1089</v>
      </c>
      <c r="B1090" s="5" t="s">
        <v>1984</v>
      </c>
      <c r="C1090" s="6" t="str">
        <f>IF(VLOOKUP(B1090,'[1]Current Slope List'!$A$29:$M$1904,1,FALSE)=B1090,"Y","N")</f>
        <v>Y</v>
      </c>
      <c r="D1090" s="5" t="str">
        <f>VLOOKUP(B1090,'[1]Current Slope List'!$A$29:$M$1904,2,FALSE)</f>
        <v>11SW-C/C383</v>
      </c>
      <c r="E1090" s="5">
        <f>VLOOKUP(B1090,'[1]Current Slope List'!$A$29:$M$1904,3,FALSE)</f>
        <v>0</v>
      </c>
      <c r="F1090" s="6" t="str">
        <f t="shared" si="32"/>
        <v>WHOLE</v>
      </c>
      <c r="G1090" s="6" t="str">
        <f>VLOOKUP(B1090,'[1]Current Slope List'!$A$29:$M$1904,4,FALSE)</f>
        <v>WS&amp;L</v>
      </c>
      <c r="H1090" s="6" t="str">
        <f>VLOOKUP(B1090,'[1]Current Slope List'!$A$29:$M$1904,5,FALSE)</f>
        <v>W</v>
      </c>
      <c r="I1090" s="6" t="s">
        <v>1936</v>
      </c>
      <c r="K1090" s="6">
        <f>VLOOKUP(B1090,'[1]Current Slope List'!$A$29:$M$1904,11,FALSE)</f>
        <v>0</v>
      </c>
      <c r="L1090" s="5" t="s">
        <v>1983</v>
      </c>
      <c r="M1090" s="5" t="s">
        <v>1980</v>
      </c>
      <c r="N1090" s="5" t="s">
        <v>1981</v>
      </c>
      <c r="O1090" s="7" t="s">
        <v>125</v>
      </c>
      <c r="P1090" s="7">
        <v>45</v>
      </c>
      <c r="Q1090" s="7">
        <v>10</v>
      </c>
      <c r="R1090" s="7">
        <v>75</v>
      </c>
      <c r="S1090" s="7">
        <f t="shared" si="33"/>
        <v>750</v>
      </c>
      <c r="T1090" s="17">
        <v>0.5</v>
      </c>
      <c r="U1090" s="17">
        <v>0.5</v>
      </c>
      <c r="V1090" s="17">
        <v>0</v>
      </c>
      <c r="W1090" s="17">
        <v>0</v>
      </c>
      <c r="X1090" s="17">
        <v>0</v>
      </c>
      <c r="Y1090" s="6" t="s">
        <v>1701</v>
      </c>
      <c r="Z1090" s="6" t="s">
        <v>62</v>
      </c>
      <c r="AA1090" s="9" t="s">
        <v>116</v>
      </c>
      <c r="AB1090" s="9" t="s">
        <v>116</v>
      </c>
      <c r="AC1090" s="9" t="s">
        <v>116</v>
      </c>
      <c r="AD1090" s="9" t="s">
        <v>116</v>
      </c>
      <c r="AE1090" s="9" t="s">
        <v>49</v>
      </c>
      <c r="AF1090" s="5">
        <v>1</v>
      </c>
      <c r="AG1090" s="10">
        <f>VLOOKUP(B1090,[1]NPRS!$A$29:$O$1904,10,FALSE)</f>
        <v>13.55</v>
      </c>
      <c r="AH1090" s="5" t="s">
        <v>1698</v>
      </c>
      <c r="AI1090" s="6" t="str">
        <f>IF(VLOOKUP(B1090,'[1]intensive 2019'!$A$2:$E$145,1,TRUE)=B1090,"Y","N")</f>
        <v>N</v>
      </c>
      <c r="AJ1090" s="6" t="s">
        <v>50</v>
      </c>
      <c r="AK1090" s="5">
        <v>50</v>
      </c>
      <c r="AL1090" s="6" t="s">
        <v>50</v>
      </c>
      <c r="AM1090" s="6" t="s">
        <v>50</v>
      </c>
      <c r="AN1090" s="6" t="s">
        <v>50</v>
      </c>
      <c r="AO1090" s="6" t="s">
        <v>50</v>
      </c>
      <c r="AP1090" s="6" t="s">
        <v>50</v>
      </c>
    </row>
    <row r="1091" spans="1:42" hidden="1">
      <c r="A1091" s="5">
        <v>1090</v>
      </c>
      <c r="B1091" s="5" t="s">
        <v>1985</v>
      </c>
      <c r="C1091" s="6" t="str">
        <f>IF(VLOOKUP(B1091,[2]List_A!$A$29:$M$1904,1,FALSE)=B1091,"Y","N")</f>
        <v>Y</v>
      </c>
      <c r="D1091" s="5" t="str">
        <f>VLOOKUP(B1091,[2]List_A!$A$29:$M$1904,2,FALSE)</f>
        <v>11SW-A/FR234</v>
      </c>
      <c r="E1091" s="5">
        <f>VLOOKUP(B580,[2]List_A!$A$29:$M$1904,3,FALSE)</f>
        <v>0</v>
      </c>
      <c r="F1091" s="6" t="str">
        <f t="shared" ref="F1091:F1154" si="34">IF(E1091=0,"WHOLE",E1091)</f>
        <v>WHOLE</v>
      </c>
      <c r="G1091" s="6" t="e">
        <f>VLOOKUP(B1091,'[1]Current Slope List'!$A$29:$M$1904,4,FALSE)</f>
        <v>#N/A</v>
      </c>
      <c r="H1091" s="6" t="e">
        <f>VLOOKUP(B1091,'[1]Current Slope List'!$A$29:$M$1904,5,FALSE)</f>
        <v>#N/A</v>
      </c>
      <c r="I1091" s="6" t="s">
        <v>1936</v>
      </c>
      <c r="K1091" s="6" t="e">
        <f>VLOOKUP(B1091,'[1]Current Slope List'!$A$29:$M$1904,11,FALSE)</f>
        <v>#N/A</v>
      </c>
      <c r="L1091" s="5" t="s">
        <v>1986</v>
      </c>
      <c r="M1091" s="5" t="s">
        <v>1987</v>
      </c>
      <c r="N1091" s="5" t="s">
        <v>1725</v>
      </c>
      <c r="O1091" s="7" t="s">
        <v>49</v>
      </c>
      <c r="P1091" s="6">
        <v>33</v>
      </c>
      <c r="Q1091" s="6">
        <v>3</v>
      </c>
      <c r="R1091" s="6">
        <v>13</v>
      </c>
      <c r="S1091" s="6">
        <f>SUM(Q1091*R1091)</f>
        <v>39</v>
      </c>
      <c r="T1091" s="11">
        <v>0</v>
      </c>
      <c r="U1091" s="11">
        <v>0.8</v>
      </c>
      <c r="V1091" s="11">
        <v>0.2</v>
      </c>
      <c r="W1091" s="11">
        <v>0</v>
      </c>
      <c r="X1091" s="11">
        <v>0</v>
      </c>
      <c r="Y1091" s="6" t="s">
        <v>49</v>
      </c>
      <c r="Z1091" s="6" t="s">
        <v>49</v>
      </c>
      <c r="AA1091" s="9" t="s">
        <v>49</v>
      </c>
      <c r="AB1091" s="9" t="s">
        <v>49</v>
      </c>
      <c r="AC1091" s="9" t="s">
        <v>49</v>
      </c>
      <c r="AD1091" s="9" t="s">
        <v>49</v>
      </c>
      <c r="AE1091" s="9" t="s">
        <v>49</v>
      </c>
      <c r="AF1091" s="5">
        <v>1</v>
      </c>
      <c r="AG1091" s="10" t="e">
        <f>VLOOKUP(B1091,[1]NPRS!$A$29:$O$1904,10,FALSE)</f>
        <v>#N/A</v>
      </c>
      <c r="AH1091" s="5" t="s">
        <v>1698</v>
      </c>
      <c r="AI1091" s="6" t="str">
        <f>IF(VLOOKUP(B1091,'[1]intensive 2019'!$A$2:$E$145,1,TRUE)=B1091,"Y","N")</f>
        <v>N</v>
      </c>
      <c r="AJ1091" s="6" t="s">
        <v>50</v>
      </c>
      <c r="AK1091" s="5">
        <v>1</v>
      </c>
      <c r="AL1091" s="6" t="s">
        <v>50</v>
      </c>
      <c r="AM1091" s="6" t="s">
        <v>50</v>
      </c>
      <c r="AN1091" s="6" t="s">
        <v>50</v>
      </c>
      <c r="AO1091" s="6" t="s">
        <v>50</v>
      </c>
      <c r="AP1091" s="6" t="s">
        <v>50</v>
      </c>
    </row>
    <row r="1092" spans="1:42" hidden="1">
      <c r="A1092" s="5">
        <v>1091</v>
      </c>
      <c r="B1092" s="5" t="s">
        <v>1988</v>
      </c>
      <c r="C1092" s="6" t="str">
        <f>IF(VLOOKUP(B1092,[2]List_A!$A$29:$M$1904,1,FALSE)=B1092,"Y","N")</f>
        <v>Y</v>
      </c>
      <c r="D1092" s="5" t="str">
        <f>VLOOKUP(B1092,[2]List_A!$A$29:$M$1904,2,FALSE)</f>
        <v>11SW-A/R403</v>
      </c>
      <c r="E1092" s="5">
        <f>VLOOKUP(B581,[2]List_A!$A$29:$M$1904,3,FALSE)</f>
        <v>0</v>
      </c>
      <c r="F1092" s="6" t="str">
        <f t="shared" si="34"/>
        <v>WHOLE</v>
      </c>
      <c r="G1092" s="6" t="e">
        <f>VLOOKUP(B1092,'[1]Current Slope List'!$A$29:$M$1904,4,FALSE)</f>
        <v>#N/A</v>
      </c>
      <c r="H1092" s="6" t="e">
        <f>VLOOKUP(B1092,'[1]Current Slope List'!$A$29:$M$1904,5,FALSE)</f>
        <v>#N/A</v>
      </c>
      <c r="I1092" s="6" t="s">
        <v>1936</v>
      </c>
      <c r="K1092" s="6" t="e">
        <f>VLOOKUP(B1092,'[1]Current Slope List'!$A$29:$M$1904,11,FALSE)</f>
        <v>#N/A</v>
      </c>
      <c r="L1092" s="5" t="s">
        <v>1986</v>
      </c>
      <c r="M1092" s="5" t="s">
        <v>1987</v>
      </c>
      <c r="N1092" s="5" t="s">
        <v>1725</v>
      </c>
      <c r="O1092" s="7" t="s">
        <v>49</v>
      </c>
      <c r="T1092" s="6" t="s">
        <v>49</v>
      </c>
      <c r="U1092" s="6" t="s">
        <v>49</v>
      </c>
      <c r="V1092" s="6" t="s">
        <v>49</v>
      </c>
      <c r="W1092" s="6" t="s">
        <v>49</v>
      </c>
      <c r="X1092" s="6" t="s">
        <v>49</v>
      </c>
      <c r="Y1092" s="6" t="s">
        <v>49</v>
      </c>
      <c r="Z1092" s="6" t="s">
        <v>49</v>
      </c>
      <c r="AA1092" s="6">
        <v>4</v>
      </c>
      <c r="AB1092" s="6">
        <v>22</v>
      </c>
      <c r="AC1092" s="6">
        <v>87</v>
      </c>
      <c r="AD1092" s="6" t="s">
        <v>1989</v>
      </c>
      <c r="AE1092" s="9" t="s">
        <v>49</v>
      </c>
      <c r="AF1092" s="5">
        <v>1</v>
      </c>
      <c r="AG1092" s="10" t="e">
        <f>VLOOKUP(B1092,[1]NPRS!$A$29:$O$1904,10,FALSE)</f>
        <v>#N/A</v>
      </c>
      <c r="AH1092" s="5" t="s">
        <v>1728</v>
      </c>
      <c r="AI1092" s="6" t="str">
        <f>IF(VLOOKUP(B1092,'[1]intensive 2019'!$A$2:$E$145,1,TRUE)=B1092,"Y","N")</f>
        <v>N</v>
      </c>
      <c r="AJ1092" s="6" t="s">
        <v>50</v>
      </c>
      <c r="AL1092" s="6" t="s">
        <v>50</v>
      </c>
      <c r="AM1092" s="6" t="s">
        <v>50</v>
      </c>
      <c r="AN1092" s="6" t="s">
        <v>50</v>
      </c>
      <c r="AO1092" s="6" t="s">
        <v>50</v>
      </c>
      <c r="AP1092" s="6" t="s">
        <v>50</v>
      </c>
    </row>
    <row r="1093" spans="1:42" hidden="1">
      <c r="A1093" s="5">
        <v>1092</v>
      </c>
      <c r="B1093" s="5" t="s">
        <v>1990</v>
      </c>
      <c r="C1093" s="6" t="str">
        <f>IF(VLOOKUP(B1093,[2]List_A!$A$29:$M$1904,1,FALSE)=B1093,"Y","N")</f>
        <v>Y</v>
      </c>
      <c r="D1093" s="5" t="str">
        <f>VLOOKUP(B1093,[2]List_A!$A$29:$M$1904,2,FALSE)</f>
        <v>11SW-A/R404</v>
      </c>
      <c r="E1093" s="5">
        <f>VLOOKUP(B582,[2]List_A!$A$29:$M$1904,3,FALSE)</f>
        <v>0</v>
      </c>
      <c r="F1093" s="6" t="str">
        <f t="shared" si="34"/>
        <v>WHOLE</v>
      </c>
      <c r="G1093" s="6" t="e">
        <f>VLOOKUP(B1093,'[1]Current Slope List'!$A$29:$M$1904,4,FALSE)</f>
        <v>#N/A</v>
      </c>
      <c r="H1093" s="6" t="e">
        <f>VLOOKUP(B1093,'[1]Current Slope List'!$A$29:$M$1904,5,FALSE)</f>
        <v>#N/A</v>
      </c>
      <c r="I1093" s="6" t="s">
        <v>1936</v>
      </c>
      <c r="K1093" s="6" t="e">
        <f>VLOOKUP(B1093,'[1]Current Slope List'!$A$29:$M$1904,11,FALSE)</f>
        <v>#N/A</v>
      </c>
      <c r="L1093" s="5" t="s">
        <v>1986</v>
      </c>
      <c r="M1093" s="5" t="s">
        <v>1987</v>
      </c>
      <c r="N1093" s="5" t="s">
        <v>1725</v>
      </c>
      <c r="O1093" s="7" t="s">
        <v>49</v>
      </c>
      <c r="P1093" s="6"/>
      <c r="Q1093" s="6"/>
      <c r="R1093" s="6"/>
      <c r="S1093" s="6"/>
      <c r="T1093" s="6" t="s">
        <v>49</v>
      </c>
      <c r="U1093" s="6" t="s">
        <v>49</v>
      </c>
      <c r="V1093" s="6" t="s">
        <v>49</v>
      </c>
      <c r="W1093" s="6" t="s">
        <v>49</v>
      </c>
      <c r="X1093" s="6" t="s">
        <v>49</v>
      </c>
      <c r="Y1093" s="6" t="s">
        <v>49</v>
      </c>
      <c r="Z1093" s="6" t="s">
        <v>49</v>
      </c>
      <c r="AA1093" s="9">
        <v>3.7</v>
      </c>
      <c r="AB1093" s="9">
        <v>25</v>
      </c>
      <c r="AC1093" s="9">
        <v>85</v>
      </c>
      <c r="AD1093" s="6" t="s">
        <v>1989</v>
      </c>
      <c r="AE1093" s="9" t="s">
        <v>49</v>
      </c>
      <c r="AF1093" s="5">
        <v>1</v>
      </c>
      <c r="AG1093" s="10" t="e">
        <f>VLOOKUP(B1093,[1]NPRS!$A$29:$O$1904,10,FALSE)</f>
        <v>#N/A</v>
      </c>
      <c r="AH1093" s="5" t="s">
        <v>1728</v>
      </c>
      <c r="AI1093" s="6" t="str">
        <f>IF(VLOOKUP(B1093,'[1]intensive 2019'!$A$2:$E$145,1,TRUE)=B1093,"Y","N")</f>
        <v>N</v>
      </c>
      <c r="AJ1093" s="6" t="s">
        <v>50</v>
      </c>
      <c r="AL1093" s="6" t="s">
        <v>50</v>
      </c>
      <c r="AM1093" s="6" t="s">
        <v>50</v>
      </c>
      <c r="AN1093" s="6" t="s">
        <v>50</v>
      </c>
      <c r="AO1093" s="6" t="s">
        <v>50</v>
      </c>
      <c r="AP1093" s="6" t="s">
        <v>50</v>
      </c>
    </row>
    <row r="1094" spans="1:42" hidden="1">
      <c r="A1094" s="5">
        <v>1093</v>
      </c>
      <c r="B1094" s="5" t="s">
        <v>1991</v>
      </c>
      <c r="C1094" s="6" t="str">
        <f>IF(VLOOKUP(B1094,[2]List_A!$A$29:$M$1904,1,FALSE)=B1094,"Y","N")</f>
        <v>Y</v>
      </c>
      <c r="D1094" s="5" t="str">
        <f>VLOOKUP(B1094,[2]List_A!$A$29:$M$1904,2,FALSE)</f>
        <v>11SW-A/R408</v>
      </c>
      <c r="E1094" s="5">
        <f>VLOOKUP(B583,[2]List_A!$A$29:$M$1904,3,FALSE)</f>
        <v>0</v>
      </c>
      <c r="F1094" s="6" t="str">
        <f t="shared" si="34"/>
        <v>WHOLE</v>
      </c>
      <c r="G1094" s="6" t="e">
        <f>VLOOKUP(B1094,'[1]Current Slope List'!$A$29:$M$1904,4,FALSE)</f>
        <v>#N/A</v>
      </c>
      <c r="H1094" s="6" t="e">
        <f>VLOOKUP(B1094,'[1]Current Slope List'!$A$29:$M$1904,5,FALSE)</f>
        <v>#N/A</v>
      </c>
      <c r="I1094" s="6" t="s">
        <v>1936</v>
      </c>
      <c r="K1094" s="6" t="e">
        <f>VLOOKUP(B1094,'[1]Current Slope List'!$A$29:$M$1904,11,FALSE)</f>
        <v>#N/A</v>
      </c>
      <c r="L1094" s="5" t="s">
        <v>1986</v>
      </c>
      <c r="M1094" s="5" t="s">
        <v>1987</v>
      </c>
      <c r="N1094" s="5" t="s">
        <v>1725</v>
      </c>
      <c r="O1094" s="7" t="s">
        <v>49</v>
      </c>
      <c r="P1094" s="6"/>
      <c r="Q1094" s="6"/>
      <c r="R1094" s="6"/>
      <c r="S1094" s="6">
        <f>SUM(Q1094*R1094)</f>
        <v>0</v>
      </c>
      <c r="T1094" s="6" t="s">
        <v>49</v>
      </c>
      <c r="U1094" s="6" t="s">
        <v>49</v>
      </c>
      <c r="V1094" s="6" t="s">
        <v>49</v>
      </c>
      <c r="W1094" s="6" t="s">
        <v>49</v>
      </c>
      <c r="X1094" s="6" t="s">
        <v>49</v>
      </c>
      <c r="Y1094" s="6" t="s">
        <v>49</v>
      </c>
      <c r="Z1094" s="6" t="s">
        <v>49</v>
      </c>
      <c r="AA1094" s="9">
        <v>11.3</v>
      </c>
      <c r="AB1094" s="9">
        <v>32</v>
      </c>
      <c r="AC1094" s="9">
        <v>82</v>
      </c>
      <c r="AD1094" s="6" t="s">
        <v>1989</v>
      </c>
      <c r="AE1094" s="9" t="s">
        <v>49</v>
      </c>
      <c r="AF1094" s="5">
        <v>1</v>
      </c>
      <c r="AG1094" s="10" t="e">
        <f>VLOOKUP(B1094,[1]NPRS!$A$29:$O$1904,10,FALSE)</f>
        <v>#N/A</v>
      </c>
      <c r="AH1094" s="5" t="s">
        <v>1698</v>
      </c>
      <c r="AI1094" s="6" t="str">
        <f>IF(VLOOKUP(B1094,'[1]intensive 2019'!$A$2:$E$145,1,TRUE)=B1094,"Y","N")</f>
        <v>N</v>
      </c>
      <c r="AJ1094" s="6" t="str">
        <f>IF(VLOOKUP(B1094,[1]PWI!$A$2:$B$239,1,FALSE)=B1094,"Y","N")</f>
        <v>Y</v>
      </c>
      <c r="AK1094" s="5">
        <v>1</v>
      </c>
      <c r="AL1094" s="6" t="s">
        <v>50</v>
      </c>
      <c r="AM1094" s="6" t="s">
        <v>50</v>
      </c>
      <c r="AN1094" s="6" t="s">
        <v>50</v>
      </c>
      <c r="AO1094" s="6" t="s">
        <v>50</v>
      </c>
      <c r="AP1094" s="6" t="s">
        <v>50</v>
      </c>
    </row>
    <row r="1095" spans="1:42" hidden="1">
      <c r="A1095" s="5">
        <v>1094</v>
      </c>
      <c r="B1095" s="5" t="s">
        <v>1992</v>
      </c>
      <c r="C1095" s="6" t="str">
        <f>IF(VLOOKUP(B1095,[2]List_A!$A$29:$M$1904,1,FALSE)=B1095,"Y","N")</f>
        <v>Y</v>
      </c>
      <c r="D1095" s="5" t="str">
        <f>VLOOKUP(B1095,[2]List_A!$A$29:$M$1904,2,FALSE)</f>
        <v>11SW-A/CR81</v>
      </c>
      <c r="E1095" s="5">
        <f>VLOOKUP(B584,[2]List_A!$A$29:$M$1904,3,FALSE)</f>
        <v>0</v>
      </c>
      <c r="F1095" s="6" t="str">
        <f t="shared" si="34"/>
        <v>WHOLE</v>
      </c>
      <c r="G1095" s="6" t="e">
        <f>VLOOKUP(B1095,'[1]Current Slope List'!$A$29:$M$1904,4,FALSE)</f>
        <v>#N/A</v>
      </c>
      <c r="H1095" s="6" t="e">
        <f>VLOOKUP(B1095,'[1]Current Slope List'!$A$29:$M$1904,5,FALSE)</f>
        <v>#N/A</v>
      </c>
      <c r="I1095" s="6" t="s">
        <v>1936</v>
      </c>
      <c r="K1095" s="6" t="e">
        <f>VLOOKUP(B1095,'[1]Current Slope List'!$A$29:$M$1904,11,FALSE)</f>
        <v>#N/A</v>
      </c>
      <c r="L1095" s="5" t="s">
        <v>1986</v>
      </c>
      <c r="M1095" s="5" t="s">
        <v>1987</v>
      </c>
      <c r="N1095" s="5" t="s">
        <v>1993</v>
      </c>
      <c r="O1095" s="7" t="s">
        <v>49</v>
      </c>
      <c r="P1095" s="6">
        <v>40</v>
      </c>
      <c r="Q1095" s="6">
        <v>18</v>
      </c>
      <c r="R1095" s="6">
        <v>50</v>
      </c>
      <c r="S1095" s="6">
        <f>SUM(Q1095*R1095)</f>
        <v>900</v>
      </c>
      <c r="T1095" s="11">
        <v>0</v>
      </c>
      <c r="U1095" s="11">
        <v>0</v>
      </c>
      <c r="V1095" s="11">
        <v>0</v>
      </c>
      <c r="W1095" s="11">
        <v>1</v>
      </c>
      <c r="X1095" s="11">
        <v>0</v>
      </c>
      <c r="Y1095" s="6" t="s">
        <v>49</v>
      </c>
      <c r="Z1095" s="6" t="s">
        <v>49</v>
      </c>
      <c r="AA1095" s="9" t="s">
        <v>49</v>
      </c>
      <c r="AB1095" s="9" t="s">
        <v>49</v>
      </c>
      <c r="AC1095" s="9" t="s">
        <v>49</v>
      </c>
      <c r="AD1095" s="9" t="s">
        <v>49</v>
      </c>
      <c r="AE1095" s="9" t="s">
        <v>49</v>
      </c>
      <c r="AF1095" s="5">
        <v>1</v>
      </c>
      <c r="AG1095" s="10" t="e">
        <f>VLOOKUP(B1095,[1]NPRS!$A$29:$O$1904,10,FALSE)</f>
        <v>#N/A</v>
      </c>
      <c r="AH1095" s="5" t="s">
        <v>1698</v>
      </c>
      <c r="AI1095" s="6" t="str">
        <f>IF(VLOOKUP(B1095,'[1]intensive 2019'!$A$2:$E$145,1,TRUE)=B1095,"Y","N")</f>
        <v>N</v>
      </c>
      <c r="AJ1095" s="6" t="s">
        <v>50</v>
      </c>
      <c r="AK1095" s="5">
        <v>1</v>
      </c>
      <c r="AL1095" s="6" t="s">
        <v>50</v>
      </c>
      <c r="AM1095" s="6" t="s">
        <v>50</v>
      </c>
      <c r="AN1095" s="6" t="s">
        <v>50</v>
      </c>
      <c r="AO1095" s="6" t="s">
        <v>50</v>
      </c>
      <c r="AP1095" s="6" t="s">
        <v>50</v>
      </c>
    </row>
    <row r="1096" spans="1:42" hidden="1">
      <c r="A1096" s="5">
        <v>1095</v>
      </c>
      <c r="B1096" s="5" t="s">
        <v>1994</v>
      </c>
      <c r="C1096" s="6" t="str">
        <f>IF(VLOOKUP(B1096,[2]List_A!$A$29:$M$1904,1,FALSE)=B1096,"Y","N")</f>
        <v>Y</v>
      </c>
      <c r="D1096" s="5" t="str">
        <f>VLOOKUP(B1096,[2]List_A!$A$29:$M$1904,2,FALSE)</f>
        <v>11SW-A/CR67</v>
      </c>
      <c r="E1096" s="5">
        <f>VLOOKUP(B585,[2]List_A!$A$29:$M$1904,3,FALSE)</f>
        <v>0</v>
      </c>
      <c r="F1096" s="6" t="str">
        <f t="shared" si="34"/>
        <v>WHOLE</v>
      </c>
      <c r="G1096" s="6" t="e">
        <f>VLOOKUP(B1096,'[1]Current Slope List'!$A$29:$M$1904,4,FALSE)</f>
        <v>#N/A</v>
      </c>
      <c r="H1096" s="6" t="e">
        <f>VLOOKUP(B1096,'[1]Current Slope List'!$A$29:$M$1904,5,FALSE)</f>
        <v>#N/A</v>
      </c>
      <c r="I1096" s="6" t="s">
        <v>1936</v>
      </c>
      <c r="K1096" s="6" t="e">
        <f>VLOOKUP(B1096,'[1]Current Slope List'!$A$29:$M$1904,11,FALSE)</f>
        <v>#N/A</v>
      </c>
      <c r="L1096" s="5" t="s">
        <v>1986</v>
      </c>
      <c r="M1096" s="5" t="s">
        <v>1987</v>
      </c>
      <c r="N1096" s="5" t="s">
        <v>1725</v>
      </c>
      <c r="O1096" s="7" t="s">
        <v>49</v>
      </c>
      <c r="P1096" s="6">
        <v>50</v>
      </c>
      <c r="Q1096" s="6">
        <v>26</v>
      </c>
      <c r="R1096" s="6">
        <v>35</v>
      </c>
      <c r="S1096" s="6">
        <f>SUM(Q1096*R1096)</f>
        <v>910</v>
      </c>
      <c r="T1096" s="11">
        <v>0</v>
      </c>
      <c r="U1096" s="11">
        <v>0.35</v>
      </c>
      <c r="V1096" s="11">
        <v>0</v>
      </c>
      <c r="W1096" s="11">
        <v>0.65</v>
      </c>
      <c r="X1096" s="11">
        <v>0</v>
      </c>
      <c r="Y1096" s="6" t="s">
        <v>49</v>
      </c>
      <c r="Z1096" s="6" t="s">
        <v>49</v>
      </c>
      <c r="AA1096" s="9" t="s">
        <v>49</v>
      </c>
      <c r="AB1096" s="9" t="s">
        <v>49</v>
      </c>
      <c r="AC1096" s="9" t="s">
        <v>49</v>
      </c>
      <c r="AD1096" s="9" t="s">
        <v>49</v>
      </c>
      <c r="AE1096" s="9" t="s">
        <v>49</v>
      </c>
      <c r="AF1096" s="5">
        <v>1</v>
      </c>
      <c r="AG1096" s="10" t="e">
        <f>VLOOKUP(B1096,[1]NPRS!$A$29:$O$1904,10,FALSE)</f>
        <v>#N/A</v>
      </c>
      <c r="AH1096" s="5" t="s">
        <v>1698</v>
      </c>
      <c r="AI1096" s="6" t="str">
        <f>IF(VLOOKUP(B1096,'[1]intensive 2019'!$A$2:$E$145,1,TRUE)=B1096,"Y","N")</f>
        <v>N</v>
      </c>
      <c r="AJ1096" s="6" t="s">
        <v>50</v>
      </c>
      <c r="AK1096" s="5">
        <v>1</v>
      </c>
      <c r="AL1096" s="6" t="s">
        <v>50</v>
      </c>
      <c r="AM1096" s="6" t="s">
        <v>50</v>
      </c>
      <c r="AN1096" s="6" t="s">
        <v>50</v>
      </c>
      <c r="AO1096" s="6" t="s">
        <v>50</v>
      </c>
      <c r="AP1096" s="6" t="s">
        <v>50</v>
      </c>
    </row>
    <row r="1097" spans="1:42" hidden="1">
      <c r="A1097" s="5">
        <v>1096</v>
      </c>
      <c r="B1097" s="5" t="s">
        <v>1995</v>
      </c>
      <c r="C1097" s="6" t="str">
        <f>IF(VLOOKUP(B1097,'[1]Current Slope List'!$A$29:$M$1904,1,FALSE)=B1097,"Y","N")</f>
        <v>Y</v>
      </c>
      <c r="D1097" s="5" t="str">
        <f>VLOOKUP(B1097,'[1]Current Slope List'!$A$29:$M$1904,2,FALSE)</f>
        <v>11SW-A/R132</v>
      </c>
      <c r="E1097" s="5">
        <f>VLOOKUP(B1097,'[1]Current Slope List'!$A$29:$M$1904,3,FALSE)</f>
        <v>0</v>
      </c>
      <c r="F1097" s="6" t="str">
        <f t="shared" si="34"/>
        <v>WHOLE</v>
      </c>
      <c r="G1097" s="6" t="str">
        <f>VLOOKUP(B1097,'[1]Current Slope List'!$A$29:$M$1904,4,FALSE)</f>
        <v>CP,ML&amp;Wch</v>
      </c>
      <c r="H1097" s="6" t="str">
        <f>VLOOKUP(B1097,'[1]Current Slope List'!$A$29:$M$1904,5,FALSE)</f>
        <v>C-W</v>
      </c>
      <c r="I1097" s="6" t="s">
        <v>1936</v>
      </c>
      <c r="K1097" s="6" t="str">
        <f>VLOOKUP(B1097,'[1]Current Slope List'!$A$29:$M$1904,11,FALSE)</f>
        <v>SheungWan_SaiYingPun</v>
      </c>
      <c r="L1097" s="5" t="s">
        <v>1996</v>
      </c>
      <c r="M1097" s="5" t="s">
        <v>1997</v>
      </c>
      <c r="N1097" s="5" t="s">
        <v>1819</v>
      </c>
      <c r="O1097" s="7" t="s">
        <v>125</v>
      </c>
      <c r="P1097" s="6" t="s">
        <v>49</v>
      </c>
      <c r="Q1097" s="6" t="s">
        <v>49</v>
      </c>
      <c r="R1097" s="6" t="s">
        <v>49</v>
      </c>
      <c r="S1097" s="6" t="s">
        <v>49</v>
      </c>
      <c r="T1097" s="6" t="s">
        <v>49</v>
      </c>
      <c r="U1097" s="6" t="s">
        <v>49</v>
      </c>
      <c r="V1097" s="6" t="s">
        <v>49</v>
      </c>
      <c r="W1097" s="6" t="s">
        <v>49</v>
      </c>
      <c r="X1097" s="6" t="s">
        <v>49</v>
      </c>
      <c r="Y1097" s="6" t="s">
        <v>49</v>
      </c>
      <c r="Z1097" s="6" t="s">
        <v>49</v>
      </c>
      <c r="AA1097" s="9" t="s">
        <v>837</v>
      </c>
      <c r="AB1097" s="9">
        <v>23</v>
      </c>
      <c r="AC1097" s="9" t="s">
        <v>71</v>
      </c>
      <c r="AD1097" s="9" t="s">
        <v>56</v>
      </c>
      <c r="AE1097" s="9" t="s">
        <v>72</v>
      </c>
      <c r="AF1097" s="5">
        <v>1</v>
      </c>
      <c r="AG1097" s="10">
        <f>VLOOKUP(B1097,[1]NPRS!$A$29:$O$1904,10,FALSE)</f>
        <v>2.56</v>
      </c>
      <c r="AH1097" s="5" t="s">
        <v>1728</v>
      </c>
      <c r="AI1097" s="6" t="str">
        <f>IF(VLOOKUP(B1097,'[1]intensive 2019'!$A$2:$E$145,1,TRUE)=B1097,"Y","N")</f>
        <v>N</v>
      </c>
      <c r="AJ1097" s="6" t="s">
        <v>50</v>
      </c>
      <c r="AL1097" s="6" t="s">
        <v>50</v>
      </c>
      <c r="AM1097" s="6" t="s">
        <v>50</v>
      </c>
      <c r="AN1097" s="6" t="s">
        <v>50</v>
      </c>
      <c r="AO1097" s="6" t="s">
        <v>50</v>
      </c>
      <c r="AP1097" s="6" t="s">
        <v>50</v>
      </c>
    </row>
    <row r="1098" spans="1:42" hidden="1">
      <c r="A1098" s="5">
        <v>1097</v>
      </c>
      <c r="B1098" s="5" t="s">
        <v>1998</v>
      </c>
      <c r="C1098" s="6" t="str">
        <f>IF(VLOOKUP(B1098,'[1]Current Slope List'!$A$29:$M$1904,1,FALSE)=B1098,"Y","N")</f>
        <v>Y</v>
      </c>
      <c r="D1098" s="5" t="str">
        <f>VLOOKUP(B1098,'[1]Current Slope List'!$A$29:$M$1904,2,FALSE)</f>
        <v>11SW-A/R46</v>
      </c>
      <c r="E1098" s="5">
        <f>VLOOKUP(B1098,'[1]Current Slope List'!$A$29:$M$1904,3,FALSE)</f>
        <v>0</v>
      </c>
      <c r="F1098" s="6" t="str">
        <f t="shared" si="34"/>
        <v>WHOLE</v>
      </c>
      <c r="G1098" s="6" t="str">
        <f>VLOOKUP(B1098,'[1]Current Slope List'!$A$29:$M$1904,4,FALSE)</f>
        <v>CP,ML&amp;Wch</v>
      </c>
      <c r="H1098" s="6" t="str">
        <f>VLOOKUP(B1098,'[1]Current Slope List'!$A$29:$M$1904,5,FALSE)</f>
        <v>C-W</v>
      </c>
      <c r="I1098" s="6" t="s">
        <v>1936</v>
      </c>
      <c r="K1098" s="6" t="str">
        <f>VLOOKUP(B1098,'[1]Current Slope List'!$A$29:$M$1904,11,FALSE)</f>
        <v>SheungWan_SaiYingPun</v>
      </c>
      <c r="L1098" s="5" t="s">
        <v>1996</v>
      </c>
      <c r="M1098" s="5" t="s">
        <v>1997</v>
      </c>
      <c r="N1098" s="5" t="s">
        <v>1725</v>
      </c>
      <c r="O1098" s="7" t="s">
        <v>125</v>
      </c>
      <c r="P1098" s="6" t="s">
        <v>49</v>
      </c>
      <c r="Q1098" s="6" t="s">
        <v>49</v>
      </c>
      <c r="R1098" s="6" t="s">
        <v>49</v>
      </c>
      <c r="S1098" s="6" t="s">
        <v>49</v>
      </c>
      <c r="T1098" s="6" t="s">
        <v>49</v>
      </c>
      <c r="U1098" s="6" t="s">
        <v>49</v>
      </c>
      <c r="V1098" s="6" t="s">
        <v>49</v>
      </c>
      <c r="W1098" s="6" t="s">
        <v>49</v>
      </c>
      <c r="X1098" s="6" t="s">
        <v>49</v>
      </c>
      <c r="Y1098" s="6" t="s">
        <v>49</v>
      </c>
      <c r="Z1098" s="6" t="s">
        <v>49</v>
      </c>
      <c r="AA1098" s="9">
        <v>5.3</v>
      </c>
      <c r="AB1098" s="9" t="s">
        <v>271</v>
      </c>
      <c r="AC1098" s="9" t="s">
        <v>71</v>
      </c>
      <c r="AD1098" s="9" t="s">
        <v>56</v>
      </c>
      <c r="AE1098" s="9" t="s">
        <v>72</v>
      </c>
      <c r="AF1098" s="5">
        <v>1</v>
      </c>
      <c r="AG1098" s="10">
        <f>VLOOKUP(B1098,[1]NPRS!$A$29:$O$1904,10,FALSE)</f>
        <v>1.07</v>
      </c>
      <c r="AH1098" s="5" t="s">
        <v>1728</v>
      </c>
      <c r="AI1098" s="6" t="str">
        <f>IF(VLOOKUP(B1098,'[1]intensive 2019'!$A$2:$E$145,1,TRUE)=B1098,"Y","N")</f>
        <v>N</v>
      </c>
      <c r="AJ1098" s="6" t="s">
        <v>50</v>
      </c>
      <c r="AL1098" s="6" t="s">
        <v>50</v>
      </c>
      <c r="AM1098" s="6" t="s">
        <v>50</v>
      </c>
      <c r="AN1098" s="6" t="s">
        <v>50</v>
      </c>
      <c r="AO1098" s="6" t="s">
        <v>50</v>
      </c>
      <c r="AP1098" s="6" t="s">
        <v>50</v>
      </c>
    </row>
    <row r="1099" spans="1:42" hidden="1">
      <c r="A1099" s="5">
        <v>1098</v>
      </c>
      <c r="B1099" s="5" t="s">
        <v>1999</v>
      </c>
      <c r="C1099" s="6" t="str">
        <f>IF(VLOOKUP(B1099,'[1]Current Slope List'!$A$29:$M$1904,1,FALSE)=B1099,"Y","N")</f>
        <v>Y</v>
      </c>
      <c r="D1099" s="5" t="str">
        <f>VLOOKUP(B1099,'[1]Current Slope List'!$A$29:$M$1904,2,FALSE)</f>
        <v>11SW-A/R887</v>
      </c>
      <c r="E1099" s="5">
        <f>VLOOKUP(B1099,'[1]Current Slope List'!$A$29:$M$1904,3,FALSE)</f>
        <v>0</v>
      </c>
      <c r="F1099" s="6" t="str">
        <f t="shared" si="34"/>
        <v>WHOLE</v>
      </c>
      <c r="G1099" s="6" t="str">
        <f>VLOOKUP(B1099,'[1]Current Slope List'!$A$29:$M$1904,4,FALSE)</f>
        <v>CP,ML&amp;Wch</v>
      </c>
      <c r="H1099" s="6" t="str">
        <f>VLOOKUP(B1099,'[1]Current Slope List'!$A$29:$M$1904,5,FALSE)</f>
        <v>PML</v>
      </c>
      <c r="I1099" s="6" t="s">
        <v>1936</v>
      </c>
      <c r="K1099" s="6">
        <f>VLOOKUP(B1099,'[1]Current Slope List'!$A$29:$M$1904,11,FALSE)</f>
        <v>0</v>
      </c>
      <c r="L1099" s="5" t="s">
        <v>2000</v>
      </c>
      <c r="M1099" s="5" t="s">
        <v>2001</v>
      </c>
      <c r="N1099" s="5" t="s">
        <v>1909</v>
      </c>
      <c r="O1099" s="7" t="s">
        <v>125</v>
      </c>
      <c r="P1099" s="6" t="s">
        <v>49</v>
      </c>
      <c r="Q1099" s="6" t="s">
        <v>49</v>
      </c>
      <c r="R1099" s="6" t="s">
        <v>49</v>
      </c>
      <c r="S1099" s="6" t="s">
        <v>49</v>
      </c>
      <c r="T1099" s="6" t="s">
        <v>49</v>
      </c>
      <c r="U1099" s="6" t="s">
        <v>49</v>
      </c>
      <c r="V1099" s="6" t="s">
        <v>49</v>
      </c>
      <c r="W1099" s="6" t="s">
        <v>49</v>
      </c>
      <c r="X1099" s="6" t="s">
        <v>49</v>
      </c>
      <c r="Y1099" s="6" t="s">
        <v>49</v>
      </c>
      <c r="Z1099" s="6" t="s">
        <v>49</v>
      </c>
      <c r="AA1099" s="9" t="s">
        <v>835</v>
      </c>
      <c r="AB1099" s="9" t="s">
        <v>1853</v>
      </c>
      <c r="AC1099" s="9" t="s">
        <v>121</v>
      </c>
      <c r="AD1099" s="9" t="s">
        <v>113</v>
      </c>
      <c r="AE1099" s="9" t="s">
        <v>62</v>
      </c>
      <c r="AF1099" s="5">
        <v>1</v>
      </c>
      <c r="AG1099" s="10">
        <f>VLOOKUP(B1099,[1]NPRS!$A$29:$O$1904,10,FALSE)</f>
        <v>0</v>
      </c>
      <c r="AH1099" s="5" t="s">
        <v>1728</v>
      </c>
      <c r="AI1099" s="6" t="str">
        <f>IF(VLOOKUP(B1099,'[1]intensive 2019'!$A$2:$E$145,1,TRUE)=B1099,"Y","N")</f>
        <v>N</v>
      </c>
      <c r="AJ1099" s="6" t="s">
        <v>50</v>
      </c>
      <c r="AL1099" s="6" t="s">
        <v>50</v>
      </c>
      <c r="AM1099" s="6" t="s">
        <v>50</v>
      </c>
      <c r="AN1099" s="6" t="s">
        <v>50</v>
      </c>
      <c r="AO1099" s="6" t="s">
        <v>50</v>
      </c>
      <c r="AP1099" s="6" t="s">
        <v>50</v>
      </c>
    </row>
    <row r="1100" spans="1:42" hidden="1">
      <c r="A1100" s="5">
        <v>1099</v>
      </c>
      <c r="B1100" s="5" t="s">
        <v>2002</v>
      </c>
      <c r="C1100" s="6" t="str">
        <f>IF(VLOOKUP(B1100,'[1]Current Slope List'!$A$29:$M$1904,1,FALSE)=B1100,"Y","N")</f>
        <v>Y</v>
      </c>
      <c r="D1100" s="5" t="str">
        <f>VLOOKUP(B1100,'[1]Current Slope List'!$A$29:$M$1904,2,FALSE)</f>
        <v>11SW-A/FR102</v>
      </c>
      <c r="E1100" s="5">
        <f>VLOOKUP(B1100,'[1]Current Slope List'!$A$29:$M$1904,3,FALSE)</f>
        <v>4</v>
      </c>
      <c r="F1100" s="6">
        <f t="shared" si="34"/>
        <v>4</v>
      </c>
      <c r="G1100" s="6" t="str">
        <f>VLOOKUP(B1100,'[1]Current Slope List'!$A$29:$M$1904,4,FALSE)</f>
        <v>CP,ML&amp;Wch</v>
      </c>
      <c r="H1100" s="6" t="str">
        <f>VLOOKUP(B1100,'[1]Current Slope List'!$A$29:$M$1904,5,FALSE)</f>
        <v>PML</v>
      </c>
      <c r="I1100" s="6" t="s">
        <v>1936</v>
      </c>
      <c r="K1100" s="6" t="str">
        <f>VLOOKUP(B1100,'[1]Current Slope List'!$A$29:$M$1904,11,FALSE)</f>
        <v>SheungWan_SaiYingPun</v>
      </c>
      <c r="L1100" s="5" t="s">
        <v>2003</v>
      </c>
      <c r="M1100" s="5" t="s">
        <v>2004</v>
      </c>
      <c r="N1100" s="5" t="s">
        <v>1697</v>
      </c>
      <c r="O1100" s="7" t="s">
        <v>46</v>
      </c>
      <c r="P1100" s="7">
        <v>25</v>
      </c>
      <c r="Q1100" s="7">
        <v>6</v>
      </c>
      <c r="R1100" s="7">
        <v>65</v>
      </c>
      <c r="S1100" s="7">
        <f t="shared" ref="S1100:S1154" si="35">SUM(Q1100*R1100)</f>
        <v>390</v>
      </c>
      <c r="T1100" s="17">
        <v>0</v>
      </c>
      <c r="U1100" s="12">
        <v>0</v>
      </c>
      <c r="V1100" s="12">
        <v>1</v>
      </c>
      <c r="W1100" s="12">
        <v>0</v>
      </c>
      <c r="X1100" s="12">
        <v>0</v>
      </c>
      <c r="Y1100" s="6" t="s">
        <v>61</v>
      </c>
      <c r="Z1100" s="6" t="s">
        <v>62</v>
      </c>
      <c r="AA1100" s="9" t="s">
        <v>95</v>
      </c>
      <c r="AB1100" s="9" t="s">
        <v>969</v>
      </c>
      <c r="AC1100" s="9" t="s">
        <v>121</v>
      </c>
      <c r="AD1100" s="9" t="s">
        <v>56</v>
      </c>
      <c r="AE1100" s="9" t="s">
        <v>62</v>
      </c>
      <c r="AF1100" s="5">
        <v>1</v>
      </c>
      <c r="AG1100" s="10">
        <f>VLOOKUP(B1100,[1]NPRS!$A$29:$O$1904,10,FALSE)</f>
        <v>10.57</v>
      </c>
      <c r="AH1100" s="5" t="s">
        <v>1728</v>
      </c>
      <c r="AI1100" s="6" t="str">
        <f>IF(VLOOKUP(B1100,'[1]intensive 2019'!$A$2:$E$145,1,TRUE)=B1100,"Y","N")</f>
        <v>N</v>
      </c>
      <c r="AJ1100" s="6" t="s">
        <v>50</v>
      </c>
      <c r="AL1100" s="6" t="s">
        <v>50</v>
      </c>
      <c r="AM1100" s="6" t="s">
        <v>50</v>
      </c>
      <c r="AN1100" s="6" t="s">
        <v>50</v>
      </c>
      <c r="AO1100" s="6" t="s">
        <v>50</v>
      </c>
      <c r="AP1100" s="6" t="s">
        <v>50</v>
      </c>
    </row>
    <row r="1101" spans="1:42" hidden="1">
      <c r="A1101" s="5">
        <v>1100</v>
      </c>
      <c r="B1101" s="5" t="s">
        <v>2005</v>
      </c>
      <c r="C1101" s="6" t="str">
        <f>IF(VLOOKUP(B1101,'[1]Current Slope List'!$A$29:$M$1904,1,FALSE)=B1101,"Y","N")</f>
        <v>Y</v>
      </c>
      <c r="D1101" s="5" t="str">
        <f>VLOOKUP(B1101,'[1]Current Slope List'!$A$29:$M$1904,2,FALSE)</f>
        <v>11SW-A/FR32</v>
      </c>
      <c r="E1101" s="5">
        <f>VLOOKUP(B1101,'[1]Current Slope List'!$A$29:$M$1904,3,FALSE)</f>
        <v>3</v>
      </c>
      <c r="F1101" s="6">
        <f t="shared" si="34"/>
        <v>3</v>
      </c>
      <c r="G1101" s="6" t="str">
        <f>VLOOKUP(B1101,'[1]Current Slope List'!$A$29:$M$1904,4,FALSE)</f>
        <v>CP,ML&amp;Wch</v>
      </c>
      <c r="H1101" s="6" t="str">
        <f>VLOOKUP(B1101,'[1]Current Slope List'!$A$29:$M$1904,5,FALSE)</f>
        <v>PML</v>
      </c>
      <c r="I1101" s="6" t="s">
        <v>1936</v>
      </c>
      <c r="K1101" s="6" t="str">
        <f>VLOOKUP(B1101,'[1]Current Slope List'!$A$29:$M$1904,11,FALSE)</f>
        <v>SheungWan_SaiYingPun</v>
      </c>
      <c r="L1101" s="5" t="s">
        <v>2003</v>
      </c>
      <c r="M1101" s="5" t="s">
        <v>2004</v>
      </c>
      <c r="N1101" s="5" t="s">
        <v>1697</v>
      </c>
      <c r="O1101" s="7" t="s">
        <v>125</v>
      </c>
      <c r="P1101" s="7">
        <v>40</v>
      </c>
      <c r="Q1101" s="7">
        <v>16.100000000000001</v>
      </c>
      <c r="R1101" s="7">
        <v>38</v>
      </c>
      <c r="S1101" s="7">
        <f t="shared" si="35"/>
        <v>611.80000000000007</v>
      </c>
      <c r="T1101" s="17">
        <v>0</v>
      </c>
      <c r="U1101" s="12">
        <v>0</v>
      </c>
      <c r="V1101" s="12">
        <v>0</v>
      </c>
      <c r="W1101" s="12">
        <v>1</v>
      </c>
      <c r="X1101" s="12">
        <v>0</v>
      </c>
      <c r="Y1101" s="6" t="s">
        <v>61</v>
      </c>
      <c r="Z1101" s="6" t="s">
        <v>72</v>
      </c>
      <c r="AA1101" s="9" t="s">
        <v>987</v>
      </c>
      <c r="AB1101" s="9" t="s">
        <v>356</v>
      </c>
      <c r="AC1101" s="9" t="s">
        <v>1804</v>
      </c>
      <c r="AD1101" s="9" t="s">
        <v>113</v>
      </c>
      <c r="AE1101" s="9" t="s">
        <v>72</v>
      </c>
      <c r="AF1101" s="5">
        <v>1</v>
      </c>
      <c r="AG1101" s="10">
        <f>VLOOKUP(B1101,[1]NPRS!$A$29:$O$1904,10,FALSE)</f>
        <v>1251.94</v>
      </c>
      <c r="AH1101" s="5" t="s">
        <v>1698</v>
      </c>
      <c r="AI1101" s="6" t="str">
        <f>IF(VLOOKUP(B1101,'[1]intensive 2019'!$A$2:$E$145,1,TRUE)=B1101,"Y","N")</f>
        <v>N</v>
      </c>
      <c r="AJ1101" s="6" t="s">
        <v>50</v>
      </c>
      <c r="AK1101" s="5">
        <v>6</v>
      </c>
      <c r="AL1101" s="6" t="s">
        <v>50</v>
      </c>
      <c r="AM1101" s="6" t="s">
        <v>50</v>
      </c>
      <c r="AN1101" s="6" t="s">
        <v>50</v>
      </c>
      <c r="AO1101" s="6" t="s">
        <v>50</v>
      </c>
      <c r="AP1101" s="6" t="s">
        <v>50</v>
      </c>
    </row>
    <row r="1102" spans="1:42" hidden="1">
      <c r="A1102" s="5">
        <v>1101</v>
      </c>
      <c r="B1102" s="5" t="s">
        <v>2006</v>
      </c>
      <c r="C1102" s="6" t="str">
        <f>IF(VLOOKUP(B1102,'[1]Current Slope List'!$A$29:$M$1904,1,FALSE)=B1102,"Y","N")</f>
        <v>Y</v>
      </c>
      <c r="D1102" s="5" t="str">
        <f>VLOOKUP(B1102,'[1]Current Slope List'!$A$29:$M$1904,2,FALSE)</f>
        <v>11SW-C/CR49</v>
      </c>
      <c r="E1102" s="5">
        <f>VLOOKUP(B1102,'[1]Current Slope List'!$A$29:$M$1904,3,FALSE)</f>
        <v>2</v>
      </c>
      <c r="F1102" s="6">
        <f t="shared" si="34"/>
        <v>2</v>
      </c>
      <c r="G1102" s="6" t="str">
        <f>VLOOKUP(B1102,'[1]Current Slope List'!$A$29:$M$1904,4,FALSE)</f>
        <v>WS&amp;L</v>
      </c>
      <c r="H1102" s="6" t="str">
        <f>VLOOKUP(B1102,'[1]Current Slope List'!$A$29:$M$1904,5,FALSE)</f>
        <v>W</v>
      </c>
      <c r="I1102" s="6" t="s">
        <v>1936</v>
      </c>
      <c r="K1102" s="6" t="str">
        <f>VLOOKUP(B1102,'[1]Current Slope List'!$A$29:$M$1904,11,FALSE)</f>
        <v>Pokfulam</v>
      </c>
      <c r="L1102" s="5" t="s">
        <v>2007</v>
      </c>
      <c r="M1102" s="5" t="s">
        <v>2008</v>
      </c>
      <c r="N1102" s="5" t="s">
        <v>1981</v>
      </c>
      <c r="O1102" s="7" t="s">
        <v>46</v>
      </c>
      <c r="P1102" s="7">
        <v>60</v>
      </c>
      <c r="Q1102" s="7">
        <v>24.8</v>
      </c>
      <c r="R1102" s="7">
        <v>55</v>
      </c>
      <c r="S1102" s="7">
        <f t="shared" si="35"/>
        <v>1364</v>
      </c>
      <c r="T1102" s="17">
        <v>0</v>
      </c>
      <c r="U1102" s="17">
        <v>0</v>
      </c>
      <c r="V1102" s="17">
        <v>0</v>
      </c>
      <c r="W1102" s="17">
        <v>0</v>
      </c>
      <c r="X1102" s="17">
        <v>1</v>
      </c>
      <c r="Y1102" s="6" t="s">
        <v>84</v>
      </c>
      <c r="Z1102" s="6" t="s">
        <v>72</v>
      </c>
      <c r="AA1102" s="9" t="s">
        <v>797</v>
      </c>
      <c r="AB1102" s="9" t="s">
        <v>369</v>
      </c>
      <c r="AC1102" s="9" t="s">
        <v>121</v>
      </c>
      <c r="AD1102" s="9" t="s">
        <v>56</v>
      </c>
      <c r="AE1102" s="9" t="s">
        <v>62</v>
      </c>
      <c r="AF1102" s="5">
        <v>1</v>
      </c>
      <c r="AG1102" s="10">
        <f>VLOOKUP(B1102,[1]NPRS!$A$29:$O$1904,10,FALSE)</f>
        <v>0</v>
      </c>
      <c r="AH1102" s="5" t="s">
        <v>1698</v>
      </c>
      <c r="AI1102" s="6" t="str">
        <f>IF(VLOOKUP(B1102,'[1]intensive 2019'!$A$2:$E$145,1,TRUE)=B1102,"Y","N")</f>
        <v>N</v>
      </c>
      <c r="AJ1102" s="6" t="s">
        <v>50</v>
      </c>
      <c r="AK1102" s="5">
        <v>0</v>
      </c>
      <c r="AL1102" s="6" t="s">
        <v>50</v>
      </c>
      <c r="AM1102" s="6" t="s">
        <v>50</v>
      </c>
      <c r="AN1102" s="6" t="s">
        <v>50</v>
      </c>
      <c r="AO1102" s="6" t="s">
        <v>50</v>
      </c>
      <c r="AP1102" s="6" t="s">
        <v>50</v>
      </c>
    </row>
    <row r="1103" spans="1:42" hidden="1">
      <c r="A1103" s="5">
        <v>1102</v>
      </c>
      <c r="B1103" s="5" t="s">
        <v>2009</v>
      </c>
      <c r="C1103" s="6" t="str">
        <f>IF(VLOOKUP(B1103,'[1]Current Slope List'!$A$29:$M$1904,1,FALSE)=B1103,"Y","N")</f>
        <v>Y</v>
      </c>
      <c r="D1103" s="5" t="str">
        <f>VLOOKUP(B1103,'[1]Current Slope List'!$A$29:$M$1904,2,FALSE)</f>
        <v>11SW-C/CR46</v>
      </c>
      <c r="E1103" s="5">
        <f>VLOOKUP(B1103,'[1]Current Slope List'!$A$29:$M$1904,3,FALSE)</f>
        <v>2</v>
      </c>
      <c r="F1103" s="6">
        <f t="shared" si="34"/>
        <v>2</v>
      </c>
      <c r="G1103" s="6" t="str">
        <f>VLOOKUP(B1103,'[1]Current Slope List'!$A$29:$M$1904,4,FALSE)</f>
        <v>WS&amp;L</v>
      </c>
      <c r="H1103" s="6" t="str">
        <f>VLOOKUP(B1103,'[1]Current Slope List'!$A$29:$M$1904,5,FALSE)</f>
        <v>W</v>
      </c>
      <c r="I1103" s="6" t="s">
        <v>1936</v>
      </c>
      <c r="K1103" s="6" t="str">
        <f>VLOOKUP(B1103,'[1]Current Slope List'!$A$29:$M$1904,11,FALSE)</f>
        <v>Pokfulam</v>
      </c>
      <c r="L1103" s="5" t="s">
        <v>2007</v>
      </c>
      <c r="M1103" s="5" t="s">
        <v>2008</v>
      </c>
      <c r="N1103" s="5" t="s">
        <v>1981</v>
      </c>
      <c r="O1103" s="7" t="s">
        <v>46</v>
      </c>
      <c r="P1103" s="7">
        <v>50</v>
      </c>
      <c r="Q1103" s="7">
        <v>16</v>
      </c>
      <c r="R1103" s="7">
        <v>79</v>
      </c>
      <c r="S1103" s="7">
        <f t="shared" si="35"/>
        <v>1264</v>
      </c>
      <c r="T1103" s="17">
        <v>0</v>
      </c>
      <c r="U1103" s="17">
        <v>0.8</v>
      </c>
      <c r="V1103" s="17">
        <v>0</v>
      </c>
      <c r="W1103" s="17">
        <v>0</v>
      </c>
      <c r="X1103" s="17">
        <v>0.2</v>
      </c>
      <c r="Y1103" s="6" t="s">
        <v>61</v>
      </c>
      <c r="Z1103" s="6" t="s">
        <v>62</v>
      </c>
      <c r="AA1103" s="9" t="s">
        <v>69</v>
      </c>
      <c r="AB1103" s="9" t="s">
        <v>288</v>
      </c>
      <c r="AC1103" s="9" t="s">
        <v>121</v>
      </c>
      <c r="AD1103" s="9" t="s">
        <v>56</v>
      </c>
      <c r="AE1103" s="9" t="s">
        <v>72</v>
      </c>
      <c r="AF1103" s="5">
        <v>1</v>
      </c>
      <c r="AG1103" s="10">
        <f>VLOOKUP(B1103,[1]NPRS!$A$29:$O$1904,10,FALSE)</f>
        <v>34473.599999999999</v>
      </c>
      <c r="AH1103" s="5" t="s">
        <v>1698</v>
      </c>
      <c r="AI1103" s="6" t="str">
        <f>IF(VLOOKUP(B1103,'[1]intensive 2019'!$A$2:$E$145,1,TRUE)=B1103,"Y","N")</f>
        <v>N</v>
      </c>
      <c r="AJ1103" s="6" t="s">
        <v>50</v>
      </c>
      <c r="AK1103" s="5">
        <v>13</v>
      </c>
      <c r="AL1103" s="6" t="s">
        <v>50</v>
      </c>
      <c r="AM1103" s="6" t="s">
        <v>50</v>
      </c>
      <c r="AN1103" s="6" t="s">
        <v>50</v>
      </c>
      <c r="AO1103" s="6" t="s">
        <v>50</v>
      </c>
      <c r="AP1103" s="6" t="s">
        <v>50</v>
      </c>
    </row>
    <row r="1104" spans="1:42" hidden="1">
      <c r="A1104" s="5">
        <v>1103</v>
      </c>
      <c r="B1104" s="5" t="s">
        <v>2010</v>
      </c>
      <c r="C1104" s="6" t="str">
        <f>IF(VLOOKUP(B1104,'[1]Current Slope List'!$A$29:$M$1904,1,FALSE)=B1104,"Y","N")</f>
        <v>Y</v>
      </c>
      <c r="D1104" s="5" t="str">
        <f>VLOOKUP(B1104,'[1]Current Slope List'!$A$29:$M$1904,2,FALSE)</f>
        <v>11SW-A/CR473</v>
      </c>
      <c r="E1104" s="5">
        <f>VLOOKUP(B1104,'[1]Current Slope List'!$A$29:$M$1904,3,FALSE)</f>
        <v>1</v>
      </c>
      <c r="F1104" s="6">
        <f t="shared" si="34"/>
        <v>1</v>
      </c>
      <c r="G1104" s="6" t="str">
        <f>VLOOKUP(B1104,'[1]Current Slope List'!$A$29:$M$1904,4,FALSE)</f>
        <v>CP,ML&amp;Wch</v>
      </c>
      <c r="H1104" s="6" t="str">
        <f>VLOOKUP(B1104,'[1]Current Slope List'!$A$29:$M$1904,5,FALSE)</f>
        <v>C-W</v>
      </c>
      <c r="I1104" s="6" t="s">
        <v>1936</v>
      </c>
      <c r="K1104" s="6" t="str">
        <f>VLOOKUP(B1104,'[1]Current Slope List'!$A$29:$M$1904,11,FALSE)</f>
        <v>SheungWan_SaiYingPun</v>
      </c>
      <c r="L1104" s="5" t="s">
        <v>2011</v>
      </c>
      <c r="M1104" s="5" t="s">
        <v>2012</v>
      </c>
      <c r="N1104" s="5" t="s">
        <v>1981</v>
      </c>
      <c r="O1104" s="7" t="s">
        <v>46</v>
      </c>
      <c r="P1104" s="7">
        <v>30</v>
      </c>
      <c r="Q1104" s="7">
        <v>3</v>
      </c>
      <c r="R1104" s="7">
        <v>50</v>
      </c>
      <c r="S1104" s="7">
        <f t="shared" si="35"/>
        <v>150</v>
      </c>
      <c r="T1104" s="17">
        <v>0</v>
      </c>
      <c r="U1104" s="17">
        <v>0</v>
      </c>
      <c r="V1104" s="17">
        <v>1</v>
      </c>
      <c r="W1104" s="17">
        <v>0</v>
      </c>
      <c r="X1104" s="17">
        <v>0</v>
      </c>
      <c r="Y1104" s="6" t="s">
        <v>61</v>
      </c>
      <c r="Z1104" s="6" t="s">
        <v>72</v>
      </c>
      <c r="AA1104" s="9">
        <v>1.5</v>
      </c>
      <c r="AB1104" s="9">
        <v>50</v>
      </c>
      <c r="AC1104" s="9">
        <v>85</v>
      </c>
      <c r="AD1104" s="9" t="s">
        <v>97</v>
      </c>
      <c r="AE1104" s="9" t="s">
        <v>62</v>
      </c>
      <c r="AF1104" s="5">
        <v>1</v>
      </c>
      <c r="AG1104" s="10">
        <f>VLOOKUP(B1104,[1]NPRS!$A$29:$O$1904,10,FALSE)</f>
        <v>57.57</v>
      </c>
      <c r="AH1104" s="5" t="s">
        <v>1698</v>
      </c>
      <c r="AI1104" s="6" t="str">
        <f>IF(VLOOKUP(B1104,'[1]intensive 2019'!$A$2:$E$145,1,TRUE)=B1104,"Y","N")</f>
        <v>N</v>
      </c>
      <c r="AJ1104" s="6" t="str">
        <f>IF(VLOOKUP(B1104,[1]PWI!$A$2:$B$239,1,FALSE)=B1104,"Y","N")</f>
        <v>Y</v>
      </c>
      <c r="AK1104" s="5">
        <v>10</v>
      </c>
      <c r="AL1104" s="6" t="s">
        <v>50</v>
      </c>
      <c r="AM1104" s="6" t="s">
        <v>50</v>
      </c>
      <c r="AN1104" s="6" t="str">
        <f>IF(VLOOKUP(D1104,[1]BRR!$A$2:$B$40,1,FALSE)=D1104,"Y","N")</f>
        <v>Y</v>
      </c>
      <c r="AO1104" s="6" t="s">
        <v>50</v>
      </c>
      <c r="AP1104" s="6" t="s">
        <v>50</v>
      </c>
    </row>
    <row r="1105" spans="1:42" hidden="1">
      <c r="A1105" s="5">
        <v>1104</v>
      </c>
      <c r="B1105" s="5" t="s">
        <v>2013</v>
      </c>
      <c r="C1105" s="6" t="str">
        <f>IF(VLOOKUP(B1105,'[1]Current Slope List'!$A$29:$M$1904,1,FALSE)=B1105,"Y","N")</f>
        <v>Y</v>
      </c>
      <c r="D1105" s="5" t="str">
        <f>VLOOKUP(B1105,'[1]Current Slope List'!$A$29:$M$1904,2,FALSE)</f>
        <v>11SW-A/CR76</v>
      </c>
      <c r="E1105" s="5">
        <f>VLOOKUP(B1105,'[1]Current Slope List'!$A$29:$M$1904,3,FALSE)</f>
        <v>0</v>
      </c>
      <c r="F1105" s="6" t="str">
        <f t="shared" si="34"/>
        <v>WHOLE</v>
      </c>
      <c r="G1105" s="6" t="str">
        <f>VLOOKUP(B1105,'[1]Current Slope List'!$A$29:$M$1904,4,FALSE)</f>
        <v>CP,ML&amp;Wch</v>
      </c>
      <c r="H1105" s="6" t="str">
        <f>VLOOKUP(B1105,'[1]Current Slope List'!$A$29:$M$1904,5,FALSE)</f>
        <v>C-W</v>
      </c>
      <c r="I1105" s="6" t="s">
        <v>1936</v>
      </c>
      <c r="K1105" s="6" t="str">
        <f>VLOOKUP(B1105,'[1]Current Slope List'!$A$29:$M$1904,11,FALSE)</f>
        <v>SheungWan_SaiYingPun</v>
      </c>
      <c r="L1105" s="5" t="s">
        <v>2011</v>
      </c>
      <c r="M1105" s="5" t="s">
        <v>2012</v>
      </c>
      <c r="N1105" s="5" t="s">
        <v>1981</v>
      </c>
      <c r="O1105" s="7" t="s">
        <v>46</v>
      </c>
      <c r="P1105" s="7">
        <v>50</v>
      </c>
      <c r="Q1105" s="7">
        <v>22</v>
      </c>
      <c r="R1105" s="7">
        <v>30</v>
      </c>
      <c r="S1105" s="7">
        <f t="shared" si="35"/>
        <v>660</v>
      </c>
      <c r="T1105" s="17">
        <v>0</v>
      </c>
      <c r="U1105" s="17">
        <v>1</v>
      </c>
      <c r="V1105" s="17">
        <v>0</v>
      </c>
      <c r="W1105" s="17">
        <v>0</v>
      </c>
      <c r="X1105" s="17">
        <v>0</v>
      </c>
      <c r="Y1105" s="6" t="s">
        <v>61</v>
      </c>
      <c r="Z1105" s="6" t="s">
        <v>72</v>
      </c>
      <c r="AA1105" s="9" t="s">
        <v>2014</v>
      </c>
      <c r="AB1105" s="9" t="s">
        <v>2015</v>
      </c>
      <c r="AC1105" s="9" t="s">
        <v>1546</v>
      </c>
      <c r="AD1105" s="9" t="s">
        <v>398</v>
      </c>
      <c r="AE1105" s="9" t="s">
        <v>319</v>
      </c>
      <c r="AF1105" s="5">
        <v>1</v>
      </c>
      <c r="AG1105" s="10">
        <f>VLOOKUP(B1105,[1]NPRS!$A$29:$O$1904,10,FALSE)</f>
        <v>0</v>
      </c>
      <c r="AH1105" s="5" t="s">
        <v>1698</v>
      </c>
      <c r="AI1105" s="6" t="str">
        <f>IF(VLOOKUP(B1105,'[1]intensive 2019'!$A$2:$E$145,1,TRUE)=B1105,"Y","N")</f>
        <v>N</v>
      </c>
      <c r="AJ1105" s="6" t="str">
        <f>IF(VLOOKUP(B1105,[1]PWI!$A$2:$B$239,1,FALSE)=B1105,"Y","N")</f>
        <v>Y</v>
      </c>
      <c r="AK1105" s="5">
        <v>2</v>
      </c>
      <c r="AL1105" s="6" t="s">
        <v>50</v>
      </c>
      <c r="AM1105" s="6" t="s">
        <v>50</v>
      </c>
      <c r="AN1105" s="6" t="s">
        <v>50</v>
      </c>
      <c r="AO1105" s="6" t="s">
        <v>50</v>
      </c>
      <c r="AP1105" s="6" t="s">
        <v>50</v>
      </c>
    </row>
    <row r="1106" spans="1:42" hidden="1">
      <c r="A1106" s="5">
        <v>1105</v>
      </c>
      <c r="B1106" s="5" t="s">
        <v>2016</v>
      </c>
      <c r="C1106" s="6" t="str">
        <f>IF(VLOOKUP(B1106,'[1]Current Slope List'!$A$29:$M$1904,1,FALSE)=B1106,"Y","N")</f>
        <v>Y</v>
      </c>
      <c r="D1106" s="5" t="str">
        <f>VLOOKUP(B1106,'[1]Current Slope List'!$A$29:$M$1904,2,FALSE)</f>
        <v>11SW-A/C77</v>
      </c>
      <c r="E1106" s="5">
        <f>VLOOKUP(B1106,'[1]Current Slope List'!$A$29:$M$1904,3,FALSE)</f>
        <v>3</v>
      </c>
      <c r="F1106" s="6">
        <f t="shared" si="34"/>
        <v>3</v>
      </c>
      <c r="G1106" s="6" t="str">
        <f>VLOOKUP(B1106,'[1]Current Slope List'!$A$29:$M$1904,4,FALSE)</f>
        <v>CP,ML&amp;Wch</v>
      </c>
      <c r="H1106" s="6" t="str">
        <f>VLOOKUP(B1106,'[1]Current Slope List'!$A$29:$M$1904,5,FALSE)</f>
        <v>C-W</v>
      </c>
      <c r="I1106" s="6" t="s">
        <v>1936</v>
      </c>
      <c r="K1106" s="6" t="str">
        <f>VLOOKUP(B1106,'[1]Current Slope List'!$A$29:$M$1904,11,FALSE)</f>
        <v>SheungWan_SaiYingPun</v>
      </c>
      <c r="L1106" s="5" t="s">
        <v>2011</v>
      </c>
      <c r="M1106" s="5" t="s">
        <v>2012</v>
      </c>
      <c r="N1106" s="5" t="s">
        <v>1981</v>
      </c>
      <c r="O1106" s="7" t="s">
        <v>46</v>
      </c>
      <c r="P1106" s="7">
        <v>60</v>
      </c>
      <c r="Q1106" s="7">
        <v>15</v>
      </c>
      <c r="R1106" s="7">
        <v>55</v>
      </c>
      <c r="S1106" s="7">
        <f t="shared" si="35"/>
        <v>825</v>
      </c>
      <c r="T1106" s="17">
        <v>0</v>
      </c>
      <c r="U1106" s="17">
        <v>0</v>
      </c>
      <c r="V1106" s="17">
        <v>0</v>
      </c>
      <c r="W1106" s="17">
        <v>1</v>
      </c>
      <c r="X1106" s="17">
        <v>0</v>
      </c>
      <c r="Y1106" s="6" t="s">
        <v>61</v>
      </c>
      <c r="Z1106" s="6" t="s">
        <v>72</v>
      </c>
      <c r="AA1106" s="9" t="s">
        <v>116</v>
      </c>
      <c r="AB1106" s="9" t="s">
        <v>116</v>
      </c>
      <c r="AC1106" s="9" t="s">
        <v>116</v>
      </c>
      <c r="AD1106" s="9" t="s">
        <v>116</v>
      </c>
      <c r="AE1106" s="9" t="s">
        <v>49</v>
      </c>
      <c r="AF1106" s="5">
        <v>1</v>
      </c>
      <c r="AG1106" s="10">
        <f>VLOOKUP(B1106,[1]NPRS!$A$29:$O$1904,10,FALSE)</f>
        <v>0</v>
      </c>
      <c r="AH1106" s="5" t="s">
        <v>1698</v>
      </c>
      <c r="AI1106" s="6" t="str">
        <f>IF(VLOOKUP(B1106,'[1]intensive 2019'!$A$2:$E$145,1,TRUE)=B1106,"Y","N")</f>
        <v>N</v>
      </c>
      <c r="AJ1106" s="6" t="str">
        <f>IF(VLOOKUP(B1106,[1]PWI!$A$2:$B$239,1,FALSE)=B1106,"Y","N")</f>
        <v>Y</v>
      </c>
      <c r="AK1106" s="5">
        <v>9</v>
      </c>
      <c r="AL1106" s="6" t="s">
        <v>50</v>
      </c>
      <c r="AM1106" s="6" t="s">
        <v>50</v>
      </c>
      <c r="AN1106" s="6" t="s">
        <v>50</v>
      </c>
      <c r="AO1106" s="6" t="s">
        <v>50</v>
      </c>
      <c r="AP1106" s="6" t="s">
        <v>50</v>
      </c>
    </row>
    <row r="1107" spans="1:42" hidden="1">
      <c r="A1107" s="5">
        <v>1106</v>
      </c>
      <c r="B1107" s="5" t="s">
        <v>2017</v>
      </c>
      <c r="C1107" s="6" t="str">
        <f>IF(VLOOKUP(B1107,'[1]Current Slope List'!$A$29:$M$1904,1,FALSE)=B1107,"Y","N")</f>
        <v>Y</v>
      </c>
      <c r="D1107" s="5" t="str">
        <f>VLOOKUP(B1107,'[1]Current Slope List'!$A$29:$M$1904,2,FALSE)</f>
        <v>11SW-A/FR127</v>
      </c>
      <c r="E1107" s="5">
        <f>VLOOKUP(B1107,'[1]Current Slope List'!$A$29:$M$1904,3,FALSE)</f>
        <v>0</v>
      </c>
      <c r="F1107" s="6" t="str">
        <f t="shared" si="34"/>
        <v>WHOLE</v>
      </c>
      <c r="G1107" s="6" t="str">
        <f>VLOOKUP(B1107,'[1]Current Slope List'!$A$29:$M$1904,4,FALSE)</f>
        <v>CP,ML&amp;Wch</v>
      </c>
      <c r="H1107" s="6" t="str">
        <f>VLOOKUP(B1107,'[1]Current Slope List'!$A$29:$M$1904,5,FALSE)</f>
        <v>C-W</v>
      </c>
      <c r="I1107" s="6" t="s">
        <v>1936</v>
      </c>
      <c r="K1107" s="6" t="str">
        <f>VLOOKUP(B1107,'[1]Current Slope List'!$A$29:$M$1904,11,FALSE)</f>
        <v>SheungWan_SaiYingPun</v>
      </c>
      <c r="L1107" s="5" t="s">
        <v>2011</v>
      </c>
      <c r="M1107" s="5" t="s">
        <v>2012</v>
      </c>
      <c r="N1107" s="5" t="s">
        <v>1981</v>
      </c>
      <c r="O1107" s="7" t="s">
        <v>125</v>
      </c>
      <c r="P1107" s="7">
        <v>35</v>
      </c>
      <c r="Q1107" s="7">
        <v>7</v>
      </c>
      <c r="R1107" s="7">
        <v>30</v>
      </c>
      <c r="S1107" s="7">
        <f t="shared" si="35"/>
        <v>210</v>
      </c>
      <c r="T1107" s="17">
        <v>0</v>
      </c>
      <c r="U1107" s="17">
        <v>0</v>
      </c>
      <c r="V1107" s="17">
        <v>0</v>
      </c>
      <c r="W1107" s="17">
        <v>1</v>
      </c>
      <c r="X1107" s="17">
        <v>0</v>
      </c>
      <c r="Y1107" s="6" t="s">
        <v>61</v>
      </c>
      <c r="Z1107" s="6" t="s">
        <v>72</v>
      </c>
      <c r="AA1107" s="9" t="s">
        <v>2018</v>
      </c>
      <c r="AB1107" s="9" t="s">
        <v>2019</v>
      </c>
      <c r="AC1107" s="9" t="s">
        <v>1546</v>
      </c>
      <c r="AD1107" s="9" t="s">
        <v>318</v>
      </c>
      <c r="AE1107" s="9" t="s">
        <v>319</v>
      </c>
      <c r="AF1107" s="5">
        <v>1</v>
      </c>
      <c r="AG1107" s="10">
        <f>VLOOKUP(B1107,[1]NPRS!$A$29:$O$1904,10,FALSE)</f>
        <v>134.82</v>
      </c>
      <c r="AH1107" s="5" t="s">
        <v>1698</v>
      </c>
      <c r="AI1107" s="6" t="str">
        <f>IF(VLOOKUP(B1107,'[1]intensive 2019'!$A$2:$E$145,1,TRUE)=B1107,"Y","N")</f>
        <v>N</v>
      </c>
      <c r="AJ1107" s="6" t="str">
        <f>IF(VLOOKUP(B1107,[1]PWI!$A$2:$B$239,1,FALSE)=B1107,"Y","N")</f>
        <v>Y</v>
      </c>
      <c r="AK1107" s="5">
        <v>4</v>
      </c>
      <c r="AL1107" s="6" t="s">
        <v>50</v>
      </c>
      <c r="AM1107" s="6" t="s">
        <v>50</v>
      </c>
      <c r="AN1107" s="6" t="s">
        <v>50</v>
      </c>
      <c r="AO1107" s="6" t="s">
        <v>50</v>
      </c>
      <c r="AP1107" s="6" t="s">
        <v>50</v>
      </c>
    </row>
    <row r="1108" spans="1:42" hidden="1">
      <c r="A1108" s="5">
        <v>1107</v>
      </c>
      <c r="B1108" s="5" t="s">
        <v>2020</v>
      </c>
      <c r="C1108" s="6" t="str">
        <f>IF(VLOOKUP(B1108,'[1]Current Slope List'!$A$29:$M$1904,1,FALSE)=B1108,"Y","N")</f>
        <v>Y</v>
      </c>
      <c r="D1108" s="5" t="str">
        <f>VLOOKUP(B1108,'[1]Current Slope List'!$A$29:$M$1904,2,FALSE)</f>
        <v>11SW-A/FR130</v>
      </c>
      <c r="E1108" s="5">
        <f>VLOOKUP(B1108,'[1]Current Slope List'!$A$29:$M$1904,3,FALSE)</f>
        <v>0</v>
      </c>
      <c r="F1108" s="6" t="str">
        <f t="shared" si="34"/>
        <v>WHOLE</v>
      </c>
      <c r="G1108" s="6" t="str">
        <f>VLOOKUP(B1108,'[1]Current Slope List'!$A$29:$M$1904,4,FALSE)</f>
        <v>CP,ML&amp;Wch</v>
      </c>
      <c r="H1108" s="6" t="str">
        <f>VLOOKUP(B1108,'[1]Current Slope List'!$A$29:$M$1904,5,FALSE)</f>
        <v>C-W</v>
      </c>
      <c r="I1108" s="6" t="s">
        <v>1936</v>
      </c>
      <c r="K1108" s="6" t="str">
        <f>VLOOKUP(B1108,'[1]Current Slope List'!$A$29:$M$1904,11,FALSE)</f>
        <v>SheungWan_SaiYingPun</v>
      </c>
      <c r="L1108" s="5" t="s">
        <v>2011</v>
      </c>
      <c r="M1108" s="5" t="s">
        <v>2012</v>
      </c>
      <c r="N1108" s="5" t="s">
        <v>1981</v>
      </c>
      <c r="O1108" s="7" t="s">
        <v>46</v>
      </c>
      <c r="P1108" s="7">
        <v>30</v>
      </c>
      <c r="Q1108" s="7">
        <v>2.5</v>
      </c>
      <c r="R1108" s="7">
        <v>30</v>
      </c>
      <c r="S1108" s="7">
        <f t="shared" si="35"/>
        <v>75</v>
      </c>
      <c r="T1108" s="17">
        <v>0</v>
      </c>
      <c r="U1108" s="17">
        <v>0</v>
      </c>
      <c r="V1108" s="17">
        <v>0</v>
      </c>
      <c r="W1108" s="17">
        <v>1</v>
      </c>
      <c r="X1108" s="17">
        <v>0</v>
      </c>
      <c r="Y1108" s="6" t="s">
        <v>61</v>
      </c>
      <c r="Z1108" s="6" t="s">
        <v>72</v>
      </c>
      <c r="AA1108" s="9" t="s">
        <v>2021</v>
      </c>
      <c r="AB1108" s="9" t="s">
        <v>2022</v>
      </c>
      <c r="AC1108" s="9" t="s">
        <v>1888</v>
      </c>
      <c r="AD1108" s="9" t="s">
        <v>2023</v>
      </c>
      <c r="AE1108" s="9" t="s">
        <v>303</v>
      </c>
      <c r="AF1108" s="5">
        <v>1</v>
      </c>
      <c r="AG1108" s="10">
        <f>VLOOKUP(B1108,[1]NPRS!$A$29:$O$1904,10,FALSE)</f>
        <v>0</v>
      </c>
      <c r="AH1108" s="5" t="s">
        <v>1698</v>
      </c>
      <c r="AI1108" s="6" t="str">
        <f>IF(VLOOKUP(B1108,'[1]intensive 2019'!$A$2:$E$145,1,TRUE)=B1108,"Y","N")</f>
        <v>N</v>
      </c>
      <c r="AJ1108" s="6" t="s">
        <v>50</v>
      </c>
      <c r="AK1108" s="5">
        <v>2</v>
      </c>
      <c r="AL1108" s="6" t="s">
        <v>50</v>
      </c>
      <c r="AM1108" s="6" t="s">
        <v>50</v>
      </c>
      <c r="AN1108" s="6" t="s">
        <v>50</v>
      </c>
      <c r="AO1108" s="6" t="s">
        <v>50</v>
      </c>
      <c r="AP1108" s="6" t="s">
        <v>50</v>
      </c>
    </row>
    <row r="1109" spans="1:42" hidden="1">
      <c r="A1109" s="5">
        <v>1108</v>
      </c>
      <c r="B1109" s="5" t="s">
        <v>2024</v>
      </c>
      <c r="C1109" s="6" t="str">
        <f>IF(VLOOKUP(B1109,'[1]Current Slope List'!$A$29:$M$1904,1,FALSE)=B1109,"Y","N")</f>
        <v>Y</v>
      </c>
      <c r="D1109" s="5" t="str">
        <f>VLOOKUP(B1109,'[1]Current Slope List'!$A$29:$M$1904,2,FALSE)</f>
        <v>11SW-A/FR53</v>
      </c>
      <c r="E1109" s="5">
        <f>VLOOKUP(B1109,'[1]Current Slope List'!$A$29:$M$1904,3,FALSE)</f>
        <v>0</v>
      </c>
      <c r="F1109" s="6" t="str">
        <f t="shared" si="34"/>
        <v>WHOLE</v>
      </c>
      <c r="G1109" s="6" t="str">
        <f>VLOOKUP(B1109,'[1]Current Slope List'!$A$29:$M$1904,4,FALSE)</f>
        <v>CP,ML&amp;Wch</v>
      </c>
      <c r="H1109" s="6" t="str">
        <f>VLOOKUP(B1109,'[1]Current Slope List'!$A$29:$M$1904,5,FALSE)</f>
        <v>C-W</v>
      </c>
      <c r="I1109" s="6" t="s">
        <v>1936</v>
      </c>
      <c r="K1109" s="6" t="str">
        <f>VLOOKUP(B1109,'[1]Current Slope List'!$A$29:$M$1904,11,FALSE)</f>
        <v>SheungWan_SaiYingPun</v>
      </c>
      <c r="L1109" s="5" t="s">
        <v>2011</v>
      </c>
      <c r="M1109" s="5" t="s">
        <v>2012</v>
      </c>
      <c r="N1109" s="5" t="s">
        <v>1981</v>
      </c>
      <c r="O1109" s="7" t="s">
        <v>125</v>
      </c>
      <c r="P1109" s="7">
        <v>35</v>
      </c>
      <c r="Q1109" s="7">
        <v>6.3</v>
      </c>
      <c r="R1109" s="7">
        <v>35</v>
      </c>
      <c r="S1109" s="7">
        <f t="shared" si="35"/>
        <v>220.5</v>
      </c>
      <c r="T1109" s="17">
        <v>0</v>
      </c>
      <c r="U1109" s="17">
        <v>0</v>
      </c>
      <c r="V1109" s="17">
        <v>0.1</v>
      </c>
      <c r="W1109" s="17">
        <v>0.9</v>
      </c>
      <c r="X1109" s="17">
        <v>0</v>
      </c>
      <c r="Y1109" s="6" t="s">
        <v>61</v>
      </c>
      <c r="Z1109" s="6" t="s">
        <v>72</v>
      </c>
      <c r="AA1109" s="9" t="s">
        <v>2025</v>
      </c>
      <c r="AB1109" s="9" t="s">
        <v>2026</v>
      </c>
      <c r="AC1109" s="9" t="s">
        <v>128</v>
      </c>
      <c r="AD1109" s="9" t="s">
        <v>193</v>
      </c>
      <c r="AE1109" s="9" t="s">
        <v>303</v>
      </c>
      <c r="AF1109" s="5">
        <v>1</v>
      </c>
      <c r="AG1109" s="10">
        <f>VLOOKUP(B1109,[1]NPRS!$A$29:$O$1904,10,FALSE)</f>
        <v>0</v>
      </c>
      <c r="AH1109" s="5" t="s">
        <v>1728</v>
      </c>
      <c r="AI1109" s="6" t="str">
        <f>IF(VLOOKUP(B1109,'[1]intensive 2019'!$A$2:$E$145,1,TRUE)=B1109,"Y","N")</f>
        <v>N</v>
      </c>
      <c r="AJ1109" s="6" t="s">
        <v>50</v>
      </c>
      <c r="AL1109" s="6" t="s">
        <v>50</v>
      </c>
      <c r="AM1109" s="6" t="s">
        <v>50</v>
      </c>
      <c r="AN1109" s="6" t="s">
        <v>50</v>
      </c>
      <c r="AO1109" s="6" t="s">
        <v>50</v>
      </c>
      <c r="AP1109" s="6" t="s">
        <v>50</v>
      </c>
    </row>
    <row r="1110" spans="1:42" hidden="1">
      <c r="A1110" s="5">
        <v>1109</v>
      </c>
      <c r="B1110" s="5" t="s">
        <v>2027</v>
      </c>
      <c r="C1110" s="6" t="str">
        <f>IF(VLOOKUP(B1110,'[1]Current Slope List'!$A$29:$M$1904,1,FALSE)=B1110,"Y","N")</f>
        <v>Y</v>
      </c>
      <c r="D1110" s="5" t="str">
        <f>VLOOKUP(B1110,'[1]Current Slope List'!$A$29:$M$1904,2,FALSE)</f>
        <v>11SW-A/FR54</v>
      </c>
      <c r="E1110" s="5">
        <f>VLOOKUP(B1110,'[1]Current Slope List'!$A$29:$M$1904,3,FALSE)</f>
        <v>0</v>
      </c>
      <c r="F1110" s="6" t="str">
        <f t="shared" si="34"/>
        <v>WHOLE</v>
      </c>
      <c r="G1110" s="6" t="str">
        <f>VLOOKUP(B1110,'[1]Current Slope List'!$A$29:$M$1904,4,FALSE)</f>
        <v>CP,ML&amp;Wch</v>
      </c>
      <c r="H1110" s="6" t="str">
        <f>VLOOKUP(B1110,'[1]Current Slope List'!$A$29:$M$1904,5,FALSE)</f>
        <v>C-W</v>
      </c>
      <c r="I1110" s="6" t="s">
        <v>1936</v>
      </c>
      <c r="K1110" s="6" t="str">
        <f>VLOOKUP(B1110,'[1]Current Slope List'!$A$29:$M$1904,11,FALSE)</f>
        <v>SheungWan_SaiYingPun</v>
      </c>
      <c r="L1110" s="5" t="s">
        <v>2011</v>
      </c>
      <c r="M1110" s="5" t="s">
        <v>2012</v>
      </c>
      <c r="N1110" s="5" t="s">
        <v>1981</v>
      </c>
      <c r="O1110" s="7" t="s">
        <v>125</v>
      </c>
      <c r="P1110" s="7">
        <v>39</v>
      </c>
      <c r="Q1110" s="7">
        <v>18.399999999999999</v>
      </c>
      <c r="R1110" s="7">
        <v>28</v>
      </c>
      <c r="S1110" s="7">
        <f t="shared" si="35"/>
        <v>515.19999999999993</v>
      </c>
      <c r="T1110" s="17">
        <v>0</v>
      </c>
      <c r="U1110" s="17">
        <v>0</v>
      </c>
      <c r="V1110" s="17">
        <v>0.3</v>
      </c>
      <c r="W1110" s="17">
        <v>0.7</v>
      </c>
      <c r="X1110" s="17">
        <v>0</v>
      </c>
      <c r="Y1110" s="6" t="s">
        <v>61</v>
      </c>
      <c r="Z1110" s="6" t="s">
        <v>72</v>
      </c>
      <c r="AA1110" s="9" t="s">
        <v>2028</v>
      </c>
      <c r="AB1110" s="9" t="s">
        <v>2029</v>
      </c>
      <c r="AC1110" s="9" t="s">
        <v>128</v>
      </c>
      <c r="AD1110" s="9" t="s">
        <v>389</v>
      </c>
      <c r="AE1110" s="9" t="s">
        <v>303</v>
      </c>
      <c r="AF1110" s="5">
        <v>1</v>
      </c>
      <c r="AG1110" s="10">
        <f>VLOOKUP(B1110,[1]NPRS!$A$29:$O$1904,10,FALSE)</f>
        <v>21487.71</v>
      </c>
      <c r="AH1110" s="5" t="s">
        <v>1728</v>
      </c>
      <c r="AI1110" s="6" t="str">
        <f>IF(VLOOKUP(B1110,'[1]intensive 2019'!$A$2:$E$145,1,TRUE)=B1110,"Y","N")</f>
        <v>N</v>
      </c>
      <c r="AJ1110" s="6" t="s">
        <v>50</v>
      </c>
      <c r="AL1110" s="6" t="s">
        <v>50</v>
      </c>
      <c r="AM1110" s="6" t="s">
        <v>50</v>
      </c>
      <c r="AN1110" s="6" t="s">
        <v>50</v>
      </c>
      <c r="AO1110" s="6" t="s">
        <v>50</v>
      </c>
      <c r="AP1110" s="6" t="s">
        <v>50</v>
      </c>
    </row>
    <row r="1111" spans="1:42" hidden="1">
      <c r="A1111" s="5">
        <v>1110</v>
      </c>
      <c r="B1111" s="5" t="s">
        <v>2030</v>
      </c>
      <c r="C1111" s="6" t="str">
        <f>IF(VLOOKUP(B1111,'[1]Current Slope List'!$A$29:$M$1904,1,FALSE)=B1111,"Y","N")</f>
        <v>Y</v>
      </c>
      <c r="D1111" s="5" t="str">
        <f>VLOOKUP(B1111,'[1]Current Slope List'!$A$29:$M$1904,2,FALSE)</f>
        <v>11SW-A/F55</v>
      </c>
      <c r="E1111" s="5">
        <f>VLOOKUP(B1111,'[1]Current Slope List'!$A$29:$M$1904,3,FALSE)</f>
        <v>0</v>
      </c>
      <c r="F1111" s="6" t="str">
        <f t="shared" si="34"/>
        <v>WHOLE</v>
      </c>
      <c r="G1111" s="6" t="str">
        <f>VLOOKUP(B1111,'[1]Current Slope List'!$A$29:$M$1904,4,FALSE)</f>
        <v>CP,ML&amp;Wch</v>
      </c>
      <c r="H1111" s="6" t="str">
        <f>VLOOKUP(B1111,'[1]Current Slope List'!$A$29:$M$1904,5,FALSE)</f>
        <v>C-W</v>
      </c>
      <c r="I1111" s="6" t="s">
        <v>1936</v>
      </c>
      <c r="K1111" s="6" t="str">
        <f>VLOOKUP(B1111,'[1]Current Slope List'!$A$29:$M$1904,11,FALSE)</f>
        <v>SheungWan_SaiYingPun</v>
      </c>
      <c r="L1111" s="5" t="s">
        <v>2011</v>
      </c>
      <c r="M1111" s="5" t="s">
        <v>2012</v>
      </c>
      <c r="N1111" s="5" t="s">
        <v>1981</v>
      </c>
      <c r="O1111" s="7" t="s">
        <v>46</v>
      </c>
      <c r="P1111" s="7">
        <v>20</v>
      </c>
      <c r="Q1111" s="7">
        <v>7</v>
      </c>
      <c r="R1111" s="7">
        <v>10</v>
      </c>
      <c r="S1111" s="7">
        <f t="shared" si="35"/>
        <v>70</v>
      </c>
      <c r="T1111" s="17">
        <v>0</v>
      </c>
      <c r="U1111" s="17">
        <v>0</v>
      </c>
      <c r="V1111" s="17">
        <v>1</v>
      </c>
      <c r="W1111" s="17">
        <v>0</v>
      </c>
      <c r="X1111" s="17">
        <v>0</v>
      </c>
      <c r="Y1111" s="6" t="s">
        <v>61</v>
      </c>
      <c r="Z1111" s="6" t="s">
        <v>72</v>
      </c>
      <c r="AA1111" s="9" t="s">
        <v>116</v>
      </c>
      <c r="AB1111" s="9" t="s">
        <v>116</v>
      </c>
      <c r="AC1111" s="9" t="s">
        <v>116</v>
      </c>
      <c r="AD1111" s="9" t="s">
        <v>116</v>
      </c>
      <c r="AE1111" s="9" t="s">
        <v>49</v>
      </c>
      <c r="AF1111" s="5">
        <v>1</v>
      </c>
      <c r="AG1111" s="10">
        <f>VLOOKUP(B1111,[1]NPRS!$A$29:$O$1904,10,FALSE)</f>
        <v>0.15</v>
      </c>
      <c r="AH1111" s="5" t="s">
        <v>1698</v>
      </c>
      <c r="AI1111" s="6" t="str">
        <f>IF(VLOOKUP(B1111,'[1]intensive 2019'!$A$2:$E$145,1,TRUE)=B1111,"Y","N")</f>
        <v>N</v>
      </c>
      <c r="AJ1111" s="6" t="s">
        <v>50</v>
      </c>
      <c r="AK1111" s="5">
        <v>0</v>
      </c>
      <c r="AL1111" s="6" t="s">
        <v>50</v>
      </c>
      <c r="AM1111" s="6" t="s">
        <v>50</v>
      </c>
      <c r="AN1111" s="6" t="s">
        <v>50</v>
      </c>
      <c r="AO1111" s="6" t="s">
        <v>50</v>
      </c>
      <c r="AP1111" s="6" t="s">
        <v>50</v>
      </c>
    </row>
    <row r="1112" spans="1:42" hidden="1">
      <c r="A1112" s="5">
        <v>1111</v>
      </c>
      <c r="B1112" s="5" t="s">
        <v>2031</v>
      </c>
      <c r="C1112" s="6" t="str">
        <f>IF(VLOOKUP(B1112,'[1]Current Slope List'!$A$29:$M$1904,1,FALSE)=B1112,"Y","N")</f>
        <v>Y</v>
      </c>
      <c r="D1112" s="5" t="str">
        <f>VLOOKUP(B1112,'[1]Current Slope List'!$A$29:$M$1904,2,FALSE)</f>
        <v>11SW-A/R446</v>
      </c>
      <c r="E1112" s="5">
        <f>VLOOKUP(B1112,'[1]Current Slope List'!$A$29:$M$1904,3,FALSE)</f>
        <v>1</v>
      </c>
      <c r="F1112" s="6">
        <f t="shared" si="34"/>
        <v>1</v>
      </c>
      <c r="G1112" s="6" t="str">
        <f>VLOOKUP(B1112,'[1]Current Slope List'!$A$29:$M$1904,4,FALSE)</f>
        <v>CP,ML&amp;Wch</v>
      </c>
      <c r="H1112" s="6" t="str">
        <f>VLOOKUP(B1112,'[1]Current Slope List'!$A$29:$M$1904,5,FALSE)</f>
        <v>C-W</v>
      </c>
      <c r="I1112" s="6" t="s">
        <v>1936</v>
      </c>
      <c r="K1112" s="6" t="str">
        <f>VLOOKUP(B1112,'[1]Current Slope List'!$A$29:$M$1904,11,FALSE)</f>
        <v>SheungWan_SaiYingPun</v>
      </c>
      <c r="L1112" s="5" t="s">
        <v>2011</v>
      </c>
      <c r="M1112" s="5" t="s">
        <v>2012</v>
      </c>
      <c r="N1112" s="5" t="s">
        <v>1981</v>
      </c>
      <c r="O1112" s="7" t="s">
        <v>46</v>
      </c>
      <c r="P1112" s="6" t="s">
        <v>49</v>
      </c>
      <c r="Q1112" s="6" t="s">
        <v>49</v>
      </c>
      <c r="R1112" s="6" t="s">
        <v>49</v>
      </c>
      <c r="S1112" s="6" t="s">
        <v>49</v>
      </c>
      <c r="T1112" s="6" t="s">
        <v>49</v>
      </c>
      <c r="U1112" s="6" t="s">
        <v>49</v>
      </c>
      <c r="V1112" s="6" t="s">
        <v>49</v>
      </c>
      <c r="W1112" s="6" t="s">
        <v>49</v>
      </c>
      <c r="X1112" s="6" t="s">
        <v>49</v>
      </c>
      <c r="Y1112" s="6" t="s">
        <v>49</v>
      </c>
      <c r="Z1112" s="6" t="s">
        <v>49</v>
      </c>
      <c r="AA1112" s="9" t="s">
        <v>2032</v>
      </c>
      <c r="AB1112" s="9" t="s">
        <v>2033</v>
      </c>
      <c r="AC1112" s="9" t="s">
        <v>2034</v>
      </c>
      <c r="AD1112" s="9" t="s">
        <v>193</v>
      </c>
      <c r="AE1112" s="9" t="s">
        <v>303</v>
      </c>
      <c r="AF1112" s="5">
        <v>1</v>
      </c>
      <c r="AG1112" s="10">
        <f>VLOOKUP(B1112,[1]NPRS!$A$29:$O$1904,10,FALSE)</f>
        <v>4533.41</v>
      </c>
      <c r="AH1112" s="5" t="s">
        <v>1728</v>
      </c>
      <c r="AI1112" s="6" t="str">
        <f>IF(VLOOKUP(B1112,'[1]intensive 2019'!$A$2:$E$145,1,TRUE)=B1112,"Y","N")</f>
        <v>N</v>
      </c>
      <c r="AJ1112" s="6" t="s">
        <v>50</v>
      </c>
      <c r="AL1112" s="6" t="s">
        <v>50</v>
      </c>
      <c r="AM1112" s="6" t="s">
        <v>50</v>
      </c>
      <c r="AN1112" s="6" t="s">
        <v>50</v>
      </c>
      <c r="AO1112" s="6" t="s">
        <v>50</v>
      </c>
      <c r="AP1112" s="6" t="s">
        <v>50</v>
      </c>
    </row>
    <row r="1113" spans="1:42" hidden="1">
      <c r="A1113" s="5">
        <v>1112</v>
      </c>
      <c r="B1113" s="5" t="s">
        <v>2035</v>
      </c>
      <c r="C1113" s="6" t="str">
        <f>IF(VLOOKUP(B1113,'[1]Current Slope List'!$A$29:$M$1904,1,FALSE)=B1113,"Y","N")</f>
        <v>Y</v>
      </c>
      <c r="D1113" s="5" t="str">
        <f>VLOOKUP(B1113,'[1]Current Slope List'!$A$29:$M$1904,2,FALSE)</f>
        <v>11SW-A/R447</v>
      </c>
      <c r="E1113" s="5">
        <f>VLOOKUP(B1113,'[1]Current Slope List'!$A$29:$M$1904,3,FALSE)</f>
        <v>0</v>
      </c>
      <c r="F1113" s="6" t="str">
        <f t="shared" si="34"/>
        <v>WHOLE</v>
      </c>
      <c r="G1113" s="6" t="str">
        <f>VLOOKUP(B1113,'[1]Current Slope List'!$A$29:$M$1904,4,FALSE)</f>
        <v>CP,ML&amp;Wch</v>
      </c>
      <c r="H1113" s="6" t="str">
        <f>VLOOKUP(B1113,'[1]Current Slope List'!$A$29:$M$1904,5,FALSE)</f>
        <v>C-W</v>
      </c>
      <c r="I1113" s="6" t="s">
        <v>1936</v>
      </c>
      <c r="K1113" s="6" t="str">
        <f>VLOOKUP(B1113,'[1]Current Slope List'!$A$29:$M$1904,11,FALSE)</f>
        <v>SheungWan_SaiYingPun</v>
      </c>
      <c r="L1113" s="5" t="s">
        <v>2011</v>
      </c>
      <c r="M1113" s="5" t="s">
        <v>2012</v>
      </c>
      <c r="N1113" s="5" t="s">
        <v>1725</v>
      </c>
      <c r="O1113" s="7" t="s">
        <v>46</v>
      </c>
      <c r="P1113" s="6" t="s">
        <v>49</v>
      </c>
      <c r="Q1113" s="6" t="s">
        <v>49</v>
      </c>
      <c r="R1113" s="6" t="s">
        <v>49</v>
      </c>
      <c r="S1113" s="6" t="s">
        <v>49</v>
      </c>
      <c r="T1113" s="6" t="s">
        <v>49</v>
      </c>
      <c r="U1113" s="6" t="s">
        <v>49</v>
      </c>
      <c r="V1113" s="6" t="s">
        <v>49</v>
      </c>
      <c r="W1113" s="6" t="s">
        <v>49</v>
      </c>
      <c r="X1113" s="6" t="s">
        <v>49</v>
      </c>
      <c r="Y1113" s="6" t="s">
        <v>49</v>
      </c>
      <c r="Z1113" s="6" t="s">
        <v>49</v>
      </c>
      <c r="AA1113" s="9" t="s">
        <v>1391</v>
      </c>
      <c r="AB1113" s="9" t="s">
        <v>288</v>
      </c>
      <c r="AC1113" s="9" t="s">
        <v>55</v>
      </c>
      <c r="AD1113" s="9" t="s">
        <v>352</v>
      </c>
      <c r="AE1113" s="9" t="s">
        <v>72</v>
      </c>
      <c r="AF1113" s="5">
        <v>1</v>
      </c>
      <c r="AG1113" s="10">
        <f>VLOOKUP(B1113,[1]NPRS!$A$29:$O$1904,10,FALSE)</f>
        <v>0</v>
      </c>
      <c r="AH1113" s="5" t="s">
        <v>1728</v>
      </c>
      <c r="AI1113" s="6" t="str">
        <f>IF(VLOOKUP(B1113,'[1]intensive 2019'!$A$2:$E$145,1,TRUE)=B1113,"Y","N")</f>
        <v>N</v>
      </c>
      <c r="AJ1113" s="6" t="s">
        <v>50</v>
      </c>
      <c r="AL1113" s="6" t="s">
        <v>50</v>
      </c>
      <c r="AM1113" s="6" t="s">
        <v>50</v>
      </c>
      <c r="AN1113" s="6" t="s">
        <v>50</v>
      </c>
      <c r="AO1113" s="6" t="s">
        <v>50</v>
      </c>
      <c r="AP1113" s="6" t="s">
        <v>50</v>
      </c>
    </row>
    <row r="1114" spans="1:42" hidden="1">
      <c r="A1114" s="5">
        <v>1113</v>
      </c>
      <c r="B1114" s="5" t="s">
        <v>2036</v>
      </c>
      <c r="C1114" s="6" t="str">
        <f>IF(VLOOKUP(B1114,'[1]Current Slope List'!$A$29:$M$1904,1,FALSE)=B1114,"Y","N")</f>
        <v>Y</v>
      </c>
      <c r="D1114" s="5" t="str">
        <f>VLOOKUP(B1114,'[1]Current Slope List'!$A$29:$M$1904,2,FALSE)</f>
        <v>11SW-C/C944</v>
      </c>
      <c r="E1114" s="5">
        <f>VLOOKUP(B1114,'[1]Current Slope List'!$A$29:$M$1904,3,FALSE)</f>
        <v>0</v>
      </c>
      <c r="F1114" s="6" t="str">
        <f t="shared" si="34"/>
        <v>WHOLE</v>
      </c>
      <c r="G1114" s="6" t="str">
        <f>VLOOKUP(B1114,'[1]Current Slope List'!$A$29:$M$1904,4,FALSE)</f>
        <v>WS&amp;L</v>
      </c>
      <c r="H1114" s="6" t="str">
        <f>VLOOKUP(B1114,'[1]Current Slope List'!$A$29:$M$1904,5,FALSE)</f>
        <v>W</v>
      </c>
      <c r="I1114" s="6" t="s">
        <v>1936</v>
      </c>
      <c r="K1114" s="6">
        <f>VLOOKUP(B1114,'[1]Current Slope List'!$A$29:$M$1904,11,FALSE)</f>
        <v>0</v>
      </c>
      <c r="L1114" s="5" t="s">
        <v>2037</v>
      </c>
      <c r="M1114" s="5" t="s">
        <v>2038</v>
      </c>
      <c r="N1114" s="5" t="s">
        <v>1711</v>
      </c>
      <c r="O1114" s="7" t="s">
        <v>46</v>
      </c>
      <c r="P1114" s="7">
        <v>50</v>
      </c>
      <c r="Q1114" s="7">
        <v>3</v>
      </c>
      <c r="R1114" s="7">
        <v>20</v>
      </c>
      <c r="S1114" s="7">
        <f t="shared" si="35"/>
        <v>60</v>
      </c>
      <c r="T1114" s="17">
        <v>0</v>
      </c>
      <c r="U1114" s="17">
        <v>0.8</v>
      </c>
      <c r="V1114" s="17">
        <v>0</v>
      </c>
      <c r="W1114" s="17">
        <v>0.2</v>
      </c>
      <c r="X1114" s="17">
        <v>0</v>
      </c>
      <c r="Y1114" s="6" t="s">
        <v>61</v>
      </c>
      <c r="Z1114" s="6" t="s">
        <v>72</v>
      </c>
      <c r="AA1114" s="9" t="s">
        <v>116</v>
      </c>
      <c r="AB1114" s="9" t="s">
        <v>116</v>
      </c>
      <c r="AC1114" s="9" t="s">
        <v>116</v>
      </c>
      <c r="AD1114" s="9" t="s">
        <v>49</v>
      </c>
      <c r="AE1114" s="9" t="s">
        <v>49</v>
      </c>
      <c r="AF1114" s="5">
        <v>2</v>
      </c>
      <c r="AG1114" s="10">
        <f>VLOOKUP(B1114,[1]NPRS!$A$29:$O$1904,10,FALSE)</f>
        <v>31.57</v>
      </c>
      <c r="AH1114" s="5" t="s">
        <v>1698</v>
      </c>
      <c r="AI1114" s="6" t="str">
        <f>IF(VLOOKUP(B1114,'[1]intensive 2019'!$A$2:$E$145,1,TRUE)=B1114,"Y","N")</f>
        <v>N</v>
      </c>
      <c r="AJ1114" s="6" t="s">
        <v>50</v>
      </c>
      <c r="AK1114" s="5">
        <v>1</v>
      </c>
      <c r="AL1114" s="6" t="s">
        <v>50</v>
      </c>
      <c r="AM1114" s="6" t="s">
        <v>50</v>
      </c>
      <c r="AN1114" s="6" t="s">
        <v>50</v>
      </c>
      <c r="AO1114" s="6" t="s">
        <v>50</v>
      </c>
      <c r="AP1114" s="6" t="s">
        <v>50</v>
      </c>
    </row>
    <row r="1115" spans="1:42" hidden="1">
      <c r="A1115" s="5">
        <v>1114</v>
      </c>
      <c r="B1115" s="5" t="s">
        <v>2039</v>
      </c>
      <c r="C1115" s="6" t="str">
        <f>IF(VLOOKUP(B1115,'[1]Current Slope List'!$A$29:$M$1904,1,FALSE)=B1115,"Y","N")</f>
        <v>Y</v>
      </c>
      <c r="D1115" s="5" t="str">
        <f>VLOOKUP(B1115,'[1]Current Slope List'!$A$29:$M$1904,2,FALSE)</f>
        <v>11SW-C/CR945</v>
      </c>
      <c r="E1115" s="5">
        <f>VLOOKUP(B1115,'[1]Current Slope List'!$A$29:$M$1904,3,FALSE)</f>
        <v>0</v>
      </c>
      <c r="F1115" s="6" t="str">
        <f t="shared" si="34"/>
        <v>WHOLE</v>
      </c>
      <c r="G1115" s="6" t="str">
        <f>VLOOKUP(B1115,'[1]Current Slope List'!$A$29:$M$1904,4,FALSE)</f>
        <v>WS&amp;L</v>
      </c>
      <c r="H1115" s="6" t="str">
        <f>VLOOKUP(B1115,'[1]Current Slope List'!$A$29:$M$1904,5,FALSE)</f>
        <v>W</v>
      </c>
      <c r="I1115" s="6" t="s">
        <v>1936</v>
      </c>
      <c r="K1115" s="6">
        <f>VLOOKUP(B1115,'[1]Current Slope List'!$A$29:$M$1904,11,FALSE)</f>
        <v>0</v>
      </c>
      <c r="L1115" s="5" t="s">
        <v>2037</v>
      </c>
      <c r="M1115" s="5" t="s">
        <v>2038</v>
      </c>
      <c r="N1115" s="5" t="s">
        <v>1711</v>
      </c>
      <c r="O1115" s="7" t="s">
        <v>125</v>
      </c>
      <c r="P1115" s="7" t="s">
        <v>2040</v>
      </c>
      <c r="Q1115" s="7" t="s">
        <v>2041</v>
      </c>
      <c r="R1115" s="7" t="s">
        <v>2042</v>
      </c>
      <c r="S1115" s="7" t="s">
        <v>2043</v>
      </c>
      <c r="T1115" s="7" t="s">
        <v>2044</v>
      </c>
      <c r="U1115" s="7" t="s">
        <v>2045</v>
      </c>
      <c r="V1115" s="7" t="s">
        <v>847</v>
      </c>
      <c r="W1115" s="7" t="s">
        <v>847</v>
      </c>
      <c r="X1115" s="7" t="s">
        <v>847</v>
      </c>
      <c r="Y1115" s="6" t="s">
        <v>2046</v>
      </c>
      <c r="Z1115" s="6" t="s">
        <v>319</v>
      </c>
      <c r="AA1115" s="9">
        <v>1.5</v>
      </c>
      <c r="AB1115" s="9">
        <v>16</v>
      </c>
      <c r="AC1115" s="9">
        <v>90</v>
      </c>
      <c r="AD1115" s="9" t="s">
        <v>1867</v>
      </c>
      <c r="AE1115" s="9" t="s">
        <v>62</v>
      </c>
      <c r="AF1115" s="5">
        <v>1</v>
      </c>
      <c r="AG1115" s="10">
        <f>VLOOKUP(B1115,[1]NPRS!$A$29:$O$1904,10,FALSE)</f>
        <v>11.61</v>
      </c>
      <c r="AH1115" s="5" t="s">
        <v>1698</v>
      </c>
      <c r="AI1115" s="6" t="str">
        <f>IF(VLOOKUP(B1115,'[1]intensive 2019'!$A$2:$E$145,1,TRUE)=B1115,"Y","N")</f>
        <v>N</v>
      </c>
      <c r="AJ1115" s="6" t="s">
        <v>50</v>
      </c>
      <c r="AK1115" s="5">
        <v>12</v>
      </c>
      <c r="AL1115" s="6" t="s">
        <v>50</v>
      </c>
      <c r="AM1115" s="6" t="s">
        <v>50</v>
      </c>
      <c r="AN1115" s="6" t="s">
        <v>50</v>
      </c>
      <c r="AO1115" s="6" t="s">
        <v>50</v>
      </c>
      <c r="AP1115" s="6" t="s">
        <v>50</v>
      </c>
    </row>
    <row r="1116" spans="1:42" hidden="1">
      <c r="A1116" s="5">
        <v>1115</v>
      </c>
      <c r="B1116" s="5" t="s">
        <v>2047</v>
      </c>
      <c r="C1116" s="6" t="str">
        <f>IF(VLOOKUP(B1116,'[1]Current Slope List'!$A$29:$M$1904,1,FALSE)=B1116,"Y","N")</f>
        <v>Y</v>
      </c>
      <c r="D1116" s="5" t="str">
        <f>VLOOKUP(B1116,'[1]Current Slope List'!$A$29:$M$1904,2,FALSE)</f>
        <v>11SW-C/FR364</v>
      </c>
      <c r="E1116" s="5">
        <f>VLOOKUP(B1116,'[1]Current Slope List'!$A$29:$M$1904,3,FALSE)</f>
        <v>0</v>
      </c>
      <c r="F1116" s="6" t="str">
        <f t="shared" si="34"/>
        <v>WHOLE</v>
      </c>
      <c r="G1116" s="6" t="str">
        <f>VLOOKUP(B1116,'[1]Current Slope List'!$A$29:$M$1904,4,FALSE)</f>
        <v>WS&amp;L</v>
      </c>
      <c r="H1116" s="6" t="str">
        <f>VLOOKUP(B1116,'[1]Current Slope List'!$A$29:$M$1904,5,FALSE)</f>
        <v>W</v>
      </c>
      <c r="I1116" s="6" t="s">
        <v>1936</v>
      </c>
      <c r="K1116" s="6">
        <f>VLOOKUP(B1116,'[1]Current Slope List'!$A$29:$M$1904,11,FALSE)</f>
        <v>0</v>
      </c>
      <c r="L1116" s="5" t="s">
        <v>2037</v>
      </c>
      <c r="M1116" s="5" t="s">
        <v>2038</v>
      </c>
      <c r="N1116" s="5" t="s">
        <v>1711</v>
      </c>
      <c r="O1116" s="7" t="s">
        <v>125</v>
      </c>
      <c r="P1116" s="7">
        <v>35</v>
      </c>
      <c r="Q1116" s="7">
        <v>2.8</v>
      </c>
      <c r="R1116" s="7">
        <v>27</v>
      </c>
      <c r="S1116" s="7">
        <f t="shared" si="35"/>
        <v>75.599999999999994</v>
      </c>
      <c r="T1116" s="17">
        <v>0</v>
      </c>
      <c r="U1116" s="17">
        <v>1</v>
      </c>
      <c r="V1116" s="17">
        <v>0</v>
      </c>
      <c r="W1116" s="12">
        <v>0</v>
      </c>
      <c r="X1116" s="17">
        <v>0</v>
      </c>
      <c r="Y1116" s="6" t="s">
        <v>61</v>
      </c>
      <c r="Z1116" s="6" t="s">
        <v>62</v>
      </c>
      <c r="AA1116" s="9" t="s">
        <v>257</v>
      </c>
      <c r="AB1116" s="9" t="s">
        <v>1373</v>
      </c>
      <c r="AC1116" s="9" t="s">
        <v>121</v>
      </c>
      <c r="AD1116" s="9" t="s">
        <v>97</v>
      </c>
      <c r="AE1116" s="9" t="s">
        <v>62</v>
      </c>
      <c r="AF1116" s="5">
        <v>2</v>
      </c>
      <c r="AG1116" s="10">
        <f>VLOOKUP(B1116,[1]NPRS!$A$29:$O$1904,10,FALSE)</f>
        <v>0.08</v>
      </c>
      <c r="AH1116" s="5" t="s">
        <v>1698</v>
      </c>
      <c r="AI1116" s="6" t="str">
        <f>IF(VLOOKUP(B1116,'[1]intensive 2019'!$A$2:$E$145,1,TRUE)=B1116,"Y","N")</f>
        <v>N</v>
      </c>
      <c r="AJ1116" s="6" t="s">
        <v>50</v>
      </c>
      <c r="AK1116" s="5">
        <v>9</v>
      </c>
      <c r="AL1116" s="6" t="s">
        <v>50</v>
      </c>
      <c r="AM1116" s="6" t="str">
        <f>IF(VLOOKUP(B1116,'[1]Ficus Elastica'!$A$2:$B$33,1,FALSE)=B1116,"Y","N")</f>
        <v>Y</v>
      </c>
      <c r="AN1116" s="6" t="s">
        <v>50</v>
      </c>
      <c r="AO1116" s="6" t="s">
        <v>50</v>
      </c>
      <c r="AP1116" s="6" t="s">
        <v>50</v>
      </c>
    </row>
    <row r="1117" spans="1:42" hidden="1">
      <c r="A1117" s="5">
        <v>1116</v>
      </c>
      <c r="B1117" s="5" t="s">
        <v>2048</v>
      </c>
      <c r="C1117" s="6" t="str">
        <f>IF(VLOOKUP(B1117,'[1]Current Slope List'!$A$29:$M$1904,1,FALSE)=B1117,"Y","N")</f>
        <v>Y</v>
      </c>
      <c r="D1117" s="5" t="str">
        <f>VLOOKUP(B1117,'[1]Current Slope List'!$A$29:$M$1904,2,FALSE)</f>
        <v>11SW-C/C347</v>
      </c>
      <c r="E1117" s="5" t="str">
        <f>VLOOKUP(B1117,'[1]Current Slope List'!$A$29:$M$1904,3,FALSE)</f>
        <v>1,2</v>
      </c>
      <c r="F1117" s="6" t="str">
        <f t="shared" si="34"/>
        <v>1,2</v>
      </c>
      <c r="G1117" s="6" t="str">
        <f>VLOOKUP(B1117,'[1]Current Slope List'!$A$29:$M$1904,4,FALSE)</f>
        <v>WS&amp;L</v>
      </c>
      <c r="H1117" s="6" t="str">
        <f>VLOOKUP(B1117,'[1]Current Slope List'!$A$29:$M$1904,5,FALSE)</f>
        <v>W</v>
      </c>
      <c r="I1117" s="6" t="s">
        <v>1936</v>
      </c>
      <c r="K1117" s="6" t="str">
        <f>VLOOKUP(B1117,'[1]Current Slope List'!$A$29:$M$1904,11,FALSE)</f>
        <v>Pokfulam</v>
      </c>
      <c r="L1117" s="5" t="s">
        <v>2049</v>
      </c>
      <c r="M1117" s="5" t="s">
        <v>2050</v>
      </c>
      <c r="N1117" s="5" t="s">
        <v>2051</v>
      </c>
      <c r="O1117" s="7" t="s">
        <v>125</v>
      </c>
      <c r="P1117" s="7">
        <v>60</v>
      </c>
      <c r="Q1117" s="7">
        <v>13</v>
      </c>
      <c r="R1117" s="7">
        <v>100</v>
      </c>
      <c r="S1117" s="7">
        <f t="shared" si="35"/>
        <v>1300</v>
      </c>
      <c r="T1117" s="17">
        <v>0.2</v>
      </c>
      <c r="U1117" s="17">
        <v>0</v>
      </c>
      <c r="V1117" s="17">
        <v>0</v>
      </c>
      <c r="W1117" s="17">
        <v>0.8</v>
      </c>
      <c r="X1117" s="17">
        <v>0</v>
      </c>
      <c r="Y1117" s="6" t="s">
        <v>84</v>
      </c>
      <c r="Z1117" s="6" t="s">
        <v>72</v>
      </c>
      <c r="AA1117" s="9" t="s">
        <v>116</v>
      </c>
      <c r="AB1117" s="9" t="s">
        <v>116</v>
      </c>
      <c r="AC1117" s="9" t="s">
        <v>116</v>
      </c>
      <c r="AD1117" s="9" t="s">
        <v>116</v>
      </c>
      <c r="AE1117" s="9" t="s">
        <v>49</v>
      </c>
      <c r="AF1117" s="5">
        <v>1</v>
      </c>
      <c r="AG1117" s="10">
        <f>VLOOKUP(B1117,[1]NPRS!$A$29:$O$1904,10,FALSE)</f>
        <v>5.56</v>
      </c>
      <c r="AH1117" s="5" t="s">
        <v>1698</v>
      </c>
      <c r="AI1117" s="6" t="str">
        <f>IF(VLOOKUP(B1117,'[1]intensive 2019'!$A$2:$E$145,1,TRUE)=B1117,"Y","N")</f>
        <v>N</v>
      </c>
      <c r="AJ1117" s="6" t="s">
        <v>50</v>
      </c>
      <c r="AK1117" s="5">
        <v>14</v>
      </c>
      <c r="AL1117" s="6" t="s">
        <v>50</v>
      </c>
      <c r="AM1117" s="6" t="s">
        <v>50</v>
      </c>
      <c r="AN1117" s="6" t="s">
        <v>50</v>
      </c>
      <c r="AO1117" s="6" t="s">
        <v>50</v>
      </c>
      <c r="AP1117" s="6" t="s">
        <v>50</v>
      </c>
    </row>
    <row r="1118" spans="1:42" hidden="1">
      <c r="A1118" s="5">
        <v>1117</v>
      </c>
      <c r="B1118" s="5" t="s">
        <v>2052</v>
      </c>
      <c r="C1118" s="6" t="str">
        <f>IF(VLOOKUP(B1118,'[1]Current Slope List'!$A$29:$M$1904,1,FALSE)=B1118,"Y","N")</f>
        <v>Y</v>
      </c>
      <c r="D1118" s="5" t="str">
        <f>VLOOKUP(B1118,'[1]Current Slope List'!$A$29:$M$1904,2,FALSE)</f>
        <v>11SW-C/C41</v>
      </c>
      <c r="E1118" s="5">
        <f>VLOOKUP(B1118,'[1]Current Slope List'!$A$29:$M$1904,3,FALSE)</f>
        <v>1</v>
      </c>
      <c r="F1118" s="6">
        <f t="shared" si="34"/>
        <v>1</v>
      </c>
      <c r="G1118" s="6" t="str">
        <f>VLOOKUP(B1118,'[1]Current Slope List'!$A$29:$M$1904,4,FALSE)</f>
        <v>WS&amp;L</v>
      </c>
      <c r="H1118" s="6" t="str">
        <f>VLOOKUP(B1118,'[1]Current Slope List'!$A$29:$M$1904,5,FALSE)</f>
        <v>W</v>
      </c>
      <c r="I1118" s="6" t="s">
        <v>1936</v>
      </c>
      <c r="K1118" s="6" t="str">
        <f>VLOOKUP(B1118,'[1]Current Slope List'!$A$29:$M$1904,11,FALSE)</f>
        <v>Pokfulam</v>
      </c>
      <c r="L1118" s="5" t="s">
        <v>2049</v>
      </c>
      <c r="M1118" s="5" t="s">
        <v>2050</v>
      </c>
      <c r="N1118" s="5" t="s">
        <v>1909</v>
      </c>
      <c r="O1118" s="7" t="s">
        <v>46</v>
      </c>
      <c r="P1118" s="7">
        <v>50</v>
      </c>
      <c r="Q1118" s="7">
        <v>12</v>
      </c>
      <c r="R1118" s="7">
        <v>35</v>
      </c>
      <c r="S1118" s="7">
        <f t="shared" si="35"/>
        <v>420</v>
      </c>
      <c r="T1118" s="17">
        <v>0</v>
      </c>
      <c r="U1118" s="17">
        <v>0.8</v>
      </c>
      <c r="V1118" s="17">
        <v>0.2</v>
      </c>
      <c r="W1118" s="17">
        <v>0</v>
      </c>
      <c r="X1118" s="17">
        <v>0</v>
      </c>
      <c r="Y1118" s="6" t="s">
        <v>1701</v>
      </c>
      <c r="Z1118" s="6" t="s">
        <v>72</v>
      </c>
      <c r="AA1118" s="9" t="s">
        <v>116</v>
      </c>
      <c r="AB1118" s="9" t="s">
        <v>116</v>
      </c>
      <c r="AC1118" s="9" t="s">
        <v>116</v>
      </c>
      <c r="AD1118" s="9" t="s">
        <v>116</v>
      </c>
      <c r="AE1118" s="9" t="s">
        <v>49</v>
      </c>
      <c r="AF1118" s="5">
        <v>1</v>
      </c>
      <c r="AG1118" s="10">
        <f>VLOOKUP(B1118,[1]NPRS!$A$29:$O$1904,10,FALSE)</f>
        <v>0</v>
      </c>
      <c r="AH1118" s="5" t="s">
        <v>1698</v>
      </c>
      <c r="AI1118" s="6" t="str">
        <f>IF(VLOOKUP(B1118,'[1]intensive 2019'!$A$2:$E$145,1,TRUE)=B1118,"Y","N")</f>
        <v>N</v>
      </c>
      <c r="AJ1118" s="6" t="s">
        <v>50</v>
      </c>
      <c r="AK1118" s="5">
        <v>2</v>
      </c>
      <c r="AL1118" s="6" t="s">
        <v>50</v>
      </c>
      <c r="AM1118" s="6" t="s">
        <v>50</v>
      </c>
      <c r="AN1118" s="6" t="s">
        <v>50</v>
      </c>
      <c r="AO1118" s="6" t="s">
        <v>50</v>
      </c>
      <c r="AP1118" s="6" t="s">
        <v>50</v>
      </c>
    </row>
    <row r="1119" spans="1:42" hidden="1">
      <c r="A1119" s="5">
        <v>1118</v>
      </c>
      <c r="B1119" s="5" t="s">
        <v>2053</v>
      </c>
      <c r="C1119" s="6" t="str">
        <f>IF(VLOOKUP(B1119,'[1]Current Slope List'!$A$29:$M$1904,1,FALSE)=B1119,"Y","N")</f>
        <v>Y</v>
      </c>
      <c r="D1119" s="5" t="str">
        <f>VLOOKUP(B1119,'[1]Current Slope List'!$A$29:$M$1904,2,FALSE)</f>
        <v>11SW-C/C42</v>
      </c>
      <c r="E1119" s="5">
        <f>VLOOKUP(B1119,'[1]Current Slope List'!$A$29:$M$1904,3,FALSE)</f>
        <v>0</v>
      </c>
      <c r="F1119" s="6" t="str">
        <f t="shared" si="34"/>
        <v>WHOLE</v>
      </c>
      <c r="G1119" s="6" t="str">
        <f>VLOOKUP(B1119,'[1]Current Slope List'!$A$29:$M$1904,4,FALSE)</f>
        <v>WS&amp;L</v>
      </c>
      <c r="H1119" s="6" t="str">
        <f>VLOOKUP(B1119,'[1]Current Slope List'!$A$29:$M$1904,5,FALSE)</f>
        <v>W</v>
      </c>
      <c r="I1119" s="6" t="s">
        <v>1936</v>
      </c>
      <c r="K1119" s="6" t="str">
        <f>VLOOKUP(B1119,'[1]Current Slope List'!$A$29:$M$1904,11,FALSE)</f>
        <v>Pokfulam</v>
      </c>
      <c r="L1119" s="5" t="s">
        <v>2049</v>
      </c>
      <c r="M1119" s="5" t="s">
        <v>2050</v>
      </c>
      <c r="N1119" s="5" t="s">
        <v>1909</v>
      </c>
      <c r="O1119" s="7" t="s">
        <v>46</v>
      </c>
      <c r="P1119" s="7" t="s">
        <v>2054</v>
      </c>
      <c r="Q1119" s="7" t="s">
        <v>2055</v>
      </c>
      <c r="R1119" s="7" t="s">
        <v>2056</v>
      </c>
      <c r="S1119" s="7" t="s">
        <v>2057</v>
      </c>
      <c r="T1119" s="7" t="s">
        <v>2058</v>
      </c>
      <c r="U1119" s="7" t="s">
        <v>847</v>
      </c>
      <c r="V1119" s="7" t="s">
        <v>2059</v>
      </c>
      <c r="W1119" s="7" t="s">
        <v>847</v>
      </c>
      <c r="X1119" s="7" t="s">
        <v>847</v>
      </c>
      <c r="Y1119" s="6" t="s">
        <v>2060</v>
      </c>
      <c r="Z1119" s="6" t="s">
        <v>2061</v>
      </c>
      <c r="AA1119" s="9" t="s">
        <v>116</v>
      </c>
      <c r="AB1119" s="9" t="s">
        <v>116</v>
      </c>
      <c r="AC1119" s="9" t="s">
        <v>116</v>
      </c>
      <c r="AD1119" s="9" t="s">
        <v>116</v>
      </c>
      <c r="AE1119" s="9" t="s">
        <v>49</v>
      </c>
      <c r="AF1119" s="5">
        <v>1</v>
      </c>
      <c r="AG1119" s="10">
        <f>VLOOKUP(B1119,[1]NPRS!$A$29:$O$1904,10,FALSE)</f>
        <v>13974.19</v>
      </c>
      <c r="AH1119" s="5" t="s">
        <v>1728</v>
      </c>
      <c r="AI1119" s="6" t="str">
        <f>IF(VLOOKUP(B1119,'[1]intensive 2019'!$A$2:$E$145,1,TRUE)=B1119,"Y","N")</f>
        <v>N</v>
      </c>
      <c r="AJ1119" s="6" t="s">
        <v>50</v>
      </c>
      <c r="AL1119" s="6" t="s">
        <v>50</v>
      </c>
      <c r="AM1119" s="6" t="s">
        <v>50</v>
      </c>
      <c r="AN1119" s="6" t="s">
        <v>50</v>
      </c>
      <c r="AO1119" s="6" t="s">
        <v>50</v>
      </c>
      <c r="AP1119" s="6" t="s">
        <v>50</v>
      </c>
    </row>
    <row r="1120" spans="1:42" hidden="1">
      <c r="A1120" s="5">
        <v>1119</v>
      </c>
      <c r="B1120" s="5" t="s">
        <v>2062</v>
      </c>
      <c r="C1120" s="6" t="str">
        <f>IF(VLOOKUP(B1120,'[1]Current Slope List'!$A$29:$M$1904,1,FALSE)=B1120,"Y","N")</f>
        <v>Y</v>
      </c>
      <c r="D1120" s="5" t="str">
        <f>VLOOKUP(B1120,'[1]Current Slope List'!$A$29:$M$1904,2,FALSE)</f>
        <v>11SW-C/FR205</v>
      </c>
      <c r="E1120" s="5">
        <f>VLOOKUP(B1120,'[1]Current Slope List'!$A$29:$M$1904,3,FALSE)</f>
        <v>0</v>
      </c>
      <c r="F1120" s="6" t="str">
        <f t="shared" si="34"/>
        <v>WHOLE</v>
      </c>
      <c r="G1120" s="6" t="str">
        <f>VLOOKUP(B1120,'[1]Current Slope List'!$A$29:$M$1904,4,FALSE)</f>
        <v>WS&amp;L</v>
      </c>
      <c r="H1120" s="6" t="str">
        <f>VLOOKUP(B1120,'[1]Current Slope List'!$A$29:$M$1904,5,FALSE)</f>
        <v>W</v>
      </c>
      <c r="I1120" s="6" t="s">
        <v>1936</v>
      </c>
      <c r="K1120" s="6">
        <f>VLOOKUP(B1120,'[1]Current Slope List'!$A$29:$M$1904,11,FALSE)</f>
        <v>0</v>
      </c>
      <c r="L1120" s="5" t="s">
        <v>2063</v>
      </c>
      <c r="M1120" s="5" t="s">
        <v>2064</v>
      </c>
      <c r="N1120" s="5" t="s">
        <v>2065</v>
      </c>
      <c r="O1120" s="7" t="s">
        <v>46</v>
      </c>
      <c r="P1120" s="7">
        <v>45</v>
      </c>
      <c r="Q1120" s="7">
        <v>2.8</v>
      </c>
      <c r="R1120" s="7">
        <v>70</v>
      </c>
      <c r="S1120" s="7">
        <f t="shared" si="35"/>
        <v>196</v>
      </c>
      <c r="T1120" s="17">
        <v>0</v>
      </c>
      <c r="U1120" s="17">
        <v>0.4</v>
      </c>
      <c r="V1120" s="17">
        <v>0.6</v>
      </c>
      <c r="W1120" s="17">
        <v>0</v>
      </c>
      <c r="X1120" s="17">
        <v>0</v>
      </c>
      <c r="Y1120" s="6" t="s">
        <v>61</v>
      </c>
      <c r="Z1120" s="6" t="s">
        <v>62</v>
      </c>
      <c r="AA1120" s="9" t="s">
        <v>2066</v>
      </c>
      <c r="AB1120" s="9" t="s">
        <v>2067</v>
      </c>
      <c r="AC1120" s="9" t="s">
        <v>128</v>
      </c>
      <c r="AD1120" s="9" t="s">
        <v>193</v>
      </c>
      <c r="AE1120" s="9" t="s">
        <v>303</v>
      </c>
      <c r="AF1120" s="5">
        <v>1</v>
      </c>
      <c r="AG1120" s="10">
        <f>VLOOKUP(B1120,[1]NPRS!$A$29:$O$1904,10,FALSE)</f>
        <v>19.63</v>
      </c>
      <c r="AH1120" s="5" t="s">
        <v>1698</v>
      </c>
      <c r="AI1120" s="6" t="str">
        <f>IF(VLOOKUP(B1120,'[1]intensive 2019'!$A$2:$E$145,1,TRUE)=B1120,"Y","N")</f>
        <v>N</v>
      </c>
      <c r="AJ1120" s="6" t="s">
        <v>50</v>
      </c>
      <c r="AK1120" s="5">
        <v>5</v>
      </c>
      <c r="AL1120" s="6" t="s">
        <v>50</v>
      </c>
      <c r="AM1120" s="6" t="s">
        <v>50</v>
      </c>
      <c r="AN1120" s="6" t="s">
        <v>50</v>
      </c>
      <c r="AO1120" s="6" t="s">
        <v>50</v>
      </c>
      <c r="AP1120" s="6" t="s">
        <v>50</v>
      </c>
    </row>
    <row r="1121" spans="1:42" hidden="1">
      <c r="A1121" s="5">
        <v>1120</v>
      </c>
      <c r="B1121" s="5" t="s">
        <v>2068</v>
      </c>
      <c r="C1121" s="6" t="str">
        <f>IF(VLOOKUP(B1121,'[1]Current Slope List'!$A$29:$M$1904,1,FALSE)=B1121,"Y","N")</f>
        <v>Y</v>
      </c>
      <c r="D1121" s="5" t="str">
        <f>VLOOKUP(B1121,'[1]Current Slope List'!$A$29:$M$1904,2,FALSE)</f>
        <v>11SW-C/F403</v>
      </c>
      <c r="E1121" s="5">
        <f>VLOOKUP(B1121,'[1]Current Slope List'!$A$29:$M$1904,3,FALSE)</f>
        <v>2</v>
      </c>
      <c r="F1121" s="6">
        <f t="shared" si="34"/>
        <v>2</v>
      </c>
      <c r="G1121" s="6" t="str">
        <f>VLOOKUP(B1121,'[1]Current Slope List'!$A$29:$M$1904,4,FALSE)</f>
        <v>WS&amp;L</v>
      </c>
      <c r="H1121" s="6" t="str">
        <f>VLOOKUP(B1121,'[1]Current Slope List'!$A$29:$M$1904,5,FALSE)</f>
        <v>W</v>
      </c>
      <c r="I1121" s="6" t="s">
        <v>1936</v>
      </c>
      <c r="K1121" s="6">
        <f>VLOOKUP(B1121,'[1]Current Slope List'!$A$29:$M$1904,11,FALSE)</f>
        <v>0</v>
      </c>
      <c r="L1121" s="5" t="s">
        <v>2063</v>
      </c>
      <c r="M1121" s="5" t="s">
        <v>2064</v>
      </c>
      <c r="N1121" s="5" t="s">
        <v>1819</v>
      </c>
      <c r="O1121" s="7" t="s">
        <v>46</v>
      </c>
      <c r="P1121" s="7">
        <v>35</v>
      </c>
      <c r="Q1121" s="7">
        <v>10</v>
      </c>
      <c r="R1121" s="7">
        <v>45</v>
      </c>
      <c r="S1121" s="7">
        <f t="shared" si="35"/>
        <v>450</v>
      </c>
      <c r="T1121" s="17">
        <v>0</v>
      </c>
      <c r="U1121" s="17">
        <v>1</v>
      </c>
      <c r="V1121" s="17">
        <v>0</v>
      </c>
      <c r="W1121" s="17">
        <v>0</v>
      </c>
      <c r="X1121" s="17">
        <v>0</v>
      </c>
      <c r="Y1121" s="6" t="s">
        <v>61</v>
      </c>
      <c r="Z1121" s="6" t="s">
        <v>62</v>
      </c>
      <c r="AA1121" s="9" t="s">
        <v>116</v>
      </c>
      <c r="AB1121" s="9" t="s">
        <v>116</v>
      </c>
      <c r="AC1121" s="9" t="s">
        <v>116</v>
      </c>
      <c r="AD1121" s="9" t="s">
        <v>116</v>
      </c>
      <c r="AE1121" s="9" t="s">
        <v>49</v>
      </c>
      <c r="AF1121" s="5">
        <v>1</v>
      </c>
      <c r="AG1121" s="10">
        <f>VLOOKUP(B1121,[1]NPRS!$A$29:$O$1904,10,FALSE)</f>
        <v>59.29</v>
      </c>
      <c r="AH1121" s="5" t="s">
        <v>1698</v>
      </c>
      <c r="AI1121" s="6" t="str">
        <f>IF(VLOOKUP(B1121,'[1]intensive 2019'!$A$2:$E$145,1,TRUE)=B1121,"Y","N")</f>
        <v>N</v>
      </c>
      <c r="AJ1121" s="6" t="s">
        <v>50</v>
      </c>
      <c r="AK1121" s="5">
        <v>1</v>
      </c>
      <c r="AL1121" s="6" t="s">
        <v>50</v>
      </c>
      <c r="AM1121" s="6" t="s">
        <v>50</v>
      </c>
      <c r="AN1121" s="6" t="s">
        <v>50</v>
      </c>
      <c r="AO1121" s="6" t="s">
        <v>50</v>
      </c>
      <c r="AP1121" s="6" t="s">
        <v>50</v>
      </c>
    </row>
    <row r="1122" spans="1:42" hidden="1">
      <c r="A1122" s="5">
        <v>1121</v>
      </c>
      <c r="B1122" s="5" t="s">
        <v>2069</v>
      </c>
      <c r="C1122" s="6" t="str">
        <f>IF(VLOOKUP(B1122,'[1]Current Slope List'!$A$29:$M$1904,1,FALSE)=B1122,"Y","N")</f>
        <v>Y</v>
      </c>
      <c r="D1122" s="5" t="str">
        <f>VLOOKUP(B1122,'[1]Current Slope List'!$A$29:$M$1904,2,FALSE)</f>
        <v>11SW-C/R565</v>
      </c>
      <c r="E1122" s="5">
        <f>VLOOKUP(B1122,'[1]Current Slope List'!$A$29:$M$1904,3,FALSE)</f>
        <v>0</v>
      </c>
      <c r="F1122" s="6" t="str">
        <f t="shared" si="34"/>
        <v>WHOLE</v>
      </c>
      <c r="G1122" s="6" t="str">
        <f>VLOOKUP(B1122,'[1]Current Slope List'!$A$29:$M$1904,4,FALSE)</f>
        <v>WS&amp;L</v>
      </c>
      <c r="H1122" s="6" t="str">
        <f>VLOOKUP(B1122,'[1]Current Slope List'!$A$29:$M$1904,5,FALSE)</f>
        <v>W</v>
      </c>
      <c r="I1122" s="6" t="s">
        <v>1936</v>
      </c>
      <c r="K1122" s="6">
        <f>VLOOKUP(B1122,'[1]Current Slope List'!$A$29:$M$1904,11,FALSE)</f>
        <v>0</v>
      </c>
      <c r="L1122" s="5" t="s">
        <v>2063</v>
      </c>
      <c r="M1122" s="5" t="s">
        <v>2064</v>
      </c>
      <c r="N1122" s="5" t="s">
        <v>1819</v>
      </c>
      <c r="O1122" s="7" t="s">
        <v>46</v>
      </c>
      <c r="P1122" s="6" t="s">
        <v>49</v>
      </c>
      <c r="Q1122" s="6" t="s">
        <v>49</v>
      </c>
      <c r="R1122" s="6" t="s">
        <v>49</v>
      </c>
      <c r="S1122" s="6" t="s">
        <v>49</v>
      </c>
      <c r="T1122" s="6" t="s">
        <v>49</v>
      </c>
      <c r="U1122" s="6" t="s">
        <v>49</v>
      </c>
      <c r="V1122" s="6" t="s">
        <v>49</v>
      </c>
      <c r="W1122" s="6" t="s">
        <v>49</v>
      </c>
      <c r="X1122" s="6" t="s">
        <v>49</v>
      </c>
      <c r="Y1122" s="6" t="s">
        <v>49</v>
      </c>
      <c r="Z1122" s="6" t="s">
        <v>49</v>
      </c>
      <c r="AA1122" s="9" t="s">
        <v>305</v>
      </c>
      <c r="AB1122" s="9" t="s">
        <v>186</v>
      </c>
      <c r="AC1122" s="9" t="s">
        <v>121</v>
      </c>
      <c r="AD1122" s="9" t="s">
        <v>56</v>
      </c>
      <c r="AE1122" s="9" t="s">
        <v>62</v>
      </c>
      <c r="AF1122" s="5">
        <v>1</v>
      </c>
      <c r="AG1122" s="10">
        <f>VLOOKUP(B1122,[1]NPRS!$A$29:$O$1904,10,FALSE)</f>
        <v>0.2</v>
      </c>
      <c r="AH1122" s="5" t="s">
        <v>1728</v>
      </c>
      <c r="AI1122" s="6" t="str">
        <f>IF(VLOOKUP(B1122,'[1]intensive 2019'!$A$2:$E$145,1,TRUE)=B1122,"Y","N")</f>
        <v>N</v>
      </c>
      <c r="AJ1122" s="6" t="s">
        <v>50</v>
      </c>
      <c r="AL1122" s="6" t="s">
        <v>50</v>
      </c>
      <c r="AM1122" s="6" t="s">
        <v>50</v>
      </c>
      <c r="AN1122" s="6" t="s">
        <v>50</v>
      </c>
      <c r="AO1122" s="6" t="s">
        <v>50</v>
      </c>
      <c r="AP1122" s="6" t="s">
        <v>50</v>
      </c>
    </row>
    <row r="1123" spans="1:42" hidden="1">
      <c r="A1123" s="5">
        <v>1122</v>
      </c>
      <c r="B1123" s="5" t="s">
        <v>2070</v>
      </c>
      <c r="C1123" s="6" t="str">
        <f>IF(VLOOKUP(B1123,'[1]Current Slope List'!$A$29:$M$1904,1,FALSE)=B1123,"Y","N")</f>
        <v>Y</v>
      </c>
      <c r="D1123" s="5" t="str">
        <f>VLOOKUP(B1123,'[1]Current Slope List'!$A$29:$M$1904,2,FALSE)</f>
        <v>11SW-C/FR361</v>
      </c>
      <c r="E1123" s="5">
        <f>VLOOKUP(B1123,'[1]Current Slope List'!$A$29:$M$1904,3,FALSE)</f>
        <v>0</v>
      </c>
      <c r="F1123" s="6" t="str">
        <f t="shared" si="34"/>
        <v>WHOLE</v>
      </c>
      <c r="G1123" s="6" t="str">
        <f>VLOOKUP(B1123,'[1]Current Slope List'!$A$29:$M$1904,4,FALSE)</f>
        <v>WS&amp;L</v>
      </c>
      <c r="H1123" s="6" t="str">
        <f>VLOOKUP(B1123,'[1]Current Slope List'!$A$29:$M$1904,5,FALSE)</f>
        <v>W</v>
      </c>
      <c r="I1123" s="6" t="s">
        <v>1936</v>
      </c>
      <c r="K1123" s="6">
        <f>VLOOKUP(B1123,'[1]Current Slope List'!$A$29:$M$1904,11,FALSE)</f>
        <v>0</v>
      </c>
      <c r="L1123" s="5" t="s">
        <v>2071</v>
      </c>
      <c r="M1123" s="5" t="s">
        <v>2072</v>
      </c>
      <c r="N1123" s="5" t="s">
        <v>1697</v>
      </c>
      <c r="O1123" s="7" t="s">
        <v>125</v>
      </c>
      <c r="P1123" s="7">
        <v>30</v>
      </c>
      <c r="Q1123" s="7">
        <v>7</v>
      </c>
      <c r="R1123" s="7">
        <v>34</v>
      </c>
      <c r="S1123" s="7">
        <f t="shared" si="35"/>
        <v>238</v>
      </c>
      <c r="T1123" s="17">
        <v>0</v>
      </c>
      <c r="U1123" s="17">
        <v>0</v>
      </c>
      <c r="V1123" s="17">
        <v>0</v>
      </c>
      <c r="W1123" s="17">
        <v>1</v>
      </c>
      <c r="X1123" s="17">
        <v>0</v>
      </c>
      <c r="Y1123" s="6" t="s">
        <v>61</v>
      </c>
      <c r="Z1123" s="6" t="s">
        <v>72</v>
      </c>
      <c r="AA1123" s="9" t="s">
        <v>361</v>
      </c>
      <c r="AB1123" s="9">
        <v>21</v>
      </c>
      <c r="AC1123" s="9" t="s">
        <v>121</v>
      </c>
      <c r="AD1123" s="9" t="s">
        <v>56</v>
      </c>
      <c r="AE1123" s="9" t="s">
        <v>72</v>
      </c>
      <c r="AF1123" s="5">
        <v>2</v>
      </c>
      <c r="AG1123" s="10">
        <f>VLOOKUP(B1123,[1]NPRS!$A$29:$O$1904,10,FALSE)</f>
        <v>2.93</v>
      </c>
      <c r="AH1123" s="5" t="s">
        <v>1698</v>
      </c>
      <c r="AI1123" s="6" t="str">
        <f>IF(VLOOKUP(B1123,'[1]intensive 2019'!$A$2:$E$145,1,TRUE)=B1123,"Y","N")</f>
        <v>N</v>
      </c>
      <c r="AJ1123" s="6" t="s">
        <v>50</v>
      </c>
      <c r="AK1123" s="5">
        <v>7</v>
      </c>
      <c r="AL1123" s="6" t="s">
        <v>50</v>
      </c>
      <c r="AM1123" s="6" t="s">
        <v>50</v>
      </c>
      <c r="AN1123" s="6" t="s">
        <v>50</v>
      </c>
      <c r="AO1123" s="6" t="s">
        <v>50</v>
      </c>
      <c r="AP1123" s="6" t="s">
        <v>50</v>
      </c>
    </row>
    <row r="1124" spans="1:42" hidden="1">
      <c r="A1124" s="5">
        <v>1123</v>
      </c>
      <c r="B1124" s="5" t="s">
        <v>2073</v>
      </c>
      <c r="C1124" s="6" t="str">
        <f>IF(VLOOKUP(B1124,'[1]Current Slope List'!$A$29:$M$1904,1,FALSE)=B1124,"Y","N")</f>
        <v>Y</v>
      </c>
      <c r="D1124" s="5" t="str">
        <f>VLOOKUP(B1124,'[1]Current Slope List'!$A$29:$M$1904,2,FALSE)</f>
        <v>11SW-C/FR41</v>
      </c>
      <c r="E1124" s="5">
        <f>VLOOKUP(B1124,'[1]Current Slope List'!$A$29:$M$1904,3,FALSE)</f>
        <v>1</v>
      </c>
      <c r="F1124" s="6">
        <f t="shared" si="34"/>
        <v>1</v>
      </c>
      <c r="G1124" s="6" t="str">
        <f>VLOOKUP(B1124,'[1]Current Slope List'!$A$29:$M$1904,4,FALSE)</f>
        <v>WS&amp;L</v>
      </c>
      <c r="H1124" s="6" t="str">
        <f>VLOOKUP(B1124,'[1]Current Slope List'!$A$29:$M$1904,5,FALSE)</f>
        <v>W</v>
      </c>
      <c r="I1124" s="6" t="s">
        <v>1936</v>
      </c>
      <c r="K1124" s="6">
        <f>VLOOKUP(B1124,'[1]Current Slope List'!$A$29:$M$1904,11,FALSE)</f>
        <v>0</v>
      </c>
      <c r="L1124" s="5" t="s">
        <v>2071</v>
      </c>
      <c r="M1124" s="5" t="s">
        <v>2072</v>
      </c>
      <c r="N1124" s="5" t="s">
        <v>1697</v>
      </c>
      <c r="O1124" s="7" t="s">
        <v>46</v>
      </c>
      <c r="P1124" s="7">
        <v>35</v>
      </c>
      <c r="Q1124" s="7">
        <v>7.2</v>
      </c>
      <c r="R1124" s="7">
        <v>155</v>
      </c>
      <c r="S1124" s="7">
        <f t="shared" si="35"/>
        <v>1116</v>
      </c>
      <c r="T1124" s="17">
        <v>0</v>
      </c>
      <c r="U1124" s="17">
        <v>0.7</v>
      </c>
      <c r="V1124" s="17">
        <v>0</v>
      </c>
      <c r="W1124" s="17">
        <v>0.3</v>
      </c>
      <c r="X1124" s="17">
        <v>0</v>
      </c>
      <c r="Y1124" s="6" t="s">
        <v>61</v>
      </c>
      <c r="Z1124" s="6" t="s">
        <v>62</v>
      </c>
      <c r="AA1124" s="9">
        <v>2.5</v>
      </c>
      <c r="AB1124" s="9" t="s">
        <v>96</v>
      </c>
      <c r="AC1124" s="9" t="s">
        <v>121</v>
      </c>
      <c r="AD1124" s="9" t="s">
        <v>56</v>
      </c>
      <c r="AE1124" s="9" t="s">
        <v>72</v>
      </c>
      <c r="AF1124" s="5">
        <v>1</v>
      </c>
      <c r="AG1124" s="10">
        <f>VLOOKUP(B1124,[1]NPRS!$A$29:$O$1904,10,FALSE)</f>
        <v>0</v>
      </c>
      <c r="AH1124" s="5" t="s">
        <v>1698</v>
      </c>
      <c r="AI1124" s="6" t="str">
        <f>IF(VLOOKUP(B1124,'[1]intensive 2019'!$A$2:$E$145,1,TRUE)=B1124,"Y","N")</f>
        <v>N</v>
      </c>
      <c r="AJ1124" s="6" t="s">
        <v>50</v>
      </c>
      <c r="AK1124" s="5">
        <v>5</v>
      </c>
      <c r="AL1124" s="6" t="s">
        <v>50</v>
      </c>
      <c r="AM1124" s="6" t="s">
        <v>50</v>
      </c>
      <c r="AN1124" s="6" t="s">
        <v>50</v>
      </c>
      <c r="AO1124" s="6" t="s">
        <v>50</v>
      </c>
      <c r="AP1124" s="6" t="s">
        <v>50</v>
      </c>
    </row>
    <row r="1125" spans="1:42" hidden="1">
      <c r="A1125" s="5">
        <v>1124</v>
      </c>
      <c r="B1125" s="5" t="s">
        <v>2074</v>
      </c>
      <c r="C1125" s="6" t="str">
        <f>IF(VLOOKUP(B1125,'[1]Current Slope List'!$A$29:$M$1904,1,FALSE)=B1125,"Y","N")</f>
        <v>Y</v>
      </c>
      <c r="D1125" s="5" t="str">
        <f>VLOOKUP(B1125,'[1]Current Slope List'!$A$29:$M$1904,2,FALSE)</f>
        <v>11SW-C/FR78</v>
      </c>
      <c r="E1125" s="5">
        <f>VLOOKUP(B1125,'[1]Current Slope List'!$A$29:$M$1904,3,FALSE)</f>
        <v>0</v>
      </c>
      <c r="F1125" s="6" t="str">
        <f t="shared" si="34"/>
        <v>WHOLE</v>
      </c>
      <c r="G1125" s="6" t="str">
        <f>VLOOKUP(B1125,'[1]Current Slope List'!$A$29:$M$1904,4,FALSE)</f>
        <v>WS&amp;L</v>
      </c>
      <c r="H1125" s="6" t="str">
        <f>VLOOKUP(B1125,'[1]Current Slope List'!$A$29:$M$1904,5,FALSE)</f>
        <v>W</v>
      </c>
      <c r="I1125" s="6" t="s">
        <v>1936</v>
      </c>
      <c r="K1125" s="6">
        <f>VLOOKUP(B1125,'[1]Current Slope List'!$A$29:$M$1904,11,FALSE)</f>
        <v>0</v>
      </c>
      <c r="L1125" s="5" t="s">
        <v>2071</v>
      </c>
      <c r="M1125" s="5" t="s">
        <v>2072</v>
      </c>
      <c r="N1125" s="5" t="s">
        <v>1697</v>
      </c>
      <c r="O1125" s="7" t="s">
        <v>46</v>
      </c>
      <c r="P1125" s="7">
        <v>35</v>
      </c>
      <c r="Q1125" s="7">
        <v>2.5</v>
      </c>
      <c r="R1125" s="7">
        <v>85</v>
      </c>
      <c r="S1125" s="7">
        <f t="shared" si="35"/>
        <v>212.5</v>
      </c>
      <c r="T1125" s="17">
        <v>0</v>
      </c>
      <c r="U1125" s="17">
        <v>1</v>
      </c>
      <c r="V1125" s="17">
        <v>0</v>
      </c>
      <c r="W1125" s="17">
        <v>0</v>
      </c>
      <c r="X1125" s="17">
        <v>0</v>
      </c>
      <c r="Y1125" s="6" t="s">
        <v>61</v>
      </c>
      <c r="Z1125" s="6" t="s">
        <v>62</v>
      </c>
      <c r="AA1125" s="9">
        <v>3.7</v>
      </c>
      <c r="AB1125" s="9" t="s">
        <v>71</v>
      </c>
      <c r="AC1125" s="9" t="s">
        <v>71</v>
      </c>
      <c r="AD1125" s="9" t="s">
        <v>56</v>
      </c>
      <c r="AE1125" s="9" t="s">
        <v>72</v>
      </c>
      <c r="AF1125" s="5">
        <v>2</v>
      </c>
      <c r="AG1125" s="10">
        <f>VLOOKUP(B1125,[1]NPRS!$A$29:$O$1904,10,FALSE)</f>
        <v>32.020000000000003</v>
      </c>
      <c r="AH1125" s="5" t="s">
        <v>1698</v>
      </c>
      <c r="AI1125" s="6" t="str">
        <f>IF(VLOOKUP(B1125,'[1]intensive 2019'!$A$2:$E$145,1,TRUE)=B1125,"Y","N")</f>
        <v>N</v>
      </c>
      <c r="AJ1125" s="6" t="s">
        <v>50</v>
      </c>
      <c r="AK1125" s="5">
        <v>8</v>
      </c>
      <c r="AL1125" s="6" t="s">
        <v>50</v>
      </c>
      <c r="AM1125" s="6" t="s">
        <v>50</v>
      </c>
      <c r="AN1125" s="6" t="s">
        <v>50</v>
      </c>
      <c r="AO1125" s="6" t="str">
        <f>IF(VLOOKUP(B1125,[1]Roadside!$B$2:$D$186,1,FALSE)=B1125,"Y","N")</f>
        <v>Y</v>
      </c>
      <c r="AP1125" s="6" t="s">
        <v>50</v>
      </c>
    </row>
    <row r="1126" spans="1:42" hidden="1">
      <c r="A1126" s="5">
        <v>1125</v>
      </c>
      <c r="B1126" s="5" t="s">
        <v>2075</v>
      </c>
      <c r="C1126" s="6" t="str">
        <f>IF(VLOOKUP(B1126,'[1]Current Slope List'!$A$29:$M$1904,1,FALSE)=B1126,"Y","N")</f>
        <v>Y</v>
      </c>
      <c r="D1126" s="5" t="str">
        <f>VLOOKUP(B1126,'[1]Current Slope List'!$A$29:$M$1904,2,FALSE)</f>
        <v>11SW-C/R528</v>
      </c>
      <c r="E1126" s="5">
        <f>VLOOKUP(B1126,'[1]Current Slope List'!$A$29:$M$1904,3,FALSE)</f>
        <v>0</v>
      </c>
      <c r="F1126" s="6" t="str">
        <f t="shared" si="34"/>
        <v>WHOLE</v>
      </c>
      <c r="G1126" s="6" t="str">
        <f>VLOOKUP(B1126,'[1]Current Slope List'!$A$29:$M$1904,4,FALSE)</f>
        <v>WS&amp;L</v>
      </c>
      <c r="H1126" s="6" t="str">
        <f>VLOOKUP(B1126,'[1]Current Slope List'!$A$29:$M$1904,5,FALSE)</f>
        <v>W</v>
      </c>
      <c r="I1126" s="6" t="s">
        <v>1936</v>
      </c>
      <c r="K1126" s="6">
        <f>VLOOKUP(B1126,'[1]Current Slope List'!$A$29:$M$1904,11,FALSE)</f>
        <v>0</v>
      </c>
      <c r="L1126" s="5" t="s">
        <v>2071</v>
      </c>
      <c r="M1126" s="5" t="s">
        <v>2072</v>
      </c>
      <c r="N1126" s="5" t="s">
        <v>1697</v>
      </c>
      <c r="O1126" s="7" t="s">
        <v>46</v>
      </c>
      <c r="P1126" s="6" t="s">
        <v>49</v>
      </c>
      <c r="Q1126" s="6" t="s">
        <v>49</v>
      </c>
      <c r="R1126" s="6" t="s">
        <v>49</v>
      </c>
      <c r="S1126" s="6" t="s">
        <v>49</v>
      </c>
      <c r="T1126" s="6" t="s">
        <v>49</v>
      </c>
      <c r="U1126" s="6" t="s">
        <v>49</v>
      </c>
      <c r="V1126" s="6" t="s">
        <v>49</v>
      </c>
      <c r="W1126" s="6" t="s">
        <v>49</v>
      </c>
      <c r="X1126" s="6" t="s">
        <v>49</v>
      </c>
      <c r="Y1126" s="6" t="s">
        <v>49</v>
      </c>
      <c r="Z1126" s="6" t="s">
        <v>49</v>
      </c>
      <c r="AA1126" s="9">
        <v>3.2</v>
      </c>
      <c r="AB1126" s="9" t="s">
        <v>120</v>
      </c>
      <c r="AC1126" s="9" t="s">
        <v>351</v>
      </c>
      <c r="AD1126" s="9" t="s">
        <v>56</v>
      </c>
      <c r="AE1126" s="9" t="s">
        <v>72</v>
      </c>
      <c r="AF1126" s="5">
        <v>1</v>
      </c>
      <c r="AG1126" s="10">
        <f>VLOOKUP(B1126,[1]NPRS!$A$29:$O$1904,10,FALSE)</f>
        <v>7.0000000000000007E-2</v>
      </c>
      <c r="AH1126" s="5" t="s">
        <v>1698</v>
      </c>
      <c r="AI1126" s="6" t="str">
        <f>IF(VLOOKUP(B1126,'[1]intensive 2019'!$A$2:$E$145,1,TRUE)=B1126,"Y","N")</f>
        <v>Y</v>
      </c>
      <c r="AJ1126" s="6" t="str">
        <f>IF(VLOOKUP(B1126,[1]PWI!$A$2:$B$239,1,FALSE)=B1126,"Y","N")</f>
        <v>Y</v>
      </c>
      <c r="AK1126" s="5">
        <v>1</v>
      </c>
      <c r="AL1126" s="6" t="str">
        <f>IF(VLOOKUP(B1126,[1]OVT_SWT!$A$2:$E$100,1,FALSE)=B1126,"Y","N")</f>
        <v>Y</v>
      </c>
      <c r="AM1126" s="6" t="s">
        <v>50</v>
      </c>
      <c r="AN1126" s="6" t="s">
        <v>50</v>
      </c>
      <c r="AO1126" s="6" t="s">
        <v>50</v>
      </c>
      <c r="AP1126" s="6" t="s">
        <v>50</v>
      </c>
    </row>
    <row r="1127" spans="1:42" hidden="1">
      <c r="A1127" s="5">
        <v>1126</v>
      </c>
      <c r="B1127" s="5" t="s">
        <v>2076</v>
      </c>
      <c r="C1127" s="6" t="str">
        <f>IF(VLOOKUP(B1127,'[1]Current Slope List'!$A$29:$M$1904,1,FALSE)=B1127,"Y","N")</f>
        <v>Y</v>
      </c>
      <c r="D1127" s="5" t="str">
        <f>VLOOKUP(B1127,'[1]Current Slope List'!$A$29:$M$1904,2,FALSE)</f>
        <v>11SW-C/FR393</v>
      </c>
      <c r="E1127" s="5">
        <f>VLOOKUP(B1127,'[1]Current Slope List'!$A$29:$M$1904,3,FALSE)</f>
        <v>0</v>
      </c>
      <c r="F1127" s="6" t="str">
        <f t="shared" si="34"/>
        <v>WHOLE</v>
      </c>
      <c r="G1127" s="6" t="str">
        <f>VLOOKUP(B1127,'[1]Current Slope List'!$A$29:$M$1904,4,FALSE)</f>
        <v>WS&amp;L</v>
      </c>
      <c r="H1127" s="6" t="str">
        <f>VLOOKUP(B1127,'[1]Current Slope List'!$A$29:$M$1904,5,FALSE)</f>
        <v>W</v>
      </c>
      <c r="I1127" s="6" t="s">
        <v>1936</v>
      </c>
      <c r="K1127" s="6">
        <f>VLOOKUP(B1127,'[1]Current Slope List'!$A$29:$M$1904,11,FALSE)</f>
        <v>0</v>
      </c>
      <c r="L1127" s="5" t="s">
        <v>2077</v>
      </c>
      <c r="M1127" s="5" t="s">
        <v>2078</v>
      </c>
      <c r="N1127" s="5" t="s">
        <v>1909</v>
      </c>
      <c r="O1127" s="7" t="s">
        <v>125</v>
      </c>
      <c r="P1127" s="7">
        <v>26</v>
      </c>
      <c r="Q1127" s="7">
        <v>5</v>
      </c>
      <c r="R1127" s="7">
        <v>50</v>
      </c>
      <c r="S1127" s="7">
        <f t="shared" si="35"/>
        <v>250</v>
      </c>
      <c r="T1127" s="17">
        <v>0</v>
      </c>
      <c r="U1127" s="17">
        <v>0</v>
      </c>
      <c r="V1127" s="17">
        <v>0</v>
      </c>
      <c r="W1127" s="17">
        <v>0</v>
      </c>
      <c r="X1127" s="17">
        <v>1</v>
      </c>
      <c r="Y1127" s="6" t="s">
        <v>61</v>
      </c>
      <c r="Z1127" s="6" t="s">
        <v>62</v>
      </c>
      <c r="AA1127" s="9" t="s">
        <v>1015</v>
      </c>
      <c r="AB1127" s="9" t="s">
        <v>96</v>
      </c>
      <c r="AC1127" s="9" t="s">
        <v>121</v>
      </c>
      <c r="AD1127" s="9" t="s">
        <v>56</v>
      </c>
      <c r="AE1127" s="9" t="s">
        <v>62</v>
      </c>
      <c r="AF1127" s="5">
        <v>1</v>
      </c>
      <c r="AG1127" s="10">
        <f>VLOOKUP(B1127,[1]NPRS!$A$29:$O$1904,10,FALSE)</f>
        <v>137.05000000000001</v>
      </c>
      <c r="AH1127" s="5" t="s">
        <v>1698</v>
      </c>
      <c r="AI1127" s="6" t="str">
        <f>IF(VLOOKUP(B1127,'[1]intensive 2019'!$A$2:$E$145,1,TRUE)=B1127,"Y","N")</f>
        <v>N</v>
      </c>
      <c r="AJ1127" s="6" t="s">
        <v>50</v>
      </c>
      <c r="AK1127" s="5">
        <v>15</v>
      </c>
      <c r="AL1127" s="6" t="s">
        <v>50</v>
      </c>
      <c r="AM1127" s="6" t="s">
        <v>50</v>
      </c>
      <c r="AN1127" s="6" t="s">
        <v>50</v>
      </c>
      <c r="AO1127" s="6" t="s">
        <v>50</v>
      </c>
      <c r="AP1127" s="6" t="s">
        <v>50</v>
      </c>
    </row>
    <row r="1128" spans="1:42" hidden="1">
      <c r="A1128" s="5">
        <v>1127</v>
      </c>
      <c r="B1128" s="5" t="s">
        <v>2079</v>
      </c>
      <c r="C1128" s="6" t="str">
        <f>IF(VLOOKUP(B1128,'[1]Current Slope List'!$A$29:$M$1904,1,FALSE)=B1128,"Y","N")</f>
        <v>Y</v>
      </c>
      <c r="D1128" s="5" t="str">
        <f>VLOOKUP(B1128,'[1]Current Slope List'!$A$29:$M$1904,2,FALSE)</f>
        <v>11SW-C/C330</v>
      </c>
      <c r="E1128" s="5">
        <f>VLOOKUP(B1128,'[1]Current Slope List'!$A$29:$M$1904,3,FALSE)</f>
        <v>0</v>
      </c>
      <c r="F1128" s="6" t="str">
        <f t="shared" si="34"/>
        <v>WHOLE</v>
      </c>
      <c r="G1128" s="6" t="str">
        <f>VLOOKUP(B1128,'[1]Current Slope List'!$A$29:$M$1904,4,FALSE)</f>
        <v>WS&amp;L</v>
      </c>
      <c r="H1128" s="6" t="str">
        <f>VLOOKUP(B1128,'[1]Current Slope List'!$A$29:$M$1904,5,FALSE)</f>
        <v>W</v>
      </c>
      <c r="I1128" s="6" t="s">
        <v>1936</v>
      </c>
      <c r="K1128" s="6" t="str">
        <f>VLOOKUP(B1128,'[1]Current Slope List'!$A$29:$M$1904,11,FALSE)</f>
        <v>Pokfulam</v>
      </c>
      <c r="L1128" s="5" t="s">
        <v>2080</v>
      </c>
      <c r="M1128" s="5" t="s">
        <v>2081</v>
      </c>
      <c r="N1128" s="5" t="s">
        <v>1981</v>
      </c>
      <c r="O1128" s="7" t="s">
        <v>46</v>
      </c>
      <c r="P1128" s="7">
        <v>39</v>
      </c>
      <c r="Q1128" s="7">
        <v>10</v>
      </c>
      <c r="R1128" s="7">
        <v>60</v>
      </c>
      <c r="S1128" s="7">
        <f t="shared" si="35"/>
        <v>600</v>
      </c>
      <c r="T1128" s="17">
        <v>0</v>
      </c>
      <c r="U1128" s="17">
        <v>0</v>
      </c>
      <c r="V1128" s="17">
        <v>0</v>
      </c>
      <c r="W1128" s="17">
        <v>1</v>
      </c>
      <c r="X1128" s="17">
        <v>0</v>
      </c>
      <c r="Y1128" s="6" t="s">
        <v>1701</v>
      </c>
      <c r="Z1128" s="6" t="s">
        <v>72</v>
      </c>
      <c r="AA1128" s="9" t="s">
        <v>116</v>
      </c>
      <c r="AB1128" s="9" t="s">
        <v>116</v>
      </c>
      <c r="AC1128" s="9" t="s">
        <v>116</v>
      </c>
      <c r="AD1128" s="9" t="s">
        <v>116</v>
      </c>
      <c r="AE1128" s="9" t="s">
        <v>49</v>
      </c>
      <c r="AF1128" s="5">
        <v>2</v>
      </c>
      <c r="AG1128" s="10">
        <f>VLOOKUP(B1128,[1]NPRS!$A$29:$O$1904,10,FALSE)</f>
        <v>1.47</v>
      </c>
      <c r="AH1128" s="5" t="s">
        <v>1698</v>
      </c>
      <c r="AI1128" s="6" t="str">
        <f>IF(VLOOKUP(B1128,'[1]intensive 2019'!$A$2:$E$145,1,TRUE)=B1128,"Y","N")</f>
        <v>N</v>
      </c>
      <c r="AJ1128" s="6" t="s">
        <v>50</v>
      </c>
      <c r="AK1128" s="5">
        <v>14</v>
      </c>
      <c r="AL1128" s="6" t="s">
        <v>50</v>
      </c>
      <c r="AM1128" s="6" t="s">
        <v>50</v>
      </c>
      <c r="AN1128" s="6" t="s">
        <v>50</v>
      </c>
      <c r="AO1128" s="6" t="s">
        <v>50</v>
      </c>
      <c r="AP1128" s="6" t="s">
        <v>50</v>
      </c>
    </row>
    <row r="1129" spans="1:42" hidden="1">
      <c r="A1129" s="5">
        <v>1128</v>
      </c>
      <c r="B1129" s="5" t="s">
        <v>2082</v>
      </c>
      <c r="C1129" s="6" t="str">
        <f>IF(VLOOKUP(B1129,'[1]Current Slope List'!$A$29:$M$1904,1,FALSE)=B1129,"Y","N")</f>
        <v>Y</v>
      </c>
      <c r="D1129" s="5" t="str">
        <f>VLOOKUP(B1129,'[1]Current Slope List'!$A$29:$M$1904,2,FALSE)</f>
        <v>11SW-A/R1222</v>
      </c>
      <c r="E1129" s="5">
        <f>VLOOKUP(B1129,'[1]Current Slope List'!$A$29:$M$1904,3,FALSE)</f>
        <v>0</v>
      </c>
      <c r="F1129" s="6" t="str">
        <f t="shared" si="34"/>
        <v>WHOLE</v>
      </c>
      <c r="G1129" s="6" t="str">
        <f>VLOOKUP(B1129,'[1]Current Slope List'!$A$29:$M$1904,4,FALSE)</f>
        <v>CP,ML&amp;Wch</v>
      </c>
      <c r="H1129" s="6" t="str">
        <f>VLOOKUP(B1129,'[1]Current Slope List'!$A$29:$M$1904,5,FALSE)</f>
        <v>PML</v>
      </c>
      <c r="I1129" s="6" t="s">
        <v>1936</v>
      </c>
      <c r="K1129" s="6" t="str">
        <f>VLOOKUP(B1129,'[1]Current Slope List'!$A$29:$M$1904,11,FALSE)</f>
        <v>SheungWan_SaiYingPun</v>
      </c>
      <c r="L1129" s="5" t="s">
        <v>2080</v>
      </c>
      <c r="M1129" s="5" t="s">
        <v>2081</v>
      </c>
      <c r="N1129" s="5" t="s">
        <v>1981</v>
      </c>
      <c r="O1129" s="7" t="s">
        <v>125</v>
      </c>
      <c r="P1129" s="6" t="s">
        <v>49</v>
      </c>
      <c r="Q1129" s="6" t="s">
        <v>49</v>
      </c>
      <c r="R1129" s="6" t="s">
        <v>49</v>
      </c>
      <c r="S1129" s="6" t="s">
        <v>49</v>
      </c>
      <c r="T1129" s="6" t="s">
        <v>49</v>
      </c>
      <c r="U1129" s="6" t="s">
        <v>49</v>
      </c>
      <c r="V1129" s="6" t="s">
        <v>49</v>
      </c>
      <c r="W1129" s="6" t="s">
        <v>49</v>
      </c>
      <c r="X1129" s="6" t="s">
        <v>49</v>
      </c>
      <c r="Y1129" s="6" t="s">
        <v>49</v>
      </c>
      <c r="Z1129" s="6" t="s">
        <v>49</v>
      </c>
      <c r="AA1129" s="9">
        <v>7.2</v>
      </c>
      <c r="AB1129" s="9">
        <v>23</v>
      </c>
      <c r="AC1129" s="9">
        <v>90</v>
      </c>
      <c r="AD1129" s="9" t="s">
        <v>79</v>
      </c>
      <c r="AE1129" s="9" t="s">
        <v>72</v>
      </c>
      <c r="AF1129" s="5">
        <v>1</v>
      </c>
      <c r="AG1129" s="10">
        <f>VLOOKUP(B1129,[1]NPRS!$A$29:$O$1904,10,FALSE)</f>
        <v>0</v>
      </c>
      <c r="AH1129" s="5" t="s">
        <v>1728</v>
      </c>
      <c r="AI1129" s="6" t="str">
        <f>IF(VLOOKUP(B1129,'[1]intensive 2019'!$A$2:$E$145,1,TRUE)=B1129,"Y","N")</f>
        <v>N</v>
      </c>
      <c r="AJ1129" s="6" t="s">
        <v>50</v>
      </c>
      <c r="AL1129" s="6" t="s">
        <v>50</v>
      </c>
      <c r="AM1129" s="6" t="s">
        <v>50</v>
      </c>
      <c r="AN1129" s="6" t="s">
        <v>50</v>
      </c>
      <c r="AO1129" s="6" t="s">
        <v>50</v>
      </c>
      <c r="AP1129" s="6" t="s">
        <v>50</v>
      </c>
    </row>
    <row r="1130" spans="1:42" hidden="1">
      <c r="A1130" s="5">
        <v>1129</v>
      </c>
      <c r="B1130" s="5" t="s">
        <v>2083</v>
      </c>
      <c r="C1130" s="6" t="str">
        <f>IF(VLOOKUP(B1130,'[1]Current Slope List'!$A$29:$M$1904,1,FALSE)=B1130,"Y","N")</f>
        <v>Y</v>
      </c>
      <c r="D1130" s="5" t="str">
        <f>VLOOKUP(B1130,'[1]Current Slope List'!$A$29:$M$1904,2,FALSE)</f>
        <v>11SW-A/R566</v>
      </c>
      <c r="E1130" s="5" t="str">
        <f>VLOOKUP(B1130,'[1]Current Slope List'!$A$29:$M$1904,3,FALSE)</f>
        <v>1,2</v>
      </c>
      <c r="F1130" s="6" t="str">
        <f t="shared" si="34"/>
        <v>1,2</v>
      </c>
      <c r="G1130" s="6" t="str">
        <f>VLOOKUP(B1130,'[1]Current Slope List'!$A$29:$M$1904,4,FALSE)</f>
        <v>CP,ML&amp;Wch</v>
      </c>
      <c r="H1130" s="6" t="str">
        <f>VLOOKUP(B1130,'[1]Current Slope List'!$A$29:$M$1904,5,FALSE)</f>
        <v>PML</v>
      </c>
      <c r="I1130" s="6" t="s">
        <v>1936</v>
      </c>
      <c r="K1130" s="6" t="str">
        <f>VLOOKUP(B1130,'[1]Current Slope List'!$A$29:$M$1904,11,FALSE)</f>
        <v>SheungWan_SaiYingPun</v>
      </c>
      <c r="L1130" s="5" t="s">
        <v>2080</v>
      </c>
      <c r="M1130" s="5" t="s">
        <v>2081</v>
      </c>
      <c r="N1130" s="5" t="s">
        <v>2084</v>
      </c>
      <c r="O1130" s="7" t="s">
        <v>46</v>
      </c>
      <c r="P1130" s="6" t="s">
        <v>49</v>
      </c>
      <c r="Q1130" s="6" t="s">
        <v>49</v>
      </c>
      <c r="R1130" s="6" t="s">
        <v>49</v>
      </c>
      <c r="S1130" s="6" t="s">
        <v>49</v>
      </c>
      <c r="T1130" s="6" t="s">
        <v>49</v>
      </c>
      <c r="U1130" s="6" t="s">
        <v>49</v>
      </c>
      <c r="V1130" s="6" t="s">
        <v>49</v>
      </c>
      <c r="W1130" s="6" t="s">
        <v>49</v>
      </c>
      <c r="X1130" s="6" t="s">
        <v>49</v>
      </c>
      <c r="Y1130" s="6" t="s">
        <v>49</v>
      </c>
      <c r="Z1130" s="6" t="s">
        <v>49</v>
      </c>
      <c r="AA1130" s="9" t="s">
        <v>2085</v>
      </c>
      <c r="AB1130" s="9" t="s">
        <v>2086</v>
      </c>
      <c r="AC1130" s="9" t="s">
        <v>128</v>
      </c>
      <c r="AD1130" s="9" t="s">
        <v>2087</v>
      </c>
      <c r="AE1130" s="9" t="s">
        <v>2061</v>
      </c>
      <c r="AF1130" s="5">
        <v>1</v>
      </c>
      <c r="AG1130" s="10">
        <f>VLOOKUP(B1130,[1]NPRS!$A$29:$O$1904,10,FALSE)</f>
        <v>0</v>
      </c>
      <c r="AH1130" s="5" t="s">
        <v>1728</v>
      </c>
      <c r="AI1130" s="6" t="str">
        <f>IF(VLOOKUP(B1130,'[1]intensive 2019'!$A$2:$E$145,1,TRUE)=B1130,"Y","N")</f>
        <v>N</v>
      </c>
      <c r="AJ1130" s="6" t="s">
        <v>50</v>
      </c>
      <c r="AL1130" s="6" t="s">
        <v>50</v>
      </c>
      <c r="AM1130" s="6" t="s">
        <v>50</v>
      </c>
      <c r="AN1130" s="6" t="s">
        <v>50</v>
      </c>
      <c r="AO1130" s="6" t="s">
        <v>50</v>
      </c>
      <c r="AP1130" s="6" t="s">
        <v>50</v>
      </c>
    </row>
    <row r="1131" spans="1:42" hidden="1">
      <c r="A1131" s="5">
        <v>1130</v>
      </c>
      <c r="B1131" s="5" t="s">
        <v>2088</v>
      </c>
      <c r="C1131" s="6" t="str">
        <f>IF(VLOOKUP(B1131,'[1]Current Slope List'!$A$29:$M$1904,1,FALSE)=B1131,"Y","N")</f>
        <v>Y</v>
      </c>
      <c r="D1131" s="5" t="str">
        <f>VLOOKUP(B1131,'[1]Current Slope List'!$A$29:$M$1904,2,FALSE)</f>
        <v>11SW-C/F187</v>
      </c>
      <c r="E1131" s="5" t="str">
        <f>VLOOKUP(B1131,'[1]Current Slope List'!$A$29:$M$1904,3,FALSE)</f>
        <v>1,2</v>
      </c>
      <c r="F1131" s="6" t="str">
        <f t="shared" si="34"/>
        <v>1,2</v>
      </c>
      <c r="G1131" s="6" t="str">
        <f>VLOOKUP(B1131,'[1]Current Slope List'!$A$29:$M$1904,4,FALSE)</f>
        <v>WS&amp;L</v>
      </c>
      <c r="H1131" s="6" t="str">
        <f>VLOOKUP(B1131,'[1]Current Slope List'!$A$29:$M$1904,5,FALSE)</f>
        <v>W</v>
      </c>
      <c r="I1131" s="6" t="s">
        <v>1936</v>
      </c>
      <c r="K1131" s="6">
        <f>VLOOKUP(B1131,'[1]Current Slope List'!$A$29:$M$1904,11,FALSE)</f>
        <v>0</v>
      </c>
      <c r="L1131" s="5" t="s">
        <v>2089</v>
      </c>
      <c r="M1131" s="5" t="s">
        <v>2090</v>
      </c>
      <c r="N1131" s="5" t="s">
        <v>1725</v>
      </c>
      <c r="O1131" s="7" t="s">
        <v>125</v>
      </c>
      <c r="P1131" s="7">
        <v>35</v>
      </c>
      <c r="Q1131" s="7">
        <v>9.5</v>
      </c>
      <c r="R1131" s="7">
        <v>70</v>
      </c>
      <c r="S1131" s="7">
        <f t="shared" si="35"/>
        <v>665</v>
      </c>
      <c r="T1131" s="17">
        <v>0</v>
      </c>
      <c r="U1131" s="17">
        <v>0.5</v>
      </c>
      <c r="V1131" s="17">
        <v>0</v>
      </c>
      <c r="W1131" s="17">
        <v>0.5</v>
      </c>
      <c r="X1131" s="17">
        <v>0</v>
      </c>
      <c r="Y1131" s="6" t="s">
        <v>61</v>
      </c>
      <c r="Z1131" s="6" t="s">
        <v>72</v>
      </c>
      <c r="AA1131" s="9" t="s">
        <v>116</v>
      </c>
      <c r="AB1131" s="9" t="s">
        <v>116</v>
      </c>
      <c r="AC1131" s="9" t="s">
        <v>116</v>
      </c>
      <c r="AD1131" s="9" t="s">
        <v>116</v>
      </c>
      <c r="AE1131" s="9" t="s">
        <v>49</v>
      </c>
      <c r="AF1131" s="5">
        <v>1</v>
      </c>
      <c r="AG1131" s="10">
        <f>VLOOKUP(B1131,[1]NPRS!$A$29:$O$1904,10,FALSE)</f>
        <v>0</v>
      </c>
      <c r="AH1131" s="5" t="s">
        <v>1698</v>
      </c>
      <c r="AI1131" s="6" t="str">
        <f>IF(VLOOKUP(B1131,'[1]intensive 2019'!$A$2:$E$145,1,TRUE)=B1131,"Y","N")</f>
        <v>N</v>
      </c>
      <c r="AJ1131" s="6" t="s">
        <v>50</v>
      </c>
      <c r="AK1131" s="5">
        <v>1</v>
      </c>
      <c r="AL1131" s="6" t="s">
        <v>50</v>
      </c>
      <c r="AM1131" s="6" t="s">
        <v>50</v>
      </c>
      <c r="AN1131" s="6" t="s">
        <v>50</v>
      </c>
      <c r="AO1131" s="6" t="s">
        <v>50</v>
      </c>
      <c r="AP1131" s="6" t="s">
        <v>50</v>
      </c>
    </row>
    <row r="1132" spans="1:42" hidden="1">
      <c r="A1132" s="5">
        <v>1131</v>
      </c>
      <c r="B1132" s="5" t="s">
        <v>2091</v>
      </c>
      <c r="C1132" s="6" t="str">
        <f>IF(VLOOKUP(B1132,'[1]Current Slope List'!$A$29:$M$1904,1,FALSE)=B1132,"Y","N")</f>
        <v>Y</v>
      </c>
      <c r="D1132" s="5" t="str">
        <f>VLOOKUP(B1132,'[1]Current Slope List'!$A$29:$M$1904,2,FALSE)</f>
        <v>11SW-C/R652</v>
      </c>
      <c r="E1132" s="5">
        <f>VLOOKUP(B1132,'[1]Current Slope List'!$A$29:$M$1904,3,FALSE)</f>
        <v>0</v>
      </c>
      <c r="F1132" s="6" t="str">
        <f t="shared" si="34"/>
        <v>WHOLE</v>
      </c>
      <c r="G1132" s="6" t="str">
        <f>VLOOKUP(B1132,'[1]Current Slope List'!$A$29:$M$1904,4,FALSE)</f>
        <v>WS&amp;L</v>
      </c>
      <c r="H1132" s="6" t="str">
        <f>VLOOKUP(B1132,'[1]Current Slope List'!$A$29:$M$1904,5,FALSE)</f>
        <v>W</v>
      </c>
      <c r="I1132" s="6" t="s">
        <v>1936</v>
      </c>
      <c r="K1132" s="6">
        <f>VLOOKUP(B1132,'[1]Current Slope List'!$A$29:$M$1904,11,FALSE)</f>
        <v>0</v>
      </c>
      <c r="L1132" s="5" t="s">
        <v>2089</v>
      </c>
      <c r="M1132" s="5" t="s">
        <v>2090</v>
      </c>
      <c r="N1132" s="5" t="s">
        <v>1725</v>
      </c>
      <c r="O1132" s="7" t="s">
        <v>125</v>
      </c>
      <c r="P1132" s="6" t="s">
        <v>49</v>
      </c>
      <c r="Q1132" s="6" t="s">
        <v>49</v>
      </c>
      <c r="R1132" s="6" t="s">
        <v>49</v>
      </c>
      <c r="S1132" s="6" t="s">
        <v>49</v>
      </c>
      <c r="T1132" s="6" t="s">
        <v>49</v>
      </c>
      <c r="U1132" s="6" t="s">
        <v>49</v>
      </c>
      <c r="V1132" s="6" t="s">
        <v>49</v>
      </c>
      <c r="W1132" s="6" t="s">
        <v>49</v>
      </c>
      <c r="X1132" s="6" t="s">
        <v>49</v>
      </c>
      <c r="Y1132" s="6" t="s">
        <v>49</v>
      </c>
      <c r="Z1132" s="6" t="s">
        <v>49</v>
      </c>
      <c r="AA1132" s="9">
        <v>1.5</v>
      </c>
      <c r="AB1132" s="9">
        <v>21</v>
      </c>
      <c r="AC1132" s="9" t="s">
        <v>121</v>
      </c>
      <c r="AD1132" s="9" t="s">
        <v>56</v>
      </c>
      <c r="AE1132" s="9" t="s">
        <v>72</v>
      </c>
      <c r="AF1132" s="5">
        <v>2</v>
      </c>
      <c r="AG1132" s="10">
        <f>VLOOKUP(B1132,[1]NPRS!$A$29:$O$1904,10,FALSE)</f>
        <v>0</v>
      </c>
      <c r="AH1132" s="5" t="s">
        <v>1728</v>
      </c>
      <c r="AI1132" s="6" t="str">
        <f>IF(VLOOKUP(B1132,'[1]intensive 2019'!$A$2:$E$145,1,TRUE)=B1132,"Y","N")</f>
        <v>N</v>
      </c>
      <c r="AJ1132" s="6" t="s">
        <v>50</v>
      </c>
      <c r="AL1132" s="6" t="s">
        <v>50</v>
      </c>
      <c r="AM1132" s="6" t="s">
        <v>50</v>
      </c>
      <c r="AN1132" s="6" t="s">
        <v>50</v>
      </c>
      <c r="AO1132" s="6" t="s">
        <v>50</v>
      </c>
      <c r="AP1132" s="6" t="s">
        <v>50</v>
      </c>
    </row>
    <row r="1133" spans="1:42" hidden="1">
      <c r="A1133" s="5">
        <v>1132</v>
      </c>
      <c r="B1133" s="5" t="s">
        <v>2092</v>
      </c>
      <c r="C1133" s="6" t="s">
        <v>50</v>
      </c>
      <c r="D1133" s="5" t="e">
        <f>VLOOKUP(B1133,'[1]Current Slope List'!$A$29:$M$1904,2,FALSE)</f>
        <v>#N/A</v>
      </c>
      <c r="E1133" s="5" t="e">
        <f>VLOOKUP(B1133,'[1]Current Slope List'!$A$29:$M$1904,3,FALSE)</f>
        <v>#N/A</v>
      </c>
      <c r="F1133" s="6" t="e">
        <f t="shared" si="34"/>
        <v>#N/A</v>
      </c>
      <c r="G1133" s="6" t="e">
        <f>VLOOKUP(B1133,'[1]Current Slope List'!$A$29:$M$1904,4,FALSE)</f>
        <v>#N/A</v>
      </c>
      <c r="H1133" s="6" t="e">
        <f>VLOOKUP(B1133,'[1]Current Slope List'!$A$29:$M$1904,5,FALSE)</f>
        <v>#N/A</v>
      </c>
      <c r="I1133" s="6" t="s">
        <v>1936</v>
      </c>
      <c r="K1133" s="6" t="e">
        <f>VLOOKUP(B1133,'[1]Current Slope List'!$A$29:$M$1904,11,FALSE)</f>
        <v>#N/A</v>
      </c>
      <c r="L1133" s="5" t="s">
        <v>2089</v>
      </c>
      <c r="M1133" s="5" t="s">
        <v>2090</v>
      </c>
      <c r="N1133" s="5" t="s">
        <v>1725</v>
      </c>
      <c r="O1133" s="7" t="s">
        <v>49</v>
      </c>
      <c r="P1133" s="6" t="s">
        <v>49</v>
      </c>
      <c r="Q1133" s="6" t="s">
        <v>49</v>
      </c>
      <c r="R1133" s="6" t="s">
        <v>49</v>
      </c>
      <c r="S1133" s="6" t="s">
        <v>49</v>
      </c>
      <c r="T1133" s="6" t="s">
        <v>49</v>
      </c>
      <c r="U1133" s="6" t="s">
        <v>49</v>
      </c>
      <c r="V1133" s="6" t="s">
        <v>49</v>
      </c>
      <c r="W1133" s="6" t="s">
        <v>49</v>
      </c>
      <c r="X1133" s="6" t="s">
        <v>49</v>
      </c>
      <c r="Y1133" s="6" t="s">
        <v>49</v>
      </c>
      <c r="Z1133" s="6" t="s">
        <v>49</v>
      </c>
      <c r="AA1133" s="9" t="s">
        <v>270</v>
      </c>
      <c r="AB1133" s="9" t="s">
        <v>288</v>
      </c>
      <c r="AC1133" s="9" t="s">
        <v>121</v>
      </c>
      <c r="AD1133" s="9" t="s">
        <v>56</v>
      </c>
      <c r="AE1133" s="9" t="s">
        <v>49</v>
      </c>
      <c r="AF1133" s="5">
        <v>1</v>
      </c>
      <c r="AG1133" s="10" t="e">
        <f>VLOOKUP(B1133,[1]NPRS!$A$29:$O$1904,10,FALSE)</f>
        <v>#N/A</v>
      </c>
      <c r="AH1133" s="5" t="s">
        <v>1698</v>
      </c>
      <c r="AI1133" s="6" t="str">
        <f>IF(VLOOKUP(B1133,'[1]intensive 2019'!$A$2:$E$145,1,TRUE)=B1133,"Y","N")</f>
        <v>N</v>
      </c>
      <c r="AJ1133" s="6" t="s">
        <v>50</v>
      </c>
      <c r="AK1133" s="5">
        <v>0</v>
      </c>
      <c r="AL1133" s="6" t="s">
        <v>50</v>
      </c>
      <c r="AM1133" s="6" t="s">
        <v>50</v>
      </c>
      <c r="AN1133" s="6" t="s">
        <v>50</v>
      </c>
      <c r="AO1133" s="6" t="s">
        <v>50</v>
      </c>
      <c r="AP1133" s="6" t="s">
        <v>50</v>
      </c>
    </row>
    <row r="1134" spans="1:42" hidden="1">
      <c r="A1134" s="5">
        <v>1133</v>
      </c>
      <c r="B1134" s="5" t="s">
        <v>2093</v>
      </c>
      <c r="C1134" s="6" t="str">
        <f>IF(VLOOKUP(B1134,'[1]Current Slope List'!$A$29:$M$1904,1,FALSE)=B1134,"Y","N")</f>
        <v>Y</v>
      </c>
      <c r="D1134" s="5" t="str">
        <f>VLOOKUP(B1134,'[1]Current Slope List'!$A$29:$M$1904,2,FALSE)</f>
        <v>11SW-C/NS12</v>
      </c>
      <c r="E1134" s="5">
        <f>VLOOKUP(B1134,'[1]Current Slope List'!$A$29:$M$1904,3,FALSE)</f>
        <v>2</v>
      </c>
      <c r="F1134" s="6">
        <f t="shared" si="34"/>
        <v>2</v>
      </c>
      <c r="G1134" s="6" t="str">
        <f>VLOOKUP(B1134,'[1]Current Slope List'!$A$29:$M$1904,4,FALSE)</f>
        <v>WS&amp;L</v>
      </c>
      <c r="H1134" s="6" t="str">
        <f>VLOOKUP(B1134,'[1]Current Slope List'!$A$29:$M$1904,5,FALSE)</f>
        <v>W</v>
      </c>
      <c r="I1134" s="6" t="s">
        <v>1936</v>
      </c>
      <c r="K1134" s="6">
        <f>VLOOKUP(B1134,'[1]Current Slope List'!$A$29:$M$1904,11,FALSE)</f>
        <v>0</v>
      </c>
      <c r="L1134" s="5" t="s">
        <v>2089</v>
      </c>
      <c r="M1134" s="5" t="s">
        <v>2090</v>
      </c>
      <c r="N1134" s="5" t="s">
        <v>1725</v>
      </c>
      <c r="O1134" s="7" t="s">
        <v>49</v>
      </c>
      <c r="P1134" s="6" t="s">
        <v>49</v>
      </c>
      <c r="Q1134" s="6" t="s">
        <v>49</v>
      </c>
      <c r="R1134" s="6" t="s">
        <v>49</v>
      </c>
      <c r="S1134" s="6" t="s">
        <v>49</v>
      </c>
      <c r="T1134" s="6" t="s">
        <v>49</v>
      </c>
      <c r="U1134" s="6" t="s">
        <v>49</v>
      </c>
      <c r="V1134" s="6" t="s">
        <v>49</v>
      </c>
      <c r="W1134" s="6" t="s">
        <v>49</v>
      </c>
      <c r="X1134" s="6" t="s">
        <v>49</v>
      </c>
      <c r="Y1134" s="6" t="s">
        <v>49</v>
      </c>
      <c r="Z1134" s="6" t="s">
        <v>49</v>
      </c>
      <c r="AA1134" s="9" t="s">
        <v>116</v>
      </c>
      <c r="AB1134" s="9" t="s">
        <v>116</v>
      </c>
      <c r="AC1134" s="9" t="s">
        <v>116</v>
      </c>
      <c r="AD1134" s="9" t="s">
        <v>116</v>
      </c>
      <c r="AE1134" s="9" t="s">
        <v>49</v>
      </c>
      <c r="AG1134" s="10">
        <f>VLOOKUP(B1134,[1]NPRS!$A$29:$O$1904,10,FALSE)</f>
        <v>0</v>
      </c>
      <c r="AH1134" s="5" t="s">
        <v>1698</v>
      </c>
      <c r="AI1134" s="6" t="str">
        <f>IF(VLOOKUP(B1134,'[1]intensive 2019'!$A$2:$E$145,1,TRUE)=B1134,"Y","N")</f>
        <v>N</v>
      </c>
      <c r="AJ1134" s="6" t="s">
        <v>50</v>
      </c>
      <c r="AK1134" s="5">
        <v>11</v>
      </c>
      <c r="AL1134" s="6" t="s">
        <v>50</v>
      </c>
      <c r="AM1134" s="6" t="s">
        <v>50</v>
      </c>
      <c r="AN1134" s="6" t="s">
        <v>50</v>
      </c>
      <c r="AO1134" s="6" t="s">
        <v>50</v>
      </c>
      <c r="AP1134" s="6" t="s">
        <v>50</v>
      </c>
    </row>
    <row r="1135" spans="1:42" hidden="1">
      <c r="A1135" s="5">
        <v>1134</v>
      </c>
      <c r="B1135" s="5" t="s">
        <v>2094</v>
      </c>
      <c r="C1135" s="6" t="str">
        <f>IF(VLOOKUP(B1135,'[1]Current Slope List'!$A$29:$M$1904,1,FALSE)=B1135,"Y","N")</f>
        <v>Y</v>
      </c>
      <c r="D1135" s="5" t="str">
        <f>VLOOKUP(B1135,'[1]Current Slope List'!$A$29:$M$1904,2,FALSE)</f>
        <v>11SW-C/CR592</v>
      </c>
      <c r="E1135" s="5">
        <f>VLOOKUP(B1135,'[1]Current Slope List'!$A$29:$M$1904,3,FALSE)</f>
        <v>0</v>
      </c>
      <c r="F1135" s="6" t="str">
        <f t="shared" si="34"/>
        <v>WHOLE</v>
      </c>
      <c r="G1135" s="6" t="str">
        <f>VLOOKUP(B1135,'[1]Current Slope List'!$A$29:$M$1904,4,FALSE)</f>
        <v>WS&amp;L</v>
      </c>
      <c r="H1135" s="6" t="str">
        <f>VLOOKUP(B1135,'[1]Current Slope List'!$A$29:$M$1904,5,FALSE)</f>
        <v>W</v>
      </c>
      <c r="I1135" s="6" t="s">
        <v>1936</v>
      </c>
      <c r="K1135" s="6" t="str">
        <f>VLOOKUP(B1135,'[1]Current Slope List'!$A$29:$M$1904,11,FALSE)</f>
        <v>Pokfulam</v>
      </c>
      <c r="L1135" s="5" t="s">
        <v>2095</v>
      </c>
      <c r="M1135" s="5" t="s">
        <v>2096</v>
      </c>
      <c r="N1135" s="5" t="s">
        <v>1697</v>
      </c>
      <c r="O1135" s="7" t="s">
        <v>46</v>
      </c>
      <c r="P1135" s="7">
        <v>60</v>
      </c>
      <c r="Q1135" s="7">
        <v>7.5</v>
      </c>
      <c r="R1135" s="7">
        <v>65</v>
      </c>
      <c r="S1135" s="7">
        <f t="shared" si="35"/>
        <v>487.5</v>
      </c>
      <c r="T1135" s="17">
        <v>0</v>
      </c>
      <c r="U1135" s="17">
        <v>1</v>
      </c>
      <c r="V1135" s="12">
        <v>0</v>
      </c>
      <c r="W1135" s="12">
        <v>0</v>
      </c>
      <c r="X1135" s="12">
        <v>0</v>
      </c>
      <c r="Y1135" s="6" t="s">
        <v>1701</v>
      </c>
      <c r="Z1135" s="6" t="s">
        <v>62</v>
      </c>
      <c r="AA1135" s="9">
        <v>1</v>
      </c>
      <c r="AB1135" s="9">
        <v>45</v>
      </c>
      <c r="AC1135" s="9">
        <v>85</v>
      </c>
      <c r="AD1135" s="9" t="s">
        <v>79</v>
      </c>
      <c r="AE1135" s="9" t="s">
        <v>72</v>
      </c>
      <c r="AF1135" s="5">
        <v>3</v>
      </c>
      <c r="AG1135" s="10">
        <f>VLOOKUP(B1135,[1]NPRS!$A$29:$O$1904,10,FALSE)</f>
        <v>0</v>
      </c>
      <c r="AH1135" s="5" t="s">
        <v>1698</v>
      </c>
      <c r="AI1135" s="6" t="str">
        <f>IF(VLOOKUP(B1135,'[1]intensive 2019'!$A$2:$E$145,1,TRUE)=B1135,"Y","N")</f>
        <v>N</v>
      </c>
      <c r="AJ1135" s="6" t="s">
        <v>50</v>
      </c>
      <c r="AK1135" s="5">
        <v>18</v>
      </c>
      <c r="AL1135" s="6" t="s">
        <v>50</v>
      </c>
      <c r="AM1135" s="6" t="s">
        <v>50</v>
      </c>
      <c r="AN1135" s="6" t="s">
        <v>50</v>
      </c>
      <c r="AO1135" s="6" t="s">
        <v>50</v>
      </c>
      <c r="AP1135" s="6" t="s">
        <v>50</v>
      </c>
    </row>
    <row r="1136" spans="1:42" hidden="1">
      <c r="A1136" s="5">
        <v>1135</v>
      </c>
      <c r="B1136" s="5" t="s">
        <v>2097</v>
      </c>
      <c r="C1136" s="6" t="str">
        <f>IF(VLOOKUP(B1136,'[1]Current Slope List'!$A$29:$M$1904,1,FALSE)=B1136,"Y","N")</f>
        <v>Y</v>
      </c>
      <c r="D1136" s="5" t="str">
        <f>VLOOKUP(B1136,'[1]Current Slope List'!$A$29:$M$1904,2,FALSE)</f>
        <v>11SW-C/C934</v>
      </c>
      <c r="E1136" s="5">
        <f>VLOOKUP(B1136,'[1]Current Slope List'!$A$29:$M$1904,3,FALSE)</f>
        <v>1</v>
      </c>
      <c r="F1136" s="6">
        <f t="shared" si="34"/>
        <v>1</v>
      </c>
      <c r="G1136" s="6" t="str">
        <f>VLOOKUP(B1136,'[1]Current Slope List'!$A$29:$M$1904,4,FALSE)</f>
        <v>WS&amp;L</v>
      </c>
      <c r="H1136" s="6" t="str">
        <f>VLOOKUP(B1136,'[1]Current Slope List'!$A$29:$M$1904,5,FALSE)</f>
        <v>W</v>
      </c>
      <c r="I1136" s="6" t="s">
        <v>1936</v>
      </c>
      <c r="K1136" s="6" t="str">
        <f>VLOOKUP(B1136,'[1]Current Slope List'!$A$29:$M$1904,11,FALSE)</f>
        <v>Pokfulam</v>
      </c>
      <c r="L1136" s="5" t="s">
        <v>2095</v>
      </c>
      <c r="M1136" s="5" t="s">
        <v>2096</v>
      </c>
      <c r="N1136" s="5" t="s">
        <v>1697</v>
      </c>
      <c r="O1136" s="7" t="s">
        <v>125</v>
      </c>
      <c r="P1136" s="7">
        <v>39</v>
      </c>
      <c r="Q1136" s="7">
        <v>7.4</v>
      </c>
      <c r="R1136" s="7">
        <v>52</v>
      </c>
      <c r="S1136" s="7">
        <f t="shared" si="35"/>
        <v>384.8</v>
      </c>
      <c r="T1136" s="17">
        <v>0</v>
      </c>
      <c r="U1136" s="17">
        <v>0.9</v>
      </c>
      <c r="V1136" s="17">
        <v>0</v>
      </c>
      <c r="W1136" s="17">
        <v>0.1</v>
      </c>
      <c r="X1136" s="17">
        <v>0</v>
      </c>
      <c r="Y1136" s="6" t="s">
        <v>1701</v>
      </c>
      <c r="Z1136" s="6" t="s">
        <v>62</v>
      </c>
      <c r="AA1136" s="9" t="s">
        <v>116</v>
      </c>
      <c r="AB1136" s="9" t="s">
        <v>116</v>
      </c>
      <c r="AC1136" s="9" t="s">
        <v>116</v>
      </c>
      <c r="AD1136" s="9" t="s">
        <v>116</v>
      </c>
      <c r="AE1136" s="9" t="s">
        <v>49</v>
      </c>
      <c r="AF1136" s="5">
        <v>3</v>
      </c>
      <c r="AG1136" s="10">
        <f>VLOOKUP(B1136,[1]NPRS!$A$29:$O$1904,10,FALSE)</f>
        <v>0</v>
      </c>
      <c r="AH1136" s="5" t="s">
        <v>1698</v>
      </c>
      <c r="AI1136" s="6" t="str">
        <f>IF(VLOOKUP(B1136,'[1]intensive 2019'!$A$2:$E$145,1,TRUE)=B1136,"Y","N")</f>
        <v>N</v>
      </c>
      <c r="AJ1136" s="6" t="s">
        <v>50</v>
      </c>
      <c r="AK1136" s="5">
        <v>3</v>
      </c>
      <c r="AL1136" s="6" t="s">
        <v>50</v>
      </c>
      <c r="AM1136" s="6" t="s">
        <v>50</v>
      </c>
      <c r="AN1136" s="6" t="s">
        <v>50</v>
      </c>
      <c r="AO1136" s="6" t="s">
        <v>50</v>
      </c>
      <c r="AP1136" s="6" t="s">
        <v>50</v>
      </c>
    </row>
    <row r="1137" spans="1:42" hidden="1">
      <c r="A1137" s="5">
        <v>1136</v>
      </c>
      <c r="B1137" s="5" t="s">
        <v>2098</v>
      </c>
      <c r="C1137" s="6" t="str">
        <f>IF(VLOOKUP(B1137,'[1]Current Slope List'!$A$29:$M$1904,1,FALSE)=B1137,"Y","N")</f>
        <v>Y</v>
      </c>
      <c r="D1137" s="5" t="str">
        <f>VLOOKUP(B1137,'[1]Current Slope List'!$A$29:$M$1904,2,FALSE)</f>
        <v>11SW-C/CR935</v>
      </c>
      <c r="E1137" s="5">
        <f>VLOOKUP(B1137,'[1]Current Slope List'!$A$29:$M$1904,3,FALSE)</f>
        <v>0</v>
      </c>
      <c r="F1137" s="6" t="str">
        <f t="shared" si="34"/>
        <v>WHOLE</v>
      </c>
      <c r="G1137" s="6" t="str">
        <f>VLOOKUP(B1137,'[1]Current Slope List'!$A$29:$M$1904,4,FALSE)</f>
        <v>WS&amp;L</v>
      </c>
      <c r="H1137" s="6" t="str">
        <f>VLOOKUP(B1137,'[1]Current Slope List'!$A$29:$M$1904,5,FALSE)</f>
        <v>W</v>
      </c>
      <c r="I1137" s="6" t="s">
        <v>1936</v>
      </c>
      <c r="K1137" s="6" t="str">
        <f>VLOOKUP(B1137,'[1]Current Slope List'!$A$29:$M$1904,11,FALSE)</f>
        <v>Pokfulam</v>
      </c>
      <c r="L1137" s="5" t="s">
        <v>2095</v>
      </c>
      <c r="M1137" s="5" t="s">
        <v>2096</v>
      </c>
      <c r="N1137" s="5" t="s">
        <v>1697</v>
      </c>
      <c r="O1137" s="7" t="s">
        <v>125</v>
      </c>
      <c r="P1137" s="7">
        <v>30</v>
      </c>
      <c r="Q1137" s="7">
        <v>7.4</v>
      </c>
      <c r="R1137" s="7">
        <v>30</v>
      </c>
      <c r="S1137" s="7">
        <f t="shared" si="35"/>
        <v>222</v>
      </c>
      <c r="T1137" s="17">
        <v>0</v>
      </c>
      <c r="U1137" s="17">
        <v>1</v>
      </c>
      <c r="V1137" s="17">
        <v>0</v>
      </c>
      <c r="W1137" s="17">
        <v>0</v>
      </c>
      <c r="X1137" s="17">
        <v>0</v>
      </c>
      <c r="Y1137" s="6" t="s">
        <v>61</v>
      </c>
      <c r="Z1137" s="6" t="s">
        <v>62</v>
      </c>
      <c r="AA1137" s="9">
        <v>2.2999999999999998</v>
      </c>
      <c r="AB1137" s="9">
        <v>45</v>
      </c>
      <c r="AC1137" s="9">
        <v>85</v>
      </c>
      <c r="AD1137" s="9" t="s">
        <v>56</v>
      </c>
      <c r="AE1137" s="9" t="s">
        <v>72</v>
      </c>
      <c r="AF1137" s="5">
        <v>2</v>
      </c>
      <c r="AG1137" s="10">
        <f>VLOOKUP(B1137,[1]NPRS!$A$29:$O$1904,10,FALSE)</f>
        <v>0</v>
      </c>
      <c r="AH1137" s="5" t="s">
        <v>1698</v>
      </c>
      <c r="AI1137" s="6" t="str">
        <f>IF(VLOOKUP(B1137,'[1]intensive 2019'!$A$2:$E$145,1,TRUE)=B1137,"Y","N")</f>
        <v>N</v>
      </c>
      <c r="AJ1137" s="6" t="s">
        <v>50</v>
      </c>
      <c r="AK1137" s="5">
        <v>12</v>
      </c>
      <c r="AL1137" s="6" t="s">
        <v>50</v>
      </c>
      <c r="AM1137" s="6" t="s">
        <v>50</v>
      </c>
      <c r="AN1137" s="6" t="s">
        <v>50</v>
      </c>
      <c r="AO1137" s="6" t="s">
        <v>50</v>
      </c>
      <c r="AP1137" s="6" t="s">
        <v>50</v>
      </c>
    </row>
    <row r="1138" spans="1:42" hidden="1">
      <c r="A1138" s="5">
        <v>1137</v>
      </c>
      <c r="B1138" s="5" t="s">
        <v>2099</v>
      </c>
      <c r="C1138" s="6" t="str">
        <f>IF(VLOOKUP(B1138,'[1]Current Slope List'!$A$29:$M$1904,1,FALSE)=B1138,"Y","N")</f>
        <v>Y</v>
      </c>
      <c r="D1138" s="5" t="str">
        <f>VLOOKUP(B1138,'[1]Current Slope List'!$A$29:$M$1904,2,FALSE)</f>
        <v>11SW-C/FR195</v>
      </c>
      <c r="E1138" s="5" t="str">
        <f>VLOOKUP(B1138,'[1]Current Slope List'!$A$29:$M$1904,3,FALSE)</f>
        <v>1,2</v>
      </c>
      <c r="F1138" s="6" t="str">
        <f t="shared" si="34"/>
        <v>1,2</v>
      </c>
      <c r="G1138" s="6" t="str">
        <f>VLOOKUP(B1138,'[1]Current Slope List'!$A$29:$M$1904,4,FALSE)</f>
        <v>WS&amp;L</v>
      </c>
      <c r="H1138" s="6" t="str">
        <f>VLOOKUP(B1138,'[1]Current Slope List'!$A$29:$M$1904,5,FALSE)</f>
        <v>W</v>
      </c>
      <c r="I1138" s="6" t="s">
        <v>1936</v>
      </c>
      <c r="K1138" s="6">
        <f>VLOOKUP(B1138,'[1]Current Slope List'!$A$29:$M$1904,11,FALSE)</f>
        <v>0</v>
      </c>
      <c r="L1138" s="5" t="s">
        <v>2100</v>
      </c>
      <c r="M1138" s="5" t="s">
        <v>2101</v>
      </c>
      <c r="N1138" s="5" t="s">
        <v>2102</v>
      </c>
      <c r="O1138" s="7" t="s">
        <v>46</v>
      </c>
      <c r="P1138" s="7">
        <v>40</v>
      </c>
      <c r="Q1138" s="7">
        <v>5</v>
      </c>
      <c r="R1138" s="7">
        <v>25</v>
      </c>
      <c r="S1138" s="7">
        <f t="shared" si="35"/>
        <v>125</v>
      </c>
      <c r="T1138" s="17">
        <v>0</v>
      </c>
      <c r="U1138" s="17">
        <v>1</v>
      </c>
      <c r="V1138" s="17">
        <v>0</v>
      </c>
      <c r="W1138" s="17">
        <v>0</v>
      </c>
      <c r="X1138" s="17">
        <v>0</v>
      </c>
      <c r="Y1138" s="6" t="s">
        <v>61</v>
      </c>
      <c r="Z1138" s="6" t="s">
        <v>62</v>
      </c>
      <c r="AA1138" s="9" t="s">
        <v>270</v>
      </c>
      <c r="AB1138" s="9" t="s">
        <v>296</v>
      </c>
      <c r="AC1138" s="9" t="s">
        <v>121</v>
      </c>
      <c r="AD1138" s="9" t="s">
        <v>56</v>
      </c>
      <c r="AE1138" s="9" t="s">
        <v>62</v>
      </c>
      <c r="AF1138" s="5">
        <v>2</v>
      </c>
      <c r="AG1138" s="10">
        <f>VLOOKUP(B1138,[1]NPRS!$A$29:$O$1904,10,FALSE)</f>
        <v>5</v>
      </c>
      <c r="AH1138" s="5" t="s">
        <v>1698</v>
      </c>
      <c r="AI1138" s="6" t="str">
        <f>IF(VLOOKUP(B1138,'[1]intensive 2019'!$A$2:$E$145,1,TRUE)=B1138,"Y","N")</f>
        <v>N</v>
      </c>
      <c r="AJ1138" s="6" t="s">
        <v>50</v>
      </c>
      <c r="AK1138" s="5">
        <v>5</v>
      </c>
      <c r="AL1138" s="6" t="s">
        <v>50</v>
      </c>
      <c r="AM1138" s="6" t="s">
        <v>50</v>
      </c>
      <c r="AN1138" s="6" t="s">
        <v>50</v>
      </c>
      <c r="AO1138" s="6" t="s">
        <v>50</v>
      </c>
      <c r="AP1138" s="6" t="s">
        <v>50</v>
      </c>
    </row>
    <row r="1139" spans="1:42" hidden="1">
      <c r="A1139" s="5">
        <v>1138</v>
      </c>
      <c r="B1139" s="5" t="s">
        <v>2103</v>
      </c>
      <c r="C1139" s="6" t="str">
        <f>IF(VLOOKUP(B1139,'[1]Current Slope List'!$A$29:$M$1904,1,FALSE)=B1139,"Y","N")</f>
        <v>Y</v>
      </c>
      <c r="D1139" s="5" t="str">
        <f>VLOOKUP(B1139,'[1]Current Slope List'!$A$29:$M$1904,2,FALSE)</f>
        <v>11SW-C/R316</v>
      </c>
      <c r="E1139" s="5">
        <f>VLOOKUP(B1139,'[1]Current Slope List'!$A$29:$M$1904,3,FALSE)</f>
        <v>0</v>
      </c>
      <c r="F1139" s="6" t="str">
        <f t="shared" si="34"/>
        <v>WHOLE</v>
      </c>
      <c r="G1139" s="6" t="str">
        <f>VLOOKUP(B1139,'[1]Current Slope List'!$A$29:$M$1904,4,FALSE)</f>
        <v>WS&amp;L</v>
      </c>
      <c r="H1139" s="6" t="str">
        <f>VLOOKUP(B1139,'[1]Current Slope List'!$A$29:$M$1904,5,FALSE)</f>
        <v>W</v>
      </c>
      <c r="I1139" s="6" t="s">
        <v>1936</v>
      </c>
      <c r="K1139" s="6" t="str">
        <f>VLOOKUP(B1139,'[1]Current Slope List'!$A$29:$M$1904,11,FALSE)</f>
        <v>Pokfulam</v>
      </c>
      <c r="L1139" s="5" t="s">
        <v>2104</v>
      </c>
      <c r="M1139" s="5" t="s">
        <v>2105</v>
      </c>
      <c r="N1139" s="5" t="s">
        <v>1697</v>
      </c>
      <c r="O1139" s="7" t="s">
        <v>125</v>
      </c>
      <c r="P1139" s="6" t="s">
        <v>49</v>
      </c>
      <c r="Q1139" s="6" t="s">
        <v>49</v>
      </c>
      <c r="R1139" s="6" t="s">
        <v>49</v>
      </c>
      <c r="S1139" s="6" t="s">
        <v>49</v>
      </c>
      <c r="T1139" s="6" t="s">
        <v>49</v>
      </c>
      <c r="U1139" s="6" t="s">
        <v>49</v>
      </c>
      <c r="V1139" s="6" t="s">
        <v>49</v>
      </c>
      <c r="W1139" s="6" t="s">
        <v>49</v>
      </c>
      <c r="X1139" s="6" t="s">
        <v>49</v>
      </c>
      <c r="Y1139" s="6" t="s">
        <v>49</v>
      </c>
      <c r="Z1139" s="6" t="s">
        <v>49</v>
      </c>
      <c r="AA1139" s="9" t="s">
        <v>69</v>
      </c>
      <c r="AB1139" s="9">
        <v>30</v>
      </c>
      <c r="AC1139" s="9" t="s">
        <v>55</v>
      </c>
      <c r="AD1139" s="9" t="s">
        <v>97</v>
      </c>
      <c r="AE1139" s="9" t="s">
        <v>62</v>
      </c>
      <c r="AF1139" s="5">
        <v>2</v>
      </c>
      <c r="AG1139" s="10">
        <f>VLOOKUP(B1139,[1]NPRS!$A$29:$O$1904,10,FALSE)</f>
        <v>0</v>
      </c>
      <c r="AH1139" s="5" t="s">
        <v>1728</v>
      </c>
      <c r="AI1139" s="6" t="str">
        <f>IF(VLOOKUP(B1139,'[1]intensive 2019'!$A$2:$E$145,1,TRUE)=B1139,"Y","N")</f>
        <v>N</v>
      </c>
      <c r="AJ1139" s="6" t="s">
        <v>50</v>
      </c>
      <c r="AL1139" s="6" t="s">
        <v>50</v>
      </c>
      <c r="AM1139" s="6" t="s">
        <v>50</v>
      </c>
      <c r="AN1139" s="6" t="s">
        <v>50</v>
      </c>
      <c r="AO1139" s="6" t="s">
        <v>50</v>
      </c>
      <c r="AP1139" s="6" t="s">
        <v>50</v>
      </c>
    </row>
    <row r="1140" spans="1:42" hidden="1">
      <c r="A1140" s="5">
        <v>1139</v>
      </c>
      <c r="B1140" s="5" t="s">
        <v>2106</v>
      </c>
      <c r="C1140" s="6" t="str">
        <f>IF(VLOOKUP(B1140,'[1]Current Slope List'!$A$29:$M$1904,1,FALSE)=B1140,"Y","N")</f>
        <v>Y</v>
      </c>
      <c r="D1140" s="5" t="str">
        <f>VLOOKUP(B1140,'[1]Current Slope List'!$A$29:$M$1904,2,FALSE)</f>
        <v>11SW-C/CR69</v>
      </c>
      <c r="E1140" s="5">
        <f>VLOOKUP(B1140,'[1]Current Slope List'!$A$29:$M$1904,3,FALSE)</f>
        <v>2</v>
      </c>
      <c r="F1140" s="6">
        <f t="shared" si="34"/>
        <v>2</v>
      </c>
      <c r="G1140" s="6" t="str">
        <f>VLOOKUP(B1140,'[1]Current Slope List'!$A$29:$M$1904,4,FALSE)</f>
        <v>WS&amp;L</v>
      </c>
      <c r="H1140" s="6" t="str">
        <f>VLOOKUP(B1140,'[1]Current Slope List'!$A$29:$M$1904,5,FALSE)</f>
        <v>W</v>
      </c>
      <c r="I1140" s="6" t="s">
        <v>1936</v>
      </c>
      <c r="K1140" s="6" t="str">
        <f>VLOOKUP(B1140,'[1]Current Slope List'!$A$29:$M$1904,11,FALSE)</f>
        <v>Pokfulam</v>
      </c>
      <c r="L1140" s="5" t="s">
        <v>2107</v>
      </c>
      <c r="M1140" s="5" t="s">
        <v>2108</v>
      </c>
      <c r="N1140" s="5" t="s">
        <v>1697</v>
      </c>
      <c r="O1140" s="7" t="s">
        <v>46</v>
      </c>
      <c r="P1140" s="7">
        <v>40</v>
      </c>
      <c r="Q1140" s="7">
        <v>12</v>
      </c>
      <c r="R1140" s="7">
        <v>90</v>
      </c>
      <c r="S1140" s="7">
        <f t="shared" si="35"/>
        <v>1080</v>
      </c>
      <c r="T1140" s="17">
        <v>0</v>
      </c>
      <c r="U1140" s="17">
        <v>0.8</v>
      </c>
      <c r="V1140" s="17">
        <v>0</v>
      </c>
      <c r="W1140" s="17">
        <v>0.2</v>
      </c>
      <c r="X1140" s="17">
        <v>0</v>
      </c>
      <c r="Y1140" s="6" t="s">
        <v>1701</v>
      </c>
      <c r="Z1140" s="6" t="s">
        <v>62</v>
      </c>
      <c r="AA1140" s="9" t="s">
        <v>2109</v>
      </c>
      <c r="AB1140" s="9" t="s">
        <v>2110</v>
      </c>
      <c r="AC1140" s="9" t="s">
        <v>128</v>
      </c>
      <c r="AD1140" s="9" t="s">
        <v>2111</v>
      </c>
      <c r="AE1140" s="9" t="s">
        <v>303</v>
      </c>
      <c r="AF1140" s="5">
        <v>1</v>
      </c>
      <c r="AG1140" s="10">
        <f>VLOOKUP(B1140,[1]NPRS!$A$29:$O$1904,10,FALSE)</f>
        <v>0</v>
      </c>
      <c r="AH1140" s="5" t="s">
        <v>1698</v>
      </c>
      <c r="AI1140" s="6" t="str">
        <f>IF(VLOOKUP(B1140,'[1]intensive 2019'!$A$2:$E$145,1,TRUE)=B1140,"Y","N")</f>
        <v>N</v>
      </c>
      <c r="AJ1140" s="6" t="s">
        <v>50</v>
      </c>
      <c r="AK1140" s="5">
        <v>21</v>
      </c>
      <c r="AL1140" s="6" t="s">
        <v>50</v>
      </c>
      <c r="AM1140" s="6" t="s">
        <v>50</v>
      </c>
      <c r="AN1140" s="6" t="s">
        <v>50</v>
      </c>
      <c r="AO1140" s="6" t="s">
        <v>50</v>
      </c>
      <c r="AP1140" s="6" t="s">
        <v>50</v>
      </c>
    </row>
    <row r="1141" spans="1:42" hidden="1">
      <c r="A1141" s="5">
        <v>1140</v>
      </c>
      <c r="B1141" s="5" t="s">
        <v>2112</v>
      </c>
      <c r="C1141" s="6" t="str">
        <f>IF(VLOOKUP(B1141,'[1]Current Slope List'!$A$29:$M$1904,1,FALSE)=B1141,"Y","N")</f>
        <v>Y</v>
      </c>
      <c r="D1141" s="5" t="str">
        <f>VLOOKUP(B1141,'[1]Current Slope List'!$A$29:$M$1904,2,FALSE)</f>
        <v>11SW-C/C709</v>
      </c>
      <c r="E1141" s="5">
        <f>VLOOKUP(B1141,'[1]Current Slope List'!$A$29:$M$1904,3,FALSE)</f>
        <v>0</v>
      </c>
      <c r="F1141" s="6" t="str">
        <f t="shared" si="34"/>
        <v>WHOLE</v>
      </c>
      <c r="G1141" s="6" t="str">
        <f>VLOOKUP(B1141,'[1]Current Slope List'!$A$29:$M$1904,4,FALSE)</f>
        <v>WS&amp;L</v>
      </c>
      <c r="H1141" s="6" t="str">
        <f>VLOOKUP(B1141,'[1]Current Slope List'!$A$29:$M$1904,5,FALSE)</f>
        <v>W</v>
      </c>
      <c r="I1141" s="6" t="s">
        <v>1936</v>
      </c>
      <c r="K1141" s="6" t="str">
        <f>VLOOKUP(B1141,'[1]Current Slope List'!$A$29:$M$1904,11,FALSE)</f>
        <v>Pokfulam</v>
      </c>
      <c r="L1141" s="5" t="s">
        <v>2107</v>
      </c>
      <c r="M1141" s="5" t="s">
        <v>2108</v>
      </c>
      <c r="N1141" s="5" t="s">
        <v>1697</v>
      </c>
      <c r="O1141" s="7" t="s">
        <v>46</v>
      </c>
      <c r="P1141" s="7">
        <v>50</v>
      </c>
      <c r="Q1141" s="7">
        <v>5</v>
      </c>
      <c r="R1141" s="7">
        <v>15</v>
      </c>
      <c r="S1141" s="7">
        <f t="shared" si="35"/>
        <v>75</v>
      </c>
      <c r="T1141" s="17">
        <v>0</v>
      </c>
      <c r="U1141" s="17">
        <v>1</v>
      </c>
      <c r="V1141" s="17">
        <v>0</v>
      </c>
      <c r="W1141" s="17">
        <v>0</v>
      </c>
      <c r="X1141" s="17">
        <v>0</v>
      </c>
      <c r="Y1141" s="6" t="s">
        <v>61</v>
      </c>
      <c r="Z1141" s="6" t="s">
        <v>62</v>
      </c>
      <c r="AA1141" s="9" t="s">
        <v>116</v>
      </c>
      <c r="AB1141" s="9" t="s">
        <v>116</v>
      </c>
      <c r="AC1141" s="9" t="s">
        <v>116</v>
      </c>
      <c r="AD1141" s="9" t="s">
        <v>116</v>
      </c>
      <c r="AE1141" s="9" t="s">
        <v>49</v>
      </c>
      <c r="AF1141" s="5">
        <v>2</v>
      </c>
      <c r="AG1141" s="10">
        <f>VLOOKUP(B1141,[1]NPRS!$A$29:$O$1904,10,FALSE)</f>
        <v>0.28999999999999998</v>
      </c>
      <c r="AH1141" s="5" t="s">
        <v>1698</v>
      </c>
      <c r="AI1141" s="6" t="str">
        <f>IF(VLOOKUP(B1141,'[1]intensive 2019'!$A$2:$E$145,1,TRUE)=B1141,"Y","N")</f>
        <v>N</v>
      </c>
      <c r="AJ1141" s="6" t="s">
        <v>50</v>
      </c>
      <c r="AK1141" s="5">
        <v>4</v>
      </c>
      <c r="AL1141" s="6" t="s">
        <v>50</v>
      </c>
      <c r="AM1141" s="6" t="s">
        <v>50</v>
      </c>
      <c r="AN1141" s="6" t="s">
        <v>50</v>
      </c>
      <c r="AO1141" s="6" t="s">
        <v>50</v>
      </c>
      <c r="AP1141" s="6" t="s">
        <v>50</v>
      </c>
    </row>
    <row r="1142" spans="1:42" hidden="1">
      <c r="A1142" s="5">
        <v>1141</v>
      </c>
      <c r="B1142" s="5" t="s">
        <v>2113</v>
      </c>
      <c r="C1142" s="6" t="str">
        <f>IF(VLOOKUP(B1142,'[1]Current Slope List'!$A$29:$M$1904,1,FALSE)=B1142,"Y","N")</f>
        <v>Y</v>
      </c>
      <c r="D1142" s="5" t="str">
        <f>VLOOKUP(B1142,'[1]Current Slope List'!$A$29:$M$1904,2,FALSE)</f>
        <v>11SW-C/F23</v>
      </c>
      <c r="E1142" s="5">
        <f>VLOOKUP(B1142,'[1]Current Slope List'!$A$29:$M$1904,3,FALSE)</f>
        <v>0</v>
      </c>
      <c r="F1142" s="6" t="str">
        <f t="shared" si="34"/>
        <v>WHOLE</v>
      </c>
      <c r="G1142" s="6" t="str">
        <f>VLOOKUP(B1142,'[1]Current Slope List'!$A$29:$M$1904,4,FALSE)</f>
        <v>WS&amp;L</v>
      </c>
      <c r="H1142" s="6" t="str">
        <f>VLOOKUP(B1142,'[1]Current Slope List'!$A$29:$M$1904,5,FALSE)</f>
        <v>W</v>
      </c>
      <c r="I1142" s="6" t="s">
        <v>1936</v>
      </c>
      <c r="K1142" s="6" t="str">
        <f>VLOOKUP(B1142,'[1]Current Slope List'!$A$29:$M$1904,11,FALSE)</f>
        <v>Pokfulam</v>
      </c>
      <c r="L1142" s="5" t="s">
        <v>2107</v>
      </c>
      <c r="M1142" s="5" t="s">
        <v>2108</v>
      </c>
      <c r="N1142" s="5" t="s">
        <v>1697</v>
      </c>
      <c r="O1142" s="7" t="s">
        <v>46</v>
      </c>
      <c r="P1142" s="7">
        <v>35</v>
      </c>
      <c r="Q1142" s="7">
        <v>20</v>
      </c>
      <c r="R1142" s="7">
        <v>147</v>
      </c>
      <c r="S1142" s="7">
        <f t="shared" si="35"/>
        <v>2940</v>
      </c>
      <c r="T1142" s="17">
        <v>0</v>
      </c>
      <c r="U1142" s="17">
        <v>1</v>
      </c>
      <c r="V1142" s="17">
        <v>0</v>
      </c>
      <c r="W1142" s="17">
        <v>0</v>
      </c>
      <c r="X1142" s="12">
        <v>0</v>
      </c>
      <c r="Y1142" s="6" t="s">
        <v>84</v>
      </c>
      <c r="Z1142" s="6" t="s">
        <v>62</v>
      </c>
      <c r="AA1142" s="9" t="s">
        <v>116</v>
      </c>
      <c r="AB1142" s="9" t="s">
        <v>116</v>
      </c>
      <c r="AC1142" s="9" t="s">
        <v>116</v>
      </c>
      <c r="AD1142" s="9" t="s">
        <v>116</v>
      </c>
      <c r="AE1142" s="9" t="s">
        <v>49</v>
      </c>
      <c r="AF1142" s="5">
        <v>2</v>
      </c>
      <c r="AG1142" s="10">
        <f>VLOOKUP(B1142,[1]NPRS!$A$29:$O$1904,10,FALSE)</f>
        <v>11.44</v>
      </c>
      <c r="AH1142" s="5" t="s">
        <v>1698</v>
      </c>
      <c r="AI1142" s="6" t="str">
        <f>IF(VLOOKUP(B1142,'[1]intensive 2019'!$A$2:$E$145,1,TRUE)=B1142,"Y","N")</f>
        <v>N</v>
      </c>
      <c r="AJ1142" s="6" t="s">
        <v>50</v>
      </c>
      <c r="AK1142" s="5">
        <v>177</v>
      </c>
      <c r="AL1142" s="6" t="s">
        <v>50</v>
      </c>
      <c r="AM1142" s="6" t="s">
        <v>50</v>
      </c>
      <c r="AN1142" s="6" t="s">
        <v>50</v>
      </c>
      <c r="AO1142" s="6" t="s">
        <v>50</v>
      </c>
      <c r="AP1142" s="6" t="s">
        <v>50</v>
      </c>
    </row>
    <row r="1143" spans="1:42" hidden="1">
      <c r="A1143" s="5">
        <v>1142</v>
      </c>
      <c r="B1143" s="5" t="s">
        <v>2114</v>
      </c>
      <c r="C1143" s="6" t="str">
        <f>IF(VLOOKUP(B1143,'[1]Current Slope List'!$A$29:$M$1904,1,FALSE)=B1143,"Y","N")</f>
        <v>Y</v>
      </c>
      <c r="D1143" s="5" t="str">
        <f>VLOOKUP(B1143,'[1]Current Slope List'!$A$29:$M$1904,2,FALSE)</f>
        <v>11SW-C/F24</v>
      </c>
      <c r="E1143" s="5">
        <f>VLOOKUP(B1143,'[1]Current Slope List'!$A$29:$M$1904,3,FALSE)</f>
        <v>0</v>
      </c>
      <c r="F1143" s="6" t="str">
        <f t="shared" si="34"/>
        <v>WHOLE</v>
      </c>
      <c r="G1143" s="6" t="str">
        <f>VLOOKUP(B1143,'[1]Current Slope List'!$A$29:$M$1904,4,FALSE)</f>
        <v>WS&amp;L</v>
      </c>
      <c r="H1143" s="6" t="str">
        <f>VLOOKUP(B1143,'[1]Current Slope List'!$A$29:$M$1904,5,FALSE)</f>
        <v>W</v>
      </c>
      <c r="I1143" s="6" t="s">
        <v>1936</v>
      </c>
      <c r="K1143" s="6" t="str">
        <f>VLOOKUP(B1143,'[1]Current Slope List'!$A$29:$M$1904,11,FALSE)</f>
        <v>Pokfulam</v>
      </c>
      <c r="L1143" s="5" t="s">
        <v>2107</v>
      </c>
      <c r="M1143" s="5" t="s">
        <v>2108</v>
      </c>
      <c r="N1143" s="5" t="s">
        <v>1697</v>
      </c>
      <c r="O1143" s="7" t="s">
        <v>125</v>
      </c>
      <c r="P1143" s="7">
        <v>30</v>
      </c>
      <c r="Q1143" s="7">
        <v>12</v>
      </c>
      <c r="R1143" s="7">
        <v>125</v>
      </c>
      <c r="S1143" s="7">
        <f t="shared" si="35"/>
        <v>1500</v>
      </c>
      <c r="T1143" s="17">
        <v>0</v>
      </c>
      <c r="U1143" s="17">
        <v>1</v>
      </c>
      <c r="V1143" s="17">
        <v>0</v>
      </c>
      <c r="W1143" s="17">
        <v>0</v>
      </c>
      <c r="X1143" s="17">
        <v>0</v>
      </c>
      <c r="Y1143" s="6" t="s">
        <v>61</v>
      </c>
      <c r="Z1143" s="6" t="s">
        <v>72</v>
      </c>
      <c r="AA1143" s="9" t="s">
        <v>116</v>
      </c>
      <c r="AB1143" s="9" t="s">
        <v>116</v>
      </c>
      <c r="AC1143" s="9" t="s">
        <v>116</v>
      </c>
      <c r="AD1143" s="9" t="s">
        <v>116</v>
      </c>
      <c r="AE1143" s="9" t="s">
        <v>49</v>
      </c>
      <c r="AF1143" s="5">
        <v>1</v>
      </c>
      <c r="AG1143" s="10">
        <f>VLOOKUP(B1143,[1]NPRS!$A$29:$O$1904,10,FALSE)</f>
        <v>0</v>
      </c>
      <c r="AH1143" s="5" t="s">
        <v>1698</v>
      </c>
      <c r="AI1143" s="6" t="str">
        <f>IF(VLOOKUP(B1143,'[1]intensive 2019'!$A$2:$E$145,1,TRUE)=B1143,"Y","N")</f>
        <v>N</v>
      </c>
      <c r="AJ1143" s="6" t="str">
        <f>IF(VLOOKUP(B1143,[1]PWI!$A$2:$B$239,1,FALSE)=B1143,"Y","N")</f>
        <v>Y</v>
      </c>
      <c r="AK1143" s="5">
        <v>78</v>
      </c>
      <c r="AL1143" s="6" t="s">
        <v>50</v>
      </c>
      <c r="AM1143" s="6" t="str">
        <f>IF(VLOOKUP(B1143,'[1]Ficus Elastica'!$A$2:$B$33,1,FALSE)=B1143,"Y","N")</f>
        <v>Y</v>
      </c>
      <c r="AN1143" s="6" t="s">
        <v>50</v>
      </c>
      <c r="AO1143" s="6" t="s">
        <v>50</v>
      </c>
      <c r="AP1143" s="6" t="s">
        <v>50</v>
      </c>
    </row>
    <row r="1144" spans="1:42" hidden="1">
      <c r="A1144" s="5">
        <v>1143</v>
      </c>
      <c r="B1144" s="5" t="s">
        <v>2115</v>
      </c>
      <c r="C1144" s="6" t="str">
        <f>IF(VLOOKUP(B1144,'[1]Current Slope List'!$A$29:$M$1904,1,FALSE)=B1144,"Y","N")</f>
        <v>Y</v>
      </c>
      <c r="D1144" s="5" t="str">
        <f>VLOOKUP(B1144,'[1]Current Slope List'!$A$29:$M$1904,2,FALSE)</f>
        <v>11SW-C/F25</v>
      </c>
      <c r="E1144" s="5">
        <f>VLOOKUP(B1144,'[1]Current Slope List'!$A$29:$M$1904,3,FALSE)</f>
        <v>0</v>
      </c>
      <c r="F1144" s="6" t="str">
        <f t="shared" si="34"/>
        <v>WHOLE</v>
      </c>
      <c r="G1144" s="6" t="str">
        <f>VLOOKUP(B1144,'[1]Current Slope List'!$A$29:$M$1904,4,FALSE)</f>
        <v>WS&amp;L</v>
      </c>
      <c r="H1144" s="6" t="str">
        <f>VLOOKUP(B1144,'[1]Current Slope List'!$A$29:$M$1904,5,FALSE)</f>
        <v>W</v>
      </c>
      <c r="I1144" s="6" t="s">
        <v>1936</v>
      </c>
      <c r="K1144" s="6" t="str">
        <f>VLOOKUP(B1144,'[1]Current Slope List'!$A$29:$M$1904,11,FALSE)</f>
        <v>Pokfulam</v>
      </c>
      <c r="L1144" s="5" t="s">
        <v>2107</v>
      </c>
      <c r="M1144" s="5" t="s">
        <v>2108</v>
      </c>
      <c r="N1144" s="5" t="s">
        <v>1697</v>
      </c>
      <c r="O1144" s="7" t="s">
        <v>125</v>
      </c>
      <c r="P1144" s="7">
        <v>36</v>
      </c>
      <c r="Q1144" s="7">
        <v>14</v>
      </c>
      <c r="R1144" s="7">
        <v>126</v>
      </c>
      <c r="S1144" s="7">
        <f t="shared" si="35"/>
        <v>1764</v>
      </c>
      <c r="T1144" s="17">
        <v>0.35</v>
      </c>
      <c r="U1144" s="17">
        <v>0.65</v>
      </c>
      <c r="V1144" s="17">
        <v>0</v>
      </c>
      <c r="W1144" s="17">
        <v>0</v>
      </c>
      <c r="X1144" s="17">
        <v>0</v>
      </c>
      <c r="Y1144" s="6" t="s">
        <v>1701</v>
      </c>
      <c r="Z1144" s="6" t="s">
        <v>62</v>
      </c>
      <c r="AA1144" s="9" t="s">
        <v>270</v>
      </c>
      <c r="AB1144" s="9" t="s">
        <v>794</v>
      </c>
      <c r="AC1144" s="9" t="s">
        <v>121</v>
      </c>
      <c r="AD1144" s="9" t="s">
        <v>56</v>
      </c>
      <c r="AE1144" s="9" t="s">
        <v>49</v>
      </c>
      <c r="AF1144" s="5">
        <v>2</v>
      </c>
      <c r="AG1144" s="10">
        <f>VLOOKUP(B1144,[1]NPRS!$A$29:$O$1904,10,FALSE)</f>
        <v>27.74</v>
      </c>
      <c r="AH1144" s="5" t="s">
        <v>1698</v>
      </c>
      <c r="AI1144" s="6" t="str">
        <f>IF(VLOOKUP(B1144,'[1]intensive 2019'!$A$2:$E$145,1,TRUE)=B1144,"Y","N")</f>
        <v>N</v>
      </c>
      <c r="AJ1144" s="6" t="s">
        <v>50</v>
      </c>
      <c r="AK1144" s="5">
        <v>77</v>
      </c>
      <c r="AL1144" s="6" t="s">
        <v>50</v>
      </c>
      <c r="AM1144" s="6" t="s">
        <v>50</v>
      </c>
      <c r="AN1144" s="6" t="s">
        <v>50</v>
      </c>
      <c r="AO1144" s="6" t="s">
        <v>50</v>
      </c>
      <c r="AP1144" s="6" t="s">
        <v>50</v>
      </c>
    </row>
    <row r="1145" spans="1:42" hidden="1">
      <c r="A1145" s="5">
        <v>1144</v>
      </c>
      <c r="B1145" s="5" t="s">
        <v>2116</v>
      </c>
      <c r="C1145" s="6" t="str">
        <f>IF(VLOOKUP(B1145,'[1]Current Slope List'!$A$29:$M$1904,1,FALSE)=B1145,"Y","N")</f>
        <v>Y</v>
      </c>
      <c r="D1145" s="5" t="str">
        <f>VLOOKUP(B1145,'[1]Current Slope List'!$A$29:$M$1904,2,FALSE)</f>
        <v>11SW-C/F26</v>
      </c>
      <c r="E1145" s="5">
        <f>VLOOKUP(B1145,'[1]Current Slope List'!$A$29:$M$1904,3,FALSE)</f>
        <v>0</v>
      </c>
      <c r="F1145" s="6" t="str">
        <f t="shared" si="34"/>
        <v>WHOLE</v>
      </c>
      <c r="G1145" s="6" t="str">
        <f>VLOOKUP(B1145,'[1]Current Slope List'!$A$29:$M$1904,4,FALSE)</f>
        <v>WS&amp;L</v>
      </c>
      <c r="H1145" s="6" t="str">
        <f>VLOOKUP(B1145,'[1]Current Slope List'!$A$29:$M$1904,5,FALSE)</f>
        <v>W</v>
      </c>
      <c r="I1145" s="6" t="s">
        <v>1936</v>
      </c>
      <c r="K1145" s="6" t="str">
        <f>VLOOKUP(B1145,'[1]Current Slope List'!$A$29:$M$1904,11,FALSE)</f>
        <v>Pokfulam</v>
      </c>
      <c r="L1145" s="5" t="s">
        <v>2107</v>
      </c>
      <c r="M1145" s="5" t="s">
        <v>2108</v>
      </c>
      <c r="N1145" s="5" t="s">
        <v>1697</v>
      </c>
      <c r="O1145" s="7" t="s">
        <v>46</v>
      </c>
      <c r="P1145" s="7">
        <v>30</v>
      </c>
      <c r="Q1145" s="7">
        <v>18</v>
      </c>
      <c r="R1145" s="7">
        <v>20</v>
      </c>
      <c r="S1145" s="7">
        <f t="shared" si="35"/>
        <v>360</v>
      </c>
      <c r="T1145" s="17">
        <v>0</v>
      </c>
      <c r="U1145" s="17">
        <v>1</v>
      </c>
      <c r="V1145" s="17">
        <v>0</v>
      </c>
      <c r="W1145" s="17">
        <v>0</v>
      </c>
      <c r="X1145" s="17">
        <v>0</v>
      </c>
      <c r="Y1145" s="6" t="s">
        <v>1701</v>
      </c>
      <c r="Z1145" s="6" t="s">
        <v>62</v>
      </c>
      <c r="AA1145" s="9" t="s">
        <v>116</v>
      </c>
      <c r="AB1145" s="9" t="s">
        <v>116</v>
      </c>
      <c r="AC1145" s="9" t="s">
        <v>116</v>
      </c>
      <c r="AD1145" s="9" t="s">
        <v>116</v>
      </c>
      <c r="AE1145" s="9" t="s">
        <v>49</v>
      </c>
      <c r="AF1145" s="5">
        <v>3</v>
      </c>
      <c r="AG1145" s="10">
        <f>VLOOKUP(B1145,[1]NPRS!$A$29:$O$1904,10,FALSE)</f>
        <v>0</v>
      </c>
      <c r="AH1145" s="5" t="s">
        <v>1698</v>
      </c>
      <c r="AI1145" s="6" t="str">
        <f>IF(VLOOKUP(B1145,'[1]intensive 2019'!$A$2:$E$145,1,TRUE)=B1145,"Y","N")</f>
        <v>N</v>
      </c>
      <c r="AJ1145" s="6" t="s">
        <v>50</v>
      </c>
      <c r="AK1145" s="5">
        <v>29</v>
      </c>
      <c r="AL1145" s="6" t="s">
        <v>50</v>
      </c>
      <c r="AM1145" s="6" t="s">
        <v>50</v>
      </c>
      <c r="AN1145" s="6" t="s">
        <v>50</v>
      </c>
      <c r="AO1145" s="6" t="s">
        <v>50</v>
      </c>
      <c r="AP1145" s="6" t="s">
        <v>50</v>
      </c>
    </row>
    <row r="1146" spans="1:42" hidden="1">
      <c r="A1146" s="5">
        <v>1145</v>
      </c>
      <c r="B1146" s="5" t="s">
        <v>2117</v>
      </c>
      <c r="C1146" s="6" t="str">
        <f>IF(VLOOKUP(B1146,'[1]Current Slope List'!$A$29:$M$1904,1,FALSE)=B1146,"Y","N")</f>
        <v>Y</v>
      </c>
      <c r="D1146" s="5" t="str">
        <f>VLOOKUP(B1146,'[1]Current Slope List'!$A$29:$M$1904,2,FALSE)</f>
        <v>11SW-C/F27</v>
      </c>
      <c r="E1146" s="5">
        <f>VLOOKUP(B1146,'[1]Current Slope List'!$A$29:$M$1904,3,FALSE)</f>
        <v>2</v>
      </c>
      <c r="F1146" s="6">
        <f t="shared" si="34"/>
        <v>2</v>
      </c>
      <c r="G1146" s="6" t="str">
        <f>VLOOKUP(B1146,'[1]Current Slope List'!$A$29:$M$1904,4,FALSE)</f>
        <v>WS&amp;L</v>
      </c>
      <c r="H1146" s="6" t="str">
        <f>VLOOKUP(B1146,'[1]Current Slope List'!$A$29:$M$1904,5,FALSE)</f>
        <v>W</v>
      </c>
      <c r="I1146" s="6" t="s">
        <v>1936</v>
      </c>
      <c r="K1146" s="6" t="str">
        <f>VLOOKUP(B1146,'[1]Current Slope List'!$A$29:$M$1904,11,FALSE)</f>
        <v>Pokfulam</v>
      </c>
      <c r="L1146" s="5" t="s">
        <v>2107</v>
      </c>
      <c r="M1146" s="5" t="s">
        <v>2108</v>
      </c>
      <c r="N1146" s="5" t="s">
        <v>1697</v>
      </c>
      <c r="O1146" s="7" t="s">
        <v>125</v>
      </c>
      <c r="P1146" s="7">
        <v>30</v>
      </c>
      <c r="Q1146" s="7">
        <v>14</v>
      </c>
      <c r="R1146" s="7">
        <v>145</v>
      </c>
      <c r="S1146" s="7">
        <f t="shared" si="35"/>
        <v>2030</v>
      </c>
      <c r="T1146" s="17">
        <v>0</v>
      </c>
      <c r="U1146" s="17">
        <v>0</v>
      </c>
      <c r="V1146" s="17">
        <v>0</v>
      </c>
      <c r="W1146" s="17">
        <v>0</v>
      </c>
      <c r="X1146" s="17">
        <v>1</v>
      </c>
      <c r="Y1146" s="6" t="s">
        <v>1701</v>
      </c>
      <c r="Z1146" s="6" t="s">
        <v>72</v>
      </c>
      <c r="AA1146" s="9" t="s">
        <v>116</v>
      </c>
      <c r="AB1146" s="9" t="s">
        <v>116</v>
      </c>
      <c r="AC1146" s="9" t="s">
        <v>116</v>
      </c>
      <c r="AD1146" s="9" t="s">
        <v>116</v>
      </c>
      <c r="AE1146" s="9" t="s">
        <v>49</v>
      </c>
      <c r="AF1146" s="5">
        <v>1</v>
      </c>
      <c r="AG1146" s="10">
        <f>VLOOKUP(B1146,[1]NPRS!$A$29:$O$1904,10,FALSE)</f>
        <v>6.56</v>
      </c>
      <c r="AH1146" s="5" t="s">
        <v>1698</v>
      </c>
      <c r="AI1146" s="6" t="str">
        <f>IF(VLOOKUP(B1146,'[1]intensive 2019'!$A$2:$E$145,1,TRUE)=B1146,"Y","N")</f>
        <v>N</v>
      </c>
      <c r="AJ1146" s="6" t="s">
        <v>50</v>
      </c>
      <c r="AK1146" s="5">
        <v>39</v>
      </c>
      <c r="AL1146" s="6" t="s">
        <v>50</v>
      </c>
      <c r="AM1146" s="6" t="s">
        <v>50</v>
      </c>
      <c r="AN1146" s="6" t="s">
        <v>50</v>
      </c>
      <c r="AO1146" s="6" t="s">
        <v>50</v>
      </c>
      <c r="AP1146" s="6" t="s">
        <v>50</v>
      </c>
    </row>
    <row r="1147" spans="1:42" hidden="1">
      <c r="A1147" s="5">
        <v>1146</v>
      </c>
      <c r="B1147" s="5" t="s">
        <v>2118</v>
      </c>
      <c r="C1147" s="6" t="str">
        <f>IF(VLOOKUP(B1147,'[1]Current Slope List'!$A$29:$M$1904,1,FALSE)=B1147,"Y","N")</f>
        <v>Y</v>
      </c>
      <c r="D1147" s="5" t="str">
        <f>VLOOKUP(B1147,'[1]Current Slope List'!$A$29:$M$1904,2,FALSE)</f>
        <v>11SW-C/FR273</v>
      </c>
      <c r="E1147" s="5">
        <f>VLOOKUP(B1147,'[1]Current Slope List'!$A$29:$M$1904,3,FALSE)</f>
        <v>0</v>
      </c>
      <c r="F1147" s="6" t="str">
        <f t="shared" si="34"/>
        <v>WHOLE</v>
      </c>
      <c r="G1147" s="6" t="str">
        <f>VLOOKUP(B1147,'[1]Current Slope List'!$A$29:$M$1904,4,FALSE)</f>
        <v>WS&amp;L</v>
      </c>
      <c r="H1147" s="6" t="str">
        <f>VLOOKUP(B1147,'[1]Current Slope List'!$A$29:$M$1904,5,FALSE)</f>
        <v>W</v>
      </c>
      <c r="I1147" s="6" t="s">
        <v>1936</v>
      </c>
      <c r="K1147" s="6" t="str">
        <f>VLOOKUP(B1147,'[1]Current Slope List'!$A$29:$M$1904,11,FALSE)</f>
        <v>Pokfulam</v>
      </c>
      <c r="L1147" s="5" t="s">
        <v>2107</v>
      </c>
      <c r="M1147" s="5" t="s">
        <v>2108</v>
      </c>
      <c r="N1147" s="5" t="s">
        <v>1697</v>
      </c>
      <c r="O1147" s="7" t="s">
        <v>125</v>
      </c>
      <c r="P1147" s="7">
        <v>36</v>
      </c>
      <c r="Q1147" s="7">
        <v>6.7</v>
      </c>
      <c r="R1147" s="7">
        <v>37</v>
      </c>
      <c r="S1147" s="7">
        <f t="shared" si="35"/>
        <v>247.9</v>
      </c>
      <c r="T1147" s="17">
        <v>0</v>
      </c>
      <c r="U1147" s="17">
        <v>1</v>
      </c>
      <c r="V1147" s="17">
        <v>0</v>
      </c>
      <c r="W1147" s="17">
        <v>0</v>
      </c>
      <c r="X1147" s="17">
        <v>0</v>
      </c>
      <c r="Y1147" s="6" t="s">
        <v>61</v>
      </c>
      <c r="Z1147" s="6" t="s">
        <v>62</v>
      </c>
      <c r="AA1147" s="9" t="s">
        <v>305</v>
      </c>
      <c r="AB1147" s="9" t="s">
        <v>288</v>
      </c>
      <c r="AC1147" s="9" t="s">
        <v>121</v>
      </c>
      <c r="AD1147" s="9" t="s">
        <v>113</v>
      </c>
      <c r="AE1147" s="9" t="s">
        <v>62</v>
      </c>
      <c r="AF1147" s="5">
        <v>3</v>
      </c>
      <c r="AG1147" s="10">
        <f>VLOOKUP(B1147,[1]NPRS!$A$29:$O$1904,10,FALSE)</f>
        <v>0</v>
      </c>
      <c r="AH1147" s="5" t="s">
        <v>1698</v>
      </c>
      <c r="AI1147" s="6" t="str">
        <f>IF(VLOOKUP(B1147,'[1]intensive 2019'!$A$2:$E$145,1,TRUE)=B1147,"Y","N")</f>
        <v>N</v>
      </c>
      <c r="AJ1147" s="6" t="s">
        <v>50</v>
      </c>
      <c r="AK1147" s="5">
        <v>25</v>
      </c>
      <c r="AL1147" s="6" t="s">
        <v>50</v>
      </c>
      <c r="AM1147" s="6" t="s">
        <v>50</v>
      </c>
      <c r="AN1147" s="6" t="s">
        <v>50</v>
      </c>
      <c r="AO1147" s="6" t="s">
        <v>50</v>
      </c>
      <c r="AP1147" s="6" t="s">
        <v>50</v>
      </c>
    </row>
    <row r="1148" spans="1:42" hidden="1">
      <c r="A1148" s="5">
        <v>1147</v>
      </c>
      <c r="B1148" s="5" t="s">
        <v>2119</v>
      </c>
      <c r="C1148" s="6" t="str">
        <f>IF(VLOOKUP(B1148,'[1]Current Slope List'!$A$29:$M$1904,1,FALSE)=B1148,"Y","N")</f>
        <v>Y</v>
      </c>
      <c r="D1148" s="5" t="str">
        <f>VLOOKUP(B1148,'[1]Current Slope List'!$A$29:$M$1904,2,FALSE)</f>
        <v>11SW-C/FR278</v>
      </c>
      <c r="E1148" s="5">
        <f>VLOOKUP(B1148,'[1]Current Slope List'!$A$29:$M$1904,3,FALSE)</f>
        <v>1</v>
      </c>
      <c r="F1148" s="6">
        <f t="shared" si="34"/>
        <v>1</v>
      </c>
      <c r="G1148" s="6" t="str">
        <f>VLOOKUP(B1148,'[1]Current Slope List'!$A$29:$M$1904,4,FALSE)</f>
        <v>WS&amp;L</v>
      </c>
      <c r="H1148" s="6" t="str">
        <f>VLOOKUP(B1148,'[1]Current Slope List'!$A$29:$M$1904,5,FALSE)</f>
        <v>W</v>
      </c>
      <c r="I1148" s="6" t="s">
        <v>1936</v>
      </c>
      <c r="K1148" s="6" t="str">
        <f>VLOOKUP(B1148,'[1]Current Slope List'!$A$29:$M$1904,11,FALSE)</f>
        <v>Pokfulam</v>
      </c>
      <c r="L1148" s="5" t="s">
        <v>2107</v>
      </c>
      <c r="M1148" s="5" t="s">
        <v>2108</v>
      </c>
      <c r="N1148" s="5" t="s">
        <v>1697</v>
      </c>
      <c r="O1148" s="7" t="s">
        <v>46</v>
      </c>
      <c r="P1148" s="7">
        <v>28</v>
      </c>
      <c r="Q1148" s="7">
        <v>3.8</v>
      </c>
      <c r="R1148" s="7">
        <v>20</v>
      </c>
      <c r="S1148" s="7">
        <f t="shared" si="35"/>
        <v>76</v>
      </c>
      <c r="T1148" s="17">
        <v>0</v>
      </c>
      <c r="U1148" s="17">
        <v>1</v>
      </c>
      <c r="V1148" s="17">
        <v>0</v>
      </c>
      <c r="W1148" s="17">
        <v>0</v>
      </c>
      <c r="X1148" s="17">
        <v>0</v>
      </c>
      <c r="Y1148" s="6" t="s">
        <v>61</v>
      </c>
      <c r="Z1148" s="6" t="s">
        <v>62</v>
      </c>
      <c r="AA1148" s="9" t="s">
        <v>689</v>
      </c>
      <c r="AB1148" s="9" t="s">
        <v>1841</v>
      </c>
      <c r="AC1148" s="9" t="s">
        <v>121</v>
      </c>
      <c r="AD1148" s="9" t="s">
        <v>56</v>
      </c>
      <c r="AE1148" s="9" t="s">
        <v>62</v>
      </c>
      <c r="AF1148" s="5">
        <v>2</v>
      </c>
      <c r="AG1148" s="10">
        <f>VLOOKUP(B1148,[1]NPRS!$A$29:$O$1904,10,FALSE)</f>
        <v>0.23</v>
      </c>
      <c r="AH1148" s="5" t="s">
        <v>1698</v>
      </c>
      <c r="AI1148" s="6" t="str">
        <f>IF(VLOOKUP(B1148,'[1]intensive 2019'!$A$2:$E$145,1,TRUE)=B1148,"Y","N")</f>
        <v>N</v>
      </c>
      <c r="AJ1148" s="6" t="s">
        <v>50</v>
      </c>
      <c r="AK1148" s="5">
        <v>0</v>
      </c>
      <c r="AL1148" s="6" t="s">
        <v>50</v>
      </c>
      <c r="AM1148" s="6" t="s">
        <v>50</v>
      </c>
      <c r="AN1148" s="6" t="s">
        <v>50</v>
      </c>
      <c r="AO1148" s="6" t="s">
        <v>50</v>
      </c>
      <c r="AP1148" s="6" t="s">
        <v>50</v>
      </c>
    </row>
    <row r="1149" spans="1:42" hidden="1">
      <c r="A1149" s="5">
        <v>1148</v>
      </c>
      <c r="B1149" s="5" t="s">
        <v>2120</v>
      </c>
      <c r="C1149" s="6" t="str">
        <f>IF(VLOOKUP(B1149,'[1]Current Slope List'!$A$29:$M$1904,1,FALSE)=B1149,"Y","N")</f>
        <v>Y</v>
      </c>
      <c r="D1149" s="5" t="str">
        <f>VLOOKUP(B1149,'[1]Current Slope List'!$A$29:$M$1904,2,FALSE)</f>
        <v>11SW-C/F357</v>
      </c>
      <c r="E1149" s="5">
        <f>VLOOKUP(B1149,'[1]Current Slope List'!$A$29:$M$1904,3,FALSE)</f>
        <v>0</v>
      </c>
      <c r="F1149" s="6" t="str">
        <f t="shared" si="34"/>
        <v>WHOLE</v>
      </c>
      <c r="G1149" s="6" t="str">
        <f>VLOOKUP(B1149,'[1]Current Slope List'!$A$29:$M$1904,4,FALSE)</f>
        <v>WS&amp;L</v>
      </c>
      <c r="H1149" s="6" t="str">
        <f>VLOOKUP(B1149,'[1]Current Slope List'!$A$29:$M$1904,5,FALSE)</f>
        <v>W</v>
      </c>
      <c r="I1149" s="6" t="s">
        <v>1936</v>
      </c>
      <c r="K1149" s="6" t="str">
        <f>VLOOKUP(B1149,'[1]Current Slope List'!$A$29:$M$1904,11,FALSE)</f>
        <v>Pokfulam</v>
      </c>
      <c r="L1149" s="5" t="s">
        <v>2107</v>
      </c>
      <c r="M1149" s="5" t="s">
        <v>2108</v>
      </c>
      <c r="N1149" s="5" t="s">
        <v>1697</v>
      </c>
      <c r="O1149" s="7" t="s">
        <v>125</v>
      </c>
      <c r="P1149" s="7">
        <v>50</v>
      </c>
      <c r="Q1149" s="7">
        <v>5.2</v>
      </c>
      <c r="R1149" s="7">
        <v>40</v>
      </c>
      <c r="S1149" s="7">
        <f t="shared" si="35"/>
        <v>208</v>
      </c>
      <c r="T1149" s="17">
        <v>0</v>
      </c>
      <c r="U1149" s="17">
        <v>0.2</v>
      </c>
      <c r="V1149" s="17">
        <v>0</v>
      </c>
      <c r="W1149" s="17">
        <v>0.8</v>
      </c>
      <c r="X1149" s="17">
        <v>0</v>
      </c>
      <c r="Y1149" s="6" t="s">
        <v>1701</v>
      </c>
      <c r="Z1149" s="6" t="s">
        <v>72</v>
      </c>
      <c r="AA1149" s="9" t="s">
        <v>116</v>
      </c>
      <c r="AB1149" s="9" t="s">
        <v>116</v>
      </c>
      <c r="AC1149" s="9" t="s">
        <v>116</v>
      </c>
      <c r="AD1149" s="9" t="s">
        <v>116</v>
      </c>
      <c r="AE1149" s="9" t="s">
        <v>49</v>
      </c>
      <c r="AF1149" s="5">
        <v>3</v>
      </c>
      <c r="AG1149" s="10">
        <f>VLOOKUP(B1149,[1]NPRS!$A$29:$O$1904,10,FALSE)</f>
        <v>0</v>
      </c>
      <c r="AH1149" s="5" t="s">
        <v>1698</v>
      </c>
      <c r="AI1149" s="6" t="str">
        <f>IF(VLOOKUP(B1149,'[1]intensive 2019'!$A$2:$E$145,1,TRUE)=B1149,"Y","N")</f>
        <v>N</v>
      </c>
      <c r="AJ1149" s="6" t="s">
        <v>50</v>
      </c>
      <c r="AK1149" s="5">
        <v>22</v>
      </c>
      <c r="AL1149" s="6" t="s">
        <v>50</v>
      </c>
      <c r="AM1149" s="6" t="s">
        <v>50</v>
      </c>
      <c r="AN1149" s="6" t="s">
        <v>50</v>
      </c>
      <c r="AO1149" s="6" t="s">
        <v>50</v>
      </c>
      <c r="AP1149" s="6" t="s">
        <v>50</v>
      </c>
    </row>
    <row r="1150" spans="1:42" hidden="1">
      <c r="A1150" s="5">
        <v>1149</v>
      </c>
      <c r="B1150" s="5" t="s">
        <v>2121</v>
      </c>
      <c r="C1150" s="6" t="str">
        <f>IF(VLOOKUP(B1150,'[1]Current Slope List'!$A$29:$M$1904,1,FALSE)=B1150,"Y","N")</f>
        <v>Y</v>
      </c>
      <c r="D1150" s="5" t="str">
        <f>VLOOKUP(B1150,'[1]Current Slope List'!$A$29:$M$1904,2,FALSE)</f>
        <v>11SW-C/FR7</v>
      </c>
      <c r="E1150" s="5">
        <f>VLOOKUP(B1150,'[1]Current Slope List'!$A$29:$M$1904,3,FALSE)</f>
        <v>1</v>
      </c>
      <c r="F1150" s="6">
        <f t="shared" si="34"/>
        <v>1</v>
      </c>
      <c r="G1150" s="6" t="str">
        <f>VLOOKUP(B1150,'[1]Current Slope List'!$A$29:$M$1904,4,FALSE)</f>
        <v>WS&amp;L</v>
      </c>
      <c r="H1150" s="6" t="str">
        <f>VLOOKUP(B1150,'[1]Current Slope List'!$A$29:$M$1904,5,FALSE)</f>
        <v>W</v>
      </c>
      <c r="I1150" s="6" t="s">
        <v>1936</v>
      </c>
      <c r="K1150" s="6" t="str">
        <f>VLOOKUP(B1150,'[1]Current Slope List'!$A$29:$M$1904,11,FALSE)</f>
        <v>Pokfulam</v>
      </c>
      <c r="L1150" s="5" t="s">
        <v>2107</v>
      </c>
      <c r="M1150" s="5" t="s">
        <v>2108</v>
      </c>
      <c r="N1150" s="5" t="s">
        <v>1697</v>
      </c>
      <c r="O1150" s="7" t="s">
        <v>46</v>
      </c>
      <c r="P1150" s="7">
        <v>35</v>
      </c>
      <c r="Q1150" s="7">
        <v>5</v>
      </c>
      <c r="R1150" s="7">
        <v>65</v>
      </c>
      <c r="S1150" s="7">
        <f t="shared" si="35"/>
        <v>325</v>
      </c>
      <c r="T1150" s="17">
        <v>0</v>
      </c>
      <c r="U1150" s="17">
        <v>0.3</v>
      </c>
      <c r="V1150" s="17">
        <v>0</v>
      </c>
      <c r="W1150" s="17">
        <v>0.7</v>
      </c>
      <c r="X1150" s="17">
        <v>0</v>
      </c>
      <c r="Y1150" s="6" t="s">
        <v>78</v>
      </c>
      <c r="Z1150" s="6" t="s">
        <v>72</v>
      </c>
      <c r="AA1150" s="9" t="s">
        <v>880</v>
      </c>
      <c r="AB1150" s="9" t="s">
        <v>2122</v>
      </c>
      <c r="AC1150" s="9" t="s">
        <v>55</v>
      </c>
      <c r="AD1150" s="9" t="s">
        <v>56</v>
      </c>
      <c r="AE1150" s="9" t="s">
        <v>72</v>
      </c>
      <c r="AF1150" s="5">
        <v>1</v>
      </c>
      <c r="AG1150" s="10">
        <f>VLOOKUP(B1150,[1]NPRS!$A$29:$O$1904,10,FALSE)</f>
        <v>0</v>
      </c>
      <c r="AH1150" s="5" t="s">
        <v>1698</v>
      </c>
      <c r="AI1150" s="6" t="str">
        <f>IF(VLOOKUP(B1150,'[1]intensive 2019'!$A$2:$E$145,1,TRUE)=B1150,"Y","N")</f>
        <v>N</v>
      </c>
      <c r="AJ1150" s="6" t="s">
        <v>50</v>
      </c>
      <c r="AK1150" s="5">
        <v>6</v>
      </c>
      <c r="AL1150" s="6" t="s">
        <v>50</v>
      </c>
      <c r="AM1150" s="6" t="s">
        <v>50</v>
      </c>
      <c r="AN1150" s="6" t="s">
        <v>50</v>
      </c>
      <c r="AO1150" s="6" t="s">
        <v>50</v>
      </c>
      <c r="AP1150" s="6" t="s">
        <v>50</v>
      </c>
    </row>
    <row r="1151" spans="1:42" hidden="1">
      <c r="A1151" s="5">
        <v>1150</v>
      </c>
      <c r="B1151" s="5" t="s">
        <v>2123</v>
      </c>
      <c r="C1151" s="6" t="str">
        <f>IF(VLOOKUP(B1151,'[1]Current Slope List'!$A$29:$M$1904,1,FALSE)=B1151,"Y","N")</f>
        <v>Y</v>
      </c>
      <c r="D1151" s="5" t="str">
        <f>VLOOKUP(B1151,'[1]Current Slope List'!$A$29:$M$1904,2,FALSE)</f>
        <v>11SW-C/F96</v>
      </c>
      <c r="E1151" s="5">
        <f>VLOOKUP(B1151,'[1]Current Slope List'!$A$29:$M$1904,3,FALSE)</f>
        <v>0</v>
      </c>
      <c r="F1151" s="6" t="str">
        <f t="shared" si="34"/>
        <v>WHOLE</v>
      </c>
      <c r="G1151" s="6" t="str">
        <f>VLOOKUP(B1151,'[1]Current Slope List'!$A$29:$M$1904,4,FALSE)</f>
        <v>WS&amp;L</v>
      </c>
      <c r="H1151" s="6" t="str">
        <f>VLOOKUP(B1151,'[1]Current Slope List'!$A$29:$M$1904,5,FALSE)</f>
        <v>W</v>
      </c>
      <c r="I1151" s="6" t="s">
        <v>1936</v>
      </c>
      <c r="K1151" s="6" t="str">
        <f>VLOOKUP(B1151,'[1]Current Slope List'!$A$29:$M$1904,11,FALSE)</f>
        <v>Pokfulam</v>
      </c>
      <c r="L1151" s="5" t="s">
        <v>2107</v>
      </c>
      <c r="M1151" s="5" t="s">
        <v>2108</v>
      </c>
      <c r="N1151" s="5" t="s">
        <v>1697</v>
      </c>
      <c r="O1151" s="7" t="s">
        <v>46</v>
      </c>
      <c r="P1151" s="7">
        <v>25</v>
      </c>
      <c r="Q1151" s="7">
        <v>30</v>
      </c>
      <c r="R1151" s="7">
        <v>35</v>
      </c>
      <c r="S1151" s="7">
        <f t="shared" si="35"/>
        <v>1050</v>
      </c>
      <c r="T1151" s="17">
        <v>0</v>
      </c>
      <c r="U1151" s="17">
        <v>1</v>
      </c>
      <c r="V1151" s="17">
        <v>0</v>
      </c>
      <c r="W1151" s="17">
        <v>0</v>
      </c>
      <c r="X1151" s="17">
        <v>0</v>
      </c>
      <c r="Y1151" s="6" t="s">
        <v>61</v>
      </c>
      <c r="Z1151" s="6" t="s">
        <v>62</v>
      </c>
      <c r="AA1151" s="9" t="s">
        <v>116</v>
      </c>
      <c r="AB1151" s="9" t="s">
        <v>116</v>
      </c>
      <c r="AC1151" s="9" t="s">
        <v>116</v>
      </c>
      <c r="AD1151" s="9" t="s">
        <v>116</v>
      </c>
      <c r="AE1151" s="9" t="s">
        <v>49</v>
      </c>
      <c r="AF1151" s="5">
        <v>3</v>
      </c>
      <c r="AG1151" s="10">
        <f>VLOOKUP(B1151,[1]NPRS!$A$29:$O$1904,10,FALSE)</f>
        <v>0.28999999999999998</v>
      </c>
      <c r="AH1151" s="5" t="s">
        <v>1698</v>
      </c>
      <c r="AI1151" s="6" t="str">
        <f>IF(VLOOKUP(B1151,'[1]intensive 2019'!$A$2:$E$145,1,TRUE)=B1151,"Y","N")</f>
        <v>N</v>
      </c>
      <c r="AJ1151" s="6" t="s">
        <v>50</v>
      </c>
      <c r="AK1151" s="5">
        <v>52</v>
      </c>
      <c r="AL1151" s="6" t="s">
        <v>50</v>
      </c>
      <c r="AM1151" s="6" t="s">
        <v>50</v>
      </c>
      <c r="AN1151" s="6" t="s">
        <v>50</v>
      </c>
      <c r="AO1151" s="6" t="s">
        <v>50</v>
      </c>
      <c r="AP1151" s="6" t="s">
        <v>50</v>
      </c>
    </row>
    <row r="1152" spans="1:42" hidden="1">
      <c r="A1152" s="5">
        <v>1151</v>
      </c>
      <c r="B1152" s="5" t="s">
        <v>2124</v>
      </c>
      <c r="C1152" s="6" t="str">
        <f>IF(VLOOKUP(B1152,'[1]Current Slope List'!$A$29:$M$1904,1,FALSE)=B1152,"Y","N")</f>
        <v>Y</v>
      </c>
      <c r="D1152" s="5" t="str">
        <f>VLOOKUP(B1152,'[1]Current Slope List'!$A$29:$M$1904,2,FALSE)</f>
        <v>11SE-A/FR442</v>
      </c>
      <c r="E1152" s="5">
        <f>VLOOKUP(B1152,'[1]Current Slope List'!$A$29:$M$1904,3,FALSE)</f>
        <v>2</v>
      </c>
      <c r="F1152" s="6">
        <f t="shared" si="34"/>
        <v>2</v>
      </c>
      <c r="G1152" s="6" t="str">
        <f>VLOOKUP(B1152,'[1]Current Slope List'!$A$29:$M$1904,4,FALSE)</f>
        <v>E</v>
      </c>
      <c r="H1152" s="6" t="str">
        <f>VLOOKUP(B1152,'[1]Current Slope List'!$A$29:$M$1904,5,FALSE)</f>
        <v>NP&amp;CB</v>
      </c>
      <c r="I1152" s="6" t="s">
        <v>2125</v>
      </c>
      <c r="K1152" s="6" t="str">
        <f>VLOOKUP(B1152,'[1]Current Slope List'!$A$29:$M$1904,11,FALSE)</f>
        <v>TinHau</v>
      </c>
      <c r="L1152" s="5" t="s">
        <v>2126</v>
      </c>
      <c r="M1152" s="5" t="s">
        <v>2127</v>
      </c>
      <c r="N1152" s="5" t="s">
        <v>1981</v>
      </c>
      <c r="O1152" s="7" t="s">
        <v>46</v>
      </c>
      <c r="P1152" s="7">
        <v>30</v>
      </c>
      <c r="Q1152" s="7">
        <v>3</v>
      </c>
      <c r="R1152" s="7">
        <v>60</v>
      </c>
      <c r="S1152" s="7">
        <f t="shared" si="35"/>
        <v>180</v>
      </c>
      <c r="T1152" s="17">
        <v>0</v>
      </c>
      <c r="U1152" s="17">
        <v>0</v>
      </c>
      <c r="V1152" s="17">
        <v>0</v>
      </c>
      <c r="W1152" s="17">
        <v>0</v>
      </c>
      <c r="X1152" s="17">
        <v>1</v>
      </c>
      <c r="Y1152" s="6" t="s">
        <v>61</v>
      </c>
      <c r="Z1152" s="6" t="s">
        <v>72</v>
      </c>
      <c r="AA1152" s="9" t="s">
        <v>797</v>
      </c>
      <c r="AB1152" s="9" t="s">
        <v>356</v>
      </c>
      <c r="AC1152" s="9" t="s">
        <v>121</v>
      </c>
      <c r="AD1152" s="9" t="s">
        <v>79</v>
      </c>
      <c r="AE1152" s="9" t="s">
        <v>62</v>
      </c>
      <c r="AF1152" s="5">
        <v>1</v>
      </c>
      <c r="AG1152" s="10">
        <f>VLOOKUP(B1152,[1]NPRS!$A$29:$O$1904,10,FALSE)</f>
        <v>397.08</v>
      </c>
      <c r="AH1152" s="5" t="s">
        <v>1698</v>
      </c>
      <c r="AI1152" s="6" t="str">
        <f>IF(VLOOKUP(B1152,'[1]intensive 2019'!$A$2:$E$145,1,TRUE)=B1152,"Y","N")</f>
        <v>N</v>
      </c>
      <c r="AJ1152" s="6" t="s">
        <v>50</v>
      </c>
      <c r="AK1152" s="5">
        <v>9</v>
      </c>
      <c r="AL1152" s="6" t="s">
        <v>50</v>
      </c>
      <c r="AM1152" s="6" t="s">
        <v>50</v>
      </c>
      <c r="AN1152" s="6" t="s">
        <v>50</v>
      </c>
      <c r="AO1152" s="6" t="s">
        <v>50</v>
      </c>
      <c r="AP1152" s="6" t="s">
        <v>50</v>
      </c>
    </row>
    <row r="1153" spans="1:42" hidden="1">
      <c r="A1153" s="5">
        <v>1152</v>
      </c>
      <c r="B1153" s="5" t="s">
        <v>2128</v>
      </c>
      <c r="C1153" s="6" t="str">
        <f>IF(VLOOKUP(B1153,'[1]Current Slope List'!$A$29:$M$1904,1,FALSE)=B1153,"Y","N")</f>
        <v>Y</v>
      </c>
      <c r="D1153" s="5" t="str">
        <f>VLOOKUP(B1153,'[1]Current Slope List'!$A$29:$M$1904,2,FALSE)</f>
        <v>11SE-A/R449</v>
      </c>
      <c r="E1153" s="5">
        <f>VLOOKUP(B1153,'[1]Current Slope List'!$A$29:$M$1904,3,FALSE)</f>
        <v>0</v>
      </c>
      <c r="F1153" s="6" t="str">
        <f t="shared" si="34"/>
        <v>WHOLE</v>
      </c>
      <c r="G1153" s="6" t="str">
        <f>VLOOKUP(B1153,'[1]Current Slope List'!$A$29:$M$1904,4,FALSE)</f>
        <v>E</v>
      </c>
      <c r="H1153" s="6" t="str">
        <f>VLOOKUP(B1153,'[1]Current Slope List'!$A$29:$M$1904,5,FALSE)</f>
        <v>NP&amp;CB</v>
      </c>
      <c r="I1153" s="6" t="s">
        <v>2125</v>
      </c>
      <c r="K1153" s="6">
        <f>VLOOKUP(B1153,'[1]Current Slope List'!$A$29:$M$1904,11,FALSE)</f>
        <v>0</v>
      </c>
      <c r="L1153" s="5" t="s">
        <v>2129</v>
      </c>
      <c r="M1153" s="5" t="s">
        <v>2130</v>
      </c>
      <c r="N1153" s="5" t="s">
        <v>1697</v>
      </c>
      <c r="O1153" s="7" t="s">
        <v>46</v>
      </c>
      <c r="P1153" s="6" t="s">
        <v>49</v>
      </c>
      <c r="Q1153" s="6" t="s">
        <v>49</v>
      </c>
      <c r="R1153" s="6" t="s">
        <v>49</v>
      </c>
      <c r="S1153" s="6" t="s">
        <v>49</v>
      </c>
      <c r="T1153" s="6" t="s">
        <v>49</v>
      </c>
      <c r="U1153" s="6" t="s">
        <v>49</v>
      </c>
      <c r="V1153" s="6" t="s">
        <v>49</v>
      </c>
      <c r="W1153" s="6" t="s">
        <v>49</v>
      </c>
      <c r="X1153" s="6" t="s">
        <v>49</v>
      </c>
      <c r="Y1153" s="6" t="s">
        <v>49</v>
      </c>
      <c r="Z1153" s="6" t="s">
        <v>49</v>
      </c>
      <c r="AA1153" s="9" t="s">
        <v>1965</v>
      </c>
      <c r="AB1153" s="9" t="s">
        <v>95</v>
      </c>
      <c r="AC1153" s="9" t="s">
        <v>121</v>
      </c>
      <c r="AD1153" s="9" t="s">
        <v>56</v>
      </c>
      <c r="AE1153" s="9" t="s">
        <v>62</v>
      </c>
      <c r="AF1153" s="5">
        <v>3</v>
      </c>
      <c r="AG1153" s="10">
        <f>VLOOKUP(B1153,[1]NPRS!$A$29:$O$1904,10,FALSE)</f>
        <v>5.25</v>
      </c>
      <c r="AH1153" s="5" t="s">
        <v>1728</v>
      </c>
      <c r="AI1153" s="6" t="str">
        <f>IF(VLOOKUP(B1153,'[1]intensive 2019'!$A$2:$E$145,1,TRUE)=B1153,"Y","N")</f>
        <v>N</v>
      </c>
      <c r="AJ1153" s="6" t="s">
        <v>50</v>
      </c>
      <c r="AL1153" s="6" t="s">
        <v>50</v>
      </c>
      <c r="AM1153" s="6" t="s">
        <v>50</v>
      </c>
      <c r="AN1153" s="6" t="s">
        <v>50</v>
      </c>
      <c r="AO1153" s="6" t="s">
        <v>50</v>
      </c>
      <c r="AP1153" s="6" t="s">
        <v>50</v>
      </c>
    </row>
    <row r="1154" spans="1:42" hidden="1">
      <c r="A1154" s="5">
        <v>1153</v>
      </c>
      <c r="B1154" s="5" t="s">
        <v>2131</v>
      </c>
      <c r="C1154" s="6" t="str">
        <f>IF(VLOOKUP(B1154,'[1]Current Slope List'!$A$29:$M$1904,1,FALSE)=B1154,"Y","N")</f>
        <v>Y</v>
      </c>
      <c r="D1154" s="5" t="str">
        <f>VLOOKUP(B1154,'[1]Current Slope List'!$A$29:$M$1904,2,FALSE)</f>
        <v>11SE-A/FR236</v>
      </c>
      <c r="E1154" s="5">
        <f>VLOOKUP(B1154,'[1]Current Slope List'!$A$29:$M$1904,3,FALSE)</f>
        <v>0</v>
      </c>
      <c r="F1154" s="6" t="str">
        <f t="shared" si="34"/>
        <v>WHOLE</v>
      </c>
      <c r="G1154" s="6" t="str">
        <f>VLOOKUP(B1154,'[1]Current Slope List'!$A$29:$M$1904,4,FALSE)</f>
        <v>E</v>
      </c>
      <c r="H1154" s="6" t="str">
        <f>VLOOKUP(B1154,'[1]Current Slope List'!$A$29:$M$1904,5,FALSE)</f>
        <v>NP&amp;CB</v>
      </c>
      <c r="I1154" s="6" t="s">
        <v>2125</v>
      </c>
      <c r="K1154" s="6">
        <f>VLOOKUP(B1154,'[1]Current Slope List'!$A$29:$M$1904,11,FALSE)</f>
        <v>0</v>
      </c>
      <c r="L1154" s="5" t="s">
        <v>2132</v>
      </c>
      <c r="M1154" s="5" t="s">
        <v>2133</v>
      </c>
      <c r="N1154" s="5" t="s">
        <v>1725</v>
      </c>
      <c r="O1154" s="7" t="s">
        <v>46</v>
      </c>
      <c r="P1154" s="7">
        <v>40</v>
      </c>
      <c r="Q1154" s="7">
        <v>17</v>
      </c>
      <c r="R1154" s="7">
        <v>26</v>
      </c>
      <c r="S1154" s="7">
        <f t="shared" si="35"/>
        <v>442</v>
      </c>
      <c r="T1154" s="17">
        <v>0</v>
      </c>
      <c r="U1154" s="17">
        <v>0.9</v>
      </c>
      <c r="V1154" s="17">
        <v>0</v>
      </c>
      <c r="W1154" s="17">
        <v>0</v>
      </c>
      <c r="X1154" s="17">
        <v>0.1</v>
      </c>
      <c r="Y1154" s="6" t="s">
        <v>61</v>
      </c>
      <c r="Z1154" s="6" t="s">
        <v>72</v>
      </c>
      <c r="AA1154" s="9" t="s">
        <v>270</v>
      </c>
      <c r="AB1154" s="9">
        <v>26</v>
      </c>
      <c r="AC1154" s="9" t="s">
        <v>121</v>
      </c>
      <c r="AD1154" s="9" t="s">
        <v>1666</v>
      </c>
      <c r="AE1154" s="9" t="s">
        <v>62</v>
      </c>
      <c r="AF1154" s="5">
        <v>1</v>
      </c>
      <c r="AG1154" s="10">
        <f>VLOOKUP(B1154,[1]NPRS!$A$29:$O$1904,10,FALSE)</f>
        <v>1211.32</v>
      </c>
      <c r="AH1154" s="5" t="s">
        <v>1698</v>
      </c>
      <c r="AI1154" s="6" t="str">
        <f>IF(VLOOKUP(B1154,'[1]intensive 2019'!$A$2:$E$145,1,TRUE)=B1154,"Y","N")</f>
        <v>N</v>
      </c>
      <c r="AJ1154" s="6" t="s">
        <v>50</v>
      </c>
      <c r="AK1154" s="5">
        <v>22</v>
      </c>
      <c r="AL1154" s="6" t="s">
        <v>50</v>
      </c>
      <c r="AM1154" s="6" t="s">
        <v>50</v>
      </c>
      <c r="AN1154" s="6" t="s">
        <v>50</v>
      </c>
      <c r="AO1154" s="6" t="s">
        <v>50</v>
      </c>
      <c r="AP1154" s="6" t="s">
        <v>50</v>
      </c>
    </row>
    <row r="1155" spans="1:42" hidden="1">
      <c r="A1155" s="5">
        <v>1154</v>
      </c>
      <c r="B1155" s="5" t="s">
        <v>2134</v>
      </c>
      <c r="C1155" s="6" t="str">
        <f>IF(VLOOKUP(B1155,'[1]Current Slope List'!$A$29:$M$1904,1,FALSE)=B1155,"Y","N")</f>
        <v>Y</v>
      </c>
      <c r="D1155" s="5" t="str">
        <f>VLOOKUP(B1155,'[1]Current Slope List'!$A$29:$M$1904,2,FALSE)</f>
        <v>11SE-A/CR100</v>
      </c>
      <c r="E1155" s="5">
        <f>VLOOKUP(B1155,'[1]Current Slope List'!$A$29:$M$1904,3,FALSE)</f>
        <v>1</v>
      </c>
      <c r="F1155" s="6">
        <f t="shared" ref="F1155:F1218" si="36">IF(E1155=0,"WHOLE",E1155)</f>
        <v>1</v>
      </c>
      <c r="G1155" s="6" t="str">
        <f>VLOOKUP(B1155,'[1]Current Slope List'!$A$29:$M$1904,4,FALSE)</f>
        <v>E</v>
      </c>
      <c r="H1155" s="6" t="str">
        <f>VLOOKUP(B1155,'[1]Current Slope List'!$A$29:$M$1904,5,FALSE)</f>
        <v>NP&amp;CB</v>
      </c>
      <c r="I1155" s="6" t="s">
        <v>2125</v>
      </c>
      <c r="K1155" s="6">
        <f>VLOOKUP(B1155,'[1]Current Slope List'!$A$29:$M$1904,11,FALSE)</f>
        <v>0</v>
      </c>
      <c r="L1155" s="5" t="s">
        <v>2132</v>
      </c>
      <c r="M1155" s="5" t="s">
        <v>2133</v>
      </c>
      <c r="N1155" s="5" t="s">
        <v>2135</v>
      </c>
      <c r="O1155" s="7" t="s">
        <v>46</v>
      </c>
      <c r="P1155" s="7" t="s">
        <v>2136</v>
      </c>
      <c r="Q1155" s="7" t="s">
        <v>2137</v>
      </c>
      <c r="R1155" s="7" t="s">
        <v>2138</v>
      </c>
      <c r="S1155" s="7" t="s">
        <v>2139</v>
      </c>
      <c r="T1155" s="7" t="s">
        <v>847</v>
      </c>
      <c r="U1155" s="7" t="s">
        <v>2044</v>
      </c>
      <c r="V1155" s="7" t="s">
        <v>2045</v>
      </c>
      <c r="W1155" s="7" t="s">
        <v>847</v>
      </c>
      <c r="X1155" s="7" t="s">
        <v>847</v>
      </c>
      <c r="Y1155" s="6" t="s">
        <v>2140</v>
      </c>
      <c r="Z1155" s="6" t="s">
        <v>2141</v>
      </c>
      <c r="AA1155" s="9">
        <v>4</v>
      </c>
      <c r="AB1155" s="9">
        <v>40</v>
      </c>
      <c r="AC1155" s="9" t="s">
        <v>71</v>
      </c>
      <c r="AD1155" s="9" t="s">
        <v>56</v>
      </c>
      <c r="AE1155" s="9" t="s">
        <v>72</v>
      </c>
      <c r="AF1155" s="5">
        <v>1</v>
      </c>
      <c r="AG1155" s="10">
        <f>VLOOKUP(B1155,[1]NPRS!$A$29:$O$1904,10,FALSE)</f>
        <v>0.76</v>
      </c>
      <c r="AH1155" s="5" t="s">
        <v>1698</v>
      </c>
      <c r="AI1155" s="6" t="str">
        <f>IF(VLOOKUP(B731,'[1]intensive 2019'!$A$2:$E$145,1,TRUE)=B731,"Y","N")</f>
        <v>N</v>
      </c>
      <c r="AJ1155" s="6" t="s">
        <v>50</v>
      </c>
      <c r="AK1155" s="5">
        <v>5</v>
      </c>
      <c r="AL1155" s="6" t="s">
        <v>50</v>
      </c>
      <c r="AM1155" s="6" t="s">
        <v>50</v>
      </c>
      <c r="AN1155" s="6" t="s">
        <v>50</v>
      </c>
      <c r="AO1155" s="6" t="s">
        <v>50</v>
      </c>
      <c r="AP1155" s="6" t="s">
        <v>50</v>
      </c>
    </row>
    <row r="1156" spans="1:42" hidden="1">
      <c r="A1156" s="5">
        <v>1155</v>
      </c>
      <c r="B1156" s="5" t="s">
        <v>2142</v>
      </c>
      <c r="C1156" s="6" t="str">
        <f>IF(VLOOKUP(B1156,'[1]Current Slope List'!$A$29:$M$1904,1,FALSE)=B1156,"Y","N")</f>
        <v>Y</v>
      </c>
      <c r="D1156" s="5" t="str">
        <f>VLOOKUP(B1156,'[1]Current Slope List'!$A$29:$M$1904,2,FALSE)</f>
        <v>11SE-A/C78</v>
      </c>
      <c r="E1156" s="5">
        <f>VLOOKUP(B1156,'[1]Current Slope List'!$A$29:$M$1904,3,FALSE)</f>
        <v>0</v>
      </c>
      <c r="F1156" s="6" t="str">
        <f t="shared" si="36"/>
        <v>WHOLE</v>
      </c>
      <c r="G1156" s="6" t="str">
        <f>VLOOKUP(B1156,'[1]Current Slope List'!$A$29:$M$1904,4,FALSE)</f>
        <v>E</v>
      </c>
      <c r="H1156" s="6" t="str">
        <f>VLOOKUP(B1156,'[1]Current Slope List'!$A$29:$M$1904,5,FALSE)</f>
        <v>NP&amp;CB</v>
      </c>
      <c r="I1156" s="6" t="s">
        <v>2125</v>
      </c>
      <c r="K1156" s="6">
        <f>VLOOKUP(B1156,'[1]Current Slope List'!$A$29:$M$1904,11,FALSE)</f>
        <v>0</v>
      </c>
      <c r="L1156" s="5" t="s">
        <v>2132</v>
      </c>
      <c r="M1156" s="5" t="s">
        <v>2133</v>
      </c>
      <c r="N1156" s="5" t="s">
        <v>1725</v>
      </c>
      <c r="O1156" s="7" t="s">
        <v>46</v>
      </c>
      <c r="P1156" s="7">
        <v>45</v>
      </c>
      <c r="Q1156" s="7">
        <v>14</v>
      </c>
      <c r="R1156" s="7">
        <v>65</v>
      </c>
      <c r="S1156" s="7">
        <f t="shared" ref="S1156:S1219" si="37">SUM(Q1156*R1156)</f>
        <v>910</v>
      </c>
      <c r="T1156" s="17">
        <v>0</v>
      </c>
      <c r="U1156" s="17">
        <v>0.1</v>
      </c>
      <c r="V1156" s="17">
        <v>0</v>
      </c>
      <c r="W1156" s="17">
        <v>0.9</v>
      </c>
      <c r="X1156" s="17">
        <v>0</v>
      </c>
      <c r="Y1156" s="6" t="s">
        <v>1701</v>
      </c>
      <c r="Z1156" s="6" t="s">
        <v>72</v>
      </c>
      <c r="AA1156" s="9" t="s">
        <v>614</v>
      </c>
      <c r="AB1156" s="9" t="s">
        <v>54</v>
      </c>
      <c r="AC1156" s="9" t="s">
        <v>121</v>
      </c>
      <c r="AD1156" s="9" t="s">
        <v>187</v>
      </c>
      <c r="AE1156" s="9" t="s">
        <v>49</v>
      </c>
      <c r="AF1156" s="5">
        <v>1</v>
      </c>
      <c r="AG1156" s="10">
        <f>VLOOKUP(B1156,[1]NPRS!$A$29:$O$1904,10,FALSE)</f>
        <v>0</v>
      </c>
      <c r="AH1156" s="5" t="s">
        <v>1698</v>
      </c>
      <c r="AI1156" s="6" t="str">
        <f>IF(VLOOKUP(B1156,'[1]intensive 2019'!$A$2:$E$145,1,TRUE)=B1156,"Y","N")</f>
        <v>N</v>
      </c>
      <c r="AJ1156" s="6" t="s">
        <v>50</v>
      </c>
      <c r="AK1156" s="5">
        <v>6</v>
      </c>
      <c r="AL1156" s="6" t="s">
        <v>50</v>
      </c>
      <c r="AM1156" s="6" t="s">
        <v>50</v>
      </c>
      <c r="AN1156" s="6" t="s">
        <v>50</v>
      </c>
      <c r="AO1156" s="6" t="s">
        <v>50</v>
      </c>
      <c r="AP1156" s="6" t="s">
        <v>50</v>
      </c>
    </row>
    <row r="1157" spans="1:42" hidden="1">
      <c r="A1157" s="5">
        <v>1156</v>
      </c>
      <c r="B1157" s="5" t="s">
        <v>2143</v>
      </c>
      <c r="C1157" s="6" t="str">
        <f>IF(VLOOKUP(B1157,'[1]Current Slope List'!$A$29:$M$1904,1,FALSE)=B1157,"Y","N")</f>
        <v>Y</v>
      </c>
      <c r="D1157" s="5" t="str">
        <f>VLOOKUP(B1157,'[1]Current Slope List'!$A$29:$M$1904,2,FALSE)</f>
        <v>11SE-A/R252</v>
      </c>
      <c r="E1157" s="5">
        <f>VLOOKUP(B1157,'[1]Current Slope List'!$A$29:$M$1904,3,FALSE)</f>
        <v>0</v>
      </c>
      <c r="F1157" s="6" t="str">
        <f t="shared" si="36"/>
        <v>WHOLE</v>
      </c>
      <c r="G1157" s="6" t="str">
        <f>VLOOKUP(B1157,'[1]Current Slope List'!$A$29:$M$1904,4,FALSE)</f>
        <v>E</v>
      </c>
      <c r="H1157" s="6" t="str">
        <f>VLOOKUP(B1157,'[1]Current Slope List'!$A$29:$M$1904,5,FALSE)</f>
        <v>NP&amp;CB</v>
      </c>
      <c r="I1157" s="6" t="s">
        <v>2125</v>
      </c>
      <c r="K1157" s="6">
        <f>VLOOKUP(B1157,'[1]Current Slope List'!$A$29:$M$1904,11,FALSE)</f>
        <v>0</v>
      </c>
      <c r="L1157" s="5" t="s">
        <v>2132</v>
      </c>
      <c r="M1157" s="5" t="s">
        <v>2133</v>
      </c>
      <c r="N1157" s="5" t="s">
        <v>1725</v>
      </c>
      <c r="O1157" s="7" t="s">
        <v>125</v>
      </c>
      <c r="P1157" s="11" t="s">
        <v>49</v>
      </c>
      <c r="Q1157" s="11" t="s">
        <v>49</v>
      </c>
      <c r="R1157" s="11" t="s">
        <v>49</v>
      </c>
      <c r="S1157" s="11" t="s">
        <v>49</v>
      </c>
      <c r="T1157" s="11" t="s">
        <v>49</v>
      </c>
      <c r="U1157" s="11" t="s">
        <v>49</v>
      </c>
      <c r="V1157" s="11" t="s">
        <v>49</v>
      </c>
      <c r="W1157" s="11" t="s">
        <v>49</v>
      </c>
      <c r="X1157" s="11" t="s">
        <v>49</v>
      </c>
      <c r="Y1157" s="6" t="s">
        <v>49</v>
      </c>
      <c r="Z1157" s="6" t="s">
        <v>49</v>
      </c>
      <c r="AA1157" s="9">
        <v>8.4</v>
      </c>
      <c r="AB1157" s="9" t="s">
        <v>551</v>
      </c>
      <c r="AC1157" s="9" t="s">
        <v>71</v>
      </c>
      <c r="AD1157" s="9" t="s">
        <v>352</v>
      </c>
      <c r="AE1157" s="9" t="s">
        <v>72</v>
      </c>
      <c r="AF1157" s="5">
        <v>1</v>
      </c>
      <c r="AG1157" s="10">
        <f>VLOOKUP(B1157,[1]NPRS!$A$29:$O$1904,10,FALSE)</f>
        <v>0</v>
      </c>
      <c r="AH1157" s="5" t="s">
        <v>1698</v>
      </c>
      <c r="AI1157" s="6" t="str">
        <f>IF(VLOOKUP(B1157,'[1]intensive 2019'!$A$2:$E$145,1,TRUE)=B1157,"Y","N")</f>
        <v>N</v>
      </c>
      <c r="AJ1157" s="6" t="s">
        <v>50</v>
      </c>
      <c r="AK1157" s="5">
        <v>3</v>
      </c>
      <c r="AL1157" s="6" t="s">
        <v>50</v>
      </c>
      <c r="AM1157" s="6" t="s">
        <v>50</v>
      </c>
      <c r="AN1157" s="6" t="s">
        <v>50</v>
      </c>
      <c r="AO1157" s="6" t="s">
        <v>50</v>
      </c>
      <c r="AP1157" s="6" t="s">
        <v>50</v>
      </c>
    </row>
    <row r="1158" spans="1:42" hidden="1">
      <c r="A1158" s="5">
        <v>1157</v>
      </c>
      <c r="B1158" s="5" t="s">
        <v>2144</v>
      </c>
      <c r="C1158" s="6" t="str">
        <f>IF(VLOOKUP(B1158,'[1]Current Slope List'!$A$29:$M$1904,1,FALSE)=B1158,"Y","N")</f>
        <v>Y</v>
      </c>
      <c r="D1158" s="5" t="str">
        <f>VLOOKUP(B1158,'[1]Current Slope List'!$A$29:$M$1904,2,FALSE)</f>
        <v>11SE-A/R84</v>
      </c>
      <c r="E1158" s="5">
        <f>VLOOKUP(B1158,'[1]Current Slope List'!$A$29:$M$1904,3,FALSE)</f>
        <v>0</v>
      </c>
      <c r="F1158" s="6" t="str">
        <f t="shared" si="36"/>
        <v>WHOLE</v>
      </c>
      <c r="G1158" s="6" t="str">
        <f>VLOOKUP(B1158,'[1]Current Slope List'!$A$29:$M$1904,4,FALSE)</f>
        <v>E</v>
      </c>
      <c r="H1158" s="6" t="str">
        <f>VLOOKUP(B1158,'[1]Current Slope List'!$A$29:$M$1904,5,FALSE)</f>
        <v>NP&amp;CB</v>
      </c>
      <c r="I1158" s="6" t="s">
        <v>2125</v>
      </c>
      <c r="K1158" s="6">
        <f>VLOOKUP(B1158,'[1]Current Slope List'!$A$29:$M$1904,11,FALSE)</f>
        <v>0</v>
      </c>
      <c r="L1158" s="5" t="s">
        <v>2132</v>
      </c>
      <c r="M1158" s="5" t="s">
        <v>2133</v>
      </c>
      <c r="N1158" s="5" t="s">
        <v>1725</v>
      </c>
      <c r="O1158" s="7" t="s">
        <v>125</v>
      </c>
      <c r="P1158" s="11" t="s">
        <v>49</v>
      </c>
      <c r="Q1158" s="11" t="s">
        <v>49</v>
      </c>
      <c r="R1158" s="11" t="s">
        <v>49</v>
      </c>
      <c r="S1158" s="11" t="s">
        <v>49</v>
      </c>
      <c r="T1158" s="11" t="s">
        <v>49</v>
      </c>
      <c r="U1158" s="11" t="s">
        <v>49</v>
      </c>
      <c r="V1158" s="11" t="s">
        <v>49</v>
      </c>
      <c r="W1158" s="11" t="s">
        <v>49</v>
      </c>
      <c r="X1158" s="11" t="s">
        <v>49</v>
      </c>
      <c r="Y1158" s="6" t="s">
        <v>49</v>
      </c>
      <c r="Z1158" s="6" t="s">
        <v>49</v>
      </c>
      <c r="AA1158" s="9" t="s">
        <v>75</v>
      </c>
      <c r="AB1158" s="9">
        <v>63</v>
      </c>
      <c r="AC1158" s="9" t="s">
        <v>71</v>
      </c>
      <c r="AD1158" s="9" t="s">
        <v>97</v>
      </c>
      <c r="AE1158" s="9" t="s">
        <v>72</v>
      </c>
      <c r="AF1158" s="5">
        <v>1</v>
      </c>
      <c r="AG1158" s="10">
        <f>VLOOKUP(B1158,[1]NPRS!$A$29:$O$1904,10,FALSE)</f>
        <v>0</v>
      </c>
      <c r="AH1158" s="5" t="s">
        <v>1728</v>
      </c>
      <c r="AI1158" s="6" t="str">
        <f>IF(VLOOKUP(B1158,'[1]intensive 2019'!$A$2:$E$145,1,TRUE)=B1158,"Y","N")</f>
        <v>N</v>
      </c>
      <c r="AJ1158" s="6" t="s">
        <v>50</v>
      </c>
      <c r="AL1158" s="6" t="s">
        <v>50</v>
      </c>
      <c r="AM1158" s="6" t="s">
        <v>50</v>
      </c>
      <c r="AN1158" s="6" t="s">
        <v>50</v>
      </c>
      <c r="AO1158" s="6" t="s">
        <v>50</v>
      </c>
      <c r="AP1158" s="6" t="s">
        <v>50</v>
      </c>
    </row>
    <row r="1159" spans="1:42" hidden="1">
      <c r="A1159" s="5">
        <v>1158</v>
      </c>
      <c r="B1159" s="5" t="s">
        <v>2145</v>
      </c>
      <c r="C1159" s="6" t="str">
        <f>IF(VLOOKUP(B1159,'[1]Current Slope List'!$A$29:$M$1904,1,FALSE)=B1159,"Y","N")</f>
        <v>Y</v>
      </c>
      <c r="D1159" s="5" t="str">
        <f>VLOOKUP(B1159,'[1]Current Slope List'!$A$29:$M$1904,2,FALSE)</f>
        <v>11SE-A/C190</v>
      </c>
      <c r="E1159" s="5">
        <f>VLOOKUP(B1159,'[1]Current Slope List'!$A$29:$M$1904,3,FALSE)</f>
        <v>2</v>
      </c>
      <c r="F1159" s="6">
        <f t="shared" si="36"/>
        <v>2</v>
      </c>
      <c r="G1159" s="6" t="str">
        <f>VLOOKUP(B1159,'[1]Current Slope List'!$A$29:$M$1904,4,FALSE)</f>
        <v>E</v>
      </c>
      <c r="H1159" s="6" t="str">
        <f>VLOOKUP(B1159,'[1]Current Slope List'!$A$29:$M$1904,5,FALSE)</f>
        <v>SKW&amp;Is-S</v>
      </c>
      <c r="I1159" s="6" t="s">
        <v>2125</v>
      </c>
      <c r="K1159" s="6" t="str">
        <f>VLOOKUP(B1159,'[1]Current Slope List'!$A$29:$M$1904,11,FALSE)</f>
        <v>ShauKeiWan_SaiWanHo</v>
      </c>
      <c r="L1159" s="5" t="s">
        <v>2146</v>
      </c>
      <c r="M1159" s="5" t="s">
        <v>2147</v>
      </c>
      <c r="N1159" s="5" t="s">
        <v>1981</v>
      </c>
      <c r="O1159" s="7" t="s">
        <v>46</v>
      </c>
      <c r="P1159" s="7">
        <v>80</v>
      </c>
      <c r="Q1159" s="7">
        <v>15.5</v>
      </c>
      <c r="R1159" s="7">
        <v>50</v>
      </c>
      <c r="S1159" s="7">
        <f t="shared" si="37"/>
        <v>775</v>
      </c>
      <c r="T1159" s="17">
        <v>0</v>
      </c>
      <c r="U1159" s="17">
        <v>0</v>
      </c>
      <c r="V1159" s="17">
        <v>0</v>
      </c>
      <c r="W1159" s="17">
        <v>0</v>
      </c>
      <c r="X1159" s="17">
        <v>1</v>
      </c>
      <c r="Y1159" s="6" t="s">
        <v>84</v>
      </c>
      <c r="Z1159" s="6" t="s">
        <v>72</v>
      </c>
      <c r="AA1159" s="9" t="s">
        <v>116</v>
      </c>
      <c r="AB1159" s="9" t="s">
        <v>116</v>
      </c>
      <c r="AC1159" s="9" t="s">
        <v>116</v>
      </c>
      <c r="AD1159" s="9" t="s">
        <v>116</v>
      </c>
      <c r="AE1159" s="9" t="s">
        <v>49</v>
      </c>
      <c r="AF1159" s="5">
        <v>1</v>
      </c>
      <c r="AG1159" s="10">
        <f>VLOOKUP(B1159,[1]NPRS!$A$29:$O$1904,10,FALSE)</f>
        <v>3660.08</v>
      </c>
      <c r="AH1159" s="5" t="s">
        <v>1698</v>
      </c>
      <c r="AI1159" s="6" t="str">
        <f>IF(VLOOKUP(B1159,'[1]intensive 2019'!$A$2:$E$145,1,TRUE)=B1159,"Y","N")</f>
        <v>Y</v>
      </c>
      <c r="AJ1159" s="6" t="s">
        <v>50</v>
      </c>
      <c r="AK1159" s="5">
        <v>2</v>
      </c>
      <c r="AL1159" s="6" t="s">
        <v>50</v>
      </c>
      <c r="AM1159" s="6" t="s">
        <v>50</v>
      </c>
      <c r="AN1159" s="6" t="s">
        <v>50</v>
      </c>
      <c r="AO1159" s="6" t="s">
        <v>50</v>
      </c>
      <c r="AP1159" s="6" t="s">
        <v>50</v>
      </c>
    </row>
    <row r="1160" spans="1:42" hidden="1">
      <c r="A1160" s="5">
        <v>1159</v>
      </c>
      <c r="B1160" s="5" t="s">
        <v>2148</v>
      </c>
      <c r="C1160" s="6" t="str">
        <f>IF(VLOOKUP(B1160,'[1]Current Slope List'!$A$29:$M$1904,1,FALSE)=B1160,"Y","N")</f>
        <v>Y</v>
      </c>
      <c r="D1160" s="5" t="str">
        <f>VLOOKUP(B1160,'[1]Current Slope List'!$A$29:$M$1904,2,FALSE)</f>
        <v>11SE-A/C312</v>
      </c>
      <c r="E1160" s="5">
        <f>VLOOKUP(B1160,'[1]Current Slope List'!$A$29:$M$1904,3,FALSE)</f>
        <v>0</v>
      </c>
      <c r="F1160" s="6" t="str">
        <f t="shared" si="36"/>
        <v>WHOLE</v>
      </c>
      <c r="G1160" s="6" t="str">
        <f>VLOOKUP(B1160,'[1]Current Slope List'!$A$29:$M$1904,4,FALSE)</f>
        <v>E</v>
      </c>
      <c r="H1160" s="6" t="str">
        <f>VLOOKUP(B1160,'[1]Current Slope List'!$A$29:$M$1904,5,FALSE)</f>
        <v>SKW&amp;Is-S</v>
      </c>
      <c r="I1160" s="6" t="s">
        <v>2125</v>
      </c>
      <c r="K1160" s="6" t="str">
        <f>VLOOKUP(B1160,'[1]Current Slope List'!$A$29:$M$1904,11,FALSE)</f>
        <v>ShauKeiWan_SaiWanHo</v>
      </c>
      <c r="L1160" s="5" t="s">
        <v>2146</v>
      </c>
      <c r="M1160" s="5" t="s">
        <v>2147</v>
      </c>
      <c r="N1160" s="5" t="s">
        <v>1981</v>
      </c>
      <c r="O1160" s="7" t="s">
        <v>125</v>
      </c>
      <c r="P1160" s="7">
        <v>40</v>
      </c>
      <c r="Q1160" s="7">
        <v>8.5</v>
      </c>
      <c r="R1160" s="7">
        <v>16.5</v>
      </c>
      <c r="S1160" s="7">
        <f t="shared" si="37"/>
        <v>140.25</v>
      </c>
      <c r="T1160" s="17">
        <v>0</v>
      </c>
      <c r="U1160" s="17">
        <v>0</v>
      </c>
      <c r="V1160" s="17">
        <v>0</v>
      </c>
      <c r="W1160" s="17">
        <v>1</v>
      </c>
      <c r="X1160" s="17">
        <v>0</v>
      </c>
      <c r="Y1160" s="6" t="s">
        <v>84</v>
      </c>
      <c r="Z1160" s="6" t="s">
        <v>72</v>
      </c>
      <c r="AA1160" s="9" t="s">
        <v>116</v>
      </c>
      <c r="AB1160" s="9" t="s">
        <v>116</v>
      </c>
      <c r="AC1160" s="9" t="s">
        <v>116</v>
      </c>
      <c r="AD1160" s="9" t="s">
        <v>116</v>
      </c>
      <c r="AE1160" s="9" t="s">
        <v>49</v>
      </c>
      <c r="AF1160" s="5">
        <v>1</v>
      </c>
      <c r="AG1160" s="10">
        <f>VLOOKUP(B1160,[1]NPRS!$A$29:$O$1904,10,FALSE)</f>
        <v>0.72</v>
      </c>
      <c r="AH1160" s="5" t="s">
        <v>1728</v>
      </c>
      <c r="AI1160" s="6" t="str">
        <f>IF(VLOOKUP(B1160,'[1]intensive 2019'!$A$2:$E$145,1,TRUE)=B1160,"Y","N")</f>
        <v>N</v>
      </c>
      <c r="AJ1160" s="6" t="s">
        <v>50</v>
      </c>
      <c r="AL1160" s="6" t="s">
        <v>50</v>
      </c>
      <c r="AM1160" s="6" t="s">
        <v>50</v>
      </c>
      <c r="AN1160" s="6" t="s">
        <v>50</v>
      </c>
      <c r="AO1160" s="6" t="s">
        <v>50</v>
      </c>
      <c r="AP1160" s="6" t="s">
        <v>50</v>
      </c>
    </row>
    <row r="1161" spans="1:42" hidden="1">
      <c r="A1161" s="5">
        <v>1160</v>
      </c>
      <c r="B1161" s="5" t="s">
        <v>2149</v>
      </c>
      <c r="C1161" s="6" t="str">
        <f>IF(VLOOKUP(B1161,'[1]Current Slope List'!$A$29:$M$1904,1,FALSE)=B1161,"Y","N")</f>
        <v>Y</v>
      </c>
      <c r="D1161" s="5" t="str">
        <f>VLOOKUP(B1161,'[1]Current Slope List'!$A$29:$M$1904,2,FALSE)</f>
        <v>11SE-A/C856</v>
      </c>
      <c r="E1161" s="5">
        <f>VLOOKUP(B1161,'[1]Current Slope List'!$A$29:$M$1904,3,FALSE)</f>
        <v>0</v>
      </c>
      <c r="F1161" s="6" t="str">
        <f t="shared" si="36"/>
        <v>WHOLE</v>
      </c>
      <c r="G1161" s="6" t="str">
        <f>VLOOKUP(B1161,'[1]Current Slope List'!$A$29:$M$1904,4,FALSE)</f>
        <v>E</v>
      </c>
      <c r="H1161" s="6" t="str">
        <f>VLOOKUP(B1161,'[1]Current Slope List'!$A$29:$M$1904,5,FALSE)</f>
        <v>SKW&amp;Is-S</v>
      </c>
      <c r="I1161" s="6" t="s">
        <v>2125</v>
      </c>
      <c r="K1161" s="6" t="str">
        <f>VLOOKUP(B1161,'[1]Current Slope List'!$A$29:$M$1904,11,FALSE)</f>
        <v>ShauKeiWan_SaiWanHo</v>
      </c>
      <c r="L1161" s="5" t="s">
        <v>2146</v>
      </c>
      <c r="M1161" s="5" t="s">
        <v>2147</v>
      </c>
      <c r="N1161" s="5" t="s">
        <v>1981</v>
      </c>
      <c r="O1161" s="7" t="s">
        <v>125</v>
      </c>
      <c r="P1161" s="7">
        <v>45</v>
      </c>
      <c r="Q1161" s="7">
        <v>4</v>
      </c>
      <c r="R1161" s="7">
        <v>50</v>
      </c>
      <c r="S1161" s="7">
        <f t="shared" si="37"/>
        <v>200</v>
      </c>
      <c r="T1161" s="17">
        <v>0</v>
      </c>
      <c r="U1161" s="17">
        <v>0</v>
      </c>
      <c r="V1161" s="17">
        <v>0</v>
      </c>
      <c r="W1161" s="17">
        <v>1</v>
      </c>
      <c r="X1161" s="17">
        <v>0</v>
      </c>
      <c r="Y1161" s="6" t="s">
        <v>84</v>
      </c>
      <c r="Z1161" s="6" t="s">
        <v>72</v>
      </c>
      <c r="AA1161" s="9" t="s">
        <v>116</v>
      </c>
      <c r="AB1161" s="9" t="s">
        <v>116</v>
      </c>
      <c r="AC1161" s="9" t="s">
        <v>116</v>
      </c>
      <c r="AD1161" s="9" t="s">
        <v>116</v>
      </c>
      <c r="AE1161" s="9" t="s">
        <v>49</v>
      </c>
      <c r="AF1161" s="5">
        <v>1</v>
      </c>
      <c r="AG1161" s="10">
        <f>VLOOKUP(B1161,[1]NPRS!$A$29:$O$1904,10,FALSE)</f>
        <v>0</v>
      </c>
      <c r="AH1161" s="5" t="s">
        <v>1728</v>
      </c>
      <c r="AI1161" s="6" t="str">
        <f>IF(VLOOKUP(B1161,'[1]intensive 2019'!$A$2:$E$145,1,TRUE)=B1161,"Y","N")</f>
        <v>N</v>
      </c>
      <c r="AJ1161" s="6" t="s">
        <v>50</v>
      </c>
      <c r="AL1161" s="6" t="s">
        <v>50</v>
      </c>
      <c r="AM1161" s="6" t="s">
        <v>50</v>
      </c>
      <c r="AN1161" s="6" t="s">
        <v>50</v>
      </c>
      <c r="AO1161" s="6" t="s">
        <v>50</v>
      </c>
      <c r="AP1161" s="6" t="s">
        <v>50</v>
      </c>
    </row>
    <row r="1162" spans="1:42" hidden="1">
      <c r="A1162" s="5">
        <v>1161</v>
      </c>
      <c r="B1162" s="5" t="s">
        <v>2150</v>
      </c>
      <c r="C1162" s="6" t="str">
        <f>IF(VLOOKUP(B1162,'[1]Current Slope List'!$A$29:$M$1904,1,FALSE)=B1162,"Y","N")</f>
        <v>Y</v>
      </c>
      <c r="D1162" s="5" t="str">
        <f>VLOOKUP(B1162,'[1]Current Slope List'!$A$29:$M$1904,2,FALSE)</f>
        <v>11SE-A/C370</v>
      </c>
      <c r="E1162" s="5">
        <f>VLOOKUP(B1162,'[1]Current Slope List'!$A$29:$M$1904,3,FALSE)</f>
        <v>3</v>
      </c>
      <c r="F1162" s="6">
        <f t="shared" si="36"/>
        <v>3</v>
      </c>
      <c r="G1162" s="6" t="str">
        <f>VLOOKUP(B1162,'[1]Current Slope List'!$A$29:$M$1904,4,FALSE)</f>
        <v>E</v>
      </c>
      <c r="H1162" s="6" t="str">
        <f>VLOOKUP(B1162,'[1]Current Slope List'!$A$29:$M$1904,5,FALSE)</f>
        <v>SKW&amp;Is-S</v>
      </c>
      <c r="I1162" s="6" t="s">
        <v>2125</v>
      </c>
      <c r="K1162" s="6" t="str">
        <f>VLOOKUP(B1162,'[1]Current Slope List'!$A$29:$M$1904,11,FALSE)</f>
        <v>ShauKeiWan_SaiWanHo</v>
      </c>
      <c r="L1162" s="5" t="s">
        <v>2146</v>
      </c>
      <c r="M1162" s="5" t="s">
        <v>2147</v>
      </c>
      <c r="N1162" s="5" t="s">
        <v>1981</v>
      </c>
      <c r="O1162" s="7" t="s">
        <v>125</v>
      </c>
      <c r="P1162" s="7">
        <v>50</v>
      </c>
      <c r="Q1162" s="7">
        <v>10</v>
      </c>
      <c r="R1162" s="7">
        <v>75</v>
      </c>
      <c r="S1162" s="7">
        <f t="shared" si="37"/>
        <v>750</v>
      </c>
      <c r="T1162" s="17">
        <v>0</v>
      </c>
      <c r="U1162" s="17">
        <v>0</v>
      </c>
      <c r="V1162" s="17">
        <v>0</v>
      </c>
      <c r="W1162" s="17">
        <v>0.1</v>
      </c>
      <c r="X1162" s="17">
        <v>0</v>
      </c>
      <c r="Y1162" s="6" t="s">
        <v>84</v>
      </c>
      <c r="Z1162" s="6" t="s">
        <v>72</v>
      </c>
      <c r="AA1162" s="9" t="s">
        <v>116</v>
      </c>
      <c r="AB1162" s="9" t="s">
        <v>116</v>
      </c>
      <c r="AC1162" s="9" t="s">
        <v>116</v>
      </c>
      <c r="AD1162" s="9" t="s">
        <v>116</v>
      </c>
      <c r="AE1162" s="9" t="s">
        <v>49</v>
      </c>
      <c r="AF1162" s="5">
        <v>2</v>
      </c>
      <c r="AG1162" s="10">
        <f>VLOOKUP(B1162,[1]NPRS!$A$29:$O$1904,10,FALSE)</f>
        <v>0.02</v>
      </c>
      <c r="AH1162" s="5" t="s">
        <v>1698</v>
      </c>
      <c r="AI1162" s="6" t="str">
        <f>IF(VLOOKUP(B1162,'[1]intensive 2019'!$A$2:$E$145,1,TRUE)=B1162,"Y","N")</f>
        <v>N</v>
      </c>
      <c r="AJ1162" s="6" t="s">
        <v>50</v>
      </c>
      <c r="AK1162" s="5">
        <v>0</v>
      </c>
      <c r="AL1162" s="6" t="s">
        <v>50</v>
      </c>
      <c r="AM1162" s="6" t="s">
        <v>50</v>
      </c>
      <c r="AN1162" s="6" t="s">
        <v>50</v>
      </c>
      <c r="AO1162" s="6" t="s">
        <v>50</v>
      </c>
      <c r="AP1162" s="6" t="s">
        <v>50</v>
      </c>
    </row>
    <row r="1163" spans="1:42" hidden="1">
      <c r="A1163" s="5">
        <v>1162</v>
      </c>
      <c r="B1163" s="5" t="s">
        <v>2151</v>
      </c>
      <c r="C1163" s="6" t="str">
        <f>IF(VLOOKUP(B1163,'[1]Current Slope List'!$A$29:$M$1904,1,FALSE)=B1163,"Y","N")</f>
        <v>Y</v>
      </c>
      <c r="D1163" s="5" t="str">
        <f>VLOOKUP(B1163,'[1]Current Slope List'!$A$29:$M$1904,2,FALSE)</f>
        <v>11SE-C/F144</v>
      </c>
      <c r="E1163" s="5">
        <f>VLOOKUP(B1163,'[1]Current Slope List'!$A$29:$M$1904,3,FALSE)</f>
        <v>0</v>
      </c>
      <c r="F1163" s="6" t="str">
        <f t="shared" si="36"/>
        <v>WHOLE</v>
      </c>
      <c r="G1163" s="6" t="str">
        <f>VLOOKUP(B1163,'[1]Current Slope List'!$A$29:$M$1904,4,FALSE)</f>
        <v>WS&amp;L</v>
      </c>
      <c r="H1163" s="6" t="str">
        <f>VLOOKUP(B1163,'[1]Current Slope List'!$A$29:$M$1904,5,FALSE)</f>
        <v>S</v>
      </c>
      <c r="I1163" s="6" t="s">
        <v>2152</v>
      </c>
      <c r="K1163" s="6">
        <f>VLOOKUP(B1163,'[1]Current Slope List'!$A$29:$M$1904,11,FALSE)</f>
        <v>0</v>
      </c>
      <c r="L1163" s="5" t="s">
        <v>2153</v>
      </c>
      <c r="M1163" s="5" t="s">
        <v>2154</v>
      </c>
      <c r="N1163" s="5" t="s">
        <v>1697</v>
      </c>
      <c r="O1163" s="7" t="s">
        <v>46</v>
      </c>
      <c r="P1163" s="7">
        <v>35</v>
      </c>
      <c r="Q1163" s="7">
        <v>3.5</v>
      </c>
      <c r="R1163" s="7">
        <v>40</v>
      </c>
      <c r="S1163" s="7">
        <f t="shared" si="37"/>
        <v>140</v>
      </c>
      <c r="T1163" s="17">
        <v>0</v>
      </c>
      <c r="U1163" s="17">
        <v>1</v>
      </c>
      <c r="V1163" s="17">
        <v>0</v>
      </c>
      <c r="W1163" s="17">
        <v>0</v>
      </c>
      <c r="X1163" s="17">
        <v>0</v>
      </c>
      <c r="Y1163" s="6" t="s">
        <v>61</v>
      </c>
      <c r="Z1163" s="6" t="s">
        <v>62</v>
      </c>
      <c r="AA1163" s="9">
        <v>8.5</v>
      </c>
      <c r="AB1163" s="9">
        <v>20</v>
      </c>
      <c r="AC1163" s="9">
        <v>90</v>
      </c>
      <c r="AD1163" s="9" t="s">
        <v>79</v>
      </c>
      <c r="AE1163" s="9" t="s">
        <v>72</v>
      </c>
      <c r="AF1163" s="5">
        <v>3</v>
      </c>
      <c r="AG1163" s="10">
        <f>VLOOKUP(B1163,[1]NPRS!$A$29:$O$1904,10,FALSE)</f>
        <v>0.03</v>
      </c>
      <c r="AH1163" s="5" t="s">
        <v>1698</v>
      </c>
      <c r="AI1163" s="6" t="str">
        <f>IF(VLOOKUP(B1163,'[1]intensive 2019'!$A$2:$E$145,1,TRUE)=B1163,"Y","N")</f>
        <v>N</v>
      </c>
      <c r="AJ1163" s="6" t="s">
        <v>50</v>
      </c>
      <c r="AK1163" s="5">
        <v>107</v>
      </c>
      <c r="AL1163" s="6" t="s">
        <v>50</v>
      </c>
      <c r="AM1163" s="6" t="s">
        <v>50</v>
      </c>
      <c r="AN1163" s="6" t="s">
        <v>50</v>
      </c>
      <c r="AO1163" s="6" t="s">
        <v>50</v>
      </c>
      <c r="AP1163" s="6" t="s">
        <v>50</v>
      </c>
    </row>
    <row r="1164" spans="1:42" hidden="1">
      <c r="A1164" s="5">
        <v>1163</v>
      </c>
      <c r="B1164" s="5" t="s">
        <v>2155</v>
      </c>
      <c r="C1164" s="6" t="str">
        <f>IF(VLOOKUP(B1164,'[1]Current Slope List'!$A$29:$M$1904,1,FALSE)=B1164,"Y","N")</f>
        <v>Y</v>
      </c>
      <c r="D1164" s="5" t="str">
        <f>VLOOKUP(B1164,'[1]Current Slope List'!$A$29:$M$1904,2,FALSE)</f>
        <v>15NE-B/C306</v>
      </c>
      <c r="E1164" s="5">
        <f>VLOOKUP(B1164,'[1]Current Slope List'!$A$29:$M$1904,3,FALSE)</f>
        <v>2</v>
      </c>
      <c r="F1164" s="6">
        <f t="shared" si="36"/>
        <v>2</v>
      </c>
      <c r="G1164" s="6" t="str">
        <f>VLOOKUP(B1164,'[1]Current Slope List'!$A$29:$M$1904,4,FALSE)</f>
        <v>WS&amp;L</v>
      </c>
      <c r="H1164" s="6" t="str">
        <f>VLOOKUP(B1164,'[1]Current Slope List'!$A$29:$M$1904,5,FALSE)</f>
        <v>S</v>
      </c>
      <c r="I1164" s="6" t="s">
        <v>2152</v>
      </c>
      <c r="K1164" s="6">
        <f>VLOOKUP(B1164,'[1]Current Slope List'!$A$29:$M$1904,11,FALSE)</f>
        <v>0</v>
      </c>
      <c r="L1164" s="5" t="s">
        <v>2156</v>
      </c>
      <c r="M1164" s="5" t="s">
        <v>2157</v>
      </c>
      <c r="N1164" s="5" t="s">
        <v>1697</v>
      </c>
      <c r="O1164" s="7" t="s">
        <v>46</v>
      </c>
      <c r="P1164" s="7">
        <v>35</v>
      </c>
      <c r="Q1164" s="7">
        <v>3.2</v>
      </c>
      <c r="R1164" s="7">
        <v>32</v>
      </c>
      <c r="S1164" s="7">
        <f t="shared" si="37"/>
        <v>102.4</v>
      </c>
      <c r="T1164" s="17">
        <v>0.15</v>
      </c>
      <c r="U1164" s="17">
        <v>0.85</v>
      </c>
      <c r="V1164" s="17">
        <v>0</v>
      </c>
      <c r="W1164" s="17">
        <v>0</v>
      </c>
      <c r="X1164" s="17">
        <v>0</v>
      </c>
      <c r="Y1164" s="6" t="s">
        <v>61</v>
      </c>
      <c r="Z1164" s="6" t="s">
        <v>62</v>
      </c>
      <c r="AA1164" s="9" t="s">
        <v>116</v>
      </c>
      <c r="AB1164" s="9" t="s">
        <v>116</v>
      </c>
      <c r="AC1164" s="9" t="s">
        <v>116</v>
      </c>
      <c r="AD1164" s="9" t="s">
        <v>116</v>
      </c>
      <c r="AE1164" s="9" t="s">
        <v>49</v>
      </c>
      <c r="AF1164" s="5">
        <v>2</v>
      </c>
      <c r="AG1164" s="10">
        <f>VLOOKUP(B1164,[1]NPRS!$A$29:$O$1904,10,FALSE)</f>
        <v>0.04</v>
      </c>
      <c r="AH1164" s="5" t="s">
        <v>1698</v>
      </c>
      <c r="AI1164" s="6" t="str">
        <f>IF(VLOOKUP(B1164,'[1]intensive 2019'!$A$2:$E$145,1,TRUE)=B1164,"Y","N")</f>
        <v>N</v>
      </c>
      <c r="AJ1164" s="6" t="s">
        <v>50</v>
      </c>
      <c r="AK1164" s="5">
        <v>1</v>
      </c>
      <c r="AL1164" s="6" t="s">
        <v>50</v>
      </c>
      <c r="AM1164" s="6" t="s">
        <v>50</v>
      </c>
      <c r="AN1164" s="6" t="s">
        <v>50</v>
      </c>
      <c r="AO1164" s="6" t="s">
        <v>50</v>
      </c>
      <c r="AP1164" s="6" t="s">
        <v>50</v>
      </c>
    </row>
    <row r="1165" spans="1:42" hidden="1">
      <c r="A1165" s="5">
        <v>1164</v>
      </c>
      <c r="B1165" s="5" t="s">
        <v>2158</v>
      </c>
      <c r="C1165" s="6" t="str">
        <f>IF(VLOOKUP(B1165,'[1]Current Slope List'!$A$29:$M$1904,1,FALSE)=B1165,"Y","N")</f>
        <v>Y</v>
      </c>
      <c r="D1165" s="5" t="str">
        <f>VLOOKUP(B1165,'[1]Current Slope List'!$A$29:$M$1904,2,FALSE)</f>
        <v>11SW-D/R541</v>
      </c>
      <c r="E1165" s="5">
        <f>VLOOKUP(B1165,'[1]Current Slope List'!$A$29:$M$1904,3,FALSE)</f>
        <v>0</v>
      </c>
      <c r="F1165" s="6" t="str">
        <f t="shared" si="36"/>
        <v>WHOLE</v>
      </c>
      <c r="G1165" s="6" t="str">
        <f>VLOOKUP(B1165,'[1]Current Slope List'!$A$29:$M$1904,4,FALSE)</f>
        <v>WS&amp;L</v>
      </c>
      <c r="H1165" s="6" t="str">
        <f>VLOOKUP(B1165,'[1]Current Slope List'!$A$29:$M$1904,5,FALSE)</f>
        <v>S</v>
      </c>
      <c r="I1165" s="6" t="s">
        <v>2152</v>
      </c>
      <c r="K1165" s="6">
        <f>VLOOKUP(B1165,'[1]Current Slope List'!$A$29:$M$1904,11,FALSE)</f>
        <v>0</v>
      </c>
      <c r="L1165" s="5" t="s">
        <v>2159</v>
      </c>
      <c r="M1165" s="5" t="s">
        <v>2160</v>
      </c>
      <c r="N1165" s="5" t="s">
        <v>1909</v>
      </c>
      <c r="O1165" s="7" t="s">
        <v>125</v>
      </c>
      <c r="P1165" s="11" t="s">
        <v>49</v>
      </c>
      <c r="Q1165" s="11" t="s">
        <v>49</v>
      </c>
      <c r="R1165" s="11" t="s">
        <v>49</v>
      </c>
      <c r="S1165" s="11" t="s">
        <v>49</v>
      </c>
      <c r="T1165" s="11" t="s">
        <v>49</v>
      </c>
      <c r="U1165" s="11" t="s">
        <v>49</v>
      </c>
      <c r="V1165" s="11" t="s">
        <v>49</v>
      </c>
      <c r="W1165" s="11" t="s">
        <v>49</v>
      </c>
      <c r="X1165" s="11" t="s">
        <v>49</v>
      </c>
      <c r="Y1165" s="6" t="s">
        <v>49</v>
      </c>
      <c r="Z1165" s="6" t="s">
        <v>49</v>
      </c>
      <c r="AA1165" s="9" t="s">
        <v>1771</v>
      </c>
      <c r="AB1165" s="9" t="s">
        <v>1515</v>
      </c>
      <c r="AC1165" s="9" t="s">
        <v>71</v>
      </c>
      <c r="AD1165" s="9" t="s">
        <v>56</v>
      </c>
      <c r="AE1165" s="9" t="s">
        <v>72</v>
      </c>
      <c r="AF1165" s="5">
        <v>1</v>
      </c>
      <c r="AG1165" s="10">
        <f>VLOOKUP(B1165,[1]NPRS!$A$29:$O$1904,10,FALSE)</f>
        <v>0</v>
      </c>
      <c r="AH1165" s="5" t="s">
        <v>1728</v>
      </c>
      <c r="AI1165" s="6" t="str">
        <f>IF(VLOOKUP(B1165,'[1]intensive 2019'!$A$2:$E$145,1,TRUE)=B1165,"Y","N")</f>
        <v>N</v>
      </c>
      <c r="AJ1165" s="6" t="s">
        <v>50</v>
      </c>
      <c r="AL1165" s="6" t="s">
        <v>50</v>
      </c>
      <c r="AM1165" s="6" t="s">
        <v>50</v>
      </c>
      <c r="AN1165" s="6" t="s">
        <v>50</v>
      </c>
      <c r="AO1165" s="6" t="s">
        <v>50</v>
      </c>
      <c r="AP1165" s="6" t="s">
        <v>50</v>
      </c>
    </row>
    <row r="1166" spans="1:42" hidden="1">
      <c r="A1166" s="5">
        <v>1165</v>
      </c>
      <c r="B1166" s="5" t="s">
        <v>2161</v>
      </c>
      <c r="C1166" s="6" t="str">
        <f>IF(VLOOKUP(B1166,'[1]Current Slope List'!$A$29:$M$1904,1,FALSE)=B1166,"Y","N")</f>
        <v>Y</v>
      </c>
      <c r="D1166" s="5" t="str">
        <f>VLOOKUP(B1166,'[1]Current Slope List'!$A$29:$M$1904,2,FALSE)</f>
        <v>15NE-B/C145</v>
      </c>
      <c r="E1166" s="5">
        <f>VLOOKUP(B1166,'[1]Current Slope List'!$A$29:$M$1904,3,FALSE)</f>
        <v>0</v>
      </c>
      <c r="F1166" s="6" t="str">
        <f t="shared" si="36"/>
        <v>WHOLE</v>
      </c>
      <c r="G1166" s="6" t="str">
        <f>VLOOKUP(B1166,'[1]Current Slope List'!$A$29:$M$1904,4,FALSE)</f>
        <v>WS&amp;L</v>
      </c>
      <c r="H1166" s="6" t="str">
        <f>VLOOKUP(B1166,'[1]Current Slope List'!$A$29:$M$1904,5,FALSE)</f>
        <v>S</v>
      </c>
      <c r="I1166" s="6" t="s">
        <v>2152</v>
      </c>
      <c r="K1166" s="6">
        <f>VLOOKUP(B1166,'[1]Current Slope List'!$A$29:$M$1904,11,FALSE)</f>
        <v>0</v>
      </c>
      <c r="L1166" s="5" t="s">
        <v>2162</v>
      </c>
      <c r="M1166" s="5" t="s">
        <v>2163</v>
      </c>
      <c r="N1166" s="5" t="s">
        <v>1697</v>
      </c>
      <c r="O1166" s="7" t="s">
        <v>46</v>
      </c>
      <c r="P1166" s="7">
        <v>60</v>
      </c>
      <c r="Q1166" s="7">
        <v>5.3</v>
      </c>
      <c r="R1166" s="7">
        <v>17</v>
      </c>
      <c r="S1166" s="7">
        <f t="shared" si="37"/>
        <v>90.1</v>
      </c>
      <c r="T1166" s="17">
        <v>0</v>
      </c>
      <c r="U1166" s="17">
        <v>1</v>
      </c>
      <c r="V1166" s="17">
        <v>0</v>
      </c>
      <c r="W1166" s="17">
        <v>0</v>
      </c>
      <c r="X1166" s="17">
        <v>0</v>
      </c>
      <c r="Y1166" s="6" t="s">
        <v>61</v>
      </c>
      <c r="Z1166" s="6" t="s">
        <v>62</v>
      </c>
      <c r="AA1166" s="9" t="s">
        <v>116</v>
      </c>
      <c r="AB1166" s="9" t="s">
        <v>116</v>
      </c>
      <c r="AC1166" s="9" t="s">
        <v>116</v>
      </c>
      <c r="AD1166" s="9" t="s">
        <v>116</v>
      </c>
      <c r="AE1166" s="9" t="s">
        <v>49</v>
      </c>
      <c r="AF1166" s="5">
        <v>2</v>
      </c>
      <c r="AG1166" s="10">
        <f>VLOOKUP(B1166,[1]NPRS!$A$29:$O$1904,10,FALSE)</f>
        <v>2</v>
      </c>
      <c r="AH1166" s="5" t="s">
        <v>1698</v>
      </c>
      <c r="AI1166" s="6" t="str">
        <f>IF(VLOOKUP(B1166,'[1]intensive 2019'!$A$2:$E$145,1,TRUE)=B1166,"Y","N")</f>
        <v>N</v>
      </c>
      <c r="AJ1166" s="6" t="s">
        <v>50</v>
      </c>
      <c r="AK1166" s="5">
        <v>13</v>
      </c>
      <c r="AL1166" s="6" t="s">
        <v>50</v>
      </c>
      <c r="AM1166" s="6" t="s">
        <v>50</v>
      </c>
      <c r="AN1166" s="6" t="s">
        <v>50</v>
      </c>
      <c r="AO1166" s="6" t="s">
        <v>50</v>
      </c>
      <c r="AP1166" s="6" t="s">
        <v>50</v>
      </c>
    </row>
    <row r="1167" spans="1:42" hidden="1">
      <c r="A1167" s="5">
        <v>1166</v>
      </c>
      <c r="B1167" s="5" t="s">
        <v>2164</v>
      </c>
      <c r="C1167" s="6" t="str">
        <f>IF(VLOOKUP(B1167,'[1]Current Slope List'!$A$29:$M$1904,1,FALSE)=B1167,"Y","N")</f>
        <v>Y</v>
      </c>
      <c r="D1167" s="5" t="str">
        <f>VLOOKUP(B1167,'[1]Current Slope List'!$A$29:$M$1904,2,FALSE)</f>
        <v>15NE-B/C146</v>
      </c>
      <c r="E1167" s="5">
        <f>VLOOKUP(B1167,'[1]Current Slope List'!$A$29:$M$1904,3,FALSE)</f>
        <v>0</v>
      </c>
      <c r="F1167" s="6" t="str">
        <f t="shared" si="36"/>
        <v>WHOLE</v>
      </c>
      <c r="G1167" s="6" t="str">
        <f>VLOOKUP(B1167,'[1]Current Slope List'!$A$29:$M$1904,4,FALSE)</f>
        <v>WS&amp;L</v>
      </c>
      <c r="H1167" s="6" t="str">
        <f>VLOOKUP(B1167,'[1]Current Slope List'!$A$29:$M$1904,5,FALSE)</f>
        <v>S</v>
      </c>
      <c r="I1167" s="6" t="s">
        <v>2152</v>
      </c>
      <c r="K1167" s="6">
        <f>VLOOKUP(B1167,'[1]Current Slope List'!$A$29:$M$1904,11,FALSE)</f>
        <v>0</v>
      </c>
      <c r="L1167" s="5" t="s">
        <v>2162</v>
      </c>
      <c r="M1167" s="5" t="s">
        <v>2163</v>
      </c>
      <c r="N1167" s="5" t="s">
        <v>1697</v>
      </c>
      <c r="O1167" s="7" t="s">
        <v>46</v>
      </c>
      <c r="P1167" s="7">
        <v>50</v>
      </c>
      <c r="Q1167" s="7">
        <v>4</v>
      </c>
      <c r="R1167" s="7">
        <v>24</v>
      </c>
      <c r="S1167" s="7">
        <f t="shared" si="37"/>
        <v>96</v>
      </c>
      <c r="T1167" s="17">
        <v>0</v>
      </c>
      <c r="U1167" s="17">
        <v>1</v>
      </c>
      <c r="V1167" s="17">
        <v>0</v>
      </c>
      <c r="W1167" s="17">
        <v>0</v>
      </c>
      <c r="X1167" s="17">
        <v>0</v>
      </c>
      <c r="Y1167" s="6" t="s">
        <v>1701</v>
      </c>
      <c r="Z1167" s="6" t="s">
        <v>62</v>
      </c>
      <c r="AA1167" s="9">
        <v>1</v>
      </c>
      <c r="AB1167" s="9">
        <v>24</v>
      </c>
      <c r="AC1167" s="9">
        <v>90</v>
      </c>
      <c r="AD1167" s="9" t="s">
        <v>79</v>
      </c>
      <c r="AE1167" s="9" t="s">
        <v>62</v>
      </c>
      <c r="AF1167" s="5">
        <v>1</v>
      </c>
      <c r="AG1167" s="10">
        <f>VLOOKUP(B1167,[1]NPRS!$A$29:$O$1904,10,FALSE)</f>
        <v>0</v>
      </c>
      <c r="AH1167" s="5" t="s">
        <v>1698</v>
      </c>
      <c r="AI1167" s="6" t="str">
        <f>IF(VLOOKUP(B1167,'[1]intensive 2019'!$A$2:$E$145,1,TRUE)=B1167,"Y","N")</f>
        <v>N</v>
      </c>
      <c r="AJ1167" s="6" t="s">
        <v>50</v>
      </c>
      <c r="AK1167" s="5">
        <v>3</v>
      </c>
      <c r="AL1167" s="6" t="s">
        <v>50</v>
      </c>
      <c r="AM1167" s="6" t="s">
        <v>50</v>
      </c>
      <c r="AN1167" s="6" t="s">
        <v>50</v>
      </c>
      <c r="AO1167" s="6" t="s">
        <v>50</v>
      </c>
      <c r="AP1167" s="6" t="s">
        <v>50</v>
      </c>
    </row>
    <row r="1168" spans="1:42" hidden="1">
      <c r="A1168" s="5">
        <v>1167</v>
      </c>
      <c r="B1168" s="5" t="s">
        <v>2165</v>
      </c>
      <c r="C1168" s="6" t="str">
        <f>IF(VLOOKUP(B1168,'[1]Current Slope List'!$A$29:$M$1904,1,FALSE)=B1168,"Y","N")</f>
        <v>Y</v>
      </c>
      <c r="D1168" s="5" t="str">
        <f>VLOOKUP(B1168,'[1]Current Slope List'!$A$29:$M$1904,2,FALSE)</f>
        <v>15NE-B/CR147</v>
      </c>
      <c r="E1168" s="5">
        <f>VLOOKUP(B1168,'[1]Current Slope List'!$A$29:$M$1904,3,FALSE)</f>
        <v>0</v>
      </c>
      <c r="F1168" s="6" t="str">
        <f t="shared" si="36"/>
        <v>WHOLE</v>
      </c>
      <c r="G1168" s="6" t="str">
        <f>VLOOKUP(B1168,'[1]Current Slope List'!$A$29:$M$1904,4,FALSE)</f>
        <v>WS&amp;L</v>
      </c>
      <c r="H1168" s="6" t="str">
        <f>VLOOKUP(B1168,'[1]Current Slope List'!$A$29:$M$1904,5,FALSE)</f>
        <v>S</v>
      </c>
      <c r="I1168" s="6" t="s">
        <v>2152</v>
      </c>
      <c r="K1168" s="6">
        <f>VLOOKUP(B1168,'[1]Current Slope List'!$A$29:$M$1904,11,FALSE)</f>
        <v>0</v>
      </c>
      <c r="L1168" s="5" t="s">
        <v>2162</v>
      </c>
      <c r="M1168" s="5" t="s">
        <v>2163</v>
      </c>
      <c r="N1168" s="5" t="s">
        <v>1697</v>
      </c>
      <c r="O1168" s="7" t="s">
        <v>46</v>
      </c>
      <c r="P1168" s="7">
        <v>65</v>
      </c>
      <c r="Q1168" s="7">
        <v>7</v>
      </c>
      <c r="R1168" s="7">
        <v>23</v>
      </c>
      <c r="S1168" s="7">
        <f t="shared" si="37"/>
        <v>161</v>
      </c>
      <c r="T1168" s="17">
        <v>0</v>
      </c>
      <c r="U1168" s="17">
        <v>1</v>
      </c>
      <c r="V1168" s="17">
        <v>0</v>
      </c>
      <c r="W1168" s="17">
        <v>0</v>
      </c>
      <c r="X1168" s="17">
        <v>0</v>
      </c>
      <c r="Y1168" s="6" t="s">
        <v>1701</v>
      </c>
      <c r="Z1168" s="6" t="s">
        <v>62</v>
      </c>
      <c r="AA1168" s="9">
        <v>1</v>
      </c>
      <c r="AB1168" s="9" t="s">
        <v>436</v>
      </c>
      <c r="AC1168" s="9" t="s">
        <v>121</v>
      </c>
      <c r="AD1168" s="9" t="s">
        <v>56</v>
      </c>
      <c r="AE1168" s="9" t="s">
        <v>62</v>
      </c>
      <c r="AF1168" s="5">
        <v>1</v>
      </c>
      <c r="AG1168" s="10">
        <f>VLOOKUP(B1168,[1]NPRS!$A$29:$O$1904,10,FALSE)</f>
        <v>1143.45</v>
      </c>
      <c r="AH1168" s="5" t="s">
        <v>1698</v>
      </c>
      <c r="AI1168" s="6" t="str">
        <f>IF(VLOOKUP(B1168,'[1]intensive 2019'!$A$2:$E$145,1,TRUE)=B1168,"Y","N")</f>
        <v>N</v>
      </c>
      <c r="AJ1168" s="6" t="s">
        <v>50</v>
      </c>
      <c r="AK1168" s="5">
        <v>3</v>
      </c>
      <c r="AL1168" s="6" t="s">
        <v>50</v>
      </c>
      <c r="AM1168" s="6" t="s">
        <v>50</v>
      </c>
      <c r="AN1168" s="6" t="s">
        <v>50</v>
      </c>
      <c r="AO1168" s="6" t="s">
        <v>50</v>
      </c>
      <c r="AP1168" s="6" t="s">
        <v>50</v>
      </c>
    </row>
    <row r="1169" spans="1:42" hidden="1">
      <c r="A1169" s="5">
        <v>1168</v>
      </c>
      <c r="B1169" s="5" t="s">
        <v>2166</v>
      </c>
      <c r="C1169" s="6" t="str">
        <f>IF(VLOOKUP(B1169,'[1]Current Slope List'!$A$29:$M$1904,1,FALSE)=B1169,"Y","N")</f>
        <v>Y</v>
      </c>
      <c r="D1169" s="5" t="str">
        <f>VLOOKUP(B1169,'[1]Current Slope List'!$A$29:$M$1904,2,FALSE)</f>
        <v>15NE-D/C10</v>
      </c>
      <c r="E1169" s="5">
        <f>VLOOKUP(B1169,'[1]Current Slope List'!$A$29:$M$1904,3,FALSE)</f>
        <v>0</v>
      </c>
      <c r="F1169" s="6" t="str">
        <f t="shared" si="36"/>
        <v>WHOLE</v>
      </c>
      <c r="G1169" s="6" t="str">
        <f>VLOOKUP(B1169,'[1]Current Slope List'!$A$29:$M$1904,4,FALSE)</f>
        <v>WS&amp;L</v>
      </c>
      <c r="H1169" s="6" t="str">
        <f>VLOOKUP(B1169,'[1]Current Slope List'!$A$29:$M$1904,5,FALSE)</f>
        <v>S</v>
      </c>
      <c r="I1169" s="6" t="s">
        <v>2152</v>
      </c>
      <c r="K1169" s="6">
        <f>VLOOKUP(B1169,'[1]Current Slope List'!$A$29:$M$1904,11,FALSE)</f>
        <v>0</v>
      </c>
      <c r="L1169" s="5" t="s">
        <v>2167</v>
      </c>
      <c r="M1169" s="5" t="s">
        <v>2168</v>
      </c>
      <c r="N1169" s="5" t="s">
        <v>1905</v>
      </c>
      <c r="O1169" s="7" t="s">
        <v>46</v>
      </c>
      <c r="P1169" s="7">
        <v>50</v>
      </c>
      <c r="Q1169" s="7">
        <v>8</v>
      </c>
      <c r="R1169" s="7">
        <v>110</v>
      </c>
      <c r="S1169" s="7">
        <f t="shared" si="37"/>
        <v>880</v>
      </c>
      <c r="T1169" s="17">
        <v>0</v>
      </c>
      <c r="U1169" s="17">
        <v>0</v>
      </c>
      <c r="V1169" s="17">
        <v>1</v>
      </c>
      <c r="W1169" s="17">
        <v>0</v>
      </c>
      <c r="X1169" s="17">
        <v>0</v>
      </c>
      <c r="Y1169" s="6" t="s">
        <v>1701</v>
      </c>
      <c r="Z1169" s="6" t="s">
        <v>62</v>
      </c>
      <c r="AA1169" s="9" t="s">
        <v>116</v>
      </c>
      <c r="AB1169" s="9" t="s">
        <v>116</v>
      </c>
      <c r="AC1169" s="9" t="s">
        <v>116</v>
      </c>
      <c r="AD1169" s="9" t="s">
        <v>116</v>
      </c>
      <c r="AE1169" s="9" t="s">
        <v>49</v>
      </c>
      <c r="AF1169" s="5">
        <v>3</v>
      </c>
      <c r="AG1169" s="10">
        <f>VLOOKUP(B1169,[1]NPRS!$A$29:$O$1904,10,FALSE)</f>
        <v>7.26</v>
      </c>
      <c r="AH1169" s="5" t="s">
        <v>1698</v>
      </c>
      <c r="AI1169" s="6" t="str">
        <f>IF(VLOOKUP(B1169,'[1]intensive 2019'!$A$2:$E$145,1,TRUE)=B1169,"Y","N")</f>
        <v>N</v>
      </c>
      <c r="AJ1169" s="6" t="s">
        <v>50</v>
      </c>
      <c r="AK1169" s="5">
        <v>28</v>
      </c>
      <c r="AL1169" s="6" t="s">
        <v>50</v>
      </c>
      <c r="AM1169" s="6" t="s">
        <v>50</v>
      </c>
      <c r="AN1169" s="6" t="s">
        <v>50</v>
      </c>
      <c r="AO1169" s="6" t="s">
        <v>50</v>
      </c>
      <c r="AP1169" s="6" t="s">
        <v>50</v>
      </c>
    </row>
    <row r="1170" spans="1:42" hidden="1">
      <c r="A1170" s="5">
        <v>1169</v>
      </c>
      <c r="B1170" s="5" t="s">
        <v>2169</v>
      </c>
      <c r="C1170" s="6" t="str">
        <f>IF(VLOOKUP(B1170,'[1]Current Slope List'!$A$29:$M$1904,1,FALSE)=B1170,"Y","N")</f>
        <v>Y</v>
      </c>
      <c r="D1170" s="5" t="str">
        <f>VLOOKUP(B1170,'[1]Current Slope List'!$A$29:$M$1904,2,FALSE)</f>
        <v>15NE-D/C22</v>
      </c>
      <c r="E1170" s="5">
        <f>VLOOKUP(B1170,'[1]Current Slope List'!$A$29:$M$1904,3,FALSE)</f>
        <v>0</v>
      </c>
      <c r="F1170" s="6" t="str">
        <f t="shared" si="36"/>
        <v>WHOLE</v>
      </c>
      <c r="G1170" s="6" t="str">
        <f>VLOOKUP(B1170,'[1]Current Slope List'!$A$29:$M$1904,4,FALSE)</f>
        <v>WS&amp;L</v>
      </c>
      <c r="H1170" s="6" t="str">
        <f>VLOOKUP(B1170,'[1]Current Slope List'!$A$29:$M$1904,5,FALSE)</f>
        <v>S</v>
      </c>
      <c r="I1170" s="6" t="s">
        <v>2152</v>
      </c>
      <c r="K1170" s="6">
        <f>VLOOKUP(B1170,'[1]Current Slope List'!$A$29:$M$1904,11,FALSE)</f>
        <v>0</v>
      </c>
      <c r="L1170" s="5" t="s">
        <v>2167</v>
      </c>
      <c r="M1170" s="5" t="s">
        <v>2168</v>
      </c>
      <c r="N1170" s="5" t="s">
        <v>1905</v>
      </c>
      <c r="O1170" s="7" t="s">
        <v>46</v>
      </c>
      <c r="P1170" s="7">
        <v>45</v>
      </c>
      <c r="Q1170" s="7">
        <v>8</v>
      </c>
      <c r="R1170" s="7">
        <v>55</v>
      </c>
      <c r="S1170" s="7">
        <f t="shared" si="37"/>
        <v>440</v>
      </c>
      <c r="T1170" s="17">
        <v>0</v>
      </c>
      <c r="U1170" s="17">
        <v>0</v>
      </c>
      <c r="V1170" s="17">
        <v>1</v>
      </c>
      <c r="W1170" s="17">
        <v>0</v>
      </c>
      <c r="X1170" s="17">
        <v>0</v>
      </c>
      <c r="Y1170" s="6" t="s">
        <v>61</v>
      </c>
      <c r="Z1170" s="6" t="s">
        <v>62</v>
      </c>
      <c r="AA1170" s="9" t="s">
        <v>116</v>
      </c>
      <c r="AB1170" s="9" t="s">
        <v>116</v>
      </c>
      <c r="AC1170" s="9" t="s">
        <v>116</v>
      </c>
      <c r="AD1170" s="9" t="s">
        <v>116</v>
      </c>
      <c r="AE1170" s="9" t="s">
        <v>49</v>
      </c>
      <c r="AF1170" s="5">
        <v>2</v>
      </c>
      <c r="AG1170" s="10">
        <f>VLOOKUP(B1170,[1]NPRS!$A$29:$O$1904,10,FALSE)</f>
        <v>1.94</v>
      </c>
      <c r="AH1170" s="5" t="s">
        <v>1728</v>
      </c>
      <c r="AI1170" s="6" t="str">
        <f>IF(VLOOKUP(B1170,'[1]intensive 2019'!$A$2:$E$145,1,TRUE)=B1170,"Y","N")</f>
        <v>N</v>
      </c>
      <c r="AJ1170" s="6" t="s">
        <v>50</v>
      </c>
      <c r="AL1170" s="6" t="s">
        <v>50</v>
      </c>
      <c r="AM1170" s="6" t="s">
        <v>50</v>
      </c>
      <c r="AN1170" s="6" t="s">
        <v>50</v>
      </c>
      <c r="AO1170" s="6" t="s">
        <v>50</v>
      </c>
      <c r="AP1170" s="6" t="s">
        <v>50</v>
      </c>
    </row>
    <row r="1171" spans="1:42" hidden="1">
      <c r="A1171" s="5">
        <v>1170</v>
      </c>
      <c r="B1171" s="5" t="s">
        <v>2170</v>
      </c>
      <c r="C1171" s="6" t="str">
        <f>IF(VLOOKUP(B1171,'[1]Current Slope List'!$A$29:$M$1904,1,FALSE)=B1171,"Y","N")</f>
        <v>Y</v>
      </c>
      <c r="D1171" s="5" t="str">
        <f>VLOOKUP(B1171,'[1]Current Slope List'!$A$29:$M$1904,2,FALSE)</f>
        <v>15NE-D/C23</v>
      </c>
      <c r="E1171" s="5">
        <f>VLOOKUP(B1171,'[1]Current Slope List'!$A$29:$M$1904,3,FALSE)</f>
        <v>0</v>
      </c>
      <c r="F1171" s="6" t="str">
        <f t="shared" si="36"/>
        <v>WHOLE</v>
      </c>
      <c r="G1171" s="6" t="str">
        <f>VLOOKUP(B1171,'[1]Current Slope List'!$A$29:$M$1904,4,FALSE)</f>
        <v>WS&amp;L</v>
      </c>
      <c r="H1171" s="6" t="str">
        <f>VLOOKUP(B1171,'[1]Current Slope List'!$A$29:$M$1904,5,FALSE)</f>
        <v>S</v>
      </c>
      <c r="I1171" s="6" t="s">
        <v>2152</v>
      </c>
      <c r="K1171" s="6">
        <f>VLOOKUP(B1171,'[1]Current Slope List'!$A$29:$M$1904,11,FALSE)</f>
        <v>0</v>
      </c>
      <c r="L1171" s="5" t="s">
        <v>2167</v>
      </c>
      <c r="M1171" s="5" t="s">
        <v>2168</v>
      </c>
      <c r="N1171" s="5" t="s">
        <v>1905</v>
      </c>
      <c r="O1171" s="7" t="s">
        <v>46</v>
      </c>
      <c r="P1171" s="7">
        <v>50</v>
      </c>
      <c r="Q1171" s="7">
        <v>5</v>
      </c>
      <c r="R1171" s="7">
        <v>35</v>
      </c>
      <c r="S1171" s="7">
        <f t="shared" si="37"/>
        <v>175</v>
      </c>
      <c r="T1171" s="17">
        <v>0</v>
      </c>
      <c r="U1171" s="17">
        <v>0</v>
      </c>
      <c r="V1171" s="17">
        <v>1</v>
      </c>
      <c r="W1171" s="17">
        <v>0</v>
      </c>
      <c r="X1171" s="17">
        <v>0</v>
      </c>
      <c r="Y1171" s="6" t="s">
        <v>1701</v>
      </c>
      <c r="Z1171" s="6" t="s">
        <v>62</v>
      </c>
      <c r="AA1171" s="9" t="s">
        <v>116</v>
      </c>
      <c r="AB1171" s="9" t="s">
        <v>116</v>
      </c>
      <c r="AC1171" s="9" t="s">
        <v>116</v>
      </c>
      <c r="AD1171" s="9" t="s">
        <v>116</v>
      </c>
      <c r="AE1171" s="9" t="s">
        <v>49</v>
      </c>
      <c r="AF1171" s="5">
        <v>2</v>
      </c>
      <c r="AG1171" s="10">
        <f>VLOOKUP(B1171,[1]NPRS!$A$29:$O$1904,10,FALSE)</f>
        <v>6.8</v>
      </c>
      <c r="AH1171" s="5" t="s">
        <v>1698</v>
      </c>
      <c r="AI1171" s="6" t="str">
        <f>IF(VLOOKUP(B1171,'[1]intensive 2019'!$A$2:$E$145,1,TRUE)=B1171,"Y","N")</f>
        <v>N</v>
      </c>
      <c r="AJ1171" s="6" t="s">
        <v>50</v>
      </c>
      <c r="AK1171" s="5">
        <v>2</v>
      </c>
      <c r="AL1171" s="6" t="s">
        <v>50</v>
      </c>
      <c r="AM1171" s="6" t="s">
        <v>50</v>
      </c>
      <c r="AN1171" s="6" t="s">
        <v>50</v>
      </c>
      <c r="AO1171" s="6" t="s">
        <v>50</v>
      </c>
      <c r="AP1171" s="6" t="s">
        <v>50</v>
      </c>
    </row>
    <row r="1172" spans="1:42" hidden="1">
      <c r="A1172" s="5">
        <v>1171</v>
      </c>
      <c r="B1172" s="5" t="s">
        <v>2171</v>
      </c>
      <c r="C1172" s="6" t="str">
        <f>IF(VLOOKUP(B1172,'[1]Current Slope List'!$A$29:$M$1904,1,FALSE)=B1172,"Y","N")</f>
        <v>Y</v>
      </c>
      <c r="D1172" s="5" t="str">
        <f>VLOOKUP(B1172,'[1]Current Slope List'!$A$29:$M$1904,2,FALSE)</f>
        <v>15NE-D/C32</v>
      </c>
      <c r="E1172" s="5">
        <f>VLOOKUP(B1172,'[1]Current Slope List'!$A$29:$M$1904,3,FALSE)</f>
        <v>0</v>
      </c>
      <c r="F1172" s="6" t="str">
        <f t="shared" si="36"/>
        <v>WHOLE</v>
      </c>
      <c r="G1172" s="6" t="str">
        <f>VLOOKUP(B1172,'[1]Current Slope List'!$A$29:$M$1904,4,FALSE)</f>
        <v>WS&amp;L</v>
      </c>
      <c r="H1172" s="6" t="str">
        <f>VLOOKUP(B1172,'[1]Current Slope List'!$A$29:$M$1904,5,FALSE)</f>
        <v>S</v>
      </c>
      <c r="I1172" s="6" t="s">
        <v>2152</v>
      </c>
      <c r="K1172" s="6">
        <f>VLOOKUP(B1172,'[1]Current Slope List'!$A$29:$M$1904,11,FALSE)</f>
        <v>0</v>
      </c>
      <c r="L1172" s="5" t="s">
        <v>2167</v>
      </c>
      <c r="M1172" s="5" t="s">
        <v>2168</v>
      </c>
      <c r="N1172" s="5" t="s">
        <v>1905</v>
      </c>
      <c r="O1172" s="7" t="s">
        <v>46</v>
      </c>
      <c r="P1172" s="7">
        <v>70</v>
      </c>
      <c r="Q1172" s="7">
        <v>5</v>
      </c>
      <c r="R1172" s="7">
        <v>11</v>
      </c>
      <c r="S1172" s="7">
        <f t="shared" si="37"/>
        <v>55</v>
      </c>
      <c r="T1172" s="17">
        <v>0</v>
      </c>
      <c r="U1172" s="17">
        <v>0</v>
      </c>
      <c r="V1172" s="17">
        <v>0</v>
      </c>
      <c r="W1172" s="17">
        <v>0</v>
      </c>
      <c r="X1172" s="17">
        <v>1</v>
      </c>
      <c r="Y1172" s="6" t="s">
        <v>1701</v>
      </c>
      <c r="Z1172" s="6" t="s">
        <v>62</v>
      </c>
      <c r="AA1172" s="9" t="s">
        <v>116</v>
      </c>
      <c r="AB1172" s="9" t="s">
        <v>116</v>
      </c>
      <c r="AC1172" s="9" t="s">
        <v>116</v>
      </c>
      <c r="AD1172" s="9" t="s">
        <v>116</v>
      </c>
      <c r="AE1172" s="9" t="s">
        <v>49</v>
      </c>
      <c r="AF1172" s="5">
        <v>3</v>
      </c>
      <c r="AG1172" s="10">
        <f>VLOOKUP(B1172,[1]NPRS!$A$29:$O$1904,10,FALSE)</f>
        <v>0.01</v>
      </c>
      <c r="AH1172" s="5" t="s">
        <v>1698</v>
      </c>
      <c r="AI1172" s="6" t="str">
        <f>IF(VLOOKUP(B1172,'[1]intensive 2019'!$A$2:$E$145,1,TRUE)=B1172,"Y","N")</f>
        <v>N</v>
      </c>
      <c r="AJ1172" s="6" t="s">
        <v>50</v>
      </c>
      <c r="AK1172" s="5">
        <v>6</v>
      </c>
      <c r="AL1172" s="6" t="s">
        <v>50</v>
      </c>
      <c r="AM1172" s="6" t="s">
        <v>50</v>
      </c>
      <c r="AN1172" s="6" t="s">
        <v>50</v>
      </c>
      <c r="AO1172" s="6" t="s">
        <v>50</v>
      </c>
      <c r="AP1172" s="6" t="s">
        <v>50</v>
      </c>
    </row>
    <row r="1173" spans="1:42" hidden="1">
      <c r="A1173" s="5">
        <v>1172</v>
      </c>
      <c r="B1173" s="5" t="s">
        <v>2172</v>
      </c>
      <c r="C1173" s="6" t="str">
        <f>IF(VLOOKUP(B1173,'[1]Current Slope List'!$A$29:$M$1904,1,FALSE)=B1173,"Y","N")</f>
        <v>Y</v>
      </c>
      <c r="D1173" s="5" t="str">
        <f>VLOOKUP(B1173,'[1]Current Slope List'!$A$29:$M$1904,2,FALSE)</f>
        <v>15NE-D/C36</v>
      </c>
      <c r="E1173" s="5">
        <f>VLOOKUP(B1173,'[1]Current Slope List'!$A$29:$M$1904,3,FALSE)</f>
        <v>0</v>
      </c>
      <c r="F1173" s="6" t="str">
        <f t="shared" si="36"/>
        <v>WHOLE</v>
      </c>
      <c r="G1173" s="6" t="str">
        <f>VLOOKUP(B1173,'[1]Current Slope List'!$A$29:$M$1904,4,FALSE)</f>
        <v>WS&amp;L</v>
      </c>
      <c r="H1173" s="6" t="str">
        <f>VLOOKUP(B1173,'[1]Current Slope List'!$A$29:$M$1904,5,FALSE)</f>
        <v>S</v>
      </c>
      <c r="I1173" s="6" t="s">
        <v>2152</v>
      </c>
      <c r="K1173" s="6">
        <f>VLOOKUP(B1173,'[1]Current Slope List'!$A$29:$M$1904,11,FALSE)</f>
        <v>0</v>
      </c>
      <c r="L1173" s="5" t="s">
        <v>2167</v>
      </c>
      <c r="M1173" s="5" t="s">
        <v>2168</v>
      </c>
      <c r="N1173" s="5" t="s">
        <v>1905</v>
      </c>
      <c r="O1173" s="7" t="s">
        <v>46</v>
      </c>
      <c r="P1173" s="7">
        <v>50</v>
      </c>
      <c r="Q1173" s="7">
        <v>7</v>
      </c>
      <c r="R1173" s="7">
        <v>36</v>
      </c>
      <c r="S1173" s="7">
        <f t="shared" si="37"/>
        <v>252</v>
      </c>
      <c r="T1173" s="17">
        <v>0</v>
      </c>
      <c r="U1173" s="17">
        <v>1</v>
      </c>
      <c r="V1173" s="17">
        <v>0</v>
      </c>
      <c r="W1173" s="17">
        <v>0</v>
      </c>
      <c r="X1173" s="17">
        <v>0</v>
      </c>
      <c r="Y1173" s="6" t="s">
        <v>61</v>
      </c>
      <c r="Z1173" s="6" t="s">
        <v>62</v>
      </c>
      <c r="AA1173" s="9" t="s">
        <v>116</v>
      </c>
      <c r="AB1173" s="9" t="s">
        <v>116</v>
      </c>
      <c r="AC1173" s="9" t="s">
        <v>116</v>
      </c>
      <c r="AD1173" s="9" t="s">
        <v>116</v>
      </c>
      <c r="AE1173" s="9" t="s">
        <v>49</v>
      </c>
      <c r="AF1173" s="5">
        <v>2</v>
      </c>
      <c r="AG1173" s="10">
        <f>VLOOKUP(B1173,[1]NPRS!$A$29:$O$1904,10,FALSE)</f>
        <v>0</v>
      </c>
      <c r="AH1173" s="5" t="s">
        <v>1698</v>
      </c>
      <c r="AI1173" s="6" t="str">
        <f>IF(VLOOKUP(B1173,'[1]intensive 2019'!$A$2:$E$145,1,TRUE)=B1173,"Y","N")</f>
        <v>N</v>
      </c>
      <c r="AJ1173" s="6" t="s">
        <v>50</v>
      </c>
      <c r="AK1173" s="5">
        <v>0</v>
      </c>
      <c r="AL1173" s="6" t="s">
        <v>50</v>
      </c>
      <c r="AM1173" s="6" t="s">
        <v>50</v>
      </c>
      <c r="AN1173" s="6" t="s">
        <v>50</v>
      </c>
      <c r="AO1173" s="6" t="s">
        <v>50</v>
      </c>
      <c r="AP1173" s="6" t="s">
        <v>50</v>
      </c>
    </row>
    <row r="1174" spans="1:42" hidden="1">
      <c r="A1174" s="5">
        <v>1173</v>
      </c>
      <c r="B1174" s="5" t="s">
        <v>2173</v>
      </c>
      <c r="C1174" s="6" t="str">
        <f>IF(VLOOKUP(B1174,'[1]Current Slope List'!$A$29:$M$1904,1,FALSE)=B1174,"Y","N")</f>
        <v>Y</v>
      </c>
      <c r="D1174" s="5" t="str">
        <f>VLOOKUP(B1174,'[1]Current Slope List'!$A$29:$M$1904,2,FALSE)</f>
        <v>15NE-D/C37</v>
      </c>
      <c r="E1174" s="5">
        <f>VLOOKUP(B1174,'[1]Current Slope List'!$A$29:$M$1904,3,FALSE)</f>
        <v>0</v>
      </c>
      <c r="F1174" s="6" t="str">
        <f t="shared" si="36"/>
        <v>WHOLE</v>
      </c>
      <c r="G1174" s="6" t="str">
        <f>VLOOKUP(B1174,'[1]Current Slope List'!$A$29:$M$1904,4,FALSE)</f>
        <v>WS&amp;L</v>
      </c>
      <c r="H1174" s="6" t="str">
        <f>VLOOKUP(B1174,'[1]Current Slope List'!$A$29:$M$1904,5,FALSE)</f>
        <v>S</v>
      </c>
      <c r="I1174" s="6" t="s">
        <v>2152</v>
      </c>
      <c r="K1174" s="6">
        <f>VLOOKUP(B1174,'[1]Current Slope List'!$A$29:$M$1904,11,FALSE)</f>
        <v>0</v>
      </c>
      <c r="L1174" s="5" t="s">
        <v>2167</v>
      </c>
      <c r="M1174" s="5" t="s">
        <v>2168</v>
      </c>
      <c r="N1174" s="5" t="s">
        <v>1905</v>
      </c>
      <c r="O1174" s="7" t="s">
        <v>125</v>
      </c>
      <c r="P1174" s="7">
        <v>60</v>
      </c>
      <c r="Q1174" s="7">
        <v>8</v>
      </c>
      <c r="R1174" s="7">
        <v>45</v>
      </c>
      <c r="S1174" s="7">
        <f t="shared" si="37"/>
        <v>360</v>
      </c>
      <c r="T1174" s="17">
        <v>0</v>
      </c>
      <c r="U1174" s="17">
        <v>0</v>
      </c>
      <c r="V1174" s="17">
        <v>1</v>
      </c>
      <c r="W1174" s="17">
        <v>0</v>
      </c>
      <c r="X1174" s="17">
        <v>0</v>
      </c>
      <c r="Y1174" s="6" t="s">
        <v>61</v>
      </c>
      <c r="Z1174" s="6" t="s">
        <v>72</v>
      </c>
      <c r="AA1174" s="9" t="s">
        <v>116</v>
      </c>
      <c r="AB1174" s="9" t="s">
        <v>116</v>
      </c>
      <c r="AC1174" s="9" t="s">
        <v>116</v>
      </c>
      <c r="AD1174" s="9" t="s">
        <v>116</v>
      </c>
      <c r="AE1174" s="9" t="s">
        <v>49</v>
      </c>
      <c r="AF1174" s="5">
        <v>3</v>
      </c>
      <c r="AG1174" s="10">
        <f>VLOOKUP(B1174,[1]NPRS!$A$29:$O$1904,10,FALSE)</f>
        <v>0</v>
      </c>
      <c r="AH1174" s="5" t="s">
        <v>1698</v>
      </c>
      <c r="AI1174" s="6" t="str">
        <f>IF(VLOOKUP(B1174,'[1]intensive 2019'!$A$2:$E$145,1,TRUE)=B1174,"Y","N")</f>
        <v>N</v>
      </c>
      <c r="AJ1174" s="6" t="s">
        <v>50</v>
      </c>
      <c r="AK1174" s="5">
        <v>22</v>
      </c>
      <c r="AL1174" s="6" t="s">
        <v>50</v>
      </c>
      <c r="AM1174" s="6" t="s">
        <v>50</v>
      </c>
      <c r="AN1174" s="6" t="s">
        <v>50</v>
      </c>
      <c r="AO1174" s="6" t="s">
        <v>50</v>
      </c>
      <c r="AP1174" s="6" t="s">
        <v>50</v>
      </c>
    </row>
    <row r="1175" spans="1:42" hidden="1">
      <c r="A1175" s="5">
        <v>1174</v>
      </c>
      <c r="B1175" s="5" t="s">
        <v>2174</v>
      </c>
      <c r="C1175" s="6" t="str">
        <f>IF(VLOOKUP(B1175,'[1]Current Slope List'!$A$29:$M$1904,1,FALSE)=B1175,"Y","N")</f>
        <v>Y</v>
      </c>
      <c r="D1175" s="5" t="str">
        <f>VLOOKUP(B1175,'[1]Current Slope List'!$A$29:$M$1904,2,FALSE)</f>
        <v>15NE-D/C44</v>
      </c>
      <c r="E1175" s="5">
        <f>VLOOKUP(B1175,'[1]Current Slope List'!$A$29:$M$1904,3,FALSE)</f>
        <v>0</v>
      </c>
      <c r="F1175" s="6" t="str">
        <f t="shared" si="36"/>
        <v>WHOLE</v>
      </c>
      <c r="G1175" s="6" t="str">
        <f>VLOOKUP(B1175,'[1]Current Slope List'!$A$29:$M$1904,4,FALSE)</f>
        <v>WS&amp;L</v>
      </c>
      <c r="H1175" s="6" t="str">
        <f>VLOOKUP(B1175,'[1]Current Slope List'!$A$29:$M$1904,5,FALSE)</f>
        <v>S</v>
      </c>
      <c r="I1175" s="6" t="s">
        <v>2152</v>
      </c>
      <c r="K1175" s="6">
        <f>VLOOKUP(B1175,'[1]Current Slope List'!$A$29:$M$1904,11,FALSE)</f>
        <v>0</v>
      </c>
      <c r="L1175" s="5" t="s">
        <v>2167</v>
      </c>
      <c r="M1175" s="5" t="s">
        <v>2168</v>
      </c>
      <c r="N1175" s="5" t="s">
        <v>1905</v>
      </c>
      <c r="O1175" s="7" t="s">
        <v>46</v>
      </c>
      <c r="P1175" s="7">
        <v>70</v>
      </c>
      <c r="Q1175" s="7">
        <v>3</v>
      </c>
      <c r="R1175" s="7">
        <v>14</v>
      </c>
      <c r="S1175" s="7">
        <f t="shared" si="37"/>
        <v>42</v>
      </c>
      <c r="T1175" s="17">
        <v>0</v>
      </c>
      <c r="U1175" s="17">
        <v>1</v>
      </c>
      <c r="V1175" s="17">
        <v>0</v>
      </c>
      <c r="W1175" s="17">
        <v>0</v>
      </c>
      <c r="X1175" s="17">
        <v>0</v>
      </c>
      <c r="Y1175" s="6" t="s">
        <v>1701</v>
      </c>
      <c r="Z1175" s="6" t="s">
        <v>62</v>
      </c>
      <c r="AA1175" s="9" t="s">
        <v>116</v>
      </c>
      <c r="AB1175" s="9" t="s">
        <v>116</v>
      </c>
      <c r="AC1175" s="9" t="s">
        <v>116</v>
      </c>
      <c r="AD1175" s="9" t="s">
        <v>116</v>
      </c>
      <c r="AE1175" s="9" t="s">
        <v>49</v>
      </c>
      <c r="AF1175" s="5">
        <v>1</v>
      </c>
      <c r="AG1175" s="10">
        <f>VLOOKUP(B1175,[1]NPRS!$A$29:$O$1904,10,FALSE)</f>
        <v>0</v>
      </c>
      <c r="AH1175" s="5" t="s">
        <v>1698</v>
      </c>
      <c r="AI1175" s="6" t="str">
        <f>IF(VLOOKUP(B1175,'[1]intensive 2019'!$A$2:$E$145,1,TRUE)=B1175,"Y","N")</f>
        <v>N</v>
      </c>
      <c r="AJ1175" s="6" t="s">
        <v>50</v>
      </c>
      <c r="AK1175" s="5">
        <v>3</v>
      </c>
      <c r="AL1175" s="6" t="s">
        <v>50</v>
      </c>
      <c r="AM1175" s="6" t="s">
        <v>50</v>
      </c>
      <c r="AN1175" s="6" t="s">
        <v>50</v>
      </c>
      <c r="AO1175" s="6" t="s">
        <v>50</v>
      </c>
      <c r="AP1175" s="6" t="s">
        <v>50</v>
      </c>
    </row>
    <row r="1176" spans="1:42" hidden="1">
      <c r="A1176" s="5">
        <v>1175</v>
      </c>
      <c r="B1176" s="5" t="s">
        <v>2175</v>
      </c>
      <c r="C1176" s="6" t="str">
        <f>IF(VLOOKUP(B1176,'[1]Current Slope List'!$A$29:$M$1904,1,FALSE)=B1176,"Y","N")</f>
        <v>Y</v>
      </c>
      <c r="D1176" s="5" t="str">
        <f>VLOOKUP(B1176,'[1]Current Slope List'!$A$29:$M$1904,2,FALSE)</f>
        <v>15NE-D/C46</v>
      </c>
      <c r="E1176" s="5">
        <f>VLOOKUP(B1176,'[1]Current Slope List'!$A$29:$M$1904,3,FALSE)</f>
        <v>0</v>
      </c>
      <c r="F1176" s="6" t="str">
        <f t="shared" si="36"/>
        <v>WHOLE</v>
      </c>
      <c r="G1176" s="6" t="str">
        <f>VLOOKUP(B1176,'[1]Current Slope List'!$A$29:$M$1904,4,FALSE)</f>
        <v>WS&amp;L</v>
      </c>
      <c r="H1176" s="6" t="str">
        <f>VLOOKUP(B1176,'[1]Current Slope List'!$A$29:$M$1904,5,FALSE)</f>
        <v>S</v>
      </c>
      <c r="I1176" s="6" t="s">
        <v>2152</v>
      </c>
      <c r="K1176" s="6">
        <f>VLOOKUP(B1176,'[1]Current Slope List'!$A$29:$M$1904,11,FALSE)</f>
        <v>0</v>
      </c>
      <c r="L1176" s="5" t="s">
        <v>2167</v>
      </c>
      <c r="M1176" s="5" t="s">
        <v>2168</v>
      </c>
      <c r="N1176" s="5" t="s">
        <v>1905</v>
      </c>
      <c r="O1176" s="7" t="s">
        <v>46</v>
      </c>
      <c r="P1176" s="7">
        <v>60</v>
      </c>
      <c r="Q1176" s="7">
        <v>3</v>
      </c>
      <c r="R1176" s="7">
        <v>30</v>
      </c>
      <c r="S1176" s="7">
        <f t="shared" si="37"/>
        <v>90</v>
      </c>
      <c r="T1176" s="17">
        <v>0</v>
      </c>
      <c r="U1176" s="17">
        <v>1</v>
      </c>
      <c r="V1176" s="17">
        <v>0</v>
      </c>
      <c r="W1176" s="17">
        <v>0</v>
      </c>
      <c r="X1176" s="17">
        <v>0</v>
      </c>
      <c r="Y1176" s="6" t="s">
        <v>78</v>
      </c>
      <c r="Z1176" s="6" t="s">
        <v>62</v>
      </c>
      <c r="AA1176" s="9" t="s">
        <v>116</v>
      </c>
      <c r="AB1176" s="9" t="s">
        <v>116</v>
      </c>
      <c r="AC1176" s="9" t="s">
        <v>116</v>
      </c>
      <c r="AD1176" s="9" t="s">
        <v>116</v>
      </c>
      <c r="AE1176" s="9" t="s">
        <v>49</v>
      </c>
      <c r="AF1176" s="5">
        <v>3</v>
      </c>
      <c r="AG1176" s="10">
        <f>VLOOKUP(B1176,[1]NPRS!$A$29:$O$1904,10,FALSE)</f>
        <v>0.09</v>
      </c>
      <c r="AH1176" s="5" t="s">
        <v>1698</v>
      </c>
      <c r="AI1176" s="6" t="str">
        <f>IF(VLOOKUP(B1176,'[1]intensive 2019'!$A$2:$E$145,1,TRUE)=B1176,"Y","N")</f>
        <v>N</v>
      </c>
      <c r="AJ1176" s="6" t="s">
        <v>50</v>
      </c>
      <c r="AK1176" s="5">
        <v>3</v>
      </c>
      <c r="AL1176" s="6" t="s">
        <v>50</v>
      </c>
      <c r="AM1176" s="6" t="s">
        <v>50</v>
      </c>
      <c r="AN1176" s="6" t="s">
        <v>50</v>
      </c>
      <c r="AO1176" s="6" t="s">
        <v>50</v>
      </c>
      <c r="AP1176" s="6" t="s">
        <v>50</v>
      </c>
    </row>
    <row r="1177" spans="1:42" hidden="1">
      <c r="A1177" s="5">
        <v>1176</v>
      </c>
      <c r="B1177" s="5" t="s">
        <v>2176</v>
      </c>
      <c r="C1177" s="6" t="str">
        <f>IF(VLOOKUP(B1177,'[1]Current Slope List'!$A$29:$M$1904,1,FALSE)=B1177,"Y","N")</f>
        <v>Y</v>
      </c>
      <c r="D1177" s="5" t="str">
        <f>VLOOKUP(B1177,'[1]Current Slope List'!$A$29:$M$1904,2,FALSE)</f>
        <v>15NE-D/C47</v>
      </c>
      <c r="E1177" s="5">
        <f>VLOOKUP(B1177,'[1]Current Slope List'!$A$29:$M$1904,3,FALSE)</f>
        <v>0</v>
      </c>
      <c r="F1177" s="6" t="str">
        <f t="shared" si="36"/>
        <v>WHOLE</v>
      </c>
      <c r="G1177" s="6" t="str">
        <f>VLOOKUP(B1177,'[1]Current Slope List'!$A$29:$M$1904,4,FALSE)</f>
        <v>WS&amp;L</v>
      </c>
      <c r="H1177" s="6" t="str">
        <f>VLOOKUP(B1177,'[1]Current Slope List'!$A$29:$M$1904,5,FALSE)</f>
        <v>S</v>
      </c>
      <c r="I1177" s="6" t="s">
        <v>2152</v>
      </c>
      <c r="K1177" s="6">
        <f>VLOOKUP(B1177,'[1]Current Slope List'!$A$29:$M$1904,11,FALSE)</f>
        <v>0</v>
      </c>
      <c r="L1177" s="5" t="s">
        <v>2167</v>
      </c>
      <c r="M1177" s="5" t="s">
        <v>2168</v>
      </c>
      <c r="N1177" s="5" t="s">
        <v>1905</v>
      </c>
      <c r="O1177" s="7" t="s">
        <v>46</v>
      </c>
      <c r="P1177" s="7">
        <v>45</v>
      </c>
      <c r="Q1177" s="7">
        <v>4</v>
      </c>
      <c r="R1177" s="7">
        <v>20</v>
      </c>
      <c r="S1177" s="7">
        <f t="shared" si="37"/>
        <v>80</v>
      </c>
      <c r="T1177" s="17">
        <v>0</v>
      </c>
      <c r="U1177" s="17">
        <v>0</v>
      </c>
      <c r="V1177" s="17">
        <v>0</v>
      </c>
      <c r="W1177" s="17">
        <v>0</v>
      </c>
      <c r="X1177" s="17">
        <v>1</v>
      </c>
      <c r="Y1177" s="6" t="s">
        <v>113</v>
      </c>
      <c r="Z1177" s="6" t="s">
        <v>62</v>
      </c>
      <c r="AA1177" s="9" t="s">
        <v>116</v>
      </c>
      <c r="AB1177" s="9" t="s">
        <v>116</v>
      </c>
      <c r="AC1177" s="9" t="s">
        <v>116</v>
      </c>
      <c r="AD1177" s="9" t="s">
        <v>116</v>
      </c>
      <c r="AE1177" s="9" t="s">
        <v>49</v>
      </c>
      <c r="AF1177" s="5">
        <v>3</v>
      </c>
      <c r="AG1177" s="10">
        <f>VLOOKUP(B1177,[1]NPRS!$A$29:$O$1904,10,FALSE)</f>
        <v>0</v>
      </c>
      <c r="AH1177" s="5" t="s">
        <v>1698</v>
      </c>
      <c r="AI1177" s="6" t="str">
        <f>IF(VLOOKUP(B1177,'[1]intensive 2019'!$A$2:$E$145,1,TRUE)=B1177,"Y","N")</f>
        <v>N</v>
      </c>
      <c r="AJ1177" s="6" t="s">
        <v>50</v>
      </c>
      <c r="AK1177" s="5">
        <v>4</v>
      </c>
      <c r="AL1177" s="6" t="s">
        <v>50</v>
      </c>
      <c r="AM1177" s="6" t="s">
        <v>50</v>
      </c>
      <c r="AN1177" s="6" t="s">
        <v>50</v>
      </c>
      <c r="AO1177" s="6" t="s">
        <v>50</v>
      </c>
      <c r="AP1177" s="6" t="s">
        <v>50</v>
      </c>
    </row>
    <row r="1178" spans="1:42" hidden="1">
      <c r="A1178" s="5">
        <v>1177</v>
      </c>
      <c r="B1178" s="5" t="s">
        <v>2177</v>
      </c>
      <c r="C1178" s="6" t="str">
        <f>IF(VLOOKUP(B1178,'[1]Current Slope List'!$A$29:$M$1904,1,FALSE)=B1178,"Y","N")</f>
        <v>Y</v>
      </c>
      <c r="D1178" s="5" t="str">
        <f>VLOOKUP(B1178,'[1]Current Slope List'!$A$29:$M$1904,2,FALSE)</f>
        <v>15NE-D/CR48</v>
      </c>
      <c r="E1178" s="5">
        <f>VLOOKUP(B1178,'[1]Current Slope List'!$A$29:$M$1904,3,FALSE)</f>
        <v>0</v>
      </c>
      <c r="F1178" s="6" t="str">
        <f t="shared" si="36"/>
        <v>WHOLE</v>
      </c>
      <c r="G1178" s="6" t="str">
        <f>VLOOKUP(B1178,'[1]Current Slope List'!$A$29:$M$1904,4,FALSE)</f>
        <v>WS&amp;L</v>
      </c>
      <c r="H1178" s="6" t="str">
        <f>VLOOKUP(B1178,'[1]Current Slope List'!$A$29:$M$1904,5,FALSE)</f>
        <v>S</v>
      </c>
      <c r="I1178" s="6" t="s">
        <v>2152</v>
      </c>
      <c r="K1178" s="6">
        <f>VLOOKUP(B1178,'[1]Current Slope List'!$A$29:$M$1904,11,FALSE)</f>
        <v>0</v>
      </c>
      <c r="L1178" s="5" t="s">
        <v>2167</v>
      </c>
      <c r="M1178" s="5" t="s">
        <v>2168</v>
      </c>
      <c r="N1178" s="5" t="s">
        <v>1905</v>
      </c>
      <c r="O1178" s="7" t="s">
        <v>46</v>
      </c>
      <c r="P1178" s="7">
        <v>40</v>
      </c>
      <c r="Q1178" s="7">
        <v>6</v>
      </c>
      <c r="R1178" s="7">
        <v>39</v>
      </c>
      <c r="S1178" s="7">
        <f t="shared" si="37"/>
        <v>234</v>
      </c>
      <c r="T1178" s="17">
        <v>0</v>
      </c>
      <c r="U1178" s="17">
        <v>1</v>
      </c>
      <c r="V1178" s="17">
        <v>0</v>
      </c>
      <c r="W1178" s="17">
        <v>0</v>
      </c>
      <c r="X1178" s="17">
        <v>0</v>
      </c>
      <c r="Y1178" s="6" t="s">
        <v>61</v>
      </c>
      <c r="Z1178" s="6" t="s">
        <v>62</v>
      </c>
      <c r="AA1178" s="9" t="s">
        <v>797</v>
      </c>
      <c r="AB1178" s="9" t="s">
        <v>185</v>
      </c>
      <c r="AC1178" s="9" t="s">
        <v>71</v>
      </c>
      <c r="AD1178" s="9" t="s">
        <v>250</v>
      </c>
      <c r="AE1178" s="9" t="s">
        <v>62</v>
      </c>
      <c r="AF1178" s="5">
        <v>3</v>
      </c>
      <c r="AG1178" s="10">
        <f>VLOOKUP(B1178,[1]NPRS!$A$29:$O$1904,10,FALSE)</f>
        <v>0.01</v>
      </c>
      <c r="AH1178" s="5" t="s">
        <v>1698</v>
      </c>
      <c r="AI1178" s="6" t="str">
        <f>IF(VLOOKUP(B1178,'[1]intensive 2019'!$A$2:$E$145,1,TRUE)=B1178,"Y","N")</f>
        <v>N</v>
      </c>
      <c r="AJ1178" s="6" t="s">
        <v>50</v>
      </c>
      <c r="AK1178" s="5">
        <v>0</v>
      </c>
      <c r="AL1178" s="6" t="s">
        <v>50</v>
      </c>
      <c r="AM1178" s="6" t="s">
        <v>50</v>
      </c>
      <c r="AN1178" s="6" t="s">
        <v>50</v>
      </c>
      <c r="AO1178" s="6" t="s">
        <v>50</v>
      </c>
      <c r="AP1178" s="6" t="s">
        <v>50</v>
      </c>
    </row>
    <row r="1179" spans="1:42" hidden="1">
      <c r="A1179" s="5">
        <v>1178</v>
      </c>
      <c r="B1179" s="5" t="s">
        <v>2178</v>
      </c>
      <c r="C1179" s="6" t="str">
        <f>IF(VLOOKUP(B1179,'[1]Current Slope List'!$A$29:$M$1904,1,FALSE)=B1179,"Y","N")</f>
        <v>Y</v>
      </c>
      <c r="D1179" s="5" t="str">
        <f>VLOOKUP(B1179,'[1]Current Slope List'!$A$29:$M$1904,2,FALSE)</f>
        <v>15NE-D/C61</v>
      </c>
      <c r="E1179" s="5">
        <f>VLOOKUP(B1179,'[1]Current Slope List'!$A$29:$M$1904,3,FALSE)</f>
        <v>0</v>
      </c>
      <c r="F1179" s="6" t="str">
        <f t="shared" si="36"/>
        <v>WHOLE</v>
      </c>
      <c r="G1179" s="6" t="str">
        <f>VLOOKUP(B1179,'[1]Current Slope List'!$A$29:$M$1904,4,FALSE)</f>
        <v>WS&amp;L</v>
      </c>
      <c r="H1179" s="6" t="str">
        <f>VLOOKUP(B1179,'[1]Current Slope List'!$A$29:$M$1904,5,FALSE)</f>
        <v>S</v>
      </c>
      <c r="I1179" s="6" t="s">
        <v>2152</v>
      </c>
      <c r="K1179" s="6">
        <f>VLOOKUP(B1179,'[1]Current Slope List'!$A$29:$M$1904,11,FALSE)</f>
        <v>0</v>
      </c>
      <c r="L1179" s="5" t="s">
        <v>2167</v>
      </c>
      <c r="M1179" s="5" t="s">
        <v>2168</v>
      </c>
      <c r="N1179" s="5" t="s">
        <v>1905</v>
      </c>
      <c r="O1179" s="7" t="s">
        <v>125</v>
      </c>
      <c r="P1179" s="7">
        <v>45</v>
      </c>
      <c r="Q1179" s="7">
        <v>10.5</v>
      </c>
      <c r="R1179" s="7">
        <v>95</v>
      </c>
      <c r="S1179" s="7">
        <f t="shared" si="37"/>
        <v>997.5</v>
      </c>
      <c r="T1179" s="17">
        <v>0</v>
      </c>
      <c r="U1179" s="17">
        <v>1</v>
      </c>
      <c r="V1179" s="17">
        <v>0</v>
      </c>
      <c r="W1179" s="17">
        <v>0</v>
      </c>
      <c r="X1179" s="17">
        <v>0</v>
      </c>
      <c r="Y1179" s="6" t="s">
        <v>61</v>
      </c>
      <c r="Z1179" s="6" t="s">
        <v>62</v>
      </c>
      <c r="AA1179" s="9" t="s">
        <v>116</v>
      </c>
      <c r="AB1179" s="9" t="s">
        <v>116</v>
      </c>
      <c r="AC1179" s="9" t="s">
        <v>116</v>
      </c>
      <c r="AD1179" s="9" t="s">
        <v>116</v>
      </c>
      <c r="AE1179" s="9" t="s">
        <v>49</v>
      </c>
      <c r="AF1179" s="5">
        <v>3</v>
      </c>
      <c r="AG1179" s="10">
        <f>VLOOKUP(B1179,[1]NPRS!$A$29:$O$1904,10,FALSE)</f>
        <v>1.2</v>
      </c>
      <c r="AH1179" s="5" t="s">
        <v>1698</v>
      </c>
      <c r="AI1179" s="6" t="str">
        <f>IF(VLOOKUP(B1179,'[1]intensive 2019'!$A$2:$E$145,1,TRUE)=B1179,"Y","N")</f>
        <v>N</v>
      </c>
      <c r="AJ1179" s="6" t="s">
        <v>50</v>
      </c>
      <c r="AK1179" s="5">
        <v>0</v>
      </c>
      <c r="AL1179" s="6" t="s">
        <v>50</v>
      </c>
      <c r="AM1179" s="6" t="s">
        <v>50</v>
      </c>
      <c r="AN1179" s="6" t="s">
        <v>50</v>
      </c>
      <c r="AO1179" s="6" t="s">
        <v>50</v>
      </c>
      <c r="AP1179" s="6" t="s">
        <v>50</v>
      </c>
    </row>
    <row r="1180" spans="1:42" hidden="1">
      <c r="A1180" s="5">
        <v>1179</v>
      </c>
      <c r="B1180" s="5" t="s">
        <v>2179</v>
      </c>
      <c r="C1180" s="6" t="str">
        <f>IF(VLOOKUP(B1180,'[1]Current Slope List'!$A$29:$M$1904,1,FALSE)=B1180,"Y","N")</f>
        <v>Y</v>
      </c>
      <c r="D1180" s="5" t="str">
        <f>VLOOKUP(B1180,'[1]Current Slope List'!$A$29:$M$1904,2,FALSE)</f>
        <v>15NE-D/C66</v>
      </c>
      <c r="E1180" s="5">
        <f>VLOOKUP(B1180,'[1]Current Slope List'!$A$29:$M$1904,3,FALSE)</f>
        <v>0</v>
      </c>
      <c r="F1180" s="6" t="str">
        <f t="shared" si="36"/>
        <v>WHOLE</v>
      </c>
      <c r="G1180" s="6" t="str">
        <f>VLOOKUP(B1180,'[1]Current Slope List'!$A$29:$M$1904,4,FALSE)</f>
        <v>WS&amp;L</v>
      </c>
      <c r="H1180" s="6" t="str">
        <f>VLOOKUP(B1180,'[1]Current Slope List'!$A$29:$M$1904,5,FALSE)</f>
        <v>S</v>
      </c>
      <c r="I1180" s="6" t="s">
        <v>2152</v>
      </c>
      <c r="K1180" s="6">
        <f>VLOOKUP(B1180,'[1]Current Slope List'!$A$29:$M$1904,11,FALSE)</f>
        <v>0</v>
      </c>
      <c r="L1180" s="5" t="s">
        <v>2167</v>
      </c>
      <c r="M1180" s="5" t="s">
        <v>2168</v>
      </c>
      <c r="N1180" s="5" t="s">
        <v>1905</v>
      </c>
      <c r="O1180" s="7" t="s">
        <v>46</v>
      </c>
      <c r="P1180" s="7">
        <v>35</v>
      </c>
      <c r="Q1180" s="7">
        <v>3</v>
      </c>
      <c r="R1180" s="7">
        <v>28</v>
      </c>
      <c r="S1180" s="7">
        <f t="shared" si="37"/>
        <v>84</v>
      </c>
      <c r="T1180" s="17">
        <v>0</v>
      </c>
      <c r="U1180" s="17">
        <v>0.2</v>
      </c>
      <c r="V1180" s="17">
        <v>0</v>
      </c>
      <c r="W1180" s="17">
        <v>0.8</v>
      </c>
      <c r="X1180" s="17">
        <v>0</v>
      </c>
      <c r="Y1180" s="6" t="s">
        <v>61</v>
      </c>
      <c r="Z1180" s="6" t="s">
        <v>72</v>
      </c>
      <c r="AA1180" s="9" t="s">
        <v>116</v>
      </c>
      <c r="AB1180" s="9" t="s">
        <v>116</v>
      </c>
      <c r="AC1180" s="9" t="s">
        <v>116</v>
      </c>
      <c r="AD1180" s="9" t="s">
        <v>116</v>
      </c>
      <c r="AE1180" s="9" t="s">
        <v>49</v>
      </c>
      <c r="AF1180" s="5">
        <v>2</v>
      </c>
      <c r="AG1180" s="10">
        <f>VLOOKUP(B1180,[1]NPRS!$A$29:$O$1904,10,FALSE)</f>
        <v>0.05</v>
      </c>
      <c r="AH1180" s="5" t="s">
        <v>1728</v>
      </c>
      <c r="AI1180" s="6" t="str">
        <f>IF(VLOOKUP(B1180,'[1]intensive 2019'!$A$2:$E$145,1,TRUE)=B1180,"Y","N")</f>
        <v>N</v>
      </c>
      <c r="AJ1180" s="6" t="s">
        <v>50</v>
      </c>
      <c r="AL1180" s="6" t="s">
        <v>50</v>
      </c>
      <c r="AM1180" s="6" t="s">
        <v>50</v>
      </c>
      <c r="AN1180" s="6" t="s">
        <v>50</v>
      </c>
      <c r="AO1180" s="6" t="s">
        <v>50</v>
      </c>
      <c r="AP1180" s="6" t="s">
        <v>50</v>
      </c>
    </row>
    <row r="1181" spans="1:42" hidden="1">
      <c r="A1181" s="5">
        <v>1180</v>
      </c>
      <c r="B1181" s="5" t="s">
        <v>2180</v>
      </c>
      <c r="C1181" s="6" t="str">
        <f>IF(VLOOKUP(B1181,'[1]Current Slope List'!$A$29:$M$1904,1,FALSE)=B1181,"Y","N")</f>
        <v>Y</v>
      </c>
      <c r="D1181" s="5" t="str">
        <f>VLOOKUP(B1181,'[1]Current Slope List'!$A$29:$M$1904,2,FALSE)</f>
        <v>15NE-D/C78</v>
      </c>
      <c r="E1181" s="5">
        <f>VLOOKUP(B1181,'[1]Current Slope List'!$A$29:$M$1904,3,FALSE)</f>
        <v>0</v>
      </c>
      <c r="F1181" s="6" t="str">
        <f t="shared" si="36"/>
        <v>WHOLE</v>
      </c>
      <c r="G1181" s="6" t="str">
        <f>VLOOKUP(B1181,'[1]Current Slope List'!$A$29:$M$1904,4,FALSE)</f>
        <v>WS&amp;L</v>
      </c>
      <c r="H1181" s="6" t="str">
        <f>VLOOKUP(B1181,'[1]Current Slope List'!$A$29:$M$1904,5,FALSE)</f>
        <v>S</v>
      </c>
      <c r="I1181" s="6" t="s">
        <v>2152</v>
      </c>
      <c r="K1181" s="6">
        <f>VLOOKUP(B1181,'[1]Current Slope List'!$A$29:$M$1904,11,FALSE)</f>
        <v>0</v>
      </c>
      <c r="L1181" s="5" t="s">
        <v>2167</v>
      </c>
      <c r="M1181" s="5" t="s">
        <v>2168</v>
      </c>
      <c r="N1181" s="5" t="s">
        <v>1905</v>
      </c>
      <c r="O1181" s="7" t="s">
        <v>46</v>
      </c>
      <c r="P1181" s="7">
        <v>45</v>
      </c>
      <c r="Q1181" s="7">
        <v>3</v>
      </c>
      <c r="R1181" s="7">
        <v>35</v>
      </c>
      <c r="S1181" s="7">
        <f t="shared" si="37"/>
        <v>105</v>
      </c>
      <c r="T1181" s="17">
        <v>0</v>
      </c>
      <c r="U1181" s="17">
        <v>0</v>
      </c>
      <c r="V1181" s="17">
        <v>1</v>
      </c>
      <c r="W1181" s="17">
        <v>0</v>
      </c>
      <c r="X1181" s="17">
        <v>0</v>
      </c>
      <c r="Y1181" s="6" t="s">
        <v>61</v>
      </c>
      <c r="Z1181" s="6" t="s">
        <v>62</v>
      </c>
      <c r="AA1181" s="9" t="s">
        <v>116</v>
      </c>
      <c r="AB1181" s="9" t="s">
        <v>116</v>
      </c>
      <c r="AC1181" s="9" t="s">
        <v>116</v>
      </c>
      <c r="AD1181" s="9" t="s">
        <v>116</v>
      </c>
      <c r="AE1181" s="9" t="s">
        <v>49</v>
      </c>
      <c r="AF1181" s="5">
        <v>3</v>
      </c>
      <c r="AG1181" s="10">
        <f>VLOOKUP(B1181,[1]NPRS!$A$29:$O$1904,10,FALSE)</f>
        <v>0</v>
      </c>
      <c r="AH1181" s="5" t="s">
        <v>1698</v>
      </c>
      <c r="AI1181" s="6" t="str">
        <f>IF(VLOOKUP(B1181,'[1]intensive 2019'!$A$2:$E$145,1,TRUE)=B1181,"Y","N")</f>
        <v>N</v>
      </c>
      <c r="AJ1181" s="6" t="s">
        <v>50</v>
      </c>
      <c r="AK1181" s="5">
        <v>17</v>
      </c>
      <c r="AL1181" s="6" t="s">
        <v>50</v>
      </c>
      <c r="AM1181" s="6" t="s">
        <v>50</v>
      </c>
      <c r="AN1181" s="6" t="s">
        <v>50</v>
      </c>
      <c r="AO1181" s="6" t="s">
        <v>50</v>
      </c>
      <c r="AP1181" s="6" t="s">
        <v>50</v>
      </c>
    </row>
    <row r="1182" spans="1:42" hidden="1">
      <c r="A1182" s="5">
        <v>1181</v>
      </c>
      <c r="B1182" s="5" t="s">
        <v>2181</v>
      </c>
      <c r="C1182" s="6" t="str">
        <f>IF(VLOOKUP(B1182,'[1]Current Slope List'!$A$29:$M$1904,1,FALSE)=B1182,"Y","N")</f>
        <v>Y</v>
      </c>
      <c r="D1182" s="5" t="str">
        <f>VLOOKUP(B1182,'[1]Current Slope List'!$A$29:$M$1904,2,FALSE)</f>
        <v>15NE-D/F23</v>
      </c>
      <c r="E1182" s="5">
        <f>VLOOKUP(B1182,'[1]Current Slope List'!$A$29:$M$1904,3,FALSE)</f>
        <v>0</v>
      </c>
      <c r="F1182" s="6" t="str">
        <f t="shared" si="36"/>
        <v>WHOLE</v>
      </c>
      <c r="G1182" s="6" t="str">
        <f>VLOOKUP(B1182,'[1]Current Slope List'!$A$29:$M$1904,4,FALSE)</f>
        <v>WS&amp;L</v>
      </c>
      <c r="H1182" s="6" t="str">
        <f>VLOOKUP(B1182,'[1]Current Slope List'!$A$29:$M$1904,5,FALSE)</f>
        <v>S</v>
      </c>
      <c r="I1182" s="6" t="s">
        <v>2152</v>
      </c>
      <c r="K1182" s="6">
        <f>VLOOKUP(B1182,'[1]Current Slope List'!$A$29:$M$1904,11,FALSE)</f>
        <v>0</v>
      </c>
      <c r="L1182" s="5" t="s">
        <v>2167</v>
      </c>
      <c r="M1182" s="5" t="s">
        <v>2168</v>
      </c>
      <c r="N1182" s="5" t="s">
        <v>1905</v>
      </c>
      <c r="O1182" s="7" t="s">
        <v>125</v>
      </c>
      <c r="P1182" s="7">
        <v>35</v>
      </c>
      <c r="Q1182" s="7">
        <v>7</v>
      </c>
      <c r="R1182" s="7">
        <v>140</v>
      </c>
      <c r="S1182" s="7">
        <f t="shared" si="37"/>
        <v>980</v>
      </c>
      <c r="T1182" s="17">
        <v>0</v>
      </c>
      <c r="U1182" s="17">
        <v>1</v>
      </c>
      <c r="V1182" s="17">
        <v>0</v>
      </c>
      <c r="W1182" s="17">
        <v>0</v>
      </c>
      <c r="X1182" s="17">
        <v>0</v>
      </c>
      <c r="Y1182" s="6" t="s">
        <v>61</v>
      </c>
      <c r="Z1182" s="6" t="s">
        <v>62</v>
      </c>
      <c r="AA1182" s="9" t="s">
        <v>116</v>
      </c>
      <c r="AB1182" s="9" t="s">
        <v>116</v>
      </c>
      <c r="AC1182" s="9" t="s">
        <v>116</v>
      </c>
      <c r="AD1182" s="9" t="s">
        <v>116</v>
      </c>
      <c r="AE1182" s="9" t="s">
        <v>49</v>
      </c>
      <c r="AF1182" s="5">
        <v>1</v>
      </c>
      <c r="AG1182" s="10">
        <f>VLOOKUP(B1182,[1]NPRS!$A$29:$O$1904,10,FALSE)</f>
        <v>0.1</v>
      </c>
      <c r="AH1182" s="5" t="s">
        <v>1698</v>
      </c>
      <c r="AI1182" s="6" t="str">
        <f>IF(VLOOKUP(B1182,'[1]intensive 2019'!$A$2:$E$145,1,TRUE)=B1182,"Y","N")</f>
        <v>N</v>
      </c>
      <c r="AJ1182" s="6" t="s">
        <v>50</v>
      </c>
      <c r="AK1182" s="5">
        <v>135</v>
      </c>
      <c r="AL1182" s="6" t="s">
        <v>50</v>
      </c>
      <c r="AM1182" s="6" t="s">
        <v>50</v>
      </c>
      <c r="AN1182" s="6" t="s">
        <v>50</v>
      </c>
      <c r="AO1182" s="6" t="s">
        <v>50</v>
      </c>
      <c r="AP1182" s="6" t="s">
        <v>50</v>
      </c>
    </row>
    <row r="1183" spans="1:42" hidden="1">
      <c r="A1183" s="5">
        <v>1182</v>
      </c>
      <c r="B1183" s="5" t="s">
        <v>2182</v>
      </c>
      <c r="C1183" s="6" t="str">
        <f>IF(VLOOKUP(B1183,'[1]Current Slope List'!$A$29:$M$1904,1,FALSE)=B1183,"Y","N")</f>
        <v>Y</v>
      </c>
      <c r="D1183" s="5" t="str">
        <f>VLOOKUP(B1183,'[1]Current Slope List'!$A$29:$M$1904,2,FALSE)</f>
        <v>15NE-D/FR7</v>
      </c>
      <c r="E1183" s="5">
        <f>VLOOKUP(B1183,'[1]Current Slope List'!$A$29:$M$1904,3,FALSE)</f>
        <v>0</v>
      </c>
      <c r="F1183" s="6" t="str">
        <f t="shared" si="36"/>
        <v>WHOLE</v>
      </c>
      <c r="G1183" s="6" t="str">
        <f>VLOOKUP(B1183,'[1]Current Slope List'!$A$29:$M$1904,4,FALSE)</f>
        <v>WS&amp;L</v>
      </c>
      <c r="H1183" s="6" t="str">
        <f>VLOOKUP(B1183,'[1]Current Slope List'!$A$29:$M$1904,5,FALSE)</f>
        <v>S</v>
      </c>
      <c r="I1183" s="6" t="s">
        <v>2152</v>
      </c>
      <c r="K1183" s="6">
        <f>VLOOKUP(B1183,'[1]Current Slope List'!$A$29:$M$1904,11,FALSE)</f>
        <v>0</v>
      </c>
      <c r="L1183" s="5" t="s">
        <v>2167</v>
      </c>
      <c r="M1183" s="5" t="s">
        <v>2168</v>
      </c>
      <c r="N1183" s="5" t="s">
        <v>1905</v>
      </c>
      <c r="O1183" s="7" t="s">
        <v>46</v>
      </c>
      <c r="P1183" s="7">
        <v>32</v>
      </c>
      <c r="Q1183" s="7">
        <v>5.5</v>
      </c>
      <c r="R1183" s="7">
        <v>120</v>
      </c>
      <c r="S1183" s="7">
        <f t="shared" si="37"/>
        <v>660</v>
      </c>
      <c r="T1183" s="17">
        <v>0</v>
      </c>
      <c r="U1183" s="17">
        <v>1</v>
      </c>
      <c r="V1183" s="17">
        <v>0</v>
      </c>
      <c r="W1183" s="17">
        <v>0</v>
      </c>
      <c r="X1183" s="17">
        <v>0</v>
      </c>
      <c r="Y1183" s="6" t="s">
        <v>61</v>
      </c>
      <c r="Z1183" s="6" t="s">
        <v>72</v>
      </c>
      <c r="AA1183" s="9" t="s">
        <v>94</v>
      </c>
      <c r="AB1183" s="9" t="s">
        <v>676</v>
      </c>
      <c r="AC1183" s="9" t="s">
        <v>121</v>
      </c>
      <c r="AD1183" s="9" t="s">
        <v>352</v>
      </c>
      <c r="AE1183" s="9" t="s">
        <v>72</v>
      </c>
      <c r="AF1183" s="5">
        <v>2</v>
      </c>
      <c r="AG1183" s="10">
        <f>VLOOKUP(B1183,[1]NPRS!$A$29:$O$1904,10,FALSE)</f>
        <v>0</v>
      </c>
      <c r="AH1183" s="5" t="s">
        <v>1728</v>
      </c>
      <c r="AI1183" s="6" t="str">
        <f>IF(VLOOKUP(B1183,'[1]intensive 2019'!$A$2:$E$145,1,TRUE)=B1183,"Y","N")</f>
        <v>N</v>
      </c>
      <c r="AJ1183" s="6" t="s">
        <v>50</v>
      </c>
      <c r="AL1183" s="6" t="s">
        <v>50</v>
      </c>
      <c r="AM1183" s="6" t="s">
        <v>50</v>
      </c>
      <c r="AN1183" s="6" t="s">
        <v>50</v>
      </c>
      <c r="AO1183" s="6" t="s">
        <v>50</v>
      </c>
      <c r="AP1183" s="6" t="s">
        <v>50</v>
      </c>
    </row>
    <row r="1184" spans="1:42" hidden="1">
      <c r="A1184" s="5">
        <v>1183</v>
      </c>
      <c r="B1184" s="5" t="s">
        <v>2183</v>
      </c>
      <c r="C1184" s="6" t="str">
        <f>IF(VLOOKUP(B1184,'[1]Current Slope List'!$A$29:$M$1904,1,FALSE)=B1184,"Y","N")</f>
        <v>Y</v>
      </c>
      <c r="D1184" s="5" t="str">
        <f>VLOOKUP(B1184,'[1]Current Slope List'!$A$29:$M$1904,2,FALSE)</f>
        <v>15NE-D/F8</v>
      </c>
      <c r="E1184" s="5">
        <f>VLOOKUP(B1184,'[1]Current Slope List'!$A$29:$M$1904,3,FALSE)</f>
        <v>0</v>
      </c>
      <c r="F1184" s="6" t="str">
        <f t="shared" si="36"/>
        <v>WHOLE</v>
      </c>
      <c r="G1184" s="6" t="str">
        <f>VLOOKUP(B1184,'[1]Current Slope List'!$A$29:$M$1904,4,FALSE)</f>
        <v>WS&amp;L</v>
      </c>
      <c r="H1184" s="6" t="str">
        <f>VLOOKUP(B1184,'[1]Current Slope List'!$A$29:$M$1904,5,FALSE)</f>
        <v>S</v>
      </c>
      <c r="I1184" s="6" t="s">
        <v>2152</v>
      </c>
      <c r="K1184" s="6">
        <f>VLOOKUP(B1184,'[1]Current Slope List'!$A$29:$M$1904,11,FALSE)</f>
        <v>0</v>
      </c>
      <c r="L1184" s="5" t="s">
        <v>2167</v>
      </c>
      <c r="M1184" s="5" t="s">
        <v>2168</v>
      </c>
      <c r="N1184" s="5" t="s">
        <v>1905</v>
      </c>
      <c r="O1184" s="7" t="s">
        <v>46</v>
      </c>
      <c r="P1184" s="7">
        <v>25</v>
      </c>
      <c r="Q1184" s="7">
        <v>8</v>
      </c>
      <c r="R1184" s="7">
        <v>115</v>
      </c>
      <c r="S1184" s="7">
        <f t="shared" si="37"/>
        <v>920</v>
      </c>
      <c r="T1184" s="17">
        <v>0</v>
      </c>
      <c r="U1184" s="17">
        <v>1</v>
      </c>
      <c r="V1184" s="17">
        <v>0</v>
      </c>
      <c r="W1184" s="17">
        <v>0</v>
      </c>
      <c r="X1184" s="17">
        <v>0</v>
      </c>
      <c r="Y1184" s="6" t="s">
        <v>61</v>
      </c>
      <c r="Z1184" s="6" t="s">
        <v>62</v>
      </c>
      <c r="AA1184" s="9" t="s">
        <v>116</v>
      </c>
      <c r="AB1184" s="9" t="s">
        <v>116</v>
      </c>
      <c r="AC1184" s="9" t="s">
        <v>116</v>
      </c>
      <c r="AD1184" s="9" t="s">
        <v>116</v>
      </c>
      <c r="AE1184" s="9" t="s">
        <v>49</v>
      </c>
      <c r="AF1184" s="5">
        <v>1</v>
      </c>
      <c r="AG1184" s="10">
        <f>VLOOKUP(B1184,[1]NPRS!$A$29:$O$1904,10,FALSE)</f>
        <v>0.18</v>
      </c>
      <c r="AH1184" s="5" t="s">
        <v>1698</v>
      </c>
      <c r="AI1184" s="6" t="str">
        <f>IF(VLOOKUP(B1184,'[1]intensive 2019'!$A$2:$E$145,1,TRUE)=B1184,"Y","N")</f>
        <v>N</v>
      </c>
      <c r="AJ1184" s="6" t="s">
        <v>50</v>
      </c>
      <c r="AK1184" s="5">
        <v>31</v>
      </c>
      <c r="AL1184" s="6" t="s">
        <v>50</v>
      </c>
      <c r="AM1184" s="6" t="s">
        <v>50</v>
      </c>
      <c r="AN1184" s="6" t="s">
        <v>50</v>
      </c>
      <c r="AO1184" s="6" t="s">
        <v>50</v>
      </c>
      <c r="AP1184" s="6" t="s">
        <v>50</v>
      </c>
    </row>
    <row r="1185" spans="1:42" hidden="1">
      <c r="A1185" s="5">
        <v>1184</v>
      </c>
      <c r="B1185" s="5" t="s">
        <v>2184</v>
      </c>
      <c r="C1185" s="6" t="str">
        <f>IF(VLOOKUP(B1185,'[1]Current Slope List'!$A$29:$M$1904,1,FALSE)=B1185,"Y","N")</f>
        <v>Y</v>
      </c>
      <c r="D1185" s="5" t="str">
        <f>VLOOKUP(B1185,'[1]Current Slope List'!$A$29:$M$1904,2,FALSE)</f>
        <v>15NE-D/R1</v>
      </c>
      <c r="E1185" s="5">
        <f>VLOOKUP(B1185,'[1]Current Slope List'!$A$29:$M$1904,3,FALSE)</f>
        <v>0</v>
      </c>
      <c r="F1185" s="6" t="str">
        <f t="shared" si="36"/>
        <v>WHOLE</v>
      </c>
      <c r="G1185" s="6" t="str">
        <f>VLOOKUP(B1185,'[1]Current Slope List'!$A$29:$M$1904,4,FALSE)</f>
        <v>WS&amp;L</v>
      </c>
      <c r="H1185" s="6" t="str">
        <f>VLOOKUP(B1185,'[1]Current Slope List'!$A$29:$M$1904,5,FALSE)</f>
        <v>S</v>
      </c>
      <c r="I1185" s="6" t="s">
        <v>2152</v>
      </c>
      <c r="K1185" s="6">
        <f>VLOOKUP(B1185,'[1]Current Slope List'!$A$29:$M$1904,11,FALSE)</f>
        <v>0</v>
      </c>
      <c r="L1185" s="5" t="s">
        <v>2167</v>
      </c>
      <c r="M1185" s="5" t="s">
        <v>2168</v>
      </c>
      <c r="N1185" s="5" t="s">
        <v>1905</v>
      </c>
      <c r="O1185" s="7" t="s">
        <v>46</v>
      </c>
      <c r="P1185" s="6" t="s">
        <v>49</v>
      </c>
      <c r="Q1185" s="6" t="s">
        <v>49</v>
      </c>
      <c r="R1185" s="6" t="s">
        <v>49</v>
      </c>
      <c r="S1185" s="6" t="s">
        <v>49</v>
      </c>
      <c r="T1185" s="6" t="s">
        <v>49</v>
      </c>
      <c r="U1185" s="6" t="s">
        <v>49</v>
      </c>
      <c r="V1185" s="6" t="s">
        <v>49</v>
      </c>
      <c r="W1185" s="6" t="s">
        <v>49</v>
      </c>
      <c r="X1185" s="6" t="s">
        <v>49</v>
      </c>
      <c r="Y1185" s="6" t="s">
        <v>49</v>
      </c>
      <c r="Z1185" s="6" t="s">
        <v>49</v>
      </c>
      <c r="AA1185" s="9" t="s">
        <v>130</v>
      </c>
      <c r="AB1185" s="9" t="s">
        <v>55</v>
      </c>
      <c r="AC1185" s="9" t="s">
        <v>121</v>
      </c>
      <c r="AD1185" s="9" t="s">
        <v>352</v>
      </c>
      <c r="AE1185" s="9" t="s">
        <v>62</v>
      </c>
      <c r="AF1185" s="5">
        <v>2</v>
      </c>
      <c r="AG1185" s="10">
        <f>VLOOKUP(B1185,[1]NPRS!$A$29:$O$1904,10,FALSE)</f>
        <v>38.07</v>
      </c>
      <c r="AH1185" s="5" t="s">
        <v>1728</v>
      </c>
      <c r="AI1185" s="6" t="str">
        <f>IF(VLOOKUP(B1185,'[1]intensive 2019'!$A$2:$E$145,1,TRUE)=B1185,"Y","N")</f>
        <v>N</v>
      </c>
      <c r="AJ1185" s="6" t="s">
        <v>50</v>
      </c>
      <c r="AL1185" s="6" t="s">
        <v>50</v>
      </c>
      <c r="AM1185" s="6" t="s">
        <v>50</v>
      </c>
      <c r="AN1185" s="6" t="s">
        <v>50</v>
      </c>
      <c r="AO1185" s="6" t="s">
        <v>50</v>
      </c>
      <c r="AP1185" s="6" t="s">
        <v>50</v>
      </c>
    </row>
    <row r="1186" spans="1:42" hidden="1">
      <c r="A1186" s="5">
        <v>1185</v>
      </c>
      <c r="B1186" s="5" t="s">
        <v>2185</v>
      </c>
      <c r="C1186" s="6" t="str">
        <f>IF(VLOOKUP(B1186,'[1]Current Slope List'!$A$29:$M$1904,1,FALSE)=B1186,"Y","N")</f>
        <v>Y</v>
      </c>
      <c r="D1186" s="5" t="str">
        <f>VLOOKUP(B1186,'[1]Current Slope List'!$A$29:$M$1904,2,FALSE)</f>
        <v>15NE-D/C67</v>
      </c>
      <c r="E1186" s="5">
        <f>VLOOKUP(B1186,'[1]Current Slope List'!$A$29:$M$1904,3,FALSE)</f>
        <v>0</v>
      </c>
      <c r="F1186" s="6" t="str">
        <f t="shared" si="36"/>
        <v>WHOLE</v>
      </c>
      <c r="G1186" s="6" t="str">
        <f>VLOOKUP(B1186,'[1]Current Slope List'!$A$29:$M$1904,4,FALSE)</f>
        <v>WS&amp;L</v>
      </c>
      <c r="H1186" s="6" t="str">
        <f>VLOOKUP(B1186,'[1]Current Slope List'!$A$29:$M$1904,5,FALSE)</f>
        <v>S</v>
      </c>
      <c r="I1186" s="6" t="s">
        <v>2152</v>
      </c>
      <c r="K1186" s="6">
        <f>VLOOKUP(B1186,'[1]Current Slope List'!$A$29:$M$1904,11,FALSE)</f>
        <v>0</v>
      </c>
      <c r="L1186" s="5" t="s">
        <v>2167</v>
      </c>
      <c r="M1186" s="5" t="s">
        <v>2168</v>
      </c>
      <c r="N1186" s="5" t="s">
        <v>1905</v>
      </c>
      <c r="O1186" s="7" t="s">
        <v>46</v>
      </c>
      <c r="P1186" s="7">
        <v>55</v>
      </c>
      <c r="Q1186" s="7">
        <v>3.2</v>
      </c>
      <c r="R1186" s="7">
        <v>21</v>
      </c>
      <c r="S1186" s="7">
        <f t="shared" si="37"/>
        <v>67.2</v>
      </c>
      <c r="T1186" s="17">
        <v>0</v>
      </c>
      <c r="U1186" s="17">
        <v>0</v>
      </c>
      <c r="V1186" s="17">
        <v>1</v>
      </c>
      <c r="W1186" s="17">
        <v>0</v>
      </c>
      <c r="X1186" s="17">
        <v>0</v>
      </c>
      <c r="Y1186" s="6" t="s">
        <v>61</v>
      </c>
      <c r="Z1186" s="6" t="s">
        <v>62</v>
      </c>
      <c r="AA1186" s="9" t="s">
        <v>116</v>
      </c>
      <c r="AB1186" s="9" t="s">
        <v>116</v>
      </c>
      <c r="AC1186" s="9" t="s">
        <v>116</v>
      </c>
      <c r="AD1186" s="9" t="s">
        <v>116</v>
      </c>
      <c r="AE1186" s="9" t="s">
        <v>49</v>
      </c>
      <c r="AF1186" s="5">
        <v>1</v>
      </c>
      <c r="AG1186" s="10">
        <f>VLOOKUP(B1186,[1]NPRS!$A$29:$O$1904,10,FALSE)</f>
        <v>0</v>
      </c>
      <c r="AH1186" s="5" t="s">
        <v>1698</v>
      </c>
      <c r="AI1186" s="6" t="str">
        <f>IF(VLOOKUP(B1186,'[1]intensive 2019'!$A$2:$E$145,1,TRUE)=B1186,"Y","N")</f>
        <v>N</v>
      </c>
      <c r="AJ1186" s="6" t="s">
        <v>50</v>
      </c>
      <c r="AK1186" s="5">
        <v>1</v>
      </c>
      <c r="AL1186" s="6" t="s">
        <v>50</v>
      </c>
      <c r="AM1186" s="6" t="s">
        <v>50</v>
      </c>
      <c r="AN1186" s="6" t="s">
        <v>50</v>
      </c>
      <c r="AO1186" s="6" t="s">
        <v>50</v>
      </c>
      <c r="AP1186" s="6" t="s">
        <v>50</v>
      </c>
    </row>
    <row r="1187" spans="1:42" hidden="1">
      <c r="A1187" s="5">
        <v>1186</v>
      </c>
      <c r="B1187" s="5" t="s">
        <v>2186</v>
      </c>
      <c r="C1187" s="6" t="str">
        <f>IF(VLOOKUP(B1187,'[1]Current Slope List'!$A$29:$M$1904,1,FALSE)=B1187,"Y","N")</f>
        <v>Y</v>
      </c>
      <c r="D1187" s="5" t="str">
        <f>VLOOKUP(B1187,'[1]Current Slope List'!$A$29:$M$1904,2,FALSE)</f>
        <v>15NE-D/C62</v>
      </c>
      <c r="E1187" s="5">
        <f>VLOOKUP(B1187,'[1]Current Slope List'!$A$29:$M$1904,3,FALSE)</f>
        <v>1</v>
      </c>
      <c r="F1187" s="6">
        <f t="shared" si="36"/>
        <v>1</v>
      </c>
      <c r="G1187" s="6" t="str">
        <f>VLOOKUP(B1187,'[1]Current Slope List'!$A$29:$M$1904,4,FALSE)</f>
        <v>WS&amp;L</v>
      </c>
      <c r="H1187" s="6" t="str">
        <f>VLOOKUP(B1187,'[1]Current Slope List'!$A$29:$M$1904,5,FALSE)</f>
        <v>S</v>
      </c>
      <c r="I1187" s="6" t="s">
        <v>2152</v>
      </c>
      <c r="K1187" s="6">
        <f>VLOOKUP(B1187,'[1]Current Slope List'!$A$29:$M$1904,11,FALSE)</f>
        <v>0</v>
      </c>
      <c r="L1187" s="5" t="s">
        <v>2167</v>
      </c>
      <c r="M1187" s="5" t="s">
        <v>2168</v>
      </c>
      <c r="N1187" s="5" t="s">
        <v>1905</v>
      </c>
      <c r="O1187" s="7" t="s">
        <v>125</v>
      </c>
      <c r="P1187" s="7">
        <v>42</v>
      </c>
      <c r="Q1187" s="7">
        <v>15</v>
      </c>
      <c r="R1187" s="7">
        <v>72</v>
      </c>
      <c r="S1187" s="7">
        <f t="shared" si="37"/>
        <v>1080</v>
      </c>
      <c r="T1187" s="17">
        <v>0.4</v>
      </c>
      <c r="U1187" s="17">
        <v>0.6</v>
      </c>
      <c r="V1187" s="17">
        <v>0</v>
      </c>
      <c r="W1187" s="17">
        <v>0</v>
      </c>
      <c r="X1187" s="17">
        <v>0</v>
      </c>
      <c r="Y1187" s="6" t="s">
        <v>1701</v>
      </c>
      <c r="Z1187" s="6" t="s">
        <v>62</v>
      </c>
      <c r="AA1187" s="9" t="s">
        <v>116</v>
      </c>
      <c r="AB1187" s="9" t="s">
        <v>116</v>
      </c>
      <c r="AC1187" s="9" t="s">
        <v>116</v>
      </c>
      <c r="AD1187" s="9" t="s">
        <v>116</v>
      </c>
      <c r="AE1187" s="9" t="s">
        <v>49</v>
      </c>
      <c r="AF1187" s="5">
        <v>3</v>
      </c>
      <c r="AG1187" s="10">
        <f>VLOOKUP(B1187,[1]NPRS!$A$29:$O$1904,10,FALSE)</f>
        <v>0.01</v>
      </c>
      <c r="AH1187" s="5" t="s">
        <v>1698</v>
      </c>
      <c r="AI1187" s="6" t="str">
        <f>IF(VLOOKUP(B1187,'[1]intensive 2019'!$A$2:$E$145,1,TRUE)=B1187,"Y","N")</f>
        <v>N</v>
      </c>
      <c r="AJ1187" s="6" t="s">
        <v>50</v>
      </c>
      <c r="AK1187" s="5">
        <v>17</v>
      </c>
      <c r="AL1187" s="6" t="s">
        <v>50</v>
      </c>
      <c r="AM1187" s="6" t="s">
        <v>50</v>
      </c>
      <c r="AN1187" s="6" t="s">
        <v>50</v>
      </c>
      <c r="AO1187" s="6" t="s">
        <v>50</v>
      </c>
      <c r="AP1187" s="6" t="s">
        <v>50</v>
      </c>
    </row>
    <row r="1188" spans="1:42" hidden="1">
      <c r="A1188" s="5">
        <v>1187</v>
      </c>
      <c r="B1188" s="5" t="s">
        <v>2187</v>
      </c>
      <c r="C1188" s="6" t="str">
        <f>IF(VLOOKUP(B1188,'[1]Current Slope List'!$A$29:$M$1904,1,FALSE)=B1188,"Y","N")</f>
        <v>Y</v>
      </c>
      <c r="D1188" s="5" t="str">
        <f>VLOOKUP(B1188,'[1]Current Slope List'!$A$29:$M$1904,2,FALSE)</f>
        <v>15NE-D/F3</v>
      </c>
      <c r="E1188" s="5">
        <f>VLOOKUP(B1188,'[1]Current Slope List'!$A$29:$M$1904,3,FALSE)</f>
        <v>0</v>
      </c>
      <c r="F1188" s="6" t="str">
        <f t="shared" si="36"/>
        <v>WHOLE</v>
      </c>
      <c r="G1188" s="6" t="str">
        <f>VLOOKUP(B1188,'[1]Current Slope List'!$A$29:$M$1904,4,FALSE)</f>
        <v>WS&amp;L</v>
      </c>
      <c r="H1188" s="6" t="str">
        <f>VLOOKUP(B1188,'[1]Current Slope List'!$A$29:$M$1904,5,FALSE)</f>
        <v>S</v>
      </c>
      <c r="I1188" s="6" t="s">
        <v>2152</v>
      </c>
      <c r="K1188" s="6">
        <f>VLOOKUP(B1188,'[1]Current Slope List'!$A$29:$M$1904,11,FALSE)</f>
        <v>0</v>
      </c>
      <c r="L1188" s="5" t="s">
        <v>2167</v>
      </c>
      <c r="M1188" s="5" t="s">
        <v>2168</v>
      </c>
      <c r="N1188" s="5" t="s">
        <v>1905</v>
      </c>
      <c r="O1188" s="7" t="s">
        <v>46</v>
      </c>
      <c r="P1188" s="7">
        <v>22</v>
      </c>
      <c r="Q1188" s="7">
        <v>12</v>
      </c>
      <c r="R1188" s="7">
        <v>39</v>
      </c>
      <c r="S1188" s="7">
        <f t="shared" si="37"/>
        <v>468</v>
      </c>
      <c r="T1188" s="17">
        <v>0</v>
      </c>
      <c r="U1188" s="17">
        <v>0.8</v>
      </c>
      <c r="V1188" s="17">
        <v>0.2</v>
      </c>
      <c r="W1188" s="17">
        <v>0</v>
      </c>
      <c r="X1188" s="17">
        <v>0</v>
      </c>
      <c r="Y1188" s="6" t="s">
        <v>61</v>
      </c>
      <c r="Z1188" s="6" t="s">
        <v>72</v>
      </c>
      <c r="AA1188" s="9" t="s">
        <v>116</v>
      </c>
      <c r="AB1188" s="9" t="s">
        <v>116</v>
      </c>
      <c r="AC1188" s="9" t="s">
        <v>116</v>
      </c>
      <c r="AD1188" s="9" t="s">
        <v>116</v>
      </c>
      <c r="AE1188" s="9" t="s">
        <v>49</v>
      </c>
      <c r="AG1188" s="10">
        <f>VLOOKUP(B1188,[1]NPRS!$A$29:$O$1904,10,FALSE)</f>
        <v>0</v>
      </c>
      <c r="AH1188" s="5" t="s">
        <v>1698</v>
      </c>
      <c r="AI1188" s="6" t="str">
        <f>IF(VLOOKUP(B1188,'[1]intensive 2019'!$A$2:$E$145,1,TRUE)=B1188,"Y","N")</f>
        <v>N</v>
      </c>
      <c r="AJ1188" s="6" t="s">
        <v>50</v>
      </c>
      <c r="AL1188" s="6" t="s">
        <v>50</v>
      </c>
      <c r="AM1188" s="6" t="s">
        <v>50</v>
      </c>
      <c r="AN1188" s="6" t="s">
        <v>50</v>
      </c>
      <c r="AO1188" s="6" t="s">
        <v>50</v>
      </c>
      <c r="AP1188" s="6" t="s">
        <v>50</v>
      </c>
    </row>
    <row r="1189" spans="1:42" hidden="1">
      <c r="A1189" s="5">
        <v>1188</v>
      </c>
      <c r="B1189" s="5" t="s">
        <v>2188</v>
      </c>
      <c r="C1189" s="6" t="str">
        <f>IF(VLOOKUP(B1189,'[1]Current Slope List'!$A$29:$M$1904,1,FALSE)=B1189,"Y","N")</f>
        <v>Y</v>
      </c>
      <c r="D1189" s="5" t="str">
        <f>VLOOKUP(B1189,'[1]Current Slope List'!$A$29:$M$1904,2,FALSE)</f>
        <v>15NE-D/F16</v>
      </c>
      <c r="E1189" s="5">
        <f>VLOOKUP(B1189,'[1]Current Slope List'!$A$29:$M$1904,3,FALSE)</f>
        <v>0</v>
      </c>
      <c r="F1189" s="6" t="str">
        <f t="shared" si="36"/>
        <v>WHOLE</v>
      </c>
      <c r="G1189" s="6" t="str">
        <f>VLOOKUP(B1189,'[1]Current Slope List'!$A$29:$M$1904,4,FALSE)</f>
        <v>WS&amp;L</v>
      </c>
      <c r="H1189" s="6" t="str">
        <f>VLOOKUP(B1189,'[1]Current Slope List'!$A$29:$M$1904,5,FALSE)</f>
        <v>S</v>
      </c>
      <c r="I1189" s="6" t="s">
        <v>2152</v>
      </c>
      <c r="K1189" s="6">
        <f>VLOOKUP(B1189,'[1]Current Slope List'!$A$29:$M$1904,11,FALSE)</f>
        <v>0</v>
      </c>
      <c r="L1189" s="5" t="s">
        <v>2167</v>
      </c>
      <c r="M1189" s="5" t="s">
        <v>2168</v>
      </c>
      <c r="N1189" s="5" t="s">
        <v>1905</v>
      </c>
      <c r="O1189" s="7" t="s">
        <v>46</v>
      </c>
      <c r="P1189" s="7">
        <v>30</v>
      </c>
      <c r="Q1189" s="7">
        <v>6</v>
      </c>
      <c r="R1189" s="7">
        <v>78</v>
      </c>
      <c r="S1189" s="7">
        <f t="shared" si="37"/>
        <v>468</v>
      </c>
      <c r="T1189" s="17">
        <v>0</v>
      </c>
      <c r="U1189" s="17">
        <v>1</v>
      </c>
      <c r="V1189" s="17">
        <v>0</v>
      </c>
      <c r="W1189" s="17">
        <v>0</v>
      </c>
      <c r="X1189" s="17">
        <v>0</v>
      </c>
      <c r="Y1189" s="6" t="s">
        <v>61</v>
      </c>
      <c r="Z1189" s="6" t="s">
        <v>62</v>
      </c>
      <c r="AE1189" s="9" t="s">
        <v>49</v>
      </c>
      <c r="AF1189" s="5">
        <v>2</v>
      </c>
      <c r="AG1189" s="10">
        <f>VLOOKUP(B1189,[1]NPRS!$A$29:$O$1904,10,FALSE)</f>
        <v>0.04</v>
      </c>
      <c r="AH1189" s="5" t="s">
        <v>1698</v>
      </c>
      <c r="AI1189" s="6" t="str">
        <f>IF(VLOOKUP(B1189,'[1]intensive 2019'!$A$2:$E$145,1,TRUE)=B1189,"Y","N")</f>
        <v>N</v>
      </c>
      <c r="AJ1189" s="6" t="s">
        <v>50</v>
      </c>
      <c r="AL1189" s="6" t="s">
        <v>50</v>
      </c>
      <c r="AM1189" s="6" t="s">
        <v>50</v>
      </c>
      <c r="AN1189" s="6" t="s">
        <v>50</v>
      </c>
      <c r="AO1189" s="6" t="s">
        <v>50</v>
      </c>
      <c r="AP1189" s="6" t="s">
        <v>50</v>
      </c>
    </row>
    <row r="1190" spans="1:42" hidden="1">
      <c r="A1190" s="5">
        <v>1189</v>
      </c>
      <c r="B1190" s="5" t="s">
        <v>2189</v>
      </c>
      <c r="C1190" s="6" t="str">
        <f>IF(VLOOKUP(B1190,'[1]Current Slope List'!$A$29:$M$1904,1,FALSE)=B1190,"Y","N")</f>
        <v>Y</v>
      </c>
      <c r="D1190" s="5" t="str">
        <f>VLOOKUP(B1190,'[1]Current Slope List'!$A$29:$M$1904,2,FALSE)</f>
        <v>15NE-C/C100</v>
      </c>
      <c r="E1190" s="5">
        <f>VLOOKUP(B1190,'[1]Current Slope List'!$A$29:$M$1904,3,FALSE)</f>
        <v>0</v>
      </c>
      <c r="F1190" s="6" t="str">
        <f t="shared" si="36"/>
        <v>WHOLE</v>
      </c>
      <c r="G1190" s="6" t="str">
        <f>VLOOKUP(B1190,'[1]Current Slope List'!$A$29:$M$1904,4,FALSE)</f>
        <v>WS&amp;L</v>
      </c>
      <c r="H1190" s="6" t="str">
        <f>VLOOKUP(B1190,'[1]Current Slope List'!$A$29:$M$1904,5,FALSE)</f>
        <v>S</v>
      </c>
      <c r="I1190" s="6" t="s">
        <v>2152</v>
      </c>
      <c r="K1190" s="6">
        <f>VLOOKUP(B1190,'[1]Current Slope List'!$A$29:$M$1904,11,FALSE)</f>
        <v>0</v>
      </c>
      <c r="L1190" s="5" t="s">
        <v>2190</v>
      </c>
      <c r="M1190" s="5" t="s">
        <v>2191</v>
      </c>
      <c r="N1190" s="5" t="s">
        <v>1697</v>
      </c>
      <c r="O1190" s="7" t="s">
        <v>46</v>
      </c>
      <c r="P1190" s="7">
        <v>70</v>
      </c>
      <c r="Q1190" s="7">
        <v>5</v>
      </c>
      <c r="R1190" s="7">
        <v>40</v>
      </c>
      <c r="S1190" s="7">
        <f t="shared" si="37"/>
        <v>200</v>
      </c>
      <c r="T1190" s="17">
        <v>0</v>
      </c>
      <c r="U1190" s="17">
        <v>0</v>
      </c>
      <c r="V1190" s="17">
        <v>0</v>
      </c>
      <c r="W1190" s="17">
        <v>1</v>
      </c>
      <c r="X1190" s="17">
        <v>0</v>
      </c>
      <c r="Y1190" s="6" t="s">
        <v>1701</v>
      </c>
      <c r="Z1190" s="6" t="s">
        <v>72</v>
      </c>
      <c r="AA1190" s="9" t="s">
        <v>116</v>
      </c>
      <c r="AB1190" s="9" t="s">
        <v>116</v>
      </c>
      <c r="AC1190" s="9" t="s">
        <v>116</v>
      </c>
      <c r="AD1190" s="9" t="s">
        <v>116</v>
      </c>
      <c r="AE1190" s="9" t="s">
        <v>49</v>
      </c>
      <c r="AF1190" s="5">
        <v>3</v>
      </c>
      <c r="AG1190" s="10">
        <f>VLOOKUP(B1190,[1]NPRS!$A$29:$O$1904,10,FALSE)</f>
        <v>7.0000000000000007E-2</v>
      </c>
      <c r="AH1190" s="5" t="s">
        <v>1698</v>
      </c>
      <c r="AI1190" s="6" t="str">
        <f>IF(VLOOKUP(B1190,'[1]intensive 2019'!$A$2:$E$145,1,TRUE)=B1190,"Y","N")</f>
        <v>N</v>
      </c>
      <c r="AJ1190" s="6" t="s">
        <v>50</v>
      </c>
      <c r="AK1190" s="5">
        <v>4</v>
      </c>
      <c r="AL1190" s="6" t="s">
        <v>50</v>
      </c>
      <c r="AM1190" s="6" t="s">
        <v>50</v>
      </c>
      <c r="AN1190" s="6" t="s">
        <v>50</v>
      </c>
      <c r="AO1190" s="6" t="str">
        <f>IF(VLOOKUP(B1190,[1]Roadside!$B$2:$D$186,1,FALSE)=B1190,"Y","N")</f>
        <v>Y</v>
      </c>
      <c r="AP1190" s="6" t="s">
        <v>50</v>
      </c>
    </row>
    <row r="1191" spans="1:42" hidden="1">
      <c r="A1191" s="5">
        <v>1190</v>
      </c>
      <c r="B1191" s="5" t="s">
        <v>2192</v>
      </c>
      <c r="C1191" s="6" t="str">
        <f>IF(VLOOKUP(B1191,'[1]Current Slope List'!$A$29:$M$1904,1,FALSE)=B1191,"Y","N")</f>
        <v>Y</v>
      </c>
      <c r="D1191" s="5" t="str">
        <f>VLOOKUP(B1191,'[1]Current Slope List'!$A$29:$M$1904,2,FALSE)</f>
        <v>15NE-C/C101</v>
      </c>
      <c r="E1191" s="5">
        <f>VLOOKUP(B1191,'[1]Current Slope List'!$A$29:$M$1904,3,FALSE)</f>
        <v>0</v>
      </c>
      <c r="F1191" s="6" t="str">
        <f t="shared" si="36"/>
        <v>WHOLE</v>
      </c>
      <c r="G1191" s="6" t="str">
        <f>VLOOKUP(B1191,'[1]Current Slope List'!$A$29:$M$1904,4,FALSE)</f>
        <v>WS&amp;L</v>
      </c>
      <c r="H1191" s="6" t="str">
        <f>VLOOKUP(B1191,'[1]Current Slope List'!$A$29:$M$1904,5,FALSE)</f>
        <v>S</v>
      </c>
      <c r="I1191" s="6" t="s">
        <v>2152</v>
      </c>
      <c r="K1191" s="6">
        <f>VLOOKUP(B1191,'[1]Current Slope List'!$A$29:$M$1904,11,FALSE)</f>
        <v>0</v>
      </c>
      <c r="L1191" s="5" t="s">
        <v>2190</v>
      </c>
      <c r="M1191" s="5" t="s">
        <v>2193</v>
      </c>
      <c r="N1191" s="5" t="s">
        <v>1697</v>
      </c>
      <c r="O1191" s="7" t="s">
        <v>46</v>
      </c>
      <c r="P1191" s="7">
        <v>70</v>
      </c>
      <c r="Q1191" s="7">
        <v>6</v>
      </c>
      <c r="R1191" s="7">
        <v>40</v>
      </c>
      <c r="S1191" s="7">
        <f t="shared" si="37"/>
        <v>240</v>
      </c>
      <c r="T1191" s="17">
        <v>0</v>
      </c>
      <c r="U1191" s="17">
        <v>0</v>
      </c>
      <c r="V1191" s="17">
        <v>0</v>
      </c>
      <c r="W1191" s="17">
        <v>1</v>
      </c>
      <c r="X1191" s="17">
        <v>0</v>
      </c>
      <c r="Y1191" s="6" t="s">
        <v>1701</v>
      </c>
      <c r="Z1191" s="6" t="s">
        <v>72</v>
      </c>
      <c r="AA1191" s="9" t="s">
        <v>116</v>
      </c>
      <c r="AB1191" s="9" t="s">
        <v>116</v>
      </c>
      <c r="AC1191" s="9" t="s">
        <v>116</v>
      </c>
      <c r="AD1191" s="9" t="s">
        <v>116</v>
      </c>
      <c r="AE1191" s="9" t="s">
        <v>49</v>
      </c>
      <c r="AF1191" s="5">
        <v>3</v>
      </c>
      <c r="AG1191" s="10">
        <f>VLOOKUP(B1191,[1]NPRS!$A$29:$O$1904,10,FALSE)</f>
        <v>0.02</v>
      </c>
      <c r="AH1191" s="5" t="s">
        <v>1698</v>
      </c>
      <c r="AI1191" s="6" t="str">
        <f>IF(VLOOKUP(B1191,'[1]intensive 2019'!$A$2:$E$145,1,TRUE)=B1191,"Y","N")</f>
        <v>N</v>
      </c>
      <c r="AJ1191" s="6" t="s">
        <v>50</v>
      </c>
      <c r="AK1191" s="5">
        <v>2</v>
      </c>
      <c r="AL1191" s="6" t="s">
        <v>50</v>
      </c>
      <c r="AM1191" s="6" t="s">
        <v>50</v>
      </c>
      <c r="AN1191" s="6" t="s">
        <v>50</v>
      </c>
      <c r="AO1191" s="6" t="str">
        <f>IF(VLOOKUP(B1191,[1]Roadside!$B$2:$D$186,1,FALSE)=B1191,"Y","N")</f>
        <v>Y</v>
      </c>
      <c r="AP1191" s="6" t="s">
        <v>50</v>
      </c>
    </row>
    <row r="1192" spans="1:42" hidden="1">
      <c r="A1192" s="5">
        <v>1191</v>
      </c>
      <c r="B1192" s="5" t="s">
        <v>2194</v>
      </c>
      <c r="C1192" s="6" t="str">
        <f>IF(VLOOKUP(B1192,'[1]Current Slope List'!$A$29:$M$1904,1,FALSE)=B1192,"Y","N")</f>
        <v>Y</v>
      </c>
      <c r="D1192" s="5" t="str">
        <f>VLOOKUP(B1192,'[1]Current Slope List'!$A$29:$M$1904,2,FALSE)</f>
        <v>15NE-C/C102</v>
      </c>
      <c r="E1192" s="5">
        <f>VLOOKUP(B1192,'[1]Current Slope List'!$A$29:$M$1904,3,FALSE)</f>
        <v>0</v>
      </c>
      <c r="F1192" s="6" t="str">
        <f t="shared" si="36"/>
        <v>WHOLE</v>
      </c>
      <c r="G1192" s="6" t="str">
        <f>VLOOKUP(B1192,'[1]Current Slope List'!$A$29:$M$1904,4,FALSE)</f>
        <v>WS&amp;L</v>
      </c>
      <c r="H1192" s="6" t="str">
        <f>VLOOKUP(B1192,'[1]Current Slope List'!$A$29:$M$1904,5,FALSE)</f>
        <v>S</v>
      </c>
      <c r="I1192" s="6" t="s">
        <v>2152</v>
      </c>
      <c r="K1192" s="6">
        <f>VLOOKUP(B1192,'[1]Current Slope List'!$A$29:$M$1904,11,FALSE)</f>
        <v>0</v>
      </c>
      <c r="L1192" s="5" t="s">
        <v>2190</v>
      </c>
      <c r="M1192" s="5" t="s">
        <v>2193</v>
      </c>
      <c r="N1192" s="5" t="s">
        <v>1697</v>
      </c>
      <c r="O1192" s="7" t="s">
        <v>46</v>
      </c>
      <c r="P1192" s="7">
        <v>65</v>
      </c>
      <c r="Q1192" s="7">
        <v>6</v>
      </c>
      <c r="R1192" s="7">
        <v>30</v>
      </c>
      <c r="S1192" s="7">
        <f t="shared" si="37"/>
        <v>180</v>
      </c>
      <c r="T1192" s="17">
        <v>0</v>
      </c>
      <c r="U1192" s="17">
        <v>0</v>
      </c>
      <c r="V1192" s="17">
        <v>0</v>
      </c>
      <c r="W1192" s="17">
        <v>1</v>
      </c>
      <c r="X1192" s="17">
        <v>0</v>
      </c>
      <c r="Y1192" s="6" t="s">
        <v>61</v>
      </c>
      <c r="Z1192" s="6" t="s">
        <v>72</v>
      </c>
      <c r="AA1192" s="9" t="s">
        <v>116</v>
      </c>
      <c r="AB1192" s="9" t="s">
        <v>116</v>
      </c>
      <c r="AC1192" s="9" t="s">
        <v>116</v>
      </c>
      <c r="AD1192" s="9" t="s">
        <v>116</v>
      </c>
      <c r="AE1192" s="9" t="s">
        <v>49</v>
      </c>
      <c r="AF1192" s="5">
        <v>3</v>
      </c>
      <c r="AG1192" s="10">
        <f>VLOOKUP(B1192,[1]NPRS!$A$29:$O$1904,10,FALSE)</f>
        <v>0.02</v>
      </c>
      <c r="AH1192" s="5" t="s">
        <v>1698</v>
      </c>
      <c r="AI1192" s="6" t="str">
        <f>IF(VLOOKUP(B1192,'[1]intensive 2019'!$A$2:$E$145,1,TRUE)=B1192,"Y","N")</f>
        <v>N</v>
      </c>
      <c r="AJ1192" s="6" t="s">
        <v>50</v>
      </c>
      <c r="AK1192" s="5">
        <v>1</v>
      </c>
      <c r="AL1192" s="6" t="s">
        <v>50</v>
      </c>
      <c r="AM1192" s="6" t="s">
        <v>50</v>
      </c>
      <c r="AN1192" s="6" t="s">
        <v>50</v>
      </c>
      <c r="AO1192" s="6" t="str">
        <f>IF(VLOOKUP(B1192,[1]Roadside!$B$2:$D$186,1,FALSE)=B1192,"Y","N")</f>
        <v>Y</v>
      </c>
      <c r="AP1192" s="6" t="s">
        <v>50</v>
      </c>
    </row>
    <row r="1193" spans="1:42" hidden="1">
      <c r="A1193" s="5">
        <v>1192</v>
      </c>
      <c r="B1193" s="5" t="s">
        <v>2195</v>
      </c>
      <c r="C1193" s="6" t="str">
        <f>IF(VLOOKUP(B1193,'[1]Current Slope List'!$A$29:$M$1904,1,FALSE)=B1193,"Y","N")</f>
        <v>Y</v>
      </c>
      <c r="D1193" s="5" t="str">
        <f>VLOOKUP(B1193,'[1]Current Slope List'!$A$29:$M$1904,2,FALSE)</f>
        <v>15NE-C/C103</v>
      </c>
      <c r="E1193" s="5">
        <f>VLOOKUP(B1193,'[1]Current Slope List'!$A$29:$M$1904,3,FALSE)</f>
        <v>0</v>
      </c>
      <c r="F1193" s="6" t="str">
        <f t="shared" si="36"/>
        <v>WHOLE</v>
      </c>
      <c r="G1193" s="6" t="str">
        <f>VLOOKUP(B1193,'[1]Current Slope List'!$A$29:$M$1904,4,FALSE)</f>
        <v>WS&amp;L</v>
      </c>
      <c r="H1193" s="6" t="str">
        <f>VLOOKUP(B1193,'[1]Current Slope List'!$A$29:$M$1904,5,FALSE)</f>
        <v>S</v>
      </c>
      <c r="I1193" s="6" t="s">
        <v>2152</v>
      </c>
      <c r="K1193" s="6">
        <f>VLOOKUP(B1193,'[1]Current Slope List'!$A$29:$M$1904,11,FALSE)</f>
        <v>0</v>
      </c>
      <c r="L1193" s="5" t="s">
        <v>2190</v>
      </c>
      <c r="M1193" s="5" t="s">
        <v>2191</v>
      </c>
      <c r="N1193" s="5" t="s">
        <v>1697</v>
      </c>
      <c r="O1193" s="7" t="s">
        <v>46</v>
      </c>
      <c r="P1193" s="7">
        <v>70</v>
      </c>
      <c r="Q1193" s="7">
        <v>6</v>
      </c>
      <c r="R1193" s="7">
        <v>55</v>
      </c>
      <c r="S1193" s="7">
        <f t="shared" si="37"/>
        <v>330</v>
      </c>
      <c r="T1193" s="17">
        <v>0</v>
      </c>
      <c r="U1193" s="17">
        <v>0</v>
      </c>
      <c r="V1193" s="17">
        <v>0</v>
      </c>
      <c r="W1193" s="17">
        <v>1</v>
      </c>
      <c r="X1193" s="17">
        <v>0</v>
      </c>
      <c r="Y1193" s="6" t="s">
        <v>1701</v>
      </c>
      <c r="Z1193" s="6" t="s">
        <v>72</v>
      </c>
      <c r="AA1193" s="9" t="s">
        <v>116</v>
      </c>
      <c r="AB1193" s="9" t="s">
        <v>116</v>
      </c>
      <c r="AC1193" s="9" t="s">
        <v>116</v>
      </c>
      <c r="AD1193" s="9" t="s">
        <v>116</v>
      </c>
      <c r="AE1193" s="9" t="s">
        <v>49</v>
      </c>
      <c r="AF1193" s="5">
        <v>3</v>
      </c>
      <c r="AG1193" s="10">
        <f>VLOOKUP(B1193,[1]NPRS!$A$29:$O$1904,10,FALSE)</f>
        <v>0.03</v>
      </c>
      <c r="AH1193" s="5" t="s">
        <v>1728</v>
      </c>
      <c r="AI1193" s="6" t="str">
        <f>IF(VLOOKUP(B1193,'[1]intensive 2019'!$A$2:$E$145,1,TRUE)=B1193,"Y","N")</f>
        <v>N</v>
      </c>
      <c r="AJ1193" s="6" t="s">
        <v>50</v>
      </c>
      <c r="AL1193" s="6" t="s">
        <v>50</v>
      </c>
      <c r="AM1193" s="6" t="s">
        <v>50</v>
      </c>
      <c r="AN1193" s="6" t="s">
        <v>50</v>
      </c>
      <c r="AO1193" s="6" t="str">
        <f>IF(VLOOKUP(B1193,[1]Roadside!$B$2:$D$186,1,FALSE)=B1193,"Y","N")</f>
        <v>Y</v>
      </c>
      <c r="AP1193" s="6" t="s">
        <v>50</v>
      </c>
    </row>
    <row r="1194" spans="1:42" hidden="1">
      <c r="A1194" s="5">
        <v>1193</v>
      </c>
      <c r="B1194" s="5" t="s">
        <v>2196</v>
      </c>
      <c r="C1194" s="6" t="str">
        <f>IF(VLOOKUP(B1194,'[1]Current Slope List'!$A$29:$M$1904,1,FALSE)=B1194,"Y","N")</f>
        <v>Y</v>
      </c>
      <c r="D1194" s="5" t="str">
        <f>VLOOKUP(B1194,'[1]Current Slope List'!$A$29:$M$1904,2,FALSE)</f>
        <v>15NE-C/C172</v>
      </c>
      <c r="E1194" s="5">
        <f>VLOOKUP(B1194,'[1]Current Slope List'!$A$29:$M$1904,3,FALSE)</f>
        <v>0</v>
      </c>
      <c r="F1194" s="6" t="str">
        <f t="shared" si="36"/>
        <v>WHOLE</v>
      </c>
      <c r="G1194" s="6" t="str">
        <f>VLOOKUP(B1194,'[1]Current Slope List'!$A$29:$M$1904,4,FALSE)</f>
        <v>WS&amp;L</v>
      </c>
      <c r="H1194" s="6" t="str">
        <f>VLOOKUP(B1194,'[1]Current Slope List'!$A$29:$M$1904,5,FALSE)</f>
        <v>S</v>
      </c>
      <c r="I1194" s="6" t="s">
        <v>2152</v>
      </c>
      <c r="K1194" s="6">
        <f>VLOOKUP(B1194,'[1]Current Slope List'!$A$29:$M$1904,11,FALSE)</f>
        <v>0</v>
      </c>
      <c r="L1194" s="5" t="s">
        <v>2190</v>
      </c>
      <c r="M1194" s="5" t="s">
        <v>2191</v>
      </c>
      <c r="N1194" s="5" t="s">
        <v>1697</v>
      </c>
      <c r="O1194" s="7" t="s">
        <v>125</v>
      </c>
      <c r="P1194" s="7">
        <v>45</v>
      </c>
      <c r="Q1194" s="7">
        <v>3.5</v>
      </c>
      <c r="R1194" s="7">
        <v>15</v>
      </c>
      <c r="S1194" s="7">
        <f t="shared" si="37"/>
        <v>52.5</v>
      </c>
      <c r="T1194" s="17">
        <v>0</v>
      </c>
      <c r="U1194" s="17">
        <v>0</v>
      </c>
      <c r="V1194" s="17">
        <v>1</v>
      </c>
      <c r="W1194" s="17">
        <v>0</v>
      </c>
      <c r="X1194" s="17">
        <v>0</v>
      </c>
      <c r="Y1194" s="6" t="s">
        <v>183</v>
      </c>
      <c r="Z1194" s="6" t="s">
        <v>72</v>
      </c>
      <c r="AA1194" s="9" t="s">
        <v>116</v>
      </c>
      <c r="AB1194" s="9" t="s">
        <v>116</v>
      </c>
      <c r="AC1194" s="9" t="s">
        <v>116</v>
      </c>
      <c r="AD1194" s="9" t="s">
        <v>116</v>
      </c>
      <c r="AE1194" s="9" t="s">
        <v>49</v>
      </c>
      <c r="AF1194" s="5">
        <v>2</v>
      </c>
      <c r="AG1194" s="10">
        <f>VLOOKUP(B1194,[1]NPRS!$A$29:$O$1904,10,FALSE)</f>
        <v>0.19</v>
      </c>
      <c r="AH1194" s="5" t="s">
        <v>1698</v>
      </c>
      <c r="AI1194" s="6" t="str">
        <f>IF(VLOOKUP(B1194,'[1]intensive 2019'!$A$2:$E$145,1,TRUE)=B1194,"Y","N")</f>
        <v>N</v>
      </c>
      <c r="AJ1194" s="6" t="s">
        <v>50</v>
      </c>
      <c r="AK1194" s="5">
        <v>2</v>
      </c>
      <c r="AL1194" s="6" t="s">
        <v>50</v>
      </c>
      <c r="AM1194" s="6" t="s">
        <v>50</v>
      </c>
      <c r="AN1194" s="6" t="s">
        <v>50</v>
      </c>
      <c r="AO1194" s="6" t="s">
        <v>50</v>
      </c>
      <c r="AP1194" s="6" t="s">
        <v>50</v>
      </c>
    </row>
    <row r="1195" spans="1:42" hidden="1">
      <c r="A1195" s="5">
        <v>1194</v>
      </c>
      <c r="B1195" s="5" t="s">
        <v>2197</v>
      </c>
      <c r="C1195" s="6" t="str">
        <f>IF(VLOOKUP(B1195,'[1]Current Slope List'!$A$29:$M$1904,1,FALSE)=B1195,"Y","N")</f>
        <v>Y</v>
      </c>
      <c r="D1195" s="5" t="str">
        <f>VLOOKUP(B1195,'[1]Current Slope List'!$A$29:$M$1904,2,FALSE)</f>
        <v>15NE-C/C213</v>
      </c>
      <c r="E1195" s="5">
        <f>VLOOKUP(B1195,'[1]Current Slope List'!$A$29:$M$1904,3,FALSE)</f>
        <v>0</v>
      </c>
      <c r="F1195" s="6" t="str">
        <f t="shared" si="36"/>
        <v>WHOLE</v>
      </c>
      <c r="G1195" s="6" t="str">
        <f>VLOOKUP(B1195,'[1]Current Slope List'!$A$29:$M$1904,4,FALSE)</f>
        <v>WS&amp;L</v>
      </c>
      <c r="H1195" s="6" t="str">
        <f>VLOOKUP(B1195,'[1]Current Slope List'!$A$29:$M$1904,5,FALSE)</f>
        <v>S</v>
      </c>
      <c r="I1195" s="6" t="s">
        <v>2152</v>
      </c>
      <c r="K1195" s="6">
        <f>VLOOKUP(B1195,'[1]Current Slope List'!$A$29:$M$1904,11,FALSE)</f>
        <v>0</v>
      </c>
      <c r="L1195" s="5" t="s">
        <v>2190</v>
      </c>
      <c r="M1195" s="5" t="s">
        <v>2193</v>
      </c>
      <c r="N1195" s="5" t="s">
        <v>1697</v>
      </c>
      <c r="O1195" s="7" t="s">
        <v>46</v>
      </c>
      <c r="P1195" s="7">
        <v>80</v>
      </c>
      <c r="Q1195" s="7">
        <v>5</v>
      </c>
      <c r="R1195" s="7">
        <v>20</v>
      </c>
      <c r="S1195" s="7">
        <f t="shared" si="37"/>
        <v>100</v>
      </c>
      <c r="T1195" s="17">
        <v>0</v>
      </c>
      <c r="U1195" s="17">
        <v>0</v>
      </c>
      <c r="V1195" s="17">
        <v>0</v>
      </c>
      <c r="W1195" s="17">
        <v>1</v>
      </c>
      <c r="X1195" s="17">
        <v>0</v>
      </c>
      <c r="Y1195" s="6" t="s">
        <v>1701</v>
      </c>
      <c r="Z1195" s="6" t="s">
        <v>72</v>
      </c>
      <c r="AA1195" s="9" t="s">
        <v>116</v>
      </c>
      <c r="AB1195" s="9" t="s">
        <v>116</v>
      </c>
      <c r="AC1195" s="9" t="s">
        <v>116</v>
      </c>
      <c r="AD1195" s="9" t="s">
        <v>116</v>
      </c>
      <c r="AE1195" s="9" t="s">
        <v>49</v>
      </c>
      <c r="AF1195" s="5">
        <v>3</v>
      </c>
      <c r="AG1195" s="10">
        <f>VLOOKUP(B1195,[1]NPRS!$A$29:$O$1904,10,FALSE)</f>
        <v>0.03</v>
      </c>
      <c r="AH1195" s="5" t="s">
        <v>1728</v>
      </c>
      <c r="AI1195" s="6" t="str">
        <f>IF(VLOOKUP(B1195,'[1]intensive 2019'!$A$2:$E$145,1,TRUE)=B1195,"Y","N")</f>
        <v>N</v>
      </c>
      <c r="AJ1195" s="6" t="s">
        <v>50</v>
      </c>
      <c r="AL1195" s="6" t="s">
        <v>50</v>
      </c>
      <c r="AM1195" s="6" t="s">
        <v>50</v>
      </c>
      <c r="AN1195" s="6" t="s">
        <v>50</v>
      </c>
      <c r="AO1195" s="6" t="s">
        <v>50</v>
      </c>
      <c r="AP1195" s="6" t="s">
        <v>50</v>
      </c>
    </row>
    <row r="1196" spans="1:42" hidden="1">
      <c r="A1196" s="5">
        <v>1195</v>
      </c>
      <c r="B1196" s="5" t="s">
        <v>2198</v>
      </c>
      <c r="C1196" s="6" t="str">
        <f>IF(VLOOKUP(B1196,'[1]Current Slope List'!$A$29:$M$1904,1,FALSE)=B1196,"Y","N")</f>
        <v>Y</v>
      </c>
      <c r="D1196" s="5" t="str">
        <f>VLOOKUP(B1196,'[1]Current Slope List'!$A$29:$M$1904,2,FALSE)</f>
        <v>15NE-C/C214</v>
      </c>
      <c r="E1196" s="5">
        <f>VLOOKUP(B1196,'[1]Current Slope List'!$A$29:$M$1904,3,FALSE)</f>
        <v>0</v>
      </c>
      <c r="F1196" s="6" t="str">
        <f t="shared" si="36"/>
        <v>WHOLE</v>
      </c>
      <c r="G1196" s="6" t="str">
        <f>VLOOKUP(B1196,'[1]Current Slope List'!$A$29:$M$1904,4,FALSE)</f>
        <v>WS&amp;L</v>
      </c>
      <c r="H1196" s="6" t="str">
        <f>VLOOKUP(B1196,'[1]Current Slope List'!$A$29:$M$1904,5,FALSE)</f>
        <v>S</v>
      </c>
      <c r="I1196" s="6" t="s">
        <v>2152</v>
      </c>
      <c r="K1196" s="6">
        <f>VLOOKUP(B1196,'[1]Current Slope List'!$A$29:$M$1904,11,FALSE)</f>
        <v>0</v>
      </c>
      <c r="L1196" s="5" t="s">
        <v>2190</v>
      </c>
      <c r="M1196" s="5" t="s">
        <v>2191</v>
      </c>
      <c r="N1196" s="5" t="s">
        <v>1697</v>
      </c>
      <c r="O1196" s="7" t="s">
        <v>46</v>
      </c>
      <c r="P1196" s="7">
        <v>70</v>
      </c>
      <c r="Q1196" s="7">
        <v>7</v>
      </c>
      <c r="R1196" s="7">
        <v>8</v>
      </c>
      <c r="S1196" s="7">
        <f t="shared" si="37"/>
        <v>56</v>
      </c>
      <c r="T1196" s="17">
        <v>0</v>
      </c>
      <c r="U1196" s="17">
        <v>0</v>
      </c>
      <c r="V1196" s="17">
        <v>0</v>
      </c>
      <c r="W1196" s="17">
        <v>0</v>
      </c>
      <c r="X1196" s="17">
        <v>1</v>
      </c>
      <c r="Y1196" s="6" t="s">
        <v>84</v>
      </c>
      <c r="Z1196" s="6" t="s">
        <v>62</v>
      </c>
      <c r="AA1196" s="9" t="s">
        <v>116</v>
      </c>
      <c r="AB1196" s="9" t="s">
        <v>116</v>
      </c>
      <c r="AC1196" s="9" t="s">
        <v>116</v>
      </c>
      <c r="AD1196" s="9" t="s">
        <v>116</v>
      </c>
      <c r="AE1196" s="9" t="s">
        <v>49</v>
      </c>
      <c r="AF1196" s="5">
        <v>3</v>
      </c>
      <c r="AG1196" s="10">
        <f>VLOOKUP(B1196,[1]NPRS!$A$29:$O$1904,10,FALSE)</f>
        <v>0</v>
      </c>
      <c r="AH1196" s="5" t="s">
        <v>1698</v>
      </c>
      <c r="AI1196" s="6" t="str">
        <f>IF(VLOOKUP(B1196,'[1]intensive 2019'!$A$2:$E$145,1,TRUE)=B1196,"Y","N")</f>
        <v>N</v>
      </c>
      <c r="AJ1196" s="6" t="s">
        <v>50</v>
      </c>
      <c r="AK1196" s="5">
        <v>1</v>
      </c>
      <c r="AL1196" s="6" t="s">
        <v>50</v>
      </c>
      <c r="AM1196" s="6" t="s">
        <v>50</v>
      </c>
      <c r="AN1196" s="6" t="s">
        <v>50</v>
      </c>
      <c r="AO1196" s="6" t="s">
        <v>50</v>
      </c>
      <c r="AP1196" s="6" t="s">
        <v>50</v>
      </c>
    </row>
    <row r="1197" spans="1:42" hidden="1">
      <c r="A1197" s="5">
        <v>1196</v>
      </c>
      <c r="B1197" s="5" t="s">
        <v>2199</v>
      </c>
      <c r="C1197" s="6" t="str">
        <f>IF(VLOOKUP(B1197,'[1]Current Slope List'!$A$29:$M$1904,1,FALSE)=B1197,"Y","N")</f>
        <v>Y</v>
      </c>
      <c r="D1197" s="5" t="str">
        <f>VLOOKUP(B1197,'[1]Current Slope List'!$A$29:$M$1904,2,FALSE)</f>
        <v>15NE-C/C216</v>
      </c>
      <c r="E1197" s="5">
        <f>VLOOKUP(B1197,'[1]Current Slope List'!$A$29:$M$1904,3,FALSE)</f>
        <v>0</v>
      </c>
      <c r="F1197" s="6" t="str">
        <f t="shared" si="36"/>
        <v>WHOLE</v>
      </c>
      <c r="G1197" s="6" t="str">
        <f>VLOOKUP(B1197,'[1]Current Slope List'!$A$29:$M$1904,4,FALSE)</f>
        <v>WS&amp;L</v>
      </c>
      <c r="H1197" s="6" t="str">
        <f>VLOOKUP(B1197,'[1]Current Slope List'!$A$29:$M$1904,5,FALSE)</f>
        <v>S</v>
      </c>
      <c r="I1197" s="6" t="s">
        <v>2152</v>
      </c>
      <c r="K1197" s="6">
        <f>VLOOKUP(B1197,'[1]Current Slope List'!$A$29:$M$1904,11,FALSE)</f>
        <v>0</v>
      </c>
      <c r="L1197" s="5" t="s">
        <v>2190</v>
      </c>
      <c r="M1197" s="5" t="s">
        <v>2193</v>
      </c>
      <c r="N1197" s="5" t="s">
        <v>1697</v>
      </c>
      <c r="O1197" s="7" t="s">
        <v>46</v>
      </c>
      <c r="P1197" s="7">
        <v>70</v>
      </c>
      <c r="Q1197" s="7">
        <v>3</v>
      </c>
      <c r="R1197" s="7">
        <v>8</v>
      </c>
      <c r="S1197" s="7">
        <f t="shared" si="37"/>
        <v>24</v>
      </c>
      <c r="T1197" s="17">
        <v>0</v>
      </c>
      <c r="U1197" s="17">
        <v>0</v>
      </c>
      <c r="V1197" s="17">
        <v>1</v>
      </c>
      <c r="W1197" s="17">
        <v>0</v>
      </c>
      <c r="X1197" s="17">
        <v>0</v>
      </c>
      <c r="Y1197" s="6" t="s">
        <v>61</v>
      </c>
      <c r="Z1197" s="6" t="s">
        <v>62</v>
      </c>
      <c r="AA1197" s="9" t="s">
        <v>116</v>
      </c>
      <c r="AB1197" s="9" t="s">
        <v>116</v>
      </c>
      <c r="AC1197" s="9" t="s">
        <v>116</v>
      </c>
      <c r="AD1197" s="9" t="s">
        <v>116</v>
      </c>
      <c r="AE1197" s="9" t="s">
        <v>49</v>
      </c>
      <c r="AF1197" s="5">
        <v>3</v>
      </c>
      <c r="AG1197" s="10">
        <f>VLOOKUP(B1197,[1]NPRS!$A$29:$O$1904,10,FALSE)</f>
        <v>0</v>
      </c>
      <c r="AH1197" s="5" t="s">
        <v>1698</v>
      </c>
      <c r="AI1197" s="6" t="str">
        <f>IF(VLOOKUP(B1197,'[1]intensive 2019'!$A$2:$E$145,1,TRUE)=B1197,"Y","N")</f>
        <v>N</v>
      </c>
      <c r="AJ1197" s="6" t="s">
        <v>50</v>
      </c>
      <c r="AK1197" s="5">
        <v>0</v>
      </c>
      <c r="AL1197" s="6" t="s">
        <v>50</v>
      </c>
      <c r="AM1197" s="6" t="s">
        <v>50</v>
      </c>
      <c r="AN1197" s="6" t="s">
        <v>50</v>
      </c>
      <c r="AO1197" s="6" t="s">
        <v>50</v>
      </c>
      <c r="AP1197" s="6" t="s">
        <v>50</v>
      </c>
    </row>
    <row r="1198" spans="1:42" hidden="1">
      <c r="A1198" s="5">
        <v>1197</v>
      </c>
      <c r="B1198" s="5" t="s">
        <v>2200</v>
      </c>
      <c r="C1198" s="6" t="str">
        <f>IF(VLOOKUP(B1198,'[1]Current Slope List'!$A$29:$M$1904,1,FALSE)=B1198,"Y","N")</f>
        <v>Y</v>
      </c>
      <c r="D1198" s="5" t="str">
        <f>VLOOKUP(B1198,'[1]Current Slope List'!$A$29:$M$1904,2,FALSE)</f>
        <v>15NE-C/C217</v>
      </c>
      <c r="E1198" s="5">
        <f>VLOOKUP(B1198,'[1]Current Slope List'!$A$29:$M$1904,3,FALSE)</f>
        <v>0</v>
      </c>
      <c r="F1198" s="6" t="str">
        <f t="shared" si="36"/>
        <v>WHOLE</v>
      </c>
      <c r="G1198" s="6" t="str">
        <f>VLOOKUP(B1198,'[1]Current Slope List'!$A$29:$M$1904,4,FALSE)</f>
        <v>WS&amp;L</v>
      </c>
      <c r="H1198" s="6" t="str">
        <f>VLOOKUP(B1198,'[1]Current Slope List'!$A$29:$M$1904,5,FALSE)</f>
        <v>S</v>
      </c>
      <c r="I1198" s="6" t="s">
        <v>2152</v>
      </c>
      <c r="K1198" s="6">
        <f>VLOOKUP(B1198,'[1]Current Slope List'!$A$29:$M$1904,11,FALSE)</f>
        <v>0</v>
      </c>
      <c r="L1198" s="5" t="s">
        <v>2190</v>
      </c>
      <c r="M1198" s="5" t="s">
        <v>2193</v>
      </c>
      <c r="N1198" s="5" t="s">
        <v>1697</v>
      </c>
      <c r="O1198" s="7" t="s">
        <v>46</v>
      </c>
      <c r="P1198" s="7">
        <v>41</v>
      </c>
      <c r="Q1198" s="7">
        <v>7.6</v>
      </c>
      <c r="R1198" s="7">
        <v>15</v>
      </c>
      <c r="S1198" s="7">
        <f t="shared" si="37"/>
        <v>114</v>
      </c>
      <c r="T1198" s="17">
        <v>0</v>
      </c>
      <c r="U1198" s="17">
        <v>0</v>
      </c>
      <c r="V1198" s="17">
        <v>0</v>
      </c>
      <c r="W1198" s="17">
        <v>0.8</v>
      </c>
      <c r="X1198" s="17">
        <v>0.2</v>
      </c>
      <c r="Y1198" s="6" t="s">
        <v>61</v>
      </c>
      <c r="Z1198" s="6" t="s">
        <v>72</v>
      </c>
      <c r="AA1198" s="9" t="s">
        <v>116</v>
      </c>
      <c r="AB1198" s="9" t="s">
        <v>116</v>
      </c>
      <c r="AC1198" s="9" t="s">
        <v>116</v>
      </c>
      <c r="AD1198" s="9" t="s">
        <v>116</v>
      </c>
      <c r="AE1198" s="9" t="s">
        <v>49</v>
      </c>
      <c r="AF1198" s="5">
        <v>2</v>
      </c>
      <c r="AG1198" s="10">
        <f>VLOOKUP(B1198,[1]NPRS!$A$29:$O$1904,10,FALSE)</f>
        <v>0</v>
      </c>
      <c r="AH1198" s="5" t="s">
        <v>1698</v>
      </c>
      <c r="AI1198" s="6" t="str">
        <f>IF(VLOOKUP(B1198,'[1]intensive 2019'!$A$2:$E$145,1,TRUE)=B1198,"Y","N")</f>
        <v>N</v>
      </c>
      <c r="AJ1198" s="6" t="s">
        <v>50</v>
      </c>
      <c r="AK1198" s="5">
        <v>4</v>
      </c>
      <c r="AL1198" s="6" t="s">
        <v>50</v>
      </c>
      <c r="AM1198" s="6" t="s">
        <v>50</v>
      </c>
      <c r="AN1198" s="6" t="s">
        <v>50</v>
      </c>
      <c r="AO1198" s="6" t="s">
        <v>50</v>
      </c>
      <c r="AP1198" s="6" t="s">
        <v>50</v>
      </c>
    </row>
    <row r="1199" spans="1:42" hidden="1">
      <c r="A1199" s="5">
        <v>1198</v>
      </c>
      <c r="B1199" s="5" t="s">
        <v>2201</v>
      </c>
      <c r="C1199" s="6" t="str">
        <f>IF(VLOOKUP(B1199,'[1]Current Slope List'!$A$29:$M$1904,1,FALSE)=B1199,"Y","N")</f>
        <v>Y</v>
      </c>
      <c r="D1199" s="5" t="str">
        <f>VLOOKUP(B1199,'[1]Current Slope List'!$A$29:$M$1904,2,FALSE)</f>
        <v>15NE-C/CR218</v>
      </c>
      <c r="E1199" s="5">
        <f>VLOOKUP(B1199,'[1]Current Slope List'!$A$29:$M$1904,3,FALSE)</f>
        <v>0</v>
      </c>
      <c r="F1199" s="6" t="str">
        <f t="shared" si="36"/>
        <v>WHOLE</v>
      </c>
      <c r="G1199" s="6" t="str">
        <f>VLOOKUP(B1199,'[1]Current Slope List'!$A$29:$M$1904,4,FALSE)</f>
        <v>WS&amp;L</v>
      </c>
      <c r="H1199" s="6" t="str">
        <f>VLOOKUP(B1199,'[1]Current Slope List'!$A$29:$M$1904,5,FALSE)</f>
        <v>S</v>
      </c>
      <c r="I1199" s="6" t="s">
        <v>2152</v>
      </c>
      <c r="K1199" s="6">
        <f>VLOOKUP(B1199,'[1]Current Slope List'!$A$29:$M$1904,11,FALSE)</f>
        <v>0</v>
      </c>
      <c r="L1199" s="5" t="s">
        <v>2190</v>
      </c>
      <c r="M1199" s="5" t="s">
        <v>2191</v>
      </c>
      <c r="N1199" s="5" t="s">
        <v>1697</v>
      </c>
      <c r="O1199" s="7" t="s">
        <v>46</v>
      </c>
      <c r="P1199" s="7">
        <v>85</v>
      </c>
      <c r="Q1199" s="7">
        <v>4</v>
      </c>
      <c r="R1199" s="7">
        <v>10</v>
      </c>
      <c r="S1199" s="7">
        <f t="shared" si="37"/>
        <v>40</v>
      </c>
      <c r="T1199" s="17">
        <v>0</v>
      </c>
      <c r="U1199" s="17">
        <v>0</v>
      </c>
      <c r="V1199" s="17">
        <v>0</v>
      </c>
      <c r="W1199" s="17">
        <v>0</v>
      </c>
      <c r="X1199" s="17">
        <v>1</v>
      </c>
      <c r="Y1199" s="6" t="s">
        <v>84</v>
      </c>
      <c r="Z1199" s="6" t="s">
        <v>62</v>
      </c>
      <c r="AA1199" s="9">
        <v>4.5</v>
      </c>
      <c r="AB1199" s="9" t="s">
        <v>130</v>
      </c>
      <c r="AC1199" s="9" t="s">
        <v>121</v>
      </c>
      <c r="AD1199" s="9" t="s">
        <v>113</v>
      </c>
      <c r="AE1199" s="9" t="s">
        <v>62</v>
      </c>
      <c r="AF1199" s="5">
        <v>2</v>
      </c>
      <c r="AG1199" s="10">
        <f>VLOOKUP(B1199,[1]NPRS!$A$29:$O$1904,10,FALSE)</f>
        <v>10.58</v>
      </c>
      <c r="AH1199" s="5" t="s">
        <v>1698</v>
      </c>
      <c r="AI1199" s="6" t="str">
        <f>IF(VLOOKUP(B1199,'[1]intensive 2019'!$A$2:$E$145,1,TRUE)=B1199,"Y","N")</f>
        <v>N</v>
      </c>
      <c r="AJ1199" s="6" t="s">
        <v>50</v>
      </c>
      <c r="AK1199" s="5">
        <v>0</v>
      </c>
      <c r="AL1199" s="6" t="s">
        <v>50</v>
      </c>
      <c r="AM1199" s="6" t="s">
        <v>50</v>
      </c>
      <c r="AN1199" s="6" t="s">
        <v>50</v>
      </c>
      <c r="AO1199" s="6" t="s">
        <v>50</v>
      </c>
      <c r="AP1199" s="6" t="s">
        <v>50</v>
      </c>
    </row>
    <row r="1200" spans="1:42" hidden="1">
      <c r="A1200" s="5">
        <v>1199</v>
      </c>
      <c r="B1200" s="5" t="s">
        <v>2202</v>
      </c>
      <c r="C1200" s="6" t="str">
        <f>IF(VLOOKUP(B1200,'[1]Current Slope List'!$A$29:$M$1904,1,FALSE)=B1200,"Y","N")</f>
        <v>Y</v>
      </c>
      <c r="D1200" s="5" t="str">
        <f>VLOOKUP(B1200,'[1]Current Slope List'!$A$29:$M$1904,2,FALSE)</f>
        <v>15NE-C/C276</v>
      </c>
      <c r="E1200" s="5">
        <f>VLOOKUP(B1200,'[1]Current Slope List'!$A$29:$M$1904,3,FALSE)</f>
        <v>0</v>
      </c>
      <c r="F1200" s="6" t="str">
        <f t="shared" si="36"/>
        <v>WHOLE</v>
      </c>
      <c r="G1200" s="6" t="str">
        <f>VLOOKUP(B1200,'[1]Current Slope List'!$A$29:$M$1904,4,FALSE)</f>
        <v>WS&amp;L</v>
      </c>
      <c r="H1200" s="6" t="str">
        <f>VLOOKUP(B1200,'[1]Current Slope List'!$A$29:$M$1904,5,FALSE)</f>
        <v>S</v>
      </c>
      <c r="I1200" s="6" t="s">
        <v>2152</v>
      </c>
      <c r="K1200" s="6">
        <f>VLOOKUP(B1200,'[1]Current Slope List'!$A$29:$M$1904,11,FALSE)</f>
        <v>0</v>
      </c>
      <c r="L1200" s="5" t="s">
        <v>2190</v>
      </c>
      <c r="M1200" s="5" t="s">
        <v>2193</v>
      </c>
      <c r="N1200" s="5" t="s">
        <v>1697</v>
      </c>
      <c r="O1200" s="7" t="s">
        <v>46</v>
      </c>
      <c r="P1200" s="7">
        <v>75</v>
      </c>
      <c r="Q1200" s="7">
        <v>3</v>
      </c>
      <c r="R1200" s="7">
        <v>20</v>
      </c>
      <c r="S1200" s="7">
        <f t="shared" si="37"/>
        <v>60</v>
      </c>
      <c r="T1200" s="17">
        <v>0</v>
      </c>
      <c r="U1200" s="17">
        <v>0</v>
      </c>
      <c r="V1200" s="17">
        <v>0</v>
      </c>
      <c r="W1200" s="17">
        <v>1</v>
      </c>
      <c r="X1200" s="17">
        <v>0</v>
      </c>
      <c r="Y1200" s="6" t="s">
        <v>78</v>
      </c>
      <c r="Z1200" s="6" t="s">
        <v>72</v>
      </c>
      <c r="AA1200" s="9" t="s">
        <v>116</v>
      </c>
      <c r="AB1200" s="9" t="s">
        <v>116</v>
      </c>
      <c r="AC1200" s="9" t="s">
        <v>116</v>
      </c>
      <c r="AD1200" s="9" t="s">
        <v>116</v>
      </c>
      <c r="AE1200" s="9" t="s">
        <v>49</v>
      </c>
      <c r="AF1200" s="5">
        <v>3</v>
      </c>
      <c r="AG1200" s="10">
        <f>VLOOKUP(B1200,[1]NPRS!$A$29:$O$1904,10,FALSE)</f>
        <v>0</v>
      </c>
      <c r="AH1200" s="5" t="s">
        <v>1698</v>
      </c>
      <c r="AI1200" s="6" t="str">
        <f>IF(VLOOKUP(B1200,'[1]intensive 2019'!$A$2:$E$145,1,TRUE)=B1200,"Y","N")</f>
        <v>N</v>
      </c>
      <c r="AJ1200" s="6" t="s">
        <v>50</v>
      </c>
      <c r="AK1200" s="5">
        <v>13</v>
      </c>
      <c r="AL1200" s="6" t="s">
        <v>50</v>
      </c>
      <c r="AM1200" s="6" t="s">
        <v>50</v>
      </c>
      <c r="AN1200" s="6" t="s">
        <v>50</v>
      </c>
      <c r="AO1200" s="6" t="str">
        <f>IF(VLOOKUP(B1200,[1]Roadside!$B$2:$D$186,1,FALSE)=B1200,"Y","N")</f>
        <v>Y</v>
      </c>
      <c r="AP1200" s="6" t="s">
        <v>50</v>
      </c>
    </row>
    <row r="1201" spans="1:42" hidden="1">
      <c r="A1201" s="5">
        <v>1200</v>
      </c>
      <c r="B1201" s="5" t="s">
        <v>2203</v>
      </c>
      <c r="C1201" s="6" t="str">
        <f>IF(VLOOKUP(B1201,'[1]Current Slope List'!$A$29:$M$1904,1,FALSE)=B1201,"Y","N")</f>
        <v>Y</v>
      </c>
      <c r="D1201" s="5" t="str">
        <f>VLOOKUP(B1201,'[1]Current Slope List'!$A$29:$M$1904,2,FALSE)</f>
        <v>15NE-C/C277</v>
      </c>
      <c r="E1201" s="5">
        <f>VLOOKUP(B1201,'[1]Current Slope List'!$A$29:$M$1904,3,FALSE)</f>
        <v>0</v>
      </c>
      <c r="F1201" s="6" t="str">
        <f t="shared" si="36"/>
        <v>WHOLE</v>
      </c>
      <c r="G1201" s="6" t="str">
        <f>VLOOKUP(B1201,'[1]Current Slope List'!$A$29:$M$1904,4,FALSE)</f>
        <v>WS&amp;L</v>
      </c>
      <c r="H1201" s="6" t="str">
        <f>VLOOKUP(B1201,'[1]Current Slope List'!$A$29:$M$1904,5,FALSE)</f>
        <v>S</v>
      </c>
      <c r="I1201" s="6" t="s">
        <v>2152</v>
      </c>
      <c r="K1201" s="6">
        <f>VLOOKUP(B1201,'[1]Current Slope List'!$A$29:$M$1904,11,FALSE)</f>
        <v>0</v>
      </c>
      <c r="L1201" s="5" t="s">
        <v>2190</v>
      </c>
      <c r="M1201" s="5" t="s">
        <v>2193</v>
      </c>
      <c r="N1201" s="5" t="s">
        <v>1697</v>
      </c>
      <c r="O1201" s="7" t="s">
        <v>46</v>
      </c>
      <c r="P1201" s="7">
        <v>47</v>
      </c>
      <c r="Q1201" s="7">
        <v>16</v>
      </c>
      <c r="R1201" s="7">
        <v>75</v>
      </c>
      <c r="S1201" s="7">
        <f t="shared" si="37"/>
        <v>1200</v>
      </c>
      <c r="T1201" s="17">
        <v>0.1</v>
      </c>
      <c r="U1201" s="17">
        <v>0</v>
      </c>
      <c r="V1201" s="17">
        <v>0</v>
      </c>
      <c r="W1201" s="17">
        <v>0.9</v>
      </c>
      <c r="X1201" s="17">
        <v>0</v>
      </c>
      <c r="Y1201" s="6" t="s">
        <v>1701</v>
      </c>
      <c r="Z1201" s="6" t="s">
        <v>72</v>
      </c>
      <c r="AA1201" s="9" t="s">
        <v>116</v>
      </c>
      <c r="AB1201" s="9" t="s">
        <v>116</v>
      </c>
      <c r="AC1201" s="9" t="s">
        <v>116</v>
      </c>
      <c r="AD1201" s="9" t="s">
        <v>116</v>
      </c>
      <c r="AE1201" s="9" t="s">
        <v>49</v>
      </c>
      <c r="AF1201" s="5">
        <v>3</v>
      </c>
      <c r="AG1201" s="10">
        <f>VLOOKUP(B1201,[1]NPRS!$A$29:$O$1904,10,FALSE)</f>
        <v>0.38</v>
      </c>
      <c r="AH1201" s="5" t="s">
        <v>1728</v>
      </c>
      <c r="AI1201" s="6" t="str">
        <f>IF(VLOOKUP(B1201,'[1]intensive 2019'!$A$2:$E$145,1,TRUE)=B1201,"Y","N")</f>
        <v>N</v>
      </c>
      <c r="AJ1201" s="6" t="s">
        <v>50</v>
      </c>
      <c r="AL1201" s="6" t="s">
        <v>50</v>
      </c>
      <c r="AM1201" s="6" t="s">
        <v>50</v>
      </c>
      <c r="AN1201" s="6" t="s">
        <v>50</v>
      </c>
      <c r="AO1201" s="6" t="s">
        <v>50</v>
      </c>
      <c r="AP1201" s="6" t="s">
        <v>50</v>
      </c>
    </row>
    <row r="1202" spans="1:42" hidden="1">
      <c r="A1202" s="5">
        <v>1201</v>
      </c>
      <c r="B1202" s="5" t="s">
        <v>2204</v>
      </c>
      <c r="C1202" s="6" t="str">
        <f>IF(VLOOKUP(B1202,'[1]Current Slope List'!$A$29:$M$1904,1,FALSE)=B1202,"Y","N")</f>
        <v>Y</v>
      </c>
      <c r="D1202" s="5" t="str">
        <f>VLOOKUP(B1202,'[1]Current Slope List'!$A$29:$M$1904,2,FALSE)</f>
        <v>15NE-C/C366</v>
      </c>
      <c r="E1202" s="5">
        <f>VLOOKUP(B1202,'[1]Current Slope List'!$A$29:$M$1904,3,FALSE)</f>
        <v>0</v>
      </c>
      <c r="F1202" s="6" t="str">
        <f t="shared" si="36"/>
        <v>WHOLE</v>
      </c>
      <c r="G1202" s="6" t="str">
        <f>VLOOKUP(B1202,'[1]Current Slope List'!$A$29:$M$1904,4,FALSE)</f>
        <v>WS&amp;L</v>
      </c>
      <c r="H1202" s="6" t="str">
        <f>VLOOKUP(B1202,'[1]Current Slope List'!$A$29:$M$1904,5,FALSE)</f>
        <v>S</v>
      </c>
      <c r="I1202" s="6" t="s">
        <v>2152</v>
      </c>
      <c r="K1202" s="6">
        <f>VLOOKUP(B1202,'[1]Current Slope List'!$A$29:$M$1904,11,FALSE)</f>
        <v>0</v>
      </c>
      <c r="L1202" s="5" t="s">
        <v>2190</v>
      </c>
      <c r="M1202" s="5" t="s">
        <v>2193</v>
      </c>
      <c r="N1202" s="5" t="s">
        <v>1697</v>
      </c>
      <c r="O1202" s="7" t="s">
        <v>125</v>
      </c>
      <c r="P1202" s="7">
        <v>75</v>
      </c>
      <c r="Q1202" s="7">
        <v>4.5</v>
      </c>
      <c r="R1202" s="7">
        <v>20</v>
      </c>
      <c r="S1202" s="7">
        <f t="shared" si="37"/>
        <v>90</v>
      </c>
      <c r="T1202" s="17">
        <v>0</v>
      </c>
      <c r="U1202" s="17">
        <v>0</v>
      </c>
      <c r="V1202" s="17">
        <v>0</v>
      </c>
      <c r="W1202" s="17">
        <v>0</v>
      </c>
      <c r="X1202" s="17">
        <v>1</v>
      </c>
      <c r="Y1202" s="6" t="s">
        <v>84</v>
      </c>
      <c r="Z1202" s="6" t="s">
        <v>62</v>
      </c>
      <c r="AA1202" s="9" t="s">
        <v>116</v>
      </c>
      <c r="AB1202" s="9" t="s">
        <v>116</v>
      </c>
      <c r="AC1202" s="9" t="s">
        <v>116</v>
      </c>
      <c r="AD1202" s="9" t="s">
        <v>116</v>
      </c>
      <c r="AE1202" s="9" t="s">
        <v>49</v>
      </c>
      <c r="AF1202" s="5">
        <v>3</v>
      </c>
      <c r="AG1202" s="10">
        <f>VLOOKUP(B1202,[1]NPRS!$A$29:$O$1904,10,FALSE)</f>
        <v>0</v>
      </c>
      <c r="AH1202" s="5" t="s">
        <v>1698</v>
      </c>
      <c r="AI1202" s="6" t="str">
        <f>IF(VLOOKUP(B1202,'[1]intensive 2019'!$A$2:$E$145,1,TRUE)=B1202,"Y","N")</f>
        <v>N</v>
      </c>
      <c r="AJ1202" s="6" t="s">
        <v>50</v>
      </c>
      <c r="AK1202" s="5">
        <v>0</v>
      </c>
      <c r="AL1202" s="6" t="s">
        <v>50</v>
      </c>
      <c r="AM1202" s="6" t="s">
        <v>50</v>
      </c>
      <c r="AN1202" s="6" t="s">
        <v>50</v>
      </c>
      <c r="AO1202" s="6" t="str">
        <f>IF(VLOOKUP(B1202,[1]Roadside!$B$2:$D$186,1,FALSE)=B1202,"Y","N")</f>
        <v>Y</v>
      </c>
      <c r="AP1202" s="6" t="s">
        <v>50</v>
      </c>
    </row>
    <row r="1203" spans="1:42" hidden="1">
      <c r="A1203" s="5">
        <v>1202</v>
      </c>
      <c r="B1203" s="5" t="s">
        <v>2205</v>
      </c>
      <c r="C1203" s="6" t="str">
        <f>IF(VLOOKUP(B1203,'[1]Current Slope List'!$A$29:$M$1904,1,FALSE)=B1203,"Y","N")</f>
        <v>Y</v>
      </c>
      <c r="D1203" s="5" t="str">
        <f>VLOOKUP(B1203,'[1]Current Slope List'!$A$29:$M$1904,2,FALSE)</f>
        <v>15NE-C/CR392</v>
      </c>
      <c r="E1203" s="5">
        <f>VLOOKUP(B1203,'[1]Current Slope List'!$A$29:$M$1904,3,FALSE)</f>
        <v>1</v>
      </c>
      <c r="F1203" s="6">
        <f t="shared" si="36"/>
        <v>1</v>
      </c>
      <c r="G1203" s="6" t="str">
        <f>VLOOKUP(B1203,'[1]Current Slope List'!$A$29:$M$1904,4,FALSE)</f>
        <v>WS&amp;L</v>
      </c>
      <c r="H1203" s="6" t="str">
        <f>VLOOKUP(B1203,'[1]Current Slope List'!$A$29:$M$1904,5,FALSE)</f>
        <v>S</v>
      </c>
      <c r="I1203" s="6" t="s">
        <v>2152</v>
      </c>
      <c r="K1203" s="6">
        <f>VLOOKUP(B1203,'[1]Current Slope List'!$A$29:$M$1904,11,FALSE)</f>
        <v>0</v>
      </c>
      <c r="L1203" s="5" t="s">
        <v>2190</v>
      </c>
      <c r="M1203" s="5" t="s">
        <v>2193</v>
      </c>
      <c r="N1203" s="5" t="s">
        <v>1697</v>
      </c>
      <c r="O1203" s="7" t="s">
        <v>125</v>
      </c>
      <c r="P1203" s="7">
        <v>30</v>
      </c>
      <c r="Q1203" s="7">
        <v>22</v>
      </c>
      <c r="R1203" s="7">
        <v>40</v>
      </c>
      <c r="S1203" s="7">
        <f t="shared" si="37"/>
        <v>880</v>
      </c>
      <c r="T1203" s="17">
        <v>0</v>
      </c>
      <c r="U1203" s="17">
        <v>0.1</v>
      </c>
      <c r="V1203" s="17">
        <v>0</v>
      </c>
      <c r="W1203" s="17">
        <v>0.9</v>
      </c>
      <c r="X1203" s="17">
        <v>0</v>
      </c>
      <c r="Y1203" s="6" t="s">
        <v>61</v>
      </c>
      <c r="Z1203" s="6" t="s">
        <v>72</v>
      </c>
      <c r="AA1203" s="9" t="s">
        <v>94</v>
      </c>
      <c r="AB1203" s="9">
        <v>15</v>
      </c>
      <c r="AC1203" s="9" t="s">
        <v>121</v>
      </c>
      <c r="AD1203" s="9" t="s">
        <v>56</v>
      </c>
      <c r="AE1203" s="9" t="s">
        <v>62</v>
      </c>
      <c r="AF1203" s="5">
        <v>1</v>
      </c>
      <c r="AG1203" s="10">
        <f>VLOOKUP(B1203,[1]NPRS!$A$29:$O$1904,10,FALSE)</f>
        <v>8.17</v>
      </c>
      <c r="AH1203" s="5" t="s">
        <v>1698</v>
      </c>
      <c r="AI1203" s="6" t="str">
        <f>IF(VLOOKUP(B1203,'[1]intensive 2019'!$A$2:$E$145,1,TRUE)=B1203,"Y","N")</f>
        <v>N</v>
      </c>
      <c r="AJ1203" s="6" t="s">
        <v>50</v>
      </c>
      <c r="AK1203" s="5">
        <v>15</v>
      </c>
      <c r="AL1203" s="6" t="s">
        <v>50</v>
      </c>
      <c r="AM1203" s="6" t="s">
        <v>50</v>
      </c>
      <c r="AN1203" s="6" t="s">
        <v>50</v>
      </c>
      <c r="AO1203" s="6" t="str">
        <f>IF(VLOOKUP(B1203,[1]Roadside!$B$2:$D$186,1,FALSE)=B1203,"Y","N")</f>
        <v>Y</v>
      </c>
      <c r="AP1203" s="6" t="s">
        <v>50</v>
      </c>
    </row>
    <row r="1204" spans="1:42" hidden="1">
      <c r="A1204" s="5">
        <v>1203</v>
      </c>
      <c r="B1204" s="5" t="s">
        <v>2206</v>
      </c>
      <c r="C1204" s="6" t="str">
        <f>IF(VLOOKUP(B1204,'[1]Current Slope List'!$A$29:$M$1904,1,FALSE)=B1204,"Y","N")</f>
        <v>Y</v>
      </c>
      <c r="D1204" s="5" t="str">
        <f>VLOOKUP(B1204,'[1]Current Slope List'!$A$29:$M$1904,2,FALSE)</f>
        <v>15NE-C/C416</v>
      </c>
      <c r="E1204" s="5">
        <f>VLOOKUP(B1204,'[1]Current Slope List'!$A$29:$M$1904,3,FALSE)</f>
        <v>0</v>
      </c>
      <c r="F1204" s="6" t="str">
        <f t="shared" si="36"/>
        <v>WHOLE</v>
      </c>
      <c r="G1204" s="6" t="str">
        <f>VLOOKUP(B1204,'[1]Current Slope List'!$A$29:$M$1904,4,FALSE)</f>
        <v>WS&amp;L</v>
      </c>
      <c r="H1204" s="6" t="str">
        <f>VLOOKUP(B1204,'[1]Current Slope List'!$A$29:$M$1904,5,FALSE)</f>
        <v>S</v>
      </c>
      <c r="I1204" s="6" t="s">
        <v>2152</v>
      </c>
      <c r="K1204" s="6">
        <f>VLOOKUP(B1204,'[1]Current Slope List'!$A$29:$M$1904,11,FALSE)</f>
        <v>0</v>
      </c>
      <c r="L1204" s="5" t="s">
        <v>2190</v>
      </c>
      <c r="M1204" s="5" t="s">
        <v>2193</v>
      </c>
      <c r="N1204" s="5" t="s">
        <v>1697</v>
      </c>
      <c r="O1204" s="7" t="s">
        <v>46</v>
      </c>
      <c r="P1204" s="7">
        <v>50</v>
      </c>
      <c r="Q1204" s="7">
        <v>5</v>
      </c>
      <c r="R1204" s="7">
        <v>35</v>
      </c>
      <c r="S1204" s="7">
        <f t="shared" si="37"/>
        <v>175</v>
      </c>
      <c r="T1204" s="17">
        <v>0</v>
      </c>
      <c r="U1204" s="17">
        <v>0</v>
      </c>
      <c r="V1204" s="17">
        <v>0</v>
      </c>
      <c r="W1204" s="17">
        <v>1</v>
      </c>
      <c r="X1204" s="17">
        <v>0</v>
      </c>
      <c r="Y1204" s="6" t="s">
        <v>1701</v>
      </c>
      <c r="Z1204" s="6" t="s">
        <v>72</v>
      </c>
      <c r="AA1204" s="9" t="s">
        <v>116</v>
      </c>
      <c r="AB1204" s="9" t="s">
        <v>116</v>
      </c>
      <c r="AC1204" s="9" t="s">
        <v>116</v>
      </c>
      <c r="AD1204" s="9" t="s">
        <v>116</v>
      </c>
      <c r="AE1204" s="9" t="s">
        <v>49</v>
      </c>
      <c r="AF1204" s="5">
        <v>3</v>
      </c>
      <c r="AG1204" s="10">
        <f>VLOOKUP(B1204,[1]NPRS!$A$29:$O$1904,10,FALSE)</f>
        <v>0</v>
      </c>
      <c r="AH1204" s="5" t="s">
        <v>1698</v>
      </c>
      <c r="AI1204" s="6" t="str">
        <f>IF(VLOOKUP(B1204,'[1]intensive 2019'!$A$2:$E$145,1,TRUE)=B1204,"Y","N")</f>
        <v>N</v>
      </c>
      <c r="AJ1204" s="6" t="s">
        <v>50</v>
      </c>
      <c r="AK1204" s="5">
        <v>4</v>
      </c>
      <c r="AL1204" s="6" t="s">
        <v>50</v>
      </c>
      <c r="AM1204" s="6" t="s">
        <v>50</v>
      </c>
      <c r="AN1204" s="6" t="s">
        <v>50</v>
      </c>
      <c r="AO1204" s="6" t="str">
        <f>IF(VLOOKUP(B1204,[1]Roadside!$B$2:$D$186,1,FALSE)=B1204,"Y","N")</f>
        <v>Y</v>
      </c>
      <c r="AP1204" s="6" t="s">
        <v>50</v>
      </c>
    </row>
    <row r="1205" spans="1:42" hidden="1">
      <c r="A1205" s="5">
        <v>1204</v>
      </c>
      <c r="B1205" s="5" t="s">
        <v>2207</v>
      </c>
      <c r="C1205" s="6" t="str">
        <f>IF(VLOOKUP(B1205,'[1]Current Slope List'!$A$29:$M$1904,1,FALSE)=B1205,"Y","N")</f>
        <v>Y</v>
      </c>
      <c r="D1205" s="5" t="str">
        <f>VLOOKUP(B1205,'[1]Current Slope List'!$A$29:$M$1904,2,FALSE)</f>
        <v>15NE-C/C434</v>
      </c>
      <c r="E1205" s="5">
        <f>VLOOKUP(B1205,'[1]Current Slope List'!$A$29:$M$1904,3,FALSE)</f>
        <v>0</v>
      </c>
      <c r="F1205" s="6" t="str">
        <f t="shared" si="36"/>
        <v>WHOLE</v>
      </c>
      <c r="G1205" s="6" t="str">
        <f>VLOOKUP(B1205,'[1]Current Slope List'!$A$29:$M$1904,4,FALSE)</f>
        <v>WS&amp;L</v>
      </c>
      <c r="H1205" s="6" t="str">
        <f>VLOOKUP(B1205,'[1]Current Slope List'!$A$29:$M$1904,5,FALSE)</f>
        <v>S</v>
      </c>
      <c r="I1205" s="6" t="s">
        <v>2152</v>
      </c>
      <c r="K1205" s="6">
        <f>VLOOKUP(B1205,'[1]Current Slope List'!$A$29:$M$1904,11,FALSE)</f>
        <v>0</v>
      </c>
      <c r="L1205" s="5" t="s">
        <v>2190</v>
      </c>
      <c r="M1205" s="5" t="s">
        <v>2193</v>
      </c>
      <c r="N1205" s="5" t="s">
        <v>1697</v>
      </c>
      <c r="O1205" s="7" t="s">
        <v>46</v>
      </c>
      <c r="P1205" s="7">
        <v>80</v>
      </c>
      <c r="Q1205" s="7">
        <v>3.2</v>
      </c>
      <c r="R1205" s="7">
        <v>25</v>
      </c>
      <c r="S1205" s="7">
        <f t="shared" si="37"/>
        <v>80</v>
      </c>
      <c r="T1205" s="17">
        <v>0.4</v>
      </c>
      <c r="U1205" s="17">
        <v>0.6</v>
      </c>
      <c r="V1205" s="17">
        <v>0</v>
      </c>
      <c r="W1205" s="17">
        <v>0</v>
      </c>
      <c r="X1205" s="17">
        <v>0</v>
      </c>
      <c r="Y1205" s="6" t="s">
        <v>1701</v>
      </c>
      <c r="Z1205" s="6" t="s">
        <v>62</v>
      </c>
      <c r="AA1205" s="9" t="s">
        <v>116</v>
      </c>
      <c r="AB1205" s="9" t="s">
        <v>116</v>
      </c>
      <c r="AC1205" s="9" t="s">
        <v>116</v>
      </c>
      <c r="AD1205" s="9" t="s">
        <v>116</v>
      </c>
      <c r="AE1205" s="9" t="s">
        <v>49</v>
      </c>
      <c r="AF1205" s="5">
        <v>3</v>
      </c>
      <c r="AG1205" s="10">
        <f>VLOOKUP(B1205,[1]NPRS!$A$29:$O$1904,10,FALSE)</f>
        <v>0</v>
      </c>
      <c r="AH1205" s="5" t="s">
        <v>1698</v>
      </c>
      <c r="AI1205" s="6" t="str">
        <f>IF(VLOOKUP(B1205,'[1]intensive 2019'!$A$2:$E$145,1,TRUE)=B1205,"Y","N")</f>
        <v>N</v>
      </c>
      <c r="AJ1205" s="6" t="s">
        <v>50</v>
      </c>
      <c r="AK1205" s="5">
        <v>5</v>
      </c>
      <c r="AL1205" s="6" t="s">
        <v>50</v>
      </c>
      <c r="AM1205" s="6" t="s">
        <v>50</v>
      </c>
      <c r="AN1205" s="6" t="s">
        <v>50</v>
      </c>
      <c r="AO1205" s="6" t="str">
        <f>IF(VLOOKUP(B1205,[1]Roadside!$B$2:$D$186,1,FALSE)=B1205,"Y","N")</f>
        <v>Y</v>
      </c>
      <c r="AP1205" s="6" t="s">
        <v>50</v>
      </c>
    </row>
    <row r="1206" spans="1:42" hidden="1">
      <c r="A1206" s="5">
        <v>1205</v>
      </c>
      <c r="B1206" s="5" t="s">
        <v>2208</v>
      </c>
      <c r="C1206" s="6" t="str">
        <f>IF(VLOOKUP(B1206,'[1]Current Slope List'!$A$29:$M$1904,1,FALSE)=B1206,"Y","N")</f>
        <v>Y</v>
      </c>
      <c r="D1206" s="5" t="str">
        <f>VLOOKUP(B1206,'[1]Current Slope List'!$A$29:$M$1904,2,FALSE)</f>
        <v>15NE-C/C75</v>
      </c>
      <c r="E1206" s="5">
        <f>VLOOKUP(B1206,'[1]Current Slope List'!$A$29:$M$1904,3,FALSE)</f>
        <v>0</v>
      </c>
      <c r="F1206" s="6" t="str">
        <f t="shared" si="36"/>
        <v>WHOLE</v>
      </c>
      <c r="G1206" s="6" t="str">
        <f>VLOOKUP(B1206,'[1]Current Slope List'!$A$29:$M$1904,4,FALSE)</f>
        <v>WS&amp;L</v>
      </c>
      <c r="H1206" s="6" t="str">
        <f>VLOOKUP(B1206,'[1]Current Slope List'!$A$29:$M$1904,5,FALSE)</f>
        <v>S</v>
      </c>
      <c r="I1206" s="6" t="s">
        <v>2152</v>
      </c>
      <c r="K1206" s="6">
        <f>VLOOKUP(B1206,'[1]Current Slope List'!$A$29:$M$1904,11,FALSE)</f>
        <v>0</v>
      </c>
      <c r="L1206" s="5" t="s">
        <v>2190</v>
      </c>
      <c r="M1206" s="5" t="s">
        <v>2193</v>
      </c>
      <c r="N1206" s="5" t="s">
        <v>1697</v>
      </c>
      <c r="O1206" s="7" t="s">
        <v>46</v>
      </c>
      <c r="P1206" s="7">
        <v>80</v>
      </c>
      <c r="Q1206" s="7">
        <v>11</v>
      </c>
      <c r="R1206" s="7">
        <v>100</v>
      </c>
      <c r="S1206" s="7">
        <f t="shared" si="37"/>
        <v>1100</v>
      </c>
      <c r="T1206" s="17">
        <v>0</v>
      </c>
      <c r="U1206" s="17">
        <v>0</v>
      </c>
      <c r="V1206" s="17">
        <v>0</v>
      </c>
      <c r="W1206" s="17">
        <v>0</v>
      </c>
      <c r="X1206" s="17">
        <v>1</v>
      </c>
      <c r="Y1206" s="6" t="s">
        <v>84</v>
      </c>
      <c r="Z1206" s="6" t="s">
        <v>72</v>
      </c>
      <c r="AA1206" s="9" t="s">
        <v>116</v>
      </c>
      <c r="AB1206" s="9" t="s">
        <v>116</v>
      </c>
      <c r="AC1206" s="9" t="s">
        <v>116</v>
      </c>
      <c r="AD1206" s="9" t="s">
        <v>116</v>
      </c>
      <c r="AE1206" s="9" t="s">
        <v>49</v>
      </c>
      <c r="AF1206" s="5">
        <v>3</v>
      </c>
      <c r="AG1206" s="10">
        <f>VLOOKUP(B1206,[1]NPRS!$A$29:$O$1904,10,FALSE)</f>
        <v>0.08</v>
      </c>
      <c r="AH1206" s="5" t="s">
        <v>1698</v>
      </c>
      <c r="AI1206" s="6" t="str">
        <f>IF(VLOOKUP(B1206,'[1]intensive 2019'!$A$2:$E$145,1,TRUE)=B1206,"Y","N")</f>
        <v>N</v>
      </c>
      <c r="AJ1206" s="6" t="s">
        <v>50</v>
      </c>
      <c r="AK1206" s="5">
        <v>11</v>
      </c>
      <c r="AL1206" s="6" t="s">
        <v>50</v>
      </c>
      <c r="AM1206" s="6" t="s">
        <v>50</v>
      </c>
      <c r="AN1206" s="6" t="s">
        <v>50</v>
      </c>
      <c r="AO1206" s="6" t="str">
        <f>IF(VLOOKUP(B1206,[1]Roadside!$B$2:$D$186,1,FALSE)=B1206,"Y","N")</f>
        <v>Y</v>
      </c>
      <c r="AP1206" s="6" t="s">
        <v>50</v>
      </c>
    </row>
    <row r="1207" spans="1:42" hidden="1">
      <c r="A1207" s="5">
        <v>1206</v>
      </c>
      <c r="B1207" s="5" t="s">
        <v>2209</v>
      </c>
      <c r="C1207" s="6" t="str">
        <f>IF(VLOOKUP(B1207,'[1]Current Slope List'!$A$29:$M$1904,1,FALSE)=B1207,"Y","N")</f>
        <v>Y</v>
      </c>
      <c r="D1207" s="5" t="str">
        <f>VLOOKUP(B1207,'[1]Current Slope List'!$A$29:$M$1904,2,FALSE)</f>
        <v>15NE-C/C76</v>
      </c>
      <c r="E1207" s="5">
        <f>VLOOKUP(B1207,'[1]Current Slope List'!$A$29:$M$1904,3,FALSE)</f>
        <v>0</v>
      </c>
      <c r="F1207" s="6" t="str">
        <f t="shared" si="36"/>
        <v>WHOLE</v>
      </c>
      <c r="G1207" s="6" t="str">
        <f>VLOOKUP(B1207,'[1]Current Slope List'!$A$29:$M$1904,4,FALSE)</f>
        <v>WS&amp;L</v>
      </c>
      <c r="H1207" s="6" t="str">
        <f>VLOOKUP(B1207,'[1]Current Slope List'!$A$29:$M$1904,5,FALSE)</f>
        <v>S</v>
      </c>
      <c r="I1207" s="6" t="s">
        <v>2152</v>
      </c>
      <c r="K1207" s="6">
        <f>VLOOKUP(B1207,'[1]Current Slope List'!$A$29:$M$1904,11,FALSE)</f>
        <v>0</v>
      </c>
      <c r="L1207" s="5" t="s">
        <v>2190</v>
      </c>
      <c r="M1207" s="5" t="s">
        <v>2193</v>
      </c>
      <c r="N1207" s="5" t="s">
        <v>1697</v>
      </c>
      <c r="O1207" s="7" t="s">
        <v>46</v>
      </c>
      <c r="P1207" s="7">
        <v>85</v>
      </c>
      <c r="Q1207" s="7">
        <v>6.4</v>
      </c>
      <c r="R1207" s="7">
        <v>35</v>
      </c>
      <c r="S1207" s="7">
        <f t="shared" si="37"/>
        <v>224</v>
      </c>
      <c r="T1207" s="17">
        <v>0.6</v>
      </c>
      <c r="U1207" s="17">
        <v>0</v>
      </c>
      <c r="V1207" s="17">
        <v>0</v>
      </c>
      <c r="W1207" s="17">
        <v>0.4</v>
      </c>
      <c r="X1207" s="17">
        <v>0</v>
      </c>
      <c r="Y1207" s="6" t="s">
        <v>84</v>
      </c>
      <c r="Z1207" s="6" t="s">
        <v>72</v>
      </c>
      <c r="AA1207" s="9" t="s">
        <v>116</v>
      </c>
      <c r="AB1207" s="9" t="s">
        <v>116</v>
      </c>
      <c r="AC1207" s="9" t="s">
        <v>116</v>
      </c>
      <c r="AD1207" s="9" t="s">
        <v>116</v>
      </c>
      <c r="AE1207" s="9" t="s">
        <v>49</v>
      </c>
      <c r="AF1207" s="5">
        <v>3</v>
      </c>
      <c r="AG1207" s="10">
        <f>VLOOKUP(B1207,[1]NPRS!$A$29:$O$1904,10,FALSE)</f>
        <v>0</v>
      </c>
      <c r="AH1207" s="5" t="s">
        <v>1698</v>
      </c>
      <c r="AI1207" s="6" t="str">
        <f>IF(VLOOKUP(B1207,'[1]intensive 2019'!$A$2:$E$145,1,TRUE)=B1207,"Y","N")</f>
        <v>N</v>
      </c>
      <c r="AJ1207" s="6" t="s">
        <v>50</v>
      </c>
      <c r="AK1207" s="5">
        <v>4</v>
      </c>
      <c r="AL1207" s="6" t="s">
        <v>50</v>
      </c>
      <c r="AM1207" s="6" t="s">
        <v>50</v>
      </c>
      <c r="AN1207" s="6" t="s">
        <v>50</v>
      </c>
      <c r="AO1207" s="6" t="str">
        <f>IF(VLOOKUP(B1207,[1]Roadside!$B$2:$D$186,1,FALSE)=B1207,"Y","N")</f>
        <v>Y</v>
      </c>
      <c r="AP1207" s="6" t="s">
        <v>50</v>
      </c>
    </row>
    <row r="1208" spans="1:42" hidden="1">
      <c r="A1208" s="5">
        <v>1207</v>
      </c>
      <c r="B1208" s="5" t="s">
        <v>2210</v>
      </c>
      <c r="C1208" s="6" t="str">
        <f>IF(VLOOKUP(B1208,'[1]Current Slope List'!$A$29:$M$1904,1,FALSE)=B1208,"Y","N")</f>
        <v>Y</v>
      </c>
      <c r="D1208" s="5" t="str">
        <f>VLOOKUP(B1208,'[1]Current Slope List'!$A$29:$M$1904,2,FALSE)</f>
        <v>15NE-C/C77</v>
      </c>
      <c r="E1208" s="5">
        <f>VLOOKUP(B1208,'[1]Current Slope List'!$A$29:$M$1904,3,FALSE)</f>
        <v>0</v>
      </c>
      <c r="F1208" s="6" t="str">
        <f t="shared" si="36"/>
        <v>WHOLE</v>
      </c>
      <c r="G1208" s="6" t="str">
        <f>VLOOKUP(B1208,'[1]Current Slope List'!$A$29:$M$1904,4,FALSE)</f>
        <v>WS&amp;L</v>
      </c>
      <c r="H1208" s="6" t="str">
        <f>VLOOKUP(B1208,'[1]Current Slope List'!$A$29:$M$1904,5,FALSE)</f>
        <v>S</v>
      </c>
      <c r="I1208" s="6" t="s">
        <v>2152</v>
      </c>
      <c r="K1208" s="6">
        <f>VLOOKUP(B1208,'[1]Current Slope List'!$A$29:$M$1904,11,FALSE)</f>
        <v>0</v>
      </c>
      <c r="L1208" s="5" t="s">
        <v>2190</v>
      </c>
      <c r="M1208" s="5" t="s">
        <v>2193</v>
      </c>
      <c r="N1208" s="5" t="s">
        <v>1697</v>
      </c>
      <c r="O1208" s="7" t="s">
        <v>46</v>
      </c>
      <c r="P1208" s="7">
        <v>70</v>
      </c>
      <c r="Q1208" s="7">
        <v>8</v>
      </c>
      <c r="R1208" s="7">
        <v>86</v>
      </c>
      <c r="S1208" s="7">
        <f t="shared" si="37"/>
        <v>688</v>
      </c>
      <c r="T1208" s="17">
        <v>0</v>
      </c>
      <c r="U1208" s="17">
        <v>0</v>
      </c>
      <c r="V1208" s="17">
        <v>0</v>
      </c>
      <c r="W1208" s="17">
        <v>1</v>
      </c>
      <c r="X1208" s="17">
        <v>0</v>
      </c>
      <c r="Y1208" s="6" t="s">
        <v>61</v>
      </c>
      <c r="Z1208" s="6" t="s">
        <v>72</v>
      </c>
      <c r="AA1208" s="9" t="s">
        <v>116</v>
      </c>
      <c r="AB1208" s="9" t="s">
        <v>116</v>
      </c>
      <c r="AC1208" s="9" t="s">
        <v>116</v>
      </c>
      <c r="AD1208" s="9" t="s">
        <v>116</v>
      </c>
      <c r="AE1208" s="9" t="s">
        <v>49</v>
      </c>
      <c r="AF1208" s="5">
        <v>3</v>
      </c>
      <c r="AG1208" s="10">
        <f>VLOOKUP(B1208,[1]NPRS!$A$29:$O$1904,10,FALSE)</f>
        <v>0.09</v>
      </c>
      <c r="AH1208" s="5" t="s">
        <v>1728</v>
      </c>
      <c r="AI1208" s="6" t="str">
        <f>IF(VLOOKUP(B1208,'[1]intensive 2019'!$A$2:$E$145,1,TRUE)=B1208,"Y","N")</f>
        <v>N</v>
      </c>
      <c r="AJ1208" s="6" t="s">
        <v>50</v>
      </c>
      <c r="AL1208" s="6" t="s">
        <v>50</v>
      </c>
      <c r="AM1208" s="6" t="s">
        <v>50</v>
      </c>
      <c r="AN1208" s="6" t="s">
        <v>50</v>
      </c>
      <c r="AO1208" s="6" t="s">
        <v>50</v>
      </c>
      <c r="AP1208" s="6" t="s">
        <v>50</v>
      </c>
    </row>
    <row r="1209" spans="1:42" hidden="1">
      <c r="A1209" s="5">
        <v>1208</v>
      </c>
      <c r="B1209" s="5" t="s">
        <v>2211</v>
      </c>
      <c r="C1209" s="6" t="str">
        <f>IF(VLOOKUP(B1209,'[1]Current Slope List'!$A$29:$M$1904,1,FALSE)=B1209,"Y","N")</f>
        <v>Y</v>
      </c>
      <c r="D1209" s="5" t="str">
        <f>VLOOKUP(B1209,'[1]Current Slope List'!$A$29:$M$1904,2,FALSE)</f>
        <v>15NE-C/C78</v>
      </c>
      <c r="E1209" s="5">
        <f>VLOOKUP(B1209,'[1]Current Slope List'!$A$29:$M$1904,3,FALSE)</f>
        <v>0</v>
      </c>
      <c r="F1209" s="6" t="str">
        <f t="shared" si="36"/>
        <v>WHOLE</v>
      </c>
      <c r="G1209" s="6" t="str">
        <f>VLOOKUP(B1209,'[1]Current Slope List'!$A$29:$M$1904,4,FALSE)</f>
        <v>WS&amp;L</v>
      </c>
      <c r="H1209" s="6" t="str">
        <f>VLOOKUP(B1209,'[1]Current Slope List'!$A$29:$M$1904,5,FALSE)</f>
        <v>S</v>
      </c>
      <c r="I1209" s="6" t="s">
        <v>2152</v>
      </c>
      <c r="K1209" s="6">
        <f>VLOOKUP(B1209,'[1]Current Slope List'!$A$29:$M$1904,11,FALSE)</f>
        <v>0</v>
      </c>
      <c r="L1209" s="5" t="s">
        <v>2190</v>
      </c>
      <c r="M1209" s="5" t="s">
        <v>2193</v>
      </c>
      <c r="N1209" s="5" t="s">
        <v>1697</v>
      </c>
      <c r="O1209" s="7" t="s">
        <v>46</v>
      </c>
      <c r="P1209" s="7">
        <v>45</v>
      </c>
      <c r="Q1209" s="7">
        <v>23</v>
      </c>
      <c r="R1209" s="7">
        <v>90</v>
      </c>
      <c r="S1209" s="7">
        <f t="shared" si="37"/>
        <v>2070</v>
      </c>
      <c r="T1209" s="17">
        <v>0</v>
      </c>
      <c r="U1209" s="17">
        <v>0</v>
      </c>
      <c r="V1209" s="17">
        <v>0</v>
      </c>
      <c r="W1209" s="17">
        <v>1</v>
      </c>
      <c r="X1209" s="17">
        <v>0</v>
      </c>
      <c r="Y1209" s="6" t="s">
        <v>1701</v>
      </c>
      <c r="Z1209" s="6" t="s">
        <v>62</v>
      </c>
      <c r="AA1209" s="9" t="s">
        <v>116</v>
      </c>
      <c r="AB1209" s="9" t="s">
        <v>116</v>
      </c>
      <c r="AC1209" s="9" t="s">
        <v>116</v>
      </c>
      <c r="AD1209" s="9" t="s">
        <v>116</v>
      </c>
      <c r="AE1209" s="9" t="s">
        <v>49</v>
      </c>
      <c r="AF1209" s="5">
        <v>3</v>
      </c>
      <c r="AG1209" s="10">
        <f>VLOOKUP(B1209,[1]NPRS!$A$29:$O$1904,10,FALSE)</f>
        <v>8.3800000000000008</v>
      </c>
      <c r="AH1209" s="5" t="s">
        <v>1698</v>
      </c>
      <c r="AI1209" s="6" t="str">
        <f>IF(VLOOKUP(B1209,'[1]intensive 2019'!$A$2:$E$145,1,TRUE)=B1209,"Y","N")</f>
        <v>N</v>
      </c>
      <c r="AJ1209" s="6" t="s">
        <v>50</v>
      </c>
      <c r="AK1209" s="5">
        <v>5</v>
      </c>
      <c r="AL1209" s="6" t="s">
        <v>50</v>
      </c>
      <c r="AM1209" s="6" t="s">
        <v>50</v>
      </c>
      <c r="AN1209" s="6" t="s">
        <v>50</v>
      </c>
      <c r="AO1209" s="6" t="str">
        <f>IF(VLOOKUP(B1209,[1]Roadside!$B$2:$D$186,1,FALSE)=B1209,"Y","N")</f>
        <v>Y</v>
      </c>
      <c r="AP1209" s="6" t="s">
        <v>50</v>
      </c>
    </row>
    <row r="1210" spans="1:42" hidden="1">
      <c r="A1210" s="5">
        <v>1209</v>
      </c>
      <c r="B1210" s="5" t="s">
        <v>2212</v>
      </c>
      <c r="C1210" s="6" t="str">
        <f>IF(VLOOKUP(B1210,'[1]Current Slope List'!$A$29:$M$1904,1,FALSE)=B1210,"Y","N")</f>
        <v>Y</v>
      </c>
      <c r="D1210" s="5" t="str">
        <f>VLOOKUP(B1210,'[1]Current Slope List'!$A$29:$M$1904,2,FALSE)</f>
        <v>15NE-C/C79</v>
      </c>
      <c r="E1210" s="5">
        <f>VLOOKUP(B1210,'[1]Current Slope List'!$A$29:$M$1904,3,FALSE)</f>
        <v>0</v>
      </c>
      <c r="F1210" s="6" t="str">
        <f t="shared" si="36"/>
        <v>WHOLE</v>
      </c>
      <c r="G1210" s="6" t="str">
        <f>VLOOKUP(B1210,'[1]Current Slope List'!$A$29:$M$1904,4,FALSE)</f>
        <v>WS&amp;L</v>
      </c>
      <c r="H1210" s="6" t="str">
        <f>VLOOKUP(B1210,'[1]Current Slope List'!$A$29:$M$1904,5,FALSE)</f>
        <v>S</v>
      </c>
      <c r="I1210" s="6" t="s">
        <v>2152</v>
      </c>
      <c r="K1210" s="6">
        <f>VLOOKUP(B1210,'[1]Current Slope List'!$A$29:$M$1904,11,FALSE)</f>
        <v>0</v>
      </c>
      <c r="L1210" s="5" t="s">
        <v>2190</v>
      </c>
      <c r="M1210" s="5" t="s">
        <v>2193</v>
      </c>
      <c r="N1210" s="5" t="s">
        <v>1697</v>
      </c>
      <c r="O1210" s="7" t="s">
        <v>46</v>
      </c>
      <c r="P1210" s="7">
        <v>65</v>
      </c>
      <c r="Q1210" s="7">
        <v>16</v>
      </c>
      <c r="R1210" s="7">
        <v>17</v>
      </c>
      <c r="S1210" s="7">
        <f t="shared" si="37"/>
        <v>272</v>
      </c>
      <c r="T1210" s="17">
        <v>0</v>
      </c>
      <c r="U1210" s="17">
        <v>0</v>
      </c>
      <c r="V1210" s="17">
        <v>0</v>
      </c>
      <c r="W1210" s="17">
        <v>1</v>
      </c>
      <c r="X1210" s="17">
        <v>0</v>
      </c>
      <c r="Y1210" s="6" t="s">
        <v>1701</v>
      </c>
      <c r="Z1210" s="6" t="s">
        <v>72</v>
      </c>
      <c r="AA1210" s="9" t="s">
        <v>116</v>
      </c>
      <c r="AB1210" s="9" t="s">
        <v>116</v>
      </c>
      <c r="AC1210" s="9" t="s">
        <v>116</v>
      </c>
      <c r="AD1210" s="9" t="s">
        <v>116</v>
      </c>
      <c r="AE1210" s="9" t="s">
        <v>49</v>
      </c>
      <c r="AF1210" s="5">
        <v>3</v>
      </c>
      <c r="AG1210" s="10">
        <f>VLOOKUP(B1210,[1]NPRS!$A$29:$O$1904,10,FALSE)</f>
        <v>1.1499999999999999</v>
      </c>
      <c r="AH1210" s="5" t="s">
        <v>1698</v>
      </c>
      <c r="AI1210" s="6" t="str">
        <f>IF(VLOOKUP(B1210,'[1]intensive 2019'!$A$2:$E$145,1,TRUE)=B1210,"Y","N")</f>
        <v>N</v>
      </c>
      <c r="AJ1210" s="6" t="s">
        <v>50</v>
      </c>
      <c r="AK1210" s="5">
        <v>3</v>
      </c>
      <c r="AL1210" s="6" t="s">
        <v>50</v>
      </c>
      <c r="AM1210" s="6" t="s">
        <v>50</v>
      </c>
      <c r="AN1210" s="6" t="s">
        <v>50</v>
      </c>
      <c r="AO1210" s="6" t="str">
        <f>IF(VLOOKUP(B1210,[1]Roadside!$B$2:$D$186,1,FALSE)=B1210,"Y","N")</f>
        <v>Y</v>
      </c>
      <c r="AP1210" s="6" t="s">
        <v>50</v>
      </c>
    </row>
    <row r="1211" spans="1:42" hidden="1">
      <c r="A1211" s="5">
        <v>1210</v>
      </c>
      <c r="B1211" s="5" t="s">
        <v>2213</v>
      </c>
      <c r="C1211" s="6" t="str">
        <f>IF(VLOOKUP(B1211,'[1]Current Slope List'!$A$29:$M$1904,1,FALSE)=B1211,"Y","N")</f>
        <v>Y</v>
      </c>
      <c r="D1211" s="5" t="str">
        <f>VLOOKUP(B1211,'[1]Current Slope List'!$A$29:$M$1904,2,FALSE)</f>
        <v>15NE-C/C82</v>
      </c>
      <c r="E1211" s="5">
        <f>VLOOKUP(B1211,'[1]Current Slope List'!$A$29:$M$1904,3,FALSE)</f>
        <v>0</v>
      </c>
      <c r="F1211" s="6" t="str">
        <f t="shared" si="36"/>
        <v>WHOLE</v>
      </c>
      <c r="G1211" s="6" t="str">
        <f>VLOOKUP(B1211,'[1]Current Slope List'!$A$29:$M$1904,4,FALSE)</f>
        <v>WS&amp;L</v>
      </c>
      <c r="H1211" s="6" t="str">
        <f>VLOOKUP(B1211,'[1]Current Slope List'!$A$29:$M$1904,5,FALSE)</f>
        <v>S</v>
      </c>
      <c r="I1211" s="6" t="s">
        <v>2152</v>
      </c>
      <c r="K1211" s="6">
        <f>VLOOKUP(B1211,'[1]Current Slope List'!$A$29:$M$1904,11,FALSE)</f>
        <v>0</v>
      </c>
      <c r="L1211" s="5" t="s">
        <v>2190</v>
      </c>
      <c r="M1211" s="5" t="s">
        <v>2191</v>
      </c>
      <c r="N1211" s="5" t="s">
        <v>1697</v>
      </c>
      <c r="O1211" s="7" t="s">
        <v>125</v>
      </c>
      <c r="P1211" s="7">
        <v>45</v>
      </c>
      <c r="Q1211" s="7">
        <v>33</v>
      </c>
      <c r="R1211" s="7">
        <v>70</v>
      </c>
      <c r="S1211" s="7">
        <f t="shared" si="37"/>
        <v>2310</v>
      </c>
      <c r="T1211" s="17">
        <v>0</v>
      </c>
      <c r="U1211" s="17">
        <v>0.6</v>
      </c>
      <c r="V1211" s="17">
        <v>0</v>
      </c>
      <c r="W1211" s="17">
        <v>0.4</v>
      </c>
      <c r="X1211" s="17">
        <v>0</v>
      </c>
      <c r="Y1211" s="6" t="s">
        <v>1701</v>
      </c>
      <c r="Z1211" s="6" t="s">
        <v>72</v>
      </c>
      <c r="AA1211" s="9" t="s">
        <v>116</v>
      </c>
      <c r="AB1211" s="9" t="s">
        <v>116</v>
      </c>
      <c r="AC1211" s="9" t="s">
        <v>116</v>
      </c>
      <c r="AD1211" s="9" t="s">
        <v>116</v>
      </c>
      <c r="AE1211" s="9" t="s">
        <v>49</v>
      </c>
      <c r="AF1211" s="5">
        <v>1</v>
      </c>
      <c r="AG1211" s="10">
        <f>VLOOKUP(B1211,[1]NPRS!$A$29:$O$1904,10,FALSE)</f>
        <v>0</v>
      </c>
      <c r="AH1211" s="5" t="s">
        <v>1698</v>
      </c>
      <c r="AI1211" s="6" t="str">
        <f>IF(VLOOKUP(B1211,'[1]intensive 2019'!$A$2:$E$145,1,TRUE)=B1211,"Y","N")</f>
        <v>N</v>
      </c>
      <c r="AJ1211" s="6" t="s">
        <v>50</v>
      </c>
      <c r="AK1211" s="5">
        <v>18</v>
      </c>
      <c r="AL1211" s="6" t="s">
        <v>50</v>
      </c>
      <c r="AM1211" s="6" t="s">
        <v>50</v>
      </c>
      <c r="AN1211" s="6" t="s">
        <v>50</v>
      </c>
      <c r="AO1211" s="6" t="str">
        <f>IF(VLOOKUP(B1211,[1]Roadside!$B$2:$D$186,1,FALSE)=B1211,"Y","N")</f>
        <v>Y</v>
      </c>
      <c r="AP1211" s="6" t="s">
        <v>50</v>
      </c>
    </row>
    <row r="1212" spans="1:42" hidden="1">
      <c r="A1212" s="5">
        <v>1211</v>
      </c>
      <c r="B1212" s="5" t="s">
        <v>2214</v>
      </c>
      <c r="C1212" s="6" t="str">
        <f>IF(VLOOKUP(B1212,'[1]Current Slope List'!$A$29:$M$1904,1,FALSE)=B1212,"Y","N")</f>
        <v>Y</v>
      </c>
      <c r="D1212" s="5" t="str">
        <f>VLOOKUP(B1212,'[1]Current Slope List'!$A$29:$M$1904,2,FALSE)</f>
        <v>15NE-C/C83</v>
      </c>
      <c r="E1212" s="5">
        <f>VLOOKUP(B1212,'[1]Current Slope List'!$A$29:$M$1904,3,FALSE)</f>
        <v>0</v>
      </c>
      <c r="F1212" s="6" t="str">
        <f t="shared" si="36"/>
        <v>WHOLE</v>
      </c>
      <c r="G1212" s="6" t="str">
        <f>VLOOKUP(B1212,'[1]Current Slope List'!$A$29:$M$1904,4,FALSE)</f>
        <v>WS&amp;L</v>
      </c>
      <c r="H1212" s="6" t="str">
        <f>VLOOKUP(B1212,'[1]Current Slope List'!$A$29:$M$1904,5,FALSE)</f>
        <v>S</v>
      </c>
      <c r="I1212" s="6" t="s">
        <v>2152</v>
      </c>
      <c r="K1212" s="6">
        <f>VLOOKUP(B1212,'[1]Current Slope List'!$A$29:$M$1904,11,FALSE)</f>
        <v>0</v>
      </c>
      <c r="L1212" s="5" t="s">
        <v>2190</v>
      </c>
      <c r="M1212" s="5" t="s">
        <v>2193</v>
      </c>
      <c r="N1212" s="5" t="s">
        <v>1697</v>
      </c>
      <c r="O1212" s="7" t="s">
        <v>46</v>
      </c>
      <c r="P1212" s="7">
        <v>65</v>
      </c>
      <c r="Q1212" s="7">
        <v>7</v>
      </c>
      <c r="R1212" s="7">
        <v>90</v>
      </c>
      <c r="S1212" s="7">
        <f t="shared" si="37"/>
        <v>630</v>
      </c>
      <c r="T1212" s="17">
        <v>0</v>
      </c>
      <c r="U1212" s="17">
        <v>0.2</v>
      </c>
      <c r="V1212" s="17">
        <v>0</v>
      </c>
      <c r="W1212" s="17">
        <v>0.8</v>
      </c>
      <c r="X1212" s="17">
        <v>0</v>
      </c>
      <c r="Y1212" s="6" t="s">
        <v>61</v>
      </c>
      <c r="Z1212" s="6" t="s">
        <v>62</v>
      </c>
      <c r="AA1212" s="9" t="s">
        <v>116</v>
      </c>
      <c r="AB1212" s="9" t="s">
        <v>116</v>
      </c>
      <c r="AC1212" s="9" t="s">
        <v>116</v>
      </c>
      <c r="AD1212" s="9" t="s">
        <v>116</v>
      </c>
      <c r="AE1212" s="9" t="s">
        <v>49</v>
      </c>
      <c r="AF1212" s="5">
        <v>2</v>
      </c>
      <c r="AG1212" s="10">
        <f>VLOOKUP(B1212,[1]NPRS!$A$29:$O$1904,10,FALSE)</f>
        <v>0</v>
      </c>
      <c r="AH1212" s="5" t="s">
        <v>1698</v>
      </c>
      <c r="AI1212" s="6" t="str">
        <f>IF(VLOOKUP(B1212,'[1]intensive 2019'!$A$2:$E$145,1,TRUE)=B1212,"Y","N")</f>
        <v>N</v>
      </c>
      <c r="AJ1212" s="6" t="s">
        <v>50</v>
      </c>
      <c r="AK1212" s="5">
        <v>6</v>
      </c>
      <c r="AL1212" s="6" t="s">
        <v>50</v>
      </c>
      <c r="AM1212" s="6" t="s">
        <v>50</v>
      </c>
      <c r="AN1212" s="6" t="s">
        <v>50</v>
      </c>
      <c r="AO1212" s="6" t="str">
        <f>IF(VLOOKUP(B1212,[1]Roadside!$B$2:$D$186,1,FALSE)=B1212,"Y","N")</f>
        <v>Y</v>
      </c>
      <c r="AP1212" s="6" t="s">
        <v>50</v>
      </c>
    </row>
    <row r="1213" spans="1:42" hidden="1">
      <c r="A1213" s="5">
        <v>1212</v>
      </c>
      <c r="B1213" s="5" t="s">
        <v>2215</v>
      </c>
      <c r="C1213" s="6" t="str">
        <f>IF(VLOOKUP(B1213,'[1]Current Slope List'!$A$29:$M$1904,1,FALSE)=B1213,"Y","N")</f>
        <v>Y</v>
      </c>
      <c r="D1213" s="5" t="str">
        <f>VLOOKUP(B1213,'[1]Current Slope List'!$A$29:$M$1904,2,FALSE)</f>
        <v>15NE-C/C92</v>
      </c>
      <c r="E1213" s="5">
        <f>VLOOKUP(B1213,'[1]Current Slope List'!$A$29:$M$1904,3,FALSE)</f>
        <v>0</v>
      </c>
      <c r="F1213" s="6" t="str">
        <f t="shared" si="36"/>
        <v>WHOLE</v>
      </c>
      <c r="G1213" s="6" t="str">
        <f>VLOOKUP(B1213,'[1]Current Slope List'!$A$29:$M$1904,4,FALSE)</f>
        <v>WS&amp;L</v>
      </c>
      <c r="H1213" s="6" t="str">
        <f>VLOOKUP(B1213,'[1]Current Slope List'!$A$29:$M$1904,5,FALSE)</f>
        <v>S</v>
      </c>
      <c r="I1213" s="6" t="s">
        <v>2152</v>
      </c>
      <c r="K1213" s="6">
        <f>VLOOKUP(B1213,'[1]Current Slope List'!$A$29:$M$1904,11,FALSE)</f>
        <v>0</v>
      </c>
      <c r="L1213" s="5" t="s">
        <v>2190</v>
      </c>
      <c r="M1213" s="5" t="s">
        <v>2193</v>
      </c>
      <c r="N1213" s="5" t="s">
        <v>1697</v>
      </c>
      <c r="O1213" s="7" t="s">
        <v>46</v>
      </c>
      <c r="P1213" s="7">
        <v>50</v>
      </c>
      <c r="Q1213" s="7">
        <v>10</v>
      </c>
      <c r="R1213" s="7">
        <v>45</v>
      </c>
      <c r="S1213" s="7">
        <f t="shared" si="37"/>
        <v>450</v>
      </c>
      <c r="T1213" s="17">
        <v>0</v>
      </c>
      <c r="U1213" s="17">
        <v>0</v>
      </c>
      <c r="V1213" s="17">
        <v>0</v>
      </c>
      <c r="W1213" s="17">
        <v>1</v>
      </c>
      <c r="X1213" s="17">
        <v>0</v>
      </c>
      <c r="Y1213" s="6" t="s">
        <v>61</v>
      </c>
      <c r="Z1213" s="6" t="s">
        <v>72</v>
      </c>
      <c r="AA1213" s="9" t="s">
        <v>116</v>
      </c>
      <c r="AB1213" s="9" t="s">
        <v>116</v>
      </c>
      <c r="AC1213" s="9" t="s">
        <v>116</v>
      </c>
      <c r="AD1213" s="9" t="s">
        <v>116</v>
      </c>
      <c r="AE1213" s="9" t="s">
        <v>49</v>
      </c>
      <c r="AF1213" s="5">
        <v>3</v>
      </c>
      <c r="AG1213" s="10">
        <f>VLOOKUP(B1213,[1]NPRS!$A$29:$O$1904,10,FALSE)</f>
        <v>7.0000000000000007E-2</v>
      </c>
      <c r="AH1213" s="5" t="s">
        <v>1698</v>
      </c>
      <c r="AI1213" s="6" t="str">
        <f>IF(VLOOKUP(B1213,'[1]intensive 2019'!$A$2:$E$145,1,TRUE)=B1213,"Y","N")</f>
        <v>N</v>
      </c>
      <c r="AJ1213" s="6" t="s">
        <v>50</v>
      </c>
      <c r="AK1213" s="5">
        <v>5</v>
      </c>
      <c r="AL1213" s="6" t="s">
        <v>50</v>
      </c>
      <c r="AM1213" s="6" t="s">
        <v>50</v>
      </c>
      <c r="AN1213" s="6" t="s">
        <v>50</v>
      </c>
      <c r="AO1213" s="6" t="str">
        <f>IF(VLOOKUP(B1213,[1]Roadside!$B$2:$D$186,1,FALSE)=B1213,"Y","N")</f>
        <v>Y</v>
      </c>
      <c r="AP1213" s="6" t="s">
        <v>50</v>
      </c>
    </row>
    <row r="1214" spans="1:42" hidden="1">
      <c r="A1214" s="5">
        <v>1213</v>
      </c>
      <c r="B1214" s="5" t="s">
        <v>2216</v>
      </c>
      <c r="C1214" s="6" t="str">
        <f>IF(VLOOKUP(B1214,'[1]Current Slope List'!$A$29:$M$1904,1,FALSE)=B1214,"Y","N")</f>
        <v>Y</v>
      </c>
      <c r="D1214" s="5" t="str">
        <f>VLOOKUP(B1214,'[1]Current Slope List'!$A$29:$M$1904,2,FALSE)</f>
        <v>15NE-C/C93</v>
      </c>
      <c r="E1214" s="5">
        <f>VLOOKUP(B1214,'[1]Current Slope List'!$A$29:$M$1904,3,FALSE)</f>
        <v>0</v>
      </c>
      <c r="F1214" s="6" t="str">
        <f t="shared" si="36"/>
        <v>WHOLE</v>
      </c>
      <c r="G1214" s="6" t="str">
        <f>VLOOKUP(B1214,'[1]Current Slope List'!$A$29:$M$1904,4,FALSE)</f>
        <v>WS&amp;L</v>
      </c>
      <c r="H1214" s="6" t="str">
        <f>VLOOKUP(B1214,'[1]Current Slope List'!$A$29:$M$1904,5,FALSE)</f>
        <v>S</v>
      </c>
      <c r="I1214" s="6" t="s">
        <v>2152</v>
      </c>
      <c r="K1214" s="6">
        <f>VLOOKUP(B1214,'[1]Current Slope List'!$A$29:$M$1904,11,FALSE)</f>
        <v>0</v>
      </c>
      <c r="L1214" s="5" t="s">
        <v>2190</v>
      </c>
      <c r="M1214" s="5" t="s">
        <v>2193</v>
      </c>
      <c r="N1214" s="5" t="s">
        <v>1697</v>
      </c>
      <c r="O1214" s="7" t="s">
        <v>46</v>
      </c>
      <c r="P1214" s="7">
        <v>80</v>
      </c>
      <c r="Q1214" s="7">
        <v>11</v>
      </c>
      <c r="R1214" s="7">
        <v>40</v>
      </c>
      <c r="S1214" s="7">
        <f t="shared" si="37"/>
        <v>440</v>
      </c>
      <c r="T1214" s="17">
        <v>0</v>
      </c>
      <c r="U1214" s="17">
        <v>0</v>
      </c>
      <c r="V1214" s="17">
        <v>0</v>
      </c>
      <c r="W1214" s="17">
        <v>1</v>
      </c>
      <c r="X1214" s="17">
        <v>0</v>
      </c>
      <c r="Y1214" s="6" t="s">
        <v>84</v>
      </c>
      <c r="Z1214" s="6" t="s">
        <v>72</v>
      </c>
      <c r="AA1214" s="9" t="s">
        <v>116</v>
      </c>
      <c r="AB1214" s="9" t="s">
        <v>116</v>
      </c>
      <c r="AC1214" s="9" t="s">
        <v>116</v>
      </c>
      <c r="AD1214" s="9" t="s">
        <v>116</v>
      </c>
      <c r="AE1214" s="9" t="s">
        <v>49</v>
      </c>
      <c r="AF1214" s="5">
        <v>3</v>
      </c>
      <c r="AG1214" s="10">
        <f>VLOOKUP(B1214,[1]NPRS!$A$29:$O$1904,10,FALSE)</f>
        <v>0.04</v>
      </c>
      <c r="AH1214" s="5" t="s">
        <v>1698</v>
      </c>
      <c r="AI1214" s="6" t="str">
        <f>IF(VLOOKUP(B1214,'[1]intensive 2019'!$A$2:$E$145,1,TRUE)=B1214,"Y","N")</f>
        <v>N</v>
      </c>
      <c r="AJ1214" s="6" t="s">
        <v>50</v>
      </c>
      <c r="AK1214" s="5">
        <v>1</v>
      </c>
      <c r="AL1214" s="6" t="s">
        <v>50</v>
      </c>
      <c r="AM1214" s="6" t="s">
        <v>50</v>
      </c>
      <c r="AN1214" s="6" t="s">
        <v>50</v>
      </c>
      <c r="AO1214" s="6" t="str">
        <f>IF(VLOOKUP(B1214,[1]Roadside!$B$2:$D$186,1,FALSE)=B1214,"Y","N")</f>
        <v>Y</v>
      </c>
      <c r="AP1214" s="6" t="s">
        <v>50</v>
      </c>
    </row>
    <row r="1215" spans="1:42" hidden="1">
      <c r="A1215" s="5">
        <v>1214</v>
      </c>
      <c r="B1215" s="5" t="s">
        <v>2217</v>
      </c>
      <c r="C1215" s="6" t="str">
        <f>IF(VLOOKUP(B1215,'[1]Current Slope List'!$A$29:$M$1904,1,FALSE)=B1215,"Y","N")</f>
        <v>Y</v>
      </c>
      <c r="D1215" s="5" t="str">
        <f>VLOOKUP(B1215,'[1]Current Slope List'!$A$29:$M$1904,2,FALSE)</f>
        <v>15NE-C/C94</v>
      </c>
      <c r="E1215" s="5">
        <f>VLOOKUP(B1215,'[1]Current Slope List'!$A$29:$M$1904,3,FALSE)</f>
        <v>0</v>
      </c>
      <c r="F1215" s="6" t="str">
        <f t="shared" si="36"/>
        <v>WHOLE</v>
      </c>
      <c r="G1215" s="6" t="str">
        <f>VLOOKUP(B1215,'[1]Current Slope List'!$A$29:$M$1904,4,FALSE)</f>
        <v>WS&amp;L</v>
      </c>
      <c r="H1215" s="6" t="str">
        <f>VLOOKUP(B1215,'[1]Current Slope List'!$A$29:$M$1904,5,FALSE)</f>
        <v>S</v>
      </c>
      <c r="I1215" s="6" t="s">
        <v>2152</v>
      </c>
      <c r="K1215" s="6">
        <f>VLOOKUP(B1215,'[1]Current Slope List'!$A$29:$M$1904,11,FALSE)</f>
        <v>0</v>
      </c>
      <c r="L1215" s="5" t="s">
        <v>2190</v>
      </c>
      <c r="M1215" s="5" t="s">
        <v>2193</v>
      </c>
      <c r="N1215" s="5" t="s">
        <v>1697</v>
      </c>
      <c r="O1215" s="7" t="s">
        <v>46</v>
      </c>
      <c r="P1215" s="7">
        <v>60</v>
      </c>
      <c r="Q1215" s="7">
        <v>4</v>
      </c>
      <c r="R1215" s="7">
        <v>30</v>
      </c>
      <c r="S1215" s="7">
        <f t="shared" si="37"/>
        <v>120</v>
      </c>
      <c r="T1215" s="17">
        <v>0</v>
      </c>
      <c r="U1215" s="17">
        <v>0</v>
      </c>
      <c r="V1215" s="17">
        <v>0</v>
      </c>
      <c r="W1215" s="17">
        <v>1</v>
      </c>
      <c r="X1215" s="17">
        <v>0</v>
      </c>
      <c r="Y1215" s="6" t="s">
        <v>1701</v>
      </c>
      <c r="Z1215" s="6" t="s">
        <v>72</v>
      </c>
      <c r="AA1215" s="9" t="s">
        <v>116</v>
      </c>
      <c r="AB1215" s="9" t="s">
        <v>116</v>
      </c>
      <c r="AC1215" s="9" t="s">
        <v>116</v>
      </c>
      <c r="AD1215" s="9" t="s">
        <v>116</v>
      </c>
      <c r="AE1215" s="9" t="s">
        <v>49</v>
      </c>
      <c r="AF1215" s="5">
        <v>3</v>
      </c>
      <c r="AG1215" s="10">
        <f>VLOOKUP(B1215,[1]NPRS!$A$29:$O$1904,10,FALSE)</f>
        <v>0</v>
      </c>
      <c r="AH1215" s="5" t="s">
        <v>1728</v>
      </c>
      <c r="AI1215" s="6" t="str">
        <f>IF(VLOOKUP(B1215,'[1]intensive 2019'!$A$2:$E$145,1,TRUE)=B1215,"Y","N")</f>
        <v>N</v>
      </c>
      <c r="AJ1215" s="6" t="s">
        <v>50</v>
      </c>
      <c r="AL1215" s="6" t="s">
        <v>50</v>
      </c>
      <c r="AM1215" s="6" t="s">
        <v>50</v>
      </c>
      <c r="AN1215" s="6" t="s">
        <v>50</v>
      </c>
      <c r="AO1215" s="6" t="s">
        <v>50</v>
      </c>
      <c r="AP1215" s="6" t="s">
        <v>50</v>
      </c>
    </row>
    <row r="1216" spans="1:42" hidden="1">
      <c r="A1216" s="5">
        <v>1215</v>
      </c>
      <c r="B1216" s="5" t="s">
        <v>2218</v>
      </c>
      <c r="C1216" s="6" t="str">
        <f>IF(VLOOKUP(B1216,'[1]Current Slope List'!$A$29:$M$1904,1,FALSE)=B1216,"Y","N")</f>
        <v>Y</v>
      </c>
      <c r="D1216" s="5" t="str">
        <f>VLOOKUP(B1216,'[1]Current Slope List'!$A$29:$M$1904,2,FALSE)</f>
        <v>15NE-C/C95</v>
      </c>
      <c r="E1216" s="5">
        <f>VLOOKUP(B1216,'[1]Current Slope List'!$A$29:$M$1904,3,FALSE)</f>
        <v>0</v>
      </c>
      <c r="F1216" s="6" t="str">
        <f t="shared" si="36"/>
        <v>WHOLE</v>
      </c>
      <c r="G1216" s="6" t="str">
        <f>VLOOKUP(B1216,'[1]Current Slope List'!$A$29:$M$1904,4,FALSE)</f>
        <v>WS&amp;L</v>
      </c>
      <c r="H1216" s="6" t="str">
        <f>VLOOKUP(B1216,'[1]Current Slope List'!$A$29:$M$1904,5,FALSE)</f>
        <v>S</v>
      </c>
      <c r="I1216" s="6" t="s">
        <v>2152</v>
      </c>
      <c r="K1216" s="6">
        <f>VLOOKUP(B1216,'[1]Current Slope List'!$A$29:$M$1904,11,FALSE)</f>
        <v>0</v>
      </c>
      <c r="L1216" s="5" t="s">
        <v>2190</v>
      </c>
      <c r="M1216" s="5" t="s">
        <v>2193</v>
      </c>
      <c r="N1216" s="5" t="s">
        <v>1697</v>
      </c>
      <c r="O1216" s="7" t="s">
        <v>46</v>
      </c>
      <c r="P1216" s="7">
        <v>60</v>
      </c>
      <c r="Q1216" s="7">
        <v>4</v>
      </c>
      <c r="R1216" s="7">
        <v>23</v>
      </c>
      <c r="S1216" s="7">
        <f t="shared" si="37"/>
        <v>92</v>
      </c>
      <c r="T1216" s="17">
        <v>0</v>
      </c>
      <c r="U1216" s="17">
        <v>0</v>
      </c>
      <c r="V1216" s="17">
        <v>0</v>
      </c>
      <c r="W1216" s="17">
        <v>1</v>
      </c>
      <c r="X1216" s="17">
        <v>0</v>
      </c>
      <c r="Y1216" s="6" t="s">
        <v>1701</v>
      </c>
      <c r="Z1216" s="6" t="s">
        <v>72</v>
      </c>
      <c r="AA1216" s="9" t="s">
        <v>116</v>
      </c>
      <c r="AB1216" s="9" t="s">
        <v>116</v>
      </c>
      <c r="AC1216" s="9" t="s">
        <v>116</v>
      </c>
      <c r="AD1216" s="9" t="s">
        <v>116</v>
      </c>
      <c r="AE1216" s="9" t="s">
        <v>49</v>
      </c>
      <c r="AF1216" s="5">
        <v>3</v>
      </c>
      <c r="AG1216" s="10">
        <f>VLOOKUP(B1216,[1]NPRS!$A$29:$O$1904,10,FALSE)</f>
        <v>0</v>
      </c>
      <c r="AH1216" s="5" t="s">
        <v>1698</v>
      </c>
      <c r="AI1216" s="6" t="str">
        <f>IF(VLOOKUP(B1216,'[1]intensive 2019'!$A$2:$E$145,1,TRUE)=B1216,"Y","N")</f>
        <v>N</v>
      </c>
      <c r="AJ1216" s="6" t="s">
        <v>50</v>
      </c>
      <c r="AK1216" s="5">
        <v>6</v>
      </c>
      <c r="AL1216" s="6" t="s">
        <v>50</v>
      </c>
      <c r="AM1216" s="6" t="s">
        <v>50</v>
      </c>
      <c r="AN1216" s="6" t="s">
        <v>50</v>
      </c>
      <c r="AO1216" s="6" t="str">
        <f>IF(VLOOKUP(B1216,[1]Roadside!$B$2:$D$186,1,FALSE)=B1216,"Y","N")</f>
        <v>Y</v>
      </c>
      <c r="AP1216" s="6" t="s">
        <v>50</v>
      </c>
    </row>
    <row r="1217" spans="1:42" hidden="1">
      <c r="A1217" s="5">
        <v>1216</v>
      </c>
      <c r="B1217" s="5" t="s">
        <v>2219</v>
      </c>
      <c r="C1217" s="6" t="str">
        <f>IF(VLOOKUP(B1217,'[1]Current Slope List'!$A$29:$M$1904,1,FALSE)=B1217,"Y","N")</f>
        <v>Y</v>
      </c>
      <c r="D1217" s="5" t="str">
        <f>VLOOKUP(B1217,'[1]Current Slope List'!$A$29:$M$1904,2,FALSE)</f>
        <v>15NE-C/C96</v>
      </c>
      <c r="E1217" s="5">
        <f>VLOOKUP(B1217,'[1]Current Slope List'!$A$29:$M$1904,3,FALSE)</f>
        <v>0</v>
      </c>
      <c r="F1217" s="6" t="str">
        <f t="shared" si="36"/>
        <v>WHOLE</v>
      </c>
      <c r="G1217" s="6" t="str">
        <f>VLOOKUP(B1217,'[1]Current Slope List'!$A$29:$M$1904,4,FALSE)</f>
        <v>WS&amp;L</v>
      </c>
      <c r="H1217" s="6" t="str">
        <f>VLOOKUP(B1217,'[1]Current Slope List'!$A$29:$M$1904,5,FALSE)</f>
        <v>S</v>
      </c>
      <c r="I1217" s="6" t="s">
        <v>2152</v>
      </c>
      <c r="K1217" s="6">
        <f>VLOOKUP(B1217,'[1]Current Slope List'!$A$29:$M$1904,11,FALSE)</f>
        <v>0</v>
      </c>
      <c r="L1217" s="5" t="s">
        <v>2190</v>
      </c>
      <c r="M1217" s="5" t="s">
        <v>2193</v>
      </c>
      <c r="N1217" s="5" t="s">
        <v>1697</v>
      </c>
      <c r="O1217" s="7" t="s">
        <v>46</v>
      </c>
      <c r="P1217" s="7">
        <v>55</v>
      </c>
      <c r="Q1217" s="7">
        <v>4</v>
      </c>
      <c r="R1217" s="7">
        <v>17</v>
      </c>
      <c r="S1217" s="7">
        <f t="shared" si="37"/>
        <v>68</v>
      </c>
      <c r="T1217" s="17">
        <v>0</v>
      </c>
      <c r="U1217" s="17">
        <v>0</v>
      </c>
      <c r="V1217" s="17">
        <v>0</v>
      </c>
      <c r="W1217" s="17">
        <v>1</v>
      </c>
      <c r="X1217" s="17">
        <v>0</v>
      </c>
      <c r="Y1217" s="6" t="s">
        <v>61</v>
      </c>
      <c r="Z1217" s="6" t="s">
        <v>72</v>
      </c>
      <c r="AA1217" s="9" t="s">
        <v>116</v>
      </c>
      <c r="AB1217" s="9" t="s">
        <v>116</v>
      </c>
      <c r="AC1217" s="9" t="s">
        <v>116</v>
      </c>
      <c r="AD1217" s="9" t="s">
        <v>116</v>
      </c>
      <c r="AE1217" s="9" t="s">
        <v>49</v>
      </c>
      <c r="AF1217" s="5">
        <v>3</v>
      </c>
      <c r="AG1217" s="10">
        <f>VLOOKUP(B1217,[1]NPRS!$A$29:$O$1904,10,FALSE)</f>
        <v>0</v>
      </c>
      <c r="AH1217" s="5" t="s">
        <v>1698</v>
      </c>
      <c r="AI1217" s="6" t="str">
        <f>IF(VLOOKUP(B1217,'[1]intensive 2019'!$A$2:$E$145,1,TRUE)=B1217,"Y","N")</f>
        <v>N</v>
      </c>
      <c r="AJ1217" s="6" t="s">
        <v>50</v>
      </c>
      <c r="AK1217" s="5">
        <v>2</v>
      </c>
      <c r="AL1217" s="6" t="s">
        <v>50</v>
      </c>
      <c r="AM1217" s="6" t="s">
        <v>50</v>
      </c>
      <c r="AN1217" s="6" t="s">
        <v>50</v>
      </c>
      <c r="AO1217" s="6" t="str">
        <f>IF(VLOOKUP(B1217,[1]Roadside!$B$2:$D$186,1,FALSE)=B1217,"Y","N")</f>
        <v>Y</v>
      </c>
      <c r="AP1217" s="6" t="s">
        <v>50</v>
      </c>
    </row>
    <row r="1218" spans="1:42" hidden="1">
      <c r="A1218" s="5">
        <v>1217</v>
      </c>
      <c r="B1218" s="5" t="s">
        <v>2220</v>
      </c>
      <c r="C1218" s="6" t="str">
        <f>IF(VLOOKUP(B1218,'[1]Current Slope List'!$A$29:$M$1904,1,FALSE)=B1218,"Y","N")</f>
        <v>Y</v>
      </c>
      <c r="D1218" s="5" t="str">
        <f>VLOOKUP(B1218,'[1]Current Slope List'!$A$29:$M$1904,2,FALSE)</f>
        <v>15NE-C/C98</v>
      </c>
      <c r="E1218" s="5">
        <f>VLOOKUP(B1218,'[1]Current Slope List'!$A$29:$M$1904,3,FALSE)</f>
        <v>0</v>
      </c>
      <c r="F1218" s="6" t="str">
        <f t="shared" si="36"/>
        <v>WHOLE</v>
      </c>
      <c r="G1218" s="6" t="str">
        <f>VLOOKUP(B1218,'[1]Current Slope List'!$A$29:$M$1904,4,FALSE)</f>
        <v>WS&amp;L</v>
      </c>
      <c r="H1218" s="6" t="str">
        <f>VLOOKUP(B1218,'[1]Current Slope List'!$A$29:$M$1904,5,FALSE)</f>
        <v>S</v>
      </c>
      <c r="I1218" s="6" t="s">
        <v>2152</v>
      </c>
      <c r="K1218" s="6">
        <f>VLOOKUP(B1218,'[1]Current Slope List'!$A$29:$M$1904,11,FALSE)</f>
        <v>0</v>
      </c>
      <c r="L1218" s="5" t="s">
        <v>2190</v>
      </c>
      <c r="M1218" s="5" t="s">
        <v>2193</v>
      </c>
      <c r="N1218" s="5" t="s">
        <v>1697</v>
      </c>
      <c r="O1218" s="7" t="s">
        <v>46</v>
      </c>
      <c r="P1218" s="7">
        <v>50</v>
      </c>
      <c r="Q1218" s="7">
        <v>4</v>
      </c>
      <c r="R1218" s="7">
        <v>25</v>
      </c>
      <c r="S1218" s="7">
        <f t="shared" si="37"/>
        <v>100</v>
      </c>
      <c r="T1218" s="17">
        <v>0</v>
      </c>
      <c r="U1218" s="17">
        <v>0</v>
      </c>
      <c r="V1218" s="17">
        <v>0</v>
      </c>
      <c r="W1218" s="17">
        <v>1</v>
      </c>
      <c r="X1218" s="17">
        <v>0</v>
      </c>
      <c r="Y1218" s="6" t="s">
        <v>1701</v>
      </c>
      <c r="Z1218" s="6" t="s">
        <v>72</v>
      </c>
      <c r="AA1218" s="9" t="s">
        <v>116</v>
      </c>
      <c r="AB1218" s="9" t="s">
        <v>116</v>
      </c>
      <c r="AC1218" s="9" t="s">
        <v>116</v>
      </c>
      <c r="AD1218" s="9" t="s">
        <v>116</v>
      </c>
      <c r="AE1218" s="9" t="s">
        <v>49</v>
      </c>
      <c r="AF1218" s="5">
        <v>3</v>
      </c>
      <c r="AG1218" s="10">
        <f>VLOOKUP(B1218,[1]NPRS!$A$29:$O$1904,10,FALSE)</f>
        <v>0</v>
      </c>
      <c r="AH1218" s="5" t="s">
        <v>1698</v>
      </c>
      <c r="AI1218" s="6" t="str">
        <f>IF(VLOOKUP(B1218,'[1]intensive 2019'!$A$2:$E$145,1,TRUE)=B1218,"Y","N")</f>
        <v>N</v>
      </c>
      <c r="AJ1218" s="6" t="s">
        <v>50</v>
      </c>
      <c r="AK1218" s="5">
        <v>1</v>
      </c>
      <c r="AL1218" s="6" t="s">
        <v>50</v>
      </c>
      <c r="AM1218" s="6" t="s">
        <v>50</v>
      </c>
      <c r="AN1218" s="6" t="s">
        <v>50</v>
      </c>
      <c r="AO1218" s="6" t="str">
        <f>IF(VLOOKUP(B1218,[1]Roadside!$B$2:$D$186,1,FALSE)=B1218,"Y","N")</f>
        <v>Y</v>
      </c>
      <c r="AP1218" s="6" t="s">
        <v>50</v>
      </c>
    </row>
    <row r="1219" spans="1:42" hidden="1">
      <c r="A1219" s="5">
        <v>1218</v>
      </c>
      <c r="B1219" s="5" t="s">
        <v>2221</v>
      </c>
      <c r="C1219" s="6" t="str">
        <f>IF(VLOOKUP(B1219,'[1]Current Slope List'!$A$29:$M$1904,1,FALSE)=B1219,"Y","N")</f>
        <v>Y</v>
      </c>
      <c r="D1219" s="5" t="str">
        <f>VLOOKUP(B1219,'[1]Current Slope List'!$A$29:$M$1904,2,FALSE)</f>
        <v>15NE-C/C99</v>
      </c>
      <c r="E1219" s="5">
        <f>VLOOKUP(B1219,'[1]Current Slope List'!$A$29:$M$1904,3,FALSE)</f>
        <v>0</v>
      </c>
      <c r="F1219" s="6" t="str">
        <f t="shared" ref="F1219:F1282" si="38">IF(E1219=0,"WHOLE",E1219)</f>
        <v>WHOLE</v>
      </c>
      <c r="G1219" s="6" t="str">
        <f>VLOOKUP(B1219,'[1]Current Slope List'!$A$29:$M$1904,4,FALSE)</f>
        <v>WS&amp;L</v>
      </c>
      <c r="H1219" s="6" t="str">
        <f>VLOOKUP(B1219,'[1]Current Slope List'!$A$29:$M$1904,5,FALSE)</f>
        <v>S</v>
      </c>
      <c r="I1219" s="6" t="s">
        <v>2152</v>
      </c>
      <c r="K1219" s="6">
        <f>VLOOKUP(B1219,'[1]Current Slope List'!$A$29:$M$1904,11,FALSE)</f>
        <v>0</v>
      </c>
      <c r="L1219" s="5" t="s">
        <v>2190</v>
      </c>
      <c r="M1219" s="5" t="s">
        <v>2193</v>
      </c>
      <c r="N1219" s="5" t="s">
        <v>1697</v>
      </c>
      <c r="O1219" s="7" t="s">
        <v>46</v>
      </c>
      <c r="P1219" s="7">
        <v>80</v>
      </c>
      <c r="Q1219" s="7">
        <v>14</v>
      </c>
      <c r="R1219" s="7">
        <v>15</v>
      </c>
      <c r="S1219" s="7">
        <f t="shared" si="37"/>
        <v>210</v>
      </c>
      <c r="T1219" s="17">
        <v>0</v>
      </c>
      <c r="U1219" s="17">
        <v>0</v>
      </c>
      <c r="V1219" s="17">
        <v>0</v>
      </c>
      <c r="W1219" s="17">
        <v>1</v>
      </c>
      <c r="X1219" s="12">
        <v>0</v>
      </c>
      <c r="Y1219" s="6" t="s">
        <v>84</v>
      </c>
      <c r="Z1219" s="6" t="s">
        <v>62</v>
      </c>
      <c r="AA1219" s="9" t="s">
        <v>116</v>
      </c>
      <c r="AB1219" s="9" t="s">
        <v>116</v>
      </c>
      <c r="AC1219" s="9" t="s">
        <v>116</v>
      </c>
      <c r="AD1219" s="9" t="s">
        <v>116</v>
      </c>
      <c r="AE1219" s="9" t="s">
        <v>49</v>
      </c>
      <c r="AF1219" s="5">
        <v>3</v>
      </c>
      <c r="AG1219" s="10">
        <f>VLOOKUP(B1219,[1]NPRS!$A$29:$O$1904,10,FALSE)</f>
        <v>0.06</v>
      </c>
      <c r="AH1219" s="5" t="s">
        <v>1698</v>
      </c>
      <c r="AI1219" s="6" t="str">
        <f>IF(VLOOKUP(B1219,'[1]intensive 2019'!$A$2:$E$145,1,TRUE)=B1219,"Y","N")</f>
        <v>N</v>
      </c>
      <c r="AJ1219" s="6" t="s">
        <v>50</v>
      </c>
      <c r="AK1219" s="5">
        <v>5</v>
      </c>
      <c r="AL1219" s="6" t="s">
        <v>50</v>
      </c>
      <c r="AM1219" s="6" t="s">
        <v>50</v>
      </c>
      <c r="AN1219" s="6" t="s">
        <v>50</v>
      </c>
      <c r="AO1219" s="6" t="str">
        <f>IF(VLOOKUP(B1219,[1]Roadside!$B$2:$D$186,1,FALSE)=B1219,"Y","N")</f>
        <v>Y</v>
      </c>
      <c r="AP1219" s="6" t="s">
        <v>50</v>
      </c>
    </row>
    <row r="1220" spans="1:42" hidden="1">
      <c r="A1220" s="5">
        <v>1219</v>
      </c>
      <c r="B1220" s="5" t="s">
        <v>2222</v>
      </c>
      <c r="C1220" s="6" t="str">
        <f>IF(VLOOKUP(B1220,'[1]Current Slope List'!$A$29:$M$1904,1,FALSE)=B1220,"Y","N")</f>
        <v>Y</v>
      </c>
      <c r="D1220" s="5" t="str">
        <f>VLOOKUP(B1220,'[1]Current Slope List'!$A$29:$M$1904,2,FALSE)</f>
        <v>15NE-C/F117</v>
      </c>
      <c r="E1220" s="5">
        <f>VLOOKUP(B1220,'[1]Current Slope List'!$A$29:$M$1904,3,FALSE)</f>
        <v>0</v>
      </c>
      <c r="F1220" s="6" t="str">
        <f t="shared" si="38"/>
        <v>WHOLE</v>
      </c>
      <c r="G1220" s="6" t="str">
        <f>VLOOKUP(B1220,'[1]Current Slope List'!$A$29:$M$1904,4,FALSE)</f>
        <v>WS&amp;L</v>
      </c>
      <c r="H1220" s="6" t="str">
        <f>VLOOKUP(B1220,'[1]Current Slope List'!$A$29:$M$1904,5,FALSE)</f>
        <v>S</v>
      </c>
      <c r="I1220" s="6" t="s">
        <v>2152</v>
      </c>
      <c r="K1220" s="6">
        <f>VLOOKUP(B1220,'[1]Current Slope List'!$A$29:$M$1904,11,FALSE)</f>
        <v>0</v>
      </c>
      <c r="L1220" s="5" t="s">
        <v>2190</v>
      </c>
      <c r="M1220" s="5" t="s">
        <v>2191</v>
      </c>
      <c r="N1220" s="5" t="s">
        <v>1697</v>
      </c>
      <c r="O1220" s="7" t="s">
        <v>46</v>
      </c>
      <c r="P1220" s="7">
        <v>30</v>
      </c>
      <c r="Q1220" s="7">
        <v>5</v>
      </c>
      <c r="R1220" s="7">
        <v>32</v>
      </c>
      <c r="S1220" s="7">
        <f t="shared" ref="S1220:S1280" si="39">SUM(Q1220*R1220)</f>
        <v>160</v>
      </c>
      <c r="T1220" s="17">
        <v>0</v>
      </c>
      <c r="U1220" s="17">
        <v>1</v>
      </c>
      <c r="V1220" s="17">
        <v>0</v>
      </c>
      <c r="W1220" s="17">
        <v>0</v>
      </c>
      <c r="X1220" s="17">
        <v>0</v>
      </c>
      <c r="Y1220" s="6" t="s">
        <v>61</v>
      </c>
      <c r="Z1220" s="6" t="s">
        <v>62</v>
      </c>
      <c r="AA1220" s="9" t="s">
        <v>116</v>
      </c>
      <c r="AB1220" s="9" t="s">
        <v>116</v>
      </c>
      <c r="AC1220" s="9" t="s">
        <v>116</v>
      </c>
      <c r="AD1220" s="9" t="s">
        <v>116</v>
      </c>
      <c r="AE1220" s="9" t="s">
        <v>49</v>
      </c>
      <c r="AF1220" s="5">
        <v>3</v>
      </c>
      <c r="AG1220" s="10">
        <f>VLOOKUP(B1220,[1]NPRS!$A$29:$O$1904,10,FALSE)</f>
        <v>0</v>
      </c>
      <c r="AH1220" s="5" t="s">
        <v>1698</v>
      </c>
      <c r="AI1220" s="6" t="str">
        <f>IF(VLOOKUP(B1220,'[1]intensive 2019'!$A$2:$E$145,1,TRUE)=B1220,"Y","N")</f>
        <v>N</v>
      </c>
      <c r="AJ1220" s="6" t="s">
        <v>50</v>
      </c>
      <c r="AK1220" s="5">
        <v>11</v>
      </c>
      <c r="AL1220" s="6" t="s">
        <v>50</v>
      </c>
      <c r="AM1220" s="6" t="s">
        <v>50</v>
      </c>
      <c r="AN1220" s="6" t="s">
        <v>50</v>
      </c>
      <c r="AO1220" s="6" t="str">
        <f>IF(VLOOKUP(B1220,[1]Roadside!$B$2:$D$186,1,FALSE)=B1220,"Y","N")</f>
        <v>Y</v>
      </c>
      <c r="AP1220" s="6" t="s">
        <v>50</v>
      </c>
    </row>
    <row r="1221" spans="1:42" hidden="1">
      <c r="A1221" s="5">
        <v>1220</v>
      </c>
      <c r="B1221" s="5" t="s">
        <v>2223</v>
      </c>
      <c r="C1221" s="6" t="str">
        <f>IF(VLOOKUP(B1221,'[1]Current Slope List'!$A$29:$M$1904,1,FALSE)=B1221,"Y","N")</f>
        <v>Y</v>
      </c>
      <c r="D1221" s="5" t="str">
        <f>VLOOKUP(B1221,'[1]Current Slope List'!$A$29:$M$1904,2,FALSE)</f>
        <v>15NE-C/F17</v>
      </c>
      <c r="E1221" s="5">
        <f>VLOOKUP(B1221,'[1]Current Slope List'!$A$29:$M$1904,3,FALSE)</f>
        <v>0</v>
      </c>
      <c r="F1221" s="6" t="str">
        <f t="shared" si="38"/>
        <v>WHOLE</v>
      </c>
      <c r="G1221" s="6" t="str">
        <f>VLOOKUP(B1221,'[1]Current Slope List'!$A$29:$M$1904,4,FALSE)</f>
        <v>WS&amp;L</v>
      </c>
      <c r="H1221" s="6" t="str">
        <f>VLOOKUP(B1221,'[1]Current Slope List'!$A$29:$M$1904,5,FALSE)</f>
        <v>S</v>
      </c>
      <c r="I1221" s="6" t="s">
        <v>2152</v>
      </c>
      <c r="K1221" s="6">
        <f>VLOOKUP(B1221,'[1]Current Slope List'!$A$29:$M$1904,11,FALSE)</f>
        <v>0</v>
      </c>
      <c r="L1221" s="5" t="s">
        <v>2190</v>
      </c>
      <c r="M1221" s="5" t="s">
        <v>2193</v>
      </c>
      <c r="N1221" s="5" t="s">
        <v>1697</v>
      </c>
      <c r="O1221" s="7" t="s">
        <v>46</v>
      </c>
      <c r="P1221" s="7">
        <v>40</v>
      </c>
      <c r="Q1221" s="7">
        <v>6</v>
      </c>
      <c r="R1221" s="7">
        <v>20</v>
      </c>
      <c r="S1221" s="7">
        <f t="shared" si="39"/>
        <v>120</v>
      </c>
      <c r="T1221" s="17">
        <v>0</v>
      </c>
      <c r="U1221" s="17">
        <v>1</v>
      </c>
      <c r="V1221" s="17">
        <v>0</v>
      </c>
      <c r="W1221" s="17">
        <v>0</v>
      </c>
      <c r="X1221" s="17">
        <v>0</v>
      </c>
      <c r="Y1221" s="6" t="s">
        <v>61</v>
      </c>
      <c r="Z1221" s="6" t="s">
        <v>62</v>
      </c>
      <c r="AA1221" s="9" t="s">
        <v>116</v>
      </c>
      <c r="AB1221" s="9" t="s">
        <v>116</v>
      </c>
      <c r="AC1221" s="9" t="s">
        <v>116</v>
      </c>
      <c r="AD1221" s="9" t="s">
        <v>116</v>
      </c>
      <c r="AE1221" s="9" t="s">
        <v>49</v>
      </c>
      <c r="AF1221" s="5">
        <v>2</v>
      </c>
      <c r="AG1221" s="10">
        <f>VLOOKUP(B1221,[1]NPRS!$A$29:$O$1904,10,FALSE)</f>
        <v>0.32</v>
      </c>
      <c r="AH1221" s="5" t="s">
        <v>1698</v>
      </c>
      <c r="AI1221" s="6" t="str">
        <f>IF(VLOOKUP(B1221,'[1]intensive 2019'!$A$2:$E$145,1,TRUE)=B1221,"Y","N")</f>
        <v>N</v>
      </c>
      <c r="AJ1221" s="6" t="s">
        <v>50</v>
      </c>
      <c r="AK1221" s="5">
        <v>12</v>
      </c>
      <c r="AL1221" s="6" t="s">
        <v>50</v>
      </c>
      <c r="AM1221" s="6" t="s">
        <v>50</v>
      </c>
      <c r="AN1221" s="6" t="s">
        <v>50</v>
      </c>
      <c r="AO1221" s="6" t="s">
        <v>50</v>
      </c>
      <c r="AP1221" s="6" t="s">
        <v>50</v>
      </c>
    </row>
    <row r="1222" spans="1:42" hidden="1">
      <c r="A1222" s="5">
        <v>1221</v>
      </c>
      <c r="B1222" s="5" t="s">
        <v>2224</v>
      </c>
      <c r="C1222" s="6" t="str">
        <f>IF(VLOOKUP(B1222,'[1]Current Slope List'!$A$29:$M$1904,1,FALSE)=B1222,"Y","N")</f>
        <v>Y</v>
      </c>
      <c r="D1222" s="5" t="str">
        <f>VLOOKUP(B1222,'[1]Current Slope List'!$A$29:$M$1904,2,FALSE)</f>
        <v>15NE-C/FR19</v>
      </c>
      <c r="E1222" s="5">
        <f>VLOOKUP(B1222,'[1]Current Slope List'!$A$29:$M$1904,3,FALSE)</f>
        <v>0</v>
      </c>
      <c r="F1222" s="6" t="str">
        <f t="shared" si="38"/>
        <v>WHOLE</v>
      </c>
      <c r="G1222" s="6" t="str">
        <f>VLOOKUP(B1222,'[1]Current Slope List'!$A$29:$M$1904,4,FALSE)</f>
        <v>WS&amp;L</v>
      </c>
      <c r="H1222" s="6" t="str">
        <f>VLOOKUP(B1222,'[1]Current Slope List'!$A$29:$M$1904,5,FALSE)</f>
        <v>S</v>
      </c>
      <c r="I1222" s="6" t="s">
        <v>2152</v>
      </c>
      <c r="K1222" s="6">
        <f>VLOOKUP(B1222,'[1]Current Slope List'!$A$29:$M$1904,11,FALSE)</f>
        <v>0</v>
      </c>
      <c r="L1222" s="5" t="s">
        <v>2190</v>
      </c>
      <c r="M1222" s="5" t="s">
        <v>2193</v>
      </c>
      <c r="N1222" s="5" t="s">
        <v>1697</v>
      </c>
      <c r="O1222" s="7" t="s">
        <v>46</v>
      </c>
      <c r="P1222" s="7">
        <v>35</v>
      </c>
      <c r="Q1222" s="7">
        <v>15</v>
      </c>
      <c r="R1222" s="7">
        <v>70</v>
      </c>
      <c r="S1222" s="7">
        <f t="shared" si="39"/>
        <v>1050</v>
      </c>
      <c r="T1222" s="17">
        <v>0</v>
      </c>
      <c r="U1222" s="17">
        <v>1</v>
      </c>
      <c r="V1222" s="17">
        <v>0</v>
      </c>
      <c r="W1222" s="17">
        <v>0</v>
      </c>
      <c r="X1222" s="17">
        <v>0</v>
      </c>
      <c r="Y1222" s="6" t="s">
        <v>61</v>
      </c>
      <c r="Z1222" s="6" t="s">
        <v>62</v>
      </c>
      <c r="AA1222" s="9" t="s">
        <v>270</v>
      </c>
      <c r="AB1222" s="9" t="s">
        <v>53</v>
      </c>
      <c r="AC1222" s="9" t="s">
        <v>121</v>
      </c>
      <c r="AD1222" s="9" t="s">
        <v>113</v>
      </c>
      <c r="AE1222" s="9" t="s">
        <v>62</v>
      </c>
      <c r="AF1222" s="5">
        <v>3</v>
      </c>
      <c r="AG1222" s="10">
        <f>VLOOKUP(B1222,[1]NPRS!$A$29:$O$1904,10,FALSE)</f>
        <v>0.14000000000000001</v>
      </c>
      <c r="AH1222" s="5" t="s">
        <v>1698</v>
      </c>
      <c r="AI1222" s="6" t="str">
        <f>IF(VLOOKUP(B1222,'[1]intensive 2019'!$A$2:$E$145,1,TRUE)=B1222,"Y","N")</f>
        <v>N</v>
      </c>
      <c r="AJ1222" s="6" t="s">
        <v>50</v>
      </c>
      <c r="AK1222" s="5">
        <v>50</v>
      </c>
      <c r="AL1222" s="6" t="s">
        <v>50</v>
      </c>
      <c r="AM1222" s="6" t="s">
        <v>50</v>
      </c>
      <c r="AN1222" s="6" t="s">
        <v>50</v>
      </c>
      <c r="AO1222" s="6" t="s">
        <v>50</v>
      </c>
      <c r="AP1222" s="6" t="s">
        <v>50</v>
      </c>
    </row>
    <row r="1223" spans="1:42" hidden="1">
      <c r="A1223" s="5">
        <v>1222</v>
      </c>
      <c r="B1223" s="5" t="s">
        <v>2225</v>
      </c>
      <c r="C1223" s="6" t="str">
        <f>IF(VLOOKUP(B1223,'[1]Current Slope List'!$A$29:$M$1904,1,FALSE)=B1223,"Y","N")</f>
        <v>Y</v>
      </c>
      <c r="D1223" s="5" t="str">
        <f>VLOOKUP(B1223,'[1]Current Slope List'!$A$29:$M$1904,2,FALSE)</f>
        <v>15NE-C/F21</v>
      </c>
      <c r="E1223" s="5">
        <f>VLOOKUP(B1223,'[1]Current Slope List'!$A$29:$M$1904,3,FALSE)</f>
        <v>0</v>
      </c>
      <c r="F1223" s="6" t="str">
        <f t="shared" si="38"/>
        <v>WHOLE</v>
      </c>
      <c r="G1223" s="6" t="str">
        <f>VLOOKUP(B1223,'[1]Current Slope List'!$A$29:$M$1904,4,FALSE)</f>
        <v>WS&amp;L</v>
      </c>
      <c r="H1223" s="6" t="str">
        <f>VLOOKUP(B1223,'[1]Current Slope List'!$A$29:$M$1904,5,FALSE)</f>
        <v>S</v>
      </c>
      <c r="I1223" s="6" t="s">
        <v>2152</v>
      </c>
      <c r="K1223" s="6">
        <f>VLOOKUP(B1223,'[1]Current Slope List'!$A$29:$M$1904,11,FALSE)</f>
        <v>0</v>
      </c>
      <c r="L1223" s="5" t="s">
        <v>2190</v>
      </c>
      <c r="M1223" s="5" t="s">
        <v>2193</v>
      </c>
      <c r="N1223" s="5" t="s">
        <v>1697</v>
      </c>
      <c r="O1223" s="7" t="s">
        <v>46</v>
      </c>
      <c r="P1223" s="7">
        <v>40</v>
      </c>
      <c r="Q1223" s="7">
        <v>24</v>
      </c>
      <c r="R1223" s="7">
        <v>30</v>
      </c>
      <c r="S1223" s="7">
        <f t="shared" si="39"/>
        <v>720</v>
      </c>
      <c r="T1223" s="17">
        <v>0</v>
      </c>
      <c r="U1223" s="17">
        <v>1</v>
      </c>
      <c r="V1223" s="17">
        <v>0</v>
      </c>
      <c r="W1223" s="17">
        <v>0</v>
      </c>
      <c r="X1223" s="17">
        <v>0</v>
      </c>
      <c r="Y1223" s="6" t="s">
        <v>61</v>
      </c>
      <c r="Z1223" s="6" t="s">
        <v>62</v>
      </c>
      <c r="AA1223" s="9" t="s">
        <v>116</v>
      </c>
      <c r="AB1223" s="9" t="s">
        <v>116</v>
      </c>
      <c r="AC1223" s="9" t="s">
        <v>116</v>
      </c>
      <c r="AD1223" s="9" t="s">
        <v>116</v>
      </c>
      <c r="AE1223" s="9" t="s">
        <v>49</v>
      </c>
      <c r="AF1223" s="5">
        <v>3</v>
      </c>
      <c r="AG1223" s="10">
        <f>VLOOKUP(B1223,[1]NPRS!$A$29:$O$1904,10,FALSE)</f>
        <v>0.13</v>
      </c>
      <c r="AH1223" s="5" t="s">
        <v>1698</v>
      </c>
      <c r="AI1223" s="6" t="str">
        <f>IF(VLOOKUP(B1223,'[1]intensive 2019'!$A$2:$E$145,1,TRUE)=B1223,"Y","N")</f>
        <v>N</v>
      </c>
      <c r="AJ1223" s="6" t="s">
        <v>50</v>
      </c>
      <c r="AK1223" s="5">
        <v>0</v>
      </c>
      <c r="AL1223" s="6" t="s">
        <v>50</v>
      </c>
      <c r="AM1223" s="6" t="s">
        <v>50</v>
      </c>
      <c r="AN1223" s="6" t="s">
        <v>50</v>
      </c>
      <c r="AO1223" s="6" t="str">
        <f>IF(VLOOKUP(B1223,[1]Roadside!$B$2:$D$186,1,FALSE)=B1223,"Y","N")</f>
        <v>Y</v>
      </c>
      <c r="AP1223" s="6" t="s">
        <v>50</v>
      </c>
    </row>
    <row r="1224" spans="1:42" hidden="1">
      <c r="A1224" s="5">
        <v>1223</v>
      </c>
      <c r="B1224" s="5" t="s">
        <v>2226</v>
      </c>
      <c r="C1224" s="6" t="str">
        <f>IF(VLOOKUP(B1224,'[1]Current Slope List'!$A$29:$M$1904,1,FALSE)=B1224,"Y","N")</f>
        <v>Y</v>
      </c>
      <c r="D1224" s="5" t="str">
        <f>VLOOKUP(B1224,'[1]Current Slope List'!$A$29:$M$1904,2,FALSE)</f>
        <v>15NE-C/F58</v>
      </c>
      <c r="E1224" s="5">
        <f>VLOOKUP(B1224,'[1]Current Slope List'!$A$29:$M$1904,3,FALSE)</f>
        <v>0</v>
      </c>
      <c r="F1224" s="6" t="str">
        <f t="shared" si="38"/>
        <v>WHOLE</v>
      </c>
      <c r="G1224" s="6" t="str">
        <f>VLOOKUP(B1224,'[1]Current Slope List'!$A$29:$M$1904,4,FALSE)</f>
        <v>WS&amp;L</v>
      </c>
      <c r="H1224" s="6" t="str">
        <f>VLOOKUP(B1224,'[1]Current Slope List'!$A$29:$M$1904,5,FALSE)</f>
        <v>S</v>
      </c>
      <c r="I1224" s="6" t="s">
        <v>2152</v>
      </c>
      <c r="K1224" s="6">
        <f>VLOOKUP(B1224,'[1]Current Slope List'!$A$29:$M$1904,11,FALSE)</f>
        <v>0</v>
      </c>
      <c r="L1224" s="5" t="s">
        <v>2190</v>
      </c>
      <c r="M1224" s="5" t="s">
        <v>2193</v>
      </c>
      <c r="N1224" s="5" t="s">
        <v>1697</v>
      </c>
      <c r="O1224" s="7" t="s">
        <v>46</v>
      </c>
      <c r="P1224" s="7">
        <v>40</v>
      </c>
      <c r="Q1224" s="7">
        <v>4</v>
      </c>
      <c r="R1224" s="7">
        <v>40</v>
      </c>
      <c r="S1224" s="7">
        <f t="shared" si="39"/>
        <v>160</v>
      </c>
      <c r="T1224" s="17">
        <v>0</v>
      </c>
      <c r="U1224" s="17">
        <v>0</v>
      </c>
      <c r="V1224" s="17">
        <v>0</v>
      </c>
      <c r="W1224" s="17">
        <v>1</v>
      </c>
      <c r="X1224" s="17">
        <v>0</v>
      </c>
      <c r="Y1224" s="6" t="s">
        <v>61</v>
      </c>
      <c r="Z1224" s="6" t="s">
        <v>72</v>
      </c>
      <c r="AA1224" s="9" t="s">
        <v>116</v>
      </c>
      <c r="AB1224" s="9" t="s">
        <v>116</v>
      </c>
      <c r="AC1224" s="9" t="s">
        <v>116</v>
      </c>
      <c r="AD1224" s="9" t="s">
        <v>116</v>
      </c>
      <c r="AE1224" s="9" t="s">
        <v>49</v>
      </c>
      <c r="AF1224" s="5">
        <v>2</v>
      </c>
      <c r="AG1224" s="10">
        <f>VLOOKUP(B1224,[1]NPRS!$A$29:$O$1904,10,FALSE)</f>
        <v>0.56000000000000005</v>
      </c>
      <c r="AH1224" s="5" t="s">
        <v>1728</v>
      </c>
      <c r="AI1224" s="6" t="str">
        <f>IF(VLOOKUP(B1224,'[1]intensive 2019'!$A$2:$E$145,1,TRUE)=B1224,"Y","N")</f>
        <v>N</v>
      </c>
      <c r="AJ1224" s="6" t="s">
        <v>50</v>
      </c>
      <c r="AL1224" s="6" t="s">
        <v>50</v>
      </c>
      <c r="AM1224" s="6" t="s">
        <v>50</v>
      </c>
      <c r="AN1224" s="6" t="s">
        <v>50</v>
      </c>
      <c r="AO1224" s="6" t="s">
        <v>50</v>
      </c>
      <c r="AP1224" s="6" t="s">
        <v>50</v>
      </c>
    </row>
    <row r="1225" spans="1:42" hidden="1">
      <c r="A1225" s="5">
        <v>1224</v>
      </c>
      <c r="B1225" s="5" t="s">
        <v>2227</v>
      </c>
      <c r="C1225" s="6" t="str">
        <f>IF(VLOOKUP(B1225,'[1]Current Slope List'!$A$29:$M$1904,1,FALSE)=B1225,"Y","N")</f>
        <v>Y</v>
      </c>
      <c r="D1225" s="5" t="str">
        <f>VLOOKUP(B1225,'[1]Current Slope List'!$A$29:$M$1904,2,FALSE)</f>
        <v>15NE-C/F60</v>
      </c>
      <c r="E1225" s="5">
        <f>VLOOKUP(B1225,'[1]Current Slope List'!$A$29:$M$1904,3,FALSE)</f>
        <v>0</v>
      </c>
      <c r="F1225" s="6" t="str">
        <f t="shared" si="38"/>
        <v>WHOLE</v>
      </c>
      <c r="G1225" s="6" t="str">
        <f>VLOOKUP(B1225,'[1]Current Slope List'!$A$29:$M$1904,4,FALSE)</f>
        <v>WS&amp;L</v>
      </c>
      <c r="H1225" s="6" t="str">
        <f>VLOOKUP(B1225,'[1]Current Slope List'!$A$29:$M$1904,5,FALSE)</f>
        <v>S</v>
      </c>
      <c r="I1225" s="6" t="s">
        <v>2152</v>
      </c>
      <c r="K1225" s="6">
        <f>VLOOKUP(B1225,'[1]Current Slope List'!$A$29:$M$1904,11,FALSE)</f>
        <v>0</v>
      </c>
      <c r="L1225" s="5" t="s">
        <v>2190</v>
      </c>
      <c r="M1225" s="5" t="s">
        <v>2191</v>
      </c>
      <c r="N1225" s="5" t="s">
        <v>1697</v>
      </c>
      <c r="O1225" s="7" t="s">
        <v>46</v>
      </c>
      <c r="P1225" s="7">
        <v>40</v>
      </c>
      <c r="Q1225" s="7">
        <v>12</v>
      </c>
      <c r="R1225" s="7">
        <v>15</v>
      </c>
      <c r="S1225" s="7">
        <f t="shared" si="39"/>
        <v>180</v>
      </c>
      <c r="T1225" s="17">
        <v>0</v>
      </c>
      <c r="U1225" s="17">
        <v>1</v>
      </c>
      <c r="V1225" s="17">
        <v>0</v>
      </c>
      <c r="W1225" s="17">
        <v>0</v>
      </c>
      <c r="X1225" s="17">
        <v>0</v>
      </c>
      <c r="Y1225" s="6" t="s">
        <v>1701</v>
      </c>
      <c r="Z1225" s="6" t="s">
        <v>62</v>
      </c>
      <c r="AA1225" s="9" t="s">
        <v>116</v>
      </c>
      <c r="AB1225" s="9" t="s">
        <v>116</v>
      </c>
      <c r="AC1225" s="9" t="s">
        <v>116</v>
      </c>
      <c r="AD1225" s="9" t="s">
        <v>116</v>
      </c>
      <c r="AE1225" s="9" t="s">
        <v>49</v>
      </c>
      <c r="AF1225" s="5">
        <v>3</v>
      </c>
      <c r="AG1225" s="10">
        <f>VLOOKUP(B1225,[1]NPRS!$A$29:$O$1904,10,FALSE)</f>
        <v>0.03</v>
      </c>
      <c r="AH1225" s="5" t="s">
        <v>1698</v>
      </c>
      <c r="AI1225" s="6" t="str">
        <f>IF(VLOOKUP(B1225,'[1]intensive 2019'!$A$2:$E$145,1,TRUE)=B1225,"Y","N")</f>
        <v>N</v>
      </c>
      <c r="AJ1225" s="6" t="s">
        <v>50</v>
      </c>
      <c r="AK1225" s="5">
        <v>13</v>
      </c>
      <c r="AL1225" s="6" t="s">
        <v>50</v>
      </c>
      <c r="AM1225" s="6" t="s">
        <v>50</v>
      </c>
      <c r="AN1225" s="6" t="s">
        <v>50</v>
      </c>
      <c r="AO1225" s="6" t="str">
        <f>IF(VLOOKUP(B1225,[1]Roadside!$B$2:$D$186,1,FALSE)=B1225,"Y","N")</f>
        <v>Y</v>
      </c>
      <c r="AP1225" s="6" t="s">
        <v>50</v>
      </c>
    </row>
    <row r="1226" spans="1:42" hidden="1">
      <c r="A1226" s="5">
        <v>1225</v>
      </c>
      <c r="B1226" s="5" t="s">
        <v>2228</v>
      </c>
      <c r="C1226" s="6" t="str">
        <f>IF(VLOOKUP(B1226,'[1]Current Slope List'!$A$29:$M$1904,1,FALSE)=B1226,"Y","N")</f>
        <v>Y</v>
      </c>
      <c r="D1226" s="5" t="str">
        <f>VLOOKUP(B1226,'[1]Current Slope List'!$A$29:$M$1904,2,FALSE)</f>
        <v>15NE-C/F61</v>
      </c>
      <c r="E1226" s="5">
        <f>VLOOKUP(B1226,'[1]Current Slope List'!$A$29:$M$1904,3,FALSE)</f>
        <v>0</v>
      </c>
      <c r="F1226" s="6" t="str">
        <f t="shared" si="38"/>
        <v>WHOLE</v>
      </c>
      <c r="G1226" s="6" t="str">
        <f>VLOOKUP(B1226,'[1]Current Slope List'!$A$29:$M$1904,4,FALSE)</f>
        <v>WS&amp;L</v>
      </c>
      <c r="H1226" s="6" t="str">
        <f>VLOOKUP(B1226,'[1]Current Slope List'!$A$29:$M$1904,5,FALSE)</f>
        <v>S</v>
      </c>
      <c r="I1226" s="6" t="s">
        <v>2152</v>
      </c>
      <c r="K1226" s="6">
        <f>VLOOKUP(B1226,'[1]Current Slope List'!$A$29:$M$1904,11,FALSE)</f>
        <v>0</v>
      </c>
      <c r="L1226" s="5" t="s">
        <v>2190</v>
      </c>
      <c r="M1226" s="5" t="s">
        <v>2191</v>
      </c>
      <c r="N1226" s="5" t="s">
        <v>1697</v>
      </c>
      <c r="O1226" s="7" t="s">
        <v>46</v>
      </c>
      <c r="P1226" s="7">
        <v>35</v>
      </c>
      <c r="Q1226" s="7">
        <v>6.2</v>
      </c>
      <c r="R1226" s="7">
        <v>40</v>
      </c>
      <c r="S1226" s="7">
        <f t="shared" si="39"/>
        <v>248</v>
      </c>
      <c r="T1226" s="17">
        <v>0</v>
      </c>
      <c r="U1226" s="17">
        <v>1</v>
      </c>
      <c r="V1226" s="17">
        <v>0</v>
      </c>
      <c r="W1226" s="17">
        <v>0</v>
      </c>
      <c r="X1226" s="17">
        <v>0</v>
      </c>
      <c r="Y1226" s="6" t="s">
        <v>61</v>
      </c>
      <c r="Z1226" s="6" t="s">
        <v>72</v>
      </c>
      <c r="AA1226" s="9" t="s">
        <v>116</v>
      </c>
      <c r="AB1226" s="9" t="s">
        <v>116</v>
      </c>
      <c r="AC1226" s="9" t="s">
        <v>116</v>
      </c>
      <c r="AD1226" s="9" t="s">
        <v>116</v>
      </c>
      <c r="AE1226" s="9" t="s">
        <v>49</v>
      </c>
      <c r="AF1226" s="5">
        <v>3</v>
      </c>
      <c r="AG1226" s="10">
        <f>VLOOKUP(B1226,[1]NPRS!$A$29:$O$1904,10,FALSE)</f>
        <v>0</v>
      </c>
      <c r="AH1226" s="5" t="s">
        <v>1698</v>
      </c>
      <c r="AI1226" s="6" t="str">
        <f>IF(VLOOKUP(B1226,'[1]intensive 2019'!$A$2:$E$145,1,TRUE)=B1226,"Y","N")</f>
        <v>Y</v>
      </c>
      <c r="AJ1226" s="6" t="str">
        <f>IF(VLOOKUP(B1226,[1]PWI!$A$2:$B$239,1,FALSE)=B1226,"Y","N")</f>
        <v>Y</v>
      </c>
      <c r="AK1226" s="5">
        <v>25</v>
      </c>
      <c r="AL1226" s="6" t="s">
        <v>50</v>
      </c>
      <c r="AM1226" s="6" t="s">
        <v>50</v>
      </c>
      <c r="AN1226" s="6" t="s">
        <v>50</v>
      </c>
      <c r="AO1226" s="6" t="str">
        <f>IF(VLOOKUP(B1226,[1]Roadside!$B$2:$D$186,1,FALSE)=B1226,"Y","N")</f>
        <v>Y</v>
      </c>
      <c r="AP1226" s="6" t="s">
        <v>50</v>
      </c>
    </row>
    <row r="1227" spans="1:42" hidden="1">
      <c r="A1227" s="5">
        <v>1226</v>
      </c>
      <c r="B1227" s="5" t="s">
        <v>2229</v>
      </c>
      <c r="C1227" s="6" t="str">
        <f>IF(VLOOKUP(B1227,'[1]Current Slope List'!$A$29:$M$1904,1,FALSE)=B1227,"Y","N")</f>
        <v>Y</v>
      </c>
      <c r="D1227" s="5" t="str">
        <f>VLOOKUP(B1227,'[1]Current Slope List'!$A$29:$M$1904,2,FALSE)</f>
        <v>15NE-C/F66</v>
      </c>
      <c r="E1227" s="5">
        <f>VLOOKUP(B1227,'[1]Current Slope List'!$A$29:$M$1904,3,FALSE)</f>
        <v>0</v>
      </c>
      <c r="F1227" s="6" t="str">
        <f t="shared" si="38"/>
        <v>WHOLE</v>
      </c>
      <c r="G1227" s="6" t="str">
        <f>VLOOKUP(B1227,'[1]Current Slope List'!$A$29:$M$1904,4,FALSE)</f>
        <v>WS&amp;L</v>
      </c>
      <c r="H1227" s="6" t="str">
        <f>VLOOKUP(B1227,'[1]Current Slope List'!$A$29:$M$1904,5,FALSE)</f>
        <v>S</v>
      </c>
      <c r="I1227" s="6" t="s">
        <v>2152</v>
      </c>
      <c r="K1227" s="6">
        <f>VLOOKUP(B1227,'[1]Current Slope List'!$A$29:$M$1904,11,FALSE)</f>
        <v>0</v>
      </c>
      <c r="L1227" s="5" t="s">
        <v>2190</v>
      </c>
      <c r="M1227" s="5" t="s">
        <v>2193</v>
      </c>
      <c r="N1227" s="5" t="s">
        <v>1697</v>
      </c>
      <c r="O1227" s="7" t="s">
        <v>46</v>
      </c>
      <c r="P1227" s="7">
        <v>45</v>
      </c>
      <c r="Q1227" s="7">
        <v>9</v>
      </c>
      <c r="R1227" s="7">
        <v>13</v>
      </c>
      <c r="S1227" s="7">
        <f t="shared" si="39"/>
        <v>117</v>
      </c>
      <c r="T1227" s="17">
        <v>0</v>
      </c>
      <c r="U1227" s="17">
        <v>1</v>
      </c>
      <c r="V1227" s="17">
        <v>0</v>
      </c>
      <c r="W1227" s="17">
        <v>0</v>
      </c>
      <c r="X1227" s="17">
        <v>0</v>
      </c>
      <c r="Y1227" s="6" t="s">
        <v>61</v>
      </c>
      <c r="Z1227" s="6" t="s">
        <v>62</v>
      </c>
      <c r="AA1227" s="9" t="s">
        <v>116</v>
      </c>
      <c r="AB1227" s="9" t="s">
        <v>116</v>
      </c>
      <c r="AC1227" s="9" t="s">
        <v>116</v>
      </c>
      <c r="AD1227" s="9" t="s">
        <v>116</v>
      </c>
      <c r="AE1227" s="9" t="s">
        <v>49</v>
      </c>
      <c r="AF1227" s="5">
        <v>3</v>
      </c>
      <c r="AG1227" s="10">
        <f>VLOOKUP(B1227,[1]NPRS!$A$29:$O$1904,10,FALSE)</f>
        <v>0</v>
      </c>
      <c r="AH1227" s="5" t="s">
        <v>1698</v>
      </c>
      <c r="AI1227" s="6" t="str">
        <f>IF(VLOOKUP(B1227,'[1]intensive 2019'!$A$2:$E$145,1,TRUE)=B1227,"Y","N")</f>
        <v>N</v>
      </c>
      <c r="AJ1227" s="6" t="s">
        <v>50</v>
      </c>
      <c r="AK1227" s="5">
        <v>6</v>
      </c>
      <c r="AL1227" s="6" t="s">
        <v>50</v>
      </c>
      <c r="AM1227" s="6" t="s">
        <v>50</v>
      </c>
      <c r="AN1227" s="6" t="s">
        <v>50</v>
      </c>
      <c r="AO1227" s="6" t="str">
        <f>IF(VLOOKUP(B1227,[1]Roadside!$B$2:$D$186,1,FALSE)=B1227,"Y","N")</f>
        <v>Y</v>
      </c>
      <c r="AP1227" s="6" t="s">
        <v>50</v>
      </c>
    </row>
    <row r="1228" spans="1:42" hidden="1">
      <c r="A1228" s="5">
        <v>1227</v>
      </c>
      <c r="B1228" s="5" t="s">
        <v>2230</v>
      </c>
      <c r="C1228" s="6" t="str">
        <f>IF(VLOOKUP(B1228,'[1]Current Slope List'!$A$29:$M$1904,1,FALSE)=B1228,"Y","N")</f>
        <v>Y</v>
      </c>
      <c r="D1228" s="5" t="str">
        <f>VLOOKUP(B1228,'[1]Current Slope List'!$A$29:$M$1904,2,FALSE)</f>
        <v>15NE-C/F67</v>
      </c>
      <c r="E1228" s="5">
        <f>VLOOKUP(B1228,'[1]Current Slope List'!$A$29:$M$1904,3,FALSE)</f>
        <v>0</v>
      </c>
      <c r="F1228" s="6" t="str">
        <f t="shared" si="38"/>
        <v>WHOLE</v>
      </c>
      <c r="G1228" s="6" t="str">
        <f>VLOOKUP(B1228,'[1]Current Slope List'!$A$29:$M$1904,4,FALSE)</f>
        <v>WS&amp;L</v>
      </c>
      <c r="H1228" s="6" t="str">
        <f>VLOOKUP(B1228,'[1]Current Slope List'!$A$29:$M$1904,5,FALSE)</f>
        <v>S</v>
      </c>
      <c r="I1228" s="6" t="s">
        <v>2152</v>
      </c>
      <c r="K1228" s="6">
        <f>VLOOKUP(B1228,'[1]Current Slope List'!$A$29:$M$1904,11,FALSE)</f>
        <v>0</v>
      </c>
      <c r="L1228" s="5" t="s">
        <v>2190</v>
      </c>
      <c r="M1228" s="5" t="s">
        <v>2193</v>
      </c>
      <c r="N1228" s="5" t="s">
        <v>1697</v>
      </c>
      <c r="O1228" s="7" t="s">
        <v>46</v>
      </c>
      <c r="P1228" s="7">
        <v>40</v>
      </c>
      <c r="Q1228" s="7">
        <v>10</v>
      </c>
      <c r="R1228" s="7">
        <v>10</v>
      </c>
      <c r="S1228" s="7">
        <f t="shared" si="39"/>
        <v>100</v>
      </c>
      <c r="T1228" s="17">
        <v>0</v>
      </c>
      <c r="U1228" s="17">
        <v>1</v>
      </c>
      <c r="V1228" s="17">
        <v>0</v>
      </c>
      <c r="W1228" s="17">
        <v>0</v>
      </c>
      <c r="X1228" s="17">
        <v>0</v>
      </c>
      <c r="Y1228" s="6" t="s">
        <v>61</v>
      </c>
      <c r="Z1228" s="6" t="s">
        <v>62</v>
      </c>
      <c r="AA1228" s="9" t="s">
        <v>116</v>
      </c>
      <c r="AB1228" s="9" t="s">
        <v>116</v>
      </c>
      <c r="AC1228" s="9" t="s">
        <v>116</v>
      </c>
      <c r="AD1228" s="9" t="s">
        <v>116</v>
      </c>
      <c r="AE1228" s="9" t="s">
        <v>49</v>
      </c>
      <c r="AF1228" s="5">
        <v>3</v>
      </c>
      <c r="AG1228" s="10">
        <f>VLOOKUP(B1228,[1]NPRS!$A$29:$O$1904,10,FALSE)</f>
        <v>0.01</v>
      </c>
      <c r="AH1228" s="5" t="s">
        <v>1698</v>
      </c>
      <c r="AI1228" s="6" t="str">
        <f>IF(VLOOKUP(B1228,'[1]intensive 2019'!$A$2:$E$145,1,TRUE)=B1228,"Y","N")</f>
        <v>N</v>
      </c>
      <c r="AJ1228" s="6" t="s">
        <v>50</v>
      </c>
      <c r="AK1228" s="5">
        <v>3</v>
      </c>
      <c r="AL1228" s="6" t="s">
        <v>50</v>
      </c>
      <c r="AM1228" s="6" t="s">
        <v>50</v>
      </c>
      <c r="AN1228" s="6" t="s">
        <v>50</v>
      </c>
      <c r="AO1228" s="6" t="str">
        <f>IF(VLOOKUP(B1228,[1]Roadside!$B$2:$D$186,1,FALSE)=B1228,"Y","N")</f>
        <v>Y</v>
      </c>
      <c r="AP1228" s="6" t="s">
        <v>50</v>
      </c>
    </row>
    <row r="1229" spans="1:42" hidden="1">
      <c r="A1229" s="5">
        <v>1228</v>
      </c>
      <c r="B1229" s="5" t="s">
        <v>2231</v>
      </c>
      <c r="C1229" s="6" t="str">
        <f>IF(VLOOKUP(B1229,'[1]Current Slope List'!$A$29:$M$1904,1,FALSE)=B1229,"Y","N")</f>
        <v>Y</v>
      </c>
      <c r="D1229" s="5" t="str">
        <f>VLOOKUP(B1229,'[1]Current Slope List'!$A$29:$M$1904,2,FALSE)</f>
        <v>15NE-C/FR81</v>
      </c>
      <c r="E1229" s="5">
        <f>VLOOKUP(B1229,'[1]Current Slope List'!$A$29:$M$1904,3,FALSE)</f>
        <v>0</v>
      </c>
      <c r="F1229" s="6" t="str">
        <f t="shared" si="38"/>
        <v>WHOLE</v>
      </c>
      <c r="G1229" s="6" t="str">
        <f>VLOOKUP(B1229,'[1]Current Slope List'!$A$29:$M$1904,4,FALSE)</f>
        <v>WS&amp;L</v>
      </c>
      <c r="H1229" s="6" t="str">
        <f>VLOOKUP(B1229,'[1]Current Slope List'!$A$29:$M$1904,5,FALSE)</f>
        <v>S</v>
      </c>
      <c r="I1229" s="6" t="s">
        <v>2152</v>
      </c>
      <c r="K1229" s="6">
        <f>VLOOKUP(B1229,'[1]Current Slope List'!$A$29:$M$1904,11,FALSE)</f>
        <v>0</v>
      </c>
      <c r="L1229" s="5" t="s">
        <v>2190</v>
      </c>
      <c r="M1229" s="5" t="s">
        <v>2193</v>
      </c>
      <c r="N1229" s="5" t="s">
        <v>1697</v>
      </c>
      <c r="O1229" s="7" t="s">
        <v>46</v>
      </c>
      <c r="P1229" s="7">
        <v>40</v>
      </c>
      <c r="Q1229" s="7">
        <v>5</v>
      </c>
      <c r="R1229" s="7">
        <v>31</v>
      </c>
      <c r="S1229" s="7">
        <f t="shared" si="39"/>
        <v>155</v>
      </c>
      <c r="T1229" s="17">
        <v>0</v>
      </c>
      <c r="U1229" s="17">
        <v>0.8</v>
      </c>
      <c r="V1229" s="17">
        <v>0</v>
      </c>
      <c r="W1229" s="17">
        <v>0.2</v>
      </c>
      <c r="X1229" s="17">
        <v>0</v>
      </c>
      <c r="Y1229" s="6" t="s">
        <v>61</v>
      </c>
      <c r="Z1229" s="6" t="s">
        <v>62</v>
      </c>
      <c r="AA1229" s="9" t="s">
        <v>94</v>
      </c>
      <c r="AB1229" s="9">
        <v>32</v>
      </c>
      <c r="AC1229" s="9" t="s">
        <v>121</v>
      </c>
      <c r="AD1229" s="9" t="s">
        <v>56</v>
      </c>
      <c r="AE1229" s="9" t="s">
        <v>72</v>
      </c>
      <c r="AF1229" s="5">
        <v>3</v>
      </c>
      <c r="AG1229" s="10">
        <f>VLOOKUP(B1229,[1]NPRS!$A$29:$O$1904,10,FALSE)</f>
        <v>9.09</v>
      </c>
      <c r="AH1229" s="5" t="s">
        <v>1698</v>
      </c>
      <c r="AI1229" s="6" t="str">
        <f>IF(VLOOKUP(B1229,'[1]intensive 2019'!$A$2:$E$145,1,TRUE)=B1229,"Y","N")</f>
        <v>Y</v>
      </c>
      <c r="AJ1229" s="6" t="str">
        <f>IF(VLOOKUP(B1229,[1]PWI!$A$2:$B$239,1,FALSE)=B1229,"Y","N")</f>
        <v>Y</v>
      </c>
      <c r="AK1229" s="5">
        <v>18</v>
      </c>
      <c r="AL1229" s="6" t="s">
        <v>50</v>
      </c>
      <c r="AM1229" s="6" t="s">
        <v>50</v>
      </c>
      <c r="AN1229" s="6" t="s">
        <v>50</v>
      </c>
      <c r="AO1229" s="6" t="s">
        <v>50</v>
      </c>
      <c r="AP1229" s="6" t="s">
        <v>50</v>
      </c>
    </row>
    <row r="1230" spans="1:42" hidden="1">
      <c r="A1230" s="5">
        <v>1229</v>
      </c>
      <c r="B1230" s="5" t="s">
        <v>2232</v>
      </c>
      <c r="C1230" s="6" t="str">
        <f>IF(VLOOKUP(B1230,'[1]Current Slope List'!$A$29:$M$1904,1,FALSE)=B1230,"Y","N")</f>
        <v>Y</v>
      </c>
      <c r="D1230" s="5" t="str">
        <f>VLOOKUP(B1230,'[1]Current Slope List'!$A$29:$M$1904,2,FALSE)</f>
        <v>15NE-C/FR89</v>
      </c>
      <c r="E1230" s="5">
        <f>VLOOKUP(B1230,'[1]Current Slope List'!$A$29:$M$1904,3,FALSE)</f>
        <v>0</v>
      </c>
      <c r="F1230" s="6" t="str">
        <f t="shared" si="38"/>
        <v>WHOLE</v>
      </c>
      <c r="G1230" s="6" t="str">
        <f>VLOOKUP(B1230,'[1]Current Slope List'!$A$29:$M$1904,4,FALSE)</f>
        <v>WS&amp;L</v>
      </c>
      <c r="H1230" s="6" t="str">
        <f>VLOOKUP(B1230,'[1]Current Slope List'!$A$29:$M$1904,5,FALSE)</f>
        <v>S</v>
      </c>
      <c r="I1230" s="6" t="s">
        <v>2152</v>
      </c>
      <c r="K1230" s="6">
        <f>VLOOKUP(B1230,'[1]Current Slope List'!$A$29:$M$1904,11,FALSE)</f>
        <v>0</v>
      </c>
      <c r="L1230" s="5" t="s">
        <v>2190</v>
      </c>
      <c r="M1230" s="5" t="s">
        <v>2191</v>
      </c>
      <c r="N1230" s="5" t="s">
        <v>1697</v>
      </c>
      <c r="O1230" s="7" t="s">
        <v>125</v>
      </c>
      <c r="P1230" s="7">
        <v>40</v>
      </c>
      <c r="Q1230" s="7">
        <v>35</v>
      </c>
      <c r="R1230" s="7">
        <v>45</v>
      </c>
      <c r="S1230" s="7">
        <f t="shared" si="39"/>
        <v>1575</v>
      </c>
      <c r="T1230" s="17">
        <v>0</v>
      </c>
      <c r="U1230" s="17">
        <v>0</v>
      </c>
      <c r="V1230" s="17">
        <v>0</v>
      </c>
      <c r="W1230" s="17">
        <v>1</v>
      </c>
      <c r="X1230" s="17">
        <v>0</v>
      </c>
      <c r="Y1230" s="6" t="s">
        <v>61</v>
      </c>
      <c r="Z1230" s="6" t="s">
        <v>72</v>
      </c>
      <c r="AA1230" s="9" t="s">
        <v>478</v>
      </c>
      <c r="AB1230" s="9" t="s">
        <v>249</v>
      </c>
      <c r="AC1230" s="9" t="s">
        <v>71</v>
      </c>
      <c r="AD1230" s="9" t="s">
        <v>113</v>
      </c>
      <c r="AE1230" s="9" t="s">
        <v>72</v>
      </c>
      <c r="AF1230" s="5">
        <v>3</v>
      </c>
      <c r="AG1230" s="10">
        <f>VLOOKUP(B1230,[1]NPRS!$A$29:$O$1904,10,FALSE)</f>
        <v>0.14000000000000001</v>
      </c>
      <c r="AH1230" s="5" t="s">
        <v>1698</v>
      </c>
      <c r="AI1230" s="6" t="str">
        <f>IF(VLOOKUP(B1230,'[1]intensive 2019'!$A$2:$E$145,1,TRUE)=B1230,"Y","N")</f>
        <v>N</v>
      </c>
      <c r="AJ1230" s="6" t="s">
        <v>50</v>
      </c>
      <c r="AK1230" s="5">
        <v>3</v>
      </c>
      <c r="AL1230" s="6" t="s">
        <v>50</v>
      </c>
      <c r="AM1230" s="6" t="s">
        <v>50</v>
      </c>
      <c r="AN1230" s="6" t="s">
        <v>50</v>
      </c>
      <c r="AO1230" s="6" t="str">
        <f>IF(VLOOKUP(B1230,[1]Roadside!$B$2:$D$186,1,FALSE)=B1230,"Y","N")</f>
        <v>Y</v>
      </c>
      <c r="AP1230" s="6" t="s">
        <v>50</v>
      </c>
    </row>
    <row r="1231" spans="1:42" hidden="1">
      <c r="A1231" s="5">
        <v>1230</v>
      </c>
      <c r="B1231" s="5" t="s">
        <v>2233</v>
      </c>
      <c r="C1231" s="6" t="str">
        <f>IF(VLOOKUP(B1231,'[1]Current Slope List'!$A$29:$M$1904,1,FALSE)=B1231,"Y","N")</f>
        <v>Y</v>
      </c>
      <c r="D1231" s="5" t="str">
        <f>VLOOKUP(B1231,'[1]Current Slope List'!$A$29:$M$1904,2,FALSE)</f>
        <v>15NE-C/F90</v>
      </c>
      <c r="E1231" s="5">
        <f>VLOOKUP(B1231,'[1]Current Slope List'!$A$29:$M$1904,3,FALSE)</f>
        <v>0</v>
      </c>
      <c r="F1231" s="6" t="str">
        <f t="shared" si="38"/>
        <v>WHOLE</v>
      </c>
      <c r="G1231" s="6" t="str">
        <f>VLOOKUP(B1231,'[1]Current Slope List'!$A$29:$M$1904,4,FALSE)</f>
        <v>WS&amp;L</v>
      </c>
      <c r="H1231" s="6" t="str">
        <f>VLOOKUP(B1231,'[1]Current Slope List'!$A$29:$M$1904,5,FALSE)</f>
        <v>S</v>
      </c>
      <c r="I1231" s="6" t="s">
        <v>2152</v>
      </c>
      <c r="K1231" s="6">
        <f>VLOOKUP(B1231,'[1]Current Slope List'!$A$29:$M$1904,11,FALSE)</f>
        <v>0</v>
      </c>
      <c r="L1231" s="5" t="s">
        <v>2190</v>
      </c>
      <c r="M1231" s="5" t="s">
        <v>2193</v>
      </c>
      <c r="N1231" s="5" t="s">
        <v>1697</v>
      </c>
      <c r="O1231" s="7" t="s">
        <v>125</v>
      </c>
      <c r="P1231" s="7">
        <v>50</v>
      </c>
      <c r="Q1231" s="7">
        <v>44</v>
      </c>
      <c r="R1231" s="7">
        <v>30</v>
      </c>
      <c r="S1231" s="7">
        <f t="shared" si="39"/>
        <v>1320</v>
      </c>
      <c r="T1231" s="17">
        <v>0</v>
      </c>
      <c r="U1231" s="17">
        <v>0</v>
      </c>
      <c r="V1231" s="17">
        <v>0</v>
      </c>
      <c r="W1231" s="17">
        <v>1</v>
      </c>
      <c r="X1231" s="17">
        <v>0</v>
      </c>
      <c r="Y1231" s="6" t="s">
        <v>61</v>
      </c>
      <c r="Z1231" s="6" t="s">
        <v>62</v>
      </c>
      <c r="AA1231" s="9" t="s">
        <v>116</v>
      </c>
      <c r="AB1231" s="9" t="s">
        <v>116</v>
      </c>
      <c r="AC1231" s="9" t="s">
        <v>116</v>
      </c>
      <c r="AD1231" s="9" t="s">
        <v>116</v>
      </c>
      <c r="AE1231" s="9" t="s">
        <v>49</v>
      </c>
      <c r="AF1231" s="5">
        <v>3</v>
      </c>
      <c r="AG1231" s="10">
        <f>VLOOKUP(B1231,[1]NPRS!$A$29:$O$1904,10,FALSE)</f>
        <v>0.41</v>
      </c>
      <c r="AH1231" s="5" t="s">
        <v>1698</v>
      </c>
      <c r="AI1231" s="6" t="str">
        <f>IF(VLOOKUP(B1231,'[1]intensive 2019'!$A$2:$E$145,1,TRUE)=B1231,"Y","N")</f>
        <v>N</v>
      </c>
      <c r="AJ1231" s="6" t="s">
        <v>50</v>
      </c>
      <c r="AK1231" s="5">
        <v>1</v>
      </c>
      <c r="AL1231" s="6" t="s">
        <v>50</v>
      </c>
      <c r="AM1231" s="6" t="s">
        <v>50</v>
      </c>
      <c r="AN1231" s="6" t="s">
        <v>50</v>
      </c>
      <c r="AO1231" s="6" t="str">
        <f>IF(VLOOKUP(B1231,[1]Roadside!$B$2:$D$186,1,FALSE)=B1231,"Y","N")</f>
        <v>Y</v>
      </c>
      <c r="AP1231" s="6" t="s">
        <v>50</v>
      </c>
    </row>
    <row r="1232" spans="1:42" hidden="1">
      <c r="A1232" s="5">
        <v>1231</v>
      </c>
      <c r="B1232" s="5" t="s">
        <v>2234</v>
      </c>
      <c r="C1232" s="6" t="str">
        <f>IF(VLOOKUP(B1232,'[1]Current Slope List'!$A$29:$M$1904,1,FALSE)=B1232,"Y","N")</f>
        <v>Y</v>
      </c>
      <c r="D1232" s="5" t="str">
        <f>VLOOKUP(B1232,'[1]Current Slope List'!$A$29:$M$1904,2,FALSE)</f>
        <v>15NE-C/F91</v>
      </c>
      <c r="E1232" s="5">
        <f>VLOOKUP(B1232,'[1]Current Slope List'!$A$29:$M$1904,3,FALSE)</f>
        <v>0</v>
      </c>
      <c r="F1232" s="6" t="str">
        <f t="shared" si="38"/>
        <v>WHOLE</v>
      </c>
      <c r="G1232" s="6" t="str">
        <f>VLOOKUP(B1232,'[1]Current Slope List'!$A$29:$M$1904,4,FALSE)</f>
        <v>WS&amp;L</v>
      </c>
      <c r="H1232" s="6" t="str">
        <f>VLOOKUP(B1232,'[1]Current Slope List'!$A$29:$M$1904,5,FALSE)</f>
        <v>S</v>
      </c>
      <c r="I1232" s="6" t="s">
        <v>2152</v>
      </c>
      <c r="K1232" s="6">
        <f>VLOOKUP(B1232,'[1]Current Slope List'!$A$29:$M$1904,11,FALSE)</f>
        <v>0</v>
      </c>
      <c r="L1232" s="5" t="s">
        <v>2190</v>
      </c>
      <c r="M1232" s="5" t="s">
        <v>2193</v>
      </c>
      <c r="N1232" s="5" t="s">
        <v>1697</v>
      </c>
      <c r="O1232" s="7" t="s">
        <v>46</v>
      </c>
      <c r="P1232" s="7">
        <v>45</v>
      </c>
      <c r="Q1232" s="7">
        <v>6</v>
      </c>
      <c r="R1232" s="7">
        <v>20</v>
      </c>
      <c r="S1232" s="7">
        <f t="shared" si="39"/>
        <v>120</v>
      </c>
      <c r="T1232" s="17">
        <v>0</v>
      </c>
      <c r="U1232" s="17">
        <v>1</v>
      </c>
      <c r="V1232" s="17">
        <v>0</v>
      </c>
      <c r="W1232" s="17">
        <v>0</v>
      </c>
      <c r="X1232" s="17">
        <v>0</v>
      </c>
      <c r="Y1232" s="6" t="s">
        <v>61</v>
      </c>
      <c r="Z1232" s="6" t="s">
        <v>62</v>
      </c>
      <c r="AA1232" s="9" t="s">
        <v>116</v>
      </c>
      <c r="AB1232" s="9" t="s">
        <v>116</v>
      </c>
      <c r="AC1232" s="9" t="s">
        <v>116</v>
      </c>
      <c r="AD1232" s="9" t="s">
        <v>116</v>
      </c>
      <c r="AE1232" s="9" t="s">
        <v>49</v>
      </c>
      <c r="AF1232" s="5">
        <v>3</v>
      </c>
      <c r="AG1232" s="10">
        <f>VLOOKUP(B1232,[1]NPRS!$A$29:$O$1904,10,FALSE)</f>
        <v>0</v>
      </c>
      <c r="AH1232" s="5" t="s">
        <v>1698</v>
      </c>
      <c r="AI1232" s="6" t="str">
        <f>IF(VLOOKUP(B1232,'[1]intensive 2019'!$A$2:$E$145,1,TRUE)=B1232,"Y","N")</f>
        <v>N</v>
      </c>
      <c r="AJ1232" s="6" t="str">
        <f>IF(VLOOKUP(B1232,[1]PWI!$A$2:$B$239,1,FALSE)=B1232,"Y","N")</f>
        <v>Y</v>
      </c>
      <c r="AK1232" s="5">
        <v>6</v>
      </c>
      <c r="AL1232" s="6" t="s">
        <v>50</v>
      </c>
      <c r="AM1232" s="6" t="s">
        <v>50</v>
      </c>
      <c r="AN1232" s="6" t="s">
        <v>50</v>
      </c>
      <c r="AO1232" s="6" t="str">
        <f>IF(VLOOKUP(B1232,[1]Roadside!$B$2:$D$186,1,FALSE)=B1232,"Y","N")</f>
        <v>Y</v>
      </c>
      <c r="AP1232" s="6" t="s">
        <v>50</v>
      </c>
    </row>
    <row r="1233" spans="1:42" hidden="1">
      <c r="A1233" s="5">
        <v>1232</v>
      </c>
      <c r="B1233" s="5" t="s">
        <v>2235</v>
      </c>
      <c r="C1233" s="6" t="str">
        <f>IF(VLOOKUP(B1233,'[1]Current Slope List'!$A$29:$M$1904,1,FALSE)=B1233,"Y","N")</f>
        <v>Y</v>
      </c>
      <c r="D1233" s="5" t="str">
        <f>VLOOKUP(B1233,'[1]Current Slope List'!$A$29:$M$1904,2,FALSE)</f>
        <v>15NE-C/C459</v>
      </c>
      <c r="E1233" s="5">
        <f>VLOOKUP(B1233,'[1]Current Slope List'!$A$29:$M$1904,3,FALSE)</f>
        <v>0</v>
      </c>
      <c r="F1233" s="6" t="str">
        <f t="shared" si="38"/>
        <v>WHOLE</v>
      </c>
      <c r="G1233" s="6" t="str">
        <f>VLOOKUP(B1233,'[1]Current Slope List'!$A$29:$M$1904,4,FALSE)</f>
        <v>WS&amp;L</v>
      </c>
      <c r="H1233" s="6" t="str">
        <f>VLOOKUP(B1233,'[1]Current Slope List'!$A$29:$M$1904,5,FALSE)</f>
        <v>S</v>
      </c>
      <c r="I1233" s="6" t="s">
        <v>2152</v>
      </c>
      <c r="K1233" s="6">
        <f>VLOOKUP(B1233,'[1]Current Slope List'!$A$29:$M$1904,11,FALSE)</f>
        <v>0</v>
      </c>
      <c r="L1233" s="5" t="s">
        <v>2190</v>
      </c>
      <c r="M1233" s="5" t="s">
        <v>2191</v>
      </c>
      <c r="N1233" s="5" t="s">
        <v>1697</v>
      </c>
      <c r="O1233" s="7" t="s">
        <v>46</v>
      </c>
      <c r="P1233" s="7">
        <v>55</v>
      </c>
      <c r="Q1233" s="7">
        <v>5.8</v>
      </c>
      <c r="R1233" s="7">
        <v>31</v>
      </c>
      <c r="S1233" s="7">
        <f t="shared" si="39"/>
        <v>179.79999999999998</v>
      </c>
      <c r="T1233" s="17">
        <v>0</v>
      </c>
      <c r="U1233" s="17">
        <v>0</v>
      </c>
      <c r="V1233" s="17">
        <v>0</v>
      </c>
      <c r="W1233" s="17">
        <v>1</v>
      </c>
      <c r="X1233" s="17">
        <v>0</v>
      </c>
      <c r="Y1233" s="6" t="s">
        <v>61</v>
      </c>
      <c r="Z1233" s="6" t="s">
        <v>72</v>
      </c>
      <c r="AA1233" s="9" t="s">
        <v>116</v>
      </c>
      <c r="AB1233" s="9" t="s">
        <v>116</v>
      </c>
      <c r="AC1233" s="9" t="s">
        <v>116</v>
      </c>
      <c r="AD1233" s="9" t="s">
        <v>116</v>
      </c>
      <c r="AE1233" s="9" t="s">
        <v>49</v>
      </c>
      <c r="AF1233" s="5">
        <v>2</v>
      </c>
      <c r="AG1233" s="10">
        <f>VLOOKUP(B1233,[1]NPRS!$A$29:$O$1904,10,FALSE)</f>
        <v>0.04</v>
      </c>
      <c r="AH1233" s="5" t="s">
        <v>1698</v>
      </c>
      <c r="AI1233" s="6" t="str">
        <f>IF(VLOOKUP(B1233,'[1]intensive 2019'!$A$2:$E$145,1,TRUE)=B1233,"Y","N")</f>
        <v>N</v>
      </c>
      <c r="AJ1233" s="6" t="s">
        <v>50</v>
      </c>
      <c r="AK1233" s="5">
        <v>7</v>
      </c>
      <c r="AL1233" s="6" t="s">
        <v>50</v>
      </c>
      <c r="AM1233" s="6" t="s">
        <v>50</v>
      </c>
      <c r="AN1233" s="6" t="s">
        <v>50</v>
      </c>
      <c r="AO1233" s="6" t="s">
        <v>50</v>
      </c>
      <c r="AP1233" s="6" t="s">
        <v>50</v>
      </c>
    </row>
    <row r="1234" spans="1:42" hidden="1">
      <c r="A1234" s="5">
        <v>1233</v>
      </c>
      <c r="B1234" s="5" t="s">
        <v>2236</v>
      </c>
      <c r="C1234" s="6" t="str">
        <f>IF(VLOOKUP(B1234,'[1]Current Slope List'!$A$29:$M$1904,1,FALSE)=B1234,"Y","N")</f>
        <v>Y</v>
      </c>
      <c r="D1234" s="5" t="str">
        <f>VLOOKUP(B1234,'[1]Current Slope List'!$A$29:$M$1904,2,FALSE)</f>
        <v>15NE-A/CR337</v>
      </c>
      <c r="E1234" s="5">
        <f>VLOOKUP(B1234,'[1]Current Slope List'!$A$29:$M$1904,3,FALSE)</f>
        <v>1</v>
      </c>
      <c r="F1234" s="6">
        <f t="shared" si="38"/>
        <v>1</v>
      </c>
      <c r="G1234" s="6" t="str">
        <f>VLOOKUP(B1234,'[1]Current Slope List'!$A$29:$M$1904,4,FALSE)</f>
        <v>WS&amp;L</v>
      </c>
      <c r="H1234" s="6" t="str">
        <f>VLOOKUP(B1234,'[1]Current Slope List'!$A$29:$M$1904,5,FALSE)</f>
        <v>S</v>
      </c>
      <c r="I1234" s="6" t="s">
        <v>2152</v>
      </c>
      <c r="K1234" s="6">
        <f>VLOOKUP(B1234,'[1]Current Slope List'!$A$29:$M$1904,11,FALSE)</f>
        <v>0</v>
      </c>
      <c r="L1234" s="5" t="s">
        <v>2237</v>
      </c>
      <c r="M1234" s="5" t="s">
        <v>2238</v>
      </c>
      <c r="N1234" s="5" t="s">
        <v>1909</v>
      </c>
      <c r="O1234" s="7" t="s">
        <v>46</v>
      </c>
      <c r="P1234" s="7">
        <v>30</v>
      </c>
      <c r="Q1234" s="7">
        <v>3</v>
      </c>
      <c r="R1234" s="7">
        <v>5</v>
      </c>
      <c r="S1234" s="7">
        <f t="shared" si="39"/>
        <v>15</v>
      </c>
      <c r="T1234" s="17">
        <v>0</v>
      </c>
      <c r="U1234" s="17">
        <v>0</v>
      </c>
      <c r="V1234" s="17">
        <v>1</v>
      </c>
      <c r="W1234" s="17">
        <v>0</v>
      </c>
      <c r="X1234" s="17">
        <v>0</v>
      </c>
      <c r="Y1234" s="6" t="s">
        <v>61</v>
      </c>
      <c r="Z1234" s="6" t="s">
        <v>72</v>
      </c>
      <c r="AA1234" s="9" t="s">
        <v>270</v>
      </c>
      <c r="AB1234" s="9" t="s">
        <v>271</v>
      </c>
      <c r="AC1234" s="9">
        <v>90</v>
      </c>
      <c r="AD1234" s="9" t="s">
        <v>79</v>
      </c>
      <c r="AE1234" s="9" t="s">
        <v>62</v>
      </c>
      <c r="AF1234" s="5">
        <v>3</v>
      </c>
      <c r="AG1234" s="10">
        <f>VLOOKUP(B1234,[1]NPRS!$A$29:$O$1904,10,FALSE)</f>
        <v>1.32</v>
      </c>
      <c r="AH1234" s="5" t="s">
        <v>1728</v>
      </c>
      <c r="AI1234" s="6" t="str">
        <f>IF(VLOOKUP(B1234,'[1]intensive 2019'!$A$2:$E$145,1,TRUE)=B1234,"Y","N")</f>
        <v>N</v>
      </c>
      <c r="AJ1234" s="6" t="s">
        <v>50</v>
      </c>
      <c r="AL1234" s="6" t="s">
        <v>50</v>
      </c>
      <c r="AM1234" s="6" t="s">
        <v>50</v>
      </c>
      <c r="AN1234" s="6" t="s">
        <v>50</v>
      </c>
      <c r="AO1234" s="6" t="s">
        <v>50</v>
      </c>
      <c r="AP1234" s="6" t="s">
        <v>50</v>
      </c>
    </row>
    <row r="1235" spans="1:42" hidden="1">
      <c r="A1235" s="5">
        <v>1234</v>
      </c>
      <c r="B1235" s="5" t="s">
        <v>2239</v>
      </c>
      <c r="C1235" s="6" t="str">
        <f>IF(VLOOKUP(B1235,'[1]Current Slope List'!$A$29:$M$1904,1,FALSE)=B1235,"Y","N")</f>
        <v>Y</v>
      </c>
      <c r="D1235" s="5" t="str">
        <f>VLOOKUP(B1235,'[1]Current Slope List'!$A$29:$M$1904,2,FALSE)</f>
        <v>15NE-A/F87</v>
      </c>
      <c r="E1235" s="5">
        <f>VLOOKUP(B1235,'[1]Current Slope List'!$A$29:$M$1904,3,FALSE)</f>
        <v>0</v>
      </c>
      <c r="F1235" s="6" t="str">
        <f t="shared" si="38"/>
        <v>WHOLE</v>
      </c>
      <c r="G1235" s="6" t="str">
        <f>VLOOKUP(B1235,'[1]Current Slope List'!$A$29:$M$1904,4,FALSE)</f>
        <v>WS&amp;L</v>
      </c>
      <c r="H1235" s="6" t="str">
        <f>VLOOKUP(B1235,'[1]Current Slope List'!$A$29:$M$1904,5,FALSE)</f>
        <v>S</v>
      </c>
      <c r="I1235" s="6" t="s">
        <v>2152</v>
      </c>
      <c r="K1235" s="6">
        <f>VLOOKUP(B1235,'[1]Current Slope List'!$A$29:$M$1904,11,FALSE)</f>
        <v>0</v>
      </c>
      <c r="L1235" s="5" t="s">
        <v>2237</v>
      </c>
      <c r="M1235" s="5" t="s">
        <v>2238</v>
      </c>
      <c r="N1235" s="5" t="s">
        <v>1909</v>
      </c>
      <c r="O1235" s="7" t="s">
        <v>46</v>
      </c>
      <c r="P1235" s="7">
        <v>30</v>
      </c>
      <c r="Q1235" s="7">
        <v>15</v>
      </c>
      <c r="R1235" s="7">
        <v>40</v>
      </c>
      <c r="S1235" s="7">
        <f t="shared" si="39"/>
        <v>600</v>
      </c>
      <c r="T1235" s="17">
        <v>0</v>
      </c>
      <c r="U1235" s="17">
        <v>0.7</v>
      </c>
      <c r="V1235" s="17">
        <v>0</v>
      </c>
      <c r="W1235" s="17">
        <v>0.3</v>
      </c>
      <c r="X1235" s="17">
        <v>0</v>
      </c>
      <c r="Y1235" s="6" t="s">
        <v>61</v>
      </c>
      <c r="Z1235" s="6" t="s">
        <v>62</v>
      </c>
      <c r="AA1235" s="9" t="s">
        <v>116</v>
      </c>
      <c r="AB1235" s="9" t="s">
        <v>116</v>
      </c>
      <c r="AC1235" s="9" t="s">
        <v>116</v>
      </c>
      <c r="AD1235" s="9" t="s">
        <v>116</v>
      </c>
      <c r="AE1235" s="9" t="s">
        <v>49</v>
      </c>
      <c r="AF1235" s="5">
        <v>1</v>
      </c>
      <c r="AG1235" s="10">
        <f>VLOOKUP(B1235,[1]NPRS!$A$29:$O$1904,10,FALSE)</f>
        <v>9.14</v>
      </c>
      <c r="AH1235" s="5" t="s">
        <v>1698</v>
      </c>
      <c r="AI1235" s="6" t="str">
        <f>IF(VLOOKUP(B1235,'[1]intensive 2019'!$A$2:$E$145,1,TRUE)=B1235,"Y","N")</f>
        <v>N</v>
      </c>
      <c r="AJ1235" s="6" t="str">
        <f>IF(VLOOKUP(B1235,[1]PWI!$A$2:$B$239,1,FALSE)=B1235,"Y","N")</f>
        <v>Y</v>
      </c>
      <c r="AK1235" s="5">
        <v>19</v>
      </c>
      <c r="AL1235" s="6" t="s">
        <v>50</v>
      </c>
      <c r="AM1235" s="6" t="s">
        <v>50</v>
      </c>
      <c r="AN1235" s="6" t="s">
        <v>50</v>
      </c>
      <c r="AO1235" s="6" t="s">
        <v>50</v>
      </c>
      <c r="AP1235" s="6" t="s">
        <v>50</v>
      </c>
    </row>
    <row r="1236" spans="1:42" hidden="1">
      <c r="A1236" s="5">
        <v>1235</v>
      </c>
      <c r="B1236" s="5" t="s">
        <v>2240</v>
      </c>
      <c r="C1236" s="6" t="str">
        <f>IF(VLOOKUP(B1236,'[1]Current Slope List'!$A$29:$M$1904,1,FALSE)=B1236,"Y","N")</f>
        <v>Y</v>
      </c>
      <c r="D1236" s="5" t="str">
        <f>VLOOKUP(B1236,'[1]Current Slope List'!$A$29:$M$1904,2,FALSE)</f>
        <v>15NE-A/R137</v>
      </c>
      <c r="E1236" s="5">
        <f>VLOOKUP(B1236,'[1]Current Slope List'!$A$29:$M$1904,3,FALSE)</f>
        <v>1</v>
      </c>
      <c r="F1236" s="6">
        <f t="shared" si="38"/>
        <v>1</v>
      </c>
      <c r="G1236" s="6" t="str">
        <f>VLOOKUP(B1236,'[1]Current Slope List'!$A$29:$M$1904,4,FALSE)</f>
        <v>WS&amp;L</v>
      </c>
      <c r="H1236" s="6" t="str">
        <f>VLOOKUP(B1236,'[1]Current Slope List'!$A$29:$M$1904,5,FALSE)</f>
        <v>S</v>
      </c>
      <c r="I1236" s="6" t="s">
        <v>2152</v>
      </c>
      <c r="K1236" s="6">
        <f>VLOOKUP(B1236,'[1]Current Slope List'!$A$29:$M$1904,11,FALSE)</f>
        <v>0</v>
      </c>
      <c r="L1236" s="5" t="s">
        <v>2237</v>
      </c>
      <c r="M1236" s="5" t="s">
        <v>2238</v>
      </c>
      <c r="N1236" s="5" t="s">
        <v>1909</v>
      </c>
      <c r="O1236" s="7" t="s">
        <v>46</v>
      </c>
      <c r="P1236" s="6" t="s">
        <v>49</v>
      </c>
      <c r="Q1236" s="6" t="s">
        <v>49</v>
      </c>
      <c r="R1236" s="6" t="s">
        <v>49</v>
      </c>
      <c r="S1236" s="6" t="s">
        <v>49</v>
      </c>
      <c r="T1236" s="6" t="s">
        <v>49</v>
      </c>
      <c r="U1236" s="6" t="s">
        <v>49</v>
      </c>
      <c r="V1236" s="6" t="s">
        <v>49</v>
      </c>
      <c r="W1236" s="6" t="s">
        <v>49</v>
      </c>
      <c r="X1236" s="6" t="s">
        <v>49</v>
      </c>
      <c r="Y1236" s="6" t="s">
        <v>49</v>
      </c>
      <c r="Z1236" s="6" t="s">
        <v>49</v>
      </c>
      <c r="AA1236" s="9" t="s">
        <v>391</v>
      </c>
      <c r="AB1236" s="9" t="s">
        <v>185</v>
      </c>
      <c r="AC1236" s="9" t="s">
        <v>969</v>
      </c>
      <c r="AD1236" s="9" t="s">
        <v>56</v>
      </c>
      <c r="AE1236" s="9" t="s">
        <v>72</v>
      </c>
      <c r="AF1236" s="5">
        <v>2</v>
      </c>
      <c r="AG1236" s="10">
        <f>VLOOKUP(B1236,[1]NPRS!$A$29:$O$1904,10,FALSE)</f>
        <v>8.2600000000000002E-4</v>
      </c>
      <c r="AH1236" s="5" t="s">
        <v>1728</v>
      </c>
      <c r="AI1236" s="6" t="str">
        <f>IF(VLOOKUP(B1236,'[1]intensive 2019'!$A$2:$E$145,1,TRUE)=B1236,"Y","N")</f>
        <v>N</v>
      </c>
      <c r="AJ1236" s="6" t="s">
        <v>50</v>
      </c>
      <c r="AL1236" s="6" t="s">
        <v>50</v>
      </c>
      <c r="AM1236" s="6" t="s">
        <v>50</v>
      </c>
      <c r="AN1236" s="6" t="s">
        <v>50</v>
      </c>
      <c r="AO1236" s="6" t="s">
        <v>50</v>
      </c>
      <c r="AP1236" s="6" t="s">
        <v>50</v>
      </c>
    </row>
    <row r="1237" spans="1:42" hidden="1">
      <c r="A1237" s="5">
        <v>1236</v>
      </c>
      <c r="B1237" s="5" t="s">
        <v>2241</v>
      </c>
      <c r="C1237" s="6" t="str">
        <f>IF(VLOOKUP(B1237,'[1]Current Slope List'!$A$29:$M$1904,1,FALSE)=B1237,"Y","N")</f>
        <v>Y</v>
      </c>
      <c r="D1237" s="5" t="str">
        <f>VLOOKUP(B1237,'[1]Current Slope List'!$A$29:$M$1904,2,FALSE)</f>
        <v>15NE-A/R142</v>
      </c>
      <c r="E1237" s="5">
        <f>VLOOKUP(B1237,'[1]Current Slope List'!$A$29:$M$1904,3,FALSE)</f>
        <v>0</v>
      </c>
      <c r="F1237" s="6" t="str">
        <f t="shared" si="38"/>
        <v>WHOLE</v>
      </c>
      <c r="G1237" s="6" t="str">
        <f>VLOOKUP(B1237,'[1]Current Slope List'!$A$29:$M$1904,4,FALSE)</f>
        <v>WS&amp;L</v>
      </c>
      <c r="H1237" s="6" t="str">
        <f>VLOOKUP(B1237,'[1]Current Slope List'!$A$29:$M$1904,5,FALSE)</f>
        <v>S</v>
      </c>
      <c r="I1237" s="6" t="s">
        <v>2152</v>
      </c>
      <c r="K1237" s="6">
        <f>VLOOKUP(B1237,'[1]Current Slope List'!$A$29:$M$1904,11,FALSE)</f>
        <v>0</v>
      </c>
      <c r="L1237" s="5" t="s">
        <v>2237</v>
      </c>
      <c r="M1237" s="5" t="s">
        <v>2238</v>
      </c>
      <c r="N1237" s="5" t="s">
        <v>1909</v>
      </c>
      <c r="O1237" s="7" t="s">
        <v>46</v>
      </c>
      <c r="P1237" s="6" t="s">
        <v>49</v>
      </c>
      <c r="Q1237" s="6" t="s">
        <v>49</v>
      </c>
      <c r="R1237" s="6" t="s">
        <v>49</v>
      </c>
      <c r="S1237" s="6" t="s">
        <v>49</v>
      </c>
      <c r="T1237" s="6" t="s">
        <v>49</v>
      </c>
      <c r="U1237" s="6" t="s">
        <v>49</v>
      </c>
      <c r="V1237" s="6" t="s">
        <v>49</v>
      </c>
      <c r="W1237" s="6" t="s">
        <v>49</v>
      </c>
      <c r="X1237" s="6" t="s">
        <v>49</v>
      </c>
      <c r="Y1237" s="6" t="s">
        <v>49</v>
      </c>
      <c r="Z1237" s="6" t="s">
        <v>49</v>
      </c>
      <c r="AA1237" s="9">
        <v>11</v>
      </c>
      <c r="AB1237" s="9" t="s">
        <v>2242</v>
      </c>
      <c r="AC1237" s="9" t="s">
        <v>121</v>
      </c>
      <c r="AD1237" s="9" t="s">
        <v>56</v>
      </c>
      <c r="AE1237" s="9" t="s">
        <v>72</v>
      </c>
      <c r="AF1237" s="5">
        <v>1</v>
      </c>
      <c r="AG1237" s="10">
        <f>VLOOKUP(B1237,[1]NPRS!$A$29:$O$1904,10,FALSE)</f>
        <v>0.4</v>
      </c>
      <c r="AH1237" s="5" t="s">
        <v>1728</v>
      </c>
      <c r="AI1237" s="6" t="str">
        <f>IF(VLOOKUP(B1237,'[1]intensive 2019'!$A$2:$E$145,1,TRUE)=B1237,"Y","N")</f>
        <v>N</v>
      </c>
      <c r="AJ1237" s="6" t="s">
        <v>50</v>
      </c>
      <c r="AL1237" s="6" t="s">
        <v>50</v>
      </c>
      <c r="AM1237" s="6" t="s">
        <v>50</v>
      </c>
      <c r="AN1237" s="6" t="s">
        <v>50</v>
      </c>
      <c r="AO1237" s="6" t="s">
        <v>50</v>
      </c>
      <c r="AP1237" s="6" t="s">
        <v>50</v>
      </c>
    </row>
    <row r="1238" spans="1:42" hidden="1">
      <c r="A1238" s="5">
        <v>1237</v>
      </c>
      <c r="B1238" s="5" t="s">
        <v>2243</v>
      </c>
      <c r="C1238" s="6" t="str">
        <f>IF(VLOOKUP(B1238,'[1]Current Slope List'!$A$29:$M$1904,1,FALSE)=B1238,"Y","N")</f>
        <v>Y</v>
      </c>
      <c r="D1238" s="5" t="str">
        <f>VLOOKUP(B1238,'[1]Current Slope List'!$A$29:$M$1904,2,FALSE)</f>
        <v>15NE-A/C724</v>
      </c>
      <c r="E1238" s="5">
        <f>VLOOKUP(B1238,'[1]Current Slope List'!$A$29:$M$1904,3,FALSE)</f>
        <v>0</v>
      </c>
      <c r="F1238" s="6" t="str">
        <f t="shared" si="38"/>
        <v>WHOLE</v>
      </c>
      <c r="G1238" s="6" t="str">
        <f>VLOOKUP(B1238,'[1]Current Slope List'!$A$29:$M$1904,4,FALSE)</f>
        <v>WS&amp;L</v>
      </c>
      <c r="H1238" s="6" t="str">
        <f>VLOOKUP(B1238,'[1]Current Slope List'!$A$29:$M$1904,5,FALSE)</f>
        <v>S</v>
      </c>
      <c r="I1238" s="6" t="s">
        <v>2152</v>
      </c>
      <c r="K1238" s="6">
        <f>VLOOKUP(B1238,'[1]Current Slope List'!$A$29:$M$1904,11,FALSE)</f>
        <v>0</v>
      </c>
      <c r="L1238" s="5" t="s">
        <v>2244</v>
      </c>
      <c r="M1238" s="5" t="s">
        <v>2245</v>
      </c>
      <c r="N1238" s="5" t="s">
        <v>1697</v>
      </c>
      <c r="O1238" s="7" t="s">
        <v>46</v>
      </c>
      <c r="P1238" s="7">
        <v>55</v>
      </c>
      <c r="Q1238" s="7">
        <v>6</v>
      </c>
      <c r="R1238" s="7">
        <v>12</v>
      </c>
      <c r="S1238" s="7">
        <f t="shared" si="39"/>
        <v>72</v>
      </c>
      <c r="T1238" s="17">
        <v>0.75</v>
      </c>
      <c r="U1238" s="17">
        <v>0.05</v>
      </c>
      <c r="V1238" s="17">
        <v>0.2</v>
      </c>
      <c r="W1238" s="17">
        <v>0</v>
      </c>
      <c r="X1238" s="17">
        <v>0</v>
      </c>
      <c r="Y1238" s="6" t="s">
        <v>1701</v>
      </c>
      <c r="Z1238" s="6" t="s">
        <v>62</v>
      </c>
      <c r="AA1238" s="9" t="s">
        <v>116</v>
      </c>
      <c r="AB1238" s="9" t="s">
        <v>116</v>
      </c>
      <c r="AC1238" s="9" t="s">
        <v>116</v>
      </c>
      <c r="AD1238" s="9" t="s">
        <v>116</v>
      </c>
      <c r="AE1238" s="9" t="s">
        <v>49</v>
      </c>
      <c r="AF1238" s="5">
        <v>3</v>
      </c>
      <c r="AG1238" s="10">
        <f>VLOOKUP(B1238,[1]NPRS!$A$29:$O$1904,10,FALSE)</f>
        <v>0</v>
      </c>
      <c r="AH1238" s="5" t="s">
        <v>1698</v>
      </c>
      <c r="AI1238" s="6" t="str">
        <f>IF(VLOOKUP(B1238,'[1]intensive 2019'!$A$2:$E$145,1,TRUE)=B1238,"Y","N")</f>
        <v>N</v>
      </c>
      <c r="AJ1238" s="6" t="s">
        <v>50</v>
      </c>
      <c r="AK1238" s="5">
        <v>1</v>
      </c>
      <c r="AL1238" s="6" t="s">
        <v>50</v>
      </c>
      <c r="AM1238" s="6" t="s">
        <v>50</v>
      </c>
      <c r="AN1238" s="6" t="s">
        <v>50</v>
      </c>
      <c r="AO1238" s="6" t="s">
        <v>50</v>
      </c>
      <c r="AP1238" s="6" t="s">
        <v>50</v>
      </c>
    </row>
    <row r="1239" spans="1:42" hidden="1">
      <c r="A1239" s="5">
        <v>1238</v>
      </c>
      <c r="B1239" s="5" t="s">
        <v>2246</v>
      </c>
      <c r="C1239" s="6" t="str">
        <f>IF(VLOOKUP(B1239,'[1]Current Slope List'!$A$29:$M$1904,1,FALSE)=B1239,"Y","N")</f>
        <v>Y</v>
      </c>
      <c r="D1239" s="5" t="str">
        <f>VLOOKUP(B1239,'[1]Current Slope List'!$A$29:$M$1904,2,FALSE)</f>
        <v>15NE-A/F181</v>
      </c>
      <c r="E1239" s="5">
        <f>VLOOKUP(B1239,'[1]Current Slope List'!$A$29:$M$1904,3,FALSE)</f>
        <v>0</v>
      </c>
      <c r="F1239" s="6" t="str">
        <f t="shared" si="38"/>
        <v>WHOLE</v>
      </c>
      <c r="G1239" s="6" t="str">
        <f>VLOOKUP(B1239,'[1]Current Slope List'!$A$29:$M$1904,4,FALSE)</f>
        <v>WS&amp;L</v>
      </c>
      <c r="H1239" s="6" t="str">
        <f>VLOOKUP(B1239,'[1]Current Slope List'!$A$29:$M$1904,5,FALSE)</f>
        <v>S</v>
      </c>
      <c r="I1239" s="6" t="s">
        <v>2152</v>
      </c>
      <c r="K1239" s="6">
        <f>VLOOKUP(B1239,'[1]Current Slope List'!$A$29:$M$1904,11,FALSE)</f>
        <v>0</v>
      </c>
      <c r="L1239" s="5" t="s">
        <v>2244</v>
      </c>
      <c r="M1239" s="5" t="s">
        <v>2245</v>
      </c>
      <c r="N1239" s="5" t="s">
        <v>1697</v>
      </c>
      <c r="O1239" s="7" t="s">
        <v>46</v>
      </c>
      <c r="P1239" s="7">
        <v>38</v>
      </c>
      <c r="Q1239" s="7">
        <v>3.5</v>
      </c>
      <c r="R1239" s="7">
        <v>36</v>
      </c>
      <c r="S1239" s="7">
        <f t="shared" si="39"/>
        <v>126</v>
      </c>
      <c r="T1239" s="17">
        <v>0</v>
      </c>
      <c r="U1239" s="17">
        <v>1</v>
      </c>
      <c r="V1239" s="17">
        <v>0</v>
      </c>
      <c r="W1239" s="17">
        <v>0</v>
      </c>
      <c r="X1239" s="17">
        <v>0</v>
      </c>
      <c r="Y1239" s="6" t="s">
        <v>61</v>
      </c>
      <c r="Z1239" s="6" t="s">
        <v>62</v>
      </c>
      <c r="AA1239" s="9" t="s">
        <v>116</v>
      </c>
      <c r="AB1239" s="9" t="s">
        <v>116</v>
      </c>
      <c r="AC1239" s="9" t="s">
        <v>116</v>
      </c>
      <c r="AD1239" s="9" t="s">
        <v>116</v>
      </c>
      <c r="AE1239" s="9" t="s">
        <v>49</v>
      </c>
      <c r="AF1239" s="5">
        <v>2</v>
      </c>
      <c r="AG1239" s="10">
        <f>VLOOKUP(B1239,[1]NPRS!$A$29:$O$1904,10,FALSE)</f>
        <v>0.02</v>
      </c>
      <c r="AH1239" s="5" t="s">
        <v>1698</v>
      </c>
      <c r="AI1239" s="6" t="str">
        <f>IF(VLOOKUP(B1239,'[1]intensive 2019'!$A$2:$E$145,1,TRUE)=B1239,"Y","N")</f>
        <v>N</v>
      </c>
      <c r="AJ1239" s="6" t="s">
        <v>50</v>
      </c>
      <c r="AK1239" s="5">
        <v>10</v>
      </c>
      <c r="AL1239" s="6" t="s">
        <v>50</v>
      </c>
      <c r="AM1239" s="6" t="s">
        <v>50</v>
      </c>
      <c r="AN1239" s="6" t="s">
        <v>50</v>
      </c>
      <c r="AO1239" s="6" t="str">
        <f>IF(VLOOKUP(B1239,[1]Roadside!$B$2:$D$186,1,FALSE)=B1239,"Y","N")</f>
        <v>Y</v>
      </c>
      <c r="AP1239" s="6" t="s">
        <v>50</v>
      </c>
    </row>
    <row r="1240" spans="1:42" hidden="1">
      <c r="A1240" s="5">
        <v>1239</v>
      </c>
      <c r="B1240" s="5" t="s">
        <v>2247</v>
      </c>
      <c r="C1240" s="6" t="str">
        <f>IF(VLOOKUP(B1240,'[1]Current Slope List'!$A$29:$M$1904,1,FALSE)=B1240,"Y","N")</f>
        <v>Y</v>
      </c>
      <c r="D1240" s="5" t="str">
        <f>VLOOKUP(B1240,'[1]Current Slope List'!$A$29:$M$1904,2,FALSE)</f>
        <v>15NE-A/F202</v>
      </c>
      <c r="E1240" s="5">
        <f>VLOOKUP(B1240,'[1]Current Slope List'!$A$29:$M$1904,3,FALSE)</f>
        <v>0</v>
      </c>
      <c r="F1240" s="6" t="str">
        <f t="shared" si="38"/>
        <v>WHOLE</v>
      </c>
      <c r="G1240" s="6" t="str">
        <f>VLOOKUP(B1240,'[1]Current Slope List'!$A$29:$M$1904,4,FALSE)</f>
        <v>WS&amp;L</v>
      </c>
      <c r="H1240" s="6" t="str">
        <f>VLOOKUP(B1240,'[1]Current Slope List'!$A$29:$M$1904,5,FALSE)</f>
        <v>S</v>
      </c>
      <c r="I1240" s="6" t="s">
        <v>2152</v>
      </c>
      <c r="K1240" s="6">
        <f>VLOOKUP(B1240,'[1]Current Slope List'!$A$29:$M$1904,11,FALSE)</f>
        <v>0</v>
      </c>
      <c r="L1240" s="5" t="s">
        <v>2244</v>
      </c>
      <c r="M1240" s="5" t="s">
        <v>2245</v>
      </c>
      <c r="N1240" s="5" t="s">
        <v>1697</v>
      </c>
      <c r="O1240" s="7" t="s">
        <v>125</v>
      </c>
      <c r="P1240" s="7">
        <v>30</v>
      </c>
      <c r="Q1240" s="7">
        <v>6</v>
      </c>
      <c r="R1240" s="7">
        <v>19</v>
      </c>
      <c r="S1240" s="7">
        <f t="shared" si="39"/>
        <v>114</v>
      </c>
      <c r="T1240" s="17">
        <v>0.1</v>
      </c>
      <c r="U1240" s="17">
        <v>0.6</v>
      </c>
      <c r="V1240" s="17">
        <v>0.3</v>
      </c>
      <c r="W1240" s="17">
        <v>0</v>
      </c>
      <c r="X1240" s="17">
        <v>0</v>
      </c>
      <c r="Y1240" s="6" t="s">
        <v>61</v>
      </c>
      <c r="Z1240" s="6" t="s">
        <v>62</v>
      </c>
      <c r="AA1240" s="9" t="s">
        <v>116</v>
      </c>
      <c r="AB1240" s="9" t="s">
        <v>116</v>
      </c>
      <c r="AC1240" s="9" t="s">
        <v>116</v>
      </c>
      <c r="AD1240" s="9" t="s">
        <v>116</v>
      </c>
      <c r="AE1240" s="9" t="s">
        <v>49</v>
      </c>
      <c r="AF1240" s="5">
        <v>3</v>
      </c>
      <c r="AG1240" s="10">
        <f>VLOOKUP(B1240,[1]NPRS!$A$29:$O$1904,10,FALSE)</f>
        <v>0</v>
      </c>
      <c r="AH1240" s="5" t="s">
        <v>1698</v>
      </c>
      <c r="AI1240" s="6" t="str">
        <f>IF(VLOOKUP(B1240,'[1]intensive 2019'!$A$2:$E$145,1,TRUE)=B1240,"Y","N")</f>
        <v>N</v>
      </c>
      <c r="AJ1240" s="6" t="s">
        <v>50</v>
      </c>
      <c r="AK1240" s="5">
        <v>0</v>
      </c>
      <c r="AL1240" s="6" t="s">
        <v>50</v>
      </c>
      <c r="AM1240" s="6" t="s">
        <v>50</v>
      </c>
      <c r="AN1240" s="6" t="s">
        <v>50</v>
      </c>
      <c r="AO1240" s="6" t="s">
        <v>50</v>
      </c>
      <c r="AP1240" s="6" t="s">
        <v>50</v>
      </c>
    </row>
    <row r="1241" spans="1:42" hidden="1">
      <c r="A1241" s="5">
        <v>1240</v>
      </c>
      <c r="B1241" s="5" t="s">
        <v>2248</v>
      </c>
      <c r="C1241" s="6" t="str">
        <f>IF(VLOOKUP(B1241,'[1]Current Slope List'!$A$29:$M$1904,1,FALSE)=B1241,"Y","N")</f>
        <v>Y</v>
      </c>
      <c r="D1241" s="5" t="str">
        <f>VLOOKUP(B1241,'[1]Current Slope List'!$A$29:$M$1904,2,FALSE)</f>
        <v>15NE-A/R170</v>
      </c>
      <c r="E1241" s="5">
        <f>VLOOKUP(B1241,'[1]Current Slope List'!$A$29:$M$1904,3,FALSE)</f>
        <v>0</v>
      </c>
      <c r="F1241" s="6" t="str">
        <f t="shared" si="38"/>
        <v>WHOLE</v>
      </c>
      <c r="G1241" s="6" t="str">
        <f>VLOOKUP(B1241,'[1]Current Slope List'!$A$29:$M$1904,4,FALSE)</f>
        <v>WS&amp;L</v>
      </c>
      <c r="H1241" s="6" t="str">
        <f>VLOOKUP(B1241,'[1]Current Slope List'!$A$29:$M$1904,5,FALSE)</f>
        <v>S</v>
      </c>
      <c r="I1241" s="6" t="s">
        <v>2152</v>
      </c>
      <c r="K1241" s="6">
        <f>VLOOKUP(B1241,'[1]Current Slope List'!$A$29:$M$1904,11,FALSE)</f>
        <v>0</v>
      </c>
      <c r="L1241" s="5" t="s">
        <v>2244</v>
      </c>
      <c r="M1241" s="5" t="s">
        <v>2245</v>
      </c>
      <c r="N1241" s="5" t="s">
        <v>1697</v>
      </c>
      <c r="O1241" s="7" t="s">
        <v>46</v>
      </c>
      <c r="P1241" s="6" t="s">
        <v>49</v>
      </c>
      <c r="Q1241" s="6" t="s">
        <v>49</v>
      </c>
      <c r="R1241" s="6" t="s">
        <v>49</v>
      </c>
      <c r="S1241" s="6" t="s">
        <v>49</v>
      </c>
      <c r="T1241" s="6" t="s">
        <v>49</v>
      </c>
      <c r="U1241" s="6" t="s">
        <v>49</v>
      </c>
      <c r="V1241" s="6" t="s">
        <v>49</v>
      </c>
      <c r="W1241" s="6" t="s">
        <v>49</v>
      </c>
      <c r="X1241" s="6" t="s">
        <v>49</v>
      </c>
      <c r="Y1241" s="6" t="s">
        <v>49</v>
      </c>
      <c r="Z1241" s="6" t="s">
        <v>49</v>
      </c>
      <c r="AA1241" s="9" t="s">
        <v>248</v>
      </c>
      <c r="AB1241" s="9" t="s">
        <v>404</v>
      </c>
      <c r="AC1241" s="9" t="s">
        <v>55</v>
      </c>
      <c r="AD1241" s="9" t="s">
        <v>250</v>
      </c>
      <c r="AE1241" s="9" t="s">
        <v>72</v>
      </c>
      <c r="AF1241" s="5">
        <v>2</v>
      </c>
      <c r="AG1241" s="10">
        <f>VLOOKUP(B1241,[1]NPRS!$A$29:$O$1904,10,FALSE)</f>
        <v>7.78</v>
      </c>
      <c r="AH1241" s="5" t="s">
        <v>1728</v>
      </c>
      <c r="AI1241" s="6" t="str">
        <f>IF(VLOOKUP(B1241,'[1]intensive 2019'!$A$2:$E$145,1,TRUE)=B1241,"Y","N")</f>
        <v>N</v>
      </c>
      <c r="AJ1241" s="6" t="s">
        <v>50</v>
      </c>
      <c r="AL1241" s="6" t="s">
        <v>50</v>
      </c>
      <c r="AM1241" s="6" t="s">
        <v>50</v>
      </c>
      <c r="AN1241" s="6" t="s">
        <v>50</v>
      </c>
      <c r="AO1241" s="6" t="s">
        <v>50</v>
      </c>
      <c r="AP1241" s="6" t="s">
        <v>50</v>
      </c>
    </row>
    <row r="1242" spans="1:42" hidden="1">
      <c r="A1242" s="5">
        <v>1241</v>
      </c>
      <c r="B1242" s="5" t="s">
        <v>2249</v>
      </c>
      <c r="C1242" s="6" t="str">
        <f>IF(VLOOKUP(B1242,'[1]Current Slope List'!$A$29:$M$1904,1,FALSE)=B1242,"Y","N")</f>
        <v>Y</v>
      </c>
      <c r="D1242" s="5" t="str">
        <f>VLOOKUP(B1242,'[1]Current Slope List'!$A$29:$M$1904,2,FALSE)</f>
        <v>15NE-A/R171</v>
      </c>
      <c r="E1242" s="5">
        <f>VLOOKUP(B1242,'[1]Current Slope List'!$A$29:$M$1904,3,FALSE)</f>
        <v>0</v>
      </c>
      <c r="F1242" s="6" t="str">
        <f t="shared" si="38"/>
        <v>WHOLE</v>
      </c>
      <c r="G1242" s="6" t="str">
        <f>VLOOKUP(B1242,'[1]Current Slope List'!$A$29:$M$1904,4,FALSE)</f>
        <v>WS&amp;L</v>
      </c>
      <c r="H1242" s="6" t="str">
        <f>VLOOKUP(B1242,'[1]Current Slope List'!$A$29:$M$1904,5,FALSE)</f>
        <v>S</v>
      </c>
      <c r="I1242" s="6" t="s">
        <v>2152</v>
      </c>
      <c r="K1242" s="6">
        <f>VLOOKUP(B1242,'[1]Current Slope List'!$A$29:$M$1904,11,FALSE)</f>
        <v>0</v>
      </c>
      <c r="L1242" s="5" t="s">
        <v>2244</v>
      </c>
      <c r="M1242" s="5" t="s">
        <v>2245</v>
      </c>
      <c r="N1242" s="5" t="s">
        <v>1697</v>
      </c>
      <c r="O1242" s="7" t="s">
        <v>46</v>
      </c>
      <c r="P1242" s="6" t="s">
        <v>49</v>
      </c>
      <c r="Q1242" s="6" t="s">
        <v>49</v>
      </c>
      <c r="R1242" s="6" t="s">
        <v>49</v>
      </c>
      <c r="S1242" s="6" t="s">
        <v>49</v>
      </c>
      <c r="T1242" s="6" t="s">
        <v>49</v>
      </c>
      <c r="U1242" s="6" t="s">
        <v>49</v>
      </c>
      <c r="V1242" s="6" t="s">
        <v>49</v>
      </c>
      <c r="W1242" s="6" t="s">
        <v>49</v>
      </c>
      <c r="X1242" s="6" t="s">
        <v>49</v>
      </c>
      <c r="Y1242" s="6" t="s">
        <v>49</v>
      </c>
      <c r="Z1242" s="6" t="s">
        <v>49</v>
      </c>
      <c r="AA1242" s="9" t="s">
        <v>270</v>
      </c>
      <c r="AB1242" s="9" t="s">
        <v>201</v>
      </c>
      <c r="AC1242" s="9" t="s">
        <v>121</v>
      </c>
      <c r="AD1242" s="9" t="s">
        <v>113</v>
      </c>
      <c r="AE1242" s="9" t="s">
        <v>62</v>
      </c>
      <c r="AF1242" s="5">
        <v>3</v>
      </c>
      <c r="AG1242" s="10">
        <f>VLOOKUP(B1242,[1]NPRS!$A$29:$O$1904,10,FALSE)</f>
        <v>0</v>
      </c>
      <c r="AH1242" s="5" t="s">
        <v>1728</v>
      </c>
      <c r="AI1242" s="6" t="str">
        <f>IF(VLOOKUP(B1242,'[1]intensive 2019'!$A$2:$E$145,1,TRUE)=B1242,"Y","N")</f>
        <v>N</v>
      </c>
      <c r="AJ1242" s="6" t="s">
        <v>50</v>
      </c>
      <c r="AL1242" s="6" t="s">
        <v>50</v>
      </c>
      <c r="AM1242" s="6" t="s">
        <v>50</v>
      </c>
      <c r="AN1242" s="6" t="s">
        <v>50</v>
      </c>
      <c r="AO1242" s="6" t="s">
        <v>50</v>
      </c>
      <c r="AP1242" s="6" t="s">
        <v>50</v>
      </c>
    </row>
    <row r="1243" spans="1:42" hidden="1">
      <c r="A1243" s="5">
        <v>1242</v>
      </c>
      <c r="B1243" s="5" t="s">
        <v>2250</v>
      </c>
      <c r="C1243" s="6" t="str">
        <f>IF(VLOOKUP(B1243,'[1]Current Slope List'!$A$29:$M$1904,1,FALSE)=B1243,"Y","N")</f>
        <v>Y</v>
      </c>
      <c r="D1243" s="5" t="str">
        <f>VLOOKUP(B1243,'[1]Current Slope List'!$A$29:$M$1904,2,FALSE)</f>
        <v>15NE-C/F153</v>
      </c>
      <c r="E1243" s="5">
        <f>VLOOKUP(B1243,'[1]Current Slope List'!$A$29:$M$1904,3,FALSE)</f>
        <v>0</v>
      </c>
      <c r="F1243" s="6" t="str">
        <f t="shared" si="38"/>
        <v>WHOLE</v>
      </c>
      <c r="G1243" s="6" t="str">
        <f>VLOOKUP(B1243,'[1]Current Slope List'!$A$29:$M$1904,4,FALSE)</f>
        <v>WS&amp;L</v>
      </c>
      <c r="H1243" s="6" t="str">
        <f>VLOOKUP(B1243,'[1]Current Slope List'!$A$29:$M$1904,5,FALSE)</f>
        <v>S</v>
      </c>
      <c r="I1243" s="6" t="s">
        <v>2152</v>
      </c>
      <c r="K1243" s="6">
        <f>VLOOKUP(B1243,'[1]Current Slope List'!$A$29:$M$1904,11,FALSE)</f>
        <v>0</v>
      </c>
      <c r="L1243" s="5" t="s">
        <v>2251</v>
      </c>
      <c r="M1243" s="5" t="s">
        <v>2252</v>
      </c>
      <c r="N1243" s="5" t="s">
        <v>2253</v>
      </c>
      <c r="O1243" s="7" t="s">
        <v>46</v>
      </c>
      <c r="P1243" s="7">
        <v>36</v>
      </c>
      <c r="Q1243" s="7">
        <v>24</v>
      </c>
      <c r="R1243" s="7">
        <v>45</v>
      </c>
      <c r="S1243" s="7">
        <f t="shared" si="39"/>
        <v>1080</v>
      </c>
      <c r="T1243" s="17">
        <v>0</v>
      </c>
      <c r="U1243" s="17">
        <v>1</v>
      </c>
      <c r="V1243" s="17">
        <v>0</v>
      </c>
      <c r="W1243" s="17">
        <v>0</v>
      </c>
      <c r="X1243" s="12">
        <v>0</v>
      </c>
      <c r="Y1243" s="6" t="s">
        <v>61</v>
      </c>
      <c r="Z1243" s="6" t="s">
        <v>62</v>
      </c>
      <c r="AA1243" s="9" t="s">
        <v>116</v>
      </c>
      <c r="AB1243" s="9" t="s">
        <v>116</v>
      </c>
      <c r="AC1243" s="9" t="s">
        <v>116</v>
      </c>
      <c r="AD1243" s="9" t="s">
        <v>116</v>
      </c>
      <c r="AE1243" s="9" t="s">
        <v>49</v>
      </c>
      <c r="AF1243" s="5">
        <v>3</v>
      </c>
      <c r="AG1243" s="10">
        <f>VLOOKUP(B1243,[1]NPRS!$A$29:$O$1904,10,FALSE)</f>
        <v>0</v>
      </c>
      <c r="AH1243" s="5" t="s">
        <v>1698</v>
      </c>
      <c r="AI1243" s="6" t="str">
        <f>IF(VLOOKUP(B1243,'[1]intensive 2019'!$A$2:$E$145,1,TRUE)=B1243,"Y","N")</f>
        <v>N</v>
      </c>
      <c r="AJ1243" s="6" t="s">
        <v>50</v>
      </c>
      <c r="AK1243" s="5">
        <v>76</v>
      </c>
      <c r="AL1243" s="6" t="s">
        <v>50</v>
      </c>
      <c r="AM1243" s="6" t="s">
        <v>50</v>
      </c>
      <c r="AN1243" s="6" t="s">
        <v>50</v>
      </c>
      <c r="AO1243" s="6" t="s">
        <v>50</v>
      </c>
      <c r="AP1243" s="6" t="s">
        <v>50</v>
      </c>
    </row>
    <row r="1244" spans="1:42" hidden="1">
      <c r="A1244" s="5">
        <v>1243</v>
      </c>
      <c r="B1244" s="5" t="s">
        <v>2254</v>
      </c>
      <c r="C1244" s="6" t="str">
        <f>IF(VLOOKUP(B1244,'[1]Current Slope List'!$A$29:$M$1904,1,FALSE)=B1244,"Y","N")</f>
        <v>Y</v>
      </c>
      <c r="D1244" s="5" t="str">
        <f>VLOOKUP(B1244,'[1]Current Slope List'!$A$29:$M$1904,2,FALSE)</f>
        <v>15NE-C/FR154</v>
      </c>
      <c r="E1244" s="5">
        <f>VLOOKUP(B1244,'[1]Current Slope List'!$A$29:$M$1904,3,FALSE)</f>
        <v>0</v>
      </c>
      <c r="F1244" s="6" t="str">
        <f t="shared" si="38"/>
        <v>WHOLE</v>
      </c>
      <c r="G1244" s="6" t="str">
        <f>VLOOKUP(B1244,'[1]Current Slope List'!$A$29:$M$1904,4,FALSE)</f>
        <v>WS&amp;L</v>
      </c>
      <c r="H1244" s="6" t="str">
        <f>VLOOKUP(B1244,'[1]Current Slope List'!$A$29:$M$1904,5,FALSE)</f>
        <v>S</v>
      </c>
      <c r="I1244" s="6" t="s">
        <v>2152</v>
      </c>
      <c r="K1244" s="6">
        <f>VLOOKUP(B1244,'[1]Current Slope List'!$A$29:$M$1904,11,FALSE)</f>
        <v>0</v>
      </c>
      <c r="L1244" s="5" t="s">
        <v>2251</v>
      </c>
      <c r="M1244" s="5" t="s">
        <v>2252</v>
      </c>
      <c r="N1244" s="5" t="s">
        <v>2253</v>
      </c>
      <c r="O1244" s="7" t="s">
        <v>46</v>
      </c>
      <c r="P1244" s="7">
        <v>27</v>
      </c>
      <c r="Q1244" s="7">
        <v>7</v>
      </c>
      <c r="R1244" s="7">
        <v>48</v>
      </c>
      <c r="S1244" s="7">
        <f t="shared" si="39"/>
        <v>336</v>
      </c>
      <c r="T1244" s="17">
        <v>0</v>
      </c>
      <c r="U1244" s="17">
        <v>1</v>
      </c>
      <c r="V1244" s="17">
        <v>0</v>
      </c>
      <c r="W1244" s="17">
        <v>0</v>
      </c>
      <c r="X1244" s="17">
        <v>0</v>
      </c>
      <c r="Y1244" s="6" t="s">
        <v>61</v>
      </c>
      <c r="Z1244" s="6" t="s">
        <v>62</v>
      </c>
      <c r="AA1244" s="9" t="s">
        <v>305</v>
      </c>
      <c r="AB1244" s="9">
        <v>31</v>
      </c>
      <c r="AC1244" s="9" t="s">
        <v>121</v>
      </c>
      <c r="AD1244" s="9" t="s">
        <v>352</v>
      </c>
      <c r="AE1244" s="9" t="s">
        <v>62</v>
      </c>
      <c r="AF1244" s="5">
        <v>1</v>
      </c>
      <c r="AG1244" s="10">
        <f>VLOOKUP(B1244,[1]NPRS!$A$29:$O$1904,10,FALSE)</f>
        <v>68.16</v>
      </c>
      <c r="AH1244" s="5" t="s">
        <v>1698</v>
      </c>
      <c r="AI1244" s="6" t="str">
        <f>IF(VLOOKUP(B1244,'[1]intensive 2019'!$A$2:$E$145,1,TRUE)=B1244,"Y","N")</f>
        <v>N</v>
      </c>
      <c r="AJ1244" s="6" t="s">
        <v>50</v>
      </c>
      <c r="AK1244" s="5">
        <v>12</v>
      </c>
      <c r="AL1244" s="6" t="s">
        <v>50</v>
      </c>
      <c r="AM1244" s="6" t="s">
        <v>50</v>
      </c>
      <c r="AN1244" s="6" t="s">
        <v>50</v>
      </c>
      <c r="AO1244" s="6" t="s">
        <v>50</v>
      </c>
      <c r="AP1244" s="6" t="s">
        <v>50</v>
      </c>
    </row>
    <row r="1245" spans="1:42" hidden="1">
      <c r="A1245" s="5">
        <v>1244</v>
      </c>
      <c r="B1245" s="5" t="s">
        <v>2255</v>
      </c>
      <c r="C1245" s="6" t="str">
        <f>IF(VLOOKUP(B1245,'[1]Current Slope List'!$A$29:$M$1904,1,FALSE)=B1245,"Y","N")</f>
        <v>Y</v>
      </c>
      <c r="D1245" s="5" t="str">
        <f>VLOOKUP(B1245,'[1]Current Slope List'!$A$29:$M$1904,2,FALSE)</f>
        <v>15NE-C/C443</v>
      </c>
      <c r="E1245" s="5">
        <f>VLOOKUP(B1245,'[1]Current Slope List'!$A$29:$M$1904,3,FALSE)</f>
        <v>0</v>
      </c>
      <c r="F1245" s="6" t="str">
        <f t="shared" si="38"/>
        <v>WHOLE</v>
      </c>
      <c r="G1245" s="6" t="str">
        <f>VLOOKUP(B1245,'[1]Current Slope List'!$A$29:$M$1904,4,FALSE)</f>
        <v>WS&amp;L</v>
      </c>
      <c r="H1245" s="6" t="str">
        <f>VLOOKUP(B1245,'[1]Current Slope List'!$A$29:$M$1904,5,FALSE)</f>
        <v>S</v>
      </c>
      <c r="I1245" s="6" t="s">
        <v>2152</v>
      </c>
      <c r="K1245" s="6">
        <f>VLOOKUP(B1245,'[1]Current Slope List'!$A$29:$M$1904,11,FALSE)</f>
        <v>0</v>
      </c>
      <c r="L1245" s="5" t="s">
        <v>2256</v>
      </c>
      <c r="M1245" s="5" t="s">
        <v>2257</v>
      </c>
      <c r="N1245" s="5" t="s">
        <v>2253</v>
      </c>
      <c r="O1245" s="7" t="s">
        <v>46</v>
      </c>
      <c r="P1245" s="7">
        <v>40</v>
      </c>
      <c r="Q1245" s="7">
        <v>4</v>
      </c>
      <c r="R1245" s="7">
        <v>18</v>
      </c>
      <c r="S1245" s="7">
        <f t="shared" si="39"/>
        <v>72</v>
      </c>
      <c r="T1245" s="17">
        <v>0</v>
      </c>
      <c r="U1245" s="17">
        <v>0</v>
      </c>
      <c r="V1245" s="17">
        <v>0</v>
      </c>
      <c r="W1245" s="17">
        <v>0</v>
      </c>
      <c r="X1245" s="17">
        <v>1</v>
      </c>
      <c r="Y1245" s="6" t="s">
        <v>113</v>
      </c>
      <c r="Z1245" s="6" t="s">
        <v>62</v>
      </c>
      <c r="AA1245" s="9" t="s">
        <v>116</v>
      </c>
      <c r="AB1245" s="9" t="s">
        <v>116</v>
      </c>
      <c r="AC1245" s="9" t="s">
        <v>116</v>
      </c>
      <c r="AD1245" s="9" t="s">
        <v>116</v>
      </c>
      <c r="AE1245" s="9" t="s">
        <v>49</v>
      </c>
      <c r="AF1245" s="5">
        <v>3</v>
      </c>
      <c r="AG1245" s="10">
        <f>VLOOKUP(B1245,[1]NPRS!$A$29:$O$1904,10,FALSE)</f>
        <v>0</v>
      </c>
      <c r="AH1245" s="5" t="s">
        <v>1698</v>
      </c>
      <c r="AI1245" s="6" t="str">
        <f>IF(VLOOKUP(B1245,'[1]intensive 2019'!$A$2:$E$145,1,TRUE)=B1245,"Y","N")</f>
        <v>N</v>
      </c>
      <c r="AJ1245" s="6" t="s">
        <v>50</v>
      </c>
      <c r="AK1245" s="5">
        <v>4</v>
      </c>
      <c r="AL1245" s="6" t="s">
        <v>50</v>
      </c>
      <c r="AM1245" s="6" t="s">
        <v>50</v>
      </c>
      <c r="AN1245" s="6" t="s">
        <v>50</v>
      </c>
      <c r="AO1245" s="6" t="s">
        <v>50</v>
      </c>
      <c r="AP1245" s="6" t="s">
        <v>50</v>
      </c>
    </row>
    <row r="1246" spans="1:42" hidden="1">
      <c r="A1246" s="5">
        <v>1245</v>
      </c>
      <c r="B1246" s="5" t="s">
        <v>2258</v>
      </c>
      <c r="C1246" s="6" t="str">
        <f>IF(VLOOKUP(B1246,'[1]Current Slope List'!$A$29:$M$1904,1,FALSE)=B1246,"Y","N")</f>
        <v>Y</v>
      </c>
      <c r="D1246" s="5" t="str">
        <f>VLOOKUP(B1246,'[1]Current Slope List'!$A$29:$M$1904,2,FALSE)</f>
        <v>15NW-B/C52</v>
      </c>
      <c r="E1246" s="5">
        <f>VLOOKUP(B1246,'[1]Current Slope List'!$A$29:$M$1904,3,FALSE)</f>
        <v>0</v>
      </c>
      <c r="F1246" s="6" t="str">
        <f t="shared" si="38"/>
        <v>WHOLE</v>
      </c>
      <c r="G1246" s="6" t="str">
        <f>VLOOKUP(B1246,'[1]Current Slope List'!$A$29:$M$1904,4,FALSE)</f>
        <v>WS&amp;L</v>
      </c>
      <c r="H1246" s="6" t="str">
        <f>VLOOKUP(B1246,'[1]Current Slope List'!$A$29:$M$1904,5,FALSE)</f>
        <v>S</v>
      </c>
      <c r="I1246" s="6" t="s">
        <v>2152</v>
      </c>
      <c r="K1246" s="6" t="str">
        <f>VLOOKUP(B1246,'[1]Current Slope List'!$A$29:$M$1904,11,FALSE)</f>
        <v>DeepWaterBay_RepulseBay</v>
      </c>
      <c r="L1246" s="5" t="s">
        <v>2259</v>
      </c>
      <c r="M1246" s="5" t="s">
        <v>2260</v>
      </c>
      <c r="N1246" s="5" t="s">
        <v>1697</v>
      </c>
      <c r="O1246" s="7" t="s">
        <v>46</v>
      </c>
      <c r="P1246" s="7">
        <v>60</v>
      </c>
      <c r="Q1246" s="7">
        <v>12</v>
      </c>
      <c r="R1246" s="7">
        <v>55</v>
      </c>
      <c r="S1246" s="7">
        <f t="shared" si="39"/>
        <v>660</v>
      </c>
      <c r="T1246" s="17">
        <v>0</v>
      </c>
      <c r="U1246" s="17">
        <v>0</v>
      </c>
      <c r="V1246" s="17">
        <v>0</v>
      </c>
      <c r="W1246" s="17">
        <v>0.95</v>
      </c>
      <c r="X1246" s="17">
        <v>0.05</v>
      </c>
      <c r="Y1246" s="6" t="s">
        <v>61</v>
      </c>
      <c r="Z1246" s="6" t="s">
        <v>72</v>
      </c>
      <c r="AA1246" s="9" t="s">
        <v>116</v>
      </c>
      <c r="AB1246" s="9" t="s">
        <v>116</v>
      </c>
      <c r="AC1246" s="9" t="s">
        <v>116</v>
      </c>
      <c r="AD1246" s="9" t="s">
        <v>116</v>
      </c>
      <c r="AE1246" s="9" t="s">
        <v>49</v>
      </c>
      <c r="AF1246" s="5">
        <v>1</v>
      </c>
      <c r="AG1246" s="10">
        <f>VLOOKUP(B1246,[1]NPRS!$A$29:$O$1904,10,FALSE)</f>
        <v>43.55</v>
      </c>
      <c r="AH1246" s="5" t="s">
        <v>1698</v>
      </c>
      <c r="AI1246" s="6" t="str">
        <f>IF(VLOOKUP(B1246,'[1]intensive 2019'!$A$2:$E$145,1,TRUE)=B1246,"Y","N")</f>
        <v>N</v>
      </c>
      <c r="AJ1246" s="6" t="str">
        <f>IF(VLOOKUP(B1246,[1]PWI!$A$2:$B$239,1,FALSE)=B1246,"Y","N")</f>
        <v>Y</v>
      </c>
      <c r="AK1246" s="5">
        <v>24</v>
      </c>
      <c r="AL1246" s="6" t="str">
        <f>IF(VLOOKUP(B1246,[1]OVT_SWT!$A$2:$E$100,1,FALSE)=B1246,"Y","N")</f>
        <v>Y</v>
      </c>
      <c r="AM1246" s="6" t="s">
        <v>50</v>
      </c>
      <c r="AN1246" s="6" t="s">
        <v>50</v>
      </c>
      <c r="AO1246" s="6" t="s">
        <v>50</v>
      </c>
      <c r="AP1246" s="6" t="s">
        <v>50</v>
      </c>
    </row>
    <row r="1247" spans="1:42" hidden="1">
      <c r="A1247" s="5">
        <v>1246</v>
      </c>
      <c r="B1247" s="5" t="s">
        <v>2261</v>
      </c>
      <c r="C1247" s="6" t="str">
        <f>IF(VLOOKUP(B1247,'[1]Current Slope List'!$A$29:$M$1904,1,FALSE)=B1247,"Y","N")</f>
        <v>Y</v>
      </c>
      <c r="D1247" s="5" t="str">
        <f>VLOOKUP(B1247,'[1]Current Slope List'!$A$29:$M$1904,2,FALSE)</f>
        <v>15NW-B/R87</v>
      </c>
      <c r="E1247" s="5">
        <f>VLOOKUP(B1247,'[1]Current Slope List'!$A$29:$M$1904,3,FALSE)</f>
        <v>0</v>
      </c>
      <c r="F1247" s="6" t="str">
        <f t="shared" si="38"/>
        <v>WHOLE</v>
      </c>
      <c r="G1247" s="6" t="str">
        <f>VLOOKUP(B1247,'[1]Current Slope List'!$A$29:$M$1904,4,FALSE)</f>
        <v>WS&amp;L</v>
      </c>
      <c r="H1247" s="6" t="str">
        <f>VLOOKUP(B1247,'[1]Current Slope List'!$A$29:$M$1904,5,FALSE)</f>
        <v>S</v>
      </c>
      <c r="I1247" s="6" t="s">
        <v>2152</v>
      </c>
      <c r="K1247" s="6" t="str">
        <f>VLOOKUP(B1247,'[1]Current Slope List'!$A$29:$M$1904,11,FALSE)</f>
        <v>DeepWaterBay_RepulseBay</v>
      </c>
      <c r="L1247" s="5" t="s">
        <v>2259</v>
      </c>
      <c r="M1247" s="5" t="s">
        <v>2260</v>
      </c>
      <c r="N1247" s="5" t="s">
        <v>1819</v>
      </c>
      <c r="O1247" s="7" t="s">
        <v>46</v>
      </c>
      <c r="P1247" s="6" t="s">
        <v>49</v>
      </c>
      <c r="Q1247" s="6" t="s">
        <v>49</v>
      </c>
      <c r="R1247" s="6" t="s">
        <v>49</v>
      </c>
      <c r="S1247" s="6" t="s">
        <v>49</v>
      </c>
      <c r="T1247" s="6" t="s">
        <v>49</v>
      </c>
      <c r="U1247" s="6" t="s">
        <v>49</v>
      </c>
      <c r="V1247" s="6" t="s">
        <v>49</v>
      </c>
      <c r="W1247" s="6" t="s">
        <v>49</v>
      </c>
      <c r="X1247" s="6" t="s">
        <v>49</v>
      </c>
      <c r="Y1247" s="6" t="s">
        <v>49</v>
      </c>
      <c r="Z1247" s="6" t="s">
        <v>49</v>
      </c>
      <c r="AA1247" s="9" t="s">
        <v>270</v>
      </c>
      <c r="AB1247" s="9" t="s">
        <v>288</v>
      </c>
      <c r="AC1247" s="9" t="s">
        <v>121</v>
      </c>
      <c r="AD1247" s="9" t="s">
        <v>56</v>
      </c>
      <c r="AE1247" s="9" t="s">
        <v>72</v>
      </c>
      <c r="AF1247" s="5">
        <v>2</v>
      </c>
      <c r="AG1247" s="10">
        <f>VLOOKUP(B1247,[1]NPRS!$A$29:$O$1904,10,FALSE)</f>
        <v>0.49</v>
      </c>
      <c r="AH1247" s="5" t="s">
        <v>1728</v>
      </c>
      <c r="AI1247" s="6" t="str">
        <f>IF(VLOOKUP(B1247,'[1]intensive 2019'!$A$2:$E$145,1,TRUE)=B1247,"Y","N")</f>
        <v>N</v>
      </c>
      <c r="AJ1247" s="6" t="s">
        <v>50</v>
      </c>
      <c r="AL1247" s="6" t="s">
        <v>50</v>
      </c>
      <c r="AM1247" s="6" t="s">
        <v>50</v>
      </c>
      <c r="AN1247" s="6" t="s">
        <v>50</v>
      </c>
      <c r="AO1247" s="6" t="s">
        <v>50</v>
      </c>
      <c r="AP1247" s="6" t="s">
        <v>50</v>
      </c>
    </row>
    <row r="1248" spans="1:42" hidden="1">
      <c r="A1248" s="5">
        <v>1247</v>
      </c>
      <c r="B1248" s="5" t="s">
        <v>2262</v>
      </c>
      <c r="C1248" s="6" t="str">
        <f>IF(VLOOKUP(B1248,'[1]Current Slope List'!$A$29:$M$1904,1,FALSE)=B1248,"Y","N")</f>
        <v>Y</v>
      </c>
      <c r="D1248" s="5" t="str">
        <f>VLOOKUP(B1248,'[1]Current Slope List'!$A$29:$M$1904,2,FALSE)</f>
        <v>11SE-C/C730</v>
      </c>
      <c r="E1248" s="5">
        <f>VLOOKUP(B1248,'[1]Current Slope List'!$A$29:$M$1904,3,FALSE)</f>
        <v>2</v>
      </c>
      <c r="F1248" s="6">
        <f t="shared" si="38"/>
        <v>2</v>
      </c>
      <c r="G1248" s="6" t="str">
        <f>VLOOKUP(B1248,'[1]Current Slope List'!$A$29:$M$1904,4,FALSE)</f>
        <v>CP,ML&amp;Wch</v>
      </c>
      <c r="H1248" s="6" t="str">
        <f>VLOOKUP(B1248,'[1]Current Slope List'!$A$29:$M$1904,5,FALSE)</f>
        <v>Wch-S</v>
      </c>
      <c r="I1248" s="6" t="s">
        <v>2152</v>
      </c>
      <c r="K1248" s="6">
        <f>VLOOKUP(B1248,'[1]Current Slope List'!$A$29:$M$1904,11,FALSE)</f>
        <v>0</v>
      </c>
      <c r="L1248" s="5" t="s">
        <v>2263</v>
      </c>
      <c r="M1248" s="5" t="s">
        <v>2264</v>
      </c>
      <c r="N1248" s="5" t="s">
        <v>1697</v>
      </c>
      <c r="O1248" s="7" t="s">
        <v>46</v>
      </c>
      <c r="P1248" s="7">
        <v>60</v>
      </c>
      <c r="Q1248" s="7">
        <v>4.0999999999999996</v>
      </c>
      <c r="R1248" s="7">
        <v>28</v>
      </c>
      <c r="S1248" s="7">
        <f t="shared" si="39"/>
        <v>114.79999999999998</v>
      </c>
      <c r="T1248" s="17">
        <v>0</v>
      </c>
      <c r="U1248" s="17">
        <v>1</v>
      </c>
      <c r="V1248" s="17">
        <v>0</v>
      </c>
      <c r="W1248" s="17">
        <v>0</v>
      </c>
      <c r="X1248" s="17">
        <v>0</v>
      </c>
      <c r="Y1248" s="6" t="s">
        <v>61</v>
      </c>
      <c r="Z1248" s="6" t="s">
        <v>72</v>
      </c>
      <c r="AA1248" s="9" t="s">
        <v>116</v>
      </c>
      <c r="AB1248" s="9" t="s">
        <v>116</v>
      </c>
      <c r="AC1248" s="9" t="s">
        <v>116</v>
      </c>
      <c r="AD1248" s="9" t="s">
        <v>116</v>
      </c>
      <c r="AE1248" s="9" t="s">
        <v>49</v>
      </c>
      <c r="AF1248" s="5">
        <v>3</v>
      </c>
      <c r="AG1248" s="10">
        <f>VLOOKUP(B1248,[1]NPRS!$A$29:$O$1904,10,FALSE)</f>
        <v>0</v>
      </c>
      <c r="AH1248" s="5" t="s">
        <v>1698</v>
      </c>
      <c r="AI1248" s="6" t="str">
        <f>IF(VLOOKUP(B1248,'[1]intensive 2019'!$A$2:$E$145,1,TRUE)=B1248,"Y","N")</f>
        <v>N</v>
      </c>
      <c r="AJ1248" s="6" t="str">
        <f>IF(VLOOKUP(B1248,[1]PWI!$A$2:$B$239,1,FALSE)=B1248,"Y","N")</f>
        <v>Y</v>
      </c>
      <c r="AK1248" s="5">
        <v>42</v>
      </c>
      <c r="AL1248" s="6" t="s">
        <v>50</v>
      </c>
      <c r="AM1248" s="6" t="s">
        <v>50</v>
      </c>
      <c r="AN1248" s="6" t="s">
        <v>50</v>
      </c>
      <c r="AO1248" s="6" t="s">
        <v>50</v>
      </c>
      <c r="AP1248" s="6" t="s">
        <v>50</v>
      </c>
    </row>
    <row r="1249" spans="1:42" hidden="1">
      <c r="A1249" s="5">
        <v>1248</v>
      </c>
      <c r="B1249" s="5" t="s">
        <v>2265</v>
      </c>
      <c r="C1249" s="6" t="str">
        <f>IF(VLOOKUP(B1249,'[1]Current Slope List'!$A$29:$M$1904,1,FALSE)=B1249,"Y","N")</f>
        <v>Y</v>
      </c>
      <c r="D1249" s="5" t="str">
        <f>VLOOKUP(B1249,'[1]Current Slope List'!$A$29:$M$1904,2,FALSE)</f>
        <v>11SE-C/R6</v>
      </c>
      <c r="E1249" s="5">
        <f>VLOOKUP(B1249,'[1]Current Slope List'!$A$29:$M$1904,3,FALSE)</f>
        <v>0</v>
      </c>
      <c r="F1249" s="6" t="str">
        <f t="shared" si="38"/>
        <v>WHOLE</v>
      </c>
      <c r="G1249" s="6" t="str">
        <f>VLOOKUP(B1249,'[1]Current Slope List'!$A$29:$M$1904,4,FALSE)</f>
        <v>CP,ML&amp;Wch</v>
      </c>
      <c r="H1249" s="6" t="str">
        <f>VLOOKUP(B1249,'[1]Current Slope List'!$A$29:$M$1904,5,FALSE)</f>
        <v>Wch-S</v>
      </c>
      <c r="I1249" s="6" t="s">
        <v>2152</v>
      </c>
      <c r="K1249" s="6">
        <f>VLOOKUP(B1249,'[1]Current Slope List'!$A$29:$M$1904,11,FALSE)</f>
        <v>0</v>
      </c>
      <c r="L1249" s="5" t="s">
        <v>2263</v>
      </c>
      <c r="M1249" s="5" t="s">
        <v>2264</v>
      </c>
      <c r="N1249" s="5" t="s">
        <v>1697</v>
      </c>
      <c r="O1249" s="7" t="s">
        <v>46</v>
      </c>
      <c r="P1249" s="6" t="s">
        <v>49</v>
      </c>
      <c r="Q1249" s="6" t="s">
        <v>49</v>
      </c>
      <c r="R1249" s="6" t="s">
        <v>49</v>
      </c>
      <c r="S1249" s="6" t="s">
        <v>49</v>
      </c>
      <c r="T1249" s="6" t="s">
        <v>49</v>
      </c>
      <c r="U1249" s="6" t="s">
        <v>49</v>
      </c>
      <c r="V1249" s="6" t="s">
        <v>49</v>
      </c>
      <c r="W1249" s="6" t="s">
        <v>49</v>
      </c>
      <c r="X1249" s="6" t="s">
        <v>49</v>
      </c>
      <c r="Y1249" s="6" t="s">
        <v>49</v>
      </c>
      <c r="Z1249" s="6" t="s">
        <v>49</v>
      </c>
      <c r="AA1249" s="9" t="s">
        <v>248</v>
      </c>
      <c r="AB1249" s="9" t="s">
        <v>228</v>
      </c>
      <c r="AC1249" s="9" t="s">
        <v>121</v>
      </c>
      <c r="AD1249" s="9" t="s">
        <v>56</v>
      </c>
      <c r="AE1249" s="9" t="s">
        <v>72</v>
      </c>
      <c r="AF1249" s="5">
        <v>1</v>
      </c>
      <c r="AG1249" s="10">
        <f>VLOOKUP(B1249,[1]NPRS!$A$29:$O$1904,10,FALSE)</f>
        <v>1.1599999999999999</v>
      </c>
      <c r="AH1249" s="5" t="s">
        <v>1728</v>
      </c>
      <c r="AI1249" s="6" t="str">
        <f>IF(VLOOKUP(B1249,'[1]intensive 2019'!$A$2:$E$145,1,TRUE)=B1249,"Y","N")</f>
        <v>N</v>
      </c>
      <c r="AJ1249" s="6" t="s">
        <v>50</v>
      </c>
      <c r="AL1249" s="6" t="s">
        <v>50</v>
      </c>
      <c r="AM1249" s="6" t="s">
        <v>50</v>
      </c>
      <c r="AN1249" s="6" t="s">
        <v>50</v>
      </c>
      <c r="AO1249" s="6" t="s">
        <v>50</v>
      </c>
      <c r="AP1249" s="6" t="s">
        <v>50</v>
      </c>
    </row>
    <row r="1250" spans="1:42" hidden="1">
      <c r="A1250" s="5">
        <v>1249</v>
      </c>
      <c r="B1250" s="5" t="s">
        <v>2266</v>
      </c>
      <c r="C1250" s="6" t="str">
        <f>IF(VLOOKUP(B1250,'[1]Current Slope List'!$A$29:$M$1904,1,FALSE)=B1250,"Y","N")</f>
        <v>Y</v>
      </c>
      <c r="D1250" s="5" t="str">
        <f>VLOOKUP(B1250,'[1]Current Slope List'!$A$29:$M$1904,2,FALSE)</f>
        <v>15NE-C/R296</v>
      </c>
      <c r="E1250" s="5">
        <f>VLOOKUP(B1250,'[1]Current Slope List'!$A$29:$M$1904,3,FALSE)</f>
        <v>0</v>
      </c>
      <c r="F1250" s="6" t="str">
        <f t="shared" si="38"/>
        <v>WHOLE</v>
      </c>
      <c r="G1250" s="6" t="str">
        <f>VLOOKUP(B1250,'[1]Current Slope List'!$A$29:$M$1904,4,FALSE)</f>
        <v>WS&amp;L</v>
      </c>
      <c r="H1250" s="6" t="str">
        <f>VLOOKUP(B1250,'[1]Current Slope List'!$A$29:$M$1904,5,FALSE)</f>
        <v>S</v>
      </c>
      <c r="I1250" s="6" t="s">
        <v>2152</v>
      </c>
      <c r="K1250" s="6">
        <f>VLOOKUP(B1250,'[1]Current Slope List'!$A$29:$M$1904,11,FALSE)</f>
        <v>0</v>
      </c>
      <c r="L1250" s="5" t="s">
        <v>2267</v>
      </c>
      <c r="M1250" s="5" t="s">
        <v>2268</v>
      </c>
      <c r="N1250" s="5" t="s">
        <v>1819</v>
      </c>
      <c r="O1250" s="7" t="s">
        <v>46</v>
      </c>
      <c r="P1250" s="6" t="s">
        <v>49</v>
      </c>
      <c r="Q1250" s="6" t="s">
        <v>49</v>
      </c>
      <c r="R1250" s="6" t="s">
        <v>49</v>
      </c>
      <c r="S1250" s="6" t="s">
        <v>49</v>
      </c>
      <c r="T1250" s="6" t="s">
        <v>49</v>
      </c>
      <c r="U1250" s="6" t="s">
        <v>49</v>
      </c>
      <c r="V1250" s="6" t="s">
        <v>49</v>
      </c>
      <c r="W1250" s="6" t="s">
        <v>49</v>
      </c>
      <c r="X1250" s="6" t="s">
        <v>49</v>
      </c>
      <c r="Y1250" s="6" t="s">
        <v>49</v>
      </c>
      <c r="Z1250" s="6" t="s">
        <v>49</v>
      </c>
      <c r="AA1250" s="9" t="s">
        <v>270</v>
      </c>
      <c r="AB1250" s="9" t="s">
        <v>230</v>
      </c>
      <c r="AC1250" s="9" t="s">
        <v>121</v>
      </c>
      <c r="AD1250" s="9" t="s">
        <v>56</v>
      </c>
      <c r="AE1250" s="9" t="s">
        <v>62</v>
      </c>
      <c r="AF1250" s="5">
        <v>2</v>
      </c>
      <c r="AG1250" s="10">
        <f>VLOOKUP(B1250,[1]NPRS!$A$29:$O$1904,10,FALSE)</f>
        <v>1.37</v>
      </c>
      <c r="AH1250" s="5" t="s">
        <v>1728</v>
      </c>
      <c r="AI1250" s="6" t="str">
        <f>IF(VLOOKUP(B1250,'[1]intensive 2019'!$A$2:$E$145,1,TRUE)=B1250,"Y","N")</f>
        <v>N</v>
      </c>
      <c r="AJ1250" s="6" t="s">
        <v>50</v>
      </c>
      <c r="AL1250" s="6" t="s">
        <v>50</v>
      </c>
      <c r="AM1250" s="6" t="s">
        <v>50</v>
      </c>
      <c r="AN1250" s="6" t="s">
        <v>50</v>
      </c>
      <c r="AO1250" s="6" t="s">
        <v>50</v>
      </c>
      <c r="AP1250" s="6" t="s">
        <v>50</v>
      </c>
    </row>
    <row r="1251" spans="1:42" hidden="1">
      <c r="A1251" s="5">
        <v>1250</v>
      </c>
      <c r="B1251" s="5" t="s">
        <v>2269</v>
      </c>
      <c r="C1251" s="6" t="str">
        <f>IF(VLOOKUP(B1251,'[1]Current Slope List'!$A$29:$M$1904,1,FALSE)=B1251,"Y","N")</f>
        <v>Y</v>
      </c>
      <c r="D1251" s="5" t="str">
        <f>VLOOKUP(B1251,'[1]Current Slope List'!$A$29:$M$1904,2,FALSE)</f>
        <v>15NE-A/C680</v>
      </c>
      <c r="E1251" s="5">
        <f>VLOOKUP(B1251,'[1]Current Slope List'!$A$29:$M$1904,3,FALSE)</f>
        <v>2</v>
      </c>
      <c r="F1251" s="6">
        <f t="shared" si="38"/>
        <v>2</v>
      </c>
      <c r="G1251" s="6" t="str">
        <f>VLOOKUP(B1251,'[1]Current Slope List'!$A$29:$M$1904,4,FALSE)</f>
        <v>WS&amp;L</v>
      </c>
      <c r="H1251" s="6" t="str">
        <f>VLOOKUP(B1251,'[1]Current Slope List'!$A$29:$M$1904,5,FALSE)</f>
        <v>S</v>
      </c>
      <c r="I1251" s="6" t="s">
        <v>2152</v>
      </c>
      <c r="K1251" s="6">
        <f>VLOOKUP(B1251,'[1]Current Slope List'!$A$29:$M$1904,11,FALSE)</f>
        <v>0</v>
      </c>
      <c r="L1251" s="5" t="s">
        <v>2270</v>
      </c>
      <c r="M1251" s="5" t="s">
        <v>2271</v>
      </c>
      <c r="N1251" s="5" t="s">
        <v>1697</v>
      </c>
      <c r="O1251" s="7" t="s">
        <v>125</v>
      </c>
      <c r="P1251" s="7">
        <v>65</v>
      </c>
      <c r="Q1251" s="7">
        <v>4</v>
      </c>
      <c r="R1251" s="7">
        <v>18</v>
      </c>
      <c r="S1251" s="7">
        <f t="shared" si="39"/>
        <v>72</v>
      </c>
      <c r="T1251" s="17">
        <v>0</v>
      </c>
      <c r="U1251" s="17">
        <v>0</v>
      </c>
      <c r="V1251" s="12">
        <v>0</v>
      </c>
      <c r="W1251" s="12">
        <v>0</v>
      </c>
      <c r="X1251" s="12">
        <v>1</v>
      </c>
      <c r="Y1251" s="6" t="s">
        <v>113</v>
      </c>
      <c r="Z1251" s="6" t="s">
        <v>62</v>
      </c>
      <c r="AA1251" s="9" t="s">
        <v>116</v>
      </c>
      <c r="AB1251" s="9" t="s">
        <v>116</v>
      </c>
      <c r="AC1251" s="9" t="s">
        <v>116</v>
      </c>
      <c r="AD1251" s="9" t="s">
        <v>116</v>
      </c>
      <c r="AE1251" s="9" t="s">
        <v>49</v>
      </c>
      <c r="AF1251" s="5">
        <v>3</v>
      </c>
      <c r="AG1251" s="10">
        <f>VLOOKUP(B1251,[1]NPRS!$A$29:$O$1904,10,FALSE)</f>
        <v>0</v>
      </c>
      <c r="AH1251" s="5" t="s">
        <v>1698</v>
      </c>
      <c r="AI1251" s="6" t="str">
        <f>IF(VLOOKUP(B1251,'[1]intensive 2019'!$A$2:$E$145,1,TRUE)=B1251,"Y","N")</f>
        <v>N</v>
      </c>
      <c r="AJ1251" s="6" t="s">
        <v>50</v>
      </c>
      <c r="AK1251" s="5">
        <v>11</v>
      </c>
      <c r="AL1251" s="6" t="s">
        <v>50</v>
      </c>
      <c r="AM1251" s="6" t="s">
        <v>50</v>
      </c>
      <c r="AN1251" s="6" t="s">
        <v>50</v>
      </c>
      <c r="AO1251" s="6" t="s">
        <v>50</v>
      </c>
      <c r="AP1251" s="6" t="s">
        <v>50</v>
      </c>
    </row>
    <row r="1252" spans="1:42" hidden="1">
      <c r="A1252" s="5">
        <v>1251</v>
      </c>
      <c r="B1252" s="5" t="s">
        <v>2272</v>
      </c>
      <c r="C1252" s="6" t="str">
        <f>IF(VLOOKUP(B1252,'[1]Current Slope List'!$A$29:$M$1904,1,FALSE)=B1252,"Y","N")</f>
        <v>Y</v>
      </c>
      <c r="D1252" s="5" t="str">
        <f>VLOOKUP(B1252,'[1]Current Slope List'!$A$29:$M$1904,2,FALSE)</f>
        <v>15NE-A/C738</v>
      </c>
      <c r="E1252" s="5">
        <f>VLOOKUP(B1252,'[1]Current Slope List'!$A$29:$M$1904,3,FALSE)</f>
        <v>2</v>
      </c>
      <c r="F1252" s="6">
        <f t="shared" si="38"/>
        <v>2</v>
      </c>
      <c r="G1252" s="6" t="str">
        <f>VLOOKUP(B1252,'[1]Current Slope List'!$A$29:$M$1904,4,FALSE)</f>
        <v>WS&amp;L</v>
      </c>
      <c r="H1252" s="6" t="str">
        <f>VLOOKUP(B1252,'[1]Current Slope List'!$A$29:$M$1904,5,FALSE)</f>
        <v>S</v>
      </c>
      <c r="I1252" s="6" t="s">
        <v>2152</v>
      </c>
      <c r="K1252" s="6">
        <f>VLOOKUP(B1252,'[1]Current Slope List'!$A$29:$M$1904,11,FALSE)</f>
        <v>0</v>
      </c>
      <c r="L1252" s="5" t="s">
        <v>2270</v>
      </c>
      <c r="M1252" s="5" t="s">
        <v>2271</v>
      </c>
      <c r="N1252" s="5" t="s">
        <v>1697</v>
      </c>
      <c r="O1252" s="7" t="s">
        <v>46</v>
      </c>
      <c r="P1252" s="7">
        <v>70</v>
      </c>
      <c r="Q1252" s="7">
        <v>4</v>
      </c>
      <c r="R1252" s="7">
        <v>56</v>
      </c>
      <c r="S1252" s="7">
        <f t="shared" si="39"/>
        <v>224</v>
      </c>
      <c r="T1252" s="17">
        <v>0</v>
      </c>
      <c r="U1252" s="17">
        <v>0</v>
      </c>
      <c r="V1252" s="17">
        <v>0</v>
      </c>
      <c r="W1252" s="17">
        <v>0.9</v>
      </c>
      <c r="X1252" s="17">
        <v>0.1</v>
      </c>
      <c r="Y1252" s="6" t="s">
        <v>78</v>
      </c>
      <c r="Z1252" s="6" t="s">
        <v>72</v>
      </c>
      <c r="AA1252" s="9" t="s">
        <v>116</v>
      </c>
      <c r="AB1252" s="9" t="s">
        <v>116</v>
      </c>
      <c r="AC1252" s="9" t="s">
        <v>116</v>
      </c>
      <c r="AD1252" s="9" t="s">
        <v>116</v>
      </c>
      <c r="AE1252" s="9" t="s">
        <v>49</v>
      </c>
      <c r="AF1252" s="5">
        <v>1</v>
      </c>
      <c r="AG1252" s="10">
        <f>VLOOKUP(B1252,[1]NPRS!$A$29:$O$1904,10,FALSE)</f>
        <v>0.13</v>
      </c>
      <c r="AH1252" s="5" t="s">
        <v>1698</v>
      </c>
      <c r="AI1252" s="6" t="str">
        <f>IF(VLOOKUP(B1252,'[1]intensive 2019'!$A$2:$E$145,1,TRUE)=B1252,"Y","N")</f>
        <v>N</v>
      </c>
      <c r="AJ1252" s="6" t="s">
        <v>50</v>
      </c>
      <c r="AK1252" s="5">
        <v>0</v>
      </c>
      <c r="AL1252" s="6" t="s">
        <v>50</v>
      </c>
      <c r="AM1252" s="6" t="s">
        <v>50</v>
      </c>
      <c r="AN1252" s="6" t="s">
        <v>50</v>
      </c>
      <c r="AO1252" s="6" t="s">
        <v>50</v>
      </c>
      <c r="AP1252" s="6" t="s">
        <v>50</v>
      </c>
    </row>
    <row r="1253" spans="1:42" hidden="1">
      <c r="A1253" s="5">
        <v>1252</v>
      </c>
      <c r="B1253" s="5" t="s">
        <v>2273</v>
      </c>
      <c r="C1253" s="6" t="str">
        <f>IF(VLOOKUP(B1253,'[1]Current Slope List'!$A$29:$M$1904,1,FALSE)=B1253,"Y","N")</f>
        <v>Y</v>
      </c>
      <c r="D1253" s="5" t="str">
        <f>VLOOKUP(B1253,'[1]Current Slope List'!$A$29:$M$1904,2,FALSE)</f>
        <v>15NE-A/F100</v>
      </c>
      <c r="E1253" s="5">
        <f>VLOOKUP(B1253,'[1]Current Slope List'!$A$29:$M$1904,3,FALSE)</f>
        <v>0</v>
      </c>
      <c r="F1253" s="6" t="str">
        <f t="shared" si="38"/>
        <v>WHOLE</v>
      </c>
      <c r="G1253" s="6" t="str">
        <f>VLOOKUP(B1253,'[1]Current Slope List'!$A$29:$M$1904,4,FALSE)</f>
        <v>WS&amp;L</v>
      </c>
      <c r="H1253" s="6" t="str">
        <f>VLOOKUP(B1253,'[1]Current Slope List'!$A$29:$M$1904,5,FALSE)</f>
        <v>S</v>
      </c>
      <c r="I1253" s="6" t="s">
        <v>2152</v>
      </c>
      <c r="K1253" s="6">
        <f>VLOOKUP(B1253,'[1]Current Slope List'!$A$29:$M$1904,11,FALSE)</f>
        <v>0</v>
      </c>
      <c r="L1253" s="5" t="s">
        <v>2270</v>
      </c>
      <c r="M1253" s="5" t="s">
        <v>2271</v>
      </c>
      <c r="N1253" s="5" t="s">
        <v>1697</v>
      </c>
      <c r="O1253" s="7" t="s">
        <v>46</v>
      </c>
      <c r="P1253" s="7">
        <v>35</v>
      </c>
      <c r="Q1253" s="7">
        <v>5.4</v>
      </c>
      <c r="R1253" s="7">
        <v>110</v>
      </c>
      <c r="S1253" s="7">
        <f t="shared" si="39"/>
        <v>594</v>
      </c>
      <c r="T1253" s="17">
        <v>0</v>
      </c>
      <c r="U1253" s="17">
        <v>1</v>
      </c>
      <c r="V1253" s="17">
        <v>0</v>
      </c>
      <c r="W1253" s="17">
        <v>0</v>
      </c>
      <c r="X1253" s="17">
        <v>0</v>
      </c>
      <c r="Y1253" s="6" t="s">
        <v>61</v>
      </c>
      <c r="Z1253" s="6" t="s">
        <v>72</v>
      </c>
      <c r="AA1253" s="9" t="s">
        <v>116</v>
      </c>
      <c r="AB1253" s="9" t="s">
        <v>116</v>
      </c>
      <c r="AC1253" s="9" t="s">
        <v>116</v>
      </c>
      <c r="AD1253" s="9" t="s">
        <v>116</v>
      </c>
      <c r="AE1253" s="9" t="s">
        <v>49</v>
      </c>
      <c r="AF1253" s="5">
        <v>2</v>
      </c>
      <c r="AG1253" s="10">
        <f>VLOOKUP(B1253,[1]NPRS!$A$29:$O$1904,10,FALSE)</f>
        <v>0.49</v>
      </c>
      <c r="AH1253" s="5" t="s">
        <v>1698</v>
      </c>
      <c r="AI1253" s="6" t="str">
        <f>IF(VLOOKUP(B1253,'[1]intensive 2019'!$A$2:$E$145,1,TRUE)=B1253,"Y","N")</f>
        <v>N</v>
      </c>
      <c r="AJ1253" s="6" t="s">
        <v>50</v>
      </c>
      <c r="AK1253" s="5">
        <v>38</v>
      </c>
      <c r="AL1253" s="6" t="s">
        <v>50</v>
      </c>
      <c r="AM1253" s="6" t="s">
        <v>50</v>
      </c>
      <c r="AN1253" s="6" t="s">
        <v>50</v>
      </c>
      <c r="AO1253" s="6" t="s">
        <v>50</v>
      </c>
      <c r="AP1253" s="6" t="s">
        <v>50</v>
      </c>
    </row>
    <row r="1254" spans="1:42" hidden="1">
      <c r="A1254" s="5">
        <v>1253</v>
      </c>
      <c r="B1254" s="5" t="s">
        <v>2274</v>
      </c>
      <c r="C1254" s="6" t="str">
        <f>IF(VLOOKUP(B1254,'[1]Current Slope List'!$A$29:$M$1904,1,FALSE)=B1254,"Y","N")</f>
        <v>Y</v>
      </c>
      <c r="D1254" s="5" t="str">
        <f>VLOOKUP(B1254,'[1]Current Slope List'!$A$29:$M$1904,2,FALSE)</f>
        <v>15NE-A/C750</v>
      </c>
      <c r="E1254" s="5">
        <f>VLOOKUP(B1254,'[1]Current Slope List'!$A$29:$M$1904,3,FALSE)</f>
        <v>1</v>
      </c>
      <c r="F1254" s="6">
        <f t="shared" si="38"/>
        <v>1</v>
      </c>
      <c r="G1254" s="6" t="str">
        <f>VLOOKUP(B1254,'[1]Current Slope List'!$A$29:$M$1904,4,FALSE)</f>
        <v>WS&amp;L</v>
      </c>
      <c r="H1254" s="6" t="str">
        <f>VLOOKUP(B1254,'[1]Current Slope List'!$A$29:$M$1904,5,FALSE)</f>
        <v>S</v>
      </c>
      <c r="I1254" s="6" t="s">
        <v>2152</v>
      </c>
      <c r="K1254" s="6">
        <f>VLOOKUP(B1254,'[1]Current Slope List'!$A$29:$M$1904,11,FALSE)</f>
        <v>0</v>
      </c>
      <c r="L1254" s="5" t="s">
        <v>2270</v>
      </c>
      <c r="M1254" s="5" t="s">
        <v>2271</v>
      </c>
      <c r="N1254" s="5" t="s">
        <v>1697</v>
      </c>
      <c r="O1254" s="7" t="s">
        <v>46</v>
      </c>
      <c r="P1254" s="7">
        <v>45</v>
      </c>
      <c r="Q1254" s="7">
        <v>32</v>
      </c>
      <c r="R1254" s="7">
        <v>23</v>
      </c>
      <c r="S1254" s="7">
        <f t="shared" si="39"/>
        <v>736</v>
      </c>
      <c r="T1254" s="17">
        <v>0</v>
      </c>
      <c r="U1254" s="17">
        <v>0.7</v>
      </c>
      <c r="V1254" s="17">
        <v>0</v>
      </c>
      <c r="W1254" s="17">
        <v>0.3</v>
      </c>
      <c r="X1254" s="17">
        <v>0</v>
      </c>
      <c r="Y1254" s="6" t="s">
        <v>61</v>
      </c>
      <c r="Z1254" s="6" t="s">
        <v>72</v>
      </c>
      <c r="AA1254" s="9" t="s">
        <v>116</v>
      </c>
      <c r="AB1254" s="9" t="s">
        <v>116</v>
      </c>
      <c r="AC1254" s="9" t="s">
        <v>116</v>
      </c>
      <c r="AD1254" s="9" t="s">
        <v>116</v>
      </c>
      <c r="AE1254" s="9" t="s">
        <v>49</v>
      </c>
      <c r="AF1254" s="5">
        <v>2</v>
      </c>
      <c r="AG1254" s="10">
        <f>VLOOKUP(B1254,[1]NPRS!$A$29:$O$1904,10,FALSE)</f>
        <v>0</v>
      </c>
      <c r="AH1254" s="5" t="s">
        <v>1698</v>
      </c>
      <c r="AI1254" s="6" t="str">
        <f>IF(VLOOKUP(B1254,'[1]intensive 2019'!$A$2:$E$145,1,TRUE)=B1254,"Y","N")</f>
        <v>Y</v>
      </c>
      <c r="AJ1254" s="6" t="s">
        <v>50</v>
      </c>
      <c r="AK1254" s="5">
        <v>22</v>
      </c>
      <c r="AL1254" s="6" t="s">
        <v>50</v>
      </c>
      <c r="AM1254" s="6" t="s">
        <v>50</v>
      </c>
      <c r="AN1254" s="6" t="s">
        <v>50</v>
      </c>
      <c r="AO1254" s="6" t="s">
        <v>50</v>
      </c>
      <c r="AP1254" s="6" t="s">
        <v>50</v>
      </c>
    </row>
    <row r="1255" spans="1:42" hidden="1">
      <c r="A1255" s="5">
        <v>1254</v>
      </c>
      <c r="B1255" s="5" t="s">
        <v>2275</v>
      </c>
      <c r="C1255" s="6" t="str">
        <f>IF(VLOOKUP(B1255,'[1]Current Slope List'!$A$29:$M$1904,1,FALSE)=B1255,"Y","N")</f>
        <v>Y</v>
      </c>
      <c r="D1255" s="5" t="str">
        <f>VLOOKUP(B1255,'[1]Current Slope List'!$A$29:$M$1904,2,FALSE)</f>
        <v>15NE-D/CR51</v>
      </c>
      <c r="E1255" s="5">
        <f>VLOOKUP(B1255,'[1]Current Slope List'!$A$29:$M$1904,3,FALSE)</f>
        <v>0</v>
      </c>
      <c r="F1255" s="6" t="str">
        <f t="shared" si="38"/>
        <v>WHOLE</v>
      </c>
      <c r="G1255" s="6" t="str">
        <f>VLOOKUP(B1255,'[1]Current Slope List'!$A$29:$M$1904,4,FALSE)</f>
        <v>WS&amp;L</v>
      </c>
      <c r="H1255" s="6" t="str">
        <f>VLOOKUP(B1255,'[1]Current Slope List'!$A$29:$M$1904,5,FALSE)</f>
        <v>S</v>
      </c>
      <c r="I1255" s="6" t="s">
        <v>2152</v>
      </c>
      <c r="K1255" s="6">
        <f>VLOOKUP(B1255,'[1]Current Slope List'!$A$29:$M$1904,11,FALSE)</f>
        <v>0</v>
      </c>
      <c r="L1255" s="5" t="s">
        <v>2276</v>
      </c>
      <c r="M1255" s="5" t="s">
        <v>2277</v>
      </c>
      <c r="N1255" s="5" t="s">
        <v>2278</v>
      </c>
      <c r="O1255" s="7" t="s">
        <v>46</v>
      </c>
      <c r="P1255" s="7">
        <v>35</v>
      </c>
      <c r="Q1255" s="7">
        <v>2.5</v>
      </c>
      <c r="R1255" s="7">
        <v>45</v>
      </c>
      <c r="S1255" s="7">
        <f t="shared" si="39"/>
        <v>112.5</v>
      </c>
      <c r="T1255" s="17">
        <v>0</v>
      </c>
      <c r="U1255" s="17">
        <v>1</v>
      </c>
      <c r="V1255" s="17">
        <v>0</v>
      </c>
      <c r="W1255" s="17">
        <v>0</v>
      </c>
      <c r="X1255" s="17">
        <v>0</v>
      </c>
      <c r="Y1255" s="6" t="s">
        <v>1701</v>
      </c>
      <c r="Z1255" s="6" t="s">
        <v>62</v>
      </c>
      <c r="AA1255" s="9" t="s">
        <v>765</v>
      </c>
      <c r="AB1255" s="9" t="s">
        <v>288</v>
      </c>
      <c r="AC1255" s="9" t="s">
        <v>71</v>
      </c>
      <c r="AD1255" s="9" t="s">
        <v>352</v>
      </c>
      <c r="AE1255" s="9" t="s">
        <v>62</v>
      </c>
      <c r="AF1255" s="5">
        <v>1</v>
      </c>
      <c r="AG1255" s="10">
        <f>VLOOKUP(B1255,[1]NPRS!$A$29:$O$1904,10,FALSE)</f>
        <v>1617.72</v>
      </c>
      <c r="AH1255" s="5" t="s">
        <v>1698</v>
      </c>
      <c r="AI1255" s="6" t="str">
        <f>IF(VLOOKUP(B1255,'[1]intensive 2019'!$A$2:$E$145,1,TRUE)=B1255,"Y","N")</f>
        <v>N</v>
      </c>
      <c r="AJ1255" s="6" t="s">
        <v>50</v>
      </c>
      <c r="AK1255" s="5">
        <v>12</v>
      </c>
      <c r="AL1255" s="6" t="s">
        <v>50</v>
      </c>
      <c r="AM1255" s="6" t="s">
        <v>50</v>
      </c>
      <c r="AN1255" s="6" t="s">
        <v>50</v>
      </c>
      <c r="AO1255" s="6" t="s">
        <v>50</v>
      </c>
      <c r="AP1255" s="6" t="s">
        <v>50</v>
      </c>
    </row>
    <row r="1256" spans="1:42" hidden="1">
      <c r="A1256" s="5">
        <v>1255</v>
      </c>
      <c r="B1256" s="5" t="s">
        <v>2279</v>
      </c>
      <c r="C1256" s="6" t="str">
        <f>IF(VLOOKUP(B1256,'[1]Current Slope List'!$A$29:$M$1904,1,FALSE)=B1256,"Y","N")</f>
        <v>Y</v>
      </c>
      <c r="D1256" s="5" t="str">
        <f>VLOOKUP(B1256,'[1]Current Slope List'!$A$29:$M$1904,2,FALSE)</f>
        <v>15NW-B/C135</v>
      </c>
      <c r="E1256" s="5">
        <f>VLOOKUP(B1256,'[1]Current Slope List'!$A$29:$M$1904,3,FALSE)</f>
        <v>2</v>
      </c>
      <c r="F1256" s="6">
        <f t="shared" si="38"/>
        <v>2</v>
      </c>
      <c r="G1256" s="6" t="str">
        <f>VLOOKUP(B1256,'[1]Current Slope List'!$A$29:$M$1904,4,FALSE)</f>
        <v>WS&amp;L</v>
      </c>
      <c r="H1256" s="6" t="str">
        <f>VLOOKUP(B1256,'[1]Current Slope List'!$A$29:$M$1904,5,FALSE)</f>
        <v>S</v>
      </c>
      <c r="I1256" s="6" t="s">
        <v>2152</v>
      </c>
      <c r="K1256" s="6" t="str">
        <f>VLOOKUP(B1256,'[1]Current Slope List'!$A$29:$M$1904,11,FALSE)</f>
        <v>Aberdeen_ApLeiChau</v>
      </c>
      <c r="L1256" s="5" t="s">
        <v>2280</v>
      </c>
      <c r="M1256" s="5" t="s">
        <v>2281</v>
      </c>
      <c r="N1256" s="5" t="s">
        <v>1697</v>
      </c>
      <c r="O1256" s="7" t="s">
        <v>125</v>
      </c>
      <c r="P1256" s="7">
        <v>50</v>
      </c>
      <c r="Q1256" s="7">
        <v>7</v>
      </c>
      <c r="R1256" s="7">
        <v>90</v>
      </c>
      <c r="S1256" s="7">
        <f t="shared" si="39"/>
        <v>630</v>
      </c>
      <c r="T1256" s="17">
        <v>0</v>
      </c>
      <c r="U1256" s="17">
        <v>0</v>
      </c>
      <c r="V1256" s="17">
        <v>0</v>
      </c>
      <c r="W1256" s="17">
        <v>1</v>
      </c>
      <c r="X1256" s="17">
        <v>0</v>
      </c>
      <c r="Y1256" s="6" t="s">
        <v>61</v>
      </c>
      <c r="Z1256" s="6" t="s">
        <v>72</v>
      </c>
      <c r="AA1256" s="9" t="s">
        <v>116</v>
      </c>
      <c r="AB1256" s="9" t="s">
        <v>116</v>
      </c>
      <c r="AC1256" s="9" t="s">
        <v>116</v>
      </c>
      <c r="AD1256" s="9" t="s">
        <v>116</v>
      </c>
      <c r="AE1256" s="9" t="s">
        <v>49</v>
      </c>
      <c r="AF1256" s="5">
        <v>1</v>
      </c>
      <c r="AG1256" s="10">
        <f>VLOOKUP(B1256,[1]NPRS!$A$29:$O$1904,10,FALSE)</f>
        <v>0</v>
      </c>
      <c r="AH1256" s="5" t="s">
        <v>1698</v>
      </c>
      <c r="AI1256" s="6" t="str">
        <f>IF(VLOOKUP(B1256,'[1]intensive 2019'!$A$2:$E$145,1,TRUE)=B1256,"Y","N")</f>
        <v>Y</v>
      </c>
      <c r="AJ1256" s="6" t="str">
        <f>IF(VLOOKUP(B1256,[1]PWI!$A$2:$B$239,1,FALSE)=B1256,"Y","N")</f>
        <v>Y</v>
      </c>
      <c r="AK1256" s="5">
        <v>18</v>
      </c>
      <c r="AL1256" s="6" t="s">
        <v>50</v>
      </c>
      <c r="AM1256" s="6" t="s">
        <v>50</v>
      </c>
      <c r="AN1256" s="6" t="s">
        <v>50</v>
      </c>
      <c r="AO1256" s="6" t="str">
        <f>IF(VLOOKUP(B1256,[1]Roadside!$B$2:$D$186,1,FALSE)=B1256,"Y","N")</f>
        <v>Y</v>
      </c>
      <c r="AP1256" s="6" t="s">
        <v>50</v>
      </c>
    </row>
    <row r="1257" spans="1:42" hidden="1">
      <c r="A1257" s="5">
        <v>1256</v>
      </c>
      <c r="B1257" s="5" t="s">
        <v>2282</v>
      </c>
      <c r="C1257" s="6" t="str">
        <f>IF(VLOOKUP(B1257,'[1]Current Slope List'!$A$29:$M$1904,1,FALSE)=B1257,"Y","N")</f>
        <v>Y</v>
      </c>
      <c r="D1257" s="5" t="str">
        <f>VLOOKUP(B1257,'[1]Current Slope List'!$A$29:$M$1904,2,FALSE)</f>
        <v>11SW-D/C843</v>
      </c>
      <c r="E1257" s="5">
        <f>VLOOKUP(B1257,'[1]Current Slope List'!$A$29:$M$1904,3,FALSE)</f>
        <v>0</v>
      </c>
      <c r="F1257" s="6" t="str">
        <f t="shared" si="38"/>
        <v>WHOLE</v>
      </c>
      <c r="G1257" s="6" t="str">
        <f>VLOOKUP(B1257,'[1]Current Slope List'!$A$29:$M$1904,4,FALSE)</f>
        <v>WS&amp;L</v>
      </c>
      <c r="H1257" s="6" t="str">
        <f>VLOOKUP(B1257,'[1]Current Slope List'!$A$29:$M$1904,5,FALSE)</f>
        <v>S</v>
      </c>
      <c r="I1257" s="6" t="s">
        <v>2152</v>
      </c>
      <c r="K1257" s="6" t="str">
        <f>VLOOKUP(B1257,'[1]Current Slope List'!$A$29:$M$1904,11,FALSE)</f>
        <v>DeepWaterBay_RepulseBay</v>
      </c>
      <c r="L1257" s="5" t="s">
        <v>2283</v>
      </c>
      <c r="M1257" s="5" t="s">
        <v>2284</v>
      </c>
      <c r="N1257" s="5" t="s">
        <v>1697</v>
      </c>
      <c r="O1257" s="7" t="s">
        <v>46</v>
      </c>
      <c r="P1257" s="7">
        <v>60</v>
      </c>
      <c r="Q1257" s="7">
        <v>4.5</v>
      </c>
      <c r="R1257" s="7">
        <v>139</v>
      </c>
      <c r="S1257" s="7">
        <f t="shared" si="39"/>
        <v>625.5</v>
      </c>
      <c r="T1257" s="17">
        <v>0</v>
      </c>
      <c r="U1257" s="17">
        <v>0</v>
      </c>
      <c r="V1257" s="17">
        <v>0</v>
      </c>
      <c r="W1257" s="17">
        <v>0.1</v>
      </c>
      <c r="X1257" s="17">
        <v>0</v>
      </c>
      <c r="Y1257" s="6" t="s">
        <v>61</v>
      </c>
      <c r="Z1257" s="6" t="s">
        <v>62</v>
      </c>
      <c r="AA1257" s="9" t="s">
        <v>116</v>
      </c>
      <c r="AB1257" s="9" t="s">
        <v>116</v>
      </c>
      <c r="AC1257" s="9" t="s">
        <v>116</v>
      </c>
      <c r="AD1257" s="9" t="s">
        <v>116</v>
      </c>
      <c r="AE1257" s="9" t="s">
        <v>49</v>
      </c>
      <c r="AF1257" s="5">
        <v>1</v>
      </c>
      <c r="AG1257" s="10">
        <f>VLOOKUP(B1257,[1]NPRS!$A$29:$O$1904,10,FALSE)</f>
        <v>267.70999999999998</v>
      </c>
      <c r="AH1257" s="5" t="s">
        <v>1728</v>
      </c>
      <c r="AI1257" s="6" t="str">
        <f>IF(VLOOKUP(B1257,'[1]intensive 2019'!$A$2:$E$145,1,TRUE)=B1257,"Y","N")</f>
        <v>N</v>
      </c>
      <c r="AJ1257" s="6" t="s">
        <v>50</v>
      </c>
      <c r="AL1257" s="6" t="s">
        <v>50</v>
      </c>
      <c r="AM1257" s="6" t="s">
        <v>50</v>
      </c>
      <c r="AN1257" s="6" t="s">
        <v>50</v>
      </c>
      <c r="AO1257" s="6" t="s">
        <v>50</v>
      </c>
      <c r="AP1257" s="6" t="s">
        <v>50</v>
      </c>
    </row>
    <row r="1258" spans="1:42" hidden="1">
      <c r="A1258" s="5">
        <v>1257</v>
      </c>
      <c r="B1258" s="5" t="s">
        <v>2285</v>
      </c>
      <c r="C1258" s="6" t="str">
        <f>IF(VLOOKUP(B1258,'[1]Current Slope List'!$A$29:$M$1904,1,FALSE)=B1258,"Y","N")</f>
        <v>Y</v>
      </c>
      <c r="D1258" s="5" t="str">
        <f>VLOOKUP(B1258,'[1]Current Slope List'!$A$29:$M$1904,2,FALSE)</f>
        <v>15NE-A/C149</v>
      </c>
      <c r="E1258" s="5">
        <f>VLOOKUP(B1258,'[1]Current Slope List'!$A$29:$M$1904,3,FALSE)</f>
        <v>0</v>
      </c>
      <c r="F1258" s="6" t="str">
        <f t="shared" si="38"/>
        <v>WHOLE</v>
      </c>
      <c r="G1258" s="6" t="str">
        <f>VLOOKUP(B1258,'[1]Current Slope List'!$A$29:$M$1904,4,FALSE)</f>
        <v>WS&amp;L</v>
      </c>
      <c r="H1258" s="6" t="str">
        <f>VLOOKUP(B1258,'[1]Current Slope List'!$A$29:$M$1904,5,FALSE)</f>
        <v>S</v>
      </c>
      <c r="I1258" s="6" t="s">
        <v>2152</v>
      </c>
      <c r="K1258" s="6">
        <f>VLOOKUP(B1258,'[1]Current Slope List'!$A$29:$M$1904,11,FALSE)</f>
        <v>0</v>
      </c>
      <c r="L1258" s="5" t="s">
        <v>2286</v>
      </c>
      <c r="M1258" s="5" t="s">
        <v>2287</v>
      </c>
      <c r="N1258" s="5" t="s">
        <v>2253</v>
      </c>
      <c r="O1258" s="7" t="s">
        <v>46</v>
      </c>
      <c r="P1258" s="7">
        <v>55</v>
      </c>
      <c r="Q1258" s="7">
        <v>7</v>
      </c>
      <c r="R1258" s="7">
        <v>75</v>
      </c>
      <c r="S1258" s="7">
        <f t="shared" si="39"/>
        <v>525</v>
      </c>
      <c r="T1258" s="17">
        <v>0</v>
      </c>
      <c r="U1258" s="17">
        <v>0</v>
      </c>
      <c r="V1258" s="17">
        <v>0</v>
      </c>
      <c r="W1258" s="17">
        <v>0</v>
      </c>
      <c r="X1258" s="17">
        <v>1</v>
      </c>
      <c r="Y1258" s="6" t="s">
        <v>61</v>
      </c>
      <c r="Z1258" s="6" t="s">
        <v>72</v>
      </c>
      <c r="AA1258" s="9" t="s">
        <v>116</v>
      </c>
      <c r="AB1258" s="9" t="s">
        <v>116</v>
      </c>
      <c r="AC1258" s="9" t="s">
        <v>116</v>
      </c>
      <c r="AD1258" s="9" t="s">
        <v>116</v>
      </c>
      <c r="AE1258" s="9" t="s">
        <v>49</v>
      </c>
      <c r="AF1258" s="5">
        <v>1</v>
      </c>
      <c r="AG1258" s="10">
        <f>VLOOKUP(B1258,[1]NPRS!$A$29:$O$1904,10,FALSE)</f>
        <v>0</v>
      </c>
      <c r="AH1258" s="5" t="s">
        <v>1728</v>
      </c>
      <c r="AI1258" s="6" t="str">
        <f>IF(VLOOKUP(B1258,'[1]intensive 2019'!$A$2:$E$145,1,TRUE)=B1258,"Y","N")</f>
        <v>N</v>
      </c>
      <c r="AJ1258" s="6" t="s">
        <v>50</v>
      </c>
      <c r="AL1258" s="6" t="s">
        <v>50</v>
      </c>
      <c r="AM1258" s="6" t="s">
        <v>50</v>
      </c>
      <c r="AN1258" s="6" t="s">
        <v>50</v>
      </c>
      <c r="AO1258" s="6" t="s">
        <v>50</v>
      </c>
      <c r="AP1258" s="6" t="s">
        <v>50</v>
      </c>
    </row>
    <row r="1259" spans="1:42" hidden="1">
      <c r="A1259" s="5">
        <v>1258</v>
      </c>
      <c r="B1259" s="5" t="s">
        <v>2288</v>
      </c>
      <c r="C1259" s="6" t="str">
        <f>IF(VLOOKUP(B1259,'[1]Current Slope List'!$A$29:$M$1904,1,FALSE)=B1259,"Y","N")</f>
        <v>Y</v>
      </c>
      <c r="D1259" s="5" t="str">
        <f>VLOOKUP(B1259,'[1]Current Slope List'!$A$29:$M$1904,2,FALSE)</f>
        <v>15NE-A/C152</v>
      </c>
      <c r="E1259" s="5">
        <f>VLOOKUP(B1259,'[1]Current Slope List'!$A$29:$M$1904,3,FALSE)</f>
        <v>0</v>
      </c>
      <c r="F1259" s="6" t="str">
        <f t="shared" si="38"/>
        <v>WHOLE</v>
      </c>
      <c r="G1259" s="6" t="str">
        <f>VLOOKUP(B1259,'[1]Current Slope List'!$A$29:$M$1904,4,FALSE)</f>
        <v>WS&amp;L</v>
      </c>
      <c r="H1259" s="6" t="str">
        <f>VLOOKUP(B1259,'[1]Current Slope List'!$A$29:$M$1904,5,FALSE)</f>
        <v>S</v>
      </c>
      <c r="I1259" s="6" t="s">
        <v>2152</v>
      </c>
      <c r="K1259" s="6">
        <f>VLOOKUP(B1259,'[1]Current Slope List'!$A$29:$M$1904,11,FALSE)</f>
        <v>0</v>
      </c>
      <c r="L1259" s="5" t="s">
        <v>2286</v>
      </c>
      <c r="M1259" s="5" t="s">
        <v>2287</v>
      </c>
      <c r="N1259" s="5" t="s">
        <v>2253</v>
      </c>
      <c r="O1259" s="7" t="s">
        <v>46</v>
      </c>
      <c r="P1259" s="7">
        <v>45</v>
      </c>
      <c r="Q1259" s="7">
        <v>13</v>
      </c>
      <c r="R1259" s="7">
        <v>40</v>
      </c>
      <c r="S1259" s="7">
        <f t="shared" si="39"/>
        <v>520</v>
      </c>
      <c r="T1259" s="17">
        <v>0.15</v>
      </c>
      <c r="U1259" s="17">
        <v>0.7</v>
      </c>
      <c r="V1259" s="17">
        <v>0</v>
      </c>
      <c r="W1259" s="17">
        <v>0</v>
      </c>
      <c r="X1259" s="17">
        <v>0.15</v>
      </c>
      <c r="Y1259" s="6" t="s">
        <v>61</v>
      </c>
      <c r="Z1259" s="6" t="s">
        <v>62</v>
      </c>
      <c r="AA1259" s="9" t="s">
        <v>116</v>
      </c>
      <c r="AB1259" s="9" t="s">
        <v>116</v>
      </c>
      <c r="AC1259" s="9" t="s">
        <v>116</v>
      </c>
      <c r="AD1259" s="9" t="s">
        <v>116</v>
      </c>
      <c r="AE1259" s="9" t="s">
        <v>49</v>
      </c>
      <c r="AF1259" s="5">
        <v>1</v>
      </c>
      <c r="AG1259" s="10">
        <f>VLOOKUP(B1259,[1]NPRS!$A$29:$O$1904,10,FALSE)</f>
        <v>0</v>
      </c>
      <c r="AH1259" s="5" t="s">
        <v>1698</v>
      </c>
      <c r="AI1259" s="6" t="str">
        <f>IF(VLOOKUP(B1259,'[1]intensive 2019'!$A$2:$E$145,1,TRUE)=B1259,"Y","N")</f>
        <v>N</v>
      </c>
      <c r="AJ1259" s="6" t="s">
        <v>50</v>
      </c>
      <c r="AK1259" s="5">
        <v>0</v>
      </c>
      <c r="AL1259" s="6" t="s">
        <v>50</v>
      </c>
      <c r="AM1259" s="6" t="s">
        <v>50</v>
      </c>
      <c r="AN1259" s="6" t="s">
        <v>50</v>
      </c>
      <c r="AO1259" s="6" t="s">
        <v>50</v>
      </c>
      <c r="AP1259" s="6" t="s">
        <v>50</v>
      </c>
    </row>
    <row r="1260" spans="1:42" hidden="1">
      <c r="A1260" s="5">
        <v>1259</v>
      </c>
      <c r="B1260" s="5" t="s">
        <v>2289</v>
      </c>
      <c r="C1260" s="6" t="str">
        <f>IF(VLOOKUP(B1260,'[1]Current Slope List'!$A$29:$M$1904,1,FALSE)=B1260,"Y","N")</f>
        <v>Y</v>
      </c>
      <c r="D1260" s="5" t="str">
        <f>VLOOKUP(B1260,'[1]Current Slope List'!$A$29:$M$1904,2,FALSE)</f>
        <v>15NE-A/C153</v>
      </c>
      <c r="E1260" s="5">
        <f>VLOOKUP(B1260,'[1]Current Slope List'!$A$29:$M$1904,3,FALSE)</f>
        <v>0</v>
      </c>
      <c r="F1260" s="6" t="str">
        <f t="shared" si="38"/>
        <v>WHOLE</v>
      </c>
      <c r="G1260" s="6" t="str">
        <f>VLOOKUP(B1260,'[1]Current Slope List'!$A$29:$M$1904,4,FALSE)</f>
        <v>WS&amp;L</v>
      </c>
      <c r="H1260" s="6" t="str">
        <f>VLOOKUP(B1260,'[1]Current Slope List'!$A$29:$M$1904,5,FALSE)</f>
        <v>S</v>
      </c>
      <c r="I1260" s="6" t="s">
        <v>2152</v>
      </c>
      <c r="K1260" s="6">
        <f>VLOOKUP(B1260,'[1]Current Slope List'!$A$29:$M$1904,11,FALSE)</f>
        <v>0</v>
      </c>
      <c r="L1260" s="5" t="s">
        <v>2286</v>
      </c>
      <c r="M1260" s="5" t="s">
        <v>2287</v>
      </c>
      <c r="N1260" s="5" t="s">
        <v>2253</v>
      </c>
      <c r="O1260" s="7" t="s">
        <v>46</v>
      </c>
      <c r="P1260" s="7">
        <v>55</v>
      </c>
      <c r="Q1260" s="7">
        <v>5</v>
      </c>
      <c r="R1260" s="7">
        <v>19</v>
      </c>
      <c r="S1260" s="7">
        <f t="shared" si="39"/>
        <v>95</v>
      </c>
      <c r="T1260" s="17">
        <v>0</v>
      </c>
      <c r="U1260" s="17">
        <v>0</v>
      </c>
      <c r="V1260" s="17">
        <v>0</v>
      </c>
      <c r="W1260" s="17">
        <v>1</v>
      </c>
      <c r="X1260" s="17">
        <v>0</v>
      </c>
      <c r="Y1260" s="6" t="s">
        <v>61</v>
      </c>
      <c r="Z1260" s="6" t="s">
        <v>72</v>
      </c>
      <c r="AA1260" s="9" t="s">
        <v>116</v>
      </c>
      <c r="AB1260" s="9" t="s">
        <v>116</v>
      </c>
      <c r="AC1260" s="9" t="s">
        <v>116</v>
      </c>
      <c r="AD1260" s="9" t="s">
        <v>116</v>
      </c>
      <c r="AE1260" s="9" t="s">
        <v>49</v>
      </c>
      <c r="AF1260" s="5">
        <v>1</v>
      </c>
      <c r="AG1260" s="10">
        <f>VLOOKUP(B1260,[1]NPRS!$A$29:$O$1904,10,FALSE)</f>
        <v>171.95</v>
      </c>
      <c r="AH1260" s="5" t="s">
        <v>1698</v>
      </c>
      <c r="AI1260" s="6" t="str">
        <f>IF(VLOOKUP(B1260,'[1]intensive 2019'!$A$2:$E$145,1,TRUE)=B1260,"Y","N")</f>
        <v>N</v>
      </c>
      <c r="AJ1260" s="6" t="s">
        <v>50</v>
      </c>
      <c r="AK1260" s="5">
        <v>1</v>
      </c>
      <c r="AL1260" s="6" t="s">
        <v>50</v>
      </c>
      <c r="AM1260" s="6" t="s">
        <v>50</v>
      </c>
      <c r="AN1260" s="6" t="s">
        <v>50</v>
      </c>
      <c r="AO1260" s="6" t="s">
        <v>50</v>
      </c>
      <c r="AP1260" s="6" t="s">
        <v>50</v>
      </c>
    </row>
    <row r="1261" spans="1:42" hidden="1">
      <c r="A1261" s="5">
        <v>1260</v>
      </c>
      <c r="B1261" s="5" t="s">
        <v>2290</v>
      </c>
      <c r="C1261" s="6" t="str">
        <f>IF(VLOOKUP(B1261,'[1]Current Slope List'!$A$29:$M$1904,1,FALSE)=B1261,"Y","N")</f>
        <v>Y</v>
      </c>
      <c r="D1261" s="5" t="str">
        <f>VLOOKUP(B1261,'[1]Current Slope List'!$A$29:$M$1904,2,FALSE)</f>
        <v>15NE-A/C154</v>
      </c>
      <c r="E1261" s="5">
        <f>VLOOKUP(B1261,'[1]Current Slope List'!$A$29:$M$1904,3,FALSE)</f>
        <v>0</v>
      </c>
      <c r="F1261" s="6" t="str">
        <f t="shared" si="38"/>
        <v>WHOLE</v>
      </c>
      <c r="G1261" s="6" t="str">
        <f>VLOOKUP(B1261,'[1]Current Slope List'!$A$29:$M$1904,4,FALSE)</f>
        <v>WS&amp;L</v>
      </c>
      <c r="H1261" s="6" t="str">
        <f>VLOOKUP(B1261,'[1]Current Slope List'!$A$29:$M$1904,5,FALSE)</f>
        <v>S</v>
      </c>
      <c r="I1261" s="6" t="s">
        <v>2152</v>
      </c>
      <c r="K1261" s="6">
        <f>VLOOKUP(B1261,'[1]Current Slope List'!$A$29:$M$1904,11,FALSE)</f>
        <v>0</v>
      </c>
      <c r="L1261" s="5" t="s">
        <v>2286</v>
      </c>
      <c r="M1261" s="5" t="s">
        <v>2287</v>
      </c>
      <c r="N1261" s="5" t="s">
        <v>2253</v>
      </c>
      <c r="O1261" s="7" t="s">
        <v>46</v>
      </c>
      <c r="P1261" s="7">
        <v>45</v>
      </c>
      <c r="Q1261" s="7">
        <v>5</v>
      </c>
      <c r="R1261" s="7">
        <v>25</v>
      </c>
      <c r="S1261" s="7">
        <f t="shared" si="39"/>
        <v>125</v>
      </c>
      <c r="T1261" s="17">
        <v>0</v>
      </c>
      <c r="U1261" s="17">
        <v>0</v>
      </c>
      <c r="V1261" s="17">
        <v>1</v>
      </c>
      <c r="W1261" s="17">
        <v>0</v>
      </c>
      <c r="X1261" s="17">
        <v>0</v>
      </c>
      <c r="Y1261" s="6" t="s">
        <v>113</v>
      </c>
      <c r="Z1261" s="6" t="s">
        <v>62</v>
      </c>
      <c r="AA1261" s="9" t="s">
        <v>116</v>
      </c>
      <c r="AB1261" s="9" t="s">
        <v>116</v>
      </c>
      <c r="AC1261" s="9" t="s">
        <v>116</v>
      </c>
      <c r="AD1261" s="9" t="s">
        <v>116</v>
      </c>
      <c r="AE1261" s="9" t="s">
        <v>49</v>
      </c>
      <c r="AF1261" s="5">
        <v>1</v>
      </c>
      <c r="AG1261" s="10">
        <f>VLOOKUP(B1261,[1]NPRS!$A$29:$O$1904,10,FALSE)</f>
        <v>0.13</v>
      </c>
      <c r="AH1261" s="5" t="s">
        <v>1728</v>
      </c>
      <c r="AI1261" s="6" t="str">
        <f>IF(VLOOKUP(B1261,'[1]intensive 2019'!$A$2:$E$145,1,TRUE)=B1261,"Y","N")</f>
        <v>N</v>
      </c>
      <c r="AJ1261" s="6" t="s">
        <v>50</v>
      </c>
      <c r="AL1261" s="6" t="s">
        <v>50</v>
      </c>
      <c r="AM1261" s="6" t="s">
        <v>50</v>
      </c>
      <c r="AN1261" s="6" t="s">
        <v>50</v>
      </c>
      <c r="AO1261" s="6" t="s">
        <v>50</v>
      </c>
      <c r="AP1261" s="6" t="s">
        <v>50</v>
      </c>
    </row>
    <row r="1262" spans="1:42" hidden="1">
      <c r="A1262" s="5">
        <v>1261</v>
      </c>
      <c r="B1262" s="5" t="s">
        <v>2291</v>
      </c>
      <c r="C1262" s="6" t="str">
        <f>IF(VLOOKUP(B1262,'[1]Current Slope List'!$A$29:$M$1904,1,FALSE)=B1262,"Y","N")</f>
        <v>Y</v>
      </c>
      <c r="D1262" s="5" t="str">
        <f>VLOOKUP(B1262,'[1]Current Slope List'!$A$29:$M$1904,2,FALSE)</f>
        <v>15NE-A/CR155</v>
      </c>
      <c r="E1262" s="5">
        <f>VLOOKUP(B1262,'[1]Current Slope List'!$A$29:$M$1904,3,FALSE)</f>
        <v>0</v>
      </c>
      <c r="F1262" s="6" t="str">
        <f t="shared" si="38"/>
        <v>WHOLE</v>
      </c>
      <c r="G1262" s="6" t="str">
        <f>VLOOKUP(B1262,'[1]Current Slope List'!$A$29:$M$1904,4,FALSE)</f>
        <v>WS&amp;L</v>
      </c>
      <c r="H1262" s="6" t="str">
        <f>VLOOKUP(B1262,'[1]Current Slope List'!$A$29:$M$1904,5,FALSE)</f>
        <v>S</v>
      </c>
      <c r="I1262" s="6" t="s">
        <v>2152</v>
      </c>
      <c r="K1262" s="6">
        <f>VLOOKUP(B1262,'[1]Current Slope List'!$A$29:$M$1904,11,FALSE)</f>
        <v>0</v>
      </c>
      <c r="L1262" s="5" t="s">
        <v>2286</v>
      </c>
      <c r="M1262" s="5" t="s">
        <v>2287</v>
      </c>
      <c r="N1262" s="5" t="s">
        <v>2253</v>
      </c>
      <c r="O1262" s="7" t="s">
        <v>46</v>
      </c>
      <c r="P1262" s="7">
        <v>50</v>
      </c>
      <c r="Q1262" s="7">
        <v>9</v>
      </c>
      <c r="R1262" s="7">
        <v>60</v>
      </c>
      <c r="S1262" s="7">
        <f t="shared" si="39"/>
        <v>540</v>
      </c>
      <c r="T1262" s="17">
        <v>0</v>
      </c>
      <c r="U1262" s="17">
        <v>1</v>
      </c>
      <c r="V1262" s="17">
        <v>0</v>
      </c>
      <c r="W1262" s="17">
        <v>0</v>
      </c>
      <c r="X1262" s="17">
        <v>0</v>
      </c>
      <c r="Y1262" s="6" t="s">
        <v>61</v>
      </c>
      <c r="Z1262" s="6" t="s">
        <v>62</v>
      </c>
      <c r="AA1262" s="9" t="s">
        <v>831</v>
      </c>
      <c r="AB1262" s="9" t="s">
        <v>2292</v>
      </c>
      <c r="AC1262" s="9" t="s">
        <v>128</v>
      </c>
      <c r="AD1262" s="9" t="s">
        <v>318</v>
      </c>
      <c r="AE1262" s="9" t="s">
        <v>194</v>
      </c>
      <c r="AF1262" s="5">
        <v>1</v>
      </c>
      <c r="AG1262" s="10">
        <f>VLOOKUP(B1262,[1]NPRS!$A$29:$O$1904,10,FALSE)</f>
        <v>0</v>
      </c>
      <c r="AH1262" s="5" t="s">
        <v>1698</v>
      </c>
      <c r="AI1262" s="6" t="str">
        <f>IF(VLOOKUP(B1262,'[1]intensive 2019'!$A$2:$E$145,1,TRUE)=B1262,"Y","N")</f>
        <v>N</v>
      </c>
      <c r="AJ1262" s="6" t="s">
        <v>50</v>
      </c>
      <c r="AK1262" s="5">
        <v>7</v>
      </c>
      <c r="AL1262" s="6" t="s">
        <v>50</v>
      </c>
      <c r="AM1262" s="6" t="s">
        <v>50</v>
      </c>
      <c r="AN1262" s="6" t="s">
        <v>50</v>
      </c>
      <c r="AO1262" s="6" t="s">
        <v>50</v>
      </c>
      <c r="AP1262" s="6" t="s">
        <v>50</v>
      </c>
    </row>
    <row r="1263" spans="1:42" hidden="1">
      <c r="A1263" s="5">
        <v>1262</v>
      </c>
      <c r="B1263" s="5" t="s">
        <v>2293</v>
      </c>
      <c r="C1263" s="6" t="str">
        <f>IF(VLOOKUP(B1263,'[1]Current Slope List'!$A$29:$M$1904,1,FALSE)=B1263,"Y","N")</f>
        <v>Y</v>
      </c>
      <c r="D1263" s="5" t="str">
        <f>VLOOKUP(B1263,'[1]Current Slope List'!$A$29:$M$1904,2,FALSE)</f>
        <v>15NE-A/CR157</v>
      </c>
      <c r="E1263" s="5">
        <f>VLOOKUP(B1263,'[1]Current Slope List'!$A$29:$M$1904,3,FALSE)</f>
        <v>0</v>
      </c>
      <c r="F1263" s="6" t="str">
        <f t="shared" si="38"/>
        <v>WHOLE</v>
      </c>
      <c r="G1263" s="6" t="str">
        <f>VLOOKUP(B1263,'[1]Current Slope List'!$A$29:$M$1904,4,FALSE)</f>
        <v>WS&amp;L</v>
      </c>
      <c r="H1263" s="6" t="str">
        <f>VLOOKUP(B1263,'[1]Current Slope List'!$A$29:$M$1904,5,FALSE)</f>
        <v>S</v>
      </c>
      <c r="I1263" s="6" t="s">
        <v>2152</v>
      </c>
      <c r="K1263" s="6">
        <f>VLOOKUP(B1263,'[1]Current Slope List'!$A$29:$M$1904,11,FALSE)</f>
        <v>0</v>
      </c>
      <c r="L1263" s="5" t="s">
        <v>2286</v>
      </c>
      <c r="M1263" s="5" t="s">
        <v>2287</v>
      </c>
      <c r="N1263" s="5" t="s">
        <v>2253</v>
      </c>
      <c r="O1263" s="7" t="s">
        <v>46</v>
      </c>
      <c r="P1263" s="7">
        <v>40</v>
      </c>
      <c r="Q1263" s="7">
        <v>3.5</v>
      </c>
      <c r="R1263" s="7">
        <v>33</v>
      </c>
      <c r="S1263" s="7">
        <f t="shared" si="39"/>
        <v>115.5</v>
      </c>
      <c r="T1263" s="17">
        <v>0</v>
      </c>
      <c r="U1263" s="17">
        <v>0.9</v>
      </c>
      <c r="V1263" s="17">
        <v>0</v>
      </c>
      <c r="W1263" s="17">
        <v>0.1</v>
      </c>
      <c r="X1263" s="17">
        <v>0</v>
      </c>
      <c r="Y1263" s="6" t="s">
        <v>61</v>
      </c>
      <c r="Z1263" s="6" t="s">
        <v>62</v>
      </c>
      <c r="AA1263" s="9" t="s">
        <v>2294</v>
      </c>
      <c r="AB1263" s="9" t="s">
        <v>2295</v>
      </c>
      <c r="AC1263" s="9" t="s">
        <v>128</v>
      </c>
      <c r="AD1263" s="9" t="s">
        <v>193</v>
      </c>
      <c r="AE1263" s="9" t="s">
        <v>303</v>
      </c>
      <c r="AF1263" s="5">
        <v>1</v>
      </c>
      <c r="AG1263" s="10">
        <f>VLOOKUP(B1263,[1]NPRS!$A$29:$O$1904,10,FALSE)</f>
        <v>0</v>
      </c>
      <c r="AH1263" s="5" t="s">
        <v>1698</v>
      </c>
      <c r="AI1263" s="6" t="str">
        <f>IF(VLOOKUP(B1263,'[1]intensive 2019'!$A$2:$E$145,1,TRUE)=B1263,"Y","N")</f>
        <v>N</v>
      </c>
      <c r="AJ1263" s="6" t="s">
        <v>50</v>
      </c>
      <c r="AK1263" s="5">
        <v>3</v>
      </c>
      <c r="AL1263" s="6" t="s">
        <v>50</v>
      </c>
      <c r="AM1263" s="6" t="s">
        <v>50</v>
      </c>
      <c r="AN1263" s="6" t="s">
        <v>50</v>
      </c>
      <c r="AO1263" s="6" t="s">
        <v>50</v>
      </c>
      <c r="AP1263" s="6" t="s">
        <v>50</v>
      </c>
    </row>
    <row r="1264" spans="1:42" hidden="1">
      <c r="A1264" s="5">
        <v>1263</v>
      </c>
      <c r="B1264" s="5" t="s">
        <v>2296</v>
      </c>
      <c r="C1264" s="6" t="str">
        <f>IF(VLOOKUP(B1264,'[1]Current Slope List'!$A$29:$M$1904,1,FALSE)=B1264,"Y","N")</f>
        <v>Y</v>
      </c>
      <c r="D1264" s="5" t="str">
        <f>VLOOKUP(B1264,'[1]Current Slope List'!$A$29:$M$1904,2,FALSE)</f>
        <v>15NE-A/CR158</v>
      </c>
      <c r="E1264" s="5">
        <f>VLOOKUP(B1264,'[1]Current Slope List'!$A$29:$M$1904,3,FALSE)</f>
        <v>0</v>
      </c>
      <c r="F1264" s="6" t="str">
        <f t="shared" si="38"/>
        <v>WHOLE</v>
      </c>
      <c r="G1264" s="6" t="str">
        <f>VLOOKUP(B1264,'[1]Current Slope List'!$A$29:$M$1904,4,FALSE)</f>
        <v>WS&amp;L</v>
      </c>
      <c r="H1264" s="6" t="str">
        <f>VLOOKUP(B1264,'[1]Current Slope List'!$A$29:$M$1904,5,FALSE)</f>
        <v>S</v>
      </c>
      <c r="I1264" s="6" t="s">
        <v>2152</v>
      </c>
      <c r="K1264" s="6">
        <f>VLOOKUP(B1264,'[1]Current Slope List'!$A$29:$M$1904,11,FALSE)</f>
        <v>0</v>
      </c>
      <c r="L1264" s="5" t="s">
        <v>2286</v>
      </c>
      <c r="M1264" s="5" t="s">
        <v>2287</v>
      </c>
      <c r="N1264" s="5" t="s">
        <v>2253</v>
      </c>
      <c r="O1264" s="7" t="s">
        <v>46</v>
      </c>
      <c r="P1264" s="7">
        <v>60</v>
      </c>
      <c r="Q1264" s="7">
        <v>4</v>
      </c>
      <c r="R1264" s="7">
        <v>40</v>
      </c>
      <c r="S1264" s="7">
        <f t="shared" si="39"/>
        <v>160</v>
      </c>
      <c r="T1264" s="17">
        <v>0</v>
      </c>
      <c r="U1264" s="17">
        <v>0.2</v>
      </c>
      <c r="V1264" s="17">
        <v>0</v>
      </c>
      <c r="W1264" s="17">
        <v>0</v>
      </c>
      <c r="X1264" s="17">
        <v>0.8</v>
      </c>
      <c r="Y1264" s="6" t="s">
        <v>61</v>
      </c>
      <c r="Z1264" s="6" t="s">
        <v>72</v>
      </c>
      <c r="AA1264" s="9" t="s">
        <v>134</v>
      </c>
      <c r="AB1264" s="9" t="s">
        <v>1841</v>
      </c>
      <c r="AC1264" s="9" t="s">
        <v>71</v>
      </c>
      <c r="AD1264" s="9" t="s">
        <v>56</v>
      </c>
      <c r="AE1264" s="9" t="s">
        <v>72</v>
      </c>
      <c r="AF1264" s="5">
        <v>1</v>
      </c>
      <c r="AG1264" s="10">
        <f>VLOOKUP(B1264,[1]NPRS!$A$29:$O$1904,10,FALSE)</f>
        <v>0</v>
      </c>
      <c r="AH1264" s="5" t="s">
        <v>1698</v>
      </c>
      <c r="AI1264" s="6" t="str">
        <f>IF(VLOOKUP(B1264,'[1]intensive 2019'!$A$2:$E$145,1,TRUE)=B1264,"Y","N")</f>
        <v>N</v>
      </c>
      <c r="AJ1264" s="6" t="s">
        <v>50</v>
      </c>
      <c r="AK1264" s="5">
        <v>5</v>
      </c>
      <c r="AL1264" s="6" t="s">
        <v>50</v>
      </c>
      <c r="AM1264" s="6" t="s">
        <v>50</v>
      </c>
      <c r="AN1264" s="6" t="s">
        <v>50</v>
      </c>
      <c r="AO1264" s="6" t="s">
        <v>50</v>
      </c>
      <c r="AP1264" s="6" t="s">
        <v>50</v>
      </c>
    </row>
    <row r="1265" spans="1:42" hidden="1">
      <c r="A1265" s="5">
        <v>1264</v>
      </c>
      <c r="B1265" s="5" t="s">
        <v>2297</v>
      </c>
      <c r="C1265" s="6" t="str">
        <f>IF(VLOOKUP(B1265,'[1]Current Slope List'!$A$29:$M$1904,1,FALSE)=B1265,"Y","N")</f>
        <v>Y</v>
      </c>
      <c r="D1265" s="5" t="str">
        <f>VLOOKUP(B1265,'[1]Current Slope List'!$A$29:$M$1904,2,FALSE)</f>
        <v>15NE-A/C159</v>
      </c>
      <c r="E1265" s="5">
        <f>VLOOKUP(B1265,'[1]Current Slope List'!$A$29:$M$1904,3,FALSE)</f>
        <v>0</v>
      </c>
      <c r="F1265" s="6" t="str">
        <f t="shared" si="38"/>
        <v>WHOLE</v>
      </c>
      <c r="G1265" s="6" t="str">
        <f>VLOOKUP(B1265,'[1]Current Slope List'!$A$29:$M$1904,4,FALSE)</f>
        <v>WS&amp;L</v>
      </c>
      <c r="H1265" s="6" t="str">
        <f>VLOOKUP(B1265,'[1]Current Slope List'!$A$29:$M$1904,5,FALSE)</f>
        <v>S</v>
      </c>
      <c r="I1265" s="6" t="s">
        <v>2152</v>
      </c>
      <c r="K1265" s="6">
        <f>VLOOKUP(B1265,'[1]Current Slope List'!$A$29:$M$1904,11,FALSE)</f>
        <v>0</v>
      </c>
      <c r="L1265" s="5" t="s">
        <v>2286</v>
      </c>
      <c r="M1265" s="5" t="s">
        <v>2287</v>
      </c>
      <c r="N1265" s="5" t="s">
        <v>2253</v>
      </c>
      <c r="O1265" s="7" t="s">
        <v>46</v>
      </c>
      <c r="P1265" s="7">
        <v>60</v>
      </c>
      <c r="Q1265" s="7">
        <v>4.5</v>
      </c>
      <c r="R1265" s="7">
        <v>50</v>
      </c>
      <c r="S1265" s="7">
        <f t="shared" si="39"/>
        <v>225</v>
      </c>
      <c r="T1265" s="17">
        <v>0</v>
      </c>
      <c r="U1265" s="17">
        <v>0.35</v>
      </c>
      <c r="V1265" s="17">
        <v>0.3</v>
      </c>
      <c r="W1265" s="17">
        <v>0.35</v>
      </c>
      <c r="X1265" s="17">
        <v>0</v>
      </c>
      <c r="Y1265" s="6" t="s">
        <v>61</v>
      </c>
      <c r="Z1265" s="6" t="s">
        <v>72</v>
      </c>
      <c r="AA1265" s="9" t="s">
        <v>116</v>
      </c>
      <c r="AB1265" s="9" t="s">
        <v>116</v>
      </c>
      <c r="AC1265" s="9" t="s">
        <v>116</v>
      </c>
      <c r="AD1265" s="9" t="s">
        <v>116</v>
      </c>
      <c r="AE1265" s="9" t="s">
        <v>49</v>
      </c>
      <c r="AF1265" s="5">
        <v>1</v>
      </c>
      <c r="AG1265" s="10">
        <f>VLOOKUP(B1265,[1]NPRS!$A$29:$O$1904,10,FALSE)</f>
        <v>0</v>
      </c>
      <c r="AH1265" s="5" t="s">
        <v>1698</v>
      </c>
      <c r="AI1265" s="6" t="str">
        <f>IF(VLOOKUP(B1265,'[1]intensive 2019'!$A$2:$E$145,1,TRUE)=B1265,"Y","N")</f>
        <v>N</v>
      </c>
      <c r="AJ1265" s="6" t="s">
        <v>50</v>
      </c>
      <c r="AK1265" s="5">
        <v>3</v>
      </c>
      <c r="AL1265" s="6" t="s">
        <v>50</v>
      </c>
      <c r="AM1265" s="6" t="s">
        <v>50</v>
      </c>
      <c r="AN1265" s="6" t="s">
        <v>50</v>
      </c>
      <c r="AO1265" s="6" t="s">
        <v>50</v>
      </c>
      <c r="AP1265" s="6" t="s">
        <v>50</v>
      </c>
    </row>
    <row r="1266" spans="1:42" hidden="1">
      <c r="A1266" s="5">
        <v>1265</v>
      </c>
      <c r="B1266" s="5" t="s">
        <v>2298</v>
      </c>
      <c r="C1266" s="6" t="str">
        <f>IF(VLOOKUP(B1266,'[1]Current Slope List'!$A$29:$M$1904,1,FALSE)=B1266,"Y","N")</f>
        <v>Y</v>
      </c>
      <c r="D1266" s="5" t="str">
        <f>VLOOKUP(B1266,'[1]Current Slope List'!$A$29:$M$1904,2,FALSE)</f>
        <v>15NE-A/C320</v>
      </c>
      <c r="E1266" s="5">
        <f>VLOOKUP(B1266,'[1]Current Slope List'!$A$29:$M$1904,3,FALSE)</f>
        <v>0</v>
      </c>
      <c r="F1266" s="6" t="str">
        <f t="shared" si="38"/>
        <v>WHOLE</v>
      </c>
      <c r="G1266" s="6" t="str">
        <f>VLOOKUP(B1266,'[1]Current Slope List'!$A$29:$M$1904,4,FALSE)</f>
        <v>WS&amp;L</v>
      </c>
      <c r="H1266" s="6" t="str">
        <f>VLOOKUP(B1266,'[1]Current Slope List'!$A$29:$M$1904,5,FALSE)</f>
        <v>S</v>
      </c>
      <c r="I1266" s="6" t="s">
        <v>2152</v>
      </c>
      <c r="K1266" s="6">
        <f>VLOOKUP(B1266,'[1]Current Slope List'!$A$29:$M$1904,11,FALSE)</f>
        <v>0</v>
      </c>
      <c r="L1266" s="5" t="s">
        <v>2286</v>
      </c>
      <c r="M1266" s="5" t="s">
        <v>2287</v>
      </c>
      <c r="N1266" s="5" t="s">
        <v>2253</v>
      </c>
      <c r="O1266" s="7" t="s">
        <v>46</v>
      </c>
      <c r="P1266" s="7">
        <v>45</v>
      </c>
      <c r="Q1266" s="7">
        <v>3</v>
      </c>
      <c r="R1266" s="7">
        <v>18</v>
      </c>
      <c r="S1266" s="7">
        <f t="shared" si="39"/>
        <v>54</v>
      </c>
      <c r="T1266" s="17">
        <v>0</v>
      </c>
      <c r="U1266" s="17">
        <v>1</v>
      </c>
      <c r="V1266" s="17">
        <v>0</v>
      </c>
      <c r="W1266" s="17">
        <v>0</v>
      </c>
      <c r="X1266" s="17">
        <v>0</v>
      </c>
      <c r="Y1266" s="6" t="s">
        <v>61</v>
      </c>
      <c r="Z1266" s="6" t="s">
        <v>62</v>
      </c>
      <c r="AA1266" s="9" t="s">
        <v>116</v>
      </c>
      <c r="AB1266" s="9" t="s">
        <v>116</v>
      </c>
      <c r="AC1266" s="9" t="s">
        <v>116</v>
      </c>
      <c r="AD1266" s="9" t="s">
        <v>116</v>
      </c>
      <c r="AE1266" s="9" t="s">
        <v>49</v>
      </c>
      <c r="AF1266" s="5">
        <v>1</v>
      </c>
      <c r="AG1266" s="10">
        <f>VLOOKUP(B1266,[1]NPRS!$A$29:$O$1904,10,FALSE)</f>
        <v>0</v>
      </c>
      <c r="AH1266" s="5" t="s">
        <v>1698</v>
      </c>
      <c r="AI1266" s="6" t="str">
        <f>IF(VLOOKUP(B1266,'[1]intensive 2019'!$A$2:$E$145,1,TRUE)=B1266,"Y","N")</f>
        <v>N</v>
      </c>
      <c r="AJ1266" s="6" t="s">
        <v>50</v>
      </c>
      <c r="AK1266" s="5">
        <v>1</v>
      </c>
      <c r="AL1266" s="6" t="s">
        <v>50</v>
      </c>
      <c r="AM1266" s="6" t="s">
        <v>50</v>
      </c>
      <c r="AN1266" s="6" t="s">
        <v>50</v>
      </c>
      <c r="AO1266" s="6" t="s">
        <v>50</v>
      </c>
      <c r="AP1266" s="6" t="s">
        <v>50</v>
      </c>
    </row>
    <row r="1267" spans="1:42" hidden="1">
      <c r="A1267" s="5">
        <v>1266</v>
      </c>
      <c r="B1267" s="5" t="s">
        <v>2299</v>
      </c>
      <c r="C1267" s="6" t="str">
        <f>IF(VLOOKUP(B1267,'[1]Current Slope List'!$A$29:$M$1904,1,FALSE)=B1267,"Y","N")</f>
        <v>Y</v>
      </c>
      <c r="D1267" s="5" t="str">
        <f>VLOOKUP(B1267,'[1]Current Slope List'!$A$29:$M$1904,2,FALSE)</f>
        <v>15NE-A/C322</v>
      </c>
      <c r="E1267" s="5">
        <f>VLOOKUP(B1267,'[1]Current Slope List'!$A$29:$M$1904,3,FALSE)</f>
        <v>0</v>
      </c>
      <c r="F1267" s="6" t="str">
        <f t="shared" si="38"/>
        <v>WHOLE</v>
      </c>
      <c r="G1267" s="6" t="str">
        <f>VLOOKUP(B1267,'[1]Current Slope List'!$A$29:$M$1904,4,FALSE)</f>
        <v>WS&amp;L</v>
      </c>
      <c r="H1267" s="6" t="str">
        <f>VLOOKUP(B1267,'[1]Current Slope List'!$A$29:$M$1904,5,FALSE)</f>
        <v>S</v>
      </c>
      <c r="I1267" s="6" t="s">
        <v>2152</v>
      </c>
      <c r="K1267" s="6">
        <f>VLOOKUP(B1267,'[1]Current Slope List'!$A$29:$M$1904,11,FALSE)</f>
        <v>0</v>
      </c>
      <c r="L1267" s="5" t="s">
        <v>2286</v>
      </c>
      <c r="M1267" s="5" t="s">
        <v>2287</v>
      </c>
      <c r="N1267" s="5" t="s">
        <v>2253</v>
      </c>
      <c r="O1267" s="7" t="s">
        <v>46</v>
      </c>
      <c r="P1267" s="7">
        <v>60</v>
      </c>
      <c r="Q1267" s="7">
        <v>5.4</v>
      </c>
      <c r="R1267" s="7">
        <v>60</v>
      </c>
      <c r="S1267" s="7">
        <f t="shared" si="39"/>
        <v>324</v>
      </c>
      <c r="T1267" s="17">
        <v>0</v>
      </c>
      <c r="U1267" s="17">
        <v>0</v>
      </c>
      <c r="V1267" s="17">
        <v>0</v>
      </c>
      <c r="W1267" s="17">
        <v>0</v>
      </c>
      <c r="X1267" s="17">
        <v>1</v>
      </c>
      <c r="Y1267" s="6" t="s">
        <v>1701</v>
      </c>
      <c r="Z1267" s="6" t="s">
        <v>72</v>
      </c>
      <c r="AA1267" s="9" t="s">
        <v>116</v>
      </c>
      <c r="AB1267" s="9" t="s">
        <v>116</v>
      </c>
      <c r="AC1267" s="9" t="s">
        <v>116</v>
      </c>
      <c r="AD1267" s="9" t="s">
        <v>116</v>
      </c>
      <c r="AE1267" s="9" t="s">
        <v>49</v>
      </c>
      <c r="AF1267" s="5">
        <v>1</v>
      </c>
      <c r="AG1267" s="10">
        <f>VLOOKUP(B1267,[1]NPRS!$A$29:$O$1904,10,FALSE)</f>
        <v>0.7</v>
      </c>
      <c r="AH1267" s="5" t="s">
        <v>1728</v>
      </c>
      <c r="AI1267" s="6" t="str">
        <f>IF(VLOOKUP(B1267,'[1]intensive 2019'!$A$2:$E$145,1,TRUE)=B1267,"Y","N")</f>
        <v>N</v>
      </c>
      <c r="AJ1267" s="6" t="s">
        <v>50</v>
      </c>
      <c r="AL1267" s="6" t="s">
        <v>50</v>
      </c>
      <c r="AM1267" s="6" t="s">
        <v>50</v>
      </c>
      <c r="AN1267" s="6" t="s">
        <v>50</v>
      </c>
      <c r="AO1267" s="6" t="s">
        <v>50</v>
      </c>
      <c r="AP1267" s="6" t="s">
        <v>50</v>
      </c>
    </row>
    <row r="1268" spans="1:42" hidden="1">
      <c r="A1268" s="5">
        <v>1267</v>
      </c>
      <c r="B1268" s="5" t="s">
        <v>2300</v>
      </c>
      <c r="C1268" s="6" t="str">
        <f>IF(VLOOKUP(B1268,'[1]Current Slope List'!$A$29:$M$1904,1,FALSE)=B1268,"Y","N")</f>
        <v>Y</v>
      </c>
      <c r="D1268" s="5" t="str">
        <f>VLOOKUP(B1268,'[1]Current Slope List'!$A$29:$M$1904,2,FALSE)</f>
        <v>15NE-A/C323</v>
      </c>
      <c r="E1268" s="5">
        <f>VLOOKUP(B1268,'[1]Current Slope List'!$A$29:$M$1904,3,FALSE)</f>
        <v>0</v>
      </c>
      <c r="F1268" s="6" t="str">
        <f t="shared" si="38"/>
        <v>WHOLE</v>
      </c>
      <c r="G1268" s="6" t="str">
        <f>VLOOKUP(B1268,'[1]Current Slope List'!$A$29:$M$1904,4,FALSE)</f>
        <v>WS&amp;L</v>
      </c>
      <c r="H1268" s="6" t="str">
        <f>VLOOKUP(B1268,'[1]Current Slope List'!$A$29:$M$1904,5,FALSE)</f>
        <v>S</v>
      </c>
      <c r="I1268" s="6" t="s">
        <v>2152</v>
      </c>
      <c r="K1268" s="6">
        <f>VLOOKUP(B1268,'[1]Current Slope List'!$A$29:$M$1904,11,FALSE)</f>
        <v>0</v>
      </c>
      <c r="L1268" s="5" t="s">
        <v>2286</v>
      </c>
      <c r="M1268" s="5" t="s">
        <v>2287</v>
      </c>
      <c r="N1268" s="5" t="s">
        <v>2253</v>
      </c>
      <c r="O1268" s="7" t="s">
        <v>46</v>
      </c>
      <c r="P1268" s="7">
        <v>33</v>
      </c>
      <c r="Q1268" s="7">
        <v>4.5</v>
      </c>
      <c r="R1268" s="7">
        <v>34</v>
      </c>
      <c r="S1268" s="7">
        <f t="shared" si="39"/>
        <v>153</v>
      </c>
      <c r="T1268" s="17">
        <v>0</v>
      </c>
      <c r="U1268" s="17">
        <v>0</v>
      </c>
      <c r="V1268" s="17">
        <v>1</v>
      </c>
      <c r="W1268" s="17">
        <v>0</v>
      </c>
      <c r="X1268" s="17">
        <v>0</v>
      </c>
      <c r="Y1268" s="6" t="s">
        <v>61</v>
      </c>
      <c r="Z1268" s="6" t="s">
        <v>72</v>
      </c>
      <c r="AA1268" s="9" t="s">
        <v>116</v>
      </c>
      <c r="AB1268" s="9" t="s">
        <v>116</v>
      </c>
      <c r="AC1268" s="9" t="s">
        <v>116</v>
      </c>
      <c r="AD1268" s="9" t="s">
        <v>116</v>
      </c>
      <c r="AE1268" s="9" t="s">
        <v>49</v>
      </c>
      <c r="AF1268" s="5">
        <v>3</v>
      </c>
      <c r="AG1268" s="10">
        <f>VLOOKUP(B1268,[1]NPRS!$A$29:$O$1904,10,FALSE)</f>
        <v>0</v>
      </c>
      <c r="AH1268" s="5" t="s">
        <v>1698</v>
      </c>
      <c r="AI1268" s="6" t="str">
        <f>IF(VLOOKUP(B1268,'[1]intensive 2019'!$A$2:$E$145,1,TRUE)=B1268,"Y","N")</f>
        <v>N</v>
      </c>
      <c r="AJ1268" s="6" t="s">
        <v>50</v>
      </c>
      <c r="AK1268" s="5">
        <v>0</v>
      </c>
      <c r="AL1268" s="6" t="s">
        <v>50</v>
      </c>
      <c r="AM1268" s="6" t="s">
        <v>50</v>
      </c>
      <c r="AN1268" s="6" t="s">
        <v>50</v>
      </c>
      <c r="AO1268" s="6" t="s">
        <v>50</v>
      </c>
      <c r="AP1268" s="6" t="s">
        <v>50</v>
      </c>
    </row>
    <row r="1269" spans="1:42" hidden="1">
      <c r="A1269" s="5">
        <v>1268</v>
      </c>
      <c r="B1269" s="5" t="s">
        <v>2301</v>
      </c>
      <c r="C1269" s="6" t="str">
        <f>IF(VLOOKUP(B1269,'[1]Current Slope List'!$A$29:$M$1904,1,FALSE)=B1269,"Y","N")</f>
        <v>Y</v>
      </c>
      <c r="D1269" s="5" t="str">
        <f>VLOOKUP(B1269,'[1]Current Slope List'!$A$29:$M$1904,2,FALSE)</f>
        <v>15NE-A/C326</v>
      </c>
      <c r="E1269" s="5">
        <f>VLOOKUP(B1269,'[1]Current Slope List'!$A$29:$M$1904,3,FALSE)</f>
        <v>0</v>
      </c>
      <c r="F1269" s="6" t="str">
        <f t="shared" si="38"/>
        <v>WHOLE</v>
      </c>
      <c r="G1269" s="6" t="str">
        <f>VLOOKUP(B1269,'[1]Current Slope List'!$A$29:$M$1904,4,FALSE)</f>
        <v>WS&amp;L</v>
      </c>
      <c r="H1269" s="6" t="str">
        <f>VLOOKUP(B1269,'[1]Current Slope List'!$A$29:$M$1904,5,FALSE)</f>
        <v>S</v>
      </c>
      <c r="I1269" s="6" t="s">
        <v>2152</v>
      </c>
      <c r="K1269" s="6">
        <f>VLOOKUP(B1269,'[1]Current Slope List'!$A$29:$M$1904,11,FALSE)</f>
        <v>0</v>
      </c>
      <c r="L1269" s="5" t="s">
        <v>2286</v>
      </c>
      <c r="M1269" s="5" t="s">
        <v>2287</v>
      </c>
      <c r="N1269" s="5" t="s">
        <v>2253</v>
      </c>
      <c r="O1269" s="7" t="s">
        <v>46</v>
      </c>
      <c r="P1269" s="7">
        <v>55</v>
      </c>
      <c r="Q1269" s="7">
        <v>3</v>
      </c>
      <c r="R1269" s="7">
        <v>25</v>
      </c>
      <c r="S1269" s="7">
        <f t="shared" si="39"/>
        <v>75</v>
      </c>
      <c r="T1269" s="17">
        <v>0</v>
      </c>
      <c r="U1269" s="17">
        <v>0</v>
      </c>
      <c r="V1269" s="17">
        <v>0</v>
      </c>
      <c r="W1269" s="17">
        <v>1</v>
      </c>
      <c r="X1269" s="17">
        <v>0</v>
      </c>
      <c r="Y1269" s="6" t="s">
        <v>61</v>
      </c>
      <c r="Z1269" s="6" t="s">
        <v>62</v>
      </c>
      <c r="AA1269" s="9" t="s">
        <v>116</v>
      </c>
      <c r="AB1269" s="9" t="s">
        <v>116</v>
      </c>
      <c r="AC1269" s="9" t="s">
        <v>116</v>
      </c>
      <c r="AD1269" s="9" t="s">
        <v>116</v>
      </c>
      <c r="AE1269" s="9" t="s">
        <v>49</v>
      </c>
      <c r="AF1269" s="5">
        <v>1</v>
      </c>
      <c r="AG1269" s="10">
        <f>VLOOKUP(B1269,[1]NPRS!$A$29:$O$1904,10,FALSE)</f>
        <v>0.08</v>
      </c>
      <c r="AH1269" s="5" t="s">
        <v>1728</v>
      </c>
      <c r="AI1269" s="6" t="str">
        <f>IF(VLOOKUP(B1269,'[1]intensive 2019'!$A$2:$E$145,1,TRUE)=B1269,"Y","N")</f>
        <v>N</v>
      </c>
      <c r="AJ1269" s="6" t="s">
        <v>50</v>
      </c>
      <c r="AL1269" s="6" t="s">
        <v>50</v>
      </c>
      <c r="AM1269" s="6" t="s">
        <v>50</v>
      </c>
      <c r="AN1269" s="6" t="s">
        <v>50</v>
      </c>
      <c r="AO1269" s="6" t="s">
        <v>50</v>
      </c>
      <c r="AP1269" s="6" t="s">
        <v>50</v>
      </c>
    </row>
    <row r="1270" spans="1:42" hidden="1">
      <c r="A1270" s="5">
        <v>1269</v>
      </c>
      <c r="B1270" s="5" t="s">
        <v>2302</v>
      </c>
      <c r="C1270" s="6" t="str">
        <f>IF(VLOOKUP(B1270,'[1]Current Slope List'!$A$29:$M$1904,1,FALSE)=B1270,"Y","N")</f>
        <v>Y</v>
      </c>
      <c r="D1270" s="5" t="str">
        <f>VLOOKUP(B1270,'[1]Current Slope List'!$A$29:$M$1904,2,FALSE)</f>
        <v>15NE-A/C327</v>
      </c>
      <c r="E1270" s="5">
        <f>VLOOKUP(B1270,'[1]Current Slope List'!$A$29:$M$1904,3,FALSE)</f>
        <v>0</v>
      </c>
      <c r="F1270" s="6" t="str">
        <f t="shared" si="38"/>
        <v>WHOLE</v>
      </c>
      <c r="G1270" s="6" t="str">
        <f>VLOOKUP(B1270,'[1]Current Slope List'!$A$29:$M$1904,4,FALSE)</f>
        <v>WS&amp;L</v>
      </c>
      <c r="H1270" s="6" t="str">
        <f>VLOOKUP(B1270,'[1]Current Slope List'!$A$29:$M$1904,5,FALSE)</f>
        <v>S</v>
      </c>
      <c r="I1270" s="6" t="s">
        <v>2152</v>
      </c>
      <c r="K1270" s="6">
        <f>VLOOKUP(B1270,'[1]Current Slope List'!$A$29:$M$1904,11,FALSE)</f>
        <v>0</v>
      </c>
      <c r="L1270" s="5" t="s">
        <v>2286</v>
      </c>
      <c r="M1270" s="5" t="s">
        <v>2287</v>
      </c>
      <c r="N1270" s="5" t="s">
        <v>2253</v>
      </c>
      <c r="O1270" s="7" t="s">
        <v>46</v>
      </c>
      <c r="P1270" s="7">
        <v>50</v>
      </c>
      <c r="Q1270" s="7">
        <v>5</v>
      </c>
      <c r="R1270" s="7">
        <v>25</v>
      </c>
      <c r="S1270" s="7">
        <f t="shared" si="39"/>
        <v>125</v>
      </c>
      <c r="T1270" s="17">
        <v>0</v>
      </c>
      <c r="U1270" s="17">
        <v>0</v>
      </c>
      <c r="V1270" s="17">
        <v>0</v>
      </c>
      <c r="W1270" s="17">
        <v>1</v>
      </c>
      <c r="X1270" s="17">
        <v>0</v>
      </c>
      <c r="Y1270" s="6" t="s">
        <v>113</v>
      </c>
      <c r="Z1270" s="6" t="s">
        <v>72</v>
      </c>
      <c r="AA1270" s="9" t="s">
        <v>116</v>
      </c>
      <c r="AB1270" s="9" t="s">
        <v>116</v>
      </c>
      <c r="AC1270" s="9" t="s">
        <v>116</v>
      </c>
      <c r="AD1270" s="9" t="s">
        <v>116</v>
      </c>
      <c r="AE1270" s="9" t="s">
        <v>49</v>
      </c>
      <c r="AF1270" s="5">
        <v>2</v>
      </c>
      <c r="AG1270" s="10">
        <f>VLOOKUP(B1270,[1]NPRS!$A$29:$O$1904,10,FALSE)</f>
        <v>0.18</v>
      </c>
      <c r="AH1270" s="5" t="s">
        <v>1698</v>
      </c>
      <c r="AI1270" s="6" t="str">
        <f>IF(VLOOKUP(B1270,'[1]intensive 2019'!$A$2:$E$145,1,TRUE)=B1270,"Y","N")</f>
        <v>N</v>
      </c>
      <c r="AJ1270" s="6" t="s">
        <v>50</v>
      </c>
      <c r="AK1270" s="5">
        <v>4</v>
      </c>
      <c r="AL1270" s="6" t="s">
        <v>50</v>
      </c>
      <c r="AM1270" s="6" t="s">
        <v>50</v>
      </c>
      <c r="AN1270" s="6" t="s">
        <v>50</v>
      </c>
      <c r="AO1270" s="6" t="s">
        <v>50</v>
      </c>
      <c r="AP1270" s="6" t="s">
        <v>50</v>
      </c>
    </row>
    <row r="1271" spans="1:42" hidden="1">
      <c r="A1271" s="5">
        <v>1270</v>
      </c>
      <c r="B1271" s="5" t="s">
        <v>2303</v>
      </c>
      <c r="C1271" s="6" t="str">
        <f>IF(VLOOKUP(B1271,'[1]Current Slope List'!$A$29:$M$1904,1,FALSE)=B1271,"Y","N")</f>
        <v>Y</v>
      </c>
      <c r="D1271" s="5" t="str">
        <f>VLOOKUP(B1271,'[1]Current Slope List'!$A$29:$M$1904,2,FALSE)</f>
        <v>15NE-A/C328</v>
      </c>
      <c r="E1271" s="5">
        <f>VLOOKUP(B1271,'[1]Current Slope List'!$A$29:$M$1904,3,FALSE)</f>
        <v>0</v>
      </c>
      <c r="F1271" s="6" t="str">
        <f t="shared" si="38"/>
        <v>WHOLE</v>
      </c>
      <c r="G1271" s="6" t="str">
        <f>VLOOKUP(B1271,'[1]Current Slope List'!$A$29:$M$1904,4,FALSE)</f>
        <v>WS&amp;L</v>
      </c>
      <c r="H1271" s="6" t="str">
        <f>VLOOKUP(B1271,'[1]Current Slope List'!$A$29:$M$1904,5,FALSE)</f>
        <v>S</v>
      </c>
      <c r="I1271" s="6" t="s">
        <v>2152</v>
      </c>
      <c r="K1271" s="6">
        <f>VLOOKUP(B1271,'[1]Current Slope List'!$A$29:$M$1904,11,FALSE)</f>
        <v>0</v>
      </c>
      <c r="L1271" s="5" t="s">
        <v>2286</v>
      </c>
      <c r="M1271" s="5" t="s">
        <v>2287</v>
      </c>
      <c r="N1271" s="5" t="s">
        <v>2253</v>
      </c>
      <c r="O1271" s="7" t="s">
        <v>46</v>
      </c>
      <c r="P1271" s="7">
        <v>30</v>
      </c>
      <c r="Q1271" s="7">
        <v>26</v>
      </c>
      <c r="R1271" s="7">
        <v>95</v>
      </c>
      <c r="S1271" s="7">
        <f t="shared" si="39"/>
        <v>2470</v>
      </c>
      <c r="T1271" s="17">
        <v>0</v>
      </c>
      <c r="U1271" s="17">
        <v>1</v>
      </c>
      <c r="V1271" s="17">
        <v>0</v>
      </c>
      <c r="W1271" s="17">
        <v>0</v>
      </c>
      <c r="X1271" s="17">
        <v>0</v>
      </c>
      <c r="Y1271" s="6" t="s">
        <v>61</v>
      </c>
      <c r="Z1271" s="6" t="s">
        <v>62</v>
      </c>
      <c r="AA1271" s="9" t="s">
        <v>116</v>
      </c>
      <c r="AB1271" s="9" t="s">
        <v>116</v>
      </c>
      <c r="AC1271" s="9" t="s">
        <v>116</v>
      </c>
      <c r="AD1271" s="9" t="s">
        <v>116</v>
      </c>
      <c r="AE1271" s="9" t="s">
        <v>49</v>
      </c>
      <c r="AF1271" s="5">
        <v>1</v>
      </c>
      <c r="AG1271" s="10">
        <f>VLOOKUP(B1271,[1]NPRS!$A$29:$O$1904,10,FALSE)</f>
        <v>0</v>
      </c>
      <c r="AH1271" s="5" t="s">
        <v>1698</v>
      </c>
      <c r="AI1271" s="6" t="str">
        <f>IF(VLOOKUP(B1271,'[1]intensive 2019'!$A$2:$E$145,1,TRUE)=B1271,"Y","N")</f>
        <v>N</v>
      </c>
      <c r="AJ1271" s="6" t="s">
        <v>50</v>
      </c>
      <c r="AK1271" s="5">
        <v>11</v>
      </c>
      <c r="AL1271" s="6" t="s">
        <v>50</v>
      </c>
      <c r="AM1271" s="6" t="s">
        <v>50</v>
      </c>
      <c r="AN1271" s="6" t="s">
        <v>50</v>
      </c>
      <c r="AO1271" s="6" t="s">
        <v>50</v>
      </c>
      <c r="AP1271" s="6" t="s">
        <v>50</v>
      </c>
    </row>
    <row r="1272" spans="1:42" hidden="1">
      <c r="A1272" s="5">
        <v>1271</v>
      </c>
      <c r="B1272" s="5" t="s">
        <v>2304</v>
      </c>
      <c r="C1272" s="6" t="str">
        <f>IF(VLOOKUP(B1272,'[1]Current Slope List'!$A$29:$M$1904,1,FALSE)=B1272,"Y","N")</f>
        <v>Y</v>
      </c>
      <c r="D1272" s="5" t="str">
        <f>VLOOKUP(B1272,'[1]Current Slope List'!$A$29:$M$1904,2,FALSE)</f>
        <v>15NE-A/C329</v>
      </c>
      <c r="E1272" s="5">
        <f>VLOOKUP(B1272,'[1]Current Slope List'!$A$29:$M$1904,3,FALSE)</f>
        <v>0</v>
      </c>
      <c r="F1272" s="6" t="str">
        <f t="shared" si="38"/>
        <v>WHOLE</v>
      </c>
      <c r="G1272" s="6" t="str">
        <f>VLOOKUP(B1272,'[1]Current Slope List'!$A$29:$M$1904,4,FALSE)</f>
        <v>WS&amp;L</v>
      </c>
      <c r="H1272" s="6" t="str">
        <f>VLOOKUP(B1272,'[1]Current Slope List'!$A$29:$M$1904,5,FALSE)</f>
        <v>S</v>
      </c>
      <c r="I1272" s="6" t="s">
        <v>2152</v>
      </c>
      <c r="K1272" s="6">
        <f>VLOOKUP(B1272,'[1]Current Slope List'!$A$29:$M$1904,11,FALSE)</f>
        <v>0</v>
      </c>
      <c r="L1272" s="5" t="s">
        <v>2286</v>
      </c>
      <c r="M1272" s="5" t="s">
        <v>2287</v>
      </c>
      <c r="N1272" s="5" t="s">
        <v>2253</v>
      </c>
      <c r="O1272" s="7" t="s">
        <v>46</v>
      </c>
      <c r="P1272" s="7">
        <v>40</v>
      </c>
      <c r="Q1272" s="7">
        <v>3.5</v>
      </c>
      <c r="R1272" s="7">
        <v>55</v>
      </c>
      <c r="S1272" s="7">
        <f t="shared" si="39"/>
        <v>192.5</v>
      </c>
      <c r="T1272" s="17">
        <v>0</v>
      </c>
      <c r="U1272" s="17">
        <v>0.95</v>
      </c>
      <c r="V1272" s="17">
        <v>0.05</v>
      </c>
      <c r="W1272" s="17">
        <v>0</v>
      </c>
      <c r="X1272" s="17">
        <v>0</v>
      </c>
      <c r="Y1272" s="6" t="s">
        <v>61</v>
      </c>
      <c r="Z1272" s="6" t="s">
        <v>62</v>
      </c>
      <c r="AA1272" s="9" t="s">
        <v>116</v>
      </c>
      <c r="AB1272" s="9" t="s">
        <v>116</v>
      </c>
      <c r="AC1272" s="9" t="s">
        <v>116</v>
      </c>
      <c r="AD1272" s="9" t="s">
        <v>116</v>
      </c>
      <c r="AE1272" s="9" t="s">
        <v>49</v>
      </c>
      <c r="AF1272" s="5">
        <v>2</v>
      </c>
      <c r="AG1272" s="10">
        <f>VLOOKUP(B1272,[1]NPRS!$A$29:$O$1904,10,FALSE)</f>
        <v>14.92</v>
      </c>
      <c r="AH1272" s="5" t="s">
        <v>1698</v>
      </c>
      <c r="AI1272" s="6" t="str">
        <f>IF(VLOOKUP(B1272,'[1]intensive 2019'!$A$2:$E$145,1,TRUE)=B1272,"Y","N")</f>
        <v>N</v>
      </c>
      <c r="AJ1272" s="6" t="s">
        <v>50</v>
      </c>
      <c r="AK1272" s="5">
        <v>14</v>
      </c>
      <c r="AL1272" s="6" t="s">
        <v>50</v>
      </c>
      <c r="AM1272" s="6" t="s">
        <v>50</v>
      </c>
      <c r="AN1272" s="6" t="s">
        <v>50</v>
      </c>
      <c r="AO1272" s="6" t="s">
        <v>50</v>
      </c>
      <c r="AP1272" s="6" t="s">
        <v>50</v>
      </c>
    </row>
    <row r="1273" spans="1:42" hidden="1">
      <c r="A1273" s="5">
        <v>1272</v>
      </c>
      <c r="B1273" s="5" t="s">
        <v>2305</v>
      </c>
      <c r="C1273" s="6" t="str">
        <f>IF(VLOOKUP(B1273,'[1]Current Slope List'!$A$29:$M$1904,1,FALSE)=B1273,"Y","N")</f>
        <v>Y</v>
      </c>
      <c r="D1273" s="5" t="str">
        <f>VLOOKUP(B1273,'[1]Current Slope List'!$A$29:$M$1904,2,FALSE)</f>
        <v>15NE-A/C330</v>
      </c>
      <c r="E1273" s="5">
        <f>VLOOKUP(B1273,'[1]Current Slope List'!$A$29:$M$1904,3,FALSE)</f>
        <v>0</v>
      </c>
      <c r="F1273" s="6" t="str">
        <f t="shared" si="38"/>
        <v>WHOLE</v>
      </c>
      <c r="G1273" s="6" t="str">
        <f>VLOOKUP(B1273,'[1]Current Slope List'!$A$29:$M$1904,4,FALSE)</f>
        <v>WS&amp;L</v>
      </c>
      <c r="H1273" s="6" t="str">
        <f>VLOOKUP(B1273,'[1]Current Slope List'!$A$29:$M$1904,5,FALSE)</f>
        <v>S</v>
      </c>
      <c r="I1273" s="6" t="s">
        <v>2152</v>
      </c>
      <c r="K1273" s="6">
        <f>VLOOKUP(B1273,'[1]Current Slope List'!$A$29:$M$1904,11,FALSE)</f>
        <v>0</v>
      </c>
      <c r="L1273" s="5" t="s">
        <v>2286</v>
      </c>
      <c r="M1273" s="5" t="s">
        <v>2287</v>
      </c>
      <c r="N1273" s="5" t="s">
        <v>2253</v>
      </c>
      <c r="O1273" s="7" t="s">
        <v>46</v>
      </c>
      <c r="P1273" s="7">
        <v>35</v>
      </c>
      <c r="Q1273" s="7">
        <v>6</v>
      </c>
      <c r="R1273" s="7">
        <v>80</v>
      </c>
      <c r="S1273" s="7">
        <f t="shared" si="39"/>
        <v>480</v>
      </c>
      <c r="T1273" s="17">
        <v>0</v>
      </c>
      <c r="U1273" s="17">
        <v>1</v>
      </c>
      <c r="V1273" s="17">
        <v>0</v>
      </c>
      <c r="W1273" s="17">
        <v>0</v>
      </c>
      <c r="X1273" s="17">
        <v>0</v>
      </c>
      <c r="Y1273" s="6" t="s">
        <v>61</v>
      </c>
      <c r="Z1273" s="6" t="s">
        <v>62</v>
      </c>
      <c r="AA1273" s="9" t="s">
        <v>116</v>
      </c>
      <c r="AB1273" s="9" t="s">
        <v>116</v>
      </c>
      <c r="AC1273" s="9" t="s">
        <v>116</v>
      </c>
      <c r="AD1273" s="9" t="s">
        <v>116</v>
      </c>
      <c r="AE1273" s="9" t="s">
        <v>49</v>
      </c>
      <c r="AF1273" s="5">
        <v>2</v>
      </c>
      <c r="AG1273" s="10">
        <f>VLOOKUP(B1273,[1]NPRS!$A$29:$O$1904,10,FALSE)</f>
        <v>0</v>
      </c>
      <c r="AH1273" s="5" t="s">
        <v>1698</v>
      </c>
      <c r="AI1273" s="6" t="str">
        <f>IF(VLOOKUP(B1273,'[1]intensive 2019'!$A$2:$E$145,1,TRUE)=B1273,"Y","N")</f>
        <v>N</v>
      </c>
      <c r="AJ1273" s="6" t="s">
        <v>50</v>
      </c>
      <c r="AK1273" s="5">
        <v>6</v>
      </c>
      <c r="AL1273" s="6" t="s">
        <v>50</v>
      </c>
      <c r="AM1273" s="6" t="s">
        <v>50</v>
      </c>
      <c r="AN1273" s="6" t="s">
        <v>50</v>
      </c>
      <c r="AO1273" s="6" t="s">
        <v>50</v>
      </c>
      <c r="AP1273" s="6" t="s">
        <v>50</v>
      </c>
    </row>
    <row r="1274" spans="1:42" hidden="1">
      <c r="A1274" s="5">
        <v>1273</v>
      </c>
      <c r="B1274" s="5" t="s">
        <v>2306</v>
      </c>
      <c r="C1274" s="6" t="str">
        <f>IF(VLOOKUP(B1274,'[1]Current Slope List'!$A$29:$M$1904,1,FALSE)=B1274,"Y","N")</f>
        <v>Y</v>
      </c>
      <c r="D1274" s="5" t="str">
        <f>VLOOKUP(B1274,'[1]Current Slope List'!$A$29:$M$1904,2,FALSE)</f>
        <v>15NE-A/C697</v>
      </c>
      <c r="E1274" s="5">
        <f>VLOOKUP(B1274,'[1]Current Slope List'!$A$29:$M$1904,3,FALSE)</f>
        <v>0</v>
      </c>
      <c r="F1274" s="6" t="str">
        <f t="shared" si="38"/>
        <v>WHOLE</v>
      </c>
      <c r="G1274" s="6" t="str">
        <f>VLOOKUP(B1274,'[1]Current Slope List'!$A$29:$M$1904,4,FALSE)</f>
        <v>WS&amp;L</v>
      </c>
      <c r="H1274" s="6" t="str">
        <f>VLOOKUP(B1274,'[1]Current Slope List'!$A$29:$M$1904,5,FALSE)</f>
        <v>S</v>
      </c>
      <c r="I1274" s="6" t="s">
        <v>2152</v>
      </c>
      <c r="K1274" s="6">
        <f>VLOOKUP(B1274,'[1]Current Slope List'!$A$29:$M$1904,11,FALSE)</f>
        <v>0</v>
      </c>
      <c r="L1274" s="5" t="s">
        <v>2286</v>
      </c>
      <c r="M1274" s="5" t="s">
        <v>2287</v>
      </c>
      <c r="N1274" s="5" t="s">
        <v>2253</v>
      </c>
      <c r="O1274" s="7" t="s">
        <v>46</v>
      </c>
      <c r="P1274" s="7">
        <v>60</v>
      </c>
      <c r="Q1274" s="7">
        <v>4.5</v>
      </c>
      <c r="R1274" s="7">
        <v>20</v>
      </c>
      <c r="S1274" s="7">
        <f t="shared" si="39"/>
        <v>90</v>
      </c>
      <c r="T1274" s="17">
        <v>0</v>
      </c>
      <c r="U1274" s="17">
        <v>0</v>
      </c>
      <c r="V1274" s="17">
        <v>0</v>
      </c>
      <c r="W1274" s="17">
        <v>0</v>
      </c>
      <c r="X1274" s="17">
        <v>1</v>
      </c>
      <c r="Y1274" s="6" t="s">
        <v>1701</v>
      </c>
      <c r="Z1274" s="6" t="s">
        <v>72</v>
      </c>
      <c r="AA1274" s="9" t="s">
        <v>116</v>
      </c>
      <c r="AB1274" s="9" t="s">
        <v>116</v>
      </c>
      <c r="AC1274" s="9" t="s">
        <v>116</v>
      </c>
      <c r="AD1274" s="9" t="s">
        <v>116</v>
      </c>
      <c r="AE1274" s="9" t="s">
        <v>49</v>
      </c>
      <c r="AF1274" s="5">
        <v>1</v>
      </c>
      <c r="AG1274" s="10">
        <f>VLOOKUP(B1274,[1]NPRS!$A$29:$O$1904,10,FALSE)</f>
        <v>0</v>
      </c>
      <c r="AH1274" s="5" t="s">
        <v>1698</v>
      </c>
      <c r="AI1274" s="6" t="str">
        <f>IF(VLOOKUP(B1274,'[1]intensive 2019'!$A$2:$E$145,1,TRUE)=B1274,"Y","N")</f>
        <v>N</v>
      </c>
      <c r="AJ1274" s="6" t="s">
        <v>50</v>
      </c>
      <c r="AK1274" s="5">
        <v>0</v>
      </c>
      <c r="AL1274" s="6" t="s">
        <v>50</v>
      </c>
      <c r="AM1274" s="6" t="s">
        <v>50</v>
      </c>
      <c r="AN1274" s="6" t="s">
        <v>50</v>
      </c>
      <c r="AO1274" s="6" t="s">
        <v>50</v>
      </c>
      <c r="AP1274" s="6" t="s">
        <v>50</v>
      </c>
    </row>
    <row r="1275" spans="1:42" hidden="1">
      <c r="A1275" s="5">
        <v>1274</v>
      </c>
      <c r="B1275" s="5" t="s">
        <v>2307</v>
      </c>
      <c r="C1275" s="6" t="str">
        <f>IF(VLOOKUP(B1275,'[1]Current Slope List'!$A$29:$M$1904,1,FALSE)=B1275,"Y","N")</f>
        <v>Y</v>
      </c>
      <c r="D1275" s="5" t="str">
        <f>VLOOKUP(B1275,'[1]Current Slope List'!$A$29:$M$1904,2,FALSE)</f>
        <v>15NE-A/F198</v>
      </c>
      <c r="E1275" s="5">
        <f>VLOOKUP(B1275,'[1]Current Slope List'!$A$29:$M$1904,3,FALSE)</f>
        <v>0</v>
      </c>
      <c r="F1275" s="6" t="str">
        <f t="shared" si="38"/>
        <v>WHOLE</v>
      </c>
      <c r="G1275" s="6" t="str">
        <f>VLOOKUP(B1275,'[1]Current Slope List'!$A$29:$M$1904,4,FALSE)</f>
        <v>WS&amp;L</v>
      </c>
      <c r="H1275" s="6" t="str">
        <f>VLOOKUP(B1275,'[1]Current Slope List'!$A$29:$M$1904,5,FALSE)</f>
        <v>S</v>
      </c>
      <c r="I1275" s="6" t="s">
        <v>2152</v>
      </c>
      <c r="K1275" s="6">
        <f>VLOOKUP(B1275,'[1]Current Slope List'!$A$29:$M$1904,11,FALSE)</f>
        <v>0</v>
      </c>
      <c r="L1275" s="5" t="s">
        <v>2286</v>
      </c>
      <c r="M1275" s="5" t="s">
        <v>2287</v>
      </c>
      <c r="N1275" s="5" t="s">
        <v>2253</v>
      </c>
      <c r="O1275" s="7" t="s">
        <v>46</v>
      </c>
      <c r="P1275" s="7">
        <v>50</v>
      </c>
      <c r="Q1275" s="7">
        <v>9</v>
      </c>
      <c r="R1275" s="7">
        <v>50</v>
      </c>
      <c r="S1275" s="7">
        <f t="shared" si="39"/>
        <v>450</v>
      </c>
      <c r="T1275" s="17">
        <v>0</v>
      </c>
      <c r="U1275" s="17">
        <v>1</v>
      </c>
      <c r="V1275" s="17">
        <v>0</v>
      </c>
      <c r="W1275" s="17">
        <v>0</v>
      </c>
      <c r="X1275" s="17">
        <v>0</v>
      </c>
      <c r="Y1275" s="6" t="s">
        <v>61</v>
      </c>
      <c r="Z1275" s="6" t="s">
        <v>62</v>
      </c>
      <c r="AA1275" s="9" t="s">
        <v>116</v>
      </c>
      <c r="AB1275" s="9" t="s">
        <v>116</v>
      </c>
      <c r="AC1275" s="9" t="s">
        <v>116</v>
      </c>
      <c r="AD1275" s="9" t="s">
        <v>116</v>
      </c>
      <c r="AE1275" s="9" t="s">
        <v>49</v>
      </c>
      <c r="AF1275" s="5">
        <v>2</v>
      </c>
      <c r="AG1275" s="10">
        <f>VLOOKUP(B1275,[1]NPRS!$A$29:$O$1904,10,FALSE)</f>
        <v>0</v>
      </c>
      <c r="AH1275" s="5" t="s">
        <v>1698</v>
      </c>
      <c r="AI1275" s="6" t="str">
        <f>IF(VLOOKUP(B1275,'[1]intensive 2019'!$A$2:$E$145,1,TRUE)=B1275,"Y","N")</f>
        <v>N</v>
      </c>
      <c r="AJ1275" s="6" t="str">
        <f>IF(VLOOKUP(B1275,[1]PWI!$A$2:$B$239,1,FALSE)=B1275,"Y","N")</f>
        <v>Y</v>
      </c>
      <c r="AK1275" s="5">
        <v>13</v>
      </c>
      <c r="AL1275" s="6" t="str">
        <f>IF(VLOOKUP(B1275,[1]OVT_SWT!$A$2:$E$100,1,FALSE)=B1275,"Y","N")</f>
        <v>Y</v>
      </c>
      <c r="AM1275" s="6" t="s">
        <v>50</v>
      </c>
      <c r="AN1275" s="6" t="s">
        <v>50</v>
      </c>
      <c r="AO1275" s="6" t="s">
        <v>50</v>
      </c>
      <c r="AP1275" s="6" t="s">
        <v>50</v>
      </c>
    </row>
    <row r="1276" spans="1:42" hidden="1">
      <c r="A1276" s="5">
        <v>1275</v>
      </c>
      <c r="B1276" s="5" t="s">
        <v>2308</v>
      </c>
      <c r="C1276" s="6" t="str">
        <f>IF(VLOOKUP(B1276,'[1]Current Slope List'!$A$29:$M$1904,1,FALSE)=B1276,"Y","N")</f>
        <v>Y</v>
      </c>
      <c r="D1276" s="5" t="str">
        <f>VLOOKUP(B1276,'[1]Current Slope List'!$A$29:$M$1904,2,FALSE)</f>
        <v>15NE-A/F219</v>
      </c>
      <c r="E1276" s="5">
        <f>VLOOKUP(B1276,'[1]Current Slope List'!$A$29:$M$1904,3,FALSE)</f>
        <v>0</v>
      </c>
      <c r="F1276" s="6" t="str">
        <f t="shared" si="38"/>
        <v>WHOLE</v>
      </c>
      <c r="G1276" s="6" t="str">
        <f>VLOOKUP(B1276,'[1]Current Slope List'!$A$29:$M$1904,4,FALSE)</f>
        <v>WS&amp;L</v>
      </c>
      <c r="H1276" s="6" t="str">
        <f>VLOOKUP(B1276,'[1]Current Slope List'!$A$29:$M$1904,5,FALSE)</f>
        <v>S</v>
      </c>
      <c r="I1276" s="6" t="s">
        <v>2152</v>
      </c>
      <c r="K1276" s="6">
        <f>VLOOKUP(B1276,'[1]Current Slope List'!$A$29:$M$1904,11,FALSE)</f>
        <v>0</v>
      </c>
      <c r="L1276" s="5" t="s">
        <v>2286</v>
      </c>
      <c r="M1276" s="5" t="s">
        <v>2287</v>
      </c>
      <c r="N1276" s="5" t="s">
        <v>2253</v>
      </c>
      <c r="O1276" s="7" t="s">
        <v>46</v>
      </c>
      <c r="P1276" s="7">
        <v>40</v>
      </c>
      <c r="Q1276" s="7">
        <v>5</v>
      </c>
      <c r="R1276" s="7">
        <v>36</v>
      </c>
      <c r="S1276" s="7">
        <f t="shared" si="39"/>
        <v>180</v>
      </c>
      <c r="T1276" s="17">
        <v>0</v>
      </c>
      <c r="U1276" s="17">
        <v>1</v>
      </c>
      <c r="V1276" s="17">
        <v>0</v>
      </c>
      <c r="W1276" s="17">
        <v>0</v>
      </c>
      <c r="X1276" s="17">
        <v>0</v>
      </c>
      <c r="Y1276" s="6" t="s">
        <v>61</v>
      </c>
      <c r="Z1276" s="6" t="s">
        <v>62</v>
      </c>
      <c r="AA1276" s="9" t="s">
        <v>116</v>
      </c>
      <c r="AB1276" s="9" t="s">
        <v>116</v>
      </c>
      <c r="AC1276" s="9" t="s">
        <v>116</v>
      </c>
      <c r="AD1276" s="9" t="s">
        <v>116</v>
      </c>
      <c r="AE1276" s="9" t="s">
        <v>49</v>
      </c>
      <c r="AF1276" s="5">
        <v>1</v>
      </c>
      <c r="AG1276" s="10">
        <f>VLOOKUP(B1276,[1]NPRS!$A$29:$O$1904,10,FALSE)</f>
        <v>0.17</v>
      </c>
      <c r="AH1276" s="5" t="s">
        <v>1698</v>
      </c>
      <c r="AI1276" s="6" t="str">
        <f>IF(VLOOKUP(B1276,'[1]intensive 2019'!$A$2:$E$145,1,TRUE)=B1276,"Y","N")</f>
        <v>N</v>
      </c>
      <c r="AJ1276" s="6" t="s">
        <v>50</v>
      </c>
      <c r="AK1276" s="5">
        <v>9</v>
      </c>
      <c r="AL1276" s="6" t="s">
        <v>50</v>
      </c>
      <c r="AM1276" s="6" t="s">
        <v>50</v>
      </c>
      <c r="AN1276" s="6" t="s">
        <v>50</v>
      </c>
      <c r="AO1276" s="6" t="s">
        <v>50</v>
      </c>
      <c r="AP1276" s="6" t="s">
        <v>50</v>
      </c>
    </row>
    <row r="1277" spans="1:42" hidden="1">
      <c r="A1277" s="5">
        <v>1276</v>
      </c>
      <c r="B1277" s="5" t="s">
        <v>2309</v>
      </c>
      <c r="C1277" s="6" t="str">
        <f>IF(VLOOKUP(B1277,'[1]Current Slope List'!$A$29:$M$1904,1,FALSE)=B1277,"Y","N")</f>
        <v>Y</v>
      </c>
      <c r="D1277" s="5" t="str">
        <f>VLOOKUP(B1277,'[1]Current Slope List'!$A$29:$M$1904,2,FALSE)</f>
        <v>15NE-A/F229</v>
      </c>
      <c r="E1277" s="5">
        <f>VLOOKUP(B1277,'[1]Current Slope List'!$A$29:$M$1904,3,FALSE)</f>
        <v>0</v>
      </c>
      <c r="F1277" s="6" t="str">
        <f t="shared" si="38"/>
        <v>WHOLE</v>
      </c>
      <c r="G1277" s="6" t="str">
        <f>VLOOKUP(B1277,'[1]Current Slope List'!$A$29:$M$1904,4,FALSE)</f>
        <v>WS&amp;L</v>
      </c>
      <c r="H1277" s="6" t="str">
        <f>VLOOKUP(B1277,'[1]Current Slope List'!$A$29:$M$1904,5,FALSE)</f>
        <v>S</v>
      </c>
      <c r="I1277" s="6" t="s">
        <v>2152</v>
      </c>
      <c r="K1277" s="6">
        <f>VLOOKUP(B1277,'[1]Current Slope List'!$A$29:$M$1904,11,FALSE)</f>
        <v>0</v>
      </c>
      <c r="L1277" s="5" t="s">
        <v>2286</v>
      </c>
      <c r="M1277" s="5" t="s">
        <v>2287</v>
      </c>
      <c r="N1277" s="5" t="s">
        <v>2253</v>
      </c>
      <c r="O1277" s="7" t="s">
        <v>46</v>
      </c>
      <c r="P1277" s="7">
        <v>35</v>
      </c>
      <c r="Q1277" s="7">
        <v>9.8000000000000007</v>
      </c>
      <c r="R1277" s="7">
        <v>43</v>
      </c>
      <c r="S1277" s="7">
        <f t="shared" si="39"/>
        <v>421.40000000000003</v>
      </c>
      <c r="T1277" s="17">
        <v>0</v>
      </c>
      <c r="U1277" s="17">
        <v>0</v>
      </c>
      <c r="V1277" s="17">
        <v>0</v>
      </c>
      <c r="W1277" s="17">
        <v>1</v>
      </c>
      <c r="X1277" s="17">
        <v>0</v>
      </c>
      <c r="Y1277" s="6" t="s">
        <v>61</v>
      </c>
      <c r="Z1277" s="6" t="s">
        <v>62</v>
      </c>
      <c r="AA1277" s="9">
        <v>3</v>
      </c>
      <c r="AB1277" s="9">
        <v>41.5</v>
      </c>
      <c r="AC1277" s="9">
        <v>70</v>
      </c>
      <c r="AD1277" s="9" t="s">
        <v>79</v>
      </c>
      <c r="AE1277" s="9" t="s">
        <v>72</v>
      </c>
      <c r="AF1277" s="5">
        <v>1</v>
      </c>
      <c r="AG1277" s="10">
        <f>VLOOKUP(B1277,[1]NPRS!$A$29:$O$1904,10,FALSE)</f>
        <v>1005.65</v>
      </c>
      <c r="AH1277" s="5" t="s">
        <v>1698</v>
      </c>
      <c r="AI1277" s="6" t="str">
        <f>IF(VLOOKUP(B1277,'[1]intensive 2019'!$A$2:$E$145,1,TRUE)=B1277,"Y","N")</f>
        <v>N</v>
      </c>
      <c r="AJ1277" s="6" t="s">
        <v>50</v>
      </c>
      <c r="AK1277" s="5">
        <v>3</v>
      </c>
      <c r="AL1277" s="6" t="s">
        <v>50</v>
      </c>
      <c r="AM1277" s="6" t="str">
        <f>IF(VLOOKUP(B1277,'[1]Ficus Elastica'!$A$2:$B$33,1,FALSE)=B1277,"Y","N")</f>
        <v>Y</v>
      </c>
      <c r="AN1277" s="6" t="s">
        <v>50</v>
      </c>
      <c r="AO1277" s="6" t="s">
        <v>50</v>
      </c>
      <c r="AP1277" s="6" t="s">
        <v>50</v>
      </c>
    </row>
    <row r="1278" spans="1:42" hidden="1">
      <c r="A1278" s="5">
        <v>1277</v>
      </c>
      <c r="B1278" s="5" t="s">
        <v>2310</v>
      </c>
      <c r="C1278" s="6" t="str">
        <f>IF(VLOOKUP(B1278,'[1]Current Slope List'!$A$29:$M$1904,1,FALSE)=B1278,"Y","N")</f>
        <v>Y</v>
      </c>
      <c r="D1278" s="5" t="str">
        <f>VLOOKUP(B1278,'[1]Current Slope List'!$A$29:$M$1904,2,FALSE)</f>
        <v>15NE-A/F28</v>
      </c>
      <c r="E1278" s="5">
        <f>VLOOKUP(B1278,'[1]Current Slope List'!$A$29:$M$1904,3,FALSE)</f>
        <v>0</v>
      </c>
      <c r="F1278" s="6" t="str">
        <f t="shared" si="38"/>
        <v>WHOLE</v>
      </c>
      <c r="G1278" s="6" t="str">
        <f>VLOOKUP(B1278,'[1]Current Slope List'!$A$29:$M$1904,4,FALSE)</f>
        <v>WS&amp;L</v>
      </c>
      <c r="H1278" s="6" t="str">
        <f>VLOOKUP(B1278,'[1]Current Slope List'!$A$29:$M$1904,5,FALSE)</f>
        <v>S</v>
      </c>
      <c r="I1278" s="6" t="s">
        <v>2152</v>
      </c>
      <c r="K1278" s="6">
        <f>VLOOKUP(B1278,'[1]Current Slope List'!$A$29:$M$1904,11,FALSE)</f>
        <v>0</v>
      </c>
      <c r="L1278" s="5" t="s">
        <v>2286</v>
      </c>
      <c r="M1278" s="5" t="s">
        <v>2287</v>
      </c>
      <c r="N1278" s="5" t="s">
        <v>2253</v>
      </c>
      <c r="O1278" s="7" t="s">
        <v>46</v>
      </c>
      <c r="P1278" s="7">
        <v>39</v>
      </c>
      <c r="Q1278" s="7">
        <v>5</v>
      </c>
      <c r="R1278" s="7">
        <v>80</v>
      </c>
      <c r="S1278" s="7">
        <f t="shared" si="39"/>
        <v>400</v>
      </c>
      <c r="T1278" s="17">
        <v>0</v>
      </c>
      <c r="U1278" s="17">
        <v>1</v>
      </c>
      <c r="V1278" s="17">
        <v>0</v>
      </c>
      <c r="W1278" s="17">
        <v>0</v>
      </c>
      <c r="X1278" s="17">
        <v>0</v>
      </c>
      <c r="Y1278" s="6" t="s">
        <v>61</v>
      </c>
      <c r="Z1278" s="6" t="s">
        <v>62</v>
      </c>
      <c r="AA1278" s="9" t="s">
        <v>116</v>
      </c>
      <c r="AB1278" s="9" t="s">
        <v>116</v>
      </c>
      <c r="AC1278" s="9" t="s">
        <v>116</v>
      </c>
      <c r="AD1278" s="9" t="s">
        <v>116</v>
      </c>
      <c r="AE1278" s="9" t="s">
        <v>49</v>
      </c>
      <c r="AF1278" s="5">
        <v>2</v>
      </c>
      <c r="AG1278" s="10">
        <f>VLOOKUP(B1278,[1]NPRS!$A$29:$O$1904,10,FALSE)</f>
        <v>7.0000000000000007E-2</v>
      </c>
      <c r="AH1278" s="5" t="s">
        <v>1698</v>
      </c>
      <c r="AI1278" s="6" t="str">
        <f>IF(VLOOKUP(B1278,'[1]intensive 2019'!$A$2:$E$145,1,TRUE)=B1278,"Y","N")</f>
        <v>Y</v>
      </c>
      <c r="AJ1278" s="6" t="s">
        <v>50</v>
      </c>
      <c r="AK1278" s="5">
        <v>0</v>
      </c>
      <c r="AL1278" s="6" t="s">
        <v>50</v>
      </c>
      <c r="AM1278" s="6" t="s">
        <v>50</v>
      </c>
      <c r="AN1278" s="6" t="s">
        <v>50</v>
      </c>
      <c r="AO1278" s="6" t="s">
        <v>50</v>
      </c>
      <c r="AP1278" s="6" t="s">
        <v>50</v>
      </c>
    </row>
    <row r="1279" spans="1:42" hidden="1">
      <c r="A1279" s="5">
        <v>1278</v>
      </c>
      <c r="B1279" s="5" t="s">
        <v>2311</v>
      </c>
      <c r="C1279" s="6" t="str">
        <f>IF(VLOOKUP(B1279,'[1]Current Slope List'!$A$29:$M$1904,1,FALSE)=B1279,"Y","N")</f>
        <v>Y</v>
      </c>
      <c r="D1279" s="5" t="str">
        <f>VLOOKUP(B1279,'[1]Current Slope List'!$A$29:$M$1904,2,FALSE)</f>
        <v>15NE-A/FR84</v>
      </c>
      <c r="E1279" s="5">
        <f>VLOOKUP(B1279,'[1]Current Slope List'!$A$29:$M$1904,3,FALSE)</f>
        <v>0</v>
      </c>
      <c r="F1279" s="6" t="str">
        <f t="shared" si="38"/>
        <v>WHOLE</v>
      </c>
      <c r="G1279" s="6" t="str">
        <f>VLOOKUP(B1279,'[1]Current Slope List'!$A$29:$M$1904,4,FALSE)</f>
        <v>WS&amp;L</v>
      </c>
      <c r="H1279" s="6" t="str">
        <f>VLOOKUP(B1279,'[1]Current Slope List'!$A$29:$M$1904,5,FALSE)</f>
        <v>S</v>
      </c>
      <c r="I1279" s="6" t="s">
        <v>2152</v>
      </c>
      <c r="K1279" s="6">
        <f>VLOOKUP(B1279,'[1]Current Slope List'!$A$29:$M$1904,11,FALSE)</f>
        <v>0</v>
      </c>
      <c r="L1279" s="5" t="s">
        <v>2286</v>
      </c>
      <c r="M1279" s="5" t="s">
        <v>2287</v>
      </c>
      <c r="N1279" s="5" t="s">
        <v>2253</v>
      </c>
      <c r="O1279" s="7" t="s">
        <v>46</v>
      </c>
      <c r="P1279" s="7">
        <v>30</v>
      </c>
      <c r="Q1279" s="7">
        <v>5</v>
      </c>
      <c r="R1279" s="7">
        <v>55</v>
      </c>
      <c r="S1279" s="7">
        <f t="shared" si="39"/>
        <v>275</v>
      </c>
      <c r="T1279" s="17">
        <v>0</v>
      </c>
      <c r="U1279" s="17">
        <v>1</v>
      </c>
      <c r="V1279" s="17">
        <v>0</v>
      </c>
      <c r="W1279" s="17">
        <v>0</v>
      </c>
      <c r="X1279" s="17">
        <v>0</v>
      </c>
      <c r="Y1279" s="6" t="s">
        <v>61</v>
      </c>
      <c r="Z1279" s="6" t="s">
        <v>62</v>
      </c>
      <c r="AA1279" s="9" t="s">
        <v>368</v>
      </c>
      <c r="AB1279" s="9" t="s">
        <v>238</v>
      </c>
      <c r="AC1279" s="9" t="s">
        <v>121</v>
      </c>
      <c r="AD1279" s="9" t="s">
        <v>56</v>
      </c>
      <c r="AE1279" s="9" t="s">
        <v>72</v>
      </c>
      <c r="AF1279" s="5">
        <v>1</v>
      </c>
      <c r="AG1279" s="10">
        <f>VLOOKUP(B1279,[1]NPRS!$A$29:$O$1904,10,FALSE)</f>
        <v>1.44</v>
      </c>
      <c r="AH1279" s="5" t="s">
        <v>1698</v>
      </c>
      <c r="AI1279" s="6" t="str">
        <f>IF(VLOOKUP(B1279,'[1]intensive 2019'!$A$2:$E$145,1,TRUE)=B1279,"Y","N")</f>
        <v>N</v>
      </c>
      <c r="AJ1279" s="6" t="s">
        <v>50</v>
      </c>
      <c r="AK1279" s="5">
        <v>3</v>
      </c>
      <c r="AL1279" s="6" t="s">
        <v>50</v>
      </c>
      <c r="AM1279" s="6" t="s">
        <v>50</v>
      </c>
      <c r="AN1279" s="6" t="s">
        <v>50</v>
      </c>
      <c r="AO1279" s="6" t="s">
        <v>50</v>
      </c>
      <c r="AP1279" s="6" t="s">
        <v>50</v>
      </c>
    </row>
    <row r="1280" spans="1:42" hidden="1">
      <c r="A1280" s="5">
        <v>1279</v>
      </c>
      <c r="B1280" s="5" t="s">
        <v>2312</v>
      </c>
      <c r="C1280" s="6" t="str">
        <f>IF(VLOOKUP(B1280,'[1]Current Slope List'!$A$29:$M$1904,1,FALSE)=B1280,"Y","N")</f>
        <v>Y</v>
      </c>
      <c r="D1280" s="5" t="str">
        <f>VLOOKUP(B1280,'[1]Current Slope List'!$A$29:$M$1904,2,FALSE)</f>
        <v>15NW-B/C311</v>
      </c>
      <c r="E1280" s="5">
        <f>VLOOKUP(B1280,'[1]Current Slope List'!$A$29:$M$1904,3,FALSE)</f>
        <v>0</v>
      </c>
      <c r="F1280" s="6" t="str">
        <f t="shared" si="38"/>
        <v>WHOLE</v>
      </c>
      <c r="G1280" s="6" t="str">
        <f>VLOOKUP(B1280,'[1]Current Slope List'!$A$29:$M$1904,4,FALSE)</f>
        <v>WS&amp;L</v>
      </c>
      <c r="H1280" s="6" t="str">
        <f>VLOOKUP(B1280,'[1]Current Slope List'!$A$29:$M$1904,5,FALSE)</f>
        <v>S</v>
      </c>
      <c r="I1280" s="6" t="s">
        <v>2152</v>
      </c>
      <c r="K1280" s="6">
        <f>VLOOKUP(B1280,'[1]Current Slope List'!$A$29:$M$1904,11,FALSE)</f>
        <v>0</v>
      </c>
      <c r="L1280" s="5" t="s">
        <v>2313</v>
      </c>
      <c r="M1280" s="5" t="s">
        <v>2314</v>
      </c>
      <c r="N1280" s="5" t="s">
        <v>1697</v>
      </c>
      <c r="O1280" s="7" t="s">
        <v>125</v>
      </c>
      <c r="P1280" s="7">
        <v>35</v>
      </c>
      <c r="Q1280" s="7">
        <v>11</v>
      </c>
      <c r="R1280" s="7">
        <v>2</v>
      </c>
      <c r="S1280" s="7">
        <f t="shared" si="39"/>
        <v>22</v>
      </c>
      <c r="T1280" s="17">
        <v>0</v>
      </c>
      <c r="U1280" s="17">
        <v>1</v>
      </c>
      <c r="V1280" s="17">
        <v>0</v>
      </c>
      <c r="W1280" s="17">
        <v>0</v>
      </c>
      <c r="X1280" s="12">
        <v>0</v>
      </c>
      <c r="Y1280" s="6" t="s">
        <v>61</v>
      </c>
      <c r="Z1280" s="6" t="s">
        <v>62</v>
      </c>
      <c r="AA1280" s="9" t="s">
        <v>116</v>
      </c>
      <c r="AB1280" s="9" t="s">
        <v>116</v>
      </c>
      <c r="AC1280" s="9" t="s">
        <v>116</v>
      </c>
      <c r="AD1280" s="9" t="s">
        <v>116</v>
      </c>
      <c r="AE1280" s="9" t="s">
        <v>49</v>
      </c>
      <c r="AF1280" s="5">
        <v>2</v>
      </c>
      <c r="AG1280" s="10">
        <f>VLOOKUP(B1280,[1]NPRS!$A$29:$O$1904,10,FALSE)</f>
        <v>0.11</v>
      </c>
      <c r="AH1280" s="5" t="s">
        <v>1698</v>
      </c>
      <c r="AI1280" s="6" t="str">
        <f>IF(VLOOKUP(B1280,'[1]intensive 2019'!$A$2:$E$145,1,TRUE)=B1280,"Y","N")</f>
        <v>N</v>
      </c>
      <c r="AJ1280" s="6" t="s">
        <v>50</v>
      </c>
      <c r="AK1280" s="5">
        <v>0</v>
      </c>
      <c r="AL1280" s="6" t="s">
        <v>50</v>
      </c>
      <c r="AM1280" s="6" t="s">
        <v>50</v>
      </c>
      <c r="AN1280" s="6" t="s">
        <v>50</v>
      </c>
      <c r="AO1280" s="6" t="s">
        <v>50</v>
      </c>
      <c r="AP1280" s="6" t="s">
        <v>50</v>
      </c>
    </row>
    <row r="1281" spans="1:42" hidden="1">
      <c r="A1281" s="5">
        <v>1280</v>
      </c>
      <c r="B1281" s="5" t="s">
        <v>2315</v>
      </c>
      <c r="C1281" s="6" t="str">
        <f>IF(VLOOKUP(B1281,'[1]Current Slope List'!$A$29:$M$1904,1,FALSE)=B1281,"Y","N")</f>
        <v>Y</v>
      </c>
      <c r="D1281" s="5" t="str">
        <f>VLOOKUP(B1281,'[1]Current Slope List'!$A$29:$M$1904,2,FALSE)</f>
        <v>15NW-B/NS1</v>
      </c>
      <c r="E1281" s="5">
        <f>VLOOKUP(B1281,'[1]Current Slope List'!$A$29:$M$1904,3,FALSE)</f>
        <v>0</v>
      </c>
      <c r="F1281" s="6" t="str">
        <f t="shared" si="38"/>
        <v>WHOLE</v>
      </c>
      <c r="G1281" s="6" t="str">
        <f>VLOOKUP(B1281,'[1]Current Slope List'!$A$29:$M$1904,4,FALSE)</f>
        <v>WS&amp;L</v>
      </c>
      <c r="H1281" s="6" t="str">
        <f>VLOOKUP(B1281,'[1]Current Slope List'!$A$29:$M$1904,5,FALSE)</f>
        <v>S</v>
      </c>
      <c r="I1281" s="6" t="s">
        <v>2152</v>
      </c>
      <c r="K1281" s="6">
        <f>VLOOKUP(B1281,'[1]Current Slope List'!$A$29:$M$1904,11,FALSE)</f>
        <v>0</v>
      </c>
      <c r="L1281" s="5" t="s">
        <v>2313</v>
      </c>
      <c r="M1281" s="5" t="s">
        <v>2314</v>
      </c>
      <c r="N1281" s="5" t="s">
        <v>1697</v>
      </c>
      <c r="O1281" s="7" t="s">
        <v>49</v>
      </c>
      <c r="P1281" s="6" t="s">
        <v>49</v>
      </c>
      <c r="Q1281" s="6" t="s">
        <v>49</v>
      </c>
      <c r="R1281" s="6" t="s">
        <v>49</v>
      </c>
      <c r="S1281" s="6" t="s">
        <v>49</v>
      </c>
      <c r="T1281" s="6" t="s">
        <v>49</v>
      </c>
      <c r="U1281" s="6" t="s">
        <v>49</v>
      </c>
      <c r="V1281" s="6" t="s">
        <v>49</v>
      </c>
      <c r="W1281" s="6" t="s">
        <v>49</v>
      </c>
      <c r="X1281" s="6" t="s">
        <v>49</v>
      </c>
      <c r="Y1281" s="6" t="s">
        <v>49</v>
      </c>
      <c r="Z1281" s="6" t="s">
        <v>49</v>
      </c>
      <c r="AA1281" s="9" t="s">
        <v>116</v>
      </c>
      <c r="AB1281" s="9" t="s">
        <v>116</v>
      </c>
      <c r="AC1281" s="9" t="s">
        <v>116</v>
      </c>
      <c r="AD1281" s="9" t="s">
        <v>116</v>
      </c>
      <c r="AE1281" s="9" t="s">
        <v>49</v>
      </c>
      <c r="AG1281" s="10">
        <f>VLOOKUP(B1281,[1]NPRS!$A$29:$O$1904,10,FALSE)</f>
        <v>0</v>
      </c>
      <c r="AH1281" s="5" t="s">
        <v>1728</v>
      </c>
      <c r="AI1281" s="6" t="str">
        <f>IF(VLOOKUP(B1281,'[1]intensive 2019'!$A$2:$E$145,1,TRUE)=B1281,"Y","N")</f>
        <v>N</v>
      </c>
      <c r="AJ1281" s="6" t="s">
        <v>50</v>
      </c>
      <c r="AL1281" s="6" t="s">
        <v>50</v>
      </c>
      <c r="AM1281" s="6" t="s">
        <v>50</v>
      </c>
      <c r="AN1281" s="6" t="s">
        <v>50</v>
      </c>
      <c r="AO1281" s="6" t="s">
        <v>50</v>
      </c>
      <c r="AP1281" s="6" t="s">
        <v>50</v>
      </c>
    </row>
    <row r="1282" spans="1:42" hidden="1">
      <c r="A1282" s="5">
        <v>1281</v>
      </c>
      <c r="B1282" s="5" t="s">
        <v>2316</v>
      </c>
      <c r="C1282" s="6" t="str">
        <f>IF(VLOOKUP(B1282,'[1]Current Slope List'!$A$29:$M$1904,1,FALSE)=B1282,"Y","N")</f>
        <v>Y</v>
      </c>
      <c r="D1282" s="5" t="str">
        <f>VLOOKUP(B1282,'[1]Current Slope List'!$A$29:$M$1904,2,FALSE)</f>
        <v>11SW-D/R283</v>
      </c>
      <c r="E1282" s="5">
        <f>VLOOKUP(B1282,'[1]Current Slope List'!$A$29:$M$1904,3,FALSE)</f>
        <v>0</v>
      </c>
      <c r="F1282" s="6" t="str">
        <f t="shared" si="38"/>
        <v>WHOLE</v>
      </c>
      <c r="G1282" s="6" t="str">
        <f>VLOOKUP(B1282,'[1]Current Slope List'!$A$29:$M$1904,4,FALSE)</f>
        <v>WS&amp;L</v>
      </c>
      <c r="H1282" s="6" t="str">
        <f>VLOOKUP(B1282,'[1]Current Slope List'!$A$29:$M$1904,5,FALSE)</f>
        <v>S</v>
      </c>
      <c r="I1282" s="6" t="s">
        <v>2152</v>
      </c>
      <c r="K1282" s="6" t="str">
        <f>VLOOKUP(B1282,'[1]Current Slope List'!$A$29:$M$1904,11,FALSE)</f>
        <v>DeepWaterBay_RepulseBay</v>
      </c>
      <c r="L1282" s="5" t="s">
        <v>2317</v>
      </c>
      <c r="M1282" s="5" t="s">
        <v>2318</v>
      </c>
      <c r="N1282" s="5" t="s">
        <v>1819</v>
      </c>
      <c r="O1282" s="7" t="s">
        <v>46</v>
      </c>
      <c r="P1282" s="6" t="s">
        <v>49</v>
      </c>
      <c r="Q1282" s="6" t="s">
        <v>49</v>
      </c>
      <c r="R1282" s="6" t="s">
        <v>49</v>
      </c>
      <c r="S1282" s="6" t="s">
        <v>49</v>
      </c>
      <c r="T1282" s="6" t="s">
        <v>49</v>
      </c>
      <c r="U1282" s="6" t="s">
        <v>49</v>
      </c>
      <c r="V1282" s="6" t="s">
        <v>49</v>
      </c>
      <c r="W1282" s="6" t="s">
        <v>49</v>
      </c>
      <c r="X1282" s="6" t="s">
        <v>49</v>
      </c>
      <c r="Y1282" s="6" t="s">
        <v>49</v>
      </c>
      <c r="Z1282" s="6" t="s">
        <v>49</v>
      </c>
      <c r="AA1282" s="9" t="s">
        <v>248</v>
      </c>
      <c r="AB1282" s="9" t="s">
        <v>120</v>
      </c>
      <c r="AC1282" s="9" t="s">
        <v>121</v>
      </c>
      <c r="AD1282" s="9" t="s">
        <v>113</v>
      </c>
      <c r="AE1282" s="9" t="s">
        <v>62</v>
      </c>
      <c r="AF1282" s="5">
        <v>3</v>
      </c>
      <c r="AG1282" s="10">
        <f>VLOOKUP(B1282,[1]NPRS!$A$29:$O$1904,10,FALSE)</f>
        <v>0</v>
      </c>
      <c r="AH1282" s="5" t="s">
        <v>1728</v>
      </c>
      <c r="AI1282" s="6" t="str">
        <f>IF(VLOOKUP(B1282,'[1]intensive 2019'!$A$2:$E$145,1,TRUE)=B1282,"Y","N")</f>
        <v>N</v>
      </c>
      <c r="AJ1282" s="6" t="s">
        <v>50</v>
      </c>
      <c r="AL1282" s="6" t="s">
        <v>50</v>
      </c>
      <c r="AM1282" s="6" t="s">
        <v>50</v>
      </c>
      <c r="AN1282" s="6" t="s">
        <v>50</v>
      </c>
      <c r="AO1282" s="6" t="s">
        <v>50</v>
      </c>
      <c r="AP1282" s="6" t="s">
        <v>50</v>
      </c>
    </row>
    <row r="1283" spans="1:42" hidden="1">
      <c r="A1283" s="5">
        <v>1282</v>
      </c>
      <c r="B1283" s="5" t="s">
        <v>2319</v>
      </c>
      <c r="C1283" s="6" t="str">
        <f>IF(VLOOKUP(B1283,'[1]Current Slope List'!$A$29:$M$1904,1,FALSE)=B1283,"Y","N")</f>
        <v>Y</v>
      </c>
      <c r="D1283" s="5" t="str">
        <f>VLOOKUP(B1283,'[1]Current Slope List'!$A$29:$M$1904,2,FALSE)</f>
        <v>15NE-A/CR389</v>
      </c>
      <c r="E1283" s="5">
        <f>VLOOKUP(B1283,'[1]Current Slope List'!$A$29:$M$1904,3,FALSE)</f>
        <v>2</v>
      </c>
      <c r="F1283" s="6">
        <f t="shared" ref="F1283:F1346" si="40">IF(E1283=0,"WHOLE",E1283)</f>
        <v>2</v>
      </c>
      <c r="G1283" s="6" t="str">
        <f>VLOOKUP(B1283,'[1]Current Slope List'!$A$29:$M$1904,4,FALSE)</f>
        <v>WS&amp;L</v>
      </c>
      <c r="H1283" s="6" t="str">
        <f>VLOOKUP(B1283,'[1]Current Slope List'!$A$29:$M$1904,5,FALSE)</f>
        <v>S</v>
      </c>
      <c r="I1283" s="6" t="s">
        <v>2152</v>
      </c>
      <c r="K1283" s="6" t="str">
        <f>VLOOKUP(B1283,'[1]Current Slope List'!$A$29:$M$1904,11,FALSE)</f>
        <v>DeepWaterBay_RepulseBay</v>
      </c>
      <c r="L1283" s="5" t="s">
        <v>2320</v>
      </c>
      <c r="M1283" s="5" t="s">
        <v>2321</v>
      </c>
      <c r="N1283" s="5" t="s">
        <v>1697</v>
      </c>
      <c r="O1283" s="7" t="s">
        <v>46</v>
      </c>
      <c r="P1283" s="7">
        <v>36</v>
      </c>
      <c r="Q1283" s="7">
        <v>8</v>
      </c>
      <c r="R1283" s="7">
        <v>45</v>
      </c>
      <c r="S1283" s="7">
        <f t="shared" ref="S1283:S1346" si="41">SUM(Q1283*R1283)</f>
        <v>360</v>
      </c>
      <c r="T1283" s="17">
        <v>0</v>
      </c>
      <c r="U1283" s="17">
        <v>0</v>
      </c>
      <c r="V1283" s="17">
        <v>0.95</v>
      </c>
      <c r="W1283" s="17">
        <v>0</v>
      </c>
      <c r="X1283" s="17">
        <v>0.05</v>
      </c>
      <c r="Y1283" s="6" t="s">
        <v>61</v>
      </c>
      <c r="Z1283" s="6" t="s">
        <v>62</v>
      </c>
      <c r="AA1283" s="9" t="s">
        <v>2322</v>
      </c>
      <c r="AB1283" s="9" t="s">
        <v>2323</v>
      </c>
      <c r="AC1283" s="9" t="s">
        <v>128</v>
      </c>
      <c r="AD1283" s="9" t="s">
        <v>193</v>
      </c>
      <c r="AE1283" s="9" t="s">
        <v>194</v>
      </c>
      <c r="AF1283" s="5">
        <v>1</v>
      </c>
      <c r="AG1283" s="10">
        <f>VLOOKUP(B1283,[1]NPRS!$A$29:$O$1904,10,FALSE)</f>
        <v>31.25</v>
      </c>
      <c r="AH1283" s="5" t="s">
        <v>1698</v>
      </c>
      <c r="AI1283" s="6" t="str">
        <f>IF(VLOOKUP(B1283,'[1]intensive 2019'!$A$2:$E$145,1,TRUE)=B1283,"Y","N")</f>
        <v>N</v>
      </c>
      <c r="AJ1283" s="6" t="s">
        <v>50</v>
      </c>
      <c r="AK1283" s="5">
        <v>0</v>
      </c>
      <c r="AL1283" s="6" t="s">
        <v>50</v>
      </c>
      <c r="AM1283" s="6" t="s">
        <v>50</v>
      </c>
      <c r="AN1283" s="6" t="s">
        <v>50</v>
      </c>
      <c r="AO1283" s="6" t="s">
        <v>50</v>
      </c>
      <c r="AP1283" s="6" t="s">
        <v>50</v>
      </c>
    </row>
    <row r="1284" spans="1:42" hidden="1">
      <c r="A1284" s="5">
        <v>1283</v>
      </c>
      <c r="B1284" s="5" t="s">
        <v>2324</v>
      </c>
      <c r="C1284" s="6" t="str">
        <f>IF(VLOOKUP(B1284,'[1]Current Slope List'!$A$29:$M$1904,1,FALSE)=B1284,"Y","N")</f>
        <v>Y</v>
      </c>
      <c r="D1284" s="5" t="str">
        <f>VLOOKUP(B1284,'[1]Current Slope List'!$A$29:$M$1904,2,FALSE)</f>
        <v>15NE-A/C736</v>
      </c>
      <c r="E1284" s="5">
        <f>VLOOKUP(B1284,'[1]Current Slope List'!$A$29:$M$1904,3,FALSE)</f>
        <v>0</v>
      </c>
      <c r="F1284" s="6" t="str">
        <f t="shared" si="40"/>
        <v>WHOLE</v>
      </c>
      <c r="G1284" s="6" t="str">
        <f>VLOOKUP(B1284,'[1]Current Slope List'!$A$29:$M$1904,4,FALSE)</f>
        <v>WS&amp;L</v>
      </c>
      <c r="H1284" s="6" t="str">
        <f>VLOOKUP(B1284,'[1]Current Slope List'!$A$29:$M$1904,5,FALSE)</f>
        <v>S</v>
      </c>
      <c r="I1284" s="6" t="s">
        <v>2152</v>
      </c>
      <c r="K1284" s="6" t="str">
        <f>VLOOKUP(B1284,'[1]Current Slope List'!$A$29:$M$1904,11,FALSE)</f>
        <v>DeepWaterBay_RepulseBay</v>
      </c>
      <c r="L1284" s="5" t="s">
        <v>2320</v>
      </c>
      <c r="M1284" s="5" t="s">
        <v>2321</v>
      </c>
      <c r="N1284" s="5" t="s">
        <v>1697</v>
      </c>
      <c r="O1284" s="7" t="s">
        <v>46</v>
      </c>
      <c r="P1284" s="7">
        <v>50</v>
      </c>
      <c r="Q1284" s="7">
        <v>4</v>
      </c>
      <c r="R1284" s="7">
        <v>19</v>
      </c>
      <c r="S1284" s="7">
        <f t="shared" si="41"/>
        <v>76</v>
      </c>
      <c r="T1284" s="17">
        <v>0</v>
      </c>
      <c r="U1284" s="17">
        <v>0.1</v>
      </c>
      <c r="V1284" s="17">
        <v>0.1</v>
      </c>
      <c r="W1284" s="17">
        <v>0.8</v>
      </c>
      <c r="X1284" s="17">
        <v>0</v>
      </c>
      <c r="Y1284" s="6" t="s">
        <v>61</v>
      </c>
      <c r="Z1284" s="6" t="s">
        <v>72</v>
      </c>
      <c r="AA1284" s="9" t="s">
        <v>116</v>
      </c>
      <c r="AB1284" s="9" t="s">
        <v>116</v>
      </c>
      <c r="AC1284" s="9" t="s">
        <v>116</v>
      </c>
      <c r="AD1284" s="9" t="s">
        <v>116</v>
      </c>
      <c r="AE1284" s="9" t="s">
        <v>49</v>
      </c>
      <c r="AF1284" s="5">
        <v>3</v>
      </c>
      <c r="AG1284" s="10">
        <f>VLOOKUP(B1284,[1]NPRS!$A$29:$O$1904,10,FALSE)</f>
        <v>0</v>
      </c>
      <c r="AH1284" s="5" t="s">
        <v>1698</v>
      </c>
      <c r="AI1284" s="6" t="str">
        <f>IF(VLOOKUP(B1284,'[1]intensive 2019'!$A$2:$E$145,1,TRUE)=B1284,"Y","N")</f>
        <v>N</v>
      </c>
      <c r="AJ1284" s="6" t="s">
        <v>50</v>
      </c>
      <c r="AK1284" s="5">
        <v>4</v>
      </c>
      <c r="AL1284" s="6" t="s">
        <v>50</v>
      </c>
      <c r="AM1284" s="6" t="s">
        <v>50</v>
      </c>
      <c r="AN1284" s="6" t="s">
        <v>50</v>
      </c>
      <c r="AO1284" s="6" t="str">
        <f>IF(VLOOKUP(B1284,[1]Roadside!$B$2:$D$186,1,FALSE)=B1284,"Y","N")</f>
        <v>Y</v>
      </c>
      <c r="AP1284" s="6" t="s">
        <v>50</v>
      </c>
    </row>
    <row r="1285" spans="1:42" hidden="1">
      <c r="A1285" s="5">
        <v>1284</v>
      </c>
      <c r="B1285" s="5" t="s">
        <v>2325</v>
      </c>
      <c r="C1285" s="6" t="str">
        <f>IF(VLOOKUP(B1285,'[1]Current Slope List'!$A$29:$M$1904,1,FALSE)=B1285,"Y","N")</f>
        <v>Y</v>
      </c>
      <c r="D1285" s="5" t="str">
        <f>VLOOKUP(B1285,'[1]Current Slope List'!$A$29:$M$1904,2,FALSE)</f>
        <v>15NE-A/R331</v>
      </c>
      <c r="E1285" s="5">
        <f>VLOOKUP(B1285,'[1]Current Slope List'!$A$29:$M$1904,3,FALSE)</f>
        <v>1</v>
      </c>
      <c r="F1285" s="6">
        <f t="shared" si="40"/>
        <v>1</v>
      </c>
      <c r="G1285" s="6" t="str">
        <f>VLOOKUP(B1285,'[1]Current Slope List'!$A$29:$M$1904,4,FALSE)</f>
        <v>WS&amp;L</v>
      </c>
      <c r="H1285" s="6" t="str">
        <f>VLOOKUP(B1285,'[1]Current Slope List'!$A$29:$M$1904,5,FALSE)</f>
        <v>S</v>
      </c>
      <c r="I1285" s="6" t="s">
        <v>2152</v>
      </c>
      <c r="K1285" s="6" t="str">
        <f>VLOOKUP(B1285,'[1]Current Slope List'!$A$29:$M$1904,11,FALSE)</f>
        <v>DeepWaterBay_RepulseBay</v>
      </c>
      <c r="L1285" s="5" t="s">
        <v>2320</v>
      </c>
      <c r="M1285" s="5" t="s">
        <v>2326</v>
      </c>
      <c r="N1285" s="5" t="s">
        <v>1697</v>
      </c>
      <c r="O1285" s="7" t="s">
        <v>125</v>
      </c>
      <c r="P1285" s="11" t="s">
        <v>49</v>
      </c>
      <c r="Q1285" s="11" t="s">
        <v>49</v>
      </c>
      <c r="R1285" s="11" t="s">
        <v>49</v>
      </c>
      <c r="S1285" s="11" t="s">
        <v>49</v>
      </c>
      <c r="T1285" s="11" t="s">
        <v>49</v>
      </c>
      <c r="U1285" s="11" t="s">
        <v>49</v>
      </c>
      <c r="V1285" s="11" t="s">
        <v>49</v>
      </c>
      <c r="W1285" s="11" t="s">
        <v>49</v>
      </c>
      <c r="X1285" s="11" t="s">
        <v>49</v>
      </c>
      <c r="Y1285" s="6" t="s">
        <v>49</v>
      </c>
      <c r="Z1285" s="6" t="s">
        <v>49</v>
      </c>
      <c r="AA1285" s="9" t="s">
        <v>185</v>
      </c>
      <c r="AB1285" s="9" t="s">
        <v>96</v>
      </c>
      <c r="AC1285" s="9" t="s">
        <v>121</v>
      </c>
      <c r="AD1285" s="9" t="s">
        <v>56</v>
      </c>
      <c r="AE1285" s="9" t="s">
        <v>72</v>
      </c>
      <c r="AF1285" s="5">
        <v>1</v>
      </c>
      <c r="AG1285" s="10">
        <f>VLOOKUP(B1285,[1]NPRS!$A$29:$O$1904,10,FALSE)</f>
        <v>0</v>
      </c>
      <c r="AH1285" s="5" t="s">
        <v>1728</v>
      </c>
      <c r="AI1285" s="6" t="str">
        <f>IF(VLOOKUP(B1285,'[1]intensive 2019'!$A$2:$E$145,1,TRUE)=B1285,"Y","N")</f>
        <v>N</v>
      </c>
      <c r="AJ1285" s="6" t="s">
        <v>50</v>
      </c>
      <c r="AL1285" s="6" t="s">
        <v>50</v>
      </c>
      <c r="AM1285" s="6" t="s">
        <v>50</v>
      </c>
      <c r="AN1285" s="6" t="s">
        <v>50</v>
      </c>
      <c r="AO1285" s="6" t="s">
        <v>50</v>
      </c>
      <c r="AP1285" s="6" t="s">
        <v>50</v>
      </c>
    </row>
    <row r="1286" spans="1:42" hidden="1">
      <c r="A1286" s="5">
        <v>1285</v>
      </c>
      <c r="B1286" s="5" t="s">
        <v>2327</v>
      </c>
      <c r="C1286" s="6" t="str">
        <f>IF(VLOOKUP(B1286,'[1]Current Slope List'!$A$29:$M$1904,1,FALSE)=B1286,"Y","N")</f>
        <v>Y</v>
      </c>
      <c r="D1286" s="5" t="str">
        <f>VLOOKUP(B1286,'[1]Current Slope List'!$A$29:$M$1904,2,FALSE)</f>
        <v>15NE-A/R404</v>
      </c>
      <c r="E1286" s="5">
        <f>VLOOKUP(B1286,'[1]Current Slope List'!$A$29:$M$1904,3,FALSE)</f>
        <v>0</v>
      </c>
      <c r="F1286" s="6" t="str">
        <f t="shared" si="40"/>
        <v>WHOLE</v>
      </c>
      <c r="G1286" s="6" t="str">
        <f>VLOOKUP(B1286,'[1]Current Slope List'!$A$29:$M$1904,4,FALSE)</f>
        <v>WS&amp;L</v>
      </c>
      <c r="H1286" s="6" t="str">
        <f>VLOOKUP(B1286,'[1]Current Slope List'!$A$29:$M$1904,5,FALSE)</f>
        <v>S</v>
      </c>
      <c r="I1286" s="6" t="s">
        <v>2152</v>
      </c>
      <c r="K1286" s="6" t="str">
        <f>VLOOKUP(B1286,'[1]Current Slope List'!$A$29:$M$1904,11,FALSE)</f>
        <v>DeepWaterBay_RepulseBay</v>
      </c>
      <c r="L1286" s="5" t="s">
        <v>2320</v>
      </c>
      <c r="M1286" s="5" t="s">
        <v>2326</v>
      </c>
      <c r="N1286" s="5" t="s">
        <v>1697</v>
      </c>
      <c r="O1286" s="7" t="s">
        <v>46</v>
      </c>
      <c r="P1286" s="11" t="s">
        <v>49</v>
      </c>
      <c r="Q1286" s="11" t="s">
        <v>49</v>
      </c>
      <c r="R1286" s="11" t="s">
        <v>49</v>
      </c>
      <c r="S1286" s="11" t="s">
        <v>49</v>
      </c>
      <c r="T1286" s="11" t="s">
        <v>49</v>
      </c>
      <c r="U1286" s="11" t="s">
        <v>49</v>
      </c>
      <c r="V1286" s="11" t="s">
        <v>49</v>
      </c>
      <c r="W1286" s="11" t="s">
        <v>49</v>
      </c>
      <c r="X1286" s="11" t="s">
        <v>49</v>
      </c>
      <c r="Y1286" s="6" t="s">
        <v>49</v>
      </c>
      <c r="Z1286" s="6" t="s">
        <v>49</v>
      </c>
      <c r="AA1286" s="9">
        <v>4.8</v>
      </c>
      <c r="AB1286" s="9" t="s">
        <v>53</v>
      </c>
      <c r="AC1286" s="9" t="s">
        <v>121</v>
      </c>
      <c r="AD1286" s="9" t="s">
        <v>56</v>
      </c>
      <c r="AE1286" s="9" t="s">
        <v>72</v>
      </c>
      <c r="AF1286" s="5">
        <v>2</v>
      </c>
      <c r="AG1286" s="10">
        <f>VLOOKUP(B1286,[1]NPRS!$A$29:$O$1904,10,FALSE)</f>
        <v>8.4499999999999993</v>
      </c>
      <c r="AH1286" s="5" t="s">
        <v>1728</v>
      </c>
      <c r="AI1286" s="6" t="str">
        <f>IF(VLOOKUP(B1286,'[1]intensive 2019'!$A$2:$E$145,1,TRUE)=B1286,"Y","N")</f>
        <v>N</v>
      </c>
      <c r="AJ1286" s="6" t="s">
        <v>50</v>
      </c>
      <c r="AL1286" s="6" t="s">
        <v>50</v>
      </c>
      <c r="AM1286" s="6" t="s">
        <v>50</v>
      </c>
      <c r="AN1286" s="6" t="s">
        <v>50</v>
      </c>
      <c r="AO1286" s="6" t="s">
        <v>50</v>
      </c>
      <c r="AP1286" s="6" t="s">
        <v>50</v>
      </c>
    </row>
    <row r="1287" spans="1:42" hidden="1">
      <c r="A1287" s="5">
        <v>1286</v>
      </c>
      <c r="B1287" s="5" t="s">
        <v>2328</v>
      </c>
      <c r="C1287" s="6" t="str">
        <f>IF(VLOOKUP(B1287,'[1]Current Slope List'!$A$29:$M$1904,1,FALSE)=B1287,"Y","N")</f>
        <v>Y</v>
      </c>
      <c r="D1287" s="5" t="str">
        <f>VLOOKUP(B1287,'[1]Current Slope List'!$A$29:$M$1904,2,FALSE)</f>
        <v>15NE-A/R91</v>
      </c>
      <c r="E1287" s="5">
        <f>VLOOKUP(B1287,'[1]Current Slope List'!$A$29:$M$1904,3,FALSE)</f>
        <v>0</v>
      </c>
      <c r="F1287" s="6" t="str">
        <f t="shared" si="40"/>
        <v>WHOLE</v>
      </c>
      <c r="G1287" s="6" t="str">
        <f>VLOOKUP(B1287,'[1]Current Slope List'!$A$29:$M$1904,4,FALSE)</f>
        <v>WS&amp;L</v>
      </c>
      <c r="H1287" s="6" t="str">
        <f>VLOOKUP(B1287,'[1]Current Slope List'!$A$29:$M$1904,5,FALSE)</f>
        <v>S</v>
      </c>
      <c r="I1287" s="6" t="s">
        <v>2152</v>
      </c>
      <c r="K1287" s="6" t="str">
        <f>VLOOKUP(B1287,'[1]Current Slope List'!$A$29:$M$1904,11,FALSE)</f>
        <v>DeepWaterBay_RepulseBay</v>
      </c>
      <c r="L1287" s="5" t="s">
        <v>2320</v>
      </c>
      <c r="M1287" s="5" t="s">
        <v>2326</v>
      </c>
      <c r="N1287" s="5" t="s">
        <v>1697</v>
      </c>
      <c r="O1287" s="7" t="s">
        <v>46</v>
      </c>
      <c r="P1287" s="11" t="s">
        <v>49</v>
      </c>
      <c r="Q1287" s="11" t="s">
        <v>49</v>
      </c>
      <c r="R1287" s="11" t="s">
        <v>49</v>
      </c>
      <c r="S1287" s="11" t="s">
        <v>49</v>
      </c>
      <c r="T1287" s="11" t="s">
        <v>49</v>
      </c>
      <c r="U1287" s="11" t="s">
        <v>49</v>
      </c>
      <c r="V1287" s="11" t="s">
        <v>49</v>
      </c>
      <c r="W1287" s="11" t="s">
        <v>49</v>
      </c>
      <c r="X1287" s="11" t="s">
        <v>49</v>
      </c>
      <c r="Y1287" s="6" t="s">
        <v>49</v>
      </c>
      <c r="Z1287" s="6" t="s">
        <v>49</v>
      </c>
      <c r="AA1287" s="9" t="s">
        <v>225</v>
      </c>
      <c r="AB1287" s="9" t="s">
        <v>96</v>
      </c>
      <c r="AC1287" s="9" t="s">
        <v>96</v>
      </c>
      <c r="AD1287" s="9" t="s">
        <v>113</v>
      </c>
      <c r="AE1287" s="9" t="s">
        <v>62</v>
      </c>
      <c r="AF1287" s="5">
        <v>3</v>
      </c>
      <c r="AG1287" s="10">
        <f>VLOOKUP(B1287,[1]NPRS!$A$29:$O$1904,10,FALSE)</f>
        <v>0</v>
      </c>
      <c r="AH1287" s="5" t="s">
        <v>1698</v>
      </c>
      <c r="AI1287" s="6" t="str">
        <f>IF(VLOOKUP(B1287,'[1]intensive 2019'!$A$2:$E$145,1,TRUE)=B1287,"Y","N")</f>
        <v>Y</v>
      </c>
      <c r="AJ1287" s="6" t="str">
        <f>IF(VLOOKUP(B1287,[1]PWI!$A$2:$B$239,1,FALSE)=B1287,"Y","N")</f>
        <v>Y</v>
      </c>
      <c r="AK1287" s="5">
        <v>1</v>
      </c>
      <c r="AL1287" s="6" t="str">
        <f>IF(VLOOKUP(B1287,[1]OVT_SWT!$A$2:$E$100,1,FALSE)=B1287,"Y","N")</f>
        <v>Y</v>
      </c>
      <c r="AM1287" s="6" t="s">
        <v>50</v>
      </c>
      <c r="AN1287" s="6" t="s">
        <v>50</v>
      </c>
      <c r="AO1287" s="6" t="str">
        <f>IF(VLOOKUP(B1287,[1]Roadside!$B$2:$D$186,1,FALSE)=B1287,"Y","N")</f>
        <v>Y</v>
      </c>
      <c r="AP1287" s="6" t="s">
        <v>50</v>
      </c>
    </row>
    <row r="1288" spans="1:42" hidden="1">
      <c r="A1288" s="5">
        <v>1287</v>
      </c>
      <c r="B1288" s="5" t="s">
        <v>2329</v>
      </c>
      <c r="C1288" s="6" t="str">
        <f>IF(VLOOKUP(B1288,'[1]Current Slope List'!$A$29:$M$1904,1,FALSE)=B1288,"Y","N")</f>
        <v>Y</v>
      </c>
      <c r="D1288" s="5" t="str">
        <f>VLOOKUP(B1288,'[1]Current Slope List'!$A$29:$M$1904,2,FALSE)</f>
        <v>15NE-A/CR737</v>
      </c>
      <c r="E1288" s="5">
        <f>VLOOKUP(B1288,'[1]Current Slope List'!$A$29:$M$1904,3,FALSE)</f>
        <v>0</v>
      </c>
      <c r="F1288" s="6" t="str">
        <f t="shared" si="40"/>
        <v>WHOLE</v>
      </c>
      <c r="G1288" s="6" t="str">
        <f>VLOOKUP(B1288,'[1]Current Slope List'!$A$29:$M$1904,4,FALSE)</f>
        <v>WS&amp;L</v>
      </c>
      <c r="H1288" s="6" t="str">
        <f>VLOOKUP(B1288,'[1]Current Slope List'!$A$29:$M$1904,5,FALSE)</f>
        <v>S</v>
      </c>
      <c r="I1288" s="6" t="s">
        <v>2152</v>
      </c>
      <c r="K1288" s="6" t="str">
        <f>VLOOKUP(B1288,'[1]Current Slope List'!$A$29:$M$1904,11,FALSE)</f>
        <v>DeepWaterBay_RepulseBay</v>
      </c>
      <c r="L1288" s="5" t="s">
        <v>2330</v>
      </c>
      <c r="M1288" s="5" t="s">
        <v>2331</v>
      </c>
      <c r="N1288" s="5" t="s">
        <v>1819</v>
      </c>
      <c r="O1288" s="7" t="s">
        <v>46</v>
      </c>
      <c r="P1288" s="7">
        <v>35</v>
      </c>
      <c r="Q1288" s="7">
        <v>3.2</v>
      </c>
      <c r="R1288" s="7">
        <v>30</v>
      </c>
      <c r="S1288" s="7">
        <f t="shared" si="41"/>
        <v>96</v>
      </c>
      <c r="T1288" s="17">
        <v>0</v>
      </c>
      <c r="U1288" s="17">
        <v>0</v>
      </c>
      <c r="V1288" s="17">
        <v>0.05</v>
      </c>
      <c r="W1288" s="17">
        <v>0.95</v>
      </c>
      <c r="X1288" s="17">
        <v>0</v>
      </c>
      <c r="Y1288" s="6" t="s">
        <v>61</v>
      </c>
      <c r="Z1288" s="6" t="s">
        <v>72</v>
      </c>
      <c r="AA1288" s="9" t="s">
        <v>797</v>
      </c>
      <c r="AB1288" s="9" t="s">
        <v>54</v>
      </c>
      <c r="AC1288" s="9" t="s">
        <v>985</v>
      </c>
      <c r="AD1288" s="9" t="s">
        <v>56</v>
      </c>
      <c r="AE1288" s="9" t="s">
        <v>62</v>
      </c>
      <c r="AF1288" s="5">
        <v>1</v>
      </c>
      <c r="AG1288" s="10">
        <f>VLOOKUP(B1288,[1]NPRS!$A$29:$O$1904,10,FALSE)</f>
        <v>3.81</v>
      </c>
      <c r="AH1288" s="5" t="s">
        <v>1698</v>
      </c>
      <c r="AI1288" s="6" t="str">
        <f>IF(VLOOKUP(B1288,'[1]intensive 2019'!$A$2:$E$145,1,TRUE)=B1288,"Y","N")</f>
        <v>N</v>
      </c>
      <c r="AJ1288" s="6" t="str">
        <f>IF(VLOOKUP(B1288,[1]PWI!$A$2:$B$239,1,FALSE)=B1288,"Y","N")</f>
        <v>Y</v>
      </c>
      <c r="AK1288" s="5">
        <v>11</v>
      </c>
      <c r="AL1288" s="6" t="s">
        <v>50</v>
      </c>
      <c r="AM1288" s="6" t="s">
        <v>50</v>
      </c>
      <c r="AN1288" s="6" t="s">
        <v>50</v>
      </c>
      <c r="AO1288" s="6" t="str">
        <f>IF(VLOOKUP(B1288,[1]Roadside!$B$2:$D$186,1,FALSE)=B1288,"Y","N")</f>
        <v>Y</v>
      </c>
      <c r="AP1288" s="6" t="s">
        <v>50</v>
      </c>
    </row>
    <row r="1289" spans="1:42" hidden="1">
      <c r="A1289" s="5">
        <v>1288</v>
      </c>
      <c r="B1289" s="5" t="s">
        <v>2332</v>
      </c>
      <c r="C1289" s="6" t="str">
        <f>IF(VLOOKUP(B1289,'[1]Current Slope List'!$A$29:$M$1904,1,FALSE)=B1289,"Y","N")</f>
        <v>Y</v>
      </c>
      <c r="D1289" s="5" t="str">
        <f>VLOOKUP(B1289,'[1]Current Slope List'!$A$29:$M$1904,2,FALSE)</f>
        <v>15NE-A/F213</v>
      </c>
      <c r="E1289" s="5">
        <f>VLOOKUP(B1289,'[1]Current Slope List'!$A$29:$M$1904,3,FALSE)</f>
        <v>0</v>
      </c>
      <c r="F1289" s="6" t="str">
        <f t="shared" si="40"/>
        <v>WHOLE</v>
      </c>
      <c r="G1289" s="6" t="str">
        <f>VLOOKUP(B1289,'[1]Current Slope List'!$A$29:$M$1904,4,FALSE)</f>
        <v>WS&amp;L</v>
      </c>
      <c r="H1289" s="6" t="str">
        <f>VLOOKUP(B1289,'[1]Current Slope List'!$A$29:$M$1904,5,FALSE)</f>
        <v>S</v>
      </c>
      <c r="I1289" s="6" t="s">
        <v>2152</v>
      </c>
      <c r="K1289" s="6" t="str">
        <f>VLOOKUP(B1289,'[1]Current Slope List'!$A$29:$M$1904,11,FALSE)</f>
        <v>DeepWaterBay_RepulseBay</v>
      </c>
      <c r="L1289" s="5" t="s">
        <v>2330</v>
      </c>
      <c r="M1289" s="5" t="s">
        <v>2331</v>
      </c>
      <c r="N1289" s="5" t="s">
        <v>1819</v>
      </c>
      <c r="O1289" s="7" t="s">
        <v>46</v>
      </c>
      <c r="P1289" s="7">
        <v>40</v>
      </c>
      <c r="Q1289" s="7">
        <v>3</v>
      </c>
      <c r="R1289" s="7">
        <v>22</v>
      </c>
      <c r="S1289" s="7">
        <f t="shared" si="41"/>
        <v>66</v>
      </c>
      <c r="T1289" s="17">
        <v>0</v>
      </c>
      <c r="U1289" s="17">
        <v>0</v>
      </c>
      <c r="V1289" s="17">
        <v>0</v>
      </c>
      <c r="W1289" s="17">
        <v>1</v>
      </c>
      <c r="X1289" s="17">
        <v>0</v>
      </c>
      <c r="Y1289" s="6" t="s">
        <v>61</v>
      </c>
      <c r="Z1289" s="6" t="s">
        <v>72</v>
      </c>
      <c r="AA1289" s="9" t="s">
        <v>116</v>
      </c>
      <c r="AB1289" s="9" t="s">
        <v>116</v>
      </c>
      <c r="AC1289" s="9" t="s">
        <v>116</v>
      </c>
      <c r="AD1289" s="9" t="s">
        <v>116</v>
      </c>
      <c r="AE1289" s="9" t="s">
        <v>49</v>
      </c>
      <c r="AF1289" s="5">
        <v>1</v>
      </c>
      <c r="AG1289" s="10">
        <f>VLOOKUP(B1289,[1]NPRS!$A$29:$O$1904,10,FALSE)</f>
        <v>0.02</v>
      </c>
      <c r="AH1289" s="5" t="s">
        <v>1698</v>
      </c>
      <c r="AI1289" s="6" t="str">
        <f>IF(VLOOKUP(B1289,'[1]intensive 2019'!$A$2:$E$145,1,TRUE)=B1289,"Y","N")</f>
        <v>N</v>
      </c>
      <c r="AJ1289" s="6" t="s">
        <v>50</v>
      </c>
      <c r="AK1289" s="5">
        <v>3</v>
      </c>
      <c r="AL1289" s="6" t="s">
        <v>50</v>
      </c>
      <c r="AM1289" s="6" t="s">
        <v>50</v>
      </c>
      <c r="AN1289" s="6" t="s">
        <v>50</v>
      </c>
      <c r="AO1289" s="6" t="str">
        <f>IF(VLOOKUP(B1289,[1]Roadside!$B$2:$D$186,1,FALSE)=B1289,"Y","N")</f>
        <v>Y</v>
      </c>
      <c r="AP1289" s="6" t="s">
        <v>50</v>
      </c>
    </row>
    <row r="1290" spans="1:42" hidden="1">
      <c r="A1290" s="5">
        <v>1289</v>
      </c>
      <c r="B1290" s="5" t="s">
        <v>2333</v>
      </c>
      <c r="C1290" s="6" t="str">
        <f>IF(VLOOKUP(B1290,'[1]Current Slope List'!$A$29:$M$1904,1,FALSE)=B1290,"Y","N")</f>
        <v>Y</v>
      </c>
      <c r="D1290" s="5" t="str">
        <f>VLOOKUP(B1290,'[1]Current Slope List'!$A$29:$M$1904,2,FALSE)</f>
        <v>15NE-A/FR142</v>
      </c>
      <c r="E1290" s="5">
        <f>VLOOKUP(B1290,'[1]Current Slope List'!$A$29:$M$1904,3,FALSE)</f>
        <v>3</v>
      </c>
      <c r="F1290" s="6">
        <f t="shared" si="40"/>
        <v>3</v>
      </c>
      <c r="G1290" s="6" t="str">
        <f>VLOOKUP(B1290,'[1]Current Slope List'!$A$29:$M$1904,4,FALSE)</f>
        <v>WS&amp;L</v>
      </c>
      <c r="H1290" s="6" t="str">
        <f>VLOOKUP(B1290,'[1]Current Slope List'!$A$29:$M$1904,5,FALSE)</f>
        <v>S</v>
      </c>
      <c r="I1290" s="6" t="s">
        <v>2152</v>
      </c>
      <c r="K1290" s="6" t="str">
        <f>VLOOKUP(B1290,'[1]Current Slope List'!$A$29:$M$1904,11,FALSE)</f>
        <v>DeepWaterBay_RepulseBay</v>
      </c>
      <c r="L1290" s="5" t="s">
        <v>2334</v>
      </c>
      <c r="M1290" s="5" t="s">
        <v>2335</v>
      </c>
      <c r="N1290" s="5" t="s">
        <v>1697</v>
      </c>
      <c r="O1290" s="7" t="s">
        <v>46</v>
      </c>
      <c r="P1290" s="7">
        <v>35</v>
      </c>
      <c r="Q1290" s="7">
        <v>3</v>
      </c>
      <c r="R1290" s="7">
        <v>35</v>
      </c>
      <c r="S1290" s="7">
        <f t="shared" si="41"/>
        <v>105</v>
      </c>
      <c r="T1290" s="17">
        <v>0.1</v>
      </c>
      <c r="U1290" s="17">
        <v>0.9</v>
      </c>
      <c r="V1290" s="17">
        <v>0</v>
      </c>
      <c r="W1290" s="17">
        <v>0</v>
      </c>
      <c r="X1290" s="17">
        <v>0</v>
      </c>
      <c r="Y1290" s="6" t="s">
        <v>61</v>
      </c>
      <c r="Z1290" s="6" t="s">
        <v>62</v>
      </c>
      <c r="AA1290" s="9">
        <v>3</v>
      </c>
      <c r="AB1290" s="9">
        <v>45</v>
      </c>
      <c r="AC1290" s="9">
        <v>85</v>
      </c>
      <c r="AD1290" s="9" t="s">
        <v>79</v>
      </c>
      <c r="AE1290" s="9" t="s">
        <v>62</v>
      </c>
      <c r="AG1290" s="10">
        <f>VLOOKUP(B1290,[1]NPRS!$A$29:$O$1904,10,FALSE)</f>
        <v>3.05</v>
      </c>
      <c r="AH1290" s="5" t="s">
        <v>1698</v>
      </c>
      <c r="AI1290" s="6" t="str">
        <f>IF(VLOOKUP(B1290,'[1]intensive 2019'!$A$2:$E$145,1,TRUE)=B1290,"Y","N")</f>
        <v>N</v>
      </c>
      <c r="AJ1290" s="6" t="s">
        <v>50</v>
      </c>
      <c r="AL1290" s="6" t="s">
        <v>50</v>
      </c>
      <c r="AM1290" s="6" t="s">
        <v>50</v>
      </c>
      <c r="AN1290" s="6" t="s">
        <v>50</v>
      </c>
      <c r="AO1290" s="6" t="s">
        <v>50</v>
      </c>
      <c r="AP1290" s="6" t="s">
        <v>50</v>
      </c>
    </row>
    <row r="1291" spans="1:42" hidden="1">
      <c r="A1291" s="5">
        <v>1290</v>
      </c>
      <c r="B1291" s="5" t="s">
        <v>2336</v>
      </c>
      <c r="C1291" s="6" t="str">
        <f>IF(VLOOKUP(B1291,'[1]Current Slope List'!$A$29:$M$1904,1,FALSE)=B1291,"Y","N")</f>
        <v>Y</v>
      </c>
      <c r="D1291" s="5" t="str">
        <f>VLOOKUP(B1291,'[1]Current Slope List'!$A$29:$M$1904,2,FALSE)</f>
        <v>15NE-B/C264</v>
      </c>
      <c r="E1291" s="5">
        <f>VLOOKUP(B1291,'[1]Current Slope List'!$A$29:$M$1904,3,FALSE)</f>
        <v>0</v>
      </c>
      <c r="F1291" s="6" t="str">
        <f t="shared" si="40"/>
        <v>WHOLE</v>
      </c>
      <c r="G1291" s="6" t="str">
        <f>VLOOKUP(B1291,'[1]Current Slope List'!$A$29:$M$1904,4,FALSE)</f>
        <v>WS&amp;L</v>
      </c>
      <c r="H1291" s="6" t="str">
        <f>VLOOKUP(B1291,'[1]Current Slope List'!$A$29:$M$1904,5,FALSE)</f>
        <v>S</v>
      </c>
      <c r="I1291" s="6" t="s">
        <v>2152</v>
      </c>
      <c r="K1291" s="6">
        <f>VLOOKUP(B1291,'[1]Current Slope List'!$A$29:$M$1904,11,FALSE)</f>
        <v>0</v>
      </c>
      <c r="L1291" s="5" t="s">
        <v>2337</v>
      </c>
      <c r="M1291" s="5" t="s">
        <v>2338</v>
      </c>
      <c r="N1291" s="5" t="s">
        <v>1697</v>
      </c>
      <c r="O1291" s="7" t="s">
        <v>46</v>
      </c>
      <c r="P1291" s="7">
        <v>30</v>
      </c>
      <c r="Q1291" s="7">
        <v>5</v>
      </c>
      <c r="R1291" s="7">
        <v>8</v>
      </c>
      <c r="S1291" s="7">
        <f t="shared" si="41"/>
        <v>40</v>
      </c>
      <c r="T1291" s="17">
        <v>0</v>
      </c>
      <c r="U1291" s="17">
        <v>1</v>
      </c>
      <c r="V1291" s="17">
        <v>0</v>
      </c>
      <c r="W1291" s="17">
        <v>0</v>
      </c>
      <c r="X1291" s="17">
        <v>0</v>
      </c>
      <c r="Y1291" s="6" t="s">
        <v>61</v>
      </c>
      <c r="Z1291" s="6" t="s">
        <v>62</v>
      </c>
      <c r="AA1291" s="9" t="s">
        <v>116</v>
      </c>
      <c r="AB1291" s="9" t="s">
        <v>116</v>
      </c>
      <c r="AC1291" s="9" t="s">
        <v>116</v>
      </c>
      <c r="AD1291" s="9" t="s">
        <v>116</v>
      </c>
      <c r="AE1291" s="9" t="s">
        <v>49</v>
      </c>
      <c r="AF1291" s="5">
        <v>3</v>
      </c>
      <c r="AG1291" s="10">
        <f>VLOOKUP(B1291,[1]NPRS!$A$29:$O$1904,10,FALSE)</f>
        <v>0</v>
      </c>
      <c r="AH1291" s="5" t="s">
        <v>1698</v>
      </c>
      <c r="AI1291" s="6" t="str">
        <f>IF(VLOOKUP(B1291,'[1]intensive 2019'!$A$2:$E$145,1,TRUE)=B1291,"Y","N")</f>
        <v>N</v>
      </c>
      <c r="AJ1291" s="6" t="s">
        <v>50</v>
      </c>
      <c r="AK1291" s="5">
        <v>0</v>
      </c>
      <c r="AL1291" s="6" t="s">
        <v>50</v>
      </c>
      <c r="AM1291" s="6" t="s">
        <v>50</v>
      </c>
      <c r="AN1291" s="6" t="s">
        <v>50</v>
      </c>
      <c r="AO1291" s="6" t="s">
        <v>50</v>
      </c>
      <c r="AP1291" s="6" t="s">
        <v>50</v>
      </c>
    </row>
    <row r="1292" spans="1:42" hidden="1">
      <c r="A1292" s="5">
        <v>1291</v>
      </c>
      <c r="B1292" s="5" t="s">
        <v>2339</v>
      </c>
      <c r="C1292" s="6" t="str">
        <f>IF(VLOOKUP(B1292,'[1]Current Slope List'!$A$29:$M$1904,1,FALSE)=B1292,"Y","N")</f>
        <v>Y</v>
      </c>
      <c r="D1292" s="5" t="str">
        <f>VLOOKUP(B1292,'[1]Current Slope List'!$A$29:$M$1904,2,FALSE)</f>
        <v>15NE-B/C285</v>
      </c>
      <c r="E1292" s="5">
        <f>VLOOKUP(B1292,'[1]Current Slope List'!$A$29:$M$1904,3,FALSE)</f>
        <v>0</v>
      </c>
      <c r="F1292" s="6" t="str">
        <f t="shared" si="40"/>
        <v>WHOLE</v>
      </c>
      <c r="G1292" s="6" t="str">
        <f>VLOOKUP(B1292,'[1]Current Slope List'!$A$29:$M$1904,4,FALSE)</f>
        <v>WS&amp;L</v>
      </c>
      <c r="H1292" s="6" t="str">
        <f>VLOOKUP(B1292,'[1]Current Slope List'!$A$29:$M$1904,5,FALSE)</f>
        <v>S</v>
      </c>
      <c r="I1292" s="6" t="s">
        <v>2152</v>
      </c>
      <c r="K1292" s="6">
        <f>VLOOKUP(B1292,'[1]Current Slope List'!$A$29:$M$1904,11,FALSE)</f>
        <v>0</v>
      </c>
      <c r="L1292" s="5" t="s">
        <v>2337</v>
      </c>
      <c r="M1292" s="5" t="s">
        <v>2338</v>
      </c>
      <c r="N1292" s="5" t="s">
        <v>1697</v>
      </c>
      <c r="O1292" s="7" t="s">
        <v>125</v>
      </c>
      <c r="P1292" s="7">
        <v>40</v>
      </c>
      <c r="Q1292" s="7">
        <v>6.5</v>
      </c>
      <c r="R1292" s="7">
        <v>25</v>
      </c>
      <c r="S1292" s="7">
        <f t="shared" si="41"/>
        <v>162.5</v>
      </c>
      <c r="T1292" s="17">
        <v>0</v>
      </c>
      <c r="U1292" s="17">
        <v>1</v>
      </c>
      <c r="V1292" s="17">
        <v>0</v>
      </c>
      <c r="W1292" s="17">
        <v>0</v>
      </c>
      <c r="X1292" s="17">
        <v>0</v>
      </c>
      <c r="Y1292" s="6" t="s">
        <v>78</v>
      </c>
      <c r="Z1292" s="6" t="s">
        <v>62</v>
      </c>
      <c r="AA1292" s="9" t="s">
        <v>116</v>
      </c>
      <c r="AB1292" s="9" t="s">
        <v>116</v>
      </c>
      <c r="AC1292" s="9" t="s">
        <v>116</v>
      </c>
      <c r="AD1292" s="9" t="s">
        <v>116</v>
      </c>
      <c r="AE1292" s="9" t="s">
        <v>49</v>
      </c>
      <c r="AF1292" s="5">
        <v>3</v>
      </c>
      <c r="AG1292" s="10">
        <f>VLOOKUP(B1292,[1]NPRS!$A$29:$O$1904,10,FALSE)</f>
        <v>0</v>
      </c>
      <c r="AH1292" s="5" t="s">
        <v>1698</v>
      </c>
      <c r="AI1292" s="6" t="str">
        <f>IF(VLOOKUP(B1292,'[1]intensive 2019'!$A$2:$E$145,1,TRUE)=B1292,"Y","N")</f>
        <v>N</v>
      </c>
      <c r="AJ1292" s="6" t="s">
        <v>50</v>
      </c>
      <c r="AK1292" s="5">
        <v>0</v>
      </c>
      <c r="AL1292" s="6" t="s">
        <v>50</v>
      </c>
      <c r="AM1292" s="6" t="s">
        <v>50</v>
      </c>
      <c r="AN1292" s="6" t="s">
        <v>50</v>
      </c>
      <c r="AO1292" s="6" t="s">
        <v>50</v>
      </c>
      <c r="AP1292" s="6" t="s">
        <v>50</v>
      </c>
    </row>
    <row r="1293" spans="1:42" hidden="1">
      <c r="A1293" s="5">
        <v>1292</v>
      </c>
      <c r="B1293" s="5" t="s">
        <v>2340</v>
      </c>
      <c r="C1293" s="6" t="str">
        <f>IF(VLOOKUP(B1293,'[1]Current Slope List'!$A$29:$M$1904,1,FALSE)=B1293,"Y","N")</f>
        <v>Y</v>
      </c>
      <c r="D1293" s="5" t="str">
        <f>VLOOKUP(B1293,'[1]Current Slope List'!$A$29:$M$1904,2,FALSE)</f>
        <v>15NE-B/C286</v>
      </c>
      <c r="E1293" s="5">
        <f>VLOOKUP(B1293,'[1]Current Slope List'!$A$29:$M$1904,3,FALSE)</f>
        <v>0</v>
      </c>
      <c r="F1293" s="6" t="str">
        <f t="shared" si="40"/>
        <v>WHOLE</v>
      </c>
      <c r="G1293" s="6" t="str">
        <f>VLOOKUP(B1293,'[1]Current Slope List'!$A$29:$M$1904,4,FALSE)</f>
        <v>WS&amp;L</v>
      </c>
      <c r="H1293" s="6" t="str">
        <f>VLOOKUP(B1293,'[1]Current Slope List'!$A$29:$M$1904,5,FALSE)</f>
        <v>S</v>
      </c>
      <c r="I1293" s="6" t="s">
        <v>2152</v>
      </c>
      <c r="K1293" s="6">
        <f>VLOOKUP(B1293,'[1]Current Slope List'!$A$29:$M$1904,11,FALSE)</f>
        <v>0</v>
      </c>
      <c r="L1293" s="5" t="s">
        <v>2337</v>
      </c>
      <c r="M1293" s="5" t="s">
        <v>2338</v>
      </c>
      <c r="N1293" s="5" t="s">
        <v>1697</v>
      </c>
      <c r="O1293" s="7" t="s">
        <v>125</v>
      </c>
      <c r="P1293" s="7">
        <v>35</v>
      </c>
      <c r="Q1293" s="7">
        <v>3.5</v>
      </c>
      <c r="R1293" s="7">
        <v>22</v>
      </c>
      <c r="S1293" s="7">
        <f t="shared" si="41"/>
        <v>77</v>
      </c>
      <c r="T1293" s="17">
        <v>0</v>
      </c>
      <c r="U1293" s="17">
        <v>1</v>
      </c>
      <c r="V1293" s="17">
        <v>0</v>
      </c>
      <c r="W1293" s="17">
        <v>0</v>
      </c>
      <c r="X1293" s="17">
        <v>0</v>
      </c>
      <c r="Y1293" s="6" t="s">
        <v>78</v>
      </c>
      <c r="Z1293" s="6" t="s">
        <v>62</v>
      </c>
      <c r="AA1293" s="9" t="s">
        <v>116</v>
      </c>
      <c r="AB1293" s="9" t="s">
        <v>116</v>
      </c>
      <c r="AC1293" s="9" t="s">
        <v>116</v>
      </c>
      <c r="AD1293" s="9" t="s">
        <v>49</v>
      </c>
      <c r="AE1293" s="9" t="s">
        <v>49</v>
      </c>
      <c r="AF1293" s="5">
        <v>3</v>
      </c>
      <c r="AG1293" s="10">
        <f>VLOOKUP(B1293,[1]NPRS!$A$29:$O$1904,10,FALSE)</f>
        <v>0</v>
      </c>
      <c r="AH1293" s="5" t="s">
        <v>1698</v>
      </c>
      <c r="AI1293" s="6" t="str">
        <f>IF(VLOOKUP(B1293,'[1]intensive 2019'!$A$2:$E$145,1,TRUE)=B1293,"Y","N")</f>
        <v>N</v>
      </c>
      <c r="AJ1293" s="6" t="s">
        <v>50</v>
      </c>
      <c r="AK1293" s="5">
        <v>0</v>
      </c>
      <c r="AL1293" s="6" t="s">
        <v>50</v>
      </c>
      <c r="AM1293" s="6" t="s">
        <v>50</v>
      </c>
      <c r="AN1293" s="6" t="s">
        <v>50</v>
      </c>
      <c r="AO1293" s="6" t="s">
        <v>50</v>
      </c>
      <c r="AP1293" s="6" t="s">
        <v>50</v>
      </c>
    </row>
    <row r="1294" spans="1:42" hidden="1">
      <c r="A1294" s="5">
        <v>1293</v>
      </c>
      <c r="B1294" s="5" t="s">
        <v>2341</v>
      </c>
      <c r="C1294" s="6" t="str">
        <f>IF(VLOOKUP(B1294,'[1]Current Slope List'!$A$29:$M$1904,1,FALSE)=B1294,"Y","N")</f>
        <v>Y</v>
      </c>
      <c r="D1294" s="5" t="str">
        <f>VLOOKUP(B1294,'[1]Current Slope List'!$A$29:$M$1904,2,FALSE)</f>
        <v>15NE-B/F132</v>
      </c>
      <c r="E1294" s="5">
        <f>VLOOKUP(B1294,'[1]Current Slope List'!$A$29:$M$1904,3,FALSE)</f>
        <v>0</v>
      </c>
      <c r="F1294" s="6" t="str">
        <f t="shared" si="40"/>
        <v>WHOLE</v>
      </c>
      <c r="G1294" s="6" t="str">
        <f>VLOOKUP(B1294,'[1]Current Slope List'!$A$29:$M$1904,4,FALSE)</f>
        <v>WS&amp;L</v>
      </c>
      <c r="H1294" s="6" t="str">
        <f>VLOOKUP(B1294,'[1]Current Slope List'!$A$29:$M$1904,5,FALSE)</f>
        <v>S</v>
      </c>
      <c r="I1294" s="6" t="s">
        <v>2152</v>
      </c>
      <c r="K1294" s="6">
        <f>VLOOKUP(B1294,'[1]Current Slope List'!$A$29:$M$1904,11,FALSE)</f>
        <v>0</v>
      </c>
      <c r="L1294" s="5" t="s">
        <v>2337</v>
      </c>
      <c r="M1294" s="5" t="s">
        <v>2338</v>
      </c>
      <c r="N1294" s="5" t="s">
        <v>1697</v>
      </c>
      <c r="O1294" s="7" t="s">
        <v>125</v>
      </c>
      <c r="P1294" s="7">
        <v>30</v>
      </c>
      <c r="Q1294" s="7">
        <v>9</v>
      </c>
      <c r="R1294" s="7">
        <v>33</v>
      </c>
      <c r="S1294" s="7">
        <f t="shared" si="41"/>
        <v>297</v>
      </c>
      <c r="T1294" s="17">
        <v>0</v>
      </c>
      <c r="U1294" s="17">
        <v>1</v>
      </c>
      <c r="V1294" s="17">
        <v>0</v>
      </c>
      <c r="W1294" s="17">
        <v>0</v>
      </c>
      <c r="X1294" s="17">
        <v>0</v>
      </c>
      <c r="Y1294" s="6" t="s">
        <v>78</v>
      </c>
      <c r="Z1294" s="6" t="s">
        <v>62</v>
      </c>
      <c r="AA1294" s="9" t="s">
        <v>116</v>
      </c>
      <c r="AB1294" s="9" t="s">
        <v>116</v>
      </c>
      <c r="AC1294" s="9" t="s">
        <v>116</v>
      </c>
      <c r="AD1294" s="9" t="s">
        <v>116</v>
      </c>
      <c r="AE1294" s="9" t="s">
        <v>49</v>
      </c>
      <c r="AF1294" s="5">
        <v>3</v>
      </c>
      <c r="AG1294" s="10">
        <f>VLOOKUP(B1294,[1]NPRS!$A$29:$O$1904,10,FALSE)</f>
        <v>0</v>
      </c>
      <c r="AH1294" s="5" t="s">
        <v>1698</v>
      </c>
      <c r="AI1294" s="6" t="str">
        <f>IF(VLOOKUP(B1294,'[1]intensive 2019'!$A$2:$E$145,1,TRUE)=B1294,"Y","N")</f>
        <v>N</v>
      </c>
      <c r="AJ1294" s="6" t="s">
        <v>50</v>
      </c>
      <c r="AK1294" s="5">
        <v>3</v>
      </c>
      <c r="AL1294" s="6" t="s">
        <v>50</v>
      </c>
      <c r="AM1294" s="6" t="s">
        <v>50</v>
      </c>
      <c r="AN1294" s="6" t="s">
        <v>50</v>
      </c>
      <c r="AO1294" s="6" t="s">
        <v>50</v>
      </c>
      <c r="AP1294" s="6" t="s">
        <v>50</v>
      </c>
    </row>
    <row r="1295" spans="1:42" hidden="1">
      <c r="A1295" s="5">
        <v>1294</v>
      </c>
      <c r="B1295" s="5" t="s">
        <v>2342</v>
      </c>
      <c r="C1295" s="6" t="str">
        <f>IF(VLOOKUP(B1295,'[1]Current Slope List'!$A$29:$M$1904,1,FALSE)=B1295,"Y","N")</f>
        <v>Y</v>
      </c>
      <c r="D1295" s="5" t="str">
        <f>VLOOKUP(B1295,'[1]Current Slope List'!$A$29:$M$1904,2,FALSE)</f>
        <v>15NE-B/R9</v>
      </c>
      <c r="E1295" s="5">
        <f>VLOOKUP(B1295,'[1]Current Slope List'!$A$29:$M$1904,3,FALSE)</f>
        <v>0</v>
      </c>
      <c r="F1295" s="6" t="str">
        <f t="shared" si="40"/>
        <v>WHOLE</v>
      </c>
      <c r="G1295" s="6" t="str">
        <f>VLOOKUP(B1295,'[1]Current Slope List'!$A$29:$M$1904,4,FALSE)</f>
        <v>WS&amp;L</v>
      </c>
      <c r="H1295" s="6" t="str">
        <f>VLOOKUP(B1295,'[1]Current Slope List'!$A$29:$M$1904,5,FALSE)</f>
        <v>S</v>
      </c>
      <c r="I1295" s="6" t="s">
        <v>2152</v>
      </c>
      <c r="K1295" s="6">
        <f>VLOOKUP(B1295,'[1]Current Slope List'!$A$29:$M$1904,11,FALSE)</f>
        <v>0</v>
      </c>
      <c r="L1295" s="5" t="s">
        <v>2337</v>
      </c>
      <c r="M1295" s="5" t="s">
        <v>2338</v>
      </c>
      <c r="N1295" s="5" t="s">
        <v>1697</v>
      </c>
      <c r="O1295" s="7" t="s">
        <v>46</v>
      </c>
      <c r="P1295" s="6" t="s">
        <v>49</v>
      </c>
      <c r="Q1295" s="6" t="s">
        <v>49</v>
      </c>
      <c r="R1295" s="6" t="s">
        <v>49</v>
      </c>
      <c r="S1295" s="6" t="s">
        <v>49</v>
      </c>
      <c r="T1295" s="6" t="s">
        <v>49</v>
      </c>
      <c r="U1295" s="6" t="s">
        <v>49</v>
      </c>
      <c r="V1295" s="6" t="s">
        <v>49</v>
      </c>
      <c r="W1295" s="6" t="s">
        <v>49</v>
      </c>
      <c r="X1295" s="6" t="s">
        <v>49</v>
      </c>
      <c r="Y1295" s="6" t="s">
        <v>49</v>
      </c>
      <c r="Z1295" s="6" t="s">
        <v>49</v>
      </c>
      <c r="AA1295" s="9" t="s">
        <v>462</v>
      </c>
      <c r="AB1295" s="9" t="s">
        <v>53</v>
      </c>
      <c r="AC1295" s="9" t="s">
        <v>121</v>
      </c>
      <c r="AD1295" s="9" t="s">
        <v>113</v>
      </c>
      <c r="AE1295" s="9" t="s">
        <v>72</v>
      </c>
      <c r="AF1295" s="5">
        <v>3</v>
      </c>
      <c r="AG1295" s="10">
        <f>VLOOKUP(B1295,[1]NPRS!$A$29:$O$1904,10,FALSE)</f>
        <v>0</v>
      </c>
      <c r="AH1295" s="5" t="s">
        <v>1728</v>
      </c>
      <c r="AI1295" s="6" t="str">
        <f>IF(VLOOKUP(B1295,'[1]intensive 2019'!$A$2:$E$145,1,TRUE)=B1295,"Y","N")</f>
        <v>N</v>
      </c>
      <c r="AJ1295" s="6" t="s">
        <v>50</v>
      </c>
      <c r="AL1295" s="6" t="s">
        <v>50</v>
      </c>
      <c r="AM1295" s="6" t="s">
        <v>50</v>
      </c>
      <c r="AN1295" s="6" t="s">
        <v>50</v>
      </c>
      <c r="AO1295" s="6" t="s">
        <v>50</v>
      </c>
      <c r="AP1295" s="6" t="s">
        <v>50</v>
      </c>
    </row>
    <row r="1296" spans="1:42" hidden="1">
      <c r="A1296" s="5">
        <v>1295</v>
      </c>
      <c r="B1296" s="5" t="s">
        <v>2343</v>
      </c>
      <c r="C1296" s="6" t="str">
        <f>IF(VLOOKUP(B1296,'[1]Current Slope List'!$A$29:$M$1904,1,FALSE)=B1296,"Y","N")</f>
        <v>Y</v>
      </c>
      <c r="D1296" s="5" t="str">
        <f>VLOOKUP(B1296,'[1]Current Slope List'!$A$29:$M$1904,2,FALSE)</f>
        <v>15NE-A/F18</v>
      </c>
      <c r="E1296" s="5">
        <f>VLOOKUP(B1296,'[1]Current Slope List'!$A$29:$M$1904,3,FALSE)</f>
        <v>0</v>
      </c>
      <c r="F1296" s="6" t="str">
        <f t="shared" si="40"/>
        <v>WHOLE</v>
      </c>
      <c r="G1296" s="6" t="str">
        <f>VLOOKUP(B1296,'[1]Current Slope List'!$A$29:$M$1904,4,FALSE)</f>
        <v>WS&amp;L</v>
      </c>
      <c r="H1296" s="6" t="str">
        <f>VLOOKUP(B1296,'[1]Current Slope List'!$A$29:$M$1904,5,FALSE)</f>
        <v>S</v>
      </c>
      <c r="I1296" s="6" t="s">
        <v>2152</v>
      </c>
      <c r="K1296" s="6">
        <f>VLOOKUP(B1296,'[1]Current Slope List'!$A$29:$M$1904,11,FALSE)</f>
        <v>0</v>
      </c>
      <c r="L1296" s="5" t="s">
        <v>2344</v>
      </c>
      <c r="M1296" s="5" t="s">
        <v>2345</v>
      </c>
      <c r="N1296" s="5" t="s">
        <v>1697</v>
      </c>
      <c r="O1296" s="7" t="s">
        <v>46</v>
      </c>
      <c r="P1296" s="7">
        <v>30</v>
      </c>
      <c r="Q1296" s="7">
        <v>5.6</v>
      </c>
      <c r="R1296" s="7">
        <v>70</v>
      </c>
      <c r="S1296" s="7">
        <f t="shared" si="41"/>
        <v>392</v>
      </c>
      <c r="T1296" s="17">
        <v>0</v>
      </c>
      <c r="U1296" s="17">
        <v>1</v>
      </c>
      <c r="V1296" s="17">
        <v>0</v>
      </c>
      <c r="W1296" s="17">
        <v>0</v>
      </c>
      <c r="X1296" s="17">
        <v>0</v>
      </c>
      <c r="Y1296" s="6" t="s">
        <v>61</v>
      </c>
      <c r="Z1296" s="6" t="s">
        <v>62</v>
      </c>
      <c r="AA1296" s="9" t="s">
        <v>116</v>
      </c>
      <c r="AB1296" s="9" t="s">
        <v>116</v>
      </c>
      <c r="AC1296" s="9" t="s">
        <v>116</v>
      </c>
      <c r="AD1296" s="9" t="s">
        <v>116</v>
      </c>
      <c r="AE1296" s="9" t="s">
        <v>49</v>
      </c>
      <c r="AF1296" s="5">
        <v>1</v>
      </c>
      <c r="AG1296" s="10">
        <f>VLOOKUP(B1296,[1]NPRS!$A$29:$O$1904,10,FALSE)</f>
        <v>0.32</v>
      </c>
      <c r="AH1296" s="5" t="s">
        <v>1698</v>
      </c>
      <c r="AI1296" s="6" t="str">
        <f>IF(VLOOKUP(B1296,'[1]intensive 2019'!$A$2:$E$145,1,TRUE)=B1296,"Y","N")</f>
        <v>N</v>
      </c>
      <c r="AJ1296" s="6" t="s">
        <v>50</v>
      </c>
      <c r="AK1296" s="5">
        <v>25</v>
      </c>
      <c r="AL1296" s="6" t="s">
        <v>50</v>
      </c>
      <c r="AM1296" s="6" t="s">
        <v>50</v>
      </c>
      <c r="AN1296" s="6" t="s">
        <v>50</v>
      </c>
      <c r="AO1296" s="6" t="str">
        <f>IF(VLOOKUP(B1296,[1]Roadside!$B$2:$D$186,1,FALSE)=B1296,"Y","N")</f>
        <v>Y</v>
      </c>
      <c r="AP1296" s="6" t="s">
        <v>50</v>
      </c>
    </row>
    <row r="1297" spans="1:42" hidden="1">
      <c r="A1297" s="5">
        <v>1296</v>
      </c>
      <c r="B1297" s="5" t="s">
        <v>2346</v>
      </c>
      <c r="C1297" s="6" t="str">
        <f>IF(VLOOKUP(B1297,'[1]Current Slope List'!$A$29:$M$1904,1,FALSE)=B1297,"Y","N")</f>
        <v>Y</v>
      </c>
      <c r="D1297" s="5" t="str">
        <f>VLOOKUP(B1297,'[1]Current Slope List'!$A$29:$M$1904,2,FALSE)</f>
        <v>15NE-A/CR673</v>
      </c>
      <c r="E1297" s="5">
        <f>VLOOKUP(B1297,'[1]Current Slope List'!$A$29:$M$1904,3,FALSE)</f>
        <v>0</v>
      </c>
      <c r="F1297" s="6" t="str">
        <f t="shared" si="40"/>
        <v>WHOLE</v>
      </c>
      <c r="G1297" s="6" t="str">
        <f>VLOOKUP(B1297,'[1]Current Slope List'!$A$29:$M$1904,4,FALSE)</f>
        <v>WS&amp;L</v>
      </c>
      <c r="H1297" s="6" t="str">
        <f>VLOOKUP(B1297,'[1]Current Slope List'!$A$29:$M$1904,5,FALSE)</f>
        <v>S</v>
      </c>
      <c r="I1297" s="6" t="s">
        <v>2152</v>
      </c>
      <c r="K1297" s="6" t="str">
        <f>VLOOKUP(B1297,'[1]Current Slope List'!$A$29:$M$1904,11,FALSE)</f>
        <v>DeepWaterBay_RepulseBay</v>
      </c>
      <c r="L1297" s="5" t="s">
        <v>2347</v>
      </c>
      <c r="M1297" s="5" t="s">
        <v>2348</v>
      </c>
      <c r="N1297" s="5" t="s">
        <v>1697</v>
      </c>
      <c r="O1297" s="7" t="s">
        <v>46</v>
      </c>
      <c r="P1297" s="7">
        <v>30</v>
      </c>
      <c r="Q1297" s="7">
        <v>2</v>
      </c>
      <c r="R1297" s="7">
        <v>17</v>
      </c>
      <c r="S1297" s="7">
        <f t="shared" si="41"/>
        <v>34</v>
      </c>
      <c r="T1297" s="17">
        <v>0</v>
      </c>
      <c r="U1297" s="17">
        <v>1</v>
      </c>
      <c r="V1297" s="17">
        <v>0</v>
      </c>
      <c r="W1297" s="17">
        <v>0</v>
      </c>
      <c r="X1297" s="17">
        <v>0</v>
      </c>
      <c r="Y1297" s="6" t="s">
        <v>61</v>
      </c>
      <c r="Z1297" s="6" t="s">
        <v>62</v>
      </c>
      <c r="AA1297" s="9" t="s">
        <v>94</v>
      </c>
      <c r="AB1297" s="9" t="s">
        <v>404</v>
      </c>
      <c r="AC1297" s="9" t="s">
        <v>121</v>
      </c>
      <c r="AD1297" s="9" t="s">
        <v>97</v>
      </c>
      <c r="AE1297" s="9" t="s">
        <v>72</v>
      </c>
      <c r="AF1297" s="5">
        <v>3</v>
      </c>
      <c r="AG1297" s="10">
        <f>VLOOKUP(B1297,[1]NPRS!$A$29:$O$1904,10,FALSE)</f>
        <v>0.11</v>
      </c>
      <c r="AH1297" s="5" t="s">
        <v>1698</v>
      </c>
      <c r="AI1297" s="6" t="str">
        <f>IF(VLOOKUP(B1297,'[1]intensive 2019'!$A$2:$E$145,1,TRUE)=B1297,"Y","N")</f>
        <v>Y</v>
      </c>
      <c r="AJ1297" s="6" t="str">
        <f>IF(VLOOKUP(B1297,[1]PWI!$A$2:$B$239,1,FALSE)=B1297,"Y","N")</f>
        <v>Y</v>
      </c>
      <c r="AK1297" s="5">
        <v>5</v>
      </c>
      <c r="AL1297" s="6" t="s">
        <v>50</v>
      </c>
      <c r="AM1297" s="6" t="s">
        <v>50</v>
      </c>
      <c r="AN1297" s="6" t="s">
        <v>50</v>
      </c>
      <c r="AO1297" s="6" t="str">
        <f>IF(VLOOKUP(B1297,[1]Roadside!$B$2:$D$186,1,FALSE)=B1297,"Y","N")</f>
        <v>Y</v>
      </c>
      <c r="AP1297" s="6" t="s">
        <v>50</v>
      </c>
    </row>
    <row r="1298" spans="1:42" hidden="1">
      <c r="A1298" s="5">
        <v>1297</v>
      </c>
      <c r="B1298" s="5" t="s">
        <v>2349</v>
      </c>
      <c r="C1298" s="6" t="str">
        <f>IF(VLOOKUP(B1298,'[1]Current Slope List'!$A$29:$M$1904,1,FALSE)=B1298,"Y","N")</f>
        <v>Y</v>
      </c>
      <c r="D1298" s="5" t="str">
        <f>VLOOKUP(B1298,'[1]Current Slope List'!$A$29:$M$1904,2,FALSE)</f>
        <v>15NE-A/C304</v>
      </c>
      <c r="E1298" s="5">
        <f>VLOOKUP(B1298,'[1]Current Slope List'!$A$29:$M$1904,3,FALSE)</f>
        <v>0</v>
      </c>
      <c r="F1298" s="6" t="str">
        <f t="shared" si="40"/>
        <v>WHOLE</v>
      </c>
      <c r="G1298" s="6" t="str">
        <f>VLOOKUP(B1298,'[1]Current Slope List'!$A$29:$M$1904,4,FALSE)</f>
        <v>WS&amp;L</v>
      </c>
      <c r="H1298" s="6" t="str">
        <f>VLOOKUP(B1298,'[1]Current Slope List'!$A$29:$M$1904,5,FALSE)</f>
        <v>S</v>
      </c>
      <c r="I1298" s="6" t="s">
        <v>2152</v>
      </c>
      <c r="K1298" s="6">
        <f>VLOOKUP(B1298,'[1]Current Slope List'!$A$29:$M$1904,11,FALSE)</f>
        <v>0</v>
      </c>
      <c r="L1298" s="5" t="s">
        <v>2350</v>
      </c>
      <c r="M1298" s="5" t="s">
        <v>2351</v>
      </c>
      <c r="N1298" s="5" t="s">
        <v>1819</v>
      </c>
      <c r="O1298" s="7" t="s">
        <v>46</v>
      </c>
      <c r="P1298" s="7">
        <v>35</v>
      </c>
      <c r="Q1298" s="7">
        <v>5</v>
      </c>
      <c r="R1298" s="7">
        <v>18</v>
      </c>
      <c r="S1298" s="7">
        <f t="shared" si="41"/>
        <v>90</v>
      </c>
      <c r="T1298" s="17">
        <v>0</v>
      </c>
      <c r="U1298" s="17">
        <v>0</v>
      </c>
      <c r="V1298" s="17">
        <v>0</v>
      </c>
      <c r="W1298" s="17">
        <v>1</v>
      </c>
      <c r="X1298" s="17">
        <v>0</v>
      </c>
      <c r="Y1298" s="6" t="s">
        <v>61</v>
      </c>
      <c r="Z1298" s="6" t="s">
        <v>72</v>
      </c>
      <c r="AA1298" s="9" t="s">
        <v>116</v>
      </c>
      <c r="AB1298" s="9" t="s">
        <v>116</v>
      </c>
      <c r="AC1298" s="9" t="s">
        <v>116</v>
      </c>
      <c r="AD1298" s="9" t="s">
        <v>116</v>
      </c>
      <c r="AE1298" s="9" t="s">
        <v>49</v>
      </c>
      <c r="AF1298" s="5">
        <v>1</v>
      </c>
      <c r="AG1298" s="10">
        <f>VLOOKUP(B1298,[1]NPRS!$A$29:$O$1904,10,FALSE)</f>
        <v>4.54</v>
      </c>
      <c r="AH1298" s="5" t="s">
        <v>1698</v>
      </c>
      <c r="AI1298" s="6" t="str">
        <f>IF(VLOOKUP(B1298,'[1]intensive 2019'!$A$2:$E$145,1,TRUE)=B1298,"Y","N")</f>
        <v>N</v>
      </c>
      <c r="AJ1298" s="6" t="str">
        <f>IF(VLOOKUP(B1298,[1]PWI!$A$2:$B$239,1,FALSE)=B1298,"Y","N")</f>
        <v>Y</v>
      </c>
      <c r="AK1298" s="5">
        <v>7</v>
      </c>
      <c r="AL1298" s="6" t="s">
        <v>50</v>
      </c>
      <c r="AM1298" s="6" t="s">
        <v>50</v>
      </c>
      <c r="AN1298" s="6" t="s">
        <v>50</v>
      </c>
      <c r="AO1298" s="6" t="s">
        <v>50</v>
      </c>
      <c r="AP1298" s="6" t="s">
        <v>50</v>
      </c>
    </row>
    <row r="1299" spans="1:42" hidden="1">
      <c r="A1299" s="5">
        <v>1298</v>
      </c>
      <c r="B1299" s="5" t="s">
        <v>2352</v>
      </c>
      <c r="C1299" s="6" t="str">
        <f>IF(VLOOKUP(B1299,'[1]Current Slope List'!$A$29:$M$1904,1,FALSE)=B1299,"Y","N")</f>
        <v>Y</v>
      </c>
      <c r="D1299" s="5" t="str">
        <f>VLOOKUP(B1299,'[1]Current Slope List'!$A$29:$M$1904,2,FALSE)</f>
        <v>15NE-A/C721</v>
      </c>
      <c r="E1299" s="5">
        <f>VLOOKUP(B1299,'[1]Current Slope List'!$A$29:$M$1904,3,FALSE)</f>
        <v>0</v>
      </c>
      <c r="F1299" s="6" t="str">
        <f t="shared" si="40"/>
        <v>WHOLE</v>
      </c>
      <c r="G1299" s="6" t="str">
        <f>VLOOKUP(B1299,'[1]Current Slope List'!$A$29:$M$1904,4,FALSE)</f>
        <v>WS&amp;L</v>
      </c>
      <c r="H1299" s="6" t="str">
        <f>VLOOKUP(B1299,'[1]Current Slope List'!$A$29:$M$1904,5,FALSE)</f>
        <v>S</v>
      </c>
      <c r="I1299" s="6" t="s">
        <v>2152</v>
      </c>
      <c r="K1299" s="6">
        <f>VLOOKUP(B1299,'[1]Current Slope List'!$A$29:$M$1904,11,FALSE)</f>
        <v>0</v>
      </c>
      <c r="L1299" s="5" t="s">
        <v>2350</v>
      </c>
      <c r="M1299" s="5" t="s">
        <v>2353</v>
      </c>
      <c r="N1299" s="5" t="s">
        <v>1819</v>
      </c>
      <c r="O1299" s="7" t="s">
        <v>46</v>
      </c>
      <c r="P1299" s="7">
        <v>50</v>
      </c>
      <c r="Q1299" s="7">
        <v>3</v>
      </c>
      <c r="R1299" s="7">
        <v>18</v>
      </c>
      <c r="S1299" s="7">
        <f t="shared" si="41"/>
        <v>54</v>
      </c>
      <c r="T1299" s="17">
        <v>0</v>
      </c>
      <c r="U1299" s="17">
        <v>0</v>
      </c>
      <c r="V1299" s="17">
        <v>0</v>
      </c>
      <c r="W1299" s="17">
        <v>1</v>
      </c>
      <c r="X1299" s="17">
        <v>0</v>
      </c>
      <c r="Y1299" s="6" t="s">
        <v>61</v>
      </c>
      <c r="Z1299" s="6" t="s">
        <v>72</v>
      </c>
      <c r="AA1299" s="9" t="s">
        <v>116</v>
      </c>
      <c r="AB1299" s="9" t="s">
        <v>116</v>
      </c>
      <c r="AC1299" s="9" t="s">
        <v>116</v>
      </c>
      <c r="AD1299" s="9" t="s">
        <v>116</v>
      </c>
      <c r="AE1299" s="9" t="s">
        <v>49</v>
      </c>
      <c r="AF1299" s="5">
        <v>3</v>
      </c>
      <c r="AG1299" s="10">
        <f>VLOOKUP(B1299,[1]NPRS!$A$29:$O$1904,10,FALSE)</f>
        <v>0</v>
      </c>
      <c r="AH1299" s="5" t="s">
        <v>1698</v>
      </c>
      <c r="AI1299" s="6" t="str">
        <f>IF(VLOOKUP(B1299,'[1]intensive 2019'!$A$2:$E$145,1,TRUE)=B1299,"Y","N")</f>
        <v>N</v>
      </c>
      <c r="AJ1299" s="6" t="s">
        <v>50</v>
      </c>
      <c r="AK1299" s="5">
        <v>0</v>
      </c>
      <c r="AL1299" s="6" t="s">
        <v>50</v>
      </c>
      <c r="AM1299" s="6" t="s">
        <v>50</v>
      </c>
      <c r="AN1299" s="6" t="s">
        <v>50</v>
      </c>
      <c r="AO1299" s="6" t="s">
        <v>50</v>
      </c>
      <c r="AP1299" s="6" t="s">
        <v>50</v>
      </c>
    </row>
    <row r="1300" spans="1:42" hidden="1">
      <c r="A1300" s="5">
        <v>1299</v>
      </c>
      <c r="B1300" s="5" t="s">
        <v>2354</v>
      </c>
      <c r="C1300" s="6" t="str">
        <f>IF(VLOOKUP(B1300,'[1]Current Slope List'!$A$29:$M$1904,1,FALSE)=B1300,"Y","N")</f>
        <v>Y</v>
      </c>
      <c r="D1300" s="5" t="str">
        <f>VLOOKUP(B1300,'[1]Current Slope List'!$A$29:$M$1904,2,FALSE)</f>
        <v>15NE-A/F14</v>
      </c>
      <c r="E1300" s="5">
        <f>VLOOKUP(B1300,'[1]Current Slope List'!$A$29:$M$1904,3,FALSE)</f>
        <v>0</v>
      </c>
      <c r="F1300" s="6" t="str">
        <f t="shared" si="40"/>
        <v>WHOLE</v>
      </c>
      <c r="G1300" s="6" t="str">
        <f>VLOOKUP(B1300,'[1]Current Slope List'!$A$29:$M$1904,4,FALSE)</f>
        <v>WS&amp;L</v>
      </c>
      <c r="H1300" s="6" t="str">
        <f>VLOOKUP(B1300,'[1]Current Slope List'!$A$29:$M$1904,5,FALSE)</f>
        <v>S</v>
      </c>
      <c r="I1300" s="6" t="s">
        <v>2152</v>
      </c>
      <c r="K1300" s="6" t="str">
        <f>VLOOKUP(B1300,'[1]Current Slope List'!$A$29:$M$1904,11,FALSE)</f>
        <v>DeepWaterBay_RepulseBay</v>
      </c>
      <c r="L1300" s="5" t="s">
        <v>2355</v>
      </c>
      <c r="M1300" s="5" t="s">
        <v>2356</v>
      </c>
      <c r="N1300" s="5" t="s">
        <v>1697</v>
      </c>
      <c r="O1300" s="7" t="s">
        <v>46</v>
      </c>
      <c r="P1300" s="7">
        <v>30</v>
      </c>
      <c r="Q1300" s="7">
        <v>4</v>
      </c>
      <c r="R1300" s="7">
        <v>30</v>
      </c>
      <c r="S1300" s="7">
        <f t="shared" si="41"/>
        <v>120</v>
      </c>
      <c r="T1300" s="17">
        <v>0</v>
      </c>
      <c r="U1300" s="17">
        <v>1</v>
      </c>
      <c r="V1300" s="17">
        <v>0</v>
      </c>
      <c r="W1300" s="17">
        <v>0</v>
      </c>
      <c r="X1300" s="17">
        <v>0</v>
      </c>
      <c r="Y1300" s="6" t="s">
        <v>61</v>
      </c>
      <c r="Z1300" s="6" t="s">
        <v>62</v>
      </c>
      <c r="AA1300" s="9" t="s">
        <v>116</v>
      </c>
      <c r="AB1300" s="9" t="s">
        <v>116</v>
      </c>
      <c r="AC1300" s="9" t="s">
        <v>116</v>
      </c>
      <c r="AD1300" s="9" t="s">
        <v>116</v>
      </c>
      <c r="AE1300" s="9" t="s">
        <v>49</v>
      </c>
      <c r="AF1300" s="5">
        <v>2</v>
      </c>
      <c r="AG1300" s="10">
        <f>VLOOKUP(B1300,[1]NPRS!$A$29:$O$1904,10,FALSE)</f>
        <v>0.01</v>
      </c>
      <c r="AH1300" s="5" t="s">
        <v>1698</v>
      </c>
      <c r="AI1300" s="6" t="str">
        <f>IF(VLOOKUP(B1300,'[1]intensive 2019'!$A$2:$E$145,1,TRUE)=B1300,"Y","N")</f>
        <v>N</v>
      </c>
      <c r="AJ1300" s="6" t="s">
        <v>50</v>
      </c>
      <c r="AK1300" s="5">
        <v>20</v>
      </c>
      <c r="AL1300" s="6" t="s">
        <v>50</v>
      </c>
      <c r="AM1300" s="6" t="s">
        <v>50</v>
      </c>
      <c r="AN1300" s="6" t="s">
        <v>50</v>
      </c>
      <c r="AO1300" s="6" t="str">
        <f>IF(VLOOKUP(B1300,[1]Roadside!$B$2:$D$186,1,FALSE)=B1300,"Y","N")</f>
        <v>Y</v>
      </c>
      <c r="AP1300" s="6" t="s">
        <v>50</v>
      </c>
    </row>
    <row r="1301" spans="1:42" hidden="1">
      <c r="A1301" s="5">
        <v>1300</v>
      </c>
      <c r="B1301" s="5" t="s">
        <v>2357</v>
      </c>
      <c r="C1301" s="6" t="str">
        <f>IF(VLOOKUP(B1301,'[1]Current Slope List'!$A$29:$M$1904,1,FALSE)=B1301,"Y","N")</f>
        <v>Y</v>
      </c>
      <c r="D1301" s="5" t="str">
        <f>VLOOKUP(B1301,'[1]Current Slope List'!$A$29:$M$1904,2,FALSE)</f>
        <v>15NE-A/C699</v>
      </c>
      <c r="E1301" s="5">
        <f>VLOOKUP(B1301,'[1]Current Slope List'!$A$29:$M$1904,3,FALSE)</f>
        <v>2</v>
      </c>
      <c r="F1301" s="6">
        <f t="shared" si="40"/>
        <v>2</v>
      </c>
      <c r="G1301" s="6" t="str">
        <f>VLOOKUP(B1301,'[1]Current Slope List'!$A$29:$M$1904,4,FALSE)</f>
        <v>WS&amp;L</v>
      </c>
      <c r="H1301" s="6" t="str">
        <f>VLOOKUP(B1301,'[1]Current Slope List'!$A$29:$M$1904,5,FALSE)</f>
        <v>S</v>
      </c>
      <c r="I1301" s="6" t="s">
        <v>2152</v>
      </c>
      <c r="K1301" s="6" t="str">
        <f>VLOOKUP(B1301,'[1]Current Slope List'!$A$29:$M$1904,11,FALSE)</f>
        <v>DeepWaterBay_RepulseBay</v>
      </c>
      <c r="L1301" s="5" t="s">
        <v>2358</v>
      </c>
      <c r="M1301" s="5" t="s">
        <v>2359</v>
      </c>
      <c r="N1301" s="5" t="s">
        <v>1697</v>
      </c>
      <c r="O1301" s="7" t="s">
        <v>46</v>
      </c>
      <c r="P1301" s="7">
        <v>50</v>
      </c>
      <c r="Q1301" s="7">
        <v>7</v>
      </c>
      <c r="R1301" s="7">
        <v>45</v>
      </c>
      <c r="S1301" s="7">
        <f t="shared" si="41"/>
        <v>315</v>
      </c>
      <c r="T1301" s="17">
        <v>0</v>
      </c>
      <c r="U1301" s="17">
        <v>0.8</v>
      </c>
      <c r="V1301" s="17">
        <v>0</v>
      </c>
      <c r="W1301" s="17">
        <v>0.2</v>
      </c>
      <c r="X1301" s="17">
        <v>0</v>
      </c>
      <c r="Y1301" s="6" t="s">
        <v>61</v>
      </c>
      <c r="Z1301" s="6" t="s">
        <v>72</v>
      </c>
      <c r="AA1301" s="9" t="s">
        <v>116</v>
      </c>
      <c r="AB1301" s="9" t="s">
        <v>116</v>
      </c>
      <c r="AC1301" s="9" t="s">
        <v>116</v>
      </c>
      <c r="AD1301" s="9" t="s">
        <v>116</v>
      </c>
      <c r="AE1301" s="9" t="s">
        <v>49</v>
      </c>
      <c r="AF1301" s="5">
        <v>1</v>
      </c>
      <c r="AG1301" s="10">
        <f>VLOOKUP(B1301,[1]NPRS!$A$29:$O$1904,10,FALSE)</f>
        <v>0</v>
      </c>
      <c r="AH1301" s="5" t="s">
        <v>1698</v>
      </c>
      <c r="AI1301" s="6" t="str">
        <f>IF(VLOOKUP(B1301,'[1]intensive 2019'!$A$2:$E$145,1,TRUE)=B1301,"Y","N")</f>
        <v>N</v>
      </c>
      <c r="AJ1301" s="6" t="str">
        <f>IF(VLOOKUP(B1301,[1]PWI!$A$2:$B$239,1,FALSE)=B1301,"Y","N")</f>
        <v>Y</v>
      </c>
      <c r="AK1301" s="5">
        <v>12</v>
      </c>
      <c r="AL1301" s="6" t="s">
        <v>50</v>
      </c>
      <c r="AM1301" s="6" t="s">
        <v>50</v>
      </c>
      <c r="AN1301" s="6" t="s">
        <v>50</v>
      </c>
      <c r="AO1301" s="6" t="str">
        <f>IF(VLOOKUP(B1301,[1]Roadside!$B$2:$D$186,1,FALSE)=B1301,"Y","N")</f>
        <v>Y</v>
      </c>
      <c r="AP1301" s="6" t="s">
        <v>50</v>
      </c>
    </row>
    <row r="1302" spans="1:42" hidden="1">
      <c r="A1302" s="5">
        <v>1301</v>
      </c>
      <c r="B1302" s="5" t="s">
        <v>2360</v>
      </c>
      <c r="C1302" s="6" t="str">
        <f>IF(VLOOKUP(B1302,'[1]Current Slope List'!$A$29:$M$1904,1,FALSE)=B1302,"Y","N")</f>
        <v>Y</v>
      </c>
      <c r="D1302" s="5" t="str">
        <f>VLOOKUP(B1302,'[1]Current Slope List'!$A$29:$M$1904,2,FALSE)</f>
        <v>15NE-A/F10</v>
      </c>
      <c r="E1302" s="5">
        <f>VLOOKUP(B1302,'[1]Current Slope List'!$A$29:$M$1904,3,FALSE)</f>
        <v>1</v>
      </c>
      <c r="F1302" s="6">
        <f t="shared" si="40"/>
        <v>1</v>
      </c>
      <c r="G1302" s="6" t="str">
        <f>VLOOKUP(B1302,'[1]Current Slope List'!$A$29:$M$1904,4,FALSE)</f>
        <v>WS&amp;L</v>
      </c>
      <c r="H1302" s="6" t="str">
        <f>VLOOKUP(B1302,'[1]Current Slope List'!$A$29:$M$1904,5,FALSE)</f>
        <v>S</v>
      </c>
      <c r="I1302" s="6" t="s">
        <v>2152</v>
      </c>
      <c r="K1302" s="6" t="str">
        <f>VLOOKUP(B1302,'[1]Current Slope List'!$A$29:$M$1904,11,FALSE)</f>
        <v>DeepWaterBay_RepulseBay</v>
      </c>
      <c r="L1302" s="5" t="s">
        <v>2358</v>
      </c>
      <c r="M1302" s="5" t="s">
        <v>2359</v>
      </c>
      <c r="N1302" s="5" t="s">
        <v>1697</v>
      </c>
      <c r="O1302" s="7" t="s">
        <v>125</v>
      </c>
      <c r="P1302" s="7">
        <v>35</v>
      </c>
      <c r="Q1302" s="7">
        <v>5.3</v>
      </c>
      <c r="R1302" s="7">
        <v>67</v>
      </c>
      <c r="S1302" s="7">
        <f t="shared" si="41"/>
        <v>355.09999999999997</v>
      </c>
      <c r="T1302" s="17">
        <v>0</v>
      </c>
      <c r="U1302" s="17">
        <v>1</v>
      </c>
      <c r="V1302" s="17">
        <v>0</v>
      </c>
      <c r="W1302" s="17">
        <v>0</v>
      </c>
      <c r="X1302" s="17">
        <v>0</v>
      </c>
      <c r="Y1302" s="6" t="s">
        <v>61</v>
      </c>
      <c r="Z1302" s="6" t="s">
        <v>62</v>
      </c>
      <c r="AA1302" s="9" t="s">
        <v>116</v>
      </c>
      <c r="AB1302" s="9" t="s">
        <v>116</v>
      </c>
      <c r="AC1302" s="9" t="s">
        <v>116</v>
      </c>
      <c r="AD1302" s="9" t="s">
        <v>116</v>
      </c>
      <c r="AE1302" s="9" t="s">
        <v>49</v>
      </c>
      <c r="AF1302" s="5">
        <v>1</v>
      </c>
      <c r="AG1302" s="10">
        <f>VLOOKUP(B1302,[1]NPRS!$A$29:$O$1904,10,FALSE)</f>
        <v>0.02</v>
      </c>
      <c r="AH1302" s="5" t="s">
        <v>1698</v>
      </c>
      <c r="AI1302" s="6" t="str">
        <f>IF(VLOOKUP(B1302,'[1]intensive 2019'!$A$2:$E$145,1,TRUE)=B1302,"Y","N")</f>
        <v>N</v>
      </c>
      <c r="AJ1302" s="6" t="s">
        <v>50</v>
      </c>
      <c r="AK1302" s="5">
        <v>8</v>
      </c>
      <c r="AL1302" s="6" t="s">
        <v>50</v>
      </c>
      <c r="AM1302" s="6" t="s">
        <v>50</v>
      </c>
      <c r="AN1302" s="6" t="s">
        <v>50</v>
      </c>
      <c r="AO1302" s="6" t="str">
        <f>IF(VLOOKUP(B1302,[1]Roadside!$B$2:$D$186,1,FALSE)=B1302,"Y","N")</f>
        <v>Y</v>
      </c>
      <c r="AP1302" s="6" t="s">
        <v>50</v>
      </c>
    </row>
    <row r="1303" spans="1:42" hidden="1">
      <c r="A1303" s="5">
        <v>1302</v>
      </c>
      <c r="B1303" s="5" t="s">
        <v>2361</v>
      </c>
      <c r="C1303" s="6" t="str">
        <f>IF(VLOOKUP(B1303,'[1]Current Slope List'!$A$29:$M$1904,1,FALSE)=B1303,"Y","N")</f>
        <v>Y</v>
      </c>
      <c r="D1303" s="5" t="str">
        <f>VLOOKUP(B1303,'[1]Current Slope List'!$A$29:$M$1904,2,FALSE)</f>
        <v>15NE-C/CR295</v>
      </c>
      <c r="E1303" s="5">
        <f>VLOOKUP(B1303,'[1]Current Slope List'!$A$29:$M$1904,3,FALSE)</f>
        <v>1</v>
      </c>
      <c r="F1303" s="6">
        <f t="shared" si="40"/>
        <v>1</v>
      </c>
      <c r="G1303" s="6" t="str">
        <f>VLOOKUP(B1303,'[1]Current Slope List'!$A$29:$M$1904,4,FALSE)</f>
        <v>WS&amp;L</v>
      </c>
      <c r="H1303" s="6" t="str">
        <f>VLOOKUP(B1303,'[1]Current Slope List'!$A$29:$M$1904,5,FALSE)</f>
        <v>S</v>
      </c>
      <c r="I1303" s="6" t="s">
        <v>2152</v>
      </c>
      <c r="K1303" s="6">
        <f>VLOOKUP(B1303,'[1]Current Slope List'!$A$29:$M$1904,11,FALSE)</f>
        <v>0</v>
      </c>
      <c r="L1303" s="5" t="s">
        <v>2362</v>
      </c>
      <c r="M1303" s="5" t="s">
        <v>2363</v>
      </c>
      <c r="N1303" s="5" t="s">
        <v>1697</v>
      </c>
      <c r="O1303" s="7" t="s">
        <v>46</v>
      </c>
      <c r="P1303" s="7">
        <v>42</v>
      </c>
      <c r="Q1303" s="7">
        <v>5.5</v>
      </c>
      <c r="R1303" s="7">
        <v>25</v>
      </c>
      <c r="S1303" s="7">
        <f t="shared" si="41"/>
        <v>137.5</v>
      </c>
      <c r="T1303" s="17">
        <v>0</v>
      </c>
      <c r="U1303" s="17">
        <v>1</v>
      </c>
      <c r="V1303" s="17">
        <v>0</v>
      </c>
      <c r="W1303" s="17">
        <v>0</v>
      </c>
      <c r="X1303" s="17">
        <v>0</v>
      </c>
      <c r="Y1303" s="6" t="s">
        <v>61</v>
      </c>
      <c r="Z1303" s="6" t="s">
        <v>62</v>
      </c>
      <c r="AA1303" s="9" t="s">
        <v>662</v>
      </c>
      <c r="AB1303" s="9" t="s">
        <v>296</v>
      </c>
      <c r="AC1303" s="9" t="s">
        <v>121</v>
      </c>
      <c r="AD1303" s="9" t="s">
        <v>56</v>
      </c>
      <c r="AE1303" s="9" t="s">
        <v>72</v>
      </c>
      <c r="AF1303" s="5">
        <v>2</v>
      </c>
      <c r="AG1303" s="10">
        <f>VLOOKUP(B1303,[1]NPRS!$A$29:$O$1904,10,FALSE)</f>
        <v>133.08000000000001</v>
      </c>
      <c r="AH1303" s="5" t="s">
        <v>1698</v>
      </c>
      <c r="AI1303" s="6" t="str">
        <f>IF(VLOOKUP(B1303,'[1]intensive 2019'!$A$2:$E$145,1,TRUE)=B1303,"Y","N")</f>
        <v>N</v>
      </c>
      <c r="AJ1303" s="6" t="s">
        <v>50</v>
      </c>
      <c r="AK1303" s="5">
        <v>8</v>
      </c>
      <c r="AL1303" s="6" t="s">
        <v>50</v>
      </c>
      <c r="AM1303" s="6" t="s">
        <v>50</v>
      </c>
      <c r="AN1303" s="6" t="s">
        <v>50</v>
      </c>
      <c r="AO1303" s="6" t="s">
        <v>50</v>
      </c>
      <c r="AP1303" s="6" t="s">
        <v>50</v>
      </c>
    </row>
    <row r="1304" spans="1:42" hidden="1">
      <c r="A1304" s="5">
        <v>1303</v>
      </c>
      <c r="B1304" s="5" t="s">
        <v>2364</v>
      </c>
      <c r="C1304" s="6" t="str">
        <f>IF(VLOOKUP(B1304,'[1]Current Slope List'!$A$29:$M$1904,1,FALSE)=B1304,"Y","N")</f>
        <v>Y</v>
      </c>
      <c r="D1304" s="5" t="str">
        <f>VLOOKUP(B1304,'[1]Current Slope List'!$A$29:$M$1904,2,FALSE)</f>
        <v>15NE-C/C301</v>
      </c>
      <c r="E1304" s="5">
        <f>VLOOKUP(B1304,'[1]Current Slope List'!$A$29:$M$1904,3,FALSE)</f>
        <v>0</v>
      </c>
      <c r="F1304" s="6" t="str">
        <f t="shared" si="40"/>
        <v>WHOLE</v>
      </c>
      <c r="G1304" s="6" t="str">
        <f>VLOOKUP(B1304,'[1]Current Slope List'!$A$29:$M$1904,4,FALSE)</f>
        <v>WS&amp;L</v>
      </c>
      <c r="H1304" s="6" t="str">
        <f>VLOOKUP(B1304,'[1]Current Slope List'!$A$29:$M$1904,5,FALSE)</f>
        <v>S</v>
      </c>
      <c r="I1304" s="6" t="s">
        <v>2152</v>
      </c>
      <c r="K1304" s="6">
        <f>VLOOKUP(B1304,'[1]Current Slope List'!$A$29:$M$1904,11,FALSE)</f>
        <v>0</v>
      </c>
      <c r="L1304" s="5" t="s">
        <v>2362</v>
      </c>
      <c r="M1304" s="5" t="s">
        <v>2363</v>
      </c>
      <c r="N1304" s="5" t="s">
        <v>1697</v>
      </c>
      <c r="O1304" s="7" t="s">
        <v>46</v>
      </c>
      <c r="P1304" s="7">
        <v>40</v>
      </c>
      <c r="Q1304" s="7">
        <v>3.4</v>
      </c>
      <c r="R1304" s="7">
        <v>20</v>
      </c>
      <c r="S1304" s="7">
        <f t="shared" si="41"/>
        <v>68</v>
      </c>
      <c r="T1304" s="17">
        <v>0</v>
      </c>
      <c r="U1304" s="17">
        <v>0</v>
      </c>
      <c r="V1304" s="17">
        <v>0</v>
      </c>
      <c r="W1304" s="17">
        <v>1</v>
      </c>
      <c r="X1304" s="17">
        <v>0</v>
      </c>
      <c r="Y1304" s="6" t="s">
        <v>61</v>
      </c>
      <c r="Z1304" s="6" t="s">
        <v>72</v>
      </c>
      <c r="AA1304" s="9" t="s">
        <v>116</v>
      </c>
      <c r="AB1304" s="9" t="s">
        <v>116</v>
      </c>
      <c r="AC1304" s="9" t="s">
        <v>116</v>
      </c>
      <c r="AD1304" s="9" t="s">
        <v>116</v>
      </c>
      <c r="AE1304" s="9" t="s">
        <v>49</v>
      </c>
      <c r="AF1304" s="5">
        <v>2</v>
      </c>
      <c r="AG1304" s="10">
        <f>VLOOKUP(B1304,[1]NPRS!$A$29:$O$1904,10,FALSE)</f>
        <v>0.09</v>
      </c>
      <c r="AH1304" s="5" t="s">
        <v>1698</v>
      </c>
      <c r="AI1304" s="6" t="str">
        <f>IF(VLOOKUP(B1304,'[1]intensive 2019'!$A$2:$E$145,1,TRUE)=B1304,"Y","N")</f>
        <v>N</v>
      </c>
      <c r="AJ1304" s="6" t="s">
        <v>50</v>
      </c>
      <c r="AK1304" s="5">
        <v>1</v>
      </c>
      <c r="AL1304" s="6" t="s">
        <v>50</v>
      </c>
      <c r="AM1304" s="6" t="s">
        <v>50</v>
      </c>
      <c r="AN1304" s="6" t="s">
        <v>50</v>
      </c>
      <c r="AO1304" s="6" t="s">
        <v>50</v>
      </c>
      <c r="AP1304" s="6" t="s">
        <v>50</v>
      </c>
    </row>
    <row r="1305" spans="1:42" hidden="1">
      <c r="A1305" s="5">
        <v>1304</v>
      </c>
      <c r="B1305" s="5" t="s">
        <v>2365</v>
      </c>
      <c r="C1305" s="6" t="str">
        <f>IF(VLOOKUP(B1305,'[1]Current Slope List'!$A$29:$M$1904,1,FALSE)=B1305,"Y","N")</f>
        <v>Y</v>
      </c>
      <c r="D1305" s="5" t="str">
        <f>VLOOKUP(B1305,'[1]Current Slope List'!$A$29:$M$1904,2,FALSE)</f>
        <v>15NE-C/CR302</v>
      </c>
      <c r="E1305" s="5">
        <f>VLOOKUP(B1305,'[1]Current Slope List'!$A$29:$M$1904,3,FALSE)</f>
        <v>2</v>
      </c>
      <c r="F1305" s="6">
        <f t="shared" si="40"/>
        <v>2</v>
      </c>
      <c r="G1305" s="6" t="str">
        <f>VLOOKUP(B1305,'[1]Current Slope List'!$A$29:$M$1904,4,FALSE)</f>
        <v>WS&amp;L</v>
      </c>
      <c r="H1305" s="6" t="str">
        <f>VLOOKUP(B1305,'[1]Current Slope List'!$A$29:$M$1904,5,FALSE)</f>
        <v>S</v>
      </c>
      <c r="I1305" s="6" t="s">
        <v>2152</v>
      </c>
      <c r="K1305" s="6">
        <f>VLOOKUP(B1305,'[1]Current Slope List'!$A$29:$M$1904,11,FALSE)</f>
        <v>0</v>
      </c>
      <c r="L1305" s="5" t="s">
        <v>2362</v>
      </c>
      <c r="M1305" s="5" t="s">
        <v>2363</v>
      </c>
      <c r="N1305" s="5" t="s">
        <v>1697</v>
      </c>
      <c r="O1305" s="7" t="s">
        <v>46</v>
      </c>
      <c r="P1305" s="7">
        <v>40</v>
      </c>
      <c r="Q1305" s="7">
        <v>7.5</v>
      </c>
      <c r="R1305" s="7">
        <v>32</v>
      </c>
      <c r="S1305" s="7">
        <f t="shared" si="41"/>
        <v>240</v>
      </c>
      <c r="T1305" s="17">
        <v>0</v>
      </c>
      <c r="U1305" s="17">
        <v>1</v>
      </c>
      <c r="V1305" s="17">
        <v>0</v>
      </c>
      <c r="W1305" s="17">
        <v>0</v>
      </c>
      <c r="X1305" s="17">
        <v>0</v>
      </c>
      <c r="Y1305" s="6" t="s">
        <v>61</v>
      </c>
      <c r="Z1305" s="6" t="s">
        <v>62</v>
      </c>
      <c r="AA1305" s="9" t="s">
        <v>765</v>
      </c>
      <c r="AB1305" s="9">
        <v>15</v>
      </c>
      <c r="AC1305" s="9" t="s">
        <v>121</v>
      </c>
      <c r="AD1305" s="9" t="s">
        <v>297</v>
      </c>
      <c r="AE1305" s="9" t="s">
        <v>72</v>
      </c>
      <c r="AF1305" s="5">
        <v>2</v>
      </c>
      <c r="AG1305" s="10">
        <f>VLOOKUP(B1305,[1]NPRS!$A$29:$O$1904,10,FALSE)</f>
        <v>7.97</v>
      </c>
      <c r="AH1305" s="5" t="s">
        <v>1698</v>
      </c>
      <c r="AI1305" s="6" t="str">
        <f>IF(VLOOKUP(B1305,'[1]intensive 2019'!$A$2:$E$145,1,TRUE)=B1305,"Y","N")</f>
        <v>N</v>
      </c>
      <c r="AJ1305" s="6" t="s">
        <v>50</v>
      </c>
      <c r="AK1305" s="5">
        <v>0</v>
      </c>
      <c r="AL1305" s="6" t="s">
        <v>50</v>
      </c>
      <c r="AM1305" s="6" t="s">
        <v>50</v>
      </c>
      <c r="AN1305" s="6" t="s">
        <v>50</v>
      </c>
      <c r="AO1305" s="6" t="s">
        <v>50</v>
      </c>
      <c r="AP1305" s="6" t="s">
        <v>50</v>
      </c>
    </row>
    <row r="1306" spans="1:42" hidden="1">
      <c r="A1306" s="5">
        <v>1305</v>
      </c>
      <c r="B1306" s="5" t="s">
        <v>2366</v>
      </c>
      <c r="C1306" s="6" t="str">
        <f>IF(VLOOKUP(B1306,'[1]Current Slope List'!$A$29:$M$1904,1,FALSE)=B1306,"Y","N")</f>
        <v>Y</v>
      </c>
      <c r="D1306" s="5" t="str">
        <f>VLOOKUP(B1306,'[1]Current Slope List'!$A$29:$M$1904,2,FALSE)</f>
        <v>15NE-C/C373</v>
      </c>
      <c r="E1306" s="5">
        <f>VLOOKUP(B1306,'[1]Current Slope List'!$A$29:$M$1904,3,FALSE)</f>
        <v>0</v>
      </c>
      <c r="F1306" s="6" t="str">
        <f t="shared" si="40"/>
        <v>WHOLE</v>
      </c>
      <c r="G1306" s="6" t="str">
        <f>VLOOKUP(B1306,'[1]Current Slope List'!$A$29:$M$1904,4,FALSE)</f>
        <v>WS&amp;L</v>
      </c>
      <c r="H1306" s="6" t="str">
        <f>VLOOKUP(B1306,'[1]Current Slope List'!$A$29:$M$1904,5,FALSE)</f>
        <v>S</v>
      </c>
      <c r="I1306" s="6" t="s">
        <v>2152</v>
      </c>
      <c r="K1306" s="6">
        <f>VLOOKUP(B1306,'[1]Current Slope List'!$A$29:$M$1904,11,FALSE)</f>
        <v>0</v>
      </c>
      <c r="L1306" s="5" t="s">
        <v>2362</v>
      </c>
      <c r="M1306" s="5" t="s">
        <v>2363</v>
      </c>
      <c r="N1306" s="5" t="s">
        <v>1697</v>
      </c>
      <c r="O1306" s="7" t="s">
        <v>46</v>
      </c>
      <c r="P1306" s="7">
        <v>70</v>
      </c>
      <c r="Q1306" s="7">
        <v>4.9000000000000004</v>
      </c>
      <c r="R1306" s="7">
        <v>10</v>
      </c>
      <c r="S1306" s="7">
        <f t="shared" si="41"/>
        <v>49</v>
      </c>
      <c r="T1306" s="17">
        <v>0</v>
      </c>
      <c r="U1306" s="17">
        <v>0</v>
      </c>
      <c r="V1306" s="17">
        <v>0</v>
      </c>
      <c r="W1306" s="17">
        <v>1</v>
      </c>
      <c r="X1306" s="17">
        <v>0</v>
      </c>
      <c r="Y1306" s="6" t="s">
        <v>61</v>
      </c>
      <c r="Z1306" s="6" t="s">
        <v>72</v>
      </c>
      <c r="AA1306" s="9" t="s">
        <v>116</v>
      </c>
      <c r="AB1306" s="9" t="s">
        <v>116</v>
      </c>
      <c r="AC1306" s="9" t="s">
        <v>116</v>
      </c>
      <c r="AD1306" s="9" t="s">
        <v>116</v>
      </c>
      <c r="AE1306" s="9" t="s">
        <v>49</v>
      </c>
      <c r="AF1306" s="5">
        <v>3</v>
      </c>
      <c r="AG1306" s="10">
        <f>VLOOKUP(B1306,[1]NPRS!$A$29:$O$1904,10,FALSE)</f>
        <v>0</v>
      </c>
      <c r="AH1306" s="5" t="s">
        <v>1698</v>
      </c>
      <c r="AI1306" s="6" t="str">
        <f>IF(VLOOKUP(B1306,'[1]intensive 2019'!$A$2:$E$145,1,TRUE)=B1306,"Y","N")</f>
        <v>N</v>
      </c>
      <c r="AJ1306" s="6" t="s">
        <v>50</v>
      </c>
      <c r="AK1306" s="5">
        <v>1</v>
      </c>
      <c r="AL1306" s="6" t="s">
        <v>50</v>
      </c>
      <c r="AM1306" s="6" t="s">
        <v>50</v>
      </c>
      <c r="AN1306" s="6" t="s">
        <v>50</v>
      </c>
      <c r="AO1306" s="6" t="s">
        <v>50</v>
      </c>
      <c r="AP1306" s="6" t="s">
        <v>50</v>
      </c>
    </row>
    <row r="1307" spans="1:42" hidden="1">
      <c r="A1307" s="5">
        <v>1306</v>
      </c>
      <c r="B1307" s="5" t="s">
        <v>2367</v>
      </c>
      <c r="C1307" s="6" t="str">
        <f>IF(VLOOKUP(B1307,'[1]Current Slope List'!$A$29:$M$1904,1,FALSE)=B1307,"Y","N")</f>
        <v>Y</v>
      </c>
      <c r="D1307" s="5" t="str">
        <f>VLOOKUP(B1307,'[1]Current Slope List'!$A$29:$M$1904,2,FALSE)</f>
        <v>15NE-C/C375</v>
      </c>
      <c r="E1307" s="5">
        <f>VLOOKUP(B1307,'[1]Current Slope List'!$A$29:$M$1904,3,FALSE)</f>
        <v>0</v>
      </c>
      <c r="F1307" s="6" t="str">
        <f t="shared" si="40"/>
        <v>WHOLE</v>
      </c>
      <c r="G1307" s="6" t="str">
        <f>VLOOKUP(B1307,'[1]Current Slope List'!$A$29:$M$1904,4,FALSE)</f>
        <v>WS&amp;L</v>
      </c>
      <c r="H1307" s="6" t="str">
        <f>VLOOKUP(B1307,'[1]Current Slope List'!$A$29:$M$1904,5,FALSE)</f>
        <v>S</v>
      </c>
      <c r="I1307" s="6" t="s">
        <v>2152</v>
      </c>
      <c r="K1307" s="6">
        <f>VLOOKUP(B1307,'[1]Current Slope List'!$A$29:$M$1904,11,FALSE)</f>
        <v>0</v>
      </c>
      <c r="L1307" s="5" t="s">
        <v>2362</v>
      </c>
      <c r="M1307" s="5" t="s">
        <v>2363</v>
      </c>
      <c r="N1307" s="5" t="s">
        <v>1697</v>
      </c>
      <c r="O1307" s="7" t="s">
        <v>46</v>
      </c>
      <c r="P1307" s="7">
        <v>65</v>
      </c>
      <c r="Q1307" s="7">
        <v>6</v>
      </c>
      <c r="R1307" s="7">
        <v>19</v>
      </c>
      <c r="S1307" s="7">
        <f t="shared" si="41"/>
        <v>114</v>
      </c>
      <c r="T1307" s="17">
        <v>0</v>
      </c>
      <c r="U1307" s="17">
        <v>0</v>
      </c>
      <c r="V1307" s="17">
        <v>0</v>
      </c>
      <c r="W1307" s="17">
        <v>1</v>
      </c>
      <c r="X1307" s="17">
        <v>0</v>
      </c>
      <c r="Y1307" s="6" t="s">
        <v>61</v>
      </c>
      <c r="Z1307" s="6" t="s">
        <v>72</v>
      </c>
      <c r="AA1307" s="9" t="s">
        <v>116</v>
      </c>
      <c r="AB1307" s="9" t="s">
        <v>116</v>
      </c>
      <c r="AC1307" s="9" t="s">
        <v>116</v>
      </c>
      <c r="AD1307" s="9" t="s">
        <v>116</v>
      </c>
      <c r="AE1307" s="9" t="s">
        <v>49</v>
      </c>
      <c r="AF1307" s="5">
        <v>2</v>
      </c>
      <c r="AG1307" s="10">
        <f>VLOOKUP(B1307,[1]NPRS!$A$29:$O$1904,10,FALSE)</f>
        <v>20.45</v>
      </c>
      <c r="AH1307" s="5" t="s">
        <v>1698</v>
      </c>
      <c r="AI1307" s="6" t="str">
        <f>IF(VLOOKUP(B1307,'[1]intensive 2019'!$A$2:$E$145,1,TRUE)=B1307,"Y","N")</f>
        <v>N</v>
      </c>
      <c r="AJ1307" s="6" t="s">
        <v>50</v>
      </c>
      <c r="AK1307" s="5">
        <v>4</v>
      </c>
      <c r="AL1307" s="6" t="s">
        <v>50</v>
      </c>
      <c r="AM1307" s="6" t="s">
        <v>50</v>
      </c>
      <c r="AN1307" s="6" t="s">
        <v>50</v>
      </c>
      <c r="AO1307" s="6" t="s">
        <v>50</v>
      </c>
      <c r="AP1307" s="6" t="s">
        <v>50</v>
      </c>
    </row>
    <row r="1308" spans="1:42" hidden="1">
      <c r="A1308" s="5">
        <v>1307</v>
      </c>
      <c r="B1308" s="5" t="s">
        <v>2368</v>
      </c>
      <c r="C1308" s="6" t="str">
        <f>IF(VLOOKUP(B1308,'[1]Current Slope List'!$A$29:$M$1904,1,FALSE)=B1308,"Y","N")</f>
        <v>Y</v>
      </c>
      <c r="D1308" s="5" t="str">
        <f>VLOOKUP(B1308,'[1]Current Slope List'!$A$29:$M$1904,2,FALSE)</f>
        <v>15NE-C/C376</v>
      </c>
      <c r="E1308" s="5">
        <f>VLOOKUP(B1308,'[1]Current Slope List'!$A$29:$M$1904,3,FALSE)</f>
        <v>1</v>
      </c>
      <c r="F1308" s="6">
        <f t="shared" si="40"/>
        <v>1</v>
      </c>
      <c r="G1308" s="6" t="str">
        <f>VLOOKUP(B1308,'[1]Current Slope List'!$A$29:$M$1904,4,FALSE)</f>
        <v>WS&amp;L</v>
      </c>
      <c r="H1308" s="6" t="str">
        <f>VLOOKUP(B1308,'[1]Current Slope List'!$A$29:$M$1904,5,FALSE)</f>
        <v>S</v>
      </c>
      <c r="I1308" s="6" t="s">
        <v>2152</v>
      </c>
      <c r="K1308" s="6">
        <f>VLOOKUP(B1308,'[1]Current Slope List'!$A$29:$M$1904,11,FALSE)</f>
        <v>0</v>
      </c>
      <c r="L1308" s="5" t="s">
        <v>2362</v>
      </c>
      <c r="M1308" s="5" t="s">
        <v>2363</v>
      </c>
      <c r="N1308" s="5" t="s">
        <v>1697</v>
      </c>
      <c r="O1308" s="7" t="s">
        <v>125</v>
      </c>
      <c r="P1308" s="7">
        <v>40</v>
      </c>
      <c r="Q1308" s="7">
        <v>10.6</v>
      </c>
      <c r="R1308" s="7">
        <v>17</v>
      </c>
      <c r="S1308" s="7">
        <f t="shared" si="41"/>
        <v>180.2</v>
      </c>
      <c r="T1308" s="17">
        <v>0</v>
      </c>
      <c r="U1308" s="17">
        <v>0</v>
      </c>
      <c r="V1308" s="17">
        <v>0</v>
      </c>
      <c r="W1308" s="17">
        <v>0.5</v>
      </c>
      <c r="X1308" s="17">
        <v>0.5</v>
      </c>
      <c r="Y1308" s="6" t="s">
        <v>61</v>
      </c>
      <c r="Z1308" s="6" t="s">
        <v>72</v>
      </c>
      <c r="AA1308" s="9" t="s">
        <v>116</v>
      </c>
      <c r="AB1308" s="9" t="s">
        <v>116</v>
      </c>
      <c r="AC1308" s="9" t="s">
        <v>116</v>
      </c>
      <c r="AD1308" s="9" t="s">
        <v>116</v>
      </c>
      <c r="AE1308" s="9" t="s">
        <v>49</v>
      </c>
      <c r="AF1308" s="5">
        <v>1</v>
      </c>
      <c r="AG1308" s="10">
        <f>VLOOKUP(B1308,[1]NPRS!$A$29:$O$1904,10,FALSE)</f>
        <v>1.23E-3</v>
      </c>
      <c r="AH1308" s="5" t="s">
        <v>1698</v>
      </c>
      <c r="AI1308" s="6" t="str">
        <f>IF(VLOOKUP(B1308,'[1]intensive 2019'!$A$2:$E$145,1,TRUE)=B1308,"Y","N")</f>
        <v>N</v>
      </c>
      <c r="AJ1308" s="6" t="s">
        <v>50</v>
      </c>
      <c r="AK1308" s="5">
        <v>4</v>
      </c>
      <c r="AL1308" s="6" t="s">
        <v>50</v>
      </c>
      <c r="AM1308" s="6" t="s">
        <v>50</v>
      </c>
      <c r="AN1308" s="6" t="s">
        <v>50</v>
      </c>
      <c r="AO1308" s="6" t="s">
        <v>50</v>
      </c>
      <c r="AP1308" s="6" t="s">
        <v>50</v>
      </c>
    </row>
    <row r="1309" spans="1:42" hidden="1">
      <c r="A1309" s="5">
        <v>1308</v>
      </c>
      <c r="B1309" s="5" t="s">
        <v>2369</v>
      </c>
      <c r="C1309" s="6" t="str">
        <f>IF(VLOOKUP(B1309,'[1]Current Slope List'!$A$29:$M$1904,1,FALSE)=B1309,"Y","N")</f>
        <v>Y</v>
      </c>
      <c r="D1309" s="5" t="str">
        <f>VLOOKUP(B1309,'[1]Current Slope List'!$A$29:$M$1904,2,FALSE)</f>
        <v>15NE-C/CR378</v>
      </c>
      <c r="E1309" s="5">
        <f>VLOOKUP(B1309,'[1]Current Slope List'!$A$29:$M$1904,3,FALSE)</f>
        <v>2</v>
      </c>
      <c r="F1309" s="6">
        <f t="shared" si="40"/>
        <v>2</v>
      </c>
      <c r="G1309" s="6" t="str">
        <f>VLOOKUP(B1309,'[1]Current Slope List'!$A$29:$M$1904,4,FALSE)</f>
        <v>WS&amp;L</v>
      </c>
      <c r="H1309" s="6" t="str">
        <f>VLOOKUP(B1309,'[1]Current Slope List'!$A$29:$M$1904,5,FALSE)</f>
        <v>S</v>
      </c>
      <c r="I1309" s="6" t="s">
        <v>2152</v>
      </c>
      <c r="K1309" s="6">
        <f>VLOOKUP(B1309,'[1]Current Slope List'!$A$29:$M$1904,11,FALSE)</f>
        <v>0</v>
      </c>
      <c r="L1309" s="5" t="s">
        <v>2362</v>
      </c>
      <c r="M1309" s="5" t="s">
        <v>2363</v>
      </c>
      <c r="N1309" s="5" t="s">
        <v>1697</v>
      </c>
      <c r="O1309" s="7" t="s">
        <v>125</v>
      </c>
      <c r="P1309" s="7">
        <v>30</v>
      </c>
      <c r="Q1309" s="7">
        <v>3.5</v>
      </c>
      <c r="R1309" s="7">
        <v>12</v>
      </c>
      <c r="S1309" s="7">
        <f t="shared" si="41"/>
        <v>42</v>
      </c>
      <c r="T1309" s="17">
        <v>0</v>
      </c>
      <c r="U1309" s="17">
        <v>0</v>
      </c>
      <c r="V1309" s="17">
        <v>1</v>
      </c>
      <c r="W1309" s="17">
        <v>0</v>
      </c>
      <c r="X1309" s="17">
        <v>0</v>
      </c>
      <c r="Y1309" s="6" t="s">
        <v>61</v>
      </c>
      <c r="Z1309" s="6" t="s">
        <v>72</v>
      </c>
      <c r="AA1309" s="9">
        <v>3</v>
      </c>
      <c r="AB1309" s="9" t="s">
        <v>369</v>
      </c>
      <c r="AC1309" s="9" t="s">
        <v>121</v>
      </c>
      <c r="AD1309" s="9" t="s">
        <v>56</v>
      </c>
      <c r="AE1309" s="9" t="s">
        <v>72</v>
      </c>
      <c r="AF1309" s="5">
        <v>1</v>
      </c>
      <c r="AG1309" s="10">
        <f>VLOOKUP(B1309,[1]NPRS!$A$29:$O$1904,10,FALSE)</f>
        <v>0</v>
      </c>
      <c r="AH1309" s="5" t="s">
        <v>1698</v>
      </c>
      <c r="AI1309" s="6" t="str">
        <f>IF(VLOOKUP(B1309,'[1]intensive 2019'!$A$2:$E$145,1,TRUE)=B1309,"Y","N")</f>
        <v>N</v>
      </c>
      <c r="AJ1309" s="6" t="s">
        <v>50</v>
      </c>
      <c r="AK1309" s="5">
        <v>2</v>
      </c>
      <c r="AL1309" s="6" t="s">
        <v>50</v>
      </c>
      <c r="AM1309" s="6" t="s">
        <v>50</v>
      </c>
      <c r="AN1309" s="6" t="s">
        <v>50</v>
      </c>
      <c r="AO1309" s="6" t="s">
        <v>50</v>
      </c>
      <c r="AP1309" s="6" t="s">
        <v>50</v>
      </c>
    </row>
    <row r="1310" spans="1:42" hidden="1">
      <c r="A1310" s="5">
        <v>1309</v>
      </c>
      <c r="B1310" s="5" t="s">
        <v>2370</v>
      </c>
      <c r="C1310" s="6" t="str">
        <f>IF(VLOOKUP(B1310,'[1]Current Slope List'!$A$29:$M$1904,1,FALSE)=B1310,"Y","N")</f>
        <v>Y</v>
      </c>
      <c r="D1310" s="5" t="str">
        <f>VLOOKUP(B1310,'[1]Current Slope List'!$A$29:$M$1904,2,FALSE)</f>
        <v>15NE-C/FR140</v>
      </c>
      <c r="E1310" s="5">
        <f>VLOOKUP(B1310,'[1]Current Slope List'!$A$29:$M$1904,3,FALSE)</f>
        <v>2</v>
      </c>
      <c r="F1310" s="6">
        <f t="shared" si="40"/>
        <v>2</v>
      </c>
      <c r="G1310" s="6" t="str">
        <f>VLOOKUP(B1310,'[1]Current Slope List'!$A$29:$M$1904,4,FALSE)</f>
        <v>WS&amp;L</v>
      </c>
      <c r="H1310" s="6" t="str">
        <f>VLOOKUP(B1310,'[1]Current Slope List'!$A$29:$M$1904,5,FALSE)</f>
        <v>S</v>
      </c>
      <c r="I1310" s="6" t="s">
        <v>2152</v>
      </c>
      <c r="K1310" s="6">
        <f>VLOOKUP(B1310,'[1]Current Slope List'!$A$29:$M$1904,11,FALSE)</f>
        <v>0</v>
      </c>
      <c r="L1310" s="5" t="s">
        <v>2362</v>
      </c>
      <c r="M1310" s="5" t="s">
        <v>2363</v>
      </c>
      <c r="N1310" s="5" t="s">
        <v>1697</v>
      </c>
      <c r="O1310" s="7" t="s">
        <v>46</v>
      </c>
      <c r="P1310" s="7">
        <v>40</v>
      </c>
      <c r="Q1310" s="7">
        <v>6</v>
      </c>
      <c r="R1310" s="7">
        <v>55</v>
      </c>
      <c r="S1310" s="7">
        <f t="shared" si="41"/>
        <v>330</v>
      </c>
      <c r="T1310" s="17">
        <v>0</v>
      </c>
      <c r="U1310" s="17">
        <v>1</v>
      </c>
      <c r="V1310" s="17">
        <v>0</v>
      </c>
      <c r="W1310" s="17">
        <v>0</v>
      </c>
      <c r="X1310" s="17">
        <v>0</v>
      </c>
      <c r="Y1310" s="6" t="s">
        <v>61</v>
      </c>
      <c r="Z1310" s="6" t="s">
        <v>62</v>
      </c>
      <c r="AA1310" s="9">
        <v>1.9</v>
      </c>
      <c r="AB1310" s="9">
        <v>55</v>
      </c>
      <c r="AC1310" s="9">
        <v>90</v>
      </c>
      <c r="AD1310" s="9" t="s">
        <v>56</v>
      </c>
      <c r="AE1310" s="9" t="s">
        <v>72</v>
      </c>
      <c r="AF1310" s="5">
        <v>2</v>
      </c>
      <c r="AG1310" s="10">
        <f>VLOOKUP(B1310,[1]NPRS!$A$29:$O$1904,10,FALSE)</f>
        <v>1.89</v>
      </c>
      <c r="AH1310" s="5" t="s">
        <v>1698</v>
      </c>
      <c r="AI1310" s="6" t="str">
        <f>IF(VLOOKUP(B1310,'[1]intensive 2019'!$A$2:$E$145,1,TRUE)=B1310,"Y","N")</f>
        <v>N</v>
      </c>
      <c r="AJ1310" s="6" t="str">
        <f>IF(VLOOKUP(B1310,[1]PWI!$A$2:$B$239,1,FALSE)=B1310,"Y","N")</f>
        <v>Y</v>
      </c>
      <c r="AK1310" s="5">
        <v>22</v>
      </c>
      <c r="AL1310" s="6" t="s">
        <v>50</v>
      </c>
      <c r="AM1310" s="6" t="s">
        <v>50</v>
      </c>
      <c r="AN1310" s="6" t="s">
        <v>50</v>
      </c>
      <c r="AO1310" s="6" t="s">
        <v>50</v>
      </c>
      <c r="AP1310" s="6" t="s">
        <v>50</v>
      </c>
    </row>
    <row r="1311" spans="1:42" hidden="1">
      <c r="A1311" s="5">
        <v>1310</v>
      </c>
      <c r="B1311" s="5" t="s">
        <v>2371</v>
      </c>
      <c r="C1311" s="6" t="str">
        <f>IF(VLOOKUP(B1311,'[1]Current Slope List'!$A$29:$M$1904,1,FALSE)=B1311,"Y","N")</f>
        <v>Y</v>
      </c>
      <c r="D1311" s="5" t="str">
        <f>VLOOKUP(B1311,'[1]Current Slope List'!$A$29:$M$1904,2,FALSE)</f>
        <v>15NE-C/FR148</v>
      </c>
      <c r="E1311" s="5">
        <f>VLOOKUP(B1311,'[1]Current Slope List'!$A$29:$M$1904,3,FALSE)</f>
        <v>0</v>
      </c>
      <c r="F1311" s="6" t="str">
        <f t="shared" si="40"/>
        <v>WHOLE</v>
      </c>
      <c r="G1311" s="6" t="str">
        <f>VLOOKUP(B1311,'[1]Current Slope List'!$A$29:$M$1904,4,FALSE)</f>
        <v>WS&amp;L</v>
      </c>
      <c r="H1311" s="6" t="str">
        <f>VLOOKUP(B1311,'[1]Current Slope List'!$A$29:$M$1904,5,FALSE)</f>
        <v>S</v>
      </c>
      <c r="I1311" s="6" t="s">
        <v>2152</v>
      </c>
      <c r="K1311" s="6">
        <f>VLOOKUP(B1311,'[1]Current Slope List'!$A$29:$M$1904,11,FALSE)</f>
        <v>0</v>
      </c>
      <c r="L1311" s="5" t="s">
        <v>2362</v>
      </c>
      <c r="M1311" s="5" t="s">
        <v>2363</v>
      </c>
      <c r="N1311" s="5" t="s">
        <v>1697</v>
      </c>
      <c r="O1311" s="7" t="s">
        <v>125</v>
      </c>
      <c r="P1311" s="7">
        <v>50</v>
      </c>
      <c r="Q1311" s="7">
        <v>6</v>
      </c>
      <c r="R1311" s="7">
        <v>40</v>
      </c>
      <c r="S1311" s="7">
        <f t="shared" si="41"/>
        <v>240</v>
      </c>
      <c r="T1311" s="17">
        <v>0</v>
      </c>
      <c r="U1311" s="17">
        <v>1</v>
      </c>
      <c r="V1311" s="17">
        <v>0</v>
      </c>
      <c r="W1311" s="17">
        <v>0</v>
      </c>
      <c r="X1311" s="17">
        <v>0</v>
      </c>
      <c r="Y1311" s="6" t="s">
        <v>78</v>
      </c>
      <c r="Z1311" s="6" t="s">
        <v>62</v>
      </c>
      <c r="AA1311" s="9">
        <v>3.5</v>
      </c>
      <c r="AB1311" s="9" t="s">
        <v>322</v>
      </c>
      <c r="AC1311" s="9" t="s">
        <v>121</v>
      </c>
      <c r="AD1311" s="9" t="s">
        <v>56</v>
      </c>
      <c r="AE1311" s="9" t="s">
        <v>72</v>
      </c>
      <c r="AF1311" s="5">
        <v>1</v>
      </c>
      <c r="AG1311" s="10">
        <f>VLOOKUP(B1311,[1]NPRS!$A$29:$O$1904,10,FALSE)</f>
        <v>0</v>
      </c>
      <c r="AH1311" s="5" t="s">
        <v>1698</v>
      </c>
      <c r="AI1311" s="6" t="str">
        <f>IF(VLOOKUP(B1311,'[1]intensive 2019'!$A$2:$E$145,1,TRUE)=B1311,"Y","N")</f>
        <v>N</v>
      </c>
      <c r="AJ1311" s="6" t="s">
        <v>50</v>
      </c>
      <c r="AK1311" s="5">
        <v>11</v>
      </c>
      <c r="AL1311" s="6" t="s">
        <v>50</v>
      </c>
      <c r="AM1311" s="6" t="s">
        <v>50</v>
      </c>
      <c r="AN1311" s="6" t="s">
        <v>50</v>
      </c>
      <c r="AO1311" s="6" t="s">
        <v>50</v>
      </c>
      <c r="AP1311" s="6" t="s">
        <v>50</v>
      </c>
    </row>
    <row r="1312" spans="1:42" hidden="1">
      <c r="A1312" s="5">
        <v>1311</v>
      </c>
      <c r="B1312" s="5" t="s">
        <v>2372</v>
      </c>
      <c r="C1312" s="6" t="str">
        <f>IF(VLOOKUP(B1312,'[1]Current Slope List'!$A$29:$M$1904,1,FALSE)=B1312,"Y","N")</f>
        <v>Y</v>
      </c>
      <c r="D1312" s="5" t="str">
        <f>VLOOKUP(B1312,'[1]Current Slope List'!$A$29:$M$1904,2,FALSE)</f>
        <v>15NE-C/C139</v>
      </c>
      <c r="E1312" s="5">
        <f>VLOOKUP(B1312,'[1]Current Slope List'!$A$29:$M$1904,3,FALSE)</f>
        <v>0</v>
      </c>
      <c r="F1312" s="6" t="str">
        <f t="shared" si="40"/>
        <v>WHOLE</v>
      </c>
      <c r="G1312" s="6" t="str">
        <f>VLOOKUP(B1312,'[1]Current Slope List'!$A$29:$M$1904,4,FALSE)</f>
        <v>WS&amp;L</v>
      </c>
      <c r="H1312" s="6" t="str">
        <f>VLOOKUP(B1312,'[1]Current Slope List'!$A$29:$M$1904,5,FALSE)</f>
        <v>S</v>
      </c>
      <c r="I1312" s="6" t="s">
        <v>2152</v>
      </c>
      <c r="K1312" s="6">
        <f>VLOOKUP(B1312,'[1]Current Slope List'!$A$29:$M$1904,11,FALSE)</f>
        <v>0</v>
      </c>
      <c r="L1312" s="5" t="s">
        <v>2373</v>
      </c>
      <c r="M1312" s="5" t="s">
        <v>2374</v>
      </c>
      <c r="N1312" s="5" t="s">
        <v>1697</v>
      </c>
      <c r="O1312" s="7" t="s">
        <v>125</v>
      </c>
      <c r="P1312" s="7">
        <v>50</v>
      </c>
      <c r="Q1312" s="7">
        <v>21</v>
      </c>
      <c r="R1312" s="7">
        <v>48</v>
      </c>
      <c r="S1312" s="7">
        <f t="shared" si="41"/>
        <v>1008</v>
      </c>
      <c r="T1312" s="17">
        <v>0</v>
      </c>
      <c r="U1312" s="17">
        <v>1</v>
      </c>
      <c r="V1312" s="17">
        <v>0</v>
      </c>
      <c r="W1312" s="17">
        <v>0</v>
      </c>
      <c r="X1312" s="17">
        <v>0</v>
      </c>
      <c r="Y1312" s="6" t="s">
        <v>78</v>
      </c>
      <c r="Z1312" s="6" t="s">
        <v>62</v>
      </c>
      <c r="AA1312" s="9" t="s">
        <v>116</v>
      </c>
      <c r="AB1312" s="9" t="s">
        <v>116</v>
      </c>
      <c r="AC1312" s="9" t="s">
        <v>116</v>
      </c>
      <c r="AD1312" s="9" t="s">
        <v>116</v>
      </c>
      <c r="AE1312" s="9" t="s">
        <v>49</v>
      </c>
      <c r="AF1312" s="5">
        <v>1</v>
      </c>
      <c r="AG1312" s="10">
        <f>VLOOKUP(B1312,[1]NPRS!$A$29:$O$1904,10,FALSE)</f>
        <v>0</v>
      </c>
      <c r="AH1312" s="5" t="s">
        <v>1698</v>
      </c>
      <c r="AI1312" s="6" t="str">
        <f>IF(VLOOKUP(B1312,'[1]intensive 2019'!$A$2:$E$145,1,TRUE)=B1312,"Y","N")</f>
        <v>N</v>
      </c>
      <c r="AJ1312" s="6" t="str">
        <f>IF(VLOOKUP(B1312,[1]PWI!$A$2:$B$239,1,FALSE)=B1312,"Y","N")</f>
        <v>Y</v>
      </c>
      <c r="AK1312" s="5">
        <v>33</v>
      </c>
      <c r="AL1312" s="6" t="s">
        <v>50</v>
      </c>
      <c r="AM1312" s="6" t="s">
        <v>50</v>
      </c>
      <c r="AN1312" s="6" t="s">
        <v>50</v>
      </c>
      <c r="AO1312" s="6" t="s">
        <v>50</v>
      </c>
      <c r="AP1312" s="6" t="s">
        <v>50</v>
      </c>
    </row>
    <row r="1313" spans="1:42" hidden="1">
      <c r="A1313" s="5">
        <v>1312</v>
      </c>
      <c r="B1313" s="5" t="s">
        <v>2375</v>
      </c>
      <c r="C1313" s="6" t="str">
        <f>IF(VLOOKUP(B1313,'[1]Current Slope List'!$A$29:$M$1904,1,FALSE)=B1313,"Y","N")</f>
        <v>Y</v>
      </c>
      <c r="D1313" s="5" t="str">
        <f>VLOOKUP(B1313,'[1]Current Slope List'!$A$29:$M$1904,2,FALSE)</f>
        <v>15NE-A/FR90</v>
      </c>
      <c r="E1313" s="5">
        <f>VLOOKUP(B1313,'[1]Current Slope List'!$A$29:$M$1904,3,FALSE)</f>
        <v>0</v>
      </c>
      <c r="F1313" s="6" t="str">
        <f t="shared" si="40"/>
        <v>WHOLE</v>
      </c>
      <c r="G1313" s="6" t="str">
        <f>VLOOKUP(B1313,'[1]Current Slope List'!$A$29:$M$1904,4,FALSE)</f>
        <v>WS&amp;L</v>
      </c>
      <c r="H1313" s="6" t="str">
        <f>VLOOKUP(B1313,'[1]Current Slope List'!$A$29:$M$1904,5,FALSE)</f>
        <v>S</v>
      </c>
      <c r="I1313" s="6" t="s">
        <v>2152</v>
      </c>
      <c r="K1313" s="6">
        <f>VLOOKUP(B1313,'[1]Current Slope List'!$A$29:$M$1904,11,FALSE)</f>
        <v>0</v>
      </c>
      <c r="L1313" s="5" t="s">
        <v>2376</v>
      </c>
      <c r="M1313" s="5" t="s">
        <v>2377</v>
      </c>
      <c r="N1313" s="5" t="s">
        <v>1697</v>
      </c>
      <c r="O1313" s="7" t="s">
        <v>46</v>
      </c>
      <c r="P1313" s="7">
        <v>30</v>
      </c>
      <c r="Q1313" s="7">
        <v>3.5</v>
      </c>
      <c r="R1313" s="7">
        <v>23</v>
      </c>
      <c r="S1313" s="7">
        <f t="shared" si="41"/>
        <v>80.5</v>
      </c>
      <c r="T1313" s="17">
        <v>0</v>
      </c>
      <c r="U1313" s="17">
        <v>1</v>
      </c>
      <c r="V1313" s="17">
        <v>0</v>
      </c>
      <c r="W1313" s="17">
        <v>0</v>
      </c>
      <c r="X1313" s="17">
        <v>0</v>
      </c>
      <c r="Y1313" s="6" t="s">
        <v>61</v>
      </c>
      <c r="Z1313" s="6" t="s">
        <v>62</v>
      </c>
      <c r="AA1313" s="9" t="s">
        <v>797</v>
      </c>
      <c r="AB1313" s="9" t="s">
        <v>271</v>
      </c>
      <c r="AC1313" s="9" t="s">
        <v>71</v>
      </c>
      <c r="AD1313" s="9" t="s">
        <v>56</v>
      </c>
      <c r="AE1313" s="9" t="s">
        <v>72</v>
      </c>
      <c r="AF1313" s="5">
        <v>1</v>
      </c>
      <c r="AG1313" s="10">
        <f>VLOOKUP(B1313,[1]NPRS!$A$29:$O$1904,10,FALSE)</f>
        <v>0.82</v>
      </c>
      <c r="AH1313" s="5" t="s">
        <v>1698</v>
      </c>
      <c r="AI1313" s="6" t="str">
        <f>IF(VLOOKUP(B1313,'[1]intensive 2019'!$A$2:$E$145,1,TRUE)=B1313,"Y","N")</f>
        <v>N</v>
      </c>
      <c r="AJ1313" s="6" t="s">
        <v>50</v>
      </c>
      <c r="AK1313" s="5">
        <v>8</v>
      </c>
      <c r="AL1313" s="6" t="s">
        <v>50</v>
      </c>
      <c r="AM1313" s="6" t="s">
        <v>50</v>
      </c>
      <c r="AN1313" s="6" t="s">
        <v>50</v>
      </c>
      <c r="AO1313" s="6" t="s">
        <v>50</v>
      </c>
      <c r="AP1313" s="6" t="s">
        <v>50</v>
      </c>
    </row>
    <row r="1314" spans="1:42" hidden="1">
      <c r="A1314" s="5">
        <v>1313</v>
      </c>
      <c r="B1314" s="5" t="s">
        <v>2378</v>
      </c>
      <c r="C1314" s="6" t="str">
        <f>IF(VLOOKUP(B1314,'[1]Current Slope List'!$A$29:$M$1904,1,FALSE)=B1314,"Y","N")</f>
        <v>Y</v>
      </c>
      <c r="D1314" s="5" t="str">
        <f>VLOOKUP(B1314,'[1]Current Slope List'!$A$29:$M$1904,2,FALSE)</f>
        <v>15NE-A/F91</v>
      </c>
      <c r="E1314" s="5">
        <f>VLOOKUP(B1314,'[1]Current Slope List'!$A$29:$M$1904,3,FALSE)</f>
        <v>0</v>
      </c>
      <c r="F1314" s="6" t="str">
        <f t="shared" si="40"/>
        <v>WHOLE</v>
      </c>
      <c r="G1314" s="6" t="str">
        <f>VLOOKUP(B1314,'[1]Current Slope List'!$A$29:$M$1904,4,FALSE)</f>
        <v>WS&amp;L</v>
      </c>
      <c r="H1314" s="6" t="str">
        <f>VLOOKUP(B1314,'[1]Current Slope List'!$A$29:$M$1904,5,FALSE)</f>
        <v>S</v>
      </c>
      <c r="I1314" s="6" t="s">
        <v>2152</v>
      </c>
      <c r="K1314" s="6">
        <f>VLOOKUP(B1314,'[1]Current Slope List'!$A$29:$M$1904,11,FALSE)</f>
        <v>0</v>
      </c>
      <c r="L1314" s="5" t="s">
        <v>2376</v>
      </c>
      <c r="M1314" s="5" t="s">
        <v>2377</v>
      </c>
      <c r="N1314" s="5" t="s">
        <v>1697</v>
      </c>
      <c r="O1314" s="7" t="s">
        <v>46</v>
      </c>
      <c r="P1314" s="7">
        <v>25</v>
      </c>
      <c r="Q1314" s="7">
        <v>3.2</v>
      </c>
      <c r="R1314" s="7">
        <v>100</v>
      </c>
      <c r="S1314" s="7">
        <f t="shared" si="41"/>
        <v>320</v>
      </c>
      <c r="T1314" s="17">
        <v>0</v>
      </c>
      <c r="U1314" s="17">
        <v>1</v>
      </c>
      <c r="V1314" s="17">
        <v>0</v>
      </c>
      <c r="W1314" s="17">
        <v>0</v>
      </c>
      <c r="X1314" s="17">
        <v>0</v>
      </c>
      <c r="Y1314" s="6" t="s">
        <v>61</v>
      </c>
      <c r="Z1314" s="6" t="s">
        <v>62</v>
      </c>
      <c r="AA1314" s="9" t="s">
        <v>116</v>
      </c>
      <c r="AB1314" s="9" t="s">
        <v>116</v>
      </c>
      <c r="AC1314" s="9" t="s">
        <v>116</v>
      </c>
      <c r="AD1314" s="9" t="s">
        <v>116</v>
      </c>
      <c r="AE1314" s="9" t="s">
        <v>49</v>
      </c>
      <c r="AF1314" s="5">
        <v>1</v>
      </c>
      <c r="AG1314" s="10">
        <f>VLOOKUP(B1314,[1]NPRS!$A$29:$O$1904,10,FALSE)</f>
        <v>0</v>
      </c>
      <c r="AH1314" s="5" t="s">
        <v>1698</v>
      </c>
      <c r="AI1314" s="6" t="str">
        <f>IF(VLOOKUP(B1314,'[1]intensive 2019'!$A$2:$E$145,1,TRUE)=B1314,"Y","N")</f>
        <v>Y</v>
      </c>
      <c r="AJ1314" s="6" t="s">
        <v>50</v>
      </c>
      <c r="AK1314" s="5">
        <v>32</v>
      </c>
      <c r="AL1314" s="6" t="s">
        <v>50</v>
      </c>
      <c r="AM1314" s="6" t="s">
        <v>50</v>
      </c>
      <c r="AN1314" s="6" t="s">
        <v>50</v>
      </c>
      <c r="AO1314" s="6" t="s">
        <v>50</v>
      </c>
      <c r="AP1314" s="6" t="s">
        <v>50</v>
      </c>
    </row>
    <row r="1315" spans="1:42" hidden="1">
      <c r="A1315" s="5">
        <v>1314</v>
      </c>
      <c r="B1315" s="5" t="s">
        <v>2379</v>
      </c>
      <c r="C1315" s="6" t="str">
        <f>IF(VLOOKUP(B1315,'[1]Current Slope List'!$A$29:$M$1904,1,FALSE)=B1315,"Y","N")</f>
        <v>Y</v>
      </c>
      <c r="D1315" s="5" t="str">
        <f>VLOOKUP(B1315,'[1]Current Slope List'!$A$29:$M$1904,2,FALSE)</f>
        <v>15NE-C/C224</v>
      </c>
      <c r="E1315" s="5">
        <f>VLOOKUP(B1315,'[1]Current Slope List'!$A$29:$M$1904,3,FALSE)</f>
        <v>2</v>
      </c>
      <c r="F1315" s="6">
        <f t="shared" si="40"/>
        <v>2</v>
      </c>
      <c r="G1315" s="6" t="str">
        <f>VLOOKUP(B1315,'[1]Current Slope List'!$A$29:$M$1904,4,FALSE)</f>
        <v>WS&amp;L</v>
      </c>
      <c r="H1315" s="6" t="str">
        <f>VLOOKUP(B1315,'[1]Current Slope List'!$A$29:$M$1904,5,FALSE)</f>
        <v>S</v>
      </c>
      <c r="I1315" s="6" t="s">
        <v>2152</v>
      </c>
      <c r="K1315" s="6">
        <f>VLOOKUP(B1315,'[1]Current Slope List'!$A$29:$M$1904,11,FALSE)</f>
        <v>0</v>
      </c>
      <c r="L1315" s="5" t="s">
        <v>2380</v>
      </c>
      <c r="M1315" s="5" t="s">
        <v>2381</v>
      </c>
      <c r="N1315" s="5" t="s">
        <v>1697</v>
      </c>
      <c r="O1315" s="7" t="s">
        <v>125</v>
      </c>
      <c r="P1315" s="7">
        <v>40</v>
      </c>
      <c r="Q1315" s="7">
        <v>13</v>
      </c>
      <c r="R1315" s="7">
        <v>105</v>
      </c>
      <c r="S1315" s="7">
        <f t="shared" si="41"/>
        <v>1365</v>
      </c>
      <c r="T1315" s="17">
        <v>0</v>
      </c>
      <c r="U1315" s="17">
        <v>1</v>
      </c>
      <c r="V1315" s="17">
        <v>0</v>
      </c>
      <c r="W1315" s="17">
        <v>0</v>
      </c>
      <c r="X1315" s="17">
        <v>0</v>
      </c>
      <c r="Y1315" s="6" t="s">
        <v>61</v>
      </c>
      <c r="Z1315" s="6" t="s">
        <v>62</v>
      </c>
      <c r="AA1315" s="9" t="s">
        <v>116</v>
      </c>
      <c r="AB1315" s="9" t="s">
        <v>116</v>
      </c>
      <c r="AC1315" s="9" t="s">
        <v>116</v>
      </c>
      <c r="AD1315" s="9" t="s">
        <v>116</v>
      </c>
      <c r="AE1315" s="9" t="s">
        <v>49</v>
      </c>
      <c r="AF1315" s="5">
        <v>1</v>
      </c>
      <c r="AG1315" s="10">
        <f>VLOOKUP(B1315,[1]NPRS!$A$29:$O$1904,10,FALSE)</f>
        <v>8.7899999999999991</v>
      </c>
      <c r="AH1315" s="5" t="s">
        <v>1698</v>
      </c>
      <c r="AI1315" s="6" t="str">
        <f>IF(VLOOKUP(B1315,'[1]intensive 2019'!$A$2:$E$145,1,TRUE)=B1315,"Y","N")</f>
        <v>N</v>
      </c>
      <c r="AJ1315" s="6" t="str">
        <f>IF(VLOOKUP(B1315,[1]PWI!$A$2:$B$239,1,FALSE)=B1315,"Y","N")</f>
        <v>Y</v>
      </c>
      <c r="AK1315" s="5">
        <v>13</v>
      </c>
      <c r="AL1315" s="6" t="s">
        <v>50</v>
      </c>
      <c r="AM1315" s="6" t="s">
        <v>50</v>
      </c>
      <c r="AN1315" s="6" t="s">
        <v>50</v>
      </c>
      <c r="AO1315" s="6" t="s">
        <v>50</v>
      </c>
      <c r="AP1315" s="6" t="s">
        <v>50</v>
      </c>
    </row>
    <row r="1316" spans="1:42" hidden="1">
      <c r="A1316" s="5">
        <v>1315</v>
      </c>
      <c r="B1316" s="5" t="s">
        <v>2382</v>
      </c>
      <c r="C1316" s="6" t="str">
        <f>IF(VLOOKUP(B1316,'[1]Current Slope List'!$A$29:$M$1904,1,FALSE)=B1316,"Y","N")</f>
        <v>Y</v>
      </c>
      <c r="D1316" s="5" t="str">
        <f>VLOOKUP(B1316,'[1]Current Slope List'!$A$29:$M$1904,2,FALSE)</f>
        <v>15NE-C/C25</v>
      </c>
      <c r="E1316" s="5" t="str">
        <f>VLOOKUP(B1316,'[1]Current Slope List'!$A$29:$M$1904,3,FALSE)</f>
        <v>2,5</v>
      </c>
      <c r="F1316" s="6" t="str">
        <f t="shared" si="40"/>
        <v>2,5</v>
      </c>
      <c r="G1316" s="6" t="str">
        <f>VLOOKUP(B1316,'[1]Current Slope List'!$A$29:$M$1904,4,FALSE)</f>
        <v>WS&amp;L</v>
      </c>
      <c r="H1316" s="6" t="str">
        <f>VLOOKUP(B1316,'[1]Current Slope List'!$A$29:$M$1904,5,FALSE)</f>
        <v>S</v>
      </c>
      <c r="I1316" s="6" t="s">
        <v>2152</v>
      </c>
      <c r="K1316" s="6">
        <f>VLOOKUP(B1316,'[1]Current Slope List'!$A$29:$M$1904,11,FALSE)</f>
        <v>0</v>
      </c>
      <c r="L1316" s="5" t="s">
        <v>2380</v>
      </c>
      <c r="M1316" s="5" t="s">
        <v>2381</v>
      </c>
      <c r="N1316" s="5" t="s">
        <v>2383</v>
      </c>
      <c r="O1316" s="7" t="s">
        <v>46</v>
      </c>
      <c r="P1316" s="6" t="s">
        <v>49</v>
      </c>
      <c r="Q1316" s="6" t="s">
        <v>49</v>
      </c>
      <c r="R1316" s="6" t="s">
        <v>49</v>
      </c>
      <c r="S1316" s="6" t="s">
        <v>49</v>
      </c>
      <c r="T1316" s="6" t="s">
        <v>49</v>
      </c>
      <c r="U1316" s="6" t="s">
        <v>49</v>
      </c>
      <c r="V1316" s="6" t="s">
        <v>49</v>
      </c>
      <c r="W1316" s="6" t="s">
        <v>49</v>
      </c>
      <c r="X1316" s="6" t="s">
        <v>49</v>
      </c>
      <c r="Y1316" s="6" t="s">
        <v>49</v>
      </c>
      <c r="Z1316" s="6" t="s">
        <v>49</v>
      </c>
      <c r="AA1316" s="9" t="s">
        <v>49</v>
      </c>
      <c r="AB1316" s="9" t="s">
        <v>116</v>
      </c>
      <c r="AC1316" s="9" t="s">
        <v>116</v>
      </c>
      <c r="AD1316" s="9" t="s">
        <v>116</v>
      </c>
      <c r="AE1316" s="9" t="s">
        <v>49</v>
      </c>
      <c r="AF1316" s="5">
        <v>1</v>
      </c>
      <c r="AG1316" s="10">
        <f>VLOOKUP(B1316,[1]NPRS!$A$29:$O$1904,10,FALSE)</f>
        <v>4.4000000000000004</v>
      </c>
      <c r="AH1316" s="5" t="s">
        <v>1698</v>
      </c>
      <c r="AI1316" s="6" t="str">
        <f>IF(VLOOKUP(B1316,'[1]intensive 2019'!$A$2:$E$145,1,TRUE)=B1316,"Y","N")</f>
        <v>N</v>
      </c>
      <c r="AJ1316" s="6" t="s">
        <v>50</v>
      </c>
      <c r="AK1316" s="5">
        <v>0</v>
      </c>
      <c r="AL1316" s="6" t="s">
        <v>50</v>
      </c>
      <c r="AM1316" s="6" t="s">
        <v>50</v>
      </c>
      <c r="AN1316" s="6" t="s">
        <v>50</v>
      </c>
      <c r="AO1316" s="6" t="s">
        <v>50</v>
      </c>
      <c r="AP1316" s="6" t="s">
        <v>50</v>
      </c>
    </row>
    <row r="1317" spans="1:42" hidden="1">
      <c r="A1317" s="5">
        <v>1316</v>
      </c>
      <c r="B1317" s="5" t="s">
        <v>2384</v>
      </c>
      <c r="C1317" s="6" t="str">
        <f>IF(VLOOKUP(B1317,'[1]Current Slope List'!$A$29:$M$1904,1,FALSE)=B1317,"Y","N")</f>
        <v>Y</v>
      </c>
      <c r="D1317" s="5" t="str">
        <f>VLOOKUP(B1317,'[1]Current Slope List'!$A$29:$M$1904,2,FALSE)</f>
        <v>15NE-C/FR73</v>
      </c>
      <c r="E1317" s="5">
        <f>VLOOKUP(B1317,'[1]Current Slope List'!$A$29:$M$1904,3,FALSE)</f>
        <v>2</v>
      </c>
      <c r="F1317" s="6">
        <f t="shared" si="40"/>
        <v>2</v>
      </c>
      <c r="G1317" s="6" t="str">
        <f>VLOOKUP(B1317,'[1]Current Slope List'!$A$29:$M$1904,4,FALSE)</f>
        <v>WS&amp;L</v>
      </c>
      <c r="H1317" s="6" t="str">
        <f>VLOOKUP(B1317,'[1]Current Slope List'!$A$29:$M$1904,5,FALSE)</f>
        <v>S</v>
      </c>
      <c r="I1317" s="6" t="s">
        <v>2152</v>
      </c>
      <c r="K1317" s="6">
        <f>VLOOKUP(B1317,'[1]Current Slope List'!$A$29:$M$1904,11,FALSE)</f>
        <v>0</v>
      </c>
      <c r="L1317" s="5" t="s">
        <v>2380</v>
      </c>
      <c r="M1317" s="5" t="s">
        <v>2385</v>
      </c>
      <c r="N1317" s="5" t="s">
        <v>1697</v>
      </c>
      <c r="O1317" s="7" t="s">
        <v>125</v>
      </c>
      <c r="P1317" s="7">
        <v>40</v>
      </c>
      <c r="Q1317" s="7">
        <v>7.5</v>
      </c>
      <c r="R1317" s="7">
        <v>38</v>
      </c>
      <c r="S1317" s="7">
        <f t="shared" si="41"/>
        <v>285</v>
      </c>
      <c r="T1317" s="17">
        <v>0</v>
      </c>
      <c r="U1317" s="17">
        <v>1</v>
      </c>
      <c r="V1317" s="17">
        <v>0</v>
      </c>
      <c r="W1317" s="17">
        <v>0</v>
      </c>
      <c r="X1317" s="17">
        <v>0</v>
      </c>
      <c r="Y1317" s="6" t="s">
        <v>61</v>
      </c>
      <c r="Z1317" s="6" t="s">
        <v>62</v>
      </c>
      <c r="AA1317" s="9" t="s">
        <v>346</v>
      </c>
      <c r="AB1317" s="9" t="s">
        <v>226</v>
      </c>
      <c r="AC1317" s="9" t="s">
        <v>121</v>
      </c>
      <c r="AD1317" s="9" t="s">
        <v>56</v>
      </c>
      <c r="AE1317" s="9" t="s">
        <v>72</v>
      </c>
      <c r="AF1317" s="5">
        <v>2</v>
      </c>
      <c r="AG1317" s="10">
        <f>VLOOKUP(B1317,[1]NPRS!$A$29:$O$1904,10,FALSE)</f>
        <v>0.61</v>
      </c>
      <c r="AH1317" s="5" t="s">
        <v>1698</v>
      </c>
      <c r="AI1317" s="6" t="str">
        <f>IF(VLOOKUP(B1317,'[1]intensive 2019'!$A$2:$E$145,1,TRUE)=B1317,"Y","N")</f>
        <v>N</v>
      </c>
      <c r="AJ1317" s="6" t="str">
        <f>IF(VLOOKUP(B1317,[1]PWI!$A$2:$B$239,1,FALSE)=B1317,"Y","N")</f>
        <v>Y</v>
      </c>
      <c r="AK1317" s="5">
        <v>10</v>
      </c>
      <c r="AL1317" s="6" t="s">
        <v>50</v>
      </c>
      <c r="AM1317" s="6" t="s">
        <v>50</v>
      </c>
      <c r="AN1317" s="6" t="s">
        <v>50</v>
      </c>
      <c r="AO1317" s="6" t="s">
        <v>50</v>
      </c>
      <c r="AP1317" s="6" t="str">
        <f>IF(VLOOKUP(D1317,[1]Greening!$A$4:$C$30,1,FALSE)=D1317,"Y","N")</f>
        <v>Y</v>
      </c>
    </row>
    <row r="1318" spans="1:42" hidden="1">
      <c r="A1318" s="5">
        <v>1317</v>
      </c>
      <c r="B1318" s="5" t="s">
        <v>2386</v>
      </c>
      <c r="C1318" s="6" t="str">
        <f>IF(VLOOKUP(B1318,'[1]Current Slope List'!$A$29:$M$1904,1,FALSE)=B1318,"Y","N")</f>
        <v>Y</v>
      </c>
      <c r="D1318" s="5" t="str">
        <f>VLOOKUP(B1318,'[1]Current Slope List'!$A$29:$M$1904,2,FALSE)</f>
        <v>15NE-C/FR72</v>
      </c>
      <c r="E1318" s="5">
        <f>VLOOKUP(B1318,'[1]Current Slope List'!$A$29:$M$1904,3,FALSE)</f>
        <v>0</v>
      </c>
      <c r="F1318" s="6" t="str">
        <f t="shared" si="40"/>
        <v>WHOLE</v>
      </c>
      <c r="G1318" s="6" t="str">
        <f>VLOOKUP(B1318,'[1]Current Slope List'!$A$29:$M$1904,4,FALSE)</f>
        <v>WS&amp;L</v>
      </c>
      <c r="H1318" s="6" t="str">
        <f>VLOOKUP(B1318,'[1]Current Slope List'!$A$29:$M$1904,5,FALSE)</f>
        <v>S</v>
      </c>
      <c r="I1318" s="6" t="s">
        <v>2152</v>
      </c>
      <c r="K1318" s="6">
        <f>VLOOKUP(B1318,'[1]Current Slope List'!$A$29:$M$1904,11,FALSE)</f>
        <v>0</v>
      </c>
      <c r="L1318" s="5" t="s">
        <v>2387</v>
      </c>
      <c r="M1318" s="5" t="s">
        <v>2388</v>
      </c>
      <c r="N1318" s="5" t="s">
        <v>1697</v>
      </c>
      <c r="O1318" s="7" t="s">
        <v>46</v>
      </c>
      <c r="P1318" s="7">
        <v>40</v>
      </c>
      <c r="Q1318" s="7">
        <v>4.5999999999999996</v>
      </c>
      <c r="R1318" s="7">
        <v>50</v>
      </c>
      <c r="S1318" s="7">
        <f t="shared" si="41"/>
        <v>229.99999999999997</v>
      </c>
      <c r="T1318" s="17">
        <v>0</v>
      </c>
      <c r="U1318" s="17">
        <v>1</v>
      </c>
      <c r="V1318" s="17">
        <v>0</v>
      </c>
      <c r="W1318" s="17">
        <v>0</v>
      </c>
      <c r="X1318" s="17">
        <v>0</v>
      </c>
      <c r="Y1318" s="6" t="s">
        <v>61</v>
      </c>
      <c r="Z1318" s="6" t="s">
        <v>62</v>
      </c>
      <c r="AA1318" s="9">
        <v>2</v>
      </c>
      <c r="AB1318" s="9">
        <v>10</v>
      </c>
      <c r="AC1318" s="9" t="s">
        <v>121</v>
      </c>
      <c r="AD1318" s="9" t="s">
        <v>56</v>
      </c>
      <c r="AE1318" s="9" t="s">
        <v>72</v>
      </c>
      <c r="AF1318" s="5">
        <v>2</v>
      </c>
      <c r="AG1318" s="10">
        <f>VLOOKUP(B1318,[1]NPRS!$A$29:$O$1904,10,FALSE)</f>
        <v>7.14</v>
      </c>
      <c r="AH1318" s="5" t="s">
        <v>1698</v>
      </c>
      <c r="AI1318" s="6" t="str">
        <f>IF(VLOOKUP(B1318,'[1]intensive 2019'!$A$2:$E$145,1,TRUE)=B1318,"Y","N")</f>
        <v>Y</v>
      </c>
      <c r="AJ1318" s="6" t="str">
        <f>IF(VLOOKUP(B1318,[1]PWI!$A$2:$B$239,1,FALSE)=B1318,"Y","N")</f>
        <v>Y</v>
      </c>
      <c r="AK1318" s="5">
        <v>7</v>
      </c>
      <c r="AL1318" s="6" t="str">
        <f>IF(VLOOKUP(B1318,[1]OVT_SWT!$A$2:$E$100,1,FALSE)=B1318,"Y","N")</f>
        <v>Y</v>
      </c>
      <c r="AM1318" s="6" t="s">
        <v>50</v>
      </c>
      <c r="AN1318" s="6" t="s">
        <v>50</v>
      </c>
      <c r="AO1318" s="6" t="str">
        <f>IF(VLOOKUP(B1318,[1]Roadside!$B$2:$D$186,1,FALSE)=B1318,"Y","N")</f>
        <v>Y</v>
      </c>
      <c r="AP1318" s="6" t="s">
        <v>50</v>
      </c>
    </row>
    <row r="1319" spans="1:42" hidden="1">
      <c r="A1319" s="5">
        <v>1318</v>
      </c>
      <c r="B1319" s="5" t="s">
        <v>2389</v>
      </c>
      <c r="C1319" s="6" t="str">
        <f>IF(VLOOKUP(B1319,'[1]Current Slope List'!$A$29:$M$1904,1,FALSE)=B1319,"Y","N")</f>
        <v>Y</v>
      </c>
      <c r="D1319" s="5" t="str">
        <f>VLOOKUP(B1319,'[1]Current Slope List'!$A$29:$M$1904,2,FALSE)</f>
        <v>15NE-C/R104</v>
      </c>
      <c r="E1319" s="5">
        <f>VLOOKUP(B1319,'[1]Current Slope List'!$A$29:$M$1904,3,FALSE)</f>
        <v>0</v>
      </c>
      <c r="F1319" s="6" t="str">
        <f t="shared" si="40"/>
        <v>WHOLE</v>
      </c>
      <c r="G1319" s="6" t="str">
        <f>VLOOKUP(B1319,'[1]Current Slope List'!$A$29:$M$1904,4,FALSE)</f>
        <v>WS&amp;L</v>
      </c>
      <c r="H1319" s="6" t="str">
        <f>VLOOKUP(B1319,'[1]Current Slope List'!$A$29:$M$1904,5,FALSE)</f>
        <v>S</v>
      </c>
      <c r="I1319" s="6" t="s">
        <v>2152</v>
      </c>
      <c r="K1319" s="6">
        <f>VLOOKUP(B1319,'[1]Current Slope List'!$A$29:$M$1904,11,FALSE)</f>
        <v>0</v>
      </c>
      <c r="L1319" s="5" t="s">
        <v>2390</v>
      </c>
      <c r="M1319" s="5" t="s">
        <v>2391</v>
      </c>
      <c r="N1319" s="5" t="s">
        <v>1851</v>
      </c>
      <c r="O1319" s="7" t="s">
        <v>46</v>
      </c>
      <c r="P1319" s="6" t="s">
        <v>49</v>
      </c>
      <c r="Q1319" s="6" t="s">
        <v>49</v>
      </c>
      <c r="R1319" s="6" t="s">
        <v>49</v>
      </c>
      <c r="S1319" s="6" t="s">
        <v>49</v>
      </c>
      <c r="T1319" s="6" t="s">
        <v>49</v>
      </c>
      <c r="U1319" s="6" t="s">
        <v>49</v>
      </c>
      <c r="V1319" s="6" t="s">
        <v>49</v>
      </c>
      <c r="W1319" s="6" t="s">
        <v>49</v>
      </c>
      <c r="X1319" s="6" t="s">
        <v>49</v>
      </c>
      <c r="Y1319" s="6" t="s">
        <v>49</v>
      </c>
      <c r="Z1319" s="6" t="s">
        <v>49</v>
      </c>
      <c r="AA1319" s="9">
        <v>3.4</v>
      </c>
      <c r="AB1319" s="9">
        <v>7</v>
      </c>
      <c r="AC1319" s="9" t="s">
        <v>121</v>
      </c>
      <c r="AD1319" s="9" t="s">
        <v>113</v>
      </c>
      <c r="AE1319" s="9" t="s">
        <v>72</v>
      </c>
      <c r="AF1319" s="5">
        <v>2</v>
      </c>
      <c r="AG1319" s="10">
        <f>VLOOKUP(B1319,[1]NPRS!$A$29:$O$1904,10,FALSE)</f>
        <v>0.69</v>
      </c>
      <c r="AH1319" s="5" t="s">
        <v>1728</v>
      </c>
      <c r="AI1319" s="6" t="str">
        <f>IF(VLOOKUP(B1319,'[1]intensive 2019'!$A$2:$E$145,1,TRUE)=B1319,"Y","N")</f>
        <v>N</v>
      </c>
      <c r="AJ1319" s="6" t="s">
        <v>50</v>
      </c>
      <c r="AL1319" s="6" t="s">
        <v>50</v>
      </c>
      <c r="AM1319" s="6" t="s">
        <v>50</v>
      </c>
      <c r="AN1319" s="6" t="s">
        <v>50</v>
      </c>
      <c r="AO1319" s="6" t="s">
        <v>50</v>
      </c>
      <c r="AP1319" s="6" t="s">
        <v>50</v>
      </c>
    </row>
    <row r="1320" spans="1:42" hidden="1">
      <c r="A1320" s="5">
        <v>1319</v>
      </c>
      <c r="B1320" s="5" t="s">
        <v>2392</v>
      </c>
      <c r="C1320" s="6" t="str">
        <f>IF(VLOOKUP(B1320,'[1]Current Slope List'!$A$29:$M$1904,1,FALSE)=B1320,"Y","N")</f>
        <v>Y</v>
      </c>
      <c r="D1320" s="5" t="str">
        <f>VLOOKUP(B1320,'[1]Current Slope List'!$A$29:$M$1904,2,FALSE)</f>
        <v>15NE-C/CR361</v>
      </c>
      <c r="E1320" s="5">
        <f>VLOOKUP(B1320,'[1]Current Slope List'!$A$29:$M$1904,3,FALSE)</f>
        <v>0</v>
      </c>
      <c r="F1320" s="6" t="str">
        <f t="shared" si="40"/>
        <v>WHOLE</v>
      </c>
      <c r="G1320" s="6" t="str">
        <f>VLOOKUP(B1320,'[1]Current Slope List'!$A$29:$M$1904,4,FALSE)</f>
        <v>WS&amp;L</v>
      </c>
      <c r="H1320" s="6" t="str">
        <f>VLOOKUP(B1320,'[1]Current Slope List'!$A$29:$M$1904,5,FALSE)</f>
        <v>S</v>
      </c>
      <c r="I1320" s="6" t="s">
        <v>2152</v>
      </c>
      <c r="K1320" s="6">
        <f>VLOOKUP(B1320,'[1]Current Slope List'!$A$29:$M$1904,11,FALSE)</f>
        <v>0</v>
      </c>
      <c r="L1320" s="5" t="s">
        <v>2390</v>
      </c>
      <c r="M1320" s="5" t="s">
        <v>2391</v>
      </c>
      <c r="N1320" s="5" t="s">
        <v>1851</v>
      </c>
      <c r="O1320" s="7" t="s">
        <v>46</v>
      </c>
      <c r="P1320" s="7">
        <v>40</v>
      </c>
      <c r="Q1320" s="7">
        <v>3</v>
      </c>
      <c r="R1320" s="7">
        <v>15</v>
      </c>
      <c r="S1320" s="7">
        <f t="shared" si="41"/>
        <v>45</v>
      </c>
      <c r="T1320" s="17">
        <v>0</v>
      </c>
      <c r="U1320" s="17">
        <v>1</v>
      </c>
      <c r="V1320" s="17">
        <v>0</v>
      </c>
      <c r="W1320" s="17">
        <v>0</v>
      </c>
      <c r="X1320" s="17">
        <v>0</v>
      </c>
      <c r="Y1320" s="6" t="s">
        <v>61</v>
      </c>
      <c r="Z1320" s="6" t="s">
        <v>62</v>
      </c>
      <c r="AA1320" s="9" t="s">
        <v>109</v>
      </c>
      <c r="AB1320" s="9" t="s">
        <v>329</v>
      </c>
      <c r="AC1320" s="9" t="s">
        <v>121</v>
      </c>
      <c r="AD1320" s="9" t="s">
        <v>56</v>
      </c>
      <c r="AE1320" s="9" t="s">
        <v>72</v>
      </c>
      <c r="AF1320" s="5">
        <v>2</v>
      </c>
      <c r="AG1320" s="10">
        <f>VLOOKUP(B1320,[1]NPRS!$A$29:$O$1904,10,FALSE)</f>
        <v>0.35</v>
      </c>
      <c r="AH1320" s="5" t="s">
        <v>1698</v>
      </c>
      <c r="AI1320" s="6" t="str">
        <f>IF(VLOOKUP(B1320,'[1]intensive 2019'!$A$2:$E$145,1,TRUE)=B1320,"Y","N")</f>
        <v>N</v>
      </c>
      <c r="AJ1320" s="6" t="s">
        <v>50</v>
      </c>
      <c r="AK1320" s="5">
        <v>3</v>
      </c>
      <c r="AL1320" s="6" t="s">
        <v>50</v>
      </c>
      <c r="AM1320" s="6" t="s">
        <v>50</v>
      </c>
      <c r="AN1320" s="6" t="s">
        <v>50</v>
      </c>
      <c r="AO1320" s="6" t="str">
        <f>IF(VLOOKUP(B1320,[1]Roadside!$B$2:$D$186,1,FALSE)=B1320,"Y","N")</f>
        <v>Y</v>
      </c>
      <c r="AP1320" s="6" t="s">
        <v>50</v>
      </c>
    </row>
    <row r="1321" spans="1:42" hidden="1">
      <c r="A1321" s="5">
        <v>1320</v>
      </c>
      <c r="B1321" s="5" t="s">
        <v>2393</v>
      </c>
      <c r="C1321" s="6" t="str">
        <f>IF(VLOOKUP(B1321,'[1]Current Slope List'!$A$29:$M$1904,1,FALSE)=B1321,"Y","N")</f>
        <v>Y</v>
      </c>
      <c r="D1321" s="5" t="str">
        <f>VLOOKUP(B1321,'[1]Current Slope List'!$A$29:$M$1904,2,FALSE)</f>
        <v>15NE-C/C116</v>
      </c>
      <c r="E1321" s="5">
        <f>VLOOKUP(B1321,'[1]Current Slope List'!$A$29:$M$1904,3,FALSE)</f>
        <v>0</v>
      </c>
      <c r="F1321" s="6" t="str">
        <f t="shared" si="40"/>
        <v>WHOLE</v>
      </c>
      <c r="G1321" s="6" t="str">
        <f>VLOOKUP(B1321,'[1]Current Slope List'!$A$29:$M$1904,4,FALSE)</f>
        <v>WS&amp;L</v>
      </c>
      <c r="H1321" s="6" t="str">
        <f>VLOOKUP(B1321,'[1]Current Slope List'!$A$29:$M$1904,5,FALSE)</f>
        <v>S</v>
      </c>
      <c r="I1321" s="6" t="s">
        <v>2152</v>
      </c>
      <c r="K1321" s="6">
        <f>VLOOKUP(B1321,'[1]Current Slope List'!$A$29:$M$1904,11,FALSE)</f>
        <v>0</v>
      </c>
      <c r="L1321" s="5" t="s">
        <v>2394</v>
      </c>
      <c r="M1321" s="5" t="s">
        <v>2395</v>
      </c>
      <c r="N1321" s="5" t="s">
        <v>2253</v>
      </c>
      <c r="O1321" s="7" t="s">
        <v>46</v>
      </c>
      <c r="P1321" s="7">
        <v>60</v>
      </c>
      <c r="Q1321" s="7">
        <v>9</v>
      </c>
      <c r="R1321" s="7">
        <v>225</v>
      </c>
      <c r="S1321" s="7">
        <f t="shared" si="41"/>
        <v>2025</v>
      </c>
      <c r="T1321" s="17">
        <v>0</v>
      </c>
      <c r="U1321" s="17">
        <v>0</v>
      </c>
      <c r="V1321" s="17">
        <v>1</v>
      </c>
      <c r="W1321" s="17">
        <v>0</v>
      </c>
      <c r="X1321" s="17">
        <v>0</v>
      </c>
      <c r="Y1321" s="6" t="s">
        <v>1701</v>
      </c>
      <c r="Z1321" s="6" t="s">
        <v>62</v>
      </c>
      <c r="AA1321" s="9" t="s">
        <v>116</v>
      </c>
      <c r="AB1321" s="9" t="s">
        <v>116</v>
      </c>
      <c r="AC1321" s="9" t="s">
        <v>116</v>
      </c>
      <c r="AD1321" s="9" t="s">
        <v>116</v>
      </c>
      <c r="AE1321" s="9" t="s">
        <v>49</v>
      </c>
      <c r="AF1321" s="5">
        <v>2</v>
      </c>
      <c r="AG1321" s="10">
        <f>VLOOKUP(B1321,[1]NPRS!$A$29:$O$1904,10,FALSE)</f>
        <v>0</v>
      </c>
      <c r="AH1321" s="5" t="s">
        <v>1698</v>
      </c>
      <c r="AI1321" s="6" t="str">
        <f>IF(VLOOKUP(B1321,'[1]intensive 2019'!$A$2:$E$145,1,TRUE)=B1321,"Y","N")</f>
        <v>N</v>
      </c>
      <c r="AJ1321" s="6" t="str">
        <f>IF(VLOOKUP(B1321,[1]PWI!$A$2:$B$239,1,FALSE)=B1321,"Y","N")</f>
        <v>Y</v>
      </c>
      <c r="AK1321" s="5">
        <v>5</v>
      </c>
      <c r="AL1321" s="6" t="s">
        <v>50</v>
      </c>
      <c r="AM1321" s="6" t="s">
        <v>50</v>
      </c>
      <c r="AN1321" s="6" t="s">
        <v>50</v>
      </c>
      <c r="AO1321" s="6" t="s">
        <v>50</v>
      </c>
      <c r="AP1321" s="6" t="s">
        <v>50</v>
      </c>
    </row>
    <row r="1322" spans="1:42" hidden="1">
      <c r="A1322" s="5">
        <v>1321</v>
      </c>
      <c r="B1322" s="5" t="s">
        <v>2396</v>
      </c>
      <c r="C1322" s="6" t="str">
        <f>IF(VLOOKUP(B1322,'[1]Current Slope List'!$A$29:$M$1904,1,FALSE)=B1322,"Y","N")</f>
        <v>Y</v>
      </c>
      <c r="D1322" s="5" t="str">
        <f>VLOOKUP(B1322,'[1]Current Slope List'!$A$29:$M$1904,2,FALSE)</f>
        <v>15NE-C/C117</v>
      </c>
      <c r="E1322" s="5">
        <f>VLOOKUP(B1322,'[1]Current Slope List'!$A$29:$M$1904,3,FALSE)</f>
        <v>0</v>
      </c>
      <c r="F1322" s="6" t="str">
        <f t="shared" si="40"/>
        <v>WHOLE</v>
      </c>
      <c r="G1322" s="6" t="str">
        <f>VLOOKUP(B1322,'[1]Current Slope List'!$A$29:$M$1904,4,FALSE)</f>
        <v>WS&amp;L</v>
      </c>
      <c r="H1322" s="6" t="str">
        <f>VLOOKUP(B1322,'[1]Current Slope List'!$A$29:$M$1904,5,FALSE)</f>
        <v>S</v>
      </c>
      <c r="I1322" s="6" t="s">
        <v>2152</v>
      </c>
      <c r="K1322" s="6">
        <f>VLOOKUP(B1322,'[1]Current Slope List'!$A$29:$M$1904,11,FALSE)</f>
        <v>0</v>
      </c>
      <c r="L1322" s="5" t="s">
        <v>2394</v>
      </c>
      <c r="M1322" s="5" t="s">
        <v>2397</v>
      </c>
      <c r="N1322" s="5" t="s">
        <v>2253</v>
      </c>
      <c r="O1322" s="7" t="s">
        <v>46</v>
      </c>
      <c r="P1322" s="7">
        <v>65</v>
      </c>
      <c r="Q1322" s="7">
        <v>12</v>
      </c>
      <c r="R1322" s="7">
        <v>130</v>
      </c>
      <c r="S1322" s="7">
        <f t="shared" si="41"/>
        <v>1560</v>
      </c>
      <c r="T1322" s="17">
        <v>0</v>
      </c>
      <c r="U1322" s="17">
        <v>0</v>
      </c>
      <c r="V1322" s="17">
        <v>0</v>
      </c>
      <c r="W1322" s="17">
        <v>1</v>
      </c>
      <c r="X1322" s="17">
        <v>0</v>
      </c>
      <c r="Y1322" s="6" t="s">
        <v>61</v>
      </c>
      <c r="Z1322" s="6" t="s">
        <v>62</v>
      </c>
      <c r="AA1322" s="9" t="s">
        <v>116</v>
      </c>
      <c r="AB1322" s="9" t="s">
        <v>116</v>
      </c>
      <c r="AC1322" s="9" t="s">
        <v>116</v>
      </c>
      <c r="AD1322" s="9" t="s">
        <v>116</v>
      </c>
      <c r="AE1322" s="9" t="s">
        <v>49</v>
      </c>
      <c r="AF1322" s="5">
        <v>1</v>
      </c>
      <c r="AG1322" s="10">
        <f>VLOOKUP(B1322,[1]NPRS!$A$29:$O$1904,10,FALSE)</f>
        <v>7.5</v>
      </c>
      <c r="AH1322" s="5" t="s">
        <v>1698</v>
      </c>
      <c r="AI1322" s="6" t="str">
        <f>IF(VLOOKUP(B1322,'[1]intensive 2019'!$A$2:$E$145,1,TRUE)=B1322,"Y","N")</f>
        <v>N</v>
      </c>
      <c r="AJ1322" s="6" t="s">
        <v>50</v>
      </c>
      <c r="AK1322" s="5">
        <v>1</v>
      </c>
      <c r="AL1322" s="6" t="s">
        <v>50</v>
      </c>
      <c r="AM1322" s="6" t="s">
        <v>50</v>
      </c>
      <c r="AN1322" s="6" t="s">
        <v>50</v>
      </c>
      <c r="AO1322" s="6" t="s">
        <v>50</v>
      </c>
      <c r="AP1322" s="6" t="s">
        <v>50</v>
      </c>
    </row>
    <row r="1323" spans="1:42" hidden="1">
      <c r="A1323" s="5">
        <v>1322</v>
      </c>
      <c r="B1323" s="5" t="s">
        <v>2398</v>
      </c>
      <c r="C1323" s="6" t="str">
        <f>IF(VLOOKUP(B1323,'[1]Current Slope List'!$A$29:$M$1904,1,FALSE)=B1323,"Y","N")</f>
        <v>Y</v>
      </c>
      <c r="D1323" s="5" t="str">
        <f>VLOOKUP(B1323,'[1]Current Slope List'!$A$29:$M$1904,2,FALSE)</f>
        <v>15NE-C/C118</v>
      </c>
      <c r="E1323" s="5">
        <f>VLOOKUP(B1323,'[1]Current Slope List'!$A$29:$M$1904,3,FALSE)</f>
        <v>0</v>
      </c>
      <c r="F1323" s="6" t="str">
        <f t="shared" si="40"/>
        <v>WHOLE</v>
      </c>
      <c r="G1323" s="6" t="str">
        <f>VLOOKUP(B1323,'[1]Current Slope List'!$A$29:$M$1904,4,FALSE)</f>
        <v>WS&amp;L</v>
      </c>
      <c r="H1323" s="6" t="str">
        <f>VLOOKUP(B1323,'[1]Current Slope List'!$A$29:$M$1904,5,FALSE)</f>
        <v>S</v>
      </c>
      <c r="I1323" s="6" t="s">
        <v>2152</v>
      </c>
      <c r="K1323" s="6">
        <f>VLOOKUP(B1323,'[1]Current Slope List'!$A$29:$M$1904,11,FALSE)</f>
        <v>0</v>
      </c>
      <c r="L1323" s="5" t="s">
        <v>2394</v>
      </c>
      <c r="M1323" s="5" t="s">
        <v>2397</v>
      </c>
      <c r="N1323" s="5" t="s">
        <v>2253</v>
      </c>
      <c r="O1323" s="7" t="s">
        <v>46</v>
      </c>
      <c r="P1323" s="7">
        <v>65</v>
      </c>
      <c r="Q1323" s="7">
        <v>12.8</v>
      </c>
      <c r="R1323" s="7">
        <v>120</v>
      </c>
      <c r="S1323" s="7">
        <f t="shared" si="41"/>
        <v>1536</v>
      </c>
      <c r="T1323" s="17">
        <v>0.15</v>
      </c>
      <c r="U1323" s="17">
        <v>0.65</v>
      </c>
      <c r="V1323" s="17">
        <v>0</v>
      </c>
      <c r="W1323" s="17">
        <v>0</v>
      </c>
      <c r="X1323" s="17">
        <v>0.2</v>
      </c>
      <c r="Y1323" s="6" t="s">
        <v>1701</v>
      </c>
      <c r="Z1323" s="6" t="s">
        <v>72</v>
      </c>
      <c r="AA1323" s="9" t="s">
        <v>116</v>
      </c>
      <c r="AB1323" s="9" t="s">
        <v>116</v>
      </c>
      <c r="AC1323" s="9" t="s">
        <v>116</v>
      </c>
      <c r="AD1323" s="9" t="s">
        <v>116</v>
      </c>
      <c r="AE1323" s="9" t="s">
        <v>49</v>
      </c>
      <c r="AF1323" s="5">
        <v>2</v>
      </c>
      <c r="AG1323" s="10">
        <f>VLOOKUP(B1323,[1]NPRS!$A$29:$O$1904,10,FALSE)</f>
        <v>0</v>
      </c>
      <c r="AH1323" s="5" t="s">
        <v>1698</v>
      </c>
      <c r="AI1323" s="6" t="str">
        <f>IF(VLOOKUP(B1323,'[1]intensive 2019'!$A$2:$E$145,1,TRUE)=B1323,"Y","N")</f>
        <v>N</v>
      </c>
      <c r="AJ1323" s="6" t="s">
        <v>50</v>
      </c>
      <c r="AK1323" s="5">
        <v>22</v>
      </c>
      <c r="AL1323" s="6" t="s">
        <v>50</v>
      </c>
      <c r="AM1323" s="6" t="s">
        <v>50</v>
      </c>
      <c r="AN1323" s="6" t="s">
        <v>50</v>
      </c>
      <c r="AO1323" s="6" t="s">
        <v>50</v>
      </c>
      <c r="AP1323" s="6" t="s">
        <v>50</v>
      </c>
    </row>
    <row r="1324" spans="1:42" hidden="1">
      <c r="A1324" s="5">
        <v>1323</v>
      </c>
      <c r="B1324" s="5" t="s">
        <v>2399</v>
      </c>
      <c r="C1324" s="6" t="str">
        <f>IF(VLOOKUP(B1324,'[1]Current Slope List'!$A$29:$M$1904,1,FALSE)=B1324,"Y","N")</f>
        <v>Y</v>
      </c>
      <c r="D1324" s="5" t="str">
        <f>VLOOKUP(B1324,'[1]Current Slope List'!$A$29:$M$1904,2,FALSE)</f>
        <v>15NE-C/C119</v>
      </c>
      <c r="E1324" s="5">
        <f>VLOOKUP(B1324,'[1]Current Slope List'!$A$29:$M$1904,3,FALSE)</f>
        <v>0</v>
      </c>
      <c r="F1324" s="6" t="str">
        <f t="shared" si="40"/>
        <v>WHOLE</v>
      </c>
      <c r="G1324" s="6" t="str">
        <f>VLOOKUP(B1324,'[1]Current Slope List'!$A$29:$M$1904,4,FALSE)</f>
        <v>WS&amp;L</v>
      </c>
      <c r="H1324" s="6" t="str">
        <f>VLOOKUP(B1324,'[1]Current Slope List'!$A$29:$M$1904,5,FALSE)</f>
        <v>S</v>
      </c>
      <c r="I1324" s="6" t="s">
        <v>2152</v>
      </c>
      <c r="K1324" s="6">
        <f>VLOOKUP(B1324,'[1]Current Slope List'!$A$29:$M$1904,11,FALSE)</f>
        <v>0</v>
      </c>
      <c r="L1324" s="5" t="s">
        <v>2394</v>
      </c>
      <c r="M1324" s="5" t="s">
        <v>2397</v>
      </c>
      <c r="N1324" s="5" t="s">
        <v>2253</v>
      </c>
      <c r="O1324" s="7" t="s">
        <v>46</v>
      </c>
      <c r="P1324" s="7">
        <v>35</v>
      </c>
      <c r="Q1324" s="7">
        <v>18</v>
      </c>
      <c r="R1324" s="7">
        <v>78</v>
      </c>
      <c r="S1324" s="7">
        <f t="shared" si="41"/>
        <v>1404</v>
      </c>
      <c r="T1324" s="17">
        <v>0</v>
      </c>
      <c r="U1324" s="17">
        <v>0.8</v>
      </c>
      <c r="V1324" s="17">
        <v>0</v>
      </c>
      <c r="W1324" s="17">
        <v>0.2</v>
      </c>
      <c r="X1324" s="17">
        <v>0</v>
      </c>
      <c r="Y1324" s="6" t="s">
        <v>61</v>
      </c>
      <c r="Z1324" s="6" t="s">
        <v>72</v>
      </c>
      <c r="AA1324" s="9" t="s">
        <v>116</v>
      </c>
      <c r="AB1324" s="9" t="s">
        <v>116</v>
      </c>
      <c r="AC1324" s="9" t="s">
        <v>116</v>
      </c>
      <c r="AD1324" s="9" t="s">
        <v>116</v>
      </c>
      <c r="AE1324" s="9" t="s">
        <v>49</v>
      </c>
      <c r="AF1324" s="5">
        <v>1</v>
      </c>
      <c r="AG1324" s="10">
        <f>VLOOKUP(B1324,[1]NPRS!$A$29:$O$1904,10,FALSE)</f>
        <v>9.61</v>
      </c>
      <c r="AH1324" s="5" t="s">
        <v>1698</v>
      </c>
      <c r="AI1324" s="6" t="str">
        <f>IF(VLOOKUP(B1324,'[1]intensive 2019'!$A$2:$E$145,1,TRUE)=B1324,"Y","N")</f>
        <v>N</v>
      </c>
      <c r="AJ1324" s="6" t="str">
        <f>IF(VLOOKUP(B1324,[1]PWI!$A$2:$B$239,1,FALSE)=B1324,"Y","N")</f>
        <v>Y</v>
      </c>
      <c r="AK1324" s="5">
        <v>66</v>
      </c>
      <c r="AL1324" s="6" t="s">
        <v>50</v>
      </c>
      <c r="AM1324" s="6" t="s">
        <v>50</v>
      </c>
      <c r="AN1324" s="6" t="s">
        <v>50</v>
      </c>
      <c r="AO1324" s="6" t="s">
        <v>50</v>
      </c>
      <c r="AP1324" s="6" t="s">
        <v>50</v>
      </c>
    </row>
    <row r="1325" spans="1:42" hidden="1">
      <c r="A1325" s="5">
        <v>1324</v>
      </c>
      <c r="B1325" s="5" t="s">
        <v>2400</v>
      </c>
      <c r="C1325" s="6" t="str">
        <f>IF(VLOOKUP(B1325,'[1]Current Slope List'!$A$29:$M$1904,1,FALSE)=B1325,"Y","N")</f>
        <v>Y</v>
      </c>
      <c r="D1325" s="5" t="str">
        <f>VLOOKUP(B1325,'[1]Current Slope List'!$A$29:$M$1904,2,FALSE)</f>
        <v>15NE-C/C120</v>
      </c>
      <c r="E1325" s="5">
        <f>VLOOKUP(B1325,'[1]Current Slope List'!$A$29:$M$1904,3,FALSE)</f>
        <v>0</v>
      </c>
      <c r="F1325" s="6" t="str">
        <f t="shared" si="40"/>
        <v>WHOLE</v>
      </c>
      <c r="G1325" s="6" t="str">
        <f>VLOOKUP(B1325,'[1]Current Slope List'!$A$29:$M$1904,4,FALSE)</f>
        <v>WS&amp;L</v>
      </c>
      <c r="H1325" s="6" t="str">
        <f>VLOOKUP(B1325,'[1]Current Slope List'!$A$29:$M$1904,5,FALSE)</f>
        <v>S</v>
      </c>
      <c r="I1325" s="6" t="s">
        <v>2152</v>
      </c>
      <c r="K1325" s="6">
        <f>VLOOKUP(B1325,'[1]Current Slope List'!$A$29:$M$1904,11,FALSE)</f>
        <v>0</v>
      </c>
      <c r="L1325" s="5" t="s">
        <v>2394</v>
      </c>
      <c r="M1325" s="5" t="s">
        <v>2397</v>
      </c>
      <c r="N1325" s="5" t="s">
        <v>2253</v>
      </c>
      <c r="O1325" s="7" t="s">
        <v>46</v>
      </c>
      <c r="P1325" s="7">
        <v>50</v>
      </c>
      <c r="Q1325" s="7">
        <v>9</v>
      </c>
      <c r="R1325" s="7">
        <v>150</v>
      </c>
      <c r="S1325" s="7">
        <f t="shared" si="41"/>
        <v>1350</v>
      </c>
      <c r="T1325" s="17">
        <v>0</v>
      </c>
      <c r="U1325" s="17">
        <v>0</v>
      </c>
      <c r="V1325" s="17">
        <v>0</v>
      </c>
      <c r="W1325" s="17">
        <v>1</v>
      </c>
      <c r="X1325" s="17">
        <v>0</v>
      </c>
      <c r="Y1325" s="6" t="s">
        <v>61</v>
      </c>
      <c r="Z1325" s="6" t="s">
        <v>62</v>
      </c>
      <c r="AA1325" s="9" t="s">
        <v>116</v>
      </c>
      <c r="AB1325" s="9" t="s">
        <v>116</v>
      </c>
      <c r="AC1325" s="9" t="s">
        <v>116</v>
      </c>
      <c r="AD1325" s="9" t="s">
        <v>116</v>
      </c>
      <c r="AE1325" s="9" t="s">
        <v>49</v>
      </c>
      <c r="AF1325" s="5">
        <v>1</v>
      </c>
      <c r="AG1325" s="10">
        <f>VLOOKUP(B1325,[1]NPRS!$A$29:$O$1904,10,FALSE)</f>
        <v>0.53</v>
      </c>
      <c r="AH1325" s="5" t="s">
        <v>1728</v>
      </c>
      <c r="AI1325" s="6" t="str">
        <f>IF(VLOOKUP(B1325,'[1]intensive 2019'!$A$2:$E$145,1,TRUE)=B1325,"Y","N")</f>
        <v>N</v>
      </c>
      <c r="AJ1325" s="6" t="s">
        <v>50</v>
      </c>
      <c r="AL1325" s="6" t="s">
        <v>50</v>
      </c>
      <c r="AM1325" s="6" t="s">
        <v>50</v>
      </c>
      <c r="AN1325" s="6" t="s">
        <v>50</v>
      </c>
      <c r="AO1325" s="6" t="s">
        <v>50</v>
      </c>
      <c r="AP1325" s="6" t="s">
        <v>50</v>
      </c>
    </row>
    <row r="1326" spans="1:42" hidden="1">
      <c r="A1326" s="5">
        <v>1325</v>
      </c>
      <c r="B1326" s="5" t="s">
        <v>2401</v>
      </c>
      <c r="C1326" s="6" t="str">
        <f>IF(VLOOKUP(B1326,'[1]Current Slope List'!$A$29:$M$1904,1,FALSE)=B1326,"Y","N")</f>
        <v>Y</v>
      </c>
      <c r="D1326" s="5" t="str">
        <f>VLOOKUP(B1326,'[1]Current Slope List'!$A$29:$M$1904,2,FALSE)</f>
        <v>15NE-C/C140</v>
      </c>
      <c r="E1326" s="5">
        <f>VLOOKUP(B1326,'[1]Current Slope List'!$A$29:$M$1904,3,FALSE)</f>
        <v>0</v>
      </c>
      <c r="F1326" s="6" t="str">
        <f t="shared" si="40"/>
        <v>WHOLE</v>
      </c>
      <c r="G1326" s="6" t="str">
        <f>VLOOKUP(B1326,'[1]Current Slope List'!$A$29:$M$1904,4,FALSE)</f>
        <v>WS&amp;L</v>
      </c>
      <c r="H1326" s="6" t="str">
        <f>VLOOKUP(B1326,'[1]Current Slope List'!$A$29:$M$1904,5,FALSE)</f>
        <v>S</v>
      </c>
      <c r="I1326" s="6" t="s">
        <v>2152</v>
      </c>
      <c r="K1326" s="6">
        <f>VLOOKUP(B1326,'[1]Current Slope List'!$A$29:$M$1904,11,FALSE)</f>
        <v>0</v>
      </c>
      <c r="L1326" s="5" t="s">
        <v>2394</v>
      </c>
      <c r="M1326" s="5" t="s">
        <v>2397</v>
      </c>
      <c r="N1326" s="5" t="s">
        <v>2253</v>
      </c>
      <c r="O1326" s="7" t="s">
        <v>46</v>
      </c>
      <c r="P1326" s="7">
        <v>70</v>
      </c>
      <c r="Q1326" s="7">
        <v>4.5</v>
      </c>
      <c r="R1326" s="7">
        <v>28</v>
      </c>
      <c r="S1326" s="7">
        <f t="shared" si="41"/>
        <v>126</v>
      </c>
      <c r="T1326" s="17">
        <v>0</v>
      </c>
      <c r="U1326" s="17">
        <v>1</v>
      </c>
      <c r="V1326" s="17">
        <v>0</v>
      </c>
      <c r="W1326" s="17">
        <v>0</v>
      </c>
      <c r="X1326" s="17">
        <v>0</v>
      </c>
      <c r="Y1326" s="6" t="s">
        <v>78</v>
      </c>
      <c r="Z1326" s="6" t="s">
        <v>62</v>
      </c>
      <c r="AA1326" s="9" t="s">
        <v>116</v>
      </c>
      <c r="AB1326" s="9" t="s">
        <v>116</v>
      </c>
      <c r="AC1326" s="9" t="s">
        <v>116</v>
      </c>
      <c r="AD1326" s="9" t="s">
        <v>116</v>
      </c>
      <c r="AE1326" s="9" t="s">
        <v>49</v>
      </c>
      <c r="AF1326" s="5">
        <v>2</v>
      </c>
      <c r="AG1326" s="10">
        <f>VLOOKUP(B1326,[1]NPRS!$A$29:$O$1904,10,FALSE)</f>
        <v>0.82</v>
      </c>
      <c r="AH1326" s="5" t="s">
        <v>1698</v>
      </c>
      <c r="AI1326" s="6" t="str">
        <f>IF(VLOOKUP(B1326,'[1]intensive 2019'!$A$2:$E$145,1,TRUE)=B1326,"Y","N")</f>
        <v>N</v>
      </c>
      <c r="AJ1326" s="6" t="s">
        <v>50</v>
      </c>
      <c r="AK1326" s="5">
        <v>3</v>
      </c>
      <c r="AL1326" s="6" t="s">
        <v>50</v>
      </c>
      <c r="AM1326" s="6" t="s">
        <v>50</v>
      </c>
      <c r="AN1326" s="6" t="s">
        <v>50</v>
      </c>
      <c r="AO1326" s="6" t="s">
        <v>50</v>
      </c>
      <c r="AP1326" s="6" t="s">
        <v>50</v>
      </c>
    </row>
    <row r="1327" spans="1:42" hidden="1">
      <c r="A1327" s="5">
        <v>1326</v>
      </c>
      <c r="B1327" s="5" t="s">
        <v>2402</v>
      </c>
      <c r="C1327" s="6" t="str">
        <f>IF(VLOOKUP(B1327,'[1]Current Slope List'!$A$29:$M$1904,1,FALSE)=B1327,"Y","N")</f>
        <v>Y</v>
      </c>
      <c r="D1327" s="5" t="str">
        <f>VLOOKUP(B1327,'[1]Current Slope List'!$A$29:$M$1904,2,FALSE)</f>
        <v>15NE-C/C280</v>
      </c>
      <c r="E1327" s="5">
        <f>VLOOKUP(B1327,'[1]Current Slope List'!$A$29:$M$1904,3,FALSE)</f>
        <v>0</v>
      </c>
      <c r="F1327" s="6" t="str">
        <f t="shared" si="40"/>
        <v>WHOLE</v>
      </c>
      <c r="G1327" s="6" t="str">
        <f>VLOOKUP(B1327,'[1]Current Slope List'!$A$29:$M$1904,4,FALSE)</f>
        <v>WS&amp;L</v>
      </c>
      <c r="H1327" s="6" t="str">
        <f>VLOOKUP(B1327,'[1]Current Slope List'!$A$29:$M$1904,5,FALSE)</f>
        <v>S</v>
      </c>
      <c r="I1327" s="6" t="s">
        <v>2152</v>
      </c>
      <c r="K1327" s="6">
        <f>VLOOKUP(B1327,'[1]Current Slope List'!$A$29:$M$1904,11,FALSE)</f>
        <v>0</v>
      </c>
      <c r="L1327" s="5" t="s">
        <v>2394</v>
      </c>
      <c r="M1327" s="5" t="s">
        <v>2397</v>
      </c>
      <c r="N1327" s="5" t="s">
        <v>2253</v>
      </c>
      <c r="O1327" s="7" t="s">
        <v>46</v>
      </c>
      <c r="P1327" s="7">
        <v>48</v>
      </c>
      <c r="Q1327" s="7">
        <v>9</v>
      </c>
      <c r="R1327" s="7">
        <v>70</v>
      </c>
      <c r="S1327" s="7">
        <f t="shared" si="41"/>
        <v>630</v>
      </c>
      <c r="T1327" s="17">
        <v>0</v>
      </c>
      <c r="U1327" s="17">
        <v>1</v>
      </c>
      <c r="V1327" s="17">
        <v>0</v>
      </c>
      <c r="W1327" s="17">
        <v>0</v>
      </c>
      <c r="X1327" s="17">
        <v>0</v>
      </c>
      <c r="Y1327" s="6" t="s">
        <v>78</v>
      </c>
      <c r="Z1327" s="6" t="s">
        <v>62</v>
      </c>
      <c r="AA1327" s="9" t="s">
        <v>116</v>
      </c>
      <c r="AB1327" s="9" t="s">
        <v>116</v>
      </c>
      <c r="AC1327" s="9" t="s">
        <v>116</v>
      </c>
      <c r="AD1327" s="9" t="s">
        <v>116</v>
      </c>
      <c r="AE1327" s="9" t="s">
        <v>49</v>
      </c>
      <c r="AF1327" s="5">
        <v>1</v>
      </c>
      <c r="AG1327" s="10">
        <f>VLOOKUP(B1327,[1]NPRS!$A$29:$O$1904,10,FALSE)</f>
        <v>0</v>
      </c>
      <c r="AH1327" s="5" t="s">
        <v>1698</v>
      </c>
      <c r="AI1327" s="6" t="str">
        <f>IF(VLOOKUP(B1327,'[1]intensive 2019'!$A$2:$E$145,1,TRUE)=B1327,"Y","N")</f>
        <v>N</v>
      </c>
      <c r="AJ1327" s="6" t="s">
        <v>50</v>
      </c>
      <c r="AK1327" s="5">
        <v>44</v>
      </c>
      <c r="AL1327" s="6" t="s">
        <v>50</v>
      </c>
      <c r="AM1327" s="6" t="str">
        <f>IF(VLOOKUP(B1327,'[1]Ficus Elastica'!$A$2:$B$33,1,FALSE)=B1327,"Y","N")</f>
        <v>Y</v>
      </c>
      <c r="AN1327" s="6" t="s">
        <v>50</v>
      </c>
      <c r="AO1327" s="6" t="s">
        <v>50</v>
      </c>
      <c r="AP1327" s="6" t="s">
        <v>50</v>
      </c>
    </row>
    <row r="1328" spans="1:42" hidden="1">
      <c r="A1328" s="5">
        <v>1327</v>
      </c>
      <c r="B1328" s="5" t="s">
        <v>2403</v>
      </c>
      <c r="C1328" s="6" t="str">
        <f>IF(VLOOKUP(B1328,'[1]Current Slope List'!$A$29:$M$1904,1,FALSE)=B1328,"Y","N")</f>
        <v>Y</v>
      </c>
      <c r="D1328" s="5" t="str">
        <f>VLOOKUP(B1328,'[1]Current Slope List'!$A$29:$M$1904,2,FALSE)</f>
        <v>15NE-C/C281</v>
      </c>
      <c r="E1328" s="5">
        <f>VLOOKUP(B1328,'[1]Current Slope List'!$A$29:$M$1904,3,FALSE)</f>
        <v>0</v>
      </c>
      <c r="F1328" s="6" t="str">
        <f t="shared" si="40"/>
        <v>WHOLE</v>
      </c>
      <c r="G1328" s="6" t="str">
        <f>VLOOKUP(B1328,'[1]Current Slope List'!$A$29:$M$1904,4,FALSE)</f>
        <v>WS&amp;L</v>
      </c>
      <c r="H1328" s="6" t="str">
        <f>VLOOKUP(B1328,'[1]Current Slope List'!$A$29:$M$1904,5,FALSE)</f>
        <v>S</v>
      </c>
      <c r="I1328" s="6" t="s">
        <v>2152</v>
      </c>
      <c r="K1328" s="6">
        <f>VLOOKUP(B1328,'[1]Current Slope List'!$A$29:$M$1904,11,FALSE)</f>
        <v>0</v>
      </c>
      <c r="L1328" s="5" t="s">
        <v>2394</v>
      </c>
      <c r="M1328" s="5" t="s">
        <v>2397</v>
      </c>
      <c r="N1328" s="5" t="s">
        <v>2253</v>
      </c>
      <c r="O1328" s="7" t="s">
        <v>46</v>
      </c>
      <c r="P1328" s="7">
        <v>45</v>
      </c>
      <c r="Q1328" s="7">
        <v>6</v>
      </c>
      <c r="R1328" s="7">
        <v>48</v>
      </c>
      <c r="S1328" s="7">
        <f t="shared" si="41"/>
        <v>288</v>
      </c>
      <c r="T1328" s="17">
        <v>0</v>
      </c>
      <c r="U1328" s="17">
        <v>1</v>
      </c>
      <c r="V1328" s="17">
        <v>0</v>
      </c>
      <c r="W1328" s="17">
        <v>0</v>
      </c>
      <c r="X1328" s="17">
        <v>0</v>
      </c>
      <c r="Y1328" s="6" t="s">
        <v>78</v>
      </c>
      <c r="Z1328" s="6" t="s">
        <v>62</v>
      </c>
      <c r="AA1328" s="9" t="s">
        <v>116</v>
      </c>
      <c r="AB1328" s="9" t="s">
        <v>116</v>
      </c>
      <c r="AC1328" s="9" t="s">
        <v>116</v>
      </c>
      <c r="AD1328" s="9" t="s">
        <v>116</v>
      </c>
      <c r="AE1328" s="9" t="s">
        <v>49</v>
      </c>
      <c r="AF1328" s="5">
        <v>1</v>
      </c>
      <c r="AG1328" s="10">
        <f>VLOOKUP(B1328,[1]NPRS!$A$29:$O$1904,10,FALSE)</f>
        <v>0</v>
      </c>
      <c r="AH1328" s="5" t="s">
        <v>1698</v>
      </c>
      <c r="AI1328" s="6" t="str">
        <f>IF(VLOOKUP(B1328,'[1]intensive 2019'!$A$2:$E$145,1,TRUE)=B1328,"Y","N")</f>
        <v>N</v>
      </c>
      <c r="AJ1328" s="6" t="str">
        <f>IF(VLOOKUP(B1328,[1]PWI!$A$2:$B$239,1,FALSE)=B1328,"Y","N")</f>
        <v>Y</v>
      </c>
      <c r="AK1328" s="5">
        <v>16</v>
      </c>
      <c r="AL1328" s="6" t="s">
        <v>50</v>
      </c>
      <c r="AM1328" s="6" t="s">
        <v>50</v>
      </c>
      <c r="AN1328" s="6" t="s">
        <v>50</v>
      </c>
      <c r="AO1328" s="6" t="s">
        <v>50</v>
      </c>
      <c r="AP1328" s="6" t="s">
        <v>50</v>
      </c>
    </row>
    <row r="1329" spans="1:42" hidden="1">
      <c r="A1329" s="5">
        <v>1328</v>
      </c>
      <c r="B1329" s="5" t="s">
        <v>2404</v>
      </c>
      <c r="C1329" s="6" t="str">
        <f>IF(VLOOKUP(B1329,'[1]Current Slope List'!$A$29:$M$1904,1,FALSE)=B1329,"Y","N")</f>
        <v>Y</v>
      </c>
      <c r="D1329" s="5" t="str">
        <f>VLOOKUP(B1329,'[1]Current Slope List'!$A$29:$M$1904,2,FALSE)</f>
        <v>15NE-C/C283</v>
      </c>
      <c r="E1329" s="5">
        <f>VLOOKUP(B1329,'[1]Current Slope List'!$A$29:$M$1904,3,FALSE)</f>
        <v>0</v>
      </c>
      <c r="F1329" s="6" t="str">
        <f t="shared" si="40"/>
        <v>WHOLE</v>
      </c>
      <c r="G1329" s="6" t="str">
        <f>VLOOKUP(B1329,'[1]Current Slope List'!$A$29:$M$1904,4,FALSE)</f>
        <v>WS&amp;L</v>
      </c>
      <c r="H1329" s="6" t="str">
        <f>VLOOKUP(B1329,'[1]Current Slope List'!$A$29:$M$1904,5,FALSE)</f>
        <v>S</v>
      </c>
      <c r="I1329" s="6" t="s">
        <v>2152</v>
      </c>
      <c r="K1329" s="6">
        <f>VLOOKUP(B1329,'[1]Current Slope List'!$A$29:$M$1904,11,FALSE)</f>
        <v>0</v>
      </c>
      <c r="L1329" s="5" t="s">
        <v>2394</v>
      </c>
      <c r="M1329" s="5" t="s">
        <v>2397</v>
      </c>
      <c r="N1329" s="5" t="s">
        <v>2253</v>
      </c>
      <c r="O1329" s="7" t="s">
        <v>46</v>
      </c>
      <c r="P1329" s="7">
        <v>40</v>
      </c>
      <c r="Q1329" s="7">
        <v>6</v>
      </c>
      <c r="R1329" s="7">
        <v>67</v>
      </c>
      <c r="S1329" s="7">
        <f t="shared" si="41"/>
        <v>402</v>
      </c>
      <c r="T1329" s="17">
        <v>0</v>
      </c>
      <c r="U1329" s="17">
        <v>0.75</v>
      </c>
      <c r="V1329" s="17">
        <v>0</v>
      </c>
      <c r="W1329" s="17">
        <v>0</v>
      </c>
      <c r="X1329" s="17">
        <v>0.25</v>
      </c>
      <c r="Y1329" s="6" t="s">
        <v>78</v>
      </c>
      <c r="Z1329" s="6" t="s">
        <v>72</v>
      </c>
      <c r="AA1329" s="9" t="s">
        <v>116</v>
      </c>
      <c r="AB1329" s="9" t="s">
        <v>116</v>
      </c>
      <c r="AC1329" s="9" t="s">
        <v>116</v>
      </c>
      <c r="AD1329" s="9" t="s">
        <v>116</v>
      </c>
      <c r="AE1329" s="9" t="s">
        <v>49</v>
      </c>
      <c r="AF1329" s="5">
        <v>1</v>
      </c>
      <c r="AG1329" s="10">
        <f>VLOOKUP(B1329,[1]NPRS!$A$29:$O$1904,10,FALSE)</f>
        <v>0</v>
      </c>
      <c r="AH1329" s="5" t="s">
        <v>1698</v>
      </c>
      <c r="AI1329" s="6" t="str">
        <f>IF(VLOOKUP(B1329,'[1]intensive 2019'!$A$2:$E$145,1,TRUE)=B1329,"Y","N")</f>
        <v>N</v>
      </c>
      <c r="AJ1329" s="6" t="s">
        <v>50</v>
      </c>
      <c r="AK1329" s="5">
        <v>9</v>
      </c>
      <c r="AL1329" s="6" t="s">
        <v>50</v>
      </c>
      <c r="AM1329" s="6" t="s">
        <v>50</v>
      </c>
      <c r="AN1329" s="6" t="s">
        <v>50</v>
      </c>
      <c r="AO1329" s="6" t="s">
        <v>50</v>
      </c>
      <c r="AP1329" s="6" t="s">
        <v>50</v>
      </c>
    </row>
    <row r="1330" spans="1:42" hidden="1">
      <c r="A1330" s="5">
        <v>1329</v>
      </c>
      <c r="B1330" s="5" t="s">
        <v>2405</v>
      </c>
      <c r="C1330" s="6" t="str">
        <f>IF(VLOOKUP(B1330,'[1]Current Slope List'!$A$29:$M$1904,1,FALSE)=B1330,"Y","N")</f>
        <v>Y</v>
      </c>
      <c r="D1330" s="5" t="str">
        <f>VLOOKUP(B1330,'[1]Current Slope List'!$A$29:$M$1904,2,FALSE)</f>
        <v>15NE-C/C285</v>
      </c>
      <c r="E1330" s="5">
        <f>VLOOKUP(B1330,'[1]Current Slope List'!$A$29:$M$1904,3,FALSE)</f>
        <v>0</v>
      </c>
      <c r="F1330" s="6" t="str">
        <f t="shared" si="40"/>
        <v>WHOLE</v>
      </c>
      <c r="G1330" s="6" t="str">
        <f>VLOOKUP(B1330,'[1]Current Slope List'!$A$29:$M$1904,4,FALSE)</f>
        <v>WS&amp;L</v>
      </c>
      <c r="H1330" s="6" t="str">
        <f>VLOOKUP(B1330,'[1]Current Slope List'!$A$29:$M$1904,5,FALSE)</f>
        <v>S</v>
      </c>
      <c r="I1330" s="6" t="s">
        <v>2152</v>
      </c>
      <c r="K1330" s="6">
        <f>VLOOKUP(B1330,'[1]Current Slope List'!$A$29:$M$1904,11,FALSE)</f>
        <v>0</v>
      </c>
      <c r="L1330" s="5" t="s">
        <v>2394</v>
      </c>
      <c r="M1330" s="5" t="s">
        <v>2397</v>
      </c>
      <c r="N1330" s="5" t="s">
        <v>2253</v>
      </c>
      <c r="O1330" s="7" t="s">
        <v>125</v>
      </c>
      <c r="P1330" s="7">
        <v>60</v>
      </c>
      <c r="Q1330" s="7">
        <v>4.5</v>
      </c>
      <c r="R1330" s="7">
        <v>40</v>
      </c>
      <c r="S1330" s="7">
        <f t="shared" si="41"/>
        <v>180</v>
      </c>
      <c r="T1330" s="17">
        <v>0</v>
      </c>
      <c r="U1330" s="17">
        <v>0</v>
      </c>
      <c r="V1330" s="17">
        <v>1</v>
      </c>
      <c r="W1330" s="17">
        <v>0</v>
      </c>
      <c r="X1330" s="17">
        <v>0</v>
      </c>
      <c r="Y1330" s="6" t="s">
        <v>61</v>
      </c>
      <c r="Z1330" s="6" t="s">
        <v>72</v>
      </c>
      <c r="AA1330" s="9" t="s">
        <v>116</v>
      </c>
      <c r="AB1330" s="9" t="s">
        <v>116</v>
      </c>
      <c r="AC1330" s="9" t="s">
        <v>116</v>
      </c>
      <c r="AD1330" s="9" t="s">
        <v>116</v>
      </c>
      <c r="AE1330" s="9" t="s">
        <v>49</v>
      </c>
      <c r="AF1330" s="5">
        <v>3</v>
      </c>
      <c r="AG1330" s="10">
        <f>VLOOKUP(B1330,[1]NPRS!$A$29:$O$1904,10,FALSE)</f>
        <v>0</v>
      </c>
      <c r="AH1330" s="5" t="s">
        <v>1698</v>
      </c>
      <c r="AI1330" s="6" t="str">
        <f>IF(VLOOKUP(B1330,'[1]intensive 2019'!$A$2:$E$145,1,TRUE)=B1330,"Y","N")</f>
        <v>N</v>
      </c>
      <c r="AJ1330" s="6" t="s">
        <v>50</v>
      </c>
      <c r="AK1330" s="5">
        <v>2</v>
      </c>
      <c r="AL1330" s="6" t="s">
        <v>50</v>
      </c>
      <c r="AM1330" s="6" t="s">
        <v>50</v>
      </c>
      <c r="AN1330" s="6" t="s">
        <v>50</v>
      </c>
      <c r="AO1330" s="6" t="s">
        <v>50</v>
      </c>
      <c r="AP1330" s="6" t="s">
        <v>50</v>
      </c>
    </row>
    <row r="1331" spans="1:42" hidden="1">
      <c r="A1331" s="5">
        <v>1330</v>
      </c>
      <c r="B1331" s="5" t="s">
        <v>2406</v>
      </c>
      <c r="C1331" s="6" t="str">
        <f>IF(VLOOKUP(B1331,'[1]Current Slope List'!$A$29:$M$1904,1,FALSE)=B1331,"Y","N")</f>
        <v>Y</v>
      </c>
      <c r="D1331" s="5" t="str">
        <f>VLOOKUP(B1331,'[1]Current Slope List'!$A$29:$M$1904,2,FALSE)</f>
        <v>15NE-C/C309</v>
      </c>
      <c r="E1331" s="5">
        <f>VLOOKUP(B1331,'[1]Current Slope List'!$A$29:$M$1904,3,FALSE)</f>
        <v>0</v>
      </c>
      <c r="F1331" s="6" t="str">
        <f t="shared" si="40"/>
        <v>WHOLE</v>
      </c>
      <c r="G1331" s="6" t="str">
        <f>VLOOKUP(B1331,'[1]Current Slope List'!$A$29:$M$1904,4,FALSE)</f>
        <v>WS&amp;L</v>
      </c>
      <c r="H1331" s="6" t="str">
        <f>VLOOKUP(B1331,'[1]Current Slope List'!$A$29:$M$1904,5,FALSE)</f>
        <v>S</v>
      </c>
      <c r="I1331" s="6" t="s">
        <v>2152</v>
      </c>
      <c r="K1331" s="6">
        <f>VLOOKUP(B1331,'[1]Current Slope List'!$A$29:$M$1904,11,FALSE)</f>
        <v>0</v>
      </c>
      <c r="L1331" s="5" t="s">
        <v>2394</v>
      </c>
      <c r="M1331" s="5" t="s">
        <v>2397</v>
      </c>
      <c r="N1331" s="5" t="s">
        <v>2253</v>
      </c>
      <c r="O1331" s="7" t="s">
        <v>46</v>
      </c>
      <c r="P1331" s="7">
        <v>43</v>
      </c>
      <c r="Q1331" s="7">
        <v>10</v>
      </c>
      <c r="R1331" s="7">
        <v>70</v>
      </c>
      <c r="S1331" s="7">
        <f t="shared" si="41"/>
        <v>700</v>
      </c>
      <c r="T1331" s="17">
        <v>0</v>
      </c>
      <c r="U1331" s="17">
        <v>1</v>
      </c>
      <c r="V1331" s="17">
        <v>0</v>
      </c>
      <c r="W1331" s="17">
        <v>0</v>
      </c>
      <c r="X1331" s="17">
        <v>0</v>
      </c>
      <c r="Y1331" s="6" t="s">
        <v>61</v>
      </c>
      <c r="Z1331" s="6" t="s">
        <v>62</v>
      </c>
      <c r="AA1331" s="9" t="s">
        <v>116</v>
      </c>
      <c r="AB1331" s="9" t="s">
        <v>116</v>
      </c>
      <c r="AC1331" s="9" t="s">
        <v>116</v>
      </c>
      <c r="AD1331" s="9" t="s">
        <v>116</v>
      </c>
      <c r="AE1331" s="9" t="s">
        <v>49</v>
      </c>
      <c r="AF1331" s="5">
        <v>2</v>
      </c>
      <c r="AG1331" s="10">
        <f>VLOOKUP(B1331,[1]NPRS!$A$29:$O$1904,10,FALSE)</f>
        <v>0.33</v>
      </c>
      <c r="AH1331" s="5" t="s">
        <v>1698</v>
      </c>
      <c r="AI1331" s="6" t="str">
        <f>IF(VLOOKUP(B1331,'[1]intensive 2019'!$A$2:$E$145,1,TRUE)=B1331,"Y","N")</f>
        <v>N</v>
      </c>
      <c r="AJ1331" s="6" t="s">
        <v>50</v>
      </c>
      <c r="AK1331" s="5">
        <v>8</v>
      </c>
      <c r="AL1331" s="6" t="s">
        <v>50</v>
      </c>
      <c r="AM1331" s="6" t="s">
        <v>50</v>
      </c>
      <c r="AN1331" s="6" t="s">
        <v>50</v>
      </c>
      <c r="AO1331" s="6" t="s">
        <v>50</v>
      </c>
      <c r="AP1331" s="6" t="s">
        <v>50</v>
      </c>
    </row>
    <row r="1332" spans="1:42" hidden="1">
      <c r="A1332" s="5">
        <v>1331</v>
      </c>
      <c r="B1332" s="5" t="s">
        <v>2407</v>
      </c>
      <c r="C1332" s="6" t="str">
        <f>IF(VLOOKUP(B1332,'[1]Current Slope List'!$A$29:$M$1904,1,FALSE)=B1332,"Y","N")</f>
        <v>Y</v>
      </c>
      <c r="D1332" s="5" t="str">
        <f>VLOOKUP(B1332,'[1]Current Slope List'!$A$29:$M$1904,2,FALSE)</f>
        <v>15NE-C/C310</v>
      </c>
      <c r="E1332" s="5">
        <f>VLOOKUP(B1332,'[1]Current Slope List'!$A$29:$M$1904,3,FALSE)</f>
        <v>0</v>
      </c>
      <c r="F1332" s="6" t="str">
        <f t="shared" si="40"/>
        <v>WHOLE</v>
      </c>
      <c r="G1332" s="6" t="str">
        <f>VLOOKUP(B1332,'[1]Current Slope List'!$A$29:$M$1904,4,FALSE)</f>
        <v>WS&amp;L</v>
      </c>
      <c r="H1332" s="6" t="str">
        <f>VLOOKUP(B1332,'[1]Current Slope List'!$A$29:$M$1904,5,FALSE)</f>
        <v>S</v>
      </c>
      <c r="I1332" s="6" t="s">
        <v>2152</v>
      </c>
      <c r="K1332" s="6">
        <f>VLOOKUP(B1332,'[1]Current Slope List'!$A$29:$M$1904,11,FALSE)</f>
        <v>0</v>
      </c>
      <c r="L1332" s="5" t="s">
        <v>2394</v>
      </c>
      <c r="M1332" s="5" t="s">
        <v>2397</v>
      </c>
      <c r="N1332" s="5" t="s">
        <v>2253</v>
      </c>
      <c r="O1332" s="7" t="s">
        <v>46</v>
      </c>
      <c r="P1332" s="7">
        <v>62</v>
      </c>
      <c r="Q1332" s="7">
        <v>3.5</v>
      </c>
      <c r="R1332" s="7">
        <v>30</v>
      </c>
      <c r="S1332" s="7">
        <f t="shared" si="41"/>
        <v>105</v>
      </c>
      <c r="T1332" s="17">
        <v>0</v>
      </c>
      <c r="U1332" s="17">
        <v>0</v>
      </c>
      <c r="V1332" s="17">
        <v>0</v>
      </c>
      <c r="W1332" s="17">
        <v>1</v>
      </c>
      <c r="X1332" s="17">
        <v>0</v>
      </c>
      <c r="Y1332" s="6" t="s">
        <v>61</v>
      </c>
      <c r="Z1332" s="6" t="s">
        <v>72</v>
      </c>
      <c r="AA1332" s="9" t="s">
        <v>116</v>
      </c>
      <c r="AB1332" s="9" t="s">
        <v>116</v>
      </c>
      <c r="AC1332" s="9" t="s">
        <v>116</v>
      </c>
      <c r="AD1332" s="9" t="s">
        <v>116</v>
      </c>
      <c r="AE1332" s="9" t="s">
        <v>49</v>
      </c>
      <c r="AF1332" s="5">
        <v>3</v>
      </c>
      <c r="AG1332" s="10">
        <f>VLOOKUP(B1332,[1]NPRS!$A$29:$O$1904,10,FALSE)</f>
        <v>0</v>
      </c>
      <c r="AH1332" s="5" t="s">
        <v>1698</v>
      </c>
      <c r="AI1332" s="6" t="str">
        <f>IF(VLOOKUP(B1332,'[1]intensive 2019'!$A$2:$E$145,1,TRUE)=B1332,"Y","N")</f>
        <v>N</v>
      </c>
      <c r="AJ1332" s="6" t="s">
        <v>50</v>
      </c>
      <c r="AK1332" s="5">
        <v>2</v>
      </c>
      <c r="AL1332" s="6" t="s">
        <v>50</v>
      </c>
      <c r="AM1332" s="6" t="s">
        <v>50</v>
      </c>
      <c r="AN1332" s="6" t="s">
        <v>50</v>
      </c>
      <c r="AO1332" s="6" t="s">
        <v>50</v>
      </c>
      <c r="AP1332" s="6" t="s">
        <v>50</v>
      </c>
    </row>
    <row r="1333" spans="1:42" hidden="1">
      <c r="A1333" s="5">
        <v>1332</v>
      </c>
      <c r="B1333" s="5" t="s">
        <v>2408</v>
      </c>
      <c r="C1333" s="6" t="str">
        <f>IF(VLOOKUP(B1333,'[1]Current Slope List'!$A$29:$M$1904,1,FALSE)=B1333,"Y","N")</f>
        <v>Y</v>
      </c>
      <c r="D1333" s="5" t="str">
        <f>VLOOKUP(B1333,'[1]Current Slope List'!$A$29:$M$1904,2,FALSE)</f>
        <v>15NE-C/C311</v>
      </c>
      <c r="E1333" s="5">
        <f>VLOOKUP(B1333,'[1]Current Slope List'!$A$29:$M$1904,3,FALSE)</f>
        <v>0</v>
      </c>
      <c r="F1333" s="6" t="str">
        <f t="shared" si="40"/>
        <v>WHOLE</v>
      </c>
      <c r="G1333" s="6" t="str">
        <f>VLOOKUP(B1333,'[1]Current Slope List'!$A$29:$M$1904,4,FALSE)</f>
        <v>WS&amp;L</v>
      </c>
      <c r="H1333" s="6" t="str">
        <f>VLOOKUP(B1333,'[1]Current Slope List'!$A$29:$M$1904,5,FALSE)</f>
        <v>S</v>
      </c>
      <c r="I1333" s="6" t="s">
        <v>2152</v>
      </c>
      <c r="K1333" s="6">
        <f>VLOOKUP(B1333,'[1]Current Slope List'!$A$29:$M$1904,11,FALSE)</f>
        <v>0</v>
      </c>
      <c r="L1333" s="5" t="s">
        <v>2394</v>
      </c>
      <c r="M1333" s="5" t="s">
        <v>2397</v>
      </c>
      <c r="N1333" s="5" t="s">
        <v>2253</v>
      </c>
      <c r="O1333" s="7" t="s">
        <v>46</v>
      </c>
      <c r="P1333" s="7">
        <v>60</v>
      </c>
      <c r="Q1333" s="7">
        <v>6.4</v>
      </c>
      <c r="R1333" s="7">
        <v>70</v>
      </c>
      <c r="S1333" s="7">
        <f t="shared" si="41"/>
        <v>448</v>
      </c>
      <c r="T1333" s="17">
        <v>0</v>
      </c>
      <c r="U1333" s="17">
        <v>0</v>
      </c>
      <c r="V1333" s="17">
        <v>0</v>
      </c>
      <c r="W1333" s="17">
        <v>1</v>
      </c>
      <c r="X1333" s="17">
        <v>0</v>
      </c>
      <c r="Y1333" s="6" t="s">
        <v>61</v>
      </c>
      <c r="Z1333" s="6" t="s">
        <v>72</v>
      </c>
      <c r="AA1333" s="9" t="s">
        <v>116</v>
      </c>
      <c r="AB1333" s="9" t="s">
        <v>116</v>
      </c>
      <c r="AC1333" s="9" t="s">
        <v>116</v>
      </c>
      <c r="AD1333" s="9" t="s">
        <v>116</v>
      </c>
      <c r="AE1333" s="9" t="s">
        <v>49</v>
      </c>
      <c r="AF1333" s="5">
        <v>3</v>
      </c>
      <c r="AG1333" s="10">
        <f>VLOOKUP(B1333,[1]NPRS!$A$29:$O$1904,10,FALSE)</f>
        <v>0</v>
      </c>
      <c r="AH1333" s="5" t="s">
        <v>1698</v>
      </c>
      <c r="AI1333" s="6" t="str">
        <f>IF(VLOOKUP(B1333,'[1]intensive 2019'!$A$2:$E$145,1,TRUE)=B1333,"Y","N")</f>
        <v>N</v>
      </c>
      <c r="AJ1333" s="6" t="s">
        <v>50</v>
      </c>
      <c r="AK1333" s="5">
        <v>17</v>
      </c>
      <c r="AL1333" s="6" t="s">
        <v>50</v>
      </c>
      <c r="AM1333" s="6" t="s">
        <v>50</v>
      </c>
      <c r="AN1333" s="6" t="s">
        <v>50</v>
      </c>
      <c r="AO1333" s="6" t="s">
        <v>50</v>
      </c>
      <c r="AP1333" s="6" t="s">
        <v>50</v>
      </c>
    </row>
    <row r="1334" spans="1:42" hidden="1">
      <c r="A1334" s="5">
        <v>1333</v>
      </c>
      <c r="B1334" s="5" t="s">
        <v>2409</v>
      </c>
      <c r="C1334" s="6" t="str">
        <f>IF(VLOOKUP(B1334,'[1]Current Slope List'!$A$29:$M$1904,1,FALSE)=B1334,"Y","N")</f>
        <v>Y</v>
      </c>
      <c r="D1334" s="5" t="str">
        <f>VLOOKUP(B1334,'[1]Current Slope List'!$A$29:$M$1904,2,FALSE)</f>
        <v>15NE-C/C312</v>
      </c>
      <c r="E1334" s="5">
        <f>VLOOKUP(B1334,'[1]Current Slope List'!$A$29:$M$1904,3,FALSE)</f>
        <v>0</v>
      </c>
      <c r="F1334" s="6" t="str">
        <f t="shared" si="40"/>
        <v>WHOLE</v>
      </c>
      <c r="G1334" s="6" t="str">
        <f>VLOOKUP(B1334,'[1]Current Slope List'!$A$29:$M$1904,4,FALSE)</f>
        <v>WS&amp;L</v>
      </c>
      <c r="H1334" s="6" t="str">
        <f>VLOOKUP(B1334,'[1]Current Slope List'!$A$29:$M$1904,5,FALSE)</f>
        <v>S</v>
      </c>
      <c r="I1334" s="6" t="s">
        <v>2152</v>
      </c>
      <c r="K1334" s="6">
        <f>VLOOKUP(B1334,'[1]Current Slope List'!$A$29:$M$1904,11,FALSE)</f>
        <v>0</v>
      </c>
      <c r="L1334" s="5" t="s">
        <v>2394</v>
      </c>
      <c r="M1334" s="5" t="s">
        <v>2397</v>
      </c>
      <c r="N1334" s="5" t="s">
        <v>2253</v>
      </c>
      <c r="O1334" s="7" t="s">
        <v>46</v>
      </c>
      <c r="P1334" s="7">
        <v>65</v>
      </c>
      <c r="Q1334" s="7">
        <v>5</v>
      </c>
      <c r="R1334" s="7">
        <v>75</v>
      </c>
      <c r="S1334" s="7">
        <f t="shared" si="41"/>
        <v>375</v>
      </c>
      <c r="T1334" s="17">
        <v>0</v>
      </c>
      <c r="U1334" s="17">
        <v>0</v>
      </c>
      <c r="V1334" s="17">
        <v>0</v>
      </c>
      <c r="W1334" s="17">
        <v>1</v>
      </c>
      <c r="X1334" s="17">
        <v>0</v>
      </c>
      <c r="Y1334" s="6" t="s">
        <v>61</v>
      </c>
      <c r="Z1334" s="6" t="s">
        <v>72</v>
      </c>
      <c r="AA1334" s="9" t="s">
        <v>116</v>
      </c>
      <c r="AB1334" s="9" t="s">
        <v>116</v>
      </c>
      <c r="AC1334" s="9" t="s">
        <v>116</v>
      </c>
      <c r="AD1334" s="9" t="s">
        <v>116</v>
      </c>
      <c r="AE1334" s="9" t="s">
        <v>49</v>
      </c>
      <c r="AF1334" s="5">
        <v>3</v>
      </c>
      <c r="AG1334" s="10">
        <f>VLOOKUP(B1334,[1]NPRS!$A$29:$O$1904,10,FALSE)</f>
        <v>0</v>
      </c>
      <c r="AH1334" s="5" t="s">
        <v>1698</v>
      </c>
      <c r="AI1334" s="6" t="str">
        <f>IF(VLOOKUP(B1334,'[1]intensive 2019'!$A$2:$E$145,1,TRUE)=B1334,"Y","N")</f>
        <v>N</v>
      </c>
      <c r="AJ1334" s="6" t="str">
        <f>IF(VLOOKUP(B1334,[1]PWI!$A$2:$B$239,1,FALSE)=B1334,"Y","N")</f>
        <v>Y</v>
      </c>
      <c r="AK1334" s="5">
        <v>5</v>
      </c>
      <c r="AL1334" s="6" t="s">
        <v>50</v>
      </c>
      <c r="AM1334" s="6" t="s">
        <v>50</v>
      </c>
      <c r="AN1334" s="6" t="s">
        <v>50</v>
      </c>
      <c r="AO1334" s="6" t="s">
        <v>50</v>
      </c>
      <c r="AP1334" s="6" t="s">
        <v>50</v>
      </c>
    </row>
    <row r="1335" spans="1:42" hidden="1">
      <c r="A1335" s="5">
        <v>1334</v>
      </c>
      <c r="B1335" s="5" t="s">
        <v>2410</v>
      </c>
      <c r="C1335" s="6" t="str">
        <f>IF(VLOOKUP(B1335,'[1]Current Slope List'!$A$29:$M$1904,1,FALSE)=B1335,"Y","N")</f>
        <v>Y</v>
      </c>
      <c r="D1335" s="5" t="str">
        <f>VLOOKUP(B1335,'[1]Current Slope List'!$A$29:$M$1904,2,FALSE)</f>
        <v>15NE-C/C316</v>
      </c>
      <c r="E1335" s="5">
        <f>VLOOKUP(B1335,'[1]Current Slope List'!$A$29:$M$1904,3,FALSE)</f>
        <v>0</v>
      </c>
      <c r="F1335" s="6" t="str">
        <f t="shared" si="40"/>
        <v>WHOLE</v>
      </c>
      <c r="G1335" s="6" t="str">
        <f>VLOOKUP(B1335,'[1]Current Slope List'!$A$29:$M$1904,4,FALSE)</f>
        <v>WS&amp;L</v>
      </c>
      <c r="H1335" s="6" t="str">
        <f>VLOOKUP(B1335,'[1]Current Slope List'!$A$29:$M$1904,5,FALSE)</f>
        <v>S</v>
      </c>
      <c r="I1335" s="6" t="s">
        <v>2152</v>
      </c>
      <c r="K1335" s="6">
        <f>VLOOKUP(B1335,'[1]Current Slope List'!$A$29:$M$1904,11,FALSE)</f>
        <v>0</v>
      </c>
      <c r="L1335" s="5" t="s">
        <v>2394</v>
      </c>
      <c r="M1335" s="5" t="s">
        <v>2397</v>
      </c>
      <c r="N1335" s="5" t="s">
        <v>2253</v>
      </c>
      <c r="O1335" s="7" t="s">
        <v>46</v>
      </c>
      <c r="P1335" s="7">
        <v>70</v>
      </c>
      <c r="Q1335" s="7">
        <v>3.5</v>
      </c>
      <c r="R1335" s="7">
        <v>14</v>
      </c>
      <c r="S1335" s="7">
        <f t="shared" si="41"/>
        <v>49</v>
      </c>
      <c r="T1335" s="17">
        <v>0</v>
      </c>
      <c r="U1335" s="17">
        <v>0</v>
      </c>
      <c r="V1335" s="17">
        <v>0</v>
      </c>
      <c r="W1335" s="17">
        <v>1</v>
      </c>
      <c r="X1335" s="17">
        <v>0</v>
      </c>
      <c r="Y1335" s="6" t="s">
        <v>61</v>
      </c>
      <c r="Z1335" s="6" t="s">
        <v>72</v>
      </c>
      <c r="AA1335" s="9" t="s">
        <v>116</v>
      </c>
      <c r="AB1335" s="9" t="s">
        <v>116</v>
      </c>
      <c r="AC1335" s="9" t="s">
        <v>116</v>
      </c>
      <c r="AD1335" s="9" t="s">
        <v>116</v>
      </c>
      <c r="AE1335" s="9" t="s">
        <v>49</v>
      </c>
      <c r="AF1335" s="5">
        <v>3</v>
      </c>
      <c r="AG1335" s="10">
        <f>VLOOKUP(B1335,[1]NPRS!$A$29:$O$1904,10,FALSE)</f>
        <v>7.62</v>
      </c>
      <c r="AH1335" s="5" t="s">
        <v>1698</v>
      </c>
      <c r="AI1335" s="6" t="str">
        <f>IF(VLOOKUP(B1335,'[1]intensive 2019'!$A$2:$E$145,1,TRUE)=B1335,"Y","N")</f>
        <v>N</v>
      </c>
      <c r="AJ1335" s="6" t="s">
        <v>50</v>
      </c>
      <c r="AK1335" s="5">
        <v>1</v>
      </c>
      <c r="AL1335" s="6" t="s">
        <v>50</v>
      </c>
      <c r="AM1335" s="6" t="s">
        <v>50</v>
      </c>
      <c r="AN1335" s="6" t="s">
        <v>50</v>
      </c>
      <c r="AO1335" s="6" t="s">
        <v>50</v>
      </c>
      <c r="AP1335" s="6" t="s">
        <v>50</v>
      </c>
    </row>
    <row r="1336" spans="1:42" hidden="1">
      <c r="A1336" s="5">
        <v>1335</v>
      </c>
      <c r="B1336" s="5" t="s">
        <v>2411</v>
      </c>
      <c r="C1336" s="6" t="str">
        <f>IF(VLOOKUP(B1336,'[1]Current Slope List'!$A$29:$M$1904,1,FALSE)=B1336,"Y","N")</f>
        <v>Y</v>
      </c>
      <c r="D1336" s="5" t="str">
        <f>VLOOKUP(B1336,'[1]Current Slope List'!$A$29:$M$1904,2,FALSE)</f>
        <v>15NE-C/CR317</v>
      </c>
      <c r="E1336" s="5">
        <f>VLOOKUP(B1336,'[1]Current Slope List'!$A$29:$M$1904,3,FALSE)</f>
        <v>0</v>
      </c>
      <c r="F1336" s="6" t="str">
        <f t="shared" si="40"/>
        <v>WHOLE</v>
      </c>
      <c r="G1336" s="6" t="str">
        <f>VLOOKUP(B1336,'[1]Current Slope List'!$A$29:$M$1904,4,FALSE)</f>
        <v>WS&amp;L</v>
      </c>
      <c r="H1336" s="6" t="str">
        <f>VLOOKUP(B1336,'[1]Current Slope List'!$A$29:$M$1904,5,FALSE)</f>
        <v>S</v>
      </c>
      <c r="I1336" s="6" t="s">
        <v>2152</v>
      </c>
      <c r="K1336" s="6">
        <f>VLOOKUP(B1336,'[1]Current Slope List'!$A$29:$M$1904,11,FALSE)</f>
        <v>0</v>
      </c>
      <c r="L1336" s="5" t="s">
        <v>2394</v>
      </c>
      <c r="M1336" s="5" t="s">
        <v>2397</v>
      </c>
      <c r="N1336" s="5" t="s">
        <v>2253</v>
      </c>
      <c r="O1336" s="7" t="s">
        <v>46</v>
      </c>
      <c r="P1336" s="7">
        <v>37</v>
      </c>
      <c r="Q1336" s="7">
        <v>10</v>
      </c>
      <c r="R1336" s="7">
        <v>33</v>
      </c>
      <c r="S1336" s="7">
        <f t="shared" si="41"/>
        <v>330</v>
      </c>
      <c r="T1336" s="17">
        <v>0</v>
      </c>
      <c r="U1336" s="17">
        <v>0</v>
      </c>
      <c r="V1336" s="17">
        <v>0</v>
      </c>
      <c r="W1336" s="17">
        <v>0</v>
      </c>
      <c r="X1336" s="17">
        <v>1</v>
      </c>
      <c r="Y1336" s="6" t="s">
        <v>61</v>
      </c>
      <c r="Z1336" s="6" t="s">
        <v>72</v>
      </c>
      <c r="AA1336" s="9">
        <v>1.8</v>
      </c>
      <c r="AB1336" s="9">
        <v>33</v>
      </c>
      <c r="AC1336" s="9">
        <v>90</v>
      </c>
      <c r="AD1336" s="9" t="s">
        <v>79</v>
      </c>
      <c r="AE1336" s="9" t="s">
        <v>72</v>
      </c>
      <c r="AF1336" s="5">
        <v>1</v>
      </c>
      <c r="AG1336" s="10">
        <f>VLOOKUP(B1336,[1]NPRS!$A$29:$O$1904,10,FALSE)</f>
        <v>0</v>
      </c>
      <c r="AH1336" s="5" t="s">
        <v>1698</v>
      </c>
      <c r="AI1336" s="6" t="str">
        <f>IF(VLOOKUP(B1336,'[1]intensive 2019'!$A$2:$E$145,1,TRUE)=B1336,"Y","N")</f>
        <v>N</v>
      </c>
      <c r="AJ1336" s="6" t="s">
        <v>50</v>
      </c>
      <c r="AK1336" s="5">
        <v>2</v>
      </c>
      <c r="AL1336" s="6" t="s">
        <v>50</v>
      </c>
      <c r="AM1336" s="6" t="s">
        <v>50</v>
      </c>
      <c r="AN1336" s="6" t="s">
        <v>50</v>
      </c>
      <c r="AO1336" s="6" t="s">
        <v>50</v>
      </c>
      <c r="AP1336" s="6" t="s">
        <v>50</v>
      </c>
    </row>
    <row r="1337" spans="1:42" hidden="1">
      <c r="A1337" s="5">
        <v>1336</v>
      </c>
      <c r="B1337" s="5" t="s">
        <v>2412</v>
      </c>
      <c r="C1337" s="6" t="str">
        <f>IF(VLOOKUP(B1337,'[1]Current Slope List'!$A$29:$M$1904,1,FALSE)=B1337,"Y","N")</f>
        <v>Y</v>
      </c>
      <c r="D1337" s="5" t="str">
        <f>VLOOKUP(B1337,'[1]Current Slope List'!$A$29:$M$1904,2,FALSE)</f>
        <v>15NE-C/C319</v>
      </c>
      <c r="E1337" s="5">
        <f>VLOOKUP(B1337,'[1]Current Slope List'!$A$29:$M$1904,3,FALSE)</f>
        <v>0</v>
      </c>
      <c r="F1337" s="6" t="str">
        <f t="shared" si="40"/>
        <v>WHOLE</v>
      </c>
      <c r="G1337" s="6" t="str">
        <f>VLOOKUP(B1337,'[1]Current Slope List'!$A$29:$M$1904,4,FALSE)</f>
        <v>WS&amp;L</v>
      </c>
      <c r="H1337" s="6" t="str">
        <f>VLOOKUP(B1337,'[1]Current Slope List'!$A$29:$M$1904,5,FALSE)</f>
        <v>S</v>
      </c>
      <c r="I1337" s="6" t="s">
        <v>2152</v>
      </c>
      <c r="K1337" s="6">
        <f>VLOOKUP(B1337,'[1]Current Slope List'!$A$29:$M$1904,11,FALSE)</f>
        <v>0</v>
      </c>
      <c r="L1337" s="5" t="s">
        <v>2394</v>
      </c>
      <c r="M1337" s="5" t="s">
        <v>2397</v>
      </c>
      <c r="N1337" s="5" t="s">
        <v>2253</v>
      </c>
      <c r="O1337" s="7" t="s">
        <v>46</v>
      </c>
      <c r="P1337" s="7">
        <v>65</v>
      </c>
      <c r="Q1337" s="7">
        <v>8.3000000000000007</v>
      </c>
      <c r="R1337" s="7">
        <v>65</v>
      </c>
      <c r="S1337" s="7">
        <f t="shared" si="41"/>
        <v>539.5</v>
      </c>
      <c r="T1337" s="17">
        <v>0</v>
      </c>
      <c r="U1337" s="17">
        <v>0</v>
      </c>
      <c r="V1337" s="17">
        <v>0</v>
      </c>
      <c r="W1337" s="17">
        <v>0</v>
      </c>
      <c r="X1337" s="17">
        <v>1</v>
      </c>
      <c r="Y1337" s="6" t="s">
        <v>78</v>
      </c>
      <c r="Z1337" s="6" t="s">
        <v>72</v>
      </c>
      <c r="AA1337" s="9" t="s">
        <v>831</v>
      </c>
      <c r="AB1337" s="9" t="s">
        <v>2413</v>
      </c>
      <c r="AC1337" s="9" t="s">
        <v>128</v>
      </c>
      <c r="AD1337" s="9" t="s">
        <v>193</v>
      </c>
      <c r="AE1337" s="9" t="s">
        <v>194</v>
      </c>
      <c r="AF1337" s="5">
        <v>1</v>
      </c>
      <c r="AG1337" s="10">
        <f>VLOOKUP(B1337,[1]NPRS!$A$29:$O$1904,10,FALSE)</f>
        <v>0</v>
      </c>
      <c r="AH1337" s="5" t="s">
        <v>1698</v>
      </c>
      <c r="AI1337" s="6" t="str">
        <f>IF(VLOOKUP(B1337,'[1]intensive 2019'!$A$2:$E$145,1,TRUE)=B1337,"Y","N")</f>
        <v>N</v>
      </c>
      <c r="AJ1337" s="6" t="s">
        <v>50</v>
      </c>
      <c r="AK1337" s="5">
        <v>7</v>
      </c>
      <c r="AL1337" s="6" t="s">
        <v>50</v>
      </c>
      <c r="AM1337" s="6" t="s">
        <v>50</v>
      </c>
      <c r="AN1337" s="6" t="s">
        <v>50</v>
      </c>
      <c r="AO1337" s="6" t="s">
        <v>50</v>
      </c>
      <c r="AP1337" s="6" t="s">
        <v>50</v>
      </c>
    </row>
    <row r="1338" spans="1:42" hidden="1">
      <c r="A1338" s="5">
        <v>1337</v>
      </c>
      <c r="B1338" s="5" t="s">
        <v>2414</v>
      </c>
      <c r="C1338" s="6" t="str">
        <f>IF(VLOOKUP(B1338,'[1]Current Slope List'!$A$29:$M$1904,1,FALSE)=B1338,"Y","N")</f>
        <v>Y</v>
      </c>
      <c r="D1338" s="5" t="str">
        <f>VLOOKUP(B1338,'[1]Current Slope List'!$A$29:$M$1904,2,FALSE)</f>
        <v>15NE-C/C320</v>
      </c>
      <c r="E1338" s="5">
        <f>VLOOKUP(B1338,'[1]Current Slope List'!$A$29:$M$1904,3,FALSE)</f>
        <v>0</v>
      </c>
      <c r="F1338" s="6" t="str">
        <f t="shared" si="40"/>
        <v>WHOLE</v>
      </c>
      <c r="G1338" s="6" t="str">
        <f>VLOOKUP(B1338,'[1]Current Slope List'!$A$29:$M$1904,4,FALSE)</f>
        <v>WS&amp;L</v>
      </c>
      <c r="H1338" s="6" t="str">
        <f>VLOOKUP(B1338,'[1]Current Slope List'!$A$29:$M$1904,5,FALSE)</f>
        <v>S</v>
      </c>
      <c r="I1338" s="6" t="s">
        <v>2152</v>
      </c>
      <c r="K1338" s="6">
        <f>VLOOKUP(B1338,'[1]Current Slope List'!$A$29:$M$1904,11,FALSE)</f>
        <v>0</v>
      </c>
      <c r="L1338" s="5" t="s">
        <v>2394</v>
      </c>
      <c r="M1338" s="5" t="s">
        <v>2397</v>
      </c>
      <c r="N1338" s="5" t="s">
        <v>2253</v>
      </c>
      <c r="O1338" s="7" t="s">
        <v>46</v>
      </c>
      <c r="P1338" s="7">
        <v>65</v>
      </c>
      <c r="Q1338" s="7">
        <v>10</v>
      </c>
      <c r="R1338" s="7">
        <v>40</v>
      </c>
      <c r="S1338" s="7">
        <f t="shared" si="41"/>
        <v>400</v>
      </c>
      <c r="T1338" s="17">
        <v>0</v>
      </c>
      <c r="U1338" s="17">
        <v>1</v>
      </c>
      <c r="V1338" s="17">
        <v>0</v>
      </c>
      <c r="W1338" s="17">
        <v>0</v>
      </c>
      <c r="X1338" s="17">
        <v>0</v>
      </c>
      <c r="Y1338" s="6" t="s">
        <v>78</v>
      </c>
      <c r="Z1338" s="6" t="s">
        <v>62</v>
      </c>
      <c r="AA1338" s="9" t="s">
        <v>116</v>
      </c>
      <c r="AB1338" s="9" t="s">
        <v>116</v>
      </c>
      <c r="AC1338" s="9" t="s">
        <v>116</v>
      </c>
      <c r="AD1338" s="9" t="s">
        <v>116</v>
      </c>
      <c r="AE1338" s="9" t="s">
        <v>49</v>
      </c>
      <c r="AF1338" s="5">
        <v>3</v>
      </c>
      <c r="AG1338" s="10">
        <f>VLOOKUP(B1338,[1]NPRS!$A$29:$O$1904,10,FALSE)</f>
        <v>0</v>
      </c>
      <c r="AH1338" s="5" t="s">
        <v>1698</v>
      </c>
      <c r="AI1338" s="6" t="str">
        <f>IF(VLOOKUP(B1338,'[1]intensive 2019'!$A$2:$E$145,1,TRUE)=B1338,"Y","N")</f>
        <v>N</v>
      </c>
      <c r="AJ1338" s="6" t="s">
        <v>50</v>
      </c>
      <c r="AK1338" s="5">
        <v>6</v>
      </c>
      <c r="AL1338" s="6" t="s">
        <v>50</v>
      </c>
      <c r="AM1338" s="6" t="s">
        <v>50</v>
      </c>
      <c r="AN1338" s="6" t="s">
        <v>50</v>
      </c>
      <c r="AO1338" s="6" t="s">
        <v>50</v>
      </c>
      <c r="AP1338" s="6" t="s">
        <v>50</v>
      </c>
    </row>
    <row r="1339" spans="1:42" hidden="1">
      <c r="A1339" s="5">
        <v>1338</v>
      </c>
      <c r="B1339" s="5" t="s">
        <v>2415</v>
      </c>
      <c r="C1339" s="6" t="str">
        <f>IF(VLOOKUP(B1339,'[1]Current Slope List'!$A$29:$M$1904,1,FALSE)=B1339,"Y","N")</f>
        <v>Y</v>
      </c>
      <c r="D1339" s="5" t="str">
        <f>VLOOKUP(B1339,'[1]Current Slope List'!$A$29:$M$1904,2,FALSE)</f>
        <v>15NE-C/C321</v>
      </c>
      <c r="E1339" s="5">
        <f>VLOOKUP(B1339,'[1]Current Slope List'!$A$29:$M$1904,3,FALSE)</f>
        <v>0</v>
      </c>
      <c r="F1339" s="6" t="str">
        <f t="shared" si="40"/>
        <v>WHOLE</v>
      </c>
      <c r="G1339" s="6" t="str">
        <f>VLOOKUP(B1339,'[1]Current Slope List'!$A$29:$M$1904,4,FALSE)</f>
        <v>WS&amp;L</v>
      </c>
      <c r="H1339" s="6" t="str">
        <f>VLOOKUP(B1339,'[1]Current Slope List'!$A$29:$M$1904,5,FALSE)</f>
        <v>S</v>
      </c>
      <c r="I1339" s="6" t="s">
        <v>2152</v>
      </c>
      <c r="K1339" s="6">
        <f>VLOOKUP(B1339,'[1]Current Slope List'!$A$29:$M$1904,11,FALSE)</f>
        <v>0</v>
      </c>
      <c r="L1339" s="5" t="s">
        <v>2394</v>
      </c>
      <c r="M1339" s="5" t="s">
        <v>2397</v>
      </c>
      <c r="N1339" s="5" t="s">
        <v>2253</v>
      </c>
      <c r="O1339" s="7" t="s">
        <v>46</v>
      </c>
      <c r="P1339" s="7">
        <v>60</v>
      </c>
      <c r="Q1339" s="7">
        <v>6</v>
      </c>
      <c r="R1339" s="7">
        <v>40</v>
      </c>
      <c r="S1339" s="7">
        <f t="shared" si="41"/>
        <v>240</v>
      </c>
      <c r="T1339" s="17">
        <v>0</v>
      </c>
      <c r="U1339" s="17">
        <v>0</v>
      </c>
      <c r="V1339" s="17">
        <v>0</v>
      </c>
      <c r="W1339" s="17">
        <v>1</v>
      </c>
      <c r="X1339" s="17">
        <v>0</v>
      </c>
      <c r="Y1339" s="6" t="s">
        <v>61</v>
      </c>
      <c r="Z1339" s="6" t="s">
        <v>72</v>
      </c>
      <c r="AA1339" s="9" t="s">
        <v>116</v>
      </c>
      <c r="AB1339" s="9" t="s">
        <v>116</v>
      </c>
      <c r="AC1339" s="9" t="s">
        <v>116</v>
      </c>
      <c r="AD1339" s="9" t="s">
        <v>116</v>
      </c>
      <c r="AE1339" s="9" t="s">
        <v>49</v>
      </c>
      <c r="AF1339" s="5">
        <v>3</v>
      </c>
      <c r="AG1339" s="10">
        <f>VLOOKUP(B1339,[1]NPRS!$A$29:$O$1904,10,FALSE)</f>
        <v>0.03</v>
      </c>
      <c r="AH1339" s="5" t="s">
        <v>1698</v>
      </c>
      <c r="AI1339" s="6" t="str">
        <f>IF(VLOOKUP(B1339,'[1]intensive 2019'!$A$2:$E$145,1,TRUE)=B1339,"Y","N")</f>
        <v>N</v>
      </c>
      <c r="AJ1339" s="6" t="s">
        <v>50</v>
      </c>
      <c r="AK1339" s="5">
        <v>0</v>
      </c>
      <c r="AL1339" s="6" t="s">
        <v>50</v>
      </c>
      <c r="AM1339" s="6" t="s">
        <v>50</v>
      </c>
      <c r="AN1339" s="6" t="s">
        <v>50</v>
      </c>
      <c r="AO1339" s="6" t="s">
        <v>50</v>
      </c>
      <c r="AP1339" s="6" t="s">
        <v>50</v>
      </c>
    </row>
    <row r="1340" spans="1:42" hidden="1">
      <c r="A1340" s="5">
        <v>1339</v>
      </c>
      <c r="B1340" s="5" t="s">
        <v>2416</v>
      </c>
      <c r="C1340" s="6" t="str">
        <f>IF(VLOOKUP(B1340,'[1]Current Slope List'!$A$29:$M$1904,1,FALSE)=B1340,"Y","N")</f>
        <v>Y</v>
      </c>
      <c r="D1340" s="5" t="str">
        <f>VLOOKUP(B1340,'[1]Current Slope List'!$A$29:$M$1904,2,FALSE)</f>
        <v>15NE-C/C395</v>
      </c>
      <c r="E1340" s="5">
        <f>VLOOKUP(B1340,'[1]Current Slope List'!$A$29:$M$1904,3,FALSE)</f>
        <v>0</v>
      </c>
      <c r="F1340" s="6" t="str">
        <f t="shared" si="40"/>
        <v>WHOLE</v>
      </c>
      <c r="G1340" s="6" t="str">
        <f>VLOOKUP(B1340,'[1]Current Slope List'!$A$29:$M$1904,4,FALSE)</f>
        <v>WS&amp;L</v>
      </c>
      <c r="H1340" s="6" t="str">
        <f>VLOOKUP(B1340,'[1]Current Slope List'!$A$29:$M$1904,5,FALSE)</f>
        <v>S</v>
      </c>
      <c r="I1340" s="6" t="s">
        <v>2152</v>
      </c>
      <c r="K1340" s="6">
        <f>VLOOKUP(B1340,'[1]Current Slope List'!$A$29:$M$1904,11,FALSE)</f>
        <v>0</v>
      </c>
      <c r="L1340" s="5" t="s">
        <v>2394</v>
      </c>
      <c r="M1340" s="5" t="s">
        <v>2397</v>
      </c>
      <c r="N1340" s="5" t="s">
        <v>2253</v>
      </c>
      <c r="O1340" s="7" t="s">
        <v>125</v>
      </c>
      <c r="P1340" s="7">
        <v>55</v>
      </c>
      <c r="Q1340" s="7">
        <v>3.6</v>
      </c>
      <c r="R1340" s="7">
        <v>100</v>
      </c>
      <c r="S1340" s="7">
        <f t="shared" si="41"/>
        <v>360</v>
      </c>
      <c r="T1340" s="17">
        <v>0</v>
      </c>
      <c r="U1340" s="17">
        <v>0</v>
      </c>
      <c r="V1340" s="17">
        <v>0</v>
      </c>
      <c r="W1340" s="17">
        <v>1</v>
      </c>
      <c r="X1340" s="17">
        <v>0</v>
      </c>
      <c r="Y1340" s="6" t="s">
        <v>61</v>
      </c>
      <c r="Z1340" s="6" t="s">
        <v>72</v>
      </c>
      <c r="AA1340" s="9" t="s">
        <v>116</v>
      </c>
      <c r="AB1340" s="9" t="s">
        <v>116</v>
      </c>
      <c r="AC1340" s="9" t="s">
        <v>116</v>
      </c>
      <c r="AD1340" s="9" t="s">
        <v>116</v>
      </c>
      <c r="AE1340" s="9" t="s">
        <v>49</v>
      </c>
      <c r="AF1340" s="5">
        <v>2</v>
      </c>
      <c r="AG1340" s="10">
        <f>VLOOKUP(B1340,[1]NPRS!$A$29:$O$1904,10,FALSE)</f>
        <v>0.03</v>
      </c>
      <c r="AH1340" s="5" t="s">
        <v>1728</v>
      </c>
      <c r="AI1340" s="6" t="str">
        <f>IF(VLOOKUP(B1340,'[1]intensive 2019'!$A$2:$E$145,1,TRUE)=B1340,"Y","N")</f>
        <v>N</v>
      </c>
      <c r="AJ1340" s="6" t="s">
        <v>50</v>
      </c>
      <c r="AL1340" s="6" t="s">
        <v>50</v>
      </c>
      <c r="AM1340" s="6" t="s">
        <v>50</v>
      </c>
      <c r="AN1340" s="6" t="s">
        <v>50</v>
      </c>
      <c r="AO1340" s="6" t="s">
        <v>50</v>
      </c>
      <c r="AP1340" s="6" t="s">
        <v>50</v>
      </c>
    </row>
    <row r="1341" spans="1:42" hidden="1">
      <c r="A1341" s="5">
        <v>1340</v>
      </c>
      <c r="B1341" s="5" t="s">
        <v>2417</v>
      </c>
      <c r="C1341" s="6" t="str">
        <f>IF(VLOOKUP(B1341,'[1]Current Slope List'!$A$29:$M$1904,1,FALSE)=B1341,"Y","N")</f>
        <v>Y</v>
      </c>
      <c r="D1341" s="5" t="str">
        <f>VLOOKUP(B1341,'[1]Current Slope List'!$A$29:$M$1904,2,FALSE)</f>
        <v>15NE-C/C398</v>
      </c>
      <c r="E1341" s="5">
        <f>VLOOKUP(B1341,'[1]Current Slope List'!$A$29:$M$1904,3,FALSE)</f>
        <v>0</v>
      </c>
      <c r="F1341" s="6" t="str">
        <f t="shared" si="40"/>
        <v>WHOLE</v>
      </c>
      <c r="G1341" s="6" t="str">
        <f>VLOOKUP(B1341,'[1]Current Slope List'!$A$29:$M$1904,4,FALSE)</f>
        <v>WS&amp;L</v>
      </c>
      <c r="H1341" s="6" t="str">
        <f>VLOOKUP(B1341,'[1]Current Slope List'!$A$29:$M$1904,5,FALSE)</f>
        <v>S</v>
      </c>
      <c r="I1341" s="6" t="s">
        <v>2152</v>
      </c>
      <c r="K1341" s="6">
        <f>VLOOKUP(B1341,'[1]Current Slope List'!$A$29:$M$1904,11,FALSE)</f>
        <v>0</v>
      </c>
      <c r="L1341" s="5" t="s">
        <v>2394</v>
      </c>
      <c r="M1341" s="5" t="s">
        <v>2397</v>
      </c>
      <c r="N1341" s="5" t="s">
        <v>2253</v>
      </c>
      <c r="O1341" s="7" t="s">
        <v>46</v>
      </c>
      <c r="P1341" s="7">
        <v>45</v>
      </c>
      <c r="Q1341" s="7">
        <v>9</v>
      </c>
      <c r="R1341" s="7">
        <v>25</v>
      </c>
      <c r="S1341" s="7">
        <f t="shared" si="41"/>
        <v>225</v>
      </c>
      <c r="T1341" s="12">
        <v>0</v>
      </c>
      <c r="U1341" s="17">
        <v>0</v>
      </c>
      <c r="V1341" s="17">
        <v>0</v>
      </c>
      <c r="W1341" s="17">
        <v>0</v>
      </c>
      <c r="X1341" s="17">
        <v>1</v>
      </c>
      <c r="Y1341" s="6" t="s">
        <v>61</v>
      </c>
      <c r="Z1341" s="6" t="s">
        <v>72</v>
      </c>
      <c r="AA1341" s="9" t="s">
        <v>116</v>
      </c>
      <c r="AB1341" s="9" t="s">
        <v>116</v>
      </c>
      <c r="AC1341" s="9" t="s">
        <v>116</v>
      </c>
      <c r="AD1341" s="9" t="s">
        <v>116</v>
      </c>
      <c r="AE1341" s="9" t="s">
        <v>49</v>
      </c>
      <c r="AF1341" s="5">
        <v>1</v>
      </c>
      <c r="AG1341" s="10">
        <f>VLOOKUP(B1341,[1]NPRS!$A$29:$O$1904,10,FALSE)</f>
        <v>0</v>
      </c>
      <c r="AH1341" s="5" t="s">
        <v>1728</v>
      </c>
      <c r="AI1341" s="6" t="str">
        <f>IF(VLOOKUP(B1341,'[1]intensive 2019'!$A$2:$E$145,1,TRUE)=B1341,"Y","N")</f>
        <v>N</v>
      </c>
      <c r="AJ1341" s="6" t="s">
        <v>50</v>
      </c>
      <c r="AL1341" s="6" t="s">
        <v>50</v>
      </c>
      <c r="AM1341" s="6" t="s">
        <v>50</v>
      </c>
      <c r="AN1341" s="6" t="s">
        <v>50</v>
      </c>
      <c r="AO1341" s="6" t="s">
        <v>50</v>
      </c>
      <c r="AP1341" s="6" t="s">
        <v>50</v>
      </c>
    </row>
    <row r="1342" spans="1:42" hidden="1">
      <c r="A1342" s="5">
        <v>1341</v>
      </c>
      <c r="B1342" s="5" t="s">
        <v>2418</v>
      </c>
      <c r="C1342" s="6" t="str">
        <f>IF(VLOOKUP(B1342,'[1]Current Slope List'!$A$29:$M$1904,1,FALSE)=B1342,"Y","N")</f>
        <v>Y</v>
      </c>
      <c r="D1342" s="5" t="str">
        <f>VLOOKUP(B1342,'[1]Current Slope List'!$A$29:$M$1904,2,FALSE)</f>
        <v>15NE-C/C425</v>
      </c>
      <c r="E1342" s="5">
        <f>VLOOKUP(B1342,'[1]Current Slope List'!$A$29:$M$1904,3,FALSE)</f>
        <v>0</v>
      </c>
      <c r="F1342" s="6" t="str">
        <f t="shared" si="40"/>
        <v>WHOLE</v>
      </c>
      <c r="G1342" s="6" t="str">
        <f>VLOOKUP(B1342,'[1]Current Slope List'!$A$29:$M$1904,4,FALSE)</f>
        <v>WS&amp;L</v>
      </c>
      <c r="H1342" s="6" t="str">
        <f>VLOOKUP(B1342,'[1]Current Slope List'!$A$29:$M$1904,5,FALSE)</f>
        <v>S</v>
      </c>
      <c r="I1342" s="6" t="s">
        <v>2152</v>
      </c>
      <c r="K1342" s="6">
        <f>VLOOKUP(B1342,'[1]Current Slope List'!$A$29:$M$1904,11,FALSE)</f>
        <v>0</v>
      </c>
      <c r="L1342" s="5" t="s">
        <v>2394</v>
      </c>
      <c r="M1342" s="5" t="s">
        <v>2397</v>
      </c>
      <c r="N1342" s="5" t="s">
        <v>2253</v>
      </c>
      <c r="O1342" s="7" t="s">
        <v>125</v>
      </c>
      <c r="P1342" s="7">
        <v>30</v>
      </c>
      <c r="Q1342" s="7">
        <v>13</v>
      </c>
      <c r="R1342" s="7">
        <v>117</v>
      </c>
      <c r="S1342" s="7">
        <f t="shared" si="41"/>
        <v>1521</v>
      </c>
      <c r="T1342" s="17">
        <v>0</v>
      </c>
      <c r="U1342" s="17">
        <v>0</v>
      </c>
      <c r="V1342" s="17">
        <v>0</v>
      </c>
      <c r="W1342" s="17">
        <v>0</v>
      </c>
      <c r="X1342" s="17">
        <v>1</v>
      </c>
      <c r="Y1342" s="6" t="s">
        <v>61</v>
      </c>
      <c r="Z1342" s="6" t="s">
        <v>62</v>
      </c>
      <c r="AA1342" s="9" t="s">
        <v>116</v>
      </c>
      <c r="AB1342" s="9" t="s">
        <v>116</v>
      </c>
      <c r="AC1342" s="9" t="s">
        <v>116</v>
      </c>
      <c r="AD1342" s="9" t="s">
        <v>116</v>
      </c>
      <c r="AE1342" s="9" t="s">
        <v>49</v>
      </c>
      <c r="AF1342" s="5">
        <v>1</v>
      </c>
      <c r="AG1342" s="10">
        <f>VLOOKUP(B1342,[1]NPRS!$A$29:$O$1904,10,FALSE)</f>
        <v>0</v>
      </c>
      <c r="AH1342" s="5" t="s">
        <v>1698</v>
      </c>
      <c r="AI1342" s="6" t="str">
        <f>IF(VLOOKUP(B1342,'[1]intensive 2019'!$A$2:$E$145,1,TRUE)=B1342,"Y","N")</f>
        <v>N</v>
      </c>
      <c r="AJ1342" s="6" t="s">
        <v>50</v>
      </c>
      <c r="AK1342" s="5">
        <v>37</v>
      </c>
      <c r="AL1342" s="6" t="s">
        <v>50</v>
      </c>
      <c r="AM1342" s="6" t="s">
        <v>50</v>
      </c>
      <c r="AN1342" s="6" t="s">
        <v>50</v>
      </c>
      <c r="AO1342" s="6" t="s">
        <v>50</v>
      </c>
      <c r="AP1342" s="6" t="s">
        <v>50</v>
      </c>
    </row>
    <row r="1343" spans="1:42" hidden="1">
      <c r="A1343" s="5">
        <v>1342</v>
      </c>
      <c r="B1343" s="5" t="s">
        <v>2419</v>
      </c>
      <c r="C1343" s="6" t="str">
        <f>IF(VLOOKUP(B1343,'[1]Current Slope List'!$A$29:$M$1904,1,FALSE)=B1343,"Y","N")</f>
        <v>Y</v>
      </c>
      <c r="D1343" s="5" t="str">
        <f>VLOOKUP(B1343,'[1]Current Slope List'!$A$29:$M$1904,2,FALSE)</f>
        <v>15NE-C/C427</v>
      </c>
      <c r="E1343" s="5">
        <f>VLOOKUP(B1343,'[1]Current Slope List'!$A$29:$M$1904,3,FALSE)</f>
        <v>0</v>
      </c>
      <c r="F1343" s="6" t="str">
        <f t="shared" si="40"/>
        <v>WHOLE</v>
      </c>
      <c r="G1343" s="6" t="str">
        <f>VLOOKUP(B1343,'[1]Current Slope List'!$A$29:$M$1904,4,FALSE)</f>
        <v>WS&amp;L</v>
      </c>
      <c r="H1343" s="6" t="str">
        <f>VLOOKUP(B1343,'[1]Current Slope List'!$A$29:$M$1904,5,FALSE)</f>
        <v>S</v>
      </c>
      <c r="I1343" s="6" t="s">
        <v>2152</v>
      </c>
      <c r="K1343" s="6">
        <f>VLOOKUP(B1343,'[1]Current Slope List'!$A$29:$M$1904,11,FALSE)</f>
        <v>0</v>
      </c>
      <c r="L1343" s="5" t="s">
        <v>2394</v>
      </c>
      <c r="M1343" s="5" t="s">
        <v>2397</v>
      </c>
      <c r="N1343" s="5" t="s">
        <v>2253</v>
      </c>
      <c r="O1343" s="7" t="s">
        <v>125</v>
      </c>
      <c r="P1343" s="7">
        <v>30</v>
      </c>
      <c r="Q1343" s="7">
        <v>3.5</v>
      </c>
      <c r="R1343" s="7">
        <v>65</v>
      </c>
      <c r="S1343" s="7">
        <f t="shared" si="41"/>
        <v>227.5</v>
      </c>
      <c r="T1343" s="17">
        <v>0</v>
      </c>
      <c r="U1343" s="17">
        <v>1</v>
      </c>
      <c r="V1343" s="17">
        <v>0</v>
      </c>
      <c r="W1343" s="17">
        <v>0</v>
      </c>
      <c r="X1343" s="17">
        <v>0</v>
      </c>
      <c r="Y1343" s="6" t="s">
        <v>61</v>
      </c>
      <c r="Z1343" s="6" t="s">
        <v>62</v>
      </c>
      <c r="AA1343" s="9" t="s">
        <v>116</v>
      </c>
      <c r="AB1343" s="9" t="s">
        <v>116</v>
      </c>
      <c r="AC1343" s="9" t="s">
        <v>116</v>
      </c>
      <c r="AD1343" s="9" t="s">
        <v>116</v>
      </c>
      <c r="AE1343" s="9" t="s">
        <v>49</v>
      </c>
      <c r="AF1343" s="5">
        <v>1</v>
      </c>
      <c r="AG1343" s="10">
        <f>VLOOKUP(B1343,[1]NPRS!$A$29:$O$1904,10,FALSE)</f>
        <v>3.3</v>
      </c>
      <c r="AH1343" s="5" t="s">
        <v>1698</v>
      </c>
      <c r="AI1343" s="6" t="str">
        <f>IF(VLOOKUP(B1343,'[1]intensive 2019'!$A$2:$E$145,1,TRUE)=B1343,"Y","N")</f>
        <v>N</v>
      </c>
      <c r="AJ1343" s="6" t="s">
        <v>50</v>
      </c>
      <c r="AK1343" s="5">
        <v>7</v>
      </c>
      <c r="AL1343" s="6" t="s">
        <v>50</v>
      </c>
      <c r="AM1343" s="6" t="s">
        <v>50</v>
      </c>
      <c r="AN1343" s="6" t="s">
        <v>50</v>
      </c>
      <c r="AO1343" s="6" t="s">
        <v>50</v>
      </c>
      <c r="AP1343" s="6" t="s">
        <v>50</v>
      </c>
    </row>
    <row r="1344" spans="1:42" hidden="1">
      <c r="A1344" s="5">
        <v>1343</v>
      </c>
      <c r="B1344" s="5" t="s">
        <v>2420</v>
      </c>
      <c r="C1344" s="6" t="str">
        <f>IF(VLOOKUP(B1344,'[1]Current Slope List'!$A$29:$M$1904,1,FALSE)=B1344,"Y","N")</f>
        <v>Y</v>
      </c>
      <c r="D1344" s="5" t="str">
        <f>VLOOKUP(B1344,'[1]Current Slope List'!$A$29:$M$1904,2,FALSE)</f>
        <v>15NE-C/C428</v>
      </c>
      <c r="E1344" s="5">
        <f>VLOOKUP(B1344,'[1]Current Slope List'!$A$29:$M$1904,3,FALSE)</f>
        <v>0</v>
      </c>
      <c r="F1344" s="6" t="str">
        <f t="shared" si="40"/>
        <v>WHOLE</v>
      </c>
      <c r="G1344" s="6" t="str">
        <f>VLOOKUP(B1344,'[1]Current Slope List'!$A$29:$M$1904,4,FALSE)</f>
        <v>WS&amp;L</v>
      </c>
      <c r="H1344" s="6" t="str">
        <f>VLOOKUP(B1344,'[1]Current Slope List'!$A$29:$M$1904,5,FALSE)</f>
        <v>S</v>
      </c>
      <c r="I1344" s="6" t="s">
        <v>2152</v>
      </c>
      <c r="K1344" s="6">
        <f>VLOOKUP(B1344,'[1]Current Slope List'!$A$29:$M$1904,11,FALSE)</f>
        <v>0</v>
      </c>
      <c r="L1344" s="5" t="s">
        <v>2394</v>
      </c>
      <c r="M1344" s="5" t="s">
        <v>2397</v>
      </c>
      <c r="N1344" s="5" t="s">
        <v>2253</v>
      </c>
      <c r="O1344" s="7" t="s">
        <v>46</v>
      </c>
      <c r="P1344" s="7">
        <v>60</v>
      </c>
      <c r="Q1344" s="7">
        <v>3.2</v>
      </c>
      <c r="R1344" s="7">
        <v>70</v>
      </c>
      <c r="S1344" s="7">
        <f t="shared" si="41"/>
        <v>224</v>
      </c>
      <c r="T1344" s="17">
        <v>0</v>
      </c>
      <c r="U1344" s="17">
        <v>0</v>
      </c>
      <c r="V1344" s="17">
        <v>0</v>
      </c>
      <c r="W1344" s="17">
        <v>1</v>
      </c>
      <c r="X1344" s="17">
        <v>0</v>
      </c>
      <c r="Y1344" s="6" t="s">
        <v>61</v>
      </c>
      <c r="Z1344" s="6" t="s">
        <v>72</v>
      </c>
      <c r="AA1344" s="9" t="s">
        <v>116</v>
      </c>
      <c r="AB1344" s="9" t="s">
        <v>116</v>
      </c>
      <c r="AC1344" s="9" t="s">
        <v>116</v>
      </c>
      <c r="AD1344" s="9" t="s">
        <v>116</v>
      </c>
      <c r="AE1344" s="9" t="s">
        <v>49</v>
      </c>
      <c r="AF1344" s="5">
        <v>1</v>
      </c>
      <c r="AG1344" s="10">
        <f>VLOOKUP(B1344,[1]NPRS!$A$29:$O$1904,10,FALSE)</f>
        <v>26.14</v>
      </c>
      <c r="AH1344" s="5" t="s">
        <v>1698</v>
      </c>
      <c r="AI1344" s="6" t="str">
        <f>IF(VLOOKUP(B1344,'[1]intensive 2019'!$A$2:$E$145,1,TRUE)=B1344,"Y","N")</f>
        <v>N</v>
      </c>
      <c r="AJ1344" s="6" t="s">
        <v>50</v>
      </c>
      <c r="AK1344" s="5">
        <v>5</v>
      </c>
      <c r="AL1344" s="6" t="s">
        <v>50</v>
      </c>
      <c r="AM1344" s="6" t="s">
        <v>50</v>
      </c>
      <c r="AN1344" s="6" t="s">
        <v>50</v>
      </c>
      <c r="AO1344" s="6" t="s">
        <v>50</v>
      </c>
      <c r="AP1344" s="6" t="s">
        <v>50</v>
      </c>
    </row>
    <row r="1345" spans="1:42" hidden="1">
      <c r="A1345" s="5">
        <v>1344</v>
      </c>
      <c r="B1345" s="5" t="s">
        <v>2421</v>
      </c>
      <c r="C1345" s="6" t="str">
        <f>IF(VLOOKUP(B1345,'[1]Current Slope List'!$A$29:$M$1904,1,FALSE)=B1345,"Y","N")</f>
        <v>Y</v>
      </c>
      <c r="D1345" s="5" t="str">
        <f>VLOOKUP(B1345,'[1]Current Slope List'!$A$29:$M$1904,2,FALSE)</f>
        <v>15NE-C/C432</v>
      </c>
      <c r="E1345" s="5">
        <f>VLOOKUP(B1345,'[1]Current Slope List'!$A$29:$M$1904,3,FALSE)</f>
        <v>0</v>
      </c>
      <c r="F1345" s="6" t="str">
        <f t="shared" si="40"/>
        <v>WHOLE</v>
      </c>
      <c r="G1345" s="6" t="str">
        <f>VLOOKUP(B1345,'[1]Current Slope List'!$A$29:$M$1904,4,FALSE)</f>
        <v>WS&amp;L</v>
      </c>
      <c r="H1345" s="6" t="str">
        <f>VLOOKUP(B1345,'[1]Current Slope List'!$A$29:$M$1904,5,FALSE)</f>
        <v>S</v>
      </c>
      <c r="I1345" s="6" t="s">
        <v>2152</v>
      </c>
      <c r="K1345" s="6">
        <f>VLOOKUP(B1345,'[1]Current Slope List'!$A$29:$M$1904,11,FALSE)</f>
        <v>0</v>
      </c>
      <c r="L1345" s="5" t="s">
        <v>2394</v>
      </c>
      <c r="M1345" s="5" t="s">
        <v>2397</v>
      </c>
      <c r="N1345" s="5" t="s">
        <v>2253</v>
      </c>
      <c r="O1345" s="7" t="s">
        <v>46</v>
      </c>
      <c r="P1345" s="7">
        <v>32</v>
      </c>
      <c r="Q1345" s="7">
        <v>4.3</v>
      </c>
      <c r="R1345" s="7">
        <v>53</v>
      </c>
      <c r="S1345" s="7">
        <f t="shared" si="41"/>
        <v>227.89999999999998</v>
      </c>
      <c r="T1345" s="17">
        <v>0</v>
      </c>
      <c r="U1345" s="17">
        <v>0</v>
      </c>
      <c r="V1345" s="17">
        <v>0</v>
      </c>
      <c r="W1345" s="17">
        <v>1</v>
      </c>
      <c r="X1345" s="17">
        <v>0</v>
      </c>
      <c r="Y1345" s="6" t="s">
        <v>61</v>
      </c>
      <c r="Z1345" s="6" t="s">
        <v>72</v>
      </c>
      <c r="AA1345" s="9" t="s">
        <v>116</v>
      </c>
      <c r="AB1345" s="9" t="s">
        <v>116</v>
      </c>
      <c r="AC1345" s="9" t="s">
        <v>116</v>
      </c>
      <c r="AD1345" s="9" t="s">
        <v>116</v>
      </c>
      <c r="AE1345" s="9" t="s">
        <v>49</v>
      </c>
      <c r="AF1345" s="5">
        <v>1</v>
      </c>
      <c r="AG1345" s="10">
        <f>VLOOKUP(B1345,[1]NPRS!$A$29:$O$1904,10,FALSE)</f>
        <v>0.79</v>
      </c>
      <c r="AH1345" s="5" t="s">
        <v>1698</v>
      </c>
      <c r="AI1345" s="6" t="str">
        <f>IF(VLOOKUP(B1345,'[1]intensive 2019'!$A$2:$E$145,1,TRUE)=B1345,"Y","N")</f>
        <v>N</v>
      </c>
      <c r="AJ1345" s="6" t="s">
        <v>50</v>
      </c>
      <c r="AK1345" s="5">
        <v>2</v>
      </c>
      <c r="AL1345" s="6" t="s">
        <v>50</v>
      </c>
      <c r="AM1345" s="6" t="s">
        <v>50</v>
      </c>
      <c r="AN1345" s="6" t="s">
        <v>50</v>
      </c>
      <c r="AO1345" s="6" t="s">
        <v>50</v>
      </c>
      <c r="AP1345" s="6" t="s">
        <v>50</v>
      </c>
    </row>
    <row r="1346" spans="1:42" hidden="1">
      <c r="A1346" s="5">
        <v>1345</v>
      </c>
      <c r="B1346" s="5" t="s">
        <v>2422</v>
      </c>
      <c r="C1346" s="6" t="str">
        <f>IF(VLOOKUP(B1346,'[1]Current Slope List'!$A$29:$M$1904,1,FALSE)=B1346,"Y","N")</f>
        <v>Y</v>
      </c>
      <c r="D1346" s="5" t="str">
        <f>VLOOKUP(B1346,'[1]Current Slope List'!$A$29:$M$1904,2,FALSE)</f>
        <v>15NE-C/C5</v>
      </c>
      <c r="E1346" s="5">
        <f>VLOOKUP(B1346,'[1]Current Slope List'!$A$29:$M$1904,3,FALSE)</f>
        <v>0</v>
      </c>
      <c r="F1346" s="6" t="str">
        <f t="shared" si="40"/>
        <v>WHOLE</v>
      </c>
      <c r="G1346" s="6" t="str">
        <f>VLOOKUP(B1346,'[1]Current Slope List'!$A$29:$M$1904,4,FALSE)</f>
        <v>WS&amp;L</v>
      </c>
      <c r="H1346" s="6" t="str">
        <f>VLOOKUP(B1346,'[1]Current Slope List'!$A$29:$M$1904,5,FALSE)</f>
        <v>S</v>
      </c>
      <c r="I1346" s="6" t="s">
        <v>2152</v>
      </c>
      <c r="K1346" s="6">
        <f>VLOOKUP(B1346,'[1]Current Slope List'!$A$29:$M$1904,11,FALSE)</f>
        <v>0</v>
      </c>
      <c r="L1346" s="5" t="s">
        <v>2394</v>
      </c>
      <c r="M1346" s="5" t="s">
        <v>2397</v>
      </c>
      <c r="N1346" s="5" t="s">
        <v>2253</v>
      </c>
      <c r="O1346" s="7" t="s">
        <v>46</v>
      </c>
      <c r="P1346" s="7">
        <v>70</v>
      </c>
      <c r="Q1346" s="7">
        <v>3.5</v>
      </c>
      <c r="R1346" s="7">
        <v>55</v>
      </c>
      <c r="S1346" s="7">
        <f t="shared" si="41"/>
        <v>192.5</v>
      </c>
      <c r="T1346" s="17">
        <v>0</v>
      </c>
      <c r="U1346" s="17">
        <v>0</v>
      </c>
      <c r="V1346" s="17">
        <v>0</v>
      </c>
      <c r="W1346" s="17">
        <v>1</v>
      </c>
      <c r="X1346" s="17">
        <v>0</v>
      </c>
      <c r="Y1346" s="6" t="s">
        <v>78</v>
      </c>
      <c r="Z1346" s="6" t="s">
        <v>62</v>
      </c>
      <c r="AA1346" s="9" t="s">
        <v>116</v>
      </c>
      <c r="AB1346" s="9" t="s">
        <v>116</v>
      </c>
      <c r="AC1346" s="9" t="s">
        <v>116</v>
      </c>
      <c r="AD1346" s="9" t="s">
        <v>116</v>
      </c>
      <c r="AE1346" s="9" t="s">
        <v>49</v>
      </c>
      <c r="AF1346" s="5">
        <v>2</v>
      </c>
      <c r="AG1346" s="10">
        <f>VLOOKUP(B1346,[1]NPRS!$A$29:$O$1904,10,FALSE)</f>
        <v>0.16</v>
      </c>
      <c r="AH1346" s="5" t="s">
        <v>1728</v>
      </c>
      <c r="AI1346" s="6" t="str">
        <f>IF(VLOOKUP(B1346,'[1]intensive 2019'!$A$2:$E$145,1,TRUE)=B1346,"Y","N")</f>
        <v>N</v>
      </c>
      <c r="AJ1346" s="6" t="s">
        <v>50</v>
      </c>
      <c r="AL1346" s="6" t="s">
        <v>50</v>
      </c>
      <c r="AM1346" s="6" t="s">
        <v>50</v>
      </c>
      <c r="AN1346" s="6" t="s">
        <v>50</v>
      </c>
      <c r="AO1346" s="6" t="s">
        <v>50</v>
      </c>
      <c r="AP1346" s="6" t="s">
        <v>50</v>
      </c>
    </row>
    <row r="1347" spans="1:42" hidden="1">
      <c r="A1347" s="5">
        <v>1346</v>
      </c>
      <c r="B1347" s="5" t="s">
        <v>2423</v>
      </c>
      <c r="C1347" s="6" t="str">
        <f>IF(VLOOKUP(B1347,'[1]Current Slope List'!$A$29:$M$1904,1,FALSE)=B1347,"Y","N")</f>
        <v>Y</v>
      </c>
      <c r="D1347" s="5" t="str">
        <f>VLOOKUP(B1347,'[1]Current Slope List'!$A$29:$M$1904,2,FALSE)</f>
        <v>15NE-C/C6</v>
      </c>
      <c r="E1347" s="5" t="str">
        <f>VLOOKUP(B1347,'[1]Current Slope List'!$A$29:$M$1904,3,FALSE)</f>
        <v>1,2</v>
      </c>
      <c r="F1347" s="6" t="str">
        <f t="shared" ref="F1347:F1410" si="42">IF(E1347=0,"WHOLE",E1347)</f>
        <v>1,2</v>
      </c>
      <c r="G1347" s="6" t="str">
        <f>VLOOKUP(B1347,'[1]Current Slope List'!$A$29:$M$1904,4,FALSE)</f>
        <v>WS&amp;L</v>
      </c>
      <c r="H1347" s="6" t="str">
        <f>VLOOKUP(B1347,'[1]Current Slope List'!$A$29:$M$1904,5,FALSE)</f>
        <v>S</v>
      </c>
      <c r="I1347" s="6" t="s">
        <v>2152</v>
      </c>
      <c r="K1347" s="6">
        <f>VLOOKUP(B1347,'[1]Current Slope List'!$A$29:$M$1904,11,FALSE)</f>
        <v>0</v>
      </c>
      <c r="L1347" s="5" t="s">
        <v>2394</v>
      </c>
      <c r="M1347" s="5" t="s">
        <v>2397</v>
      </c>
      <c r="N1347" s="5" t="s">
        <v>2424</v>
      </c>
      <c r="O1347" s="7" t="s">
        <v>46</v>
      </c>
      <c r="P1347" s="7">
        <v>45</v>
      </c>
      <c r="Q1347" s="7">
        <v>11</v>
      </c>
      <c r="R1347" s="7">
        <v>28</v>
      </c>
      <c r="S1347" s="7">
        <f t="shared" ref="S1347:S1402" si="43">SUM(Q1347*R1347)</f>
        <v>308</v>
      </c>
      <c r="T1347" s="17">
        <v>0</v>
      </c>
      <c r="U1347" s="17">
        <v>1</v>
      </c>
      <c r="V1347" s="17">
        <v>0</v>
      </c>
      <c r="W1347" s="17">
        <v>0</v>
      </c>
      <c r="X1347" s="17">
        <v>0</v>
      </c>
      <c r="Y1347" s="6" t="s">
        <v>61</v>
      </c>
      <c r="Z1347" s="6" t="s">
        <v>62</v>
      </c>
      <c r="AA1347" s="9" t="s">
        <v>116</v>
      </c>
      <c r="AB1347" s="9" t="s">
        <v>116</v>
      </c>
      <c r="AC1347" s="9" t="s">
        <v>116</v>
      </c>
      <c r="AD1347" s="9" t="s">
        <v>116</v>
      </c>
      <c r="AE1347" s="9" t="s">
        <v>49</v>
      </c>
      <c r="AF1347" s="5">
        <v>2</v>
      </c>
      <c r="AG1347" s="10">
        <f>VLOOKUP(B1347,[1]NPRS!$A$29:$O$1904,10,FALSE)</f>
        <v>4.99</v>
      </c>
      <c r="AH1347" s="5" t="s">
        <v>1698</v>
      </c>
      <c r="AI1347" s="6" t="str">
        <f>IF(VLOOKUP(B1347,'[1]intensive 2019'!$A$2:$E$145,1,TRUE)=B1347,"Y","N")</f>
        <v>N</v>
      </c>
      <c r="AJ1347" s="6" t="s">
        <v>50</v>
      </c>
      <c r="AK1347" s="5">
        <v>14</v>
      </c>
      <c r="AL1347" s="6" t="s">
        <v>50</v>
      </c>
      <c r="AM1347" s="6" t="s">
        <v>50</v>
      </c>
      <c r="AN1347" s="6" t="s">
        <v>50</v>
      </c>
      <c r="AO1347" s="6" t="str">
        <f>IF(VLOOKUP(B1347,[1]Roadside!$B$2:$D$186,1,FALSE)=B1347,"Y","N")</f>
        <v>Y</v>
      </c>
      <c r="AP1347" s="6" t="s">
        <v>50</v>
      </c>
    </row>
    <row r="1348" spans="1:42" hidden="1">
      <c r="A1348" s="5">
        <v>1347</v>
      </c>
      <c r="B1348" s="5" t="s">
        <v>2425</v>
      </c>
      <c r="C1348" s="6" t="s">
        <v>50</v>
      </c>
      <c r="D1348" s="5" t="e">
        <f>VLOOKUP(B1348,'[1]Current Slope List'!$A$29:$M$1904,2,FALSE)</f>
        <v>#N/A</v>
      </c>
      <c r="E1348" s="5" t="e">
        <f>VLOOKUP(B1348,'[1]Current Slope List'!$A$29:$M$1904,3,FALSE)</f>
        <v>#N/A</v>
      </c>
      <c r="F1348" s="6" t="e">
        <f t="shared" si="42"/>
        <v>#N/A</v>
      </c>
      <c r="G1348" s="6" t="e">
        <f>VLOOKUP(B1348,'[1]Current Slope List'!$A$29:$M$1904,4,FALSE)</f>
        <v>#N/A</v>
      </c>
      <c r="H1348" s="6" t="e">
        <f>VLOOKUP(B1348,'[1]Current Slope List'!$A$29:$M$1904,5,FALSE)</f>
        <v>#N/A</v>
      </c>
      <c r="I1348" s="6" t="s">
        <v>2152</v>
      </c>
      <c r="K1348" s="6" t="e">
        <f>VLOOKUP(B1348,'[1]Current Slope List'!$A$29:$M$1904,11,FALSE)</f>
        <v>#N/A</v>
      </c>
      <c r="L1348" s="5" t="s">
        <v>2394</v>
      </c>
      <c r="M1348" s="5" t="s">
        <v>2397</v>
      </c>
      <c r="N1348" s="5" t="s">
        <v>2253</v>
      </c>
      <c r="O1348" s="7" t="s">
        <v>49</v>
      </c>
      <c r="P1348" s="6" t="s">
        <v>49</v>
      </c>
      <c r="Q1348" s="6" t="s">
        <v>49</v>
      </c>
      <c r="R1348" s="6" t="s">
        <v>49</v>
      </c>
      <c r="S1348" s="6" t="s">
        <v>49</v>
      </c>
      <c r="T1348" s="6" t="s">
        <v>49</v>
      </c>
      <c r="U1348" s="6" t="s">
        <v>49</v>
      </c>
      <c r="V1348" s="6" t="s">
        <v>49</v>
      </c>
      <c r="W1348" s="6" t="s">
        <v>49</v>
      </c>
      <c r="X1348" s="6" t="s">
        <v>49</v>
      </c>
      <c r="Y1348" s="6" t="s">
        <v>49</v>
      </c>
      <c r="Z1348" s="6" t="s">
        <v>49</v>
      </c>
      <c r="AA1348" s="9" t="s">
        <v>116</v>
      </c>
      <c r="AB1348" s="9" t="s">
        <v>116</v>
      </c>
      <c r="AC1348" s="9" t="s">
        <v>116</v>
      </c>
      <c r="AD1348" s="9" t="s">
        <v>116</v>
      </c>
      <c r="AE1348" s="9" t="s">
        <v>49</v>
      </c>
      <c r="AF1348" s="5">
        <v>3</v>
      </c>
      <c r="AG1348" s="10" t="e">
        <f>VLOOKUP(B1348,[1]NPRS!$A$29:$O$1904,10,FALSE)</f>
        <v>#N/A</v>
      </c>
      <c r="AH1348" s="5" t="s">
        <v>1698</v>
      </c>
      <c r="AI1348" s="6" t="str">
        <f>IF(VLOOKUP(B1348,'[1]intensive 2019'!$A$2:$E$145,1,TRUE)=B1348,"Y","N")</f>
        <v>N</v>
      </c>
      <c r="AJ1348" s="6" t="s">
        <v>50</v>
      </c>
      <c r="AK1348" s="5">
        <v>8</v>
      </c>
      <c r="AL1348" s="6" t="s">
        <v>50</v>
      </c>
      <c r="AM1348" s="6" t="s">
        <v>50</v>
      </c>
      <c r="AN1348" s="6" t="s">
        <v>50</v>
      </c>
      <c r="AO1348" s="6" t="s">
        <v>50</v>
      </c>
      <c r="AP1348" s="6" t="s">
        <v>50</v>
      </c>
    </row>
    <row r="1349" spans="1:42" hidden="1">
      <c r="A1349" s="5">
        <v>1348</v>
      </c>
      <c r="B1349" s="5" t="s">
        <v>2426</v>
      </c>
      <c r="C1349" s="6" t="str">
        <f>IF(VLOOKUP(B1349,'[1]Current Slope List'!$A$29:$M$1904,1,FALSE)=B1349,"Y","N")</f>
        <v>Y</v>
      </c>
      <c r="D1349" s="5" t="str">
        <f>VLOOKUP(B1349,'[1]Current Slope List'!$A$29:$M$1904,2,FALSE)</f>
        <v>15NE-C/FR136</v>
      </c>
      <c r="E1349" s="5">
        <f>VLOOKUP(B1349,'[1]Current Slope List'!$A$29:$M$1904,3,FALSE)</f>
        <v>0</v>
      </c>
      <c r="F1349" s="6" t="str">
        <f t="shared" si="42"/>
        <v>WHOLE</v>
      </c>
      <c r="G1349" s="6" t="str">
        <f>VLOOKUP(B1349,'[1]Current Slope List'!$A$29:$M$1904,4,FALSE)</f>
        <v>WS&amp;L</v>
      </c>
      <c r="H1349" s="6" t="str">
        <f>VLOOKUP(B1349,'[1]Current Slope List'!$A$29:$M$1904,5,FALSE)</f>
        <v>S</v>
      </c>
      <c r="I1349" s="6" t="s">
        <v>2152</v>
      </c>
      <c r="K1349" s="6">
        <f>VLOOKUP(B1349,'[1]Current Slope List'!$A$29:$M$1904,11,FALSE)</f>
        <v>0</v>
      </c>
      <c r="L1349" s="5" t="s">
        <v>2394</v>
      </c>
      <c r="M1349" s="5" t="s">
        <v>2397</v>
      </c>
      <c r="N1349" s="5" t="s">
        <v>2253</v>
      </c>
      <c r="O1349" s="7" t="s">
        <v>125</v>
      </c>
      <c r="P1349" s="7">
        <v>30</v>
      </c>
      <c r="Q1349" s="7">
        <v>2.5</v>
      </c>
      <c r="R1349" s="7">
        <v>75</v>
      </c>
      <c r="S1349" s="7">
        <f t="shared" si="43"/>
        <v>187.5</v>
      </c>
      <c r="T1349" s="17">
        <v>0</v>
      </c>
      <c r="U1349" s="17">
        <v>0</v>
      </c>
      <c r="V1349" s="17">
        <v>0</v>
      </c>
      <c r="W1349" s="17">
        <v>0</v>
      </c>
      <c r="X1349" s="17">
        <v>1</v>
      </c>
      <c r="Y1349" s="6" t="s">
        <v>61</v>
      </c>
      <c r="Z1349" s="6" t="s">
        <v>62</v>
      </c>
      <c r="AA1349" s="9" t="s">
        <v>94</v>
      </c>
      <c r="AB1349" s="9" t="s">
        <v>351</v>
      </c>
      <c r="AC1349" s="9" t="s">
        <v>121</v>
      </c>
      <c r="AD1349" s="9" t="s">
        <v>56</v>
      </c>
      <c r="AE1349" s="9" t="s">
        <v>49</v>
      </c>
      <c r="AF1349" s="5">
        <v>1</v>
      </c>
      <c r="AG1349" s="10">
        <f>VLOOKUP(B1349,[1]NPRS!$A$29:$O$1904,10,FALSE)</f>
        <v>0</v>
      </c>
      <c r="AH1349" s="5" t="s">
        <v>1728</v>
      </c>
      <c r="AI1349" s="6" t="str">
        <f>IF(VLOOKUP(B1349,'[1]intensive 2019'!$A$2:$E$145,1,TRUE)=B1349,"Y","N")</f>
        <v>N</v>
      </c>
      <c r="AJ1349" s="6" t="s">
        <v>50</v>
      </c>
      <c r="AL1349" s="6" t="s">
        <v>50</v>
      </c>
      <c r="AM1349" s="6" t="s">
        <v>50</v>
      </c>
      <c r="AN1349" s="6" t="s">
        <v>50</v>
      </c>
      <c r="AO1349" s="6" t="s">
        <v>50</v>
      </c>
      <c r="AP1349" s="6" t="s">
        <v>50</v>
      </c>
    </row>
    <row r="1350" spans="1:42" hidden="1">
      <c r="A1350" s="5">
        <v>1349</v>
      </c>
      <c r="B1350" s="5" t="s">
        <v>2427</v>
      </c>
      <c r="C1350" s="6" t="str">
        <f>IF(VLOOKUP(B1350,'[1]Current Slope List'!$A$29:$M$1904,1,FALSE)=B1350,"Y","N")</f>
        <v>Y</v>
      </c>
      <c r="D1350" s="5" t="str">
        <f>VLOOKUP(B1350,'[1]Current Slope List'!$A$29:$M$1904,2,FALSE)</f>
        <v>15NE-C/F24</v>
      </c>
      <c r="E1350" s="5">
        <f>VLOOKUP(B1350,'[1]Current Slope List'!$A$29:$M$1904,3,FALSE)</f>
        <v>0</v>
      </c>
      <c r="F1350" s="6" t="str">
        <f t="shared" si="42"/>
        <v>WHOLE</v>
      </c>
      <c r="G1350" s="6" t="str">
        <f>VLOOKUP(B1350,'[1]Current Slope List'!$A$29:$M$1904,4,FALSE)</f>
        <v>WS&amp;L</v>
      </c>
      <c r="H1350" s="6" t="str">
        <f>VLOOKUP(B1350,'[1]Current Slope List'!$A$29:$M$1904,5,FALSE)</f>
        <v>S</v>
      </c>
      <c r="I1350" s="6" t="s">
        <v>2152</v>
      </c>
      <c r="K1350" s="6">
        <f>VLOOKUP(B1350,'[1]Current Slope List'!$A$29:$M$1904,11,FALSE)</f>
        <v>0</v>
      </c>
      <c r="L1350" s="5" t="s">
        <v>2394</v>
      </c>
      <c r="M1350" s="5" t="s">
        <v>2397</v>
      </c>
      <c r="N1350" s="5" t="s">
        <v>2253</v>
      </c>
      <c r="O1350" s="7" t="s">
        <v>46</v>
      </c>
      <c r="P1350" s="7">
        <v>34</v>
      </c>
      <c r="Q1350" s="7">
        <v>25</v>
      </c>
      <c r="R1350" s="7">
        <v>25</v>
      </c>
      <c r="S1350" s="7">
        <f t="shared" si="43"/>
        <v>625</v>
      </c>
      <c r="T1350" s="17">
        <v>0</v>
      </c>
      <c r="U1350" s="17">
        <v>0.8</v>
      </c>
      <c r="V1350" s="17">
        <v>0</v>
      </c>
      <c r="W1350" s="17">
        <v>0.2</v>
      </c>
      <c r="X1350" s="17">
        <v>0</v>
      </c>
      <c r="Y1350" s="6" t="s">
        <v>61</v>
      </c>
      <c r="Z1350" s="6" t="s">
        <v>62</v>
      </c>
      <c r="AA1350" s="9" t="s">
        <v>116</v>
      </c>
      <c r="AB1350" s="9" t="s">
        <v>116</v>
      </c>
      <c r="AC1350" s="9" t="s">
        <v>116</v>
      </c>
      <c r="AD1350" s="9" t="s">
        <v>116</v>
      </c>
      <c r="AE1350" s="9" t="s">
        <v>49</v>
      </c>
      <c r="AF1350" s="5">
        <v>1</v>
      </c>
      <c r="AG1350" s="10">
        <f>VLOOKUP(B1350,[1]NPRS!$A$29:$O$1904,10,FALSE)</f>
        <v>0</v>
      </c>
      <c r="AH1350" s="5" t="s">
        <v>1698</v>
      </c>
      <c r="AI1350" s="6" t="str">
        <f>IF(VLOOKUP(B1350,'[1]intensive 2019'!$A$2:$E$145,1,TRUE)=B1350,"Y","N")</f>
        <v>N</v>
      </c>
      <c r="AJ1350" s="6" t="s">
        <v>50</v>
      </c>
      <c r="AK1350" s="5">
        <v>16</v>
      </c>
      <c r="AL1350" s="6" t="s">
        <v>50</v>
      </c>
      <c r="AM1350" s="6" t="s">
        <v>50</v>
      </c>
      <c r="AN1350" s="6" t="s">
        <v>50</v>
      </c>
      <c r="AO1350" s="6" t="s">
        <v>50</v>
      </c>
      <c r="AP1350" s="6" t="s">
        <v>50</v>
      </c>
    </row>
    <row r="1351" spans="1:42" hidden="1">
      <c r="A1351" s="5">
        <v>1350</v>
      </c>
      <c r="B1351" s="5" t="s">
        <v>2428</v>
      </c>
      <c r="C1351" s="6" t="str">
        <f>IF(VLOOKUP(B1351,'[1]Current Slope List'!$A$29:$M$1904,1,FALSE)=B1351,"Y","N")</f>
        <v>Y</v>
      </c>
      <c r="D1351" s="5" t="str">
        <f>VLOOKUP(B1351,'[1]Current Slope List'!$A$29:$M$1904,2,FALSE)</f>
        <v>15NE-C/F25</v>
      </c>
      <c r="E1351" s="5">
        <f>VLOOKUP(B1351,'[1]Current Slope List'!$A$29:$M$1904,3,FALSE)</f>
        <v>0</v>
      </c>
      <c r="F1351" s="6" t="str">
        <f t="shared" si="42"/>
        <v>WHOLE</v>
      </c>
      <c r="G1351" s="6" t="str">
        <f>VLOOKUP(B1351,'[1]Current Slope List'!$A$29:$M$1904,4,FALSE)</f>
        <v>WS&amp;L</v>
      </c>
      <c r="H1351" s="6" t="str">
        <f>VLOOKUP(B1351,'[1]Current Slope List'!$A$29:$M$1904,5,FALSE)</f>
        <v>S</v>
      </c>
      <c r="I1351" s="6" t="s">
        <v>2152</v>
      </c>
      <c r="K1351" s="6">
        <f>VLOOKUP(B1351,'[1]Current Slope List'!$A$29:$M$1904,11,FALSE)</f>
        <v>0</v>
      </c>
      <c r="L1351" s="5" t="s">
        <v>2394</v>
      </c>
      <c r="M1351" s="5" t="s">
        <v>2397</v>
      </c>
      <c r="N1351" s="5" t="s">
        <v>2253</v>
      </c>
      <c r="O1351" s="7" t="s">
        <v>46</v>
      </c>
      <c r="P1351" s="7">
        <v>35</v>
      </c>
      <c r="Q1351" s="7">
        <v>10</v>
      </c>
      <c r="R1351" s="7">
        <v>50</v>
      </c>
      <c r="S1351" s="7">
        <f t="shared" si="43"/>
        <v>500</v>
      </c>
      <c r="T1351" s="17">
        <v>0</v>
      </c>
      <c r="U1351" s="17">
        <v>0.1</v>
      </c>
      <c r="V1351" s="17">
        <v>0</v>
      </c>
      <c r="W1351" s="17">
        <v>0</v>
      </c>
      <c r="X1351" s="17">
        <v>0.9</v>
      </c>
      <c r="Y1351" s="6" t="s">
        <v>61</v>
      </c>
      <c r="Z1351" s="6" t="s">
        <v>72</v>
      </c>
      <c r="AA1351" s="9" t="s">
        <v>116</v>
      </c>
      <c r="AB1351" s="9" t="s">
        <v>116</v>
      </c>
      <c r="AC1351" s="9" t="s">
        <v>116</v>
      </c>
      <c r="AD1351" s="9" t="s">
        <v>116</v>
      </c>
      <c r="AE1351" s="9" t="s">
        <v>49</v>
      </c>
      <c r="AF1351" s="5">
        <v>1</v>
      </c>
      <c r="AG1351" s="10">
        <f>VLOOKUP(B1351,[1]NPRS!$A$29:$O$1904,10,FALSE)</f>
        <v>0</v>
      </c>
      <c r="AH1351" s="5" t="s">
        <v>1698</v>
      </c>
      <c r="AI1351" s="6" t="str">
        <f>IF(VLOOKUP(B1351,'[1]intensive 2019'!$A$2:$E$145,1,TRUE)=B1351,"Y","N")</f>
        <v>N</v>
      </c>
      <c r="AJ1351" s="6" t="str">
        <f>IF(VLOOKUP(B1351,[1]PWI!$A$2:$B$239,1,FALSE)=B1351,"Y","N")</f>
        <v>Y</v>
      </c>
      <c r="AK1351" s="5">
        <v>43</v>
      </c>
      <c r="AL1351" s="6" t="s">
        <v>50</v>
      </c>
      <c r="AM1351" s="6" t="s">
        <v>50</v>
      </c>
      <c r="AN1351" s="6" t="s">
        <v>50</v>
      </c>
      <c r="AO1351" s="6" t="s">
        <v>50</v>
      </c>
      <c r="AP1351" s="6" t="s">
        <v>50</v>
      </c>
    </row>
    <row r="1352" spans="1:42" hidden="1">
      <c r="A1352" s="5">
        <v>1351</v>
      </c>
      <c r="B1352" s="5" t="s">
        <v>2429</v>
      </c>
      <c r="C1352" s="6" t="str">
        <f>IF(VLOOKUP(B1352,'[1]Current Slope List'!$A$29:$M$1904,1,FALSE)=B1352,"Y","N")</f>
        <v>Y</v>
      </c>
      <c r="D1352" s="5" t="str">
        <f>VLOOKUP(B1352,'[1]Current Slope List'!$A$29:$M$1904,2,FALSE)</f>
        <v>15NE-C/F42</v>
      </c>
      <c r="E1352" s="5">
        <f>VLOOKUP(B1352,'[1]Current Slope List'!$A$29:$M$1904,3,FALSE)</f>
        <v>0</v>
      </c>
      <c r="F1352" s="6" t="str">
        <f t="shared" si="42"/>
        <v>WHOLE</v>
      </c>
      <c r="G1352" s="6" t="str">
        <f>VLOOKUP(B1352,'[1]Current Slope List'!$A$29:$M$1904,4,FALSE)</f>
        <v>WS&amp;L</v>
      </c>
      <c r="H1352" s="6" t="str">
        <f>VLOOKUP(B1352,'[1]Current Slope List'!$A$29:$M$1904,5,FALSE)</f>
        <v>S</v>
      </c>
      <c r="I1352" s="6" t="s">
        <v>2152</v>
      </c>
      <c r="K1352" s="6">
        <f>VLOOKUP(B1352,'[1]Current Slope List'!$A$29:$M$1904,11,FALSE)</f>
        <v>0</v>
      </c>
      <c r="L1352" s="5" t="s">
        <v>2394</v>
      </c>
      <c r="M1352" s="5" t="s">
        <v>2397</v>
      </c>
      <c r="N1352" s="5" t="s">
        <v>2253</v>
      </c>
      <c r="O1352" s="7" t="s">
        <v>46</v>
      </c>
      <c r="P1352" s="7">
        <v>35</v>
      </c>
      <c r="Q1352" s="7">
        <v>14</v>
      </c>
      <c r="R1352" s="7">
        <v>105</v>
      </c>
      <c r="S1352" s="7">
        <f t="shared" si="43"/>
        <v>1470</v>
      </c>
      <c r="T1352" s="17">
        <v>0</v>
      </c>
      <c r="U1352" s="17">
        <v>1</v>
      </c>
      <c r="V1352" s="17">
        <v>0</v>
      </c>
      <c r="W1352" s="17">
        <v>0</v>
      </c>
      <c r="X1352" s="17">
        <v>0</v>
      </c>
      <c r="Y1352" s="6" t="s">
        <v>61</v>
      </c>
      <c r="Z1352" s="6" t="s">
        <v>62</v>
      </c>
      <c r="AA1352" s="9" t="s">
        <v>116</v>
      </c>
      <c r="AB1352" s="9" t="s">
        <v>116</v>
      </c>
      <c r="AC1352" s="9" t="s">
        <v>116</v>
      </c>
      <c r="AD1352" s="9" t="s">
        <v>116</v>
      </c>
      <c r="AE1352" s="9" t="s">
        <v>49</v>
      </c>
      <c r="AF1352" s="5">
        <v>1</v>
      </c>
      <c r="AG1352" s="10">
        <f>VLOOKUP(B1352,[1]NPRS!$A$29:$O$1904,10,FALSE)</f>
        <v>0</v>
      </c>
      <c r="AH1352" s="5" t="s">
        <v>1698</v>
      </c>
      <c r="AI1352" s="6" t="str">
        <f>IF(VLOOKUP(B1352,'[1]intensive 2019'!$A$2:$E$145,1,TRUE)=B1352,"Y","N")</f>
        <v>N</v>
      </c>
      <c r="AJ1352" s="6" t="s">
        <v>50</v>
      </c>
      <c r="AK1352" s="5">
        <v>47</v>
      </c>
      <c r="AL1352" s="6" t="s">
        <v>50</v>
      </c>
      <c r="AM1352" s="6" t="s">
        <v>50</v>
      </c>
      <c r="AN1352" s="6" t="s">
        <v>50</v>
      </c>
      <c r="AO1352" s="6" t="s">
        <v>50</v>
      </c>
      <c r="AP1352" s="6" t="s">
        <v>50</v>
      </c>
    </row>
    <row r="1353" spans="1:42" hidden="1">
      <c r="A1353" s="5">
        <v>1352</v>
      </c>
      <c r="B1353" s="5" t="s">
        <v>2430</v>
      </c>
      <c r="C1353" s="6" t="str">
        <f>IF(VLOOKUP(B1353,'[1]Current Slope List'!$A$29:$M$1904,1,FALSE)=B1353,"Y","N")</f>
        <v>Y</v>
      </c>
      <c r="D1353" s="5" t="str">
        <f>VLOOKUP(B1353,'[1]Current Slope List'!$A$29:$M$1904,2,FALSE)</f>
        <v>15NE-C/FR43</v>
      </c>
      <c r="E1353" s="5">
        <f>VLOOKUP(B1353,'[1]Current Slope List'!$A$29:$M$1904,3,FALSE)</f>
        <v>0</v>
      </c>
      <c r="F1353" s="6" t="str">
        <f t="shared" si="42"/>
        <v>WHOLE</v>
      </c>
      <c r="G1353" s="6" t="str">
        <f>VLOOKUP(B1353,'[1]Current Slope List'!$A$29:$M$1904,4,FALSE)</f>
        <v>WS&amp;L</v>
      </c>
      <c r="H1353" s="6" t="str">
        <f>VLOOKUP(B1353,'[1]Current Slope List'!$A$29:$M$1904,5,FALSE)</f>
        <v>S</v>
      </c>
      <c r="I1353" s="6" t="s">
        <v>2152</v>
      </c>
      <c r="K1353" s="6">
        <f>VLOOKUP(B1353,'[1]Current Slope List'!$A$29:$M$1904,11,FALSE)</f>
        <v>0</v>
      </c>
      <c r="L1353" s="5" t="s">
        <v>2394</v>
      </c>
      <c r="M1353" s="5" t="s">
        <v>2397</v>
      </c>
      <c r="N1353" s="5" t="s">
        <v>2253</v>
      </c>
      <c r="O1353" s="7" t="s">
        <v>46</v>
      </c>
      <c r="P1353" s="7">
        <v>25</v>
      </c>
      <c r="Q1353" s="7">
        <v>4</v>
      </c>
      <c r="R1353" s="7">
        <v>40</v>
      </c>
      <c r="S1353" s="7">
        <f t="shared" si="43"/>
        <v>160</v>
      </c>
      <c r="T1353" s="17">
        <v>0</v>
      </c>
      <c r="U1353" s="17">
        <v>1</v>
      </c>
      <c r="V1353" s="17">
        <v>0</v>
      </c>
      <c r="W1353" s="17">
        <v>0</v>
      </c>
      <c r="X1353" s="17">
        <v>0</v>
      </c>
      <c r="Y1353" s="6" t="s">
        <v>61</v>
      </c>
      <c r="Z1353" s="6" t="s">
        <v>62</v>
      </c>
      <c r="AA1353" s="9" t="s">
        <v>570</v>
      </c>
      <c r="AB1353" s="9" t="s">
        <v>288</v>
      </c>
      <c r="AC1353" s="9" t="s">
        <v>71</v>
      </c>
      <c r="AD1353" s="9" t="s">
        <v>56</v>
      </c>
      <c r="AE1353" s="9" t="s">
        <v>72</v>
      </c>
      <c r="AF1353" s="5">
        <v>2</v>
      </c>
      <c r="AG1353" s="10">
        <f>VLOOKUP(B1353,[1]NPRS!$A$29:$O$1904,10,FALSE)</f>
        <v>0</v>
      </c>
      <c r="AH1353" s="5" t="s">
        <v>1698</v>
      </c>
      <c r="AI1353" s="6" t="str">
        <f>IF(VLOOKUP(B1353,'[1]intensive 2019'!$A$2:$E$145,1,TRUE)=B1353,"Y","N")</f>
        <v>N</v>
      </c>
      <c r="AJ1353" s="6" t="s">
        <v>50</v>
      </c>
      <c r="AK1353" s="5">
        <v>22</v>
      </c>
      <c r="AL1353" s="6" t="s">
        <v>50</v>
      </c>
      <c r="AM1353" s="6" t="s">
        <v>50</v>
      </c>
      <c r="AN1353" s="6" t="s">
        <v>50</v>
      </c>
      <c r="AO1353" s="6" t="s">
        <v>50</v>
      </c>
      <c r="AP1353" s="6" t="s">
        <v>50</v>
      </c>
    </row>
    <row r="1354" spans="1:42" hidden="1">
      <c r="A1354" s="5">
        <v>1353</v>
      </c>
      <c r="B1354" s="5" t="s">
        <v>2431</v>
      </c>
      <c r="C1354" s="6" t="str">
        <f>IF(VLOOKUP(B1354,'[1]Current Slope List'!$A$29:$M$1904,1,FALSE)=B1354,"Y","N")</f>
        <v>Y</v>
      </c>
      <c r="D1354" s="5" t="str">
        <f>VLOOKUP(B1354,'[1]Current Slope List'!$A$29:$M$1904,2,FALSE)</f>
        <v>15NE-C/F45</v>
      </c>
      <c r="E1354" s="5">
        <f>VLOOKUP(B1354,'[1]Current Slope List'!$A$29:$M$1904,3,FALSE)</f>
        <v>0</v>
      </c>
      <c r="F1354" s="6" t="str">
        <f t="shared" si="42"/>
        <v>WHOLE</v>
      </c>
      <c r="G1354" s="6" t="str">
        <f>VLOOKUP(B1354,'[1]Current Slope List'!$A$29:$M$1904,4,FALSE)</f>
        <v>WS&amp;L</v>
      </c>
      <c r="H1354" s="6" t="str">
        <f>VLOOKUP(B1354,'[1]Current Slope List'!$A$29:$M$1904,5,FALSE)</f>
        <v>S</v>
      </c>
      <c r="I1354" s="6" t="s">
        <v>2152</v>
      </c>
      <c r="K1354" s="6">
        <f>VLOOKUP(B1354,'[1]Current Slope List'!$A$29:$M$1904,11,FALSE)</f>
        <v>0</v>
      </c>
      <c r="L1354" s="5" t="s">
        <v>2394</v>
      </c>
      <c r="M1354" s="5" t="s">
        <v>2397</v>
      </c>
      <c r="N1354" s="5" t="s">
        <v>2253</v>
      </c>
      <c r="O1354" s="7" t="s">
        <v>125</v>
      </c>
      <c r="P1354" s="7">
        <v>30</v>
      </c>
      <c r="Q1354" s="7">
        <v>5</v>
      </c>
      <c r="R1354" s="7">
        <v>70</v>
      </c>
      <c r="S1354" s="7">
        <f t="shared" si="43"/>
        <v>350</v>
      </c>
      <c r="T1354" s="17">
        <v>0</v>
      </c>
      <c r="U1354" s="17">
        <v>1</v>
      </c>
      <c r="V1354" s="17">
        <v>0</v>
      </c>
      <c r="W1354" s="17">
        <v>0</v>
      </c>
      <c r="X1354" s="17">
        <v>0</v>
      </c>
      <c r="Y1354" s="6" t="s">
        <v>61</v>
      </c>
      <c r="Z1354" s="6" t="s">
        <v>62</v>
      </c>
      <c r="AA1354" s="9" t="s">
        <v>116</v>
      </c>
      <c r="AB1354" s="9" t="s">
        <v>116</v>
      </c>
      <c r="AC1354" s="9" t="s">
        <v>116</v>
      </c>
      <c r="AD1354" s="9" t="s">
        <v>116</v>
      </c>
      <c r="AE1354" s="9" t="s">
        <v>49</v>
      </c>
      <c r="AF1354" s="5">
        <v>2</v>
      </c>
      <c r="AG1354" s="10">
        <f>VLOOKUP(B1354,[1]NPRS!$A$29:$O$1904,10,FALSE)</f>
        <v>0.73</v>
      </c>
      <c r="AH1354" s="5" t="s">
        <v>1698</v>
      </c>
      <c r="AI1354" s="6" t="str">
        <f>IF(VLOOKUP(B1354,'[1]intensive 2019'!$A$2:$E$145,1,TRUE)=B1354,"Y","N")</f>
        <v>N</v>
      </c>
      <c r="AJ1354" s="6" t="s">
        <v>50</v>
      </c>
      <c r="AK1354" s="5">
        <v>12</v>
      </c>
      <c r="AL1354" s="6" t="s">
        <v>50</v>
      </c>
      <c r="AM1354" s="6" t="s">
        <v>50</v>
      </c>
      <c r="AN1354" s="6" t="s">
        <v>50</v>
      </c>
      <c r="AO1354" s="6" t="s">
        <v>50</v>
      </c>
      <c r="AP1354" s="6" t="s">
        <v>50</v>
      </c>
    </row>
    <row r="1355" spans="1:42" hidden="1">
      <c r="A1355" s="5">
        <v>1354</v>
      </c>
      <c r="B1355" s="5" t="s">
        <v>2432</v>
      </c>
      <c r="C1355" s="6" t="str">
        <f>IF(VLOOKUP(B1355,'[1]Current Slope List'!$A$29:$M$1904,1,FALSE)=B1355,"Y","N")</f>
        <v>Y</v>
      </c>
      <c r="D1355" s="5" t="str">
        <f>VLOOKUP(B1355,'[1]Current Slope List'!$A$29:$M$1904,2,FALSE)</f>
        <v>15NE-C/F51</v>
      </c>
      <c r="E1355" s="5">
        <f>VLOOKUP(B1355,'[1]Current Slope List'!$A$29:$M$1904,3,FALSE)</f>
        <v>0</v>
      </c>
      <c r="F1355" s="6" t="str">
        <f t="shared" si="42"/>
        <v>WHOLE</v>
      </c>
      <c r="G1355" s="6" t="str">
        <f>VLOOKUP(B1355,'[1]Current Slope List'!$A$29:$M$1904,4,FALSE)</f>
        <v>WS&amp;L</v>
      </c>
      <c r="H1355" s="6" t="str">
        <f>VLOOKUP(B1355,'[1]Current Slope List'!$A$29:$M$1904,5,FALSE)</f>
        <v>S</v>
      </c>
      <c r="I1355" s="6" t="s">
        <v>2152</v>
      </c>
      <c r="K1355" s="6">
        <f>VLOOKUP(B1355,'[1]Current Slope List'!$A$29:$M$1904,11,FALSE)</f>
        <v>0</v>
      </c>
      <c r="L1355" s="5" t="s">
        <v>2394</v>
      </c>
      <c r="M1355" s="5" t="s">
        <v>2397</v>
      </c>
      <c r="N1355" s="5" t="s">
        <v>2253</v>
      </c>
      <c r="O1355" s="7" t="s">
        <v>46</v>
      </c>
      <c r="P1355" s="7">
        <v>40</v>
      </c>
      <c r="Q1355" s="7">
        <v>6</v>
      </c>
      <c r="R1355" s="7">
        <v>30</v>
      </c>
      <c r="S1355" s="7">
        <f t="shared" si="43"/>
        <v>180</v>
      </c>
      <c r="T1355" s="17">
        <v>0</v>
      </c>
      <c r="U1355" s="17">
        <v>1</v>
      </c>
      <c r="V1355" s="17">
        <v>0</v>
      </c>
      <c r="W1355" s="17">
        <v>0</v>
      </c>
      <c r="X1355" s="17">
        <v>0</v>
      </c>
      <c r="Y1355" s="6" t="s">
        <v>61</v>
      </c>
      <c r="Z1355" s="6" t="s">
        <v>62</v>
      </c>
      <c r="AA1355" s="9" t="s">
        <v>116</v>
      </c>
      <c r="AB1355" s="9" t="s">
        <v>116</v>
      </c>
      <c r="AC1355" s="9" t="s">
        <v>116</v>
      </c>
      <c r="AD1355" s="9" t="s">
        <v>116</v>
      </c>
      <c r="AE1355" s="9" t="s">
        <v>49</v>
      </c>
      <c r="AF1355" s="5">
        <v>2</v>
      </c>
      <c r="AG1355" s="10">
        <f>VLOOKUP(B1355,[1]NPRS!$A$29:$O$1904,10,FALSE)</f>
        <v>0.55000000000000004</v>
      </c>
      <c r="AH1355" s="5" t="s">
        <v>1698</v>
      </c>
      <c r="AI1355" s="6" t="str">
        <f>IF(VLOOKUP(B1355,'[1]intensive 2019'!$A$2:$E$145,1,TRUE)=B1355,"Y","N")</f>
        <v>N</v>
      </c>
      <c r="AJ1355" s="6" t="s">
        <v>50</v>
      </c>
      <c r="AK1355" s="5">
        <v>13</v>
      </c>
      <c r="AL1355" s="6" t="s">
        <v>50</v>
      </c>
      <c r="AM1355" s="6" t="s">
        <v>50</v>
      </c>
      <c r="AN1355" s="6" t="s">
        <v>50</v>
      </c>
      <c r="AO1355" s="6" t="s">
        <v>50</v>
      </c>
      <c r="AP1355" s="6" t="s">
        <v>50</v>
      </c>
    </row>
    <row r="1356" spans="1:42" hidden="1">
      <c r="A1356" s="5">
        <v>1355</v>
      </c>
      <c r="B1356" s="5" t="s">
        <v>2433</v>
      </c>
      <c r="C1356" s="6" t="str">
        <f>IF(VLOOKUP(B1356,'[1]Current Slope List'!$A$29:$M$1904,1,FALSE)=B1356,"Y","N")</f>
        <v>Y</v>
      </c>
      <c r="D1356" s="5" t="str">
        <f>VLOOKUP(B1356,'[1]Current Slope List'!$A$29:$M$1904,2,FALSE)</f>
        <v>15NE-C/FR93</v>
      </c>
      <c r="E1356" s="5">
        <f>VLOOKUP(B1356,'[1]Current Slope List'!$A$29:$M$1904,3,FALSE)</f>
        <v>0</v>
      </c>
      <c r="F1356" s="6" t="str">
        <f t="shared" si="42"/>
        <v>WHOLE</v>
      </c>
      <c r="G1356" s="6" t="str">
        <f>VLOOKUP(B1356,'[1]Current Slope List'!$A$29:$M$1904,4,FALSE)</f>
        <v>WS&amp;L</v>
      </c>
      <c r="H1356" s="6" t="str">
        <f>VLOOKUP(B1356,'[1]Current Slope List'!$A$29:$M$1904,5,FALSE)</f>
        <v>S</v>
      </c>
      <c r="I1356" s="6" t="s">
        <v>2152</v>
      </c>
      <c r="K1356" s="6">
        <f>VLOOKUP(B1356,'[1]Current Slope List'!$A$29:$M$1904,11,FALSE)</f>
        <v>0</v>
      </c>
      <c r="L1356" s="5" t="s">
        <v>2394</v>
      </c>
      <c r="M1356" s="5" t="s">
        <v>2397</v>
      </c>
      <c r="N1356" s="5" t="s">
        <v>2253</v>
      </c>
      <c r="O1356" s="7" t="s">
        <v>46</v>
      </c>
      <c r="P1356" s="7">
        <v>30</v>
      </c>
      <c r="Q1356" s="7">
        <v>4.5</v>
      </c>
      <c r="R1356" s="7">
        <v>70</v>
      </c>
      <c r="S1356" s="7">
        <f t="shared" si="43"/>
        <v>315</v>
      </c>
      <c r="T1356" s="17">
        <v>0</v>
      </c>
      <c r="U1356" s="17">
        <v>0.8</v>
      </c>
      <c r="V1356" s="17">
        <v>0.2</v>
      </c>
      <c r="W1356" s="17">
        <v>0</v>
      </c>
      <c r="X1356" s="17">
        <v>0</v>
      </c>
      <c r="Y1356" s="6" t="s">
        <v>61</v>
      </c>
      <c r="Z1356" s="6" t="s">
        <v>62</v>
      </c>
      <c r="AA1356" s="9" t="s">
        <v>2434</v>
      </c>
      <c r="AB1356" s="9" t="s">
        <v>2435</v>
      </c>
      <c r="AC1356" s="9" t="s">
        <v>2436</v>
      </c>
      <c r="AD1356" s="9" t="s">
        <v>2437</v>
      </c>
      <c r="AE1356" s="9" t="s">
        <v>319</v>
      </c>
      <c r="AF1356" s="5">
        <v>1</v>
      </c>
      <c r="AG1356" s="10">
        <f>VLOOKUP(B1356,[1]NPRS!$A$29:$O$1904,10,FALSE)</f>
        <v>85.69</v>
      </c>
      <c r="AH1356" s="5" t="s">
        <v>1698</v>
      </c>
      <c r="AI1356" s="6" t="str">
        <f>IF(VLOOKUP(B1356,'[1]intensive 2019'!$A$2:$E$145,1,TRUE)=B1356,"Y","N")</f>
        <v>N</v>
      </c>
      <c r="AJ1356" s="6" t="str">
        <f>IF(VLOOKUP(B1356,[1]PWI!$A$2:$B$239,1,FALSE)=B1356,"Y","N")</f>
        <v>Y</v>
      </c>
      <c r="AK1356" s="5">
        <v>27</v>
      </c>
      <c r="AL1356" s="6" t="s">
        <v>50</v>
      </c>
      <c r="AM1356" s="6" t="s">
        <v>50</v>
      </c>
      <c r="AN1356" s="6" t="s">
        <v>50</v>
      </c>
      <c r="AO1356" s="6" t="s">
        <v>50</v>
      </c>
      <c r="AP1356" s="6" t="s">
        <v>50</v>
      </c>
    </row>
    <row r="1357" spans="1:42" hidden="1">
      <c r="A1357" s="5">
        <v>1356</v>
      </c>
      <c r="B1357" s="5" t="s">
        <v>2438</v>
      </c>
      <c r="C1357" s="6" t="str">
        <f>IF(VLOOKUP(B1357,'[1]Current Slope List'!$A$29:$M$1904,1,FALSE)=B1357,"Y","N")</f>
        <v>Y</v>
      </c>
      <c r="D1357" s="5" t="str">
        <f>VLOOKUP(B1357,'[1]Current Slope List'!$A$29:$M$1904,2,FALSE)</f>
        <v>15NE-C/FR94</v>
      </c>
      <c r="E1357" s="5">
        <f>VLOOKUP(B1357,'[1]Current Slope List'!$A$29:$M$1904,3,FALSE)</f>
        <v>0</v>
      </c>
      <c r="F1357" s="6" t="str">
        <f t="shared" si="42"/>
        <v>WHOLE</v>
      </c>
      <c r="G1357" s="6" t="str">
        <f>VLOOKUP(B1357,'[1]Current Slope List'!$A$29:$M$1904,4,FALSE)</f>
        <v>WS&amp;L</v>
      </c>
      <c r="H1357" s="6" t="str">
        <f>VLOOKUP(B1357,'[1]Current Slope List'!$A$29:$M$1904,5,FALSE)</f>
        <v>S</v>
      </c>
      <c r="I1357" s="6" t="s">
        <v>2152</v>
      </c>
      <c r="K1357" s="6">
        <f>VLOOKUP(B1357,'[1]Current Slope List'!$A$29:$M$1904,11,FALSE)</f>
        <v>0</v>
      </c>
      <c r="L1357" s="5" t="s">
        <v>2394</v>
      </c>
      <c r="M1357" s="5" t="s">
        <v>2397</v>
      </c>
      <c r="N1357" s="5" t="s">
        <v>2253</v>
      </c>
      <c r="O1357" s="7" t="s">
        <v>46</v>
      </c>
      <c r="P1357" s="7">
        <v>40</v>
      </c>
      <c r="Q1357" s="7">
        <v>10.4</v>
      </c>
      <c r="R1357" s="7">
        <v>85</v>
      </c>
      <c r="S1357" s="7">
        <f t="shared" si="43"/>
        <v>884</v>
      </c>
      <c r="T1357" s="17">
        <v>0</v>
      </c>
      <c r="U1357" s="17">
        <v>1</v>
      </c>
      <c r="V1357" s="17">
        <v>0</v>
      </c>
      <c r="W1357" s="17">
        <v>0</v>
      </c>
      <c r="X1357" s="17">
        <v>0</v>
      </c>
      <c r="Y1357" s="6" t="s">
        <v>61</v>
      </c>
      <c r="Z1357" s="6" t="s">
        <v>62</v>
      </c>
      <c r="AA1357" s="9" t="s">
        <v>257</v>
      </c>
      <c r="AB1357" s="9" t="s">
        <v>71</v>
      </c>
      <c r="AC1357" s="9" t="s">
        <v>121</v>
      </c>
      <c r="AD1357" s="9" t="s">
        <v>56</v>
      </c>
      <c r="AE1357" s="9" t="s">
        <v>62</v>
      </c>
      <c r="AF1357" s="5">
        <v>2</v>
      </c>
      <c r="AG1357" s="10">
        <f>VLOOKUP(B1357,[1]NPRS!$A$29:$O$1904,10,FALSE)</f>
        <v>2.0099999999999998</v>
      </c>
      <c r="AH1357" s="5" t="s">
        <v>1698</v>
      </c>
      <c r="AI1357" s="6" t="str">
        <f>IF(VLOOKUP(B1357,'[1]intensive 2019'!$A$2:$E$145,1,TRUE)=B1357,"Y","N")</f>
        <v>N</v>
      </c>
      <c r="AJ1357" s="6" t="s">
        <v>50</v>
      </c>
      <c r="AK1357" s="5">
        <v>53</v>
      </c>
      <c r="AL1357" s="6" t="s">
        <v>50</v>
      </c>
      <c r="AM1357" s="6" t="s">
        <v>50</v>
      </c>
      <c r="AN1357" s="6" t="s">
        <v>50</v>
      </c>
      <c r="AO1357" s="6" t="s">
        <v>50</v>
      </c>
      <c r="AP1357" s="6" t="s">
        <v>50</v>
      </c>
    </row>
    <row r="1358" spans="1:42" hidden="1">
      <c r="A1358" s="5">
        <v>1357</v>
      </c>
      <c r="B1358" s="5" t="s">
        <v>2439</v>
      </c>
      <c r="C1358" s="6" t="str">
        <f>IF(VLOOKUP(B1358,'[1]Current Slope List'!$A$29:$M$1904,1,FALSE)=B1358,"Y","N")</f>
        <v>Y</v>
      </c>
      <c r="D1358" s="5" t="str">
        <f>VLOOKUP(B1358,'[1]Current Slope List'!$A$29:$M$1904,2,FALSE)</f>
        <v>15NE-C/F95</v>
      </c>
      <c r="E1358" s="5">
        <f>VLOOKUP(B1358,'[1]Current Slope List'!$A$29:$M$1904,3,FALSE)</f>
        <v>0</v>
      </c>
      <c r="F1358" s="6" t="str">
        <f t="shared" si="42"/>
        <v>WHOLE</v>
      </c>
      <c r="G1358" s="6" t="str">
        <f>VLOOKUP(B1358,'[1]Current Slope List'!$A$29:$M$1904,4,FALSE)</f>
        <v>WS&amp;L</v>
      </c>
      <c r="H1358" s="6" t="str">
        <f>VLOOKUP(B1358,'[1]Current Slope List'!$A$29:$M$1904,5,FALSE)</f>
        <v>S</v>
      </c>
      <c r="I1358" s="6" t="s">
        <v>2152</v>
      </c>
      <c r="K1358" s="6">
        <f>VLOOKUP(B1358,'[1]Current Slope List'!$A$29:$M$1904,11,FALSE)</f>
        <v>0</v>
      </c>
      <c r="L1358" s="5" t="s">
        <v>2394</v>
      </c>
      <c r="M1358" s="5" t="s">
        <v>2397</v>
      </c>
      <c r="N1358" s="5" t="s">
        <v>2253</v>
      </c>
      <c r="O1358" s="7" t="s">
        <v>125</v>
      </c>
      <c r="P1358" s="7">
        <v>36</v>
      </c>
      <c r="Q1358" s="7">
        <v>160</v>
      </c>
      <c r="R1358" s="7">
        <v>35</v>
      </c>
      <c r="S1358" s="7">
        <f t="shared" si="43"/>
        <v>5600</v>
      </c>
      <c r="T1358" s="17">
        <v>0</v>
      </c>
      <c r="U1358" s="17">
        <v>0.95</v>
      </c>
      <c r="V1358" s="17">
        <v>0</v>
      </c>
      <c r="W1358" s="17">
        <v>0.05</v>
      </c>
      <c r="X1358" s="17">
        <v>0</v>
      </c>
      <c r="Y1358" s="6" t="s">
        <v>61</v>
      </c>
      <c r="Z1358" s="6" t="s">
        <v>72</v>
      </c>
      <c r="AA1358" s="9" t="s">
        <v>116</v>
      </c>
      <c r="AB1358" s="9" t="s">
        <v>116</v>
      </c>
      <c r="AC1358" s="9" t="s">
        <v>116</v>
      </c>
      <c r="AD1358" s="9" t="s">
        <v>116</v>
      </c>
      <c r="AE1358" s="9" t="s">
        <v>49</v>
      </c>
      <c r="AF1358" s="5">
        <v>1</v>
      </c>
      <c r="AG1358" s="10">
        <f>VLOOKUP(B1358,[1]NPRS!$A$29:$O$1904,10,FALSE)</f>
        <v>0</v>
      </c>
      <c r="AH1358" s="5" t="s">
        <v>1698</v>
      </c>
      <c r="AI1358" s="6" t="str">
        <f>IF(VLOOKUP(B1358,'[1]intensive 2019'!$A$2:$E$145,1,TRUE)=B1358,"Y","N")</f>
        <v>N</v>
      </c>
      <c r="AJ1358" s="6" t="s">
        <v>50</v>
      </c>
      <c r="AK1358" s="5">
        <v>319</v>
      </c>
      <c r="AL1358" s="6" t="s">
        <v>50</v>
      </c>
      <c r="AM1358" s="6" t="s">
        <v>50</v>
      </c>
      <c r="AN1358" s="6" t="s">
        <v>50</v>
      </c>
      <c r="AO1358" s="6" t="s">
        <v>50</v>
      </c>
      <c r="AP1358" s="6" t="s">
        <v>50</v>
      </c>
    </row>
    <row r="1359" spans="1:42" hidden="1">
      <c r="A1359" s="5">
        <v>1358</v>
      </c>
      <c r="B1359" s="5" t="s">
        <v>2440</v>
      </c>
      <c r="C1359" s="6" t="str">
        <f>IF(VLOOKUP(B1359,'[1]Current Slope List'!$A$29:$M$1904,1,FALSE)=B1359,"Y","N")</f>
        <v>Y</v>
      </c>
      <c r="D1359" s="5" t="str">
        <f>VLOOKUP(B1359,'[1]Current Slope List'!$A$29:$M$1904,2,FALSE)</f>
        <v>15NE-C/F96</v>
      </c>
      <c r="E1359" s="5">
        <f>VLOOKUP(B1359,'[1]Current Slope List'!$A$29:$M$1904,3,FALSE)</f>
        <v>0</v>
      </c>
      <c r="F1359" s="6" t="str">
        <f t="shared" si="42"/>
        <v>WHOLE</v>
      </c>
      <c r="G1359" s="6" t="str">
        <f>VLOOKUP(B1359,'[1]Current Slope List'!$A$29:$M$1904,4,FALSE)</f>
        <v>WS&amp;L</v>
      </c>
      <c r="H1359" s="6" t="str">
        <f>VLOOKUP(B1359,'[1]Current Slope List'!$A$29:$M$1904,5,FALSE)</f>
        <v>S</v>
      </c>
      <c r="I1359" s="6" t="s">
        <v>2152</v>
      </c>
      <c r="K1359" s="6">
        <f>VLOOKUP(B1359,'[1]Current Slope List'!$A$29:$M$1904,11,FALSE)</f>
        <v>0</v>
      </c>
      <c r="L1359" s="5" t="s">
        <v>2394</v>
      </c>
      <c r="M1359" s="5" t="s">
        <v>2397</v>
      </c>
      <c r="N1359" s="5" t="s">
        <v>2253</v>
      </c>
      <c r="O1359" s="7" t="s">
        <v>46</v>
      </c>
      <c r="P1359" s="7">
        <v>35</v>
      </c>
      <c r="Q1359" s="7">
        <v>22</v>
      </c>
      <c r="R1359" s="7">
        <v>160</v>
      </c>
      <c r="S1359" s="7">
        <f t="shared" si="43"/>
        <v>3520</v>
      </c>
      <c r="T1359" s="17">
        <v>0</v>
      </c>
      <c r="U1359" s="17">
        <v>0.95</v>
      </c>
      <c r="V1359" s="17">
        <v>0</v>
      </c>
      <c r="W1359" s="17">
        <v>0.05</v>
      </c>
      <c r="X1359" s="17">
        <v>0</v>
      </c>
      <c r="Y1359" s="6" t="s">
        <v>61</v>
      </c>
      <c r="Z1359" s="6" t="s">
        <v>72</v>
      </c>
      <c r="AA1359" s="9" t="s">
        <v>116</v>
      </c>
      <c r="AB1359" s="9" t="s">
        <v>116</v>
      </c>
      <c r="AC1359" s="9" t="s">
        <v>116</v>
      </c>
      <c r="AD1359" s="9" t="s">
        <v>116</v>
      </c>
      <c r="AE1359" s="9" t="s">
        <v>49</v>
      </c>
      <c r="AF1359" s="5">
        <v>2</v>
      </c>
      <c r="AG1359" s="10">
        <f>VLOOKUP(B1359,[1]NPRS!$A$29:$O$1904,10,FALSE)</f>
        <v>0.26</v>
      </c>
      <c r="AH1359" s="5" t="s">
        <v>1698</v>
      </c>
      <c r="AI1359" s="6" t="str">
        <f>IF(VLOOKUP(B1359,'[1]intensive 2019'!$A$2:$E$145,1,TRUE)=B1359,"Y","N")</f>
        <v>N</v>
      </c>
      <c r="AJ1359" s="6" t="s">
        <v>50</v>
      </c>
      <c r="AK1359" s="5">
        <v>31</v>
      </c>
      <c r="AL1359" s="6" t="s">
        <v>50</v>
      </c>
      <c r="AM1359" s="6" t="s">
        <v>50</v>
      </c>
      <c r="AN1359" s="6" t="s">
        <v>50</v>
      </c>
      <c r="AO1359" s="6" t="s">
        <v>50</v>
      </c>
      <c r="AP1359" s="6" t="s">
        <v>50</v>
      </c>
    </row>
    <row r="1360" spans="1:42" hidden="1">
      <c r="A1360" s="5">
        <v>1359</v>
      </c>
      <c r="B1360" s="5" t="s">
        <v>2441</v>
      </c>
      <c r="C1360" s="6" t="str">
        <f>IF(VLOOKUP(B1360,'[1]Current Slope List'!$A$29:$M$1904,1,FALSE)=B1360,"Y","N")</f>
        <v>Y</v>
      </c>
      <c r="D1360" s="5" t="str">
        <f>VLOOKUP(B1360,'[1]Current Slope List'!$A$29:$M$1904,2,FALSE)</f>
        <v>15NE-C/F98</v>
      </c>
      <c r="E1360" s="5">
        <f>VLOOKUP(B1360,'[1]Current Slope List'!$A$29:$M$1904,3,FALSE)</f>
        <v>0</v>
      </c>
      <c r="F1360" s="6" t="str">
        <f t="shared" si="42"/>
        <v>WHOLE</v>
      </c>
      <c r="G1360" s="6" t="str">
        <f>VLOOKUP(B1360,'[1]Current Slope List'!$A$29:$M$1904,4,FALSE)</f>
        <v>WS&amp;L</v>
      </c>
      <c r="H1360" s="6" t="str">
        <f>VLOOKUP(B1360,'[1]Current Slope List'!$A$29:$M$1904,5,FALSE)</f>
        <v>S</v>
      </c>
      <c r="I1360" s="6" t="s">
        <v>2152</v>
      </c>
      <c r="K1360" s="6">
        <f>VLOOKUP(B1360,'[1]Current Slope List'!$A$29:$M$1904,11,FALSE)</f>
        <v>0</v>
      </c>
      <c r="L1360" s="5" t="s">
        <v>2394</v>
      </c>
      <c r="M1360" s="5" t="s">
        <v>2397</v>
      </c>
      <c r="N1360" s="5" t="s">
        <v>2253</v>
      </c>
      <c r="O1360" s="7" t="s">
        <v>46</v>
      </c>
      <c r="P1360" s="7">
        <v>35</v>
      </c>
      <c r="Q1360" s="7">
        <v>6</v>
      </c>
      <c r="R1360" s="7">
        <v>52</v>
      </c>
      <c r="S1360" s="7">
        <f t="shared" si="43"/>
        <v>312</v>
      </c>
      <c r="T1360" s="17">
        <v>0</v>
      </c>
      <c r="U1360" s="17">
        <v>0.8</v>
      </c>
      <c r="V1360" s="17">
        <v>0.2</v>
      </c>
      <c r="W1360" s="17">
        <v>0</v>
      </c>
      <c r="X1360" s="17">
        <v>0</v>
      </c>
      <c r="Y1360" s="6" t="s">
        <v>61</v>
      </c>
      <c r="Z1360" s="6" t="s">
        <v>72</v>
      </c>
      <c r="AA1360" s="9" t="s">
        <v>116</v>
      </c>
      <c r="AB1360" s="9" t="s">
        <v>116</v>
      </c>
      <c r="AC1360" s="9" t="s">
        <v>116</v>
      </c>
      <c r="AD1360" s="9" t="s">
        <v>116</v>
      </c>
      <c r="AE1360" s="9" t="s">
        <v>49</v>
      </c>
      <c r="AF1360" s="5">
        <v>1</v>
      </c>
      <c r="AG1360" s="10">
        <f>VLOOKUP(B1360,[1]NPRS!$A$29:$O$1904,10,FALSE)</f>
        <v>1.42</v>
      </c>
      <c r="AH1360" s="5" t="s">
        <v>1698</v>
      </c>
      <c r="AI1360" s="6" t="str">
        <f>IF(VLOOKUP(B1360,'[1]intensive 2019'!$A$2:$E$145,1,TRUE)=B1360,"Y","N")</f>
        <v>N</v>
      </c>
      <c r="AJ1360" s="6" t="s">
        <v>50</v>
      </c>
      <c r="AK1360" s="5">
        <v>11</v>
      </c>
      <c r="AL1360" s="6" t="s">
        <v>50</v>
      </c>
      <c r="AM1360" s="6" t="s">
        <v>50</v>
      </c>
      <c r="AN1360" s="6" t="s">
        <v>50</v>
      </c>
      <c r="AO1360" s="6" t="s">
        <v>50</v>
      </c>
      <c r="AP1360" s="6" t="s">
        <v>50</v>
      </c>
    </row>
    <row r="1361" spans="1:42" hidden="1">
      <c r="A1361" s="5">
        <v>1360</v>
      </c>
      <c r="B1361" s="5" t="s">
        <v>2442</v>
      </c>
      <c r="C1361" s="6" t="str">
        <f>IF(VLOOKUP(B1361,'[1]Current Slope List'!$A$29:$M$1904,1,FALSE)=B1361,"Y","N")</f>
        <v>Y</v>
      </c>
      <c r="D1361" s="5" t="str">
        <f>VLOOKUP(B1361,'[1]Current Slope List'!$A$29:$M$1904,2,FALSE)</f>
        <v>15NE-C/FR99</v>
      </c>
      <c r="E1361" s="5">
        <f>VLOOKUP(B1361,'[1]Current Slope List'!$A$29:$M$1904,3,FALSE)</f>
        <v>0</v>
      </c>
      <c r="F1361" s="6" t="str">
        <f t="shared" si="42"/>
        <v>WHOLE</v>
      </c>
      <c r="G1361" s="6" t="str">
        <f>VLOOKUP(B1361,'[1]Current Slope List'!$A$29:$M$1904,4,FALSE)</f>
        <v>WS&amp;L</v>
      </c>
      <c r="H1361" s="6" t="str">
        <f>VLOOKUP(B1361,'[1]Current Slope List'!$A$29:$M$1904,5,FALSE)</f>
        <v>S</v>
      </c>
      <c r="I1361" s="6" t="s">
        <v>2152</v>
      </c>
      <c r="K1361" s="6">
        <f>VLOOKUP(B1361,'[1]Current Slope List'!$A$29:$M$1904,11,FALSE)</f>
        <v>0</v>
      </c>
      <c r="L1361" s="5" t="s">
        <v>2394</v>
      </c>
      <c r="M1361" s="5" t="s">
        <v>2397</v>
      </c>
      <c r="N1361" s="5" t="s">
        <v>2253</v>
      </c>
      <c r="O1361" s="7" t="s">
        <v>46</v>
      </c>
      <c r="P1361" s="7">
        <v>30</v>
      </c>
      <c r="Q1361" s="7">
        <v>2</v>
      </c>
      <c r="R1361" s="7">
        <v>35</v>
      </c>
      <c r="S1361" s="7">
        <f t="shared" si="43"/>
        <v>70</v>
      </c>
      <c r="T1361" s="17">
        <v>0</v>
      </c>
      <c r="U1361" s="17">
        <v>1</v>
      </c>
      <c r="V1361" s="17">
        <v>0</v>
      </c>
      <c r="W1361" s="17">
        <v>0</v>
      </c>
      <c r="X1361" s="17">
        <v>0</v>
      </c>
      <c r="Y1361" s="6" t="s">
        <v>61</v>
      </c>
      <c r="Z1361" s="6" t="s">
        <v>62</v>
      </c>
      <c r="AA1361" s="9" t="s">
        <v>765</v>
      </c>
      <c r="AB1361" s="9" t="s">
        <v>249</v>
      </c>
      <c r="AC1361" s="9" t="s">
        <v>121</v>
      </c>
      <c r="AD1361" s="9" t="s">
        <v>392</v>
      </c>
      <c r="AE1361" s="9" t="s">
        <v>72</v>
      </c>
      <c r="AF1361" s="5">
        <v>2</v>
      </c>
      <c r="AG1361" s="10">
        <f>VLOOKUP(B1361,[1]NPRS!$A$29:$O$1904,10,FALSE)</f>
        <v>1.31</v>
      </c>
      <c r="AH1361" s="5" t="s">
        <v>1698</v>
      </c>
      <c r="AI1361" s="6" t="str">
        <f>IF(VLOOKUP(B1361,'[1]intensive 2019'!$A$2:$E$145,1,TRUE)=B1361,"Y","N")</f>
        <v>N</v>
      </c>
      <c r="AJ1361" s="6" t="s">
        <v>50</v>
      </c>
      <c r="AK1361" s="5">
        <v>7</v>
      </c>
      <c r="AL1361" s="6" t="s">
        <v>50</v>
      </c>
      <c r="AM1361" s="6" t="s">
        <v>50</v>
      </c>
      <c r="AN1361" s="6" t="s">
        <v>50</v>
      </c>
      <c r="AO1361" s="6" t="s">
        <v>50</v>
      </c>
      <c r="AP1361" s="6" t="s">
        <v>50</v>
      </c>
    </row>
    <row r="1362" spans="1:42" hidden="1">
      <c r="A1362" s="5">
        <v>1361</v>
      </c>
      <c r="B1362" s="5" t="s">
        <v>2443</v>
      </c>
      <c r="C1362" s="6" t="str">
        <f>IF(VLOOKUP(B1362,'[1]Current Slope List'!$A$29:$M$1904,1,FALSE)=B1362,"Y","N")</f>
        <v>Y</v>
      </c>
      <c r="D1362" s="5" t="str">
        <f>VLOOKUP(B1362,'[1]Current Slope List'!$A$29:$M$1904,2,FALSE)</f>
        <v>15NE-C/R113</v>
      </c>
      <c r="E1362" s="5">
        <f>VLOOKUP(B1362,'[1]Current Slope List'!$A$29:$M$1904,3,FALSE)</f>
        <v>0</v>
      </c>
      <c r="F1362" s="6" t="str">
        <f t="shared" si="42"/>
        <v>WHOLE</v>
      </c>
      <c r="G1362" s="6" t="str">
        <f>VLOOKUP(B1362,'[1]Current Slope List'!$A$29:$M$1904,4,FALSE)</f>
        <v>WS&amp;L</v>
      </c>
      <c r="H1362" s="6" t="str">
        <f>VLOOKUP(B1362,'[1]Current Slope List'!$A$29:$M$1904,5,FALSE)</f>
        <v>S</v>
      </c>
      <c r="I1362" s="6" t="s">
        <v>2152</v>
      </c>
      <c r="K1362" s="6">
        <f>VLOOKUP(B1362,'[1]Current Slope List'!$A$29:$M$1904,11,FALSE)</f>
        <v>0</v>
      </c>
      <c r="L1362" s="5" t="s">
        <v>2394</v>
      </c>
      <c r="M1362" s="5" t="s">
        <v>2397</v>
      </c>
      <c r="N1362" s="5" t="s">
        <v>2253</v>
      </c>
      <c r="O1362" s="7" t="s">
        <v>46</v>
      </c>
      <c r="P1362" s="6" t="s">
        <v>49</v>
      </c>
      <c r="Q1362" s="6" t="s">
        <v>49</v>
      </c>
      <c r="R1362" s="6" t="s">
        <v>49</v>
      </c>
      <c r="S1362" s="6" t="s">
        <v>49</v>
      </c>
      <c r="T1362" s="6" t="s">
        <v>49</v>
      </c>
      <c r="U1362" s="6" t="s">
        <v>49</v>
      </c>
      <c r="V1362" s="6" t="s">
        <v>49</v>
      </c>
      <c r="W1362" s="6" t="s">
        <v>49</v>
      </c>
      <c r="X1362" s="6" t="s">
        <v>49</v>
      </c>
      <c r="Y1362" s="6" t="s">
        <v>49</v>
      </c>
      <c r="Z1362" s="6" t="s">
        <v>49</v>
      </c>
      <c r="AA1362" s="9" t="s">
        <v>196</v>
      </c>
      <c r="AB1362" s="9" t="s">
        <v>551</v>
      </c>
      <c r="AC1362" s="9" t="s">
        <v>670</v>
      </c>
      <c r="AD1362" s="9" t="s">
        <v>56</v>
      </c>
      <c r="AE1362" s="9" t="s">
        <v>72</v>
      </c>
      <c r="AF1362" s="5">
        <v>2</v>
      </c>
      <c r="AG1362" s="10">
        <f>VLOOKUP(B1362,[1]NPRS!$A$29:$O$1904,10,FALSE)</f>
        <v>0.26</v>
      </c>
      <c r="AH1362" s="5" t="s">
        <v>1728</v>
      </c>
      <c r="AI1362" s="6" t="str">
        <f>IF(VLOOKUP(B1362,'[1]intensive 2019'!$A$2:$E$145,1,TRUE)=B1362,"Y","N")</f>
        <v>N</v>
      </c>
      <c r="AJ1362" s="6" t="s">
        <v>50</v>
      </c>
      <c r="AL1362" s="6" t="s">
        <v>50</v>
      </c>
      <c r="AM1362" s="6" t="s">
        <v>50</v>
      </c>
      <c r="AN1362" s="6" t="s">
        <v>50</v>
      </c>
      <c r="AO1362" s="6" t="s">
        <v>50</v>
      </c>
      <c r="AP1362" s="6" t="s">
        <v>50</v>
      </c>
    </row>
    <row r="1363" spans="1:42" hidden="1">
      <c r="A1363" s="5">
        <v>1362</v>
      </c>
      <c r="B1363" s="5" t="s">
        <v>2444</v>
      </c>
      <c r="C1363" s="6" t="str">
        <f>IF(VLOOKUP(B1363,'[1]Current Slope List'!$A$29:$M$1904,1,FALSE)=B1363,"Y","N")</f>
        <v>Y</v>
      </c>
      <c r="D1363" s="5" t="str">
        <f>VLOOKUP(B1363,'[1]Current Slope List'!$A$29:$M$1904,2,FALSE)</f>
        <v>15NE-C/R114</v>
      </c>
      <c r="E1363" s="5">
        <f>VLOOKUP(B1363,'[1]Current Slope List'!$A$29:$M$1904,3,FALSE)</f>
        <v>0</v>
      </c>
      <c r="F1363" s="6" t="str">
        <f t="shared" si="42"/>
        <v>WHOLE</v>
      </c>
      <c r="G1363" s="6" t="str">
        <f>VLOOKUP(B1363,'[1]Current Slope List'!$A$29:$M$1904,4,FALSE)</f>
        <v>WS&amp;L</v>
      </c>
      <c r="H1363" s="6" t="str">
        <f>VLOOKUP(B1363,'[1]Current Slope List'!$A$29:$M$1904,5,FALSE)</f>
        <v>S</v>
      </c>
      <c r="I1363" s="6" t="s">
        <v>2152</v>
      </c>
      <c r="K1363" s="6">
        <f>VLOOKUP(B1363,'[1]Current Slope List'!$A$29:$M$1904,11,FALSE)</f>
        <v>0</v>
      </c>
      <c r="L1363" s="5" t="s">
        <v>2394</v>
      </c>
      <c r="M1363" s="5" t="s">
        <v>2397</v>
      </c>
      <c r="N1363" s="5" t="s">
        <v>2253</v>
      </c>
      <c r="O1363" s="7" t="s">
        <v>46</v>
      </c>
      <c r="P1363" s="6" t="s">
        <v>49</v>
      </c>
      <c r="Q1363" s="6" t="s">
        <v>49</v>
      </c>
      <c r="R1363" s="6" t="s">
        <v>49</v>
      </c>
      <c r="S1363" s="6" t="s">
        <v>49</v>
      </c>
      <c r="T1363" s="6" t="s">
        <v>49</v>
      </c>
      <c r="U1363" s="6" t="s">
        <v>49</v>
      </c>
      <c r="V1363" s="6" t="s">
        <v>49</v>
      </c>
      <c r="W1363" s="6" t="s">
        <v>49</v>
      </c>
      <c r="X1363" s="6" t="s">
        <v>49</v>
      </c>
      <c r="Y1363" s="6" t="s">
        <v>49</v>
      </c>
      <c r="Z1363" s="6" t="s">
        <v>49</v>
      </c>
      <c r="AA1363" s="9" t="s">
        <v>185</v>
      </c>
      <c r="AB1363" s="9" t="s">
        <v>121</v>
      </c>
      <c r="AC1363" s="9" t="s">
        <v>71</v>
      </c>
      <c r="AD1363" s="9" t="s">
        <v>297</v>
      </c>
      <c r="AE1363" s="9" t="s">
        <v>62</v>
      </c>
      <c r="AF1363" s="5">
        <v>2</v>
      </c>
      <c r="AG1363" s="10">
        <f>VLOOKUP(B1363,[1]NPRS!$A$29:$O$1904,10,FALSE)</f>
        <v>25.52</v>
      </c>
      <c r="AH1363" s="5" t="s">
        <v>1728</v>
      </c>
      <c r="AI1363" s="6" t="str">
        <f>IF(VLOOKUP(B1363,'[1]intensive 2019'!$A$2:$E$145,1,TRUE)=B1363,"Y","N")</f>
        <v>N</v>
      </c>
      <c r="AJ1363" s="6" t="s">
        <v>50</v>
      </c>
      <c r="AL1363" s="6" t="s">
        <v>50</v>
      </c>
      <c r="AM1363" s="6" t="s">
        <v>50</v>
      </c>
      <c r="AN1363" s="6" t="s">
        <v>50</v>
      </c>
      <c r="AO1363" s="6" t="s">
        <v>50</v>
      </c>
      <c r="AP1363" s="6" t="s">
        <v>50</v>
      </c>
    </row>
    <row r="1364" spans="1:42" hidden="1">
      <c r="A1364" s="5">
        <v>1363</v>
      </c>
      <c r="B1364" s="5" t="s">
        <v>2445</v>
      </c>
      <c r="C1364" s="6" t="str">
        <f>IF(VLOOKUP(B1364,'[1]Current Slope List'!$A$29:$M$1904,1,FALSE)=B1364,"Y","N")</f>
        <v>Y</v>
      </c>
      <c r="D1364" s="5" t="str">
        <f>VLOOKUP(B1364,'[1]Current Slope List'!$A$29:$M$1904,2,FALSE)</f>
        <v>15NE-C/R119</v>
      </c>
      <c r="E1364" s="5">
        <f>VLOOKUP(B1364,'[1]Current Slope List'!$A$29:$M$1904,3,FALSE)</f>
        <v>0</v>
      </c>
      <c r="F1364" s="6" t="str">
        <f t="shared" si="42"/>
        <v>WHOLE</v>
      </c>
      <c r="G1364" s="6" t="str">
        <f>VLOOKUP(B1364,'[1]Current Slope List'!$A$29:$M$1904,4,FALSE)</f>
        <v>WS&amp;L</v>
      </c>
      <c r="H1364" s="6" t="str">
        <f>VLOOKUP(B1364,'[1]Current Slope List'!$A$29:$M$1904,5,FALSE)</f>
        <v>S</v>
      </c>
      <c r="I1364" s="6" t="s">
        <v>2152</v>
      </c>
      <c r="K1364" s="6">
        <f>VLOOKUP(B1364,'[1]Current Slope List'!$A$29:$M$1904,11,FALSE)</f>
        <v>0</v>
      </c>
      <c r="L1364" s="5" t="s">
        <v>2394</v>
      </c>
      <c r="M1364" s="5" t="s">
        <v>2397</v>
      </c>
      <c r="N1364" s="5" t="s">
        <v>2253</v>
      </c>
      <c r="O1364" s="7" t="s">
        <v>46</v>
      </c>
      <c r="P1364" s="6" t="s">
        <v>49</v>
      </c>
      <c r="Q1364" s="6" t="s">
        <v>49</v>
      </c>
      <c r="R1364" s="6" t="s">
        <v>49</v>
      </c>
      <c r="S1364" s="6" t="s">
        <v>49</v>
      </c>
      <c r="T1364" s="6" t="s">
        <v>49</v>
      </c>
      <c r="U1364" s="6" t="s">
        <v>49</v>
      </c>
      <c r="V1364" s="6" t="s">
        <v>49</v>
      </c>
      <c r="W1364" s="6" t="s">
        <v>49</v>
      </c>
      <c r="X1364" s="6" t="s">
        <v>49</v>
      </c>
      <c r="Y1364" s="6" t="s">
        <v>49</v>
      </c>
      <c r="Z1364" s="6" t="s">
        <v>49</v>
      </c>
      <c r="AA1364" s="9">
        <v>5</v>
      </c>
      <c r="AB1364" s="9">
        <v>90</v>
      </c>
      <c r="AC1364" s="9">
        <v>85</v>
      </c>
      <c r="AD1364" s="9" t="s">
        <v>297</v>
      </c>
      <c r="AE1364" s="9" t="s">
        <v>62</v>
      </c>
      <c r="AF1364" s="5">
        <v>1</v>
      </c>
      <c r="AG1364" s="10">
        <f>VLOOKUP(B1364,[1]NPRS!$A$29:$O$1904,10,FALSE)</f>
        <v>0</v>
      </c>
      <c r="AH1364" s="5" t="s">
        <v>1728</v>
      </c>
      <c r="AI1364" s="6" t="str">
        <f>IF(VLOOKUP(B1364,'[1]intensive 2019'!$A$2:$E$145,1,TRUE)=B1364,"Y","N")</f>
        <v>N</v>
      </c>
      <c r="AJ1364" s="6" t="s">
        <v>50</v>
      </c>
      <c r="AL1364" s="6" t="s">
        <v>50</v>
      </c>
      <c r="AM1364" s="6" t="s">
        <v>50</v>
      </c>
      <c r="AN1364" s="6" t="s">
        <v>50</v>
      </c>
      <c r="AO1364" s="6" t="s">
        <v>50</v>
      </c>
      <c r="AP1364" s="6" t="s">
        <v>50</v>
      </c>
    </row>
    <row r="1365" spans="1:42" hidden="1">
      <c r="A1365" s="5">
        <v>1364</v>
      </c>
      <c r="B1365" s="5" t="s">
        <v>2446</v>
      </c>
      <c r="C1365" s="6" t="str">
        <f>IF(VLOOKUP(B1365,'[1]Current Slope List'!$A$29:$M$1904,1,FALSE)=B1365,"Y","N")</f>
        <v>Y</v>
      </c>
      <c r="D1365" s="5" t="str">
        <f>VLOOKUP(B1365,'[1]Current Slope List'!$A$29:$M$1904,2,FALSE)</f>
        <v>15NE-C/R18</v>
      </c>
      <c r="E1365" s="5">
        <f>VLOOKUP(B1365,'[1]Current Slope List'!$A$29:$M$1904,3,FALSE)</f>
        <v>0</v>
      </c>
      <c r="F1365" s="6" t="str">
        <f t="shared" si="42"/>
        <v>WHOLE</v>
      </c>
      <c r="G1365" s="6" t="str">
        <f>VLOOKUP(B1365,'[1]Current Slope List'!$A$29:$M$1904,4,FALSE)</f>
        <v>WS&amp;L</v>
      </c>
      <c r="H1365" s="6" t="str">
        <f>VLOOKUP(B1365,'[1]Current Slope List'!$A$29:$M$1904,5,FALSE)</f>
        <v>S</v>
      </c>
      <c r="I1365" s="6" t="s">
        <v>2152</v>
      </c>
      <c r="K1365" s="6">
        <f>VLOOKUP(B1365,'[1]Current Slope List'!$A$29:$M$1904,11,FALSE)</f>
        <v>0</v>
      </c>
      <c r="L1365" s="5" t="s">
        <v>2394</v>
      </c>
      <c r="M1365" s="5" t="s">
        <v>2397</v>
      </c>
      <c r="N1365" s="5" t="s">
        <v>2253</v>
      </c>
      <c r="O1365" s="7" t="s">
        <v>46</v>
      </c>
      <c r="P1365" s="6" t="s">
        <v>49</v>
      </c>
      <c r="Q1365" s="6" t="s">
        <v>49</v>
      </c>
      <c r="R1365" s="6" t="s">
        <v>49</v>
      </c>
      <c r="S1365" s="6" t="s">
        <v>49</v>
      </c>
      <c r="T1365" s="6" t="s">
        <v>49</v>
      </c>
      <c r="U1365" s="6" t="s">
        <v>49</v>
      </c>
      <c r="V1365" s="6" t="s">
        <v>49</v>
      </c>
      <c r="W1365" s="6" t="s">
        <v>49</v>
      </c>
      <c r="X1365" s="6" t="s">
        <v>49</v>
      </c>
      <c r="Y1365" s="6" t="s">
        <v>49</v>
      </c>
      <c r="Z1365" s="6" t="s">
        <v>49</v>
      </c>
      <c r="AA1365" s="9">
        <v>13</v>
      </c>
      <c r="AB1365" s="9" t="s">
        <v>2447</v>
      </c>
      <c r="AC1365" s="9" t="s">
        <v>121</v>
      </c>
      <c r="AD1365" s="9" t="s">
        <v>56</v>
      </c>
      <c r="AE1365" s="9" t="s">
        <v>72</v>
      </c>
      <c r="AF1365" s="5">
        <v>1</v>
      </c>
      <c r="AG1365" s="10">
        <f>VLOOKUP(B1365,[1]NPRS!$A$29:$O$1904,10,FALSE)</f>
        <v>0.51</v>
      </c>
      <c r="AH1365" s="5" t="s">
        <v>1728</v>
      </c>
      <c r="AI1365" s="6" t="str">
        <f>IF(VLOOKUP(B1365,'[1]intensive 2019'!$A$2:$E$145,1,TRUE)=B1365,"Y","N")</f>
        <v>N</v>
      </c>
      <c r="AJ1365" s="6" t="s">
        <v>50</v>
      </c>
      <c r="AL1365" s="6" t="s">
        <v>50</v>
      </c>
      <c r="AM1365" s="6" t="s">
        <v>50</v>
      </c>
      <c r="AN1365" s="6" t="s">
        <v>50</v>
      </c>
      <c r="AO1365" s="6" t="s">
        <v>50</v>
      </c>
      <c r="AP1365" s="6" t="s">
        <v>50</v>
      </c>
    </row>
    <row r="1366" spans="1:42" hidden="1">
      <c r="A1366" s="5">
        <v>1365</v>
      </c>
      <c r="B1366" s="5" t="s">
        <v>2448</v>
      </c>
      <c r="C1366" s="6" t="str">
        <f>IF(VLOOKUP(B1366,'[1]Current Slope List'!$A$29:$M$1904,1,FALSE)=B1366,"Y","N")</f>
        <v>Y</v>
      </c>
      <c r="D1366" s="5" t="str">
        <f>VLOOKUP(B1366,'[1]Current Slope List'!$A$29:$M$1904,2,FALSE)</f>
        <v>15NE-C/R294</v>
      </c>
      <c r="E1366" s="5">
        <f>VLOOKUP(B1366,'[1]Current Slope List'!$A$29:$M$1904,3,FALSE)</f>
        <v>0</v>
      </c>
      <c r="F1366" s="6" t="str">
        <f t="shared" si="42"/>
        <v>WHOLE</v>
      </c>
      <c r="G1366" s="6" t="str">
        <f>VLOOKUP(B1366,'[1]Current Slope List'!$A$29:$M$1904,4,FALSE)</f>
        <v>WS&amp;L</v>
      </c>
      <c r="H1366" s="6" t="str">
        <f>VLOOKUP(B1366,'[1]Current Slope List'!$A$29:$M$1904,5,FALSE)</f>
        <v>S</v>
      </c>
      <c r="I1366" s="6" t="s">
        <v>2152</v>
      </c>
      <c r="K1366" s="6">
        <f>VLOOKUP(B1366,'[1]Current Slope List'!$A$29:$M$1904,11,FALSE)</f>
        <v>0</v>
      </c>
      <c r="L1366" s="5" t="s">
        <v>2394</v>
      </c>
      <c r="M1366" s="5" t="s">
        <v>2397</v>
      </c>
      <c r="N1366" s="5" t="s">
        <v>2253</v>
      </c>
      <c r="O1366" s="7" t="s">
        <v>125</v>
      </c>
      <c r="P1366" s="6" t="s">
        <v>49</v>
      </c>
      <c r="Q1366" s="6" t="s">
        <v>49</v>
      </c>
      <c r="R1366" s="6" t="s">
        <v>49</v>
      </c>
      <c r="S1366" s="6" t="s">
        <v>49</v>
      </c>
      <c r="T1366" s="6" t="s">
        <v>49</v>
      </c>
      <c r="U1366" s="6" t="s">
        <v>49</v>
      </c>
      <c r="V1366" s="6" t="s">
        <v>49</v>
      </c>
      <c r="W1366" s="6" t="s">
        <v>49</v>
      </c>
      <c r="X1366" s="6" t="s">
        <v>49</v>
      </c>
      <c r="Y1366" s="6" t="s">
        <v>49</v>
      </c>
      <c r="Z1366" s="6" t="s">
        <v>49</v>
      </c>
      <c r="AA1366" s="9" t="s">
        <v>130</v>
      </c>
      <c r="AB1366" s="9" t="s">
        <v>551</v>
      </c>
      <c r="AC1366" s="9" t="s">
        <v>121</v>
      </c>
      <c r="AD1366" s="9" t="s">
        <v>56</v>
      </c>
      <c r="AE1366" s="9" t="s">
        <v>72</v>
      </c>
      <c r="AF1366" s="5">
        <v>1</v>
      </c>
      <c r="AG1366" s="10">
        <f>VLOOKUP(B1366,[1]NPRS!$A$29:$O$1904,10,FALSE)</f>
        <v>0</v>
      </c>
      <c r="AH1366" s="5" t="s">
        <v>1728</v>
      </c>
      <c r="AI1366" s="6" t="str">
        <f>IF(VLOOKUP(B1366,'[1]intensive 2019'!$A$2:$E$145,1,TRUE)=B1366,"Y","N")</f>
        <v>N</v>
      </c>
      <c r="AJ1366" s="6" t="s">
        <v>50</v>
      </c>
      <c r="AL1366" s="6" t="s">
        <v>50</v>
      </c>
      <c r="AM1366" s="6" t="s">
        <v>50</v>
      </c>
      <c r="AN1366" s="6" t="s">
        <v>50</v>
      </c>
      <c r="AO1366" s="6" t="s">
        <v>50</v>
      </c>
      <c r="AP1366" s="6" t="s">
        <v>50</v>
      </c>
    </row>
    <row r="1367" spans="1:42" hidden="1">
      <c r="A1367" s="5">
        <v>1366</v>
      </c>
      <c r="B1367" s="5" t="s">
        <v>2449</v>
      </c>
      <c r="C1367" s="6" t="str">
        <f>IF(VLOOKUP(B1367,'[1]Current Slope List'!$A$29:$M$1904,1,FALSE)=B1367,"Y","N")</f>
        <v>Y</v>
      </c>
      <c r="D1367" s="5" t="str">
        <f>VLOOKUP(B1367,'[1]Current Slope List'!$A$29:$M$1904,2,FALSE)</f>
        <v>15NE-C/F155</v>
      </c>
      <c r="E1367" s="5">
        <f>VLOOKUP(B1367,'[1]Current Slope List'!$A$29:$M$1904,3,FALSE)</f>
        <v>0</v>
      </c>
      <c r="F1367" s="6" t="str">
        <f t="shared" si="42"/>
        <v>WHOLE</v>
      </c>
      <c r="G1367" s="6" t="str">
        <f>VLOOKUP(B1367,'[1]Current Slope List'!$A$29:$M$1904,4,FALSE)</f>
        <v>WS&amp;L</v>
      </c>
      <c r="H1367" s="6" t="str">
        <f>VLOOKUP(B1367,'[1]Current Slope List'!$A$29:$M$1904,5,FALSE)</f>
        <v>S</v>
      </c>
      <c r="I1367" s="6" t="s">
        <v>2152</v>
      </c>
      <c r="K1367" s="6">
        <f>VLOOKUP(B1367,'[1]Current Slope List'!$A$29:$M$1904,11,FALSE)</f>
        <v>0</v>
      </c>
      <c r="L1367" s="5" t="s">
        <v>2394</v>
      </c>
      <c r="M1367" s="5" t="s">
        <v>2397</v>
      </c>
      <c r="N1367" s="5" t="s">
        <v>2253</v>
      </c>
      <c r="O1367" s="7" t="s">
        <v>46</v>
      </c>
      <c r="P1367" s="7">
        <v>30</v>
      </c>
      <c r="Q1367" s="7">
        <v>15</v>
      </c>
      <c r="R1367" s="7">
        <v>85</v>
      </c>
      <c r="S1367" s="7">
        <f t="shared" si="43"/>
        <v>1275</v>
      </c>
      <c r="T1367" s="17">
        <v>0</v>
      </c>
      <c r="U1367" s="17">
        <v>0.8</v>
      </c>
      <c r="V1367" s="17">
        <v>0</v>
      </c>
      <c r="W1367" s="17">
        <v>0.2</v>
      </c>
      <c r="X1367" s="17">
        <v>0</v>
      </c>
      <c r="Y1367" s="6" t="s">
        <v>61</v>
      </c>
      <c r="Z1367" s="6" t="s">
        <v>72</v>
      </c>
      <c r="AA1367" s="9" t="s">
        <v>116</v>
      </c>
      <c r="AB1367" s="9" t="s">
        <v>116</v>
      </c>
      <c r="AC1367" s="9" t="s">
        <v>116</v>
      </c>
      <c r="AD1367" s="9" t="s">
        <v>116</v>
      </c>
      <c r="AE1367" s="9" t="s">
        <v>49</v>
      </c>
      <c r="AF1367" s="5">
        <v>1</v>
      </c>
      <c r="AG1367" s="10">
        <f>VLOOKUP(B1367,[1]NPRS!$A$29:$O$1904,10,FALSE)</f>
        <v>2.38</v>
      </c>
      <c r="AH1367" s="5" t="s">
        <v>1698</v>
      </c>
      <c r="AI1367" s="6" t="str">
        <f>IF(VLOOKUP(B1367,'[1]intensive 2019'!$A$2:$E$145,1,TRUE)=B1367,"Y","N")</f>
        <v>N</v>
      </c>
      <c r="AJ1367" s="6" t="s">
        <v>50</v>
      </c>
      <c r="AK1367" s="5">
        <v>49</v>
      </c>
      <c r="AL1367" s="6" t="s">
        <v>50</v>
      </c>
      <c r="AM1367" s="6" t="s">
        <v>50</v>
      </c>
      <c r="AN1367" s="6" t="s">
        <v>50</v>
      </c>
      <c r="AO1367" s="6" t="s">
        <v>50</v>
      </c>
      <c r="AP1367" s="6" t="s">
        <v>50</v>
      </c>
    </row>
    <row r="1368" spans="1:42" hidden="1">
      <c r="A1368" s="5">
        <v>1367</v>
      </c>
      <c r="B1368" s="5" t="s">
        <v>2450</v>
      </c>
      <c r="C1368" s="6" t="str">
        <f>IF(VLOOKUP(B1368,'[1]Current Slope List'!$A$29:$M$1904,1,FALSE)=B1368,"Y","N")</f>
        <v>Y</v>
      </c>
      <c r="D1368" s="5" t="str">
        <f>VLOOKUP(B1368,'[1]Current Slope List'!$A$29:$M$1904,2,FALSE)</f>
        <v>11SW-D/R538</v>
      </c>
      <c r="E1368" s="5">
        <f>VLOOKUP(B1368,'[1]Current Slope List'!$A$29:$M$1904,3,FALSE)</f>
        <v>2</v>
      </c>
      <c r="F1368" s="6">
        <f t="shared" si="42"/>
        <v>2</v>
      </c>
      <c r="G1368" s="6" t="str">
        <f>VLOOKUP(B1368,'[1]Current Slope List'!$A$29:$M$1904,4,FALSE)</f>
        <v>WS&amp;L</v>
      </c>
      <c r="H1368" s="6" t="str">
        <f>VLOOKUP(B1368,'[1]Current Slope List'!$A$29:$M$1904,5,FALSE)</f>
        <v>S</v>
      </c>
      <c r="I1368" s="6" t="s">
        <v>2152</v>
      </c>
      <c r="K1368" s="6">
        <f>VLOOKUP(B1368,'[1]Current Slope List'!$A$29:$M$1904,11,FALSE)</f>
        <v>0</v>
      </c>
      <c r="L1368" s="5" t="s">
        <v>2451</v>
      </c>
      <c r="M1368" s="5" t="s">
        <v>2452</v>
      </c>
      <c r="N1368" s="5" t="s">
        <v>2453</v>
      </c>
      <c r="O1368" s="7" t="s">
        <v>46</v>
      </c>
      <c r="P1368" s="6" t="s">
        <v>49</v>
      </c>
      <c r="Q1368" s="6" t="s">
        <v>49</v>
      </c>
      <c r="R1368" s="6" t="s">
        <v>49</v>
      </c>
      <c r="S1368" s="6" t="s">
        <v>49</v>
      </c>
      <c r="T1368" s="6" t="s">
        <v>49</v>
      </c>
      <c r="U1368" s="6" t="s">
        <v>49</v>
      </c>
      <c r="V1368" s="6" t="s">
        <v>49</v>
      </c>
      <c r="W1368" s="6" t="s">
        <v>49</v>
      </c>
      <c r="X1368" s="6" t="s">
        <v>49</v>
      </c>
      <c r="Y1368" s="6" t="s">
        <v>49</v>
      </c>
      <c r="Z1368" s="6" t="s">
        <v>49</v>
      </c>
      <c r="AA1368" s="9" t="s">
        <v>196</v>
      </c>
      <c r="AB1368" s="9">
        <v>480</v>
      </c>
      <c r="AC1368" s="9" t="s">
        <v>121</v>
      </c>
      <c r="AD1368" s="9" t="s">
        <v>56</v>
      </c>
      <c r="AE1368" s="9" t="s">
        <v>62</v>
      </c>
      <c r="AF1368" s="5">
        <v>3</v>
      </c>
      <c r="AG1368" s="10">
        <f>VLOOKUP(B1368,[1]NPRS!$A$29:$O$1904,10,FALSE)</f>
        <v>0</v>
      </c>
      <c r="AH1368" s="5" t="s">
        <v>1698</v>
      </c>
      <c r="AI1368" s="6" t="str">
        <f>IF(VLOOKUP(B1368,'[1]intensive 2019'!$A$2:$E$145,1,TRUE)=B1368,"Y","N")</f>
        <v>N</v>
      </c>
      <c r="AJ1368" s="6" t="s">
        <v>50</v>
      </c>
      <c r="AL1368" s="6" t="s">
        <v>50</v>
      </c>
      <c r="AM1368" s="6" t="s">
        <v>50</v>
      </c>
      <c r="AN1368" s="6" t="s">
        <v>50</v>
      </c>
      <c r="AO1368" s="6" t="s">
        <v>50</v>
      </c>
      <c r="AP1368" s="6" t="s">
        <v>50</v>
      </c>
    </row>
    <row r="1369" spans="1:42" hidden="1">
      <c r="A1369" s="5">
        <v>1368</v>
      </c>
      <c r="B1369" s="5" t="s">
        <v>2454</v>
      </c>
      <c r="C1369" s="6" t="str">
        <f>IF(VLOOKUP(B1369,'[1]Current Slope List'!$A$29:$M$1904,1,FALSE)=B1369,"Y","N")</f>
        <v>Y</v>
      </c>
      <c r="D1369" s="5" t="str">
        <f>VLOOKUP(B1369,'[1]Current Slope List'!$A$29:$M$1904,2,FALSE)</f>
        <v>15NW-B/C372</v>
      </c>
      <c r="E1369" s="5">
        <f>VLOOKUP(B1369,'[1]Current Slope List'!$A$29:$M$1904,3,FALSE)</f>
        <v>0</v>
      </c>
      <c r="F1369" s="6" t="str">
        <f t="shared" si="42"/>
        <v>WHOLE</v>
      </c>
      <c r="G1369" s="6" t="str">
        <f>VLOOKUP(B1369,'[1]Current Slope List'!$A$29:$M$1904,4,FALSE)</f>
        <v>WS&amp;L</v>
      </c>
      <c r="H1369" s="6" t="str">
        <f>VLOOKUP(B1369,'[1]Current Slope List'!$A$29:$M$1904,5,FALSE)</f>
        <v>S</v>
      </c>
      <c r="I1369" s="6" t="s">
        <v>2152</v>
      </c>
      <c r="K1369" s="6">
        <f>VLOOKUP(B1369,'[1]Current Slope List'!$A$29:$M$1904,11,FALSE)</f>
        <v>0</v>
      </c>
      <c r="L1369" s="5" t="s">
        <v>2451</v>
      </c>
      <c r="M1369" s="5" t="s">
        <v>2452</v>
      </c>
      <c r="N1369" s="5" t="s">
        <v>2453</v>
      </c>
      <c r="O1369" s="7" t="s">
        <v>125</v>
      </c>
      <c r="P1369" s="7">
        <v>20</v>
      </c>
      <c r="Q1369" s="7">
        <v>3</v>
      </c>
      <c r="R1369" s="7">
        <v>113</v>
      </c>
      <c r="S1369" s="7">
        <f t="shared" si="43"/>
        <v>339</v>
      </c>
      <c r="T1369" s="17">
        <v>0</v>
      </c>
      <c r="U1369" s="17">
        <v>1</v>
      </c>
      <c r="V1369" s="17">
        <v>0</v>
      </c>
      <c r="W1369" s="17">
        <v>0</v>
      </c>
      <c r="X1369" s="17">
        <v>0</v>
      </c>
      <c r="Y1369" s="6" t="s">
        <v>1701</v>
      </c>
      <c r="Z1369" s="6" t="s">
        <v>62</v>
      </c>
      <c r="AA1369" s="9" t="s">
        <v>116</v>
      </c>
      <c r="AB1369" s="9" t="s">
        <v>116</v>
      </c>
      <c r="AC1369" s="9" t="s">
        <v>116</v>
      </c>
      <c r="AD1369" s="9" t="s">
        <v>116</v>
      </c>
      <c r="AE1369" s="9" t="s">
        <v>49</v>
      </c>
      <c r="AF1369" s="5">
        <v>1</v>
      </c>
      <c r="AG1369" s="10">
        <f>VLOOKUP(B1369,[1]NPRS!$A$29:$O$1904,10,FALSE)</f>
        <v>0</v>
      </c>
      <c r="AH1369" s="5" t="s">
        <v>1698</v>
      </c>
      <c r="AI1369" s="6" t="str">
        <f>IF(VLOOKUP(B1369,'[1]intensive 2019'!$A$2:$E$145,1,TRUE)=B1369,"Y","N")</f>
        <v>N</v>
      </c>
      <c r="AJ1369" s="6" t="s">
        <v>50</v>
      </c>
      <c r="AK1369" s="5">
        <v>35</v>
      </c>
      <c r="AL1369" s="6" t="s">
        <v>50</v>
      </c>
      <c r="AM1369" s="6" t="s">
        <v>50</v>
      </c>
      <c r="AN1369" s="6" t="s">
        <v>50</v>
      </c>
      <c r="AO1369" s="6" t="str">
        <f>IF(VLOOKUP(B1369,[1]Roadside!$B$2:$D$186,1,FALSE)=B1369,"Y","N")</f>
        <v>Y</v>
      </c>
      <c r="AP1369" s="6" t="s">
        <v>50</v>
      </c>
    </row>
    <row r="1370" spans="1:42" hidden="1">
      <c r="A1370" s="5">
        <v>1369</v>
      </c>
      <c r="B1370" s="5" t="s">
        <v>2455</v>
      </c>
      <c r="C1370" s="6" t="str">
        <f>IF(VLOOKUP(B1370,'[1]Current Slope List'!$A$29:$M$1904,1,FALSE)=B1370,"Y","N")</f>
        <v>Y</v>
      </c>
      <c r="D1370" s="5" t="str">
        <f>VLOOKUP(B1370,'[1]Current Slope List'!$A$29:$M$1904,2,FALSE)</f>
        <v>11SW-D/F659</v>
      </c>
      <c r="E1370" s="5">
        <f>VLOOKUP(B1370,'[1]Current Slope List'!$A$29:$M$1904,3,FALSE)</f>
        <v>0</v>
      </c>
      <c r="F1370" s="6" t="str">
        <f t="shared" si="42"/>
        <v>WHOLE</v>
      </c>
      <c r="G1370" s="6" t="str">
        <f>VLOOKUP(B1370,'[1]Current Slope List'!$A$29:$M$1904,4,FALSE)</f>
        <v>WS&amp;L</v>
      </c>
      <c r="H1370" s="6" t="str">
        <f>VLOOKUP(B1370,'[1]Current Slope List'!$A$29:$M$1904,5,FALSE)</f>
        <v>S</v>
      </c>
      <c r="I1370" s="6" t="s">
        <v>2152</v>
      </c>
      <c r="K1370" s="6">
        <f>VLOOKUP(B1370,'[1]Current Slope List'!$A$29:$M$1904,11,FALSE)</f>
        <v>0</v>
      </c>
      <c r="L1370" s="5" t="s">
        <v>2451</v>
      </c>
      <c r="M1370" s="5" t="s">
        <v>2452</v>
      </c>
      <c r="N1370" s="5" t="s">
        <v>2453</v>
      </c>
      <c r="O1370" s="7" t="s">
        <v>46</v>
      </c>
      <c r="P1370" s="7">
        <v>38</v>
      </c>
      <c r="Q1370" s="7">
        <v>16.100000000000001</v>
      </c>
      <c r="R1370" s="7">
        <v>60</v>
      </c>
      <c r="S1370" s="7">
        <f t="shared" si="43"/>
        <v>966.00000000000011</v>
      </c>
      <c r="T1370" s="17">
        <v>0</v>
      </c>
      <c r="U1370" s="17">
        <v>1</v>
      </c>
      <c r="V1370" s="17">
        <v>0</v>
      </c>
      <c r="W1370" s="17">
        <v>0</v>
      </c>
      <c r="X1370" s="17">
        <v>0</v>
      </c>
      <c r="Y1370" s="6" t="s">
        <v>61</v>
      </c>
      <c r="Z1370" s="6" t="s">
        <v>62</v>
      </c>
      <c r="AA1370" s="9" t="s">
        <v>116</v>
      </c>
      <c r="AB1370" s="9" t="s">
        <v>116</v>
      </c>
      <c r="AC1370" s="9" t="s">
        <v>116</v>
      </c>
      <c r="AD1370" s="9" t="s">
        <v>49</v>
      </c>
      <c r="AE1370" s="9" t="s">
        <v>49</v>
      </c>
      <c r="AF1370" s="5">
        <v>1</v>
      </c>
      <c r="AG1370" s="10">
        <f>VLOOKUP(B1370,[1]NPRS!$A$29:$O$1904,10,FALSE)</f>
        <v>19.170000000000002</v>
      </c>
      <c r="AH1370" s="5" t="s">
        <v>1698</v>
      </c>
      <c r="AI1370" s="6" t="str">
        <f>IF(VLOOKUP(B1370,'[1]intensive 2019'!$A$2:$E$145,1,TRUE)=B1370,"Y","N")</f>
        <v>N</v>
      </c>
      <c r="AJ1370" s="6" t="s">
        <v>50</v>
      </c>
      <c r="AL1370" s="6" t="s">
        <v>50</v>
      </c>
      <c r="AM1370" s="6" t="s">
        <v>50</v>
      </c>
      <c r="AN1370" s="6" t="s">
        <v>50</v>
      </c>
      <c r="AO1370" s="6" t="s">
        <v>50</v>
      </c>
      <c r="AP1370" s="6" t="s">
        <v>50</v>
      </c>
    </row>
    <row r="1371" spans="1:42" hidden="1">
      <c r="A1371" s="5">
        <v>1370</v>
      </c>
      <c r="B1371" s="5" t="s">
        <v>2456</v>
      </c>
      <c r="C1371" s="6" t="str">
        <f>IF(VLOOKUP(B1371,'[1]Current Slope List'!$A$29:$M$1904,1,FALSE)=B1371,"Y","N")</f>
        <v>Y</v>
      </c>
      <c r="D1371" s="5" t="str">
        <f>VLOOKUP(B1371,'[1]Current Slope List'!$A$29:$M$1904,2,FALSE)</f>
        <v>15NE-C/FR46</v>
      </c>
      <c r="E1371" s="5" t="str">
        <f>VLOOKUP(B1371,'[1]Current Slope List'!$A$29:$M$1904,3,FALSE)</f>
        <v>1,2</v>
      </c>
      <c r="F1371" s="6" t="str">
        <f t="shared" si="42"/>
        <v>1,2</v>
      </c>
      <c r="G1371" s="6" t="str">
        <f>VLOOKUP(B1371,'[1]Current Slope List'!$A$29:$M$1904,4,FALSE)</f>
        <v>WS&amp;L</v>
      </c>
      <c r="H1371" s="6" t="str">
        <f>VLOOKUP(B1371,'[1]Current Slope List'!$A$29:$M$1904,5,FALSE)</f>
        <v>S</v>
      </c>
      <c r="I1371" s="6" t="s">
        <v>2152</v>
      </c>
      <c r="K1371" s="6">
        <f>VLOOKUP(B1371,'[1]Current Slope List'!$A$29:$M$1904,11,FALSE)</f>
        <v>0</v>
      </c>
      <c r="L1371" s="5" t="s">
        <v>2457</v>
      </c>
      <c r="M1371" s="5" t="s">
        <v>2458</v>
      </c>
      <c r="N1371" s="5" t="s">
        <v>1823</v>
      </c>
      <c r="O1371" s="7" t="s">
        <v>125</v>
      </c>
      <c r="P1371" s="7">
        <v>35</v>
      </c>
      <c r="Q1371" s="7">
        <v>9</v>
      </c>
      <c r="R1371" s="7">
        <v>130</v>
      </c>
      <c r="S1371" s="7">
        <f t="shared" si="43"/>
        <v>1170</v>
      </c>
      <c r="T1371" s="17">
        <v>0</v>
      </c>
      <c r="U1371" s="17">
        <v>1</v>
      </c>
      <c r="V1371" s="17">
        <v>0</v>
      </c>
      <c r="W1371" s="17">
        <v>0</v>
      </c>
      <c r="X1371" s="17">
        <v>0</v>
      </c>
      <c r="Y1371" s="6" t="s">
        <v>61</v>
      </c>
      <c r="Z1371" s="6" t="s">
        <v>62</v>
      </c>
      <c r="AA1371" s="9" t="s">
        <v>185</v>
      </c>
      <c r="AB1371" s="9" t="s">
        <v>2459</v>
      </c>
      <c r="AC1371" s="9">
        <v>90</v>
      </c>
      <c r="AD1371" s="9" t="s">
        <v>56</v>
      </c>
      <c r="AE1371" s="9" t="s">
        <v>72</v>
      </c>
      <c r="AF1371" s="5">
        <v>1</v>
      </c>
      <c r="AG1371" s="10">
        <f>VLOOKUP(B1371,[1]NPRS!$A$29:$O$1904,10,FALSE)</f>
        <v>0</v>
      </c>
      <c r="AH1371" s="5" t="s">
        <v>1698</v>
      </c>
      <c r="AI1371" s="6" t="str">
        <f>IF(VLOOKUP(B1371,'[1]intensive 2019'!$A$2:$E$145,1,TRUE)=B1371,"Y","N")</f>
        <v>Y</v>
      </c>
      <c r="AJ1371" s="6" t="str">
        <f>IF(VLOOKUP(B1371,[1]PWI!$A$2:$B$239,1,FALSE)=B1371,"Y","N")</f>
        <v>Y</v>
      </c>
      <c r="AK1371" s="5">
        <v>108</v>
      </c>
      <c r="AL1371" s="6" t="s">
        <v>50</v>
      </c>
      <c r="AM1371" s="6" t="s">
        <v>50</v>
      </c>
      <c r="AN1371" s="6" t="s">
        <v>50</v>
      </c>
      <c r="AO1371" s="6" t="s">
        <v>50</v>
      </c>
      <c r="AP1371" s="6" t="str">
        <f>IF(VLOOKUP(D1371,[1]Greening!$A$4:$C$30,1,FALSE)=D1371,"Y","N")</f>
        <v>Y</v>
      </c>
    </row>
    <row r="1372" spans="1:42" hidden="1">
      <c r="A1372" s="5">
        <v>1371</v>
      </c>
      <c r="B1372" s="5" t="s">
        <v>2460</v>
      </c>
      <c r="C1372" s="6" t="str">
        <f>IF(VLOOKUP(B1372,'[1]Current Slope List'!$A$29:$M$1904,1,FALSE)=B1372,"Y","N")</f>
        <v>Y</v>
      </c>
      <c r="D1372" s="5" t="str">
        <f>VLOOKUP(B1372,'[1]Current Slope List'!$A$29:$M$1904,2,FALSE)</f>
        <v>15NE-C/C22</v>
      </c>
      <c r="E1372" s="5">
        <f>VLOOKUP(B1372,'[1]Current Slope List'!$A$29:$M$1904,3,FALSE)</f>
        <v>0</v>
      </c>
      <c r="F1372" s="6" t="str">
        <f t="shared" si="42"/>
        <v>WHOLE</v>
      </c>
      <c r="G1372" s="6" t="str">
        <f>VLOOKUP(B1372,'[1]Current Slope List'!$A$29:$M$1904,4,FALSE)</f>
        <v>WS&amp;L</v>
      </c>
      <c r="H1372" s="6" t="str">
        <f>VLOOKUP(B1372,'[1]Current Slope List'!$A$29:$M$1904,5,FALSE)</f>
        <v>S</v>
      </c>
      <c r="I1372" s="6" t="s">
        <v>2152</v>
      </c>
      <c r="K1372" s="6">
        <f>VLOOKUP(B1372,'[1]Current Slope List'!$A$29:$M$1904,11,FALSE)</f>
        <v>0</v>
      </c>
      <c r="L1372" s="5" t="s">
        <v>2461</v>
      </c>
      <c r="N1372" s="5" t="s">
        <v>2462</v>
      </c>
      <c r="O1372" s="7" t="s">
        <v>46</v>
      </c>
      <c r="P1372" s="7">
        <v>80</v>
      </c>
      <c r="Q1372" s="7">
        <v>5</v>
      </c>
      <c r="R1372" s="7">
        <v>19</v>
      </c>
      <c r="S1372" s="7">
        <f t="shared" si="43"/>
        <v>95</v>
      </c>
      <c r="T1372" s="17">
        <v>0</v>
      </c>
      <c r="U1372" s="17">
        <v>1</v>
      </c>
      <c r="V1372" s="17">
        <v>0</v>
      </c>
      <c r="W1372" s="17">
        <v>0</v>
      </c>
      <c r="X1372" s="17">
        <v>0</v>
      </c>
      <c r="Y1372" s="6" t="s">
        <v>84</v>
      </c>
      <c r="Z1372" s="6" t="s">
        <v>62</v>
      </c>
      <c r="AA1372" s="9" t="s">
        <v>49</v>
      </c>
      <c r="AB1372" s="9" t="s">
        <v>49</v>
      </c>
      <c r="AC1372" s="9" t="s">
        <v>49</v>
      </c>
      <c r="AD1372" s="9" t="s">
        <v>49</v>
      </c>
      <c r="AE1372" s="9" t="s">
        <v>49</v>
      </c>
      <c r="AF1372" s="5">
        <v>1</v>
      </c>
      <c r="AG1372" s="10">
        <f>VLOOKUP(B1372,[1]NPRS!$A$29:$O$1904,10,FALSE)</f>
        <v>9.5</v>
      </c>
      <c r="AH1372" s="5" t="s">
        <v>1698</v>
      </c>
      <c r="AI1372" s="6" t="str">
        <f>IF(VLOOKUP(B1372,'[1]intensive 2019'!$A$2:$E$145,1,TRUE)=B1372,"Y","N")</f>
        <v>N</v>
      </c>
      <c r="AJ1372" s="6" t="s">
        <v>50</v>
      </c>
      <c r="AL1372" s="6" t="s">
        <v>50</v>
      </c>
      <c r="AM1372" s="6" t="s">
        <v>50</v>
      </c>
      <c r="AN1372" s="6" t="s">
        <v>50</v>
      </c>
      <c r="AO1372" s="6" t="s">
        <v>50</v>
      </c>
      <c r="AP1372" s="6" t="s">
        <v>50</v>
      </c>
    </row>
    <row r="1373" spans="1:42" hidden="1">
      <c r="A1373" s="5">
        <v>1372</v>
      </c>
      <c r="B1373" s="5" t="s">
        <v>2463</v>
      </c>
      <c r="C1373" s="6" t="str">
        <f>IF(VLOOKUP(B1373,'[1]Current Slope List'!$A$29:$M$1904,1,FALSE)=B1373,"Y","N")</f>
        <v>Y</v>
      </c>
      <c r="D1373" s="5" t="str">
        <f>VLOOKUP(B1373,'[1]Current Slope List'!$A$29:$M$1904,2,FALSE)</f>
        <v>15NE-C/FR68</v>
      </c>
      <c r="E1373" s="5">
        <f>VLOOKUP(B1373,'[1]Current Slope List'!$A$29:$M$1904,3,FALSE)</f>
        <v>0</v>
      </c>
      <c r="F1373" s="6" t="str">
        <f t="shared" si="42"/>
        <v>WHOLE</v>
      </c>
      <c r="G1373" s="6" t="str">
        <f>VLOOKUP(B1373,'[1]Current Slope List'!$A$29:$M$1904,4,FALSE)</f>
        <v>WS&amp;L</v>
      </c>
      <c r="H1373" s="6" t="str">
        <f>VLOOKUP(B1373,'[1]Current Slope List'!$A$29:$M$1904,5,FALSE)</f>
        <v>S</v>
      </c>
      <c r="I1373" s="6" t="s">
        <v>2152</v>
      </c>
      <c r="K1373" s="6">
        <f>VLOOKUP(B1373,'[1]Current Slope List'!$A$29:$M$1904,11,FALSE)</f>
        <v>0</v>
      </c>
      <c r="L1373" s="5" t="s">
        <v>2457</v>
      </c>
      <c r="M1373" s="5" t="s">
        <v>2464</v>
      </c>
      <c r="N1373" s="5" t="s">
        <v>1697</v>
      </c>
      <c r="O1373" s="7" t="s">
        <v>125</v>
      </c>
      <c r="P1373" s="7">
        <v>35</v>
      </c>
      <c r="Q1373" s="7">
        <v>2.5</v>
      </c>
      <c r="R1373" s="7">
        <v>67</v>
      </c>
      <c r="S1373" s="7">
        <f t="shared" si="43"/>
        <v>167.5</v>
      </c>
      <c r="T1373" s="17">
        <v>0</v>
      </c>
      <c r="U1373" s="17">
        <v>1</v>
      </c>
      <c r="V1373" s="17">
        <v>0</v>
      </c>
      <c r="W1373" s="17">
        <v>0</v>
      </c>
      <c r="X1373" s="17">
        <v>0</v>
      </c>
      <c r="Y1373" s="6" t="s">
        <v>61</v>
      </c>
      <c r="Z1373" s="6" t="s">
        <v>62</v>
      </c>
      <c r="AA1373" s="9">
        <v>7.9</v>
      </c>
      <c r="AB1373" s="9">
        <v>72</v>
      </c>
      <c r="AC1373" s="9" t="s">
        <v>71</v>
      </c>
      <c r="AD1373" s="9" t="s">
        <v>56</v>
      </c>
      <c r="AE1373" s="9" t="s">
        <v>72</v>
      </c>
      <c r="AF1373" s="5">
        <v>1</v>
      </c>
      <c r="AG1373" s="10">
        <f>VLOOKUP(B1373,[1]NPRS!$A$29:$O$1904,10,FALSE)</f>
        <v>0</v>
      </c>
      <c r="AH1373" s="5" t="s">
        <v>1698</v>
      </c>
      <c r="AI1373" s="6" t="str">
        <f>IF(VLOOKUP(B1373,'[1]intensive 2019'!$A$2:$E$145,1,TRUE)=B1373,"Y","N")</f>
        <v>N</v>
      </c>
      <c r="AJ1373" s="6" t="str">
        <f>IF(VLOOKUP(B1373,[1]PWI!$A$2:$B$239,1,FALSE)=B1373,"Y","N")</f>
        <v>Y</v>
      </c>
      <c r="AK1373" s="5">
        <v>31</v>
      </c>
      <c r="AL1373" s="6" t="s">
        <v>50</v>
      </c>
      <c r="AM1373" s="6" t="s">
        <v>50</v>
      </c>
      <c r="AN1373" s="6" t="s">
        <v>50</v>
      </c>
      <c r="AO1373" s="6" t="s">
        <v>50</v>
      </c>
      <c r="AP1373" s="6" t="s">
        <v>50</v>
      </c>
    </row>
    <row r="1374" spans="1:42" hidden="1">
      <c r="A1374" s="5">
        <v>1373</v>
      </c>
      <c r="B1374" s="5" t="s">
        <v>2465</v>
      </c>
      <c r="C1374" s="6" t="str">
        <f>IF(VLOOKUP(B1374,'[1]Current Slope List'!$A$29:$M$1904,1,FALSE)=B1374,"Y","N")</f>
        <v>Y</v>
      </c>
      <c r="D1374" s="5" t="str">
        <f>VLOOKUP(B1374,'[1]Current Slope List'!$A$29:$M$1904,2,FALSE)</f>
        <v>11SE-C/FR196</v>
      </c>
      <c r="E1374" s="5">
        <f>VLOOKUP(B1374,'[1]Current Slope List'!$A$29:$M$1904,3,FALSE)</f>
        <v>0</v>
      </c>
      <c r="F1374" s="6" t="str">
        <f t="shared" si="42"/>
        <v>WHOLE</v>
      </c>
      <c r="G1374" s="6" t="str">
        <f>VLOOKUP(B1374,'[1]Current Slope List'!$A$29:$M$1904,4,FALSE)</f>
        <v>WS&amp;L</v>
      </c>
      <c r="H1374" s="6" t="str">
        <f>VLOOKUP(B1374,'[1]Current Slope List'!$A$29:$M$1904,5,FALSE)</f>
        <v>S</v>
      </c>
      <c r="I1374" s="6" t="s">
        <v>2152</v>
      </c>
      <c r="K1374" s="6">
        <f>VLOOKUP(B1374,'[1]Current Slope List'!$A$29:$M$1904,11,FALSE)</f>
        <v>0</v>
      </c>
      <c r="L1374" s="5" t="s">
        <v>2466</v>
      </c>
      <c r="M1374" s="5" t="s">
        <v>2467</v>
      </c>
      <c r="N1374" s="5" t="s">
        <v>1697</v>
      </c>
      <c r="O1374" s="7" t="s">
        <v>46</v>
      </c>
      <c r="P1374" s="7">
        <v>45</v>
      </c>
      <c r="Q1374" s="7">
        <v>5.5</v>
      </c>
      <c r="R1374" s="7">
        <v>3.6</v>
      </c>
      <c r="S1374" s="7">
        <f t="shared" si="43"/>
        <v>19.8</v>
      </c>
      <c r="T1374" s="17">
        <v>0</v>
      </c>
      <c r="U1374" s="17">
        <v>0.5</v>
      </c>
      <c r="V1374" s="17">
        <v>0</v>
      </c>
      <c r="W1374" s="17">
        <v>0.5</v>
      </c>
      <c r="X1374" s="17">
        <v>0</v>
      </c>
      <c r="Y1374" s="6" t="s">
        <v>78</v>
      </c>
      <c r="Z1374" s="6" t="s">
        <v>72</v>
      </c>
      <c r="AA1374" s="9" t="s">
        <v>546</v>
      </c>
      <c r="AB1374" s="9" t="s">
        <v>53</v>
      </c>
      <c r="AC1374" s="9" t="s">
        <v>71</v>
      </c>
      <c r="AD1374" s="9" t="s">
        <v>56</v>
      </c>
      <c r="AE1374" s="9" t="s">
        <v>72</v>
      </c>
      <c r="AF1374" s="5">
        <v>2</v>
      </c>
      <c r="AG1374" s="10">
        <f>VLOOKUP(B1374,[1]NPRS!$A$29:$O$1904,10,FALSE)</f>
        <v>1.06</v>
      </c>
      <c r="AH1374" s="5" t="s">
        <v>1698</v>
      </c>
      <c r="AI1374" s="6" t="str">
        <f>IF(VLOOKUP(B1374,'[1]intensive 2019'!$A$2:$E$145,1,TRUE)=B1374,"Y","N")</f>
        <v>N</v>
      </c>
      <c r="AJ1374" s="6" t="s">
        <v>50</v>
      </c>
      <c r="AK1374" s="5">
        <v>15</v>
      </c>
      <c r="AL1374" s="6" t="s">
        <v>50</v>
      </c>
      <c r="AM1374" s="6" t="s">
        <v>50</v>
      </c>
      <c r="AN1374" s="6" t="s">
        <v>50</v>
      </c>
      <c r="AO1374" s="6" t="s">
        <v>50</v>
      </c>
      <c r="AP1374" s="6" t="s">
        <v>50</v>
      </c>
    </row>
    <row r="1375" spans="1:42" hidden="1">
      <c r="A1375" s="5">
        <v>1374</v>
      </c>
      <c r="B1375" s="5" t="s">
        <v>2468</v>
      </c>
      <c r="C1375" s="6" t="str">
        <f>IF(VLOOKUP(B1375,'[1]Current Slope List'!$A$29:$M$1904,1,FALSE)=B1375,"Y","N")</f>
        <v>Y</v>
      </c>
      <c r="D1375" s="5" t="str">
        <f>VLOOKUP(B1375,'[1]Current Slope List'!$A$29:$M$1904,2,FALSE)</f>
        <v>11SE-C/C91</v>
      </c>
      <c r="E1375" s="5">
        <f>VLOOKUP(B1375,'[1]Current Slope List'!$A$29:$M$1904,3,FALSE)</f>
        <v>0</v>
      </c>
      <c r="F1375" s="6" t="str">
        <f t="shared" si="42"/>
        <v>WHOLE</v>
      </c>
      <c r="G1375" s="6" t="str">
        <f>VLOOKUP(B1375,'[1]Current Slope List'!$A$29:$M$1904,4,FALSE)</f>
        <v>WS&amp;L</v>
      </c>
      <c r="H1375" s="6" t="str">
        <f>VLOOKUP(B1375,'[1]Current Slope List'!$A$29:$M$1904,5,FALSE)</f>
        <v>S</v>
      </c>
      <c r="I1375" s="6" t="s">
        <v>2152</v>
      </c>
      <c r="K1375" s="6">
        <f>VLOOKUP(B1375,'[1]Current Slope List'!$A$29:$M$1904,11,FALSE)</f>
        <v>0</v>
      </c>
      <c r="L1375" s="5" t="s">
        <v>2466</v>
      </c>
      <c r="M1375" s="5" t="s">
        <v>2467</v>
      </c>
      <c r="N1375" s="5" t="s">
        <v>1697</v>
      </c>
      <c r="O1375" s="7" t="s">
        <v>46</v>
      </c>
      <c r="P1375" s="7" t="s">
        <v>2469</v>
      </c>
      <c r="Q1375" s="7" t="s">
        <v>2470</v>
      </c>
      <c r="R1375" s="7" t="s">
        <v>2471</v>
      </c>
      <c r="S1375" s="7" t="s">
        <v>2472</v>
      </c>
      <c r="T1375" s="7" t="s">
        <v>847</v>
      </c>
      <c r="U1375" s="7" t="s">
        <v>2473</v>
      </c>
      <c r="V1375" s="7" t="s">
        <v>847</v>
      </c>
      <c r="W1375" s="7" t="s">
        <v>2474</v>
      </c>
      <c r="X1375" s="7" t="s">
        <v>847</v>
      </c>
      <c r="Y1375" s="6" t="s">
        <v>2046</v>
      </c>
      <c r="Z1375" s="6" t="s">
        <v>319</v>
      </c>
      <c r="AA1375" s="9" t="s">
        <v>116</v>
      </c>
      <c r="AB1375" s="9" t="s">
        <v>116</v>
      </c>
      <c r="AC1375" s="9" t="s">
        <v>116</v>
      </c>
      <c r="AD1375" s="9" t="s">
        <v>116</v>
      </c>
      <c r="AE1375" s="9" t="s">
        <v>49</v>
      </c>
      <c r="AF1375" s="5">
        <v>2</v>
      </c>
      <c r="AG1375" s="10">
        <f>VLOOKUP(B1375,[1]NPRS!$A$29:$O$1904,10,FALSE)</f>
        <v>1085.92</v>
      </c>
      <c r="AH1375" s="5" t="s">
        <v>1698</v>
      </c>
      <c r="AI1375" s="6" t="str">
        <f>IF(VLOOKUP(B1375,'[1]intensive 2019'!$A$2:$E$145,1,TRUE)=B1375,"Y","N")</f>
        <v>N</v>
      </c>
      <c r="AJ1375" s="6" t="s">
        <v>50</v>
      </c>
      <c r="AK1375" s="5">
        <v>14</v>
      </c>
      <c r="AL1375" s="6" t="s">
        <v>50</v>
      </c>
      <c r="AM1375" s="6" t="s">
        <v>50</v>
      </c>
      <c r="AN1375" s="6" t="s">
        <v>50</v>
      </c>
      <c r="AO1375" s="6" t="s">
        <v>50</v>
      </c>
      <c r="AP1375" s="6" t="s">
        <v>50</v>
      </c>
    </row>
    <row r="1376" spans="1:42" hidden="1">
      <c r="A1376" s="5">
        <v>1375</v>
      </c>
      <c r="B1376" s="5" t="s">
        <v>2475</v>
      </c>
      <c r="C1376" s="6" t="str">
        <f>IF(VLOOKUP(B1376,'[1]Current Slope List'!$A$29:$M$1904,1,FALSE)=B1376,"Y","N")</f>
        <v>Y</v>
      </c>
      <c r="D1376" s="5" t="str">
        <f>VLOOKUP(B1376,'[1]Current Slope List'!$A$29:$M$1904,2,FALSE)</f>
        <v>11SW-A/R1012</v>
      </c>
      <c r="E1376" s="5">
        <f>VLOOKUP(B1376,'[1]Current Slope List'!$A$29:$M$1904,3,FALSE)</f>
        <v>0</v>
      </c>
      <c r="F1376" s="6" t="str">
        <f t="shared" si="42"/>
        <v>WHOLE</v>
      </c>
      <c r="G1376" s="6" t="str">
        <f>VLOOKUP(B1376,'[1]Current Slope List'!$A$29:$M$1904,4,FALSE)</f>
        <v>CP,ML&amp;Wch</v>
      </c>
      <c r="H1376" s="6" t="str">
        <f>VLOOKUP(B1376,'[1]Current Slope List'!$A$29:$M$1904,5,FALSE)</f>
        <v>C-W</v>
      </c>
      <c r="I1376" s="6" t="s">
        <v>2476</v>
      </c>
      <c r="K1376" s="6" t="str">
        <f>VLOOKUP(B1376,'[1]Current Slope List'!$A$29:$M$1904,11,FALSE)</f>
        <v>SheungWan_SaiYingPun</v>
      </c>
      <c r="L1376" s="5" t="s">
        <v>2477</v>
      </c>
      <c r="M1376" s="5" t="s">
        <v>2478</v>
      </c>
      <c r="N1376" s="5" t="s">
        <v>2479</v>
      </c>
      <c r="O1376" s="7" t="s">
        <v>46</v>
      </c>
      <c r="P1376" s="6" t="s">
        <v>49</v>
      </c>
      <c r="Q1376" s="6" t="s">
        <v>49</v>
      </c>
      <c r="R1376" s="6" t="s">
        <v>49</v>
      </c>
      <c r="S1376" s="6" t="s">
        <v>49</v>
      </c>
      <c r="T1376" s="6" t="s">
        <v>49</v>
      </c>
      <c r="U1376" s="6" t="s">
        <v>49</v>
      </c>
      <c r="V1376" s="6" t="s">
        <v>49</v>
      </c>
      <c r="W1376" s="6" t="s">
        <v>49</v>
      </c>
      <c r="X1376" s="6" t="s">
        <v>49</v>
      </c>
      <c r="Y1376" s="6" t="s">
        <v>49</v>
      </c>
      <c r="Z1376" s="6" t="s">
        <v>49</v>
      </c>
      <c r="AA1376" s="9">
        <v>4</v>
      </c>
      <c r="AB1376" s="9">
        <v>75</v>
      </c>
      <c r="AC1376" s="9">
        <v>90</v>
      </c>
      <c r="AD1376" s="9" t="s">
        <v>97</v>
      </c>
      <c r="AE1376" s="9" t="s">
        <v>62</v>
      </c>
      <c r="AF1376" s="5">
        <v>2</v>
      </c>
      <c r="AG1376" s="10">
        <f>VLOOKUP(B1376,[1]NPRS!$A$29:$O$1904,10,FALSE)</f>
        <v>0</v>
      </c>
      <c r="AH1376" s="5" t="s">
        <v>1698</v>
      </c>
      <c r="AI1376" s="6" t="str">
        <f>IF(VLOOKUP(B1376,'[1]intensive 2019'!$A$2:$E$145,1,TRUE)=B1376,"Y","N")</f>
        <v>Y</v>
      </c>
      <c r="AJ1376" s="6" t="str">
        <f>IF(VLOOKUP(B1376,[1]PWI!$A$2:$B$239,1,FALSE)=B1376,"Y","N")</f>
        <v>Y</v>
      </c>
      <c r="AK1376" s="5">
        <v>1</v>
      </c>
      <c r="AL1376" s="6" t="str">
        <f>IF(VLOOKUP(B1376,[1]OVT_SWT!$A$2:$E$100,1,FALSE)=B1376,"Y","N")</f>
        <v>Y</v>
      </c>
      <c r="AM1376" s="6" t="s">
        <v>50</v>
      </c>
      <c r="AN1376" s="6" t="s">
        <v>50</v>
      </c>
      <c r="AO1376" s="6" t="s">
        <v>50</v>
      </c>
      <c r="AP1376" s="6" t="s">
        <v>50</v>
      </c>
    </row>
    <row r="1377" spans="1:42" hidden="1">
      <c r="A1377" s="5">
        <v>1376</v>
      </c>
      <c r="B1377" s="5" t="s">
        <v>2480</v>
      </c>
      <c r="C1377" s="6" t="str">
        <f>IF(VLOOKUP(B1377,'[1]Current Slope List'!$A$29:$M$1904,1,FALSE)=B1377,"Y","N")</f>
        <v>Y</v>
      </c>
      <c r="D1377" s="5" t="str">
        <f>VLOOKUP(B1377,'[1]Current Slope List'!$A$29:$M$1904,2,FALSE)</f>
        <v>11SW-A/R124</v>
      </c>
      <c r="E1377" s="5">
        <f>VLOOKUP(B1377,'[1]Current Slope List'!$A$29:$M$1904,3,FALSE)</f>
        <v>0</v>
      </c>
      <c r="F1377" s="6" t="str">
        <f t="shared" si="42"/>
        <v>WHOLE</v>
      </c>
      <c r="G1377" s="6" t="str">
        <f>VLOOKUP(B1377,'[1]Current Slope List'!$A$29:$M$1904,4,FALSE)</f>
        <v>CP,ML&amp;Wch</v>
      </c>
      <c r="H1377" s="6" t="str">
        <f>VLOOKUP(B1377,'[1]Current Slope List'!$A$29:$M$1904,5,FALSE)</f>
        <v>C-W</v>
      </c>
      <c r="I1377" s="6" t="s">
        <v>2476</v>
      </c>
      <c r="K1377" s="6" t="str">
        <f>VLOOKUP(B1377,'[1]Current Slope List'!$A$29:$M$1904,11,FALSE)</f>
        <v>SheungWan_SaiYingPun</v>
      </c>
      <c r="L1377" s="5" t="s">
        <v>2477</v>
      </c>
      <c r="M1377" s="5" t="s">
        <v>2478</v>
      </c>
      <c r="N1377" s="5" t="s">
        <v>2479</v>
      </c>
      <c r="O1377" s="7" t="s">
        <v>46</v>
      </c>
      <c r="P1377" s="6" t="s">
        <v>49</v>
      </c>
      <c r="Q1377" s="6" t="s">
        <v>49</v>
      </c>
      <c r="R1377" s="6" t="s">
        <v>49</v>
      </c>
      <c r="S1377" s="6" t="s">
        <v>49</v>
      </c>
      <c r="T1377" s="6" t="s">
        <v>49</v>
      </c>
      <c r="U1377" s="6" t="s">
        <v>49</v>
      </c>
      <c r="V1377" s="6" t="s">
        <v>49</v>
      </c>
      <c r="W1377" s="6" t="s">
        <v>49</v>
      </c>
      <c r="X1377" s="6" t="s">
        <v>49</v>
      </c>
      <c r="Y1377" s="6" t="s">
        <v>49</v>
      </c>
      <c r="Z1377" s="6" t="s">
        <v>49</v>
      </c>
      <c r="AA1377" s="9">
        <v>5.3</v>
      </c>
      <c r="AB1377" s="9">
        <v>78</v>
      </c>
      <c r="AC1377" s="9">
        <v>85</v>
      </c>
      <c r="AD1377" s="9" t="s">
        <v>97</v>
      </c>
      <c r="AE1377" s="9" t="s">
        <v>72</v>
      </c>
      <c r="AF1377" s="5">
        <v>1</v>
      </c>
      <c r="AG1377" s="10">
        <f>VLOOKUP(B1377,[1]NPRS!$A$29:$O$1904,10,FALSE)</f>
        <v>0</v>
      </c>
      <c r="AH1377" s="5" t="s">
        <v>1698</v>
      </c>
      <c r="AI1377" s="6" t="str">
        <f>IF(VLOOKUP(B1377,'[1]intensive 2019'!$A$2:$E$145,1,TRUE)=B1377,"Y","N")</f>
        <v>Y</v>
      </c>
      <c r="AJ1377" s="6" t="str">
        <f>IF(VLOOKUP(B1377,[1]PWI!$A$2:$B$239,1,FALSE)=B1377,"Y","N")</f>
        <v>Y</v>
      </c>
      <c r="AK1377" s="5">
        <v>2</v>
      </c>
      <c r="AL1377" s="6" t="str">
        <f>IF(VLOOKUP(B1377,[1]OVT_SWT!$A$2:$E$100,1,FALSE)=B1377,"Y","N")</f>
        <v>Y</v>
      </c>
      <c r="AM1377" s="6" t="s">
        <v>50</v>
      </c>
      <c r="AN1377" s="6" t="s">
        <v>50</v>
      </c>
      <c r="AO1377" s="6" t="str">
        <f>IF(VLOOKUP(B1377,[1]Roadside!$B$2:$D$186,1,FALSE)=B1377,"Y","N")</f>
        <v>Y</v>
      </c>
      <c r="AP1377" s="6" t="s">
        <v>50</v>
      </c>
    </row>
    <row r="1378" spans="1:42" hidden="1">
      <c r="A1378" s="5">
        <v>1377</v>
      </c>
      <c r="B1378" s="5" t="s">
        <v>2481</v>
      </c>
      <c r="C1378" s="6" t="str">
        <f>IF(VLOOKUP(B1378,'[1]Current Slope List'!$A$29:$M$1904,1,FALSE)=B1378,"Y","N")</f>
        <v>Y</v>
      </c>
      <c r="D1378" s="5" t="str">
        <f>VLOOKUP(B1378,'[1]Current Slope List'!$A$29:$M$1904,2,FALSE)</f>
        <v>11SW-A/R130</v>
      </c>
      <c r="E1378" s="5">
        <f>VLOOKUP(B1378,'[1]Current Slope List'!$A$29:$M$1904,3,FALSE)</f>
        <v>0</v>
      </c>
      <c r="F1378" s="6" t="str">
        <f t="shared" si="42"/>
        <v>WHOLE</v>
      </c>
      <c r="G1378" s="6" t="str">
        <f>VLOOKUP(B1378,'[1]Current Slope List'!$A$29:$M$1904,4,FALSE)</f>
        <v>CP,ML&amp;Wch</v>
      </c>
      <c r="H1378" s="6" t="str">
        <f>VLOOKUP(B1378,'[1]Current Slope List'!$A$29:$M$1904,5,FALSE)</f>
        <v>C-W</v>
      </c>
      <c r="I1378" s="6" t="s">
        <v>2476</v>
      </c>
      <c r="K1378" s="6" t="str">
        <f>VLOOKUP(B1378,'[1]Current Slope List'!$A$29:$M$1904,11,FALSE)</f>
        <v>SheungWan_SaiYingPun</v>
      </c>
      <c r="L1378" s="5" t="s">
        <v>2477</v>
      </c>
      <c r="M1378" s="5" t="s">
        <v>2478</v>
      </c>
      <c r="N1378" s="5" t="s">
        <v>2479</v>
      </c>
      <c r="O1378" s="7" t="s">
        <v>46</v>
      </c>
      <c r="P1378" s="6" t="s">
        <v>49</v>
      </c>
      <c r="Q1378" s="6" t="s">
        <v>49</v>
      </c>
      <c r="R1378" s="6" t="s">
        <v>49</v>
      </c>
      <c r="S1378" s="6" t="s">
        <v>49</v>
      </c>
      <c r="T1378" s="6" t="s">
        <v>49</v>
      </c>
      <c r="U1378" s="6" t="s">
        <v>49</v>
      </c>
      <c r="V1378" s="6" t="s">
        <v>49</v>
      </c>
      <c r="W1378" s="6" t="s">
        <v>49</v>
      </c>
      <c r="X1378" s="6" t="s">
        <v>49</v>
      </c>
      <c r="Y1378" s="6" t="s">
        <v>49</v>
      </c>
      <c r="Z1378" s="6" t="s">
        <v>49</v>
      </c>
      <c r="AA1378" s="9">
        <v>3.9</v>
      </c>
      <c r="AB1378" s="9">
        <v>3</v>
      </c>
      <c r="AC1378" s="9">
        <v>85</v>
      </c>
      <c r="AD1378" s="9" t="s">
        <v>297</v>
      </c>
      <c r="AE1378" s="9" t="s">
        <v>62</v>
      </c>
      <c r="AF1378" s="5">
        <v>3</v>
      </c>
      <c r="AG1378" s="10">
        <f>VLOOKUP(B1378,[1]NPRS!$A$29:$O$1904,10,FALSE)</f>
        <v>0</v>
      </c>
      <c r="AH1378" s="5" t="s">
        <v>1728</v>
      </c>
      <c r="AI1378" s="6" t="str">
        <f>IF(VLOOKUP(B1378,'[1]intensive 2019'!$A$2:$E$145,1,TRUE)=B1378,"Y","N")</f>
        <v>N</v>
      </c>
      <c r="AJ1378" s="6" t="s">
        <v>50</v>
      </c>
      <c r="AL1378" s="6" t="s">
        <v>50</v>
      </c>
      <c r="AM1378" s="6" t="s">
        <v>50</v>
      </c>
      <c r="AN1378" s="6" t="s">
        <v>50</v>
      </c>
      <c r="AO1378" s="6" t="s">
        <v>50</v>
      </c>
      <c r="AP1378" s="6" t="s">
        <v>50</v>
      </c>
    </row>
    <row r="1379" spans="1:42" hidden="1">
      <c r="A1379" s="5">
        <v>1378</v>
      </c>
      <c r="B1379" s="5" t="s">
        <v>2482</v>
      </c>
      <c r="C1379" s="6" t="str">
        <f>IF(VLOOKUP(B1379,'[1]Current Slope List'!$A$29:$M$1904,1,FALSE)=B1379,"Y","N")</f>
        <v>Y</v>
      </c>
      <c r="D1379" s="5" t="str">
        <f>VLOOKUP(B1379,'[1]Current Slope List'!$A$29:$M$1904,2,FALSE)</f>
        <v>11SW-A/R58</v>
      </c>
      <c r="E1379" s="5">
        <f>VLOOKUP(B1379,'[1]Current Slope List'!$A$29:$M$1904,3,FALSE)</f>
        <v>0</v>
      </c>
      <c r="F1379" s="6" t="str">
        <f t="shared" si="42"/>
        <v>WHOLE</v>
      </c>
      <c r="G1379" s="6" t="str">
        <f>VLOOKUP(B1379,'[1]Current Slope List'!$A$29:$M$1904,4,FALSE)</f>
        <v>CP,ML&amp;Wch</v>
      </c>
      <c r="H1379" s="6" t="str">
        <f>VLOOKUP(B1379,'[1]Current Slope List'!$A$29:$M$1904,5,FALSE)</f>
        <v>C-W</v>
      </c>
      <c r="I1379" s="6" t="s">
        <v>2476</v>
      </c>
      <c r="K1379" s="6" t="str">
        <f>VLOOKUP(B1379,'[1]Current Slope List'!$A$29:$M$1904,11,FALSE)</f>
        <v>SheungWan_SaiYingPun</v>
      </c>
      <c r="L1379" s="5" t="s">
        <v>2477</v>
      </c>
      <c r="M1379" s="5" t="s">
        <v>2478</v>
      </c>
      <c r="N1379" s="5" t="s">
        <v>2479</v>
      </c>
      <c r="O1379" s="7" t="s">
        <v>46</v>
      </c>
      <c r="P1379" s="6" t="s">
        <v>49</v>
      </c>
      <c r="Q1379" s="6" t="s">
        <v>49</v>
      </c>
      <c r="R1379" s="6" t="s">
        <v>49</v>
      </c>
      <c r="S1379" s="6" t="s">
        <v>49</v>
      </c>
      <c r="T1379" s="6" t="s">
        <v>49</v>
      </c>
      <c r="U1379" s="6" t="s">
        <v>49</v>
      </c>
      <c r="V1379" s="6" t="s">
        <v>49</v>
      </c>
      <c r="W1379" s="6" t="s">
        <v>49</v>
      </c>
      <c r="X1379" s="6" t="s">
        <v>49</v>
      </c>
      <c r="Y1379" s="6" t="s">
        <v>49</v>
      </c>
      <c r="Z1379" s="6" t="s">
        <v>49</v>
      </c>
      <c r="AA1379" s="9">
        <v>5.3</v>
      </c>
      <c r="AB1379" s="9">
        <v>80</v>
      </c>
      <c r="AC1379" s="9">
        <v>90</v>
      </c>
      <c r="AD1379" s="9" t="s">
        <v>97</v>
      </c>
      <c r="AE1379" s="9" t="s">
        <v>62</v>
      </c>
      <c r="AF1379" s="5">
        <v>2</v>
      </c>
      <c r="AG1379" s="10">
        <f>VLOOKUP(B1379,[1]NPRS!$A$29:$O$1904,10,FALSE)</f>
        <v>0</v>
      </c>
      <c r="AH1379" s="5" t="s">
        <v>1698</v>
      </c>
      <c r="AI1379" s="6" t="str">
        <f>IF(VLOOKUP(B1379,'[1]intensive 2019'!$A$2:$E$145,1,TRUE)=B1379,"Y","N")</f>
        <v>Y</v>
      </c>
      <c r="AJ1379" s="6" t="str">
        <f>IF(VLOOKUP(B1379,[1]PWI!$A$2:$B$239,1,FALSE)=B1379,"Y","N")</f>
        <v>Y</v>
      </c>
      <c r="AK1379" s="5">
        <v>11</v>
      </c>
      <c r="AL1379" s="6" t="str">
        <f>IF(VLOOKUP(B1379,[1]OVT_SWT!$A$2:$E$100,1,FALSE)=B1379,"Y","N")</f>
        <v>Y</v>
      </c>
      <c r="AM1379" s="6" t="s">
        <v>50</v>
      </c>
      <c r="AN1379" s="6" t="s">
        <v>50</v>
      </c>
      <c r="AO1379" s="6" t="str">
        <f>IF(VLOOKUP(B1379,[1]Roadside!$B$2:$D$186,1,FALSE)=B1379,"Y","N")</f>
        <v>Y</v>
      </c>
      <c r="AP1379" s="6" t="s">
        <v>50</v>
      </c>
    </row>
    <row r="1380" spans="1:42" hidden="1">
      <c r="A1380" s="5">
        <v>1379</v>
      </c>
      <c r="B1380" s="5" t="s">
        <v>2483</v>
      </c>
      <c r="C1380" s="6" t="str">
        <f>IF(VLOOKUP(B1380,'[1]Current Slope List'!$A$29:$M$1904,1,FALSE)=B1380,"Y","N")</f>
        <v>Y</v>
      </c>
      <c r="D1380" s="5" t="str">
        <f>VLOOKUP(B1380,'[1]Current Slope List'!$A$29:$M$1904,2,FALSE)</f>
        <v>11SW-A/R973</v>
      </c>
      <c r="E1380" s="5">
        <f>VLOOKUP(B1380,'[1]Current Slope List'!$A$29:$M$1904,3,FALSE)</f>
        <v>0</v>
      </c>
      <c r="F1380" s="6" t="str">
        <f t="shared" si="42"/>
        <v>WHOLE</v>
      </c>
      <c r="G1380" s="6" t="str">
        <f>VLOOKUP(B1380,'[1]Current Slope List'!$A$29:$M$1904,4,FALSE)</f>
        <v>CP,ML&amp;Wch</v>
      </c>
      <c r="H1380" s="6" t="str">
        <f>VLOOKUP(B1380,'[1]Current Slope List'!$A$29:$M$1904,5,FALSE)</f>
        <v>C-W</v>
      </c>
      <c r="I1380" s="6" t="s">
        <v>2476</v>
      </c>
      <c r="K1380" s="6" t="str">
        <f>VLOOKUP(B1380,'[1]Current Slope List'!$A$29:$M$1904,11,FALSE)</f>
        <v>SheungWan_SaiYingPun</v>
      </c>
      <c r="L1380" s="5" t="s">
        <v>2477</v>
      </c>
      <c r="M1380" s="5" t="s">
        <v>2478</v>
      </c>
      <c r="N1380" s="5" t="s">
        <v>2479</v>
      </c>
      <c r="O1380" s="7" t="s">
        <v>46</v>
      </c>
      <c r="P1380" s="6" t="s">
        <v>49</v>
      </c>
      <c r="Q1380" s="6" t="s">
        <v>49</v>
      </c>
      <c r="R1380" s="6" t="s">
        <v>49</v>
      </c>
      <c r="S1380" s="6" t="s">
        <v>49</v>
      </c>
      <c r="T1380" s="6" t="s">
        <v>49</v>
      </c>
      <c r="U1380" s="6" t="s">
        <v>49</v>
      </c>
      <c r="V1380" s="6" t="s">
        <v>49</v>
      </c>
      <c r="W1380" s="6" t="s">
        <v>49</v>
      </c>
      <c r="X1380" s="6" t="s">
        <v>49</v>
      </c>
      <c r="Y1380" s="6" t="s">
        <v>49</v>
      </c>
      <c r="Z1380" s="6" t="s">
        <v>49</v>
      </c>
      <c r="AA1380" s="9">
        <v>5</v>
      </c>
      <c r="AB1380" s="9">
        <v>20</v>
      </c>
      <c r="AC1380" s="9">
        <v>90</v>
      </c>
      <c r="AD1380" s="9" t="s">
        <v>97</v>
      </c>
      <c r="AE1380" s="9" t="s">
        <v>72</v>
      </c>
      <c r="AF1380" s="5">
        <v>3</v>
      </c>
      <c r="AG1380" s="10">
        <f>VLOOKUP(B1380,[1]NPRS!$A$29:$O$1904,10,FALSE)</f>
        <v>0</v>
      </c>
      <c r="AH1380" s="5" t="s">
        <v>1728</v>
      </c>
      <c r="AI1380" s="6" t="str">
        <f>IF(VLOOKUP(B1380,'[1]intensive 2019'!$A$2:$E$145,1,TRUE)=B1380,"Y","N")</f>
        <v>N</v>
      </c>
      <c r="AJ1380" s="6" t="s">
        <v>50</v>
      </c>
      <c r="AL1380" s="6" t="s">
        <v>50</v>
      </c>
      <c r="AM1380" s="6" t="s">
        <v>50</v>
      </c>
      <c r="AN1380" s="6" t="s">
        <v>50</v>
      </c>
      <c r="AO1380" s="6" t="s">
        <v>50</v>
      </c>
      <c r="AP1380" s="6" t="s">
        <v>50</v>
      </c>
    </row>
    <row r="1381" spans="1:42" hidden="1">
      <c r="A1381" s="5">
        <v>1380</v>
      </c>
      <c r="B1381" s="5" t="s">
        <v>2484</v>
      </c>
      <c r="C1381" s="6" t="str">
        <f>IF(VLOOKUP(B1381,'[1]Current Slope List'!$A$29:$M$1904,1,FALSE)=B1381,"Y","N")</f>
        <v>Y</v>
      </c>
      <c r="D1381" s="5" t="str">
        <f>VLOOKUP(B1381,'[1]Current Slope List'!$A$29:$M$1904,2,FALSE)</f>
        <v>11SW-A/R974</v>
      </c>
      <c r="E1381" s="5">
        <f>VLOOKUP(B1381,'[1]Current Slope List'!$A$29:$M$1904,3,FALSE)</f>
        <v>0</v>
      </c>
      <c r="F1381" s="6" t="str">
        <f t="shared" si="42"/>
        <v>WHOLE</v>
      </c>
      <c r="G1381" s="6" t="str">
        <f>VLOOKUP(B1381,'[1]Current Slope List'!$A$29:$M$1904,4,FALSE)</f>
        <v>CP,ML&amp;Wch</v>
      </c>
      <c r="H1381" s="6" t="str">
        <f>VLOOKUP(B1381,'[1]Current Slope List'!$A$29:$M$1904,5,FALSE)</f>
        <v>C-W</v>
      </c>
      <c r="I1381" s="6" t="s">
        <v>2476</v>
      </c>
      <c r="K1381" s="6" t="str">
        <f>VLOOKUP(B1381,'[1]Current Slope List'!$A$29:$M$1904,11,FALSE)</f>
        <v>SheungWan_SaiYingPun</v>
      </c>
      <c r="L1381" s="5" t="s">
        <v>2477</v>
      </c>
      <c r="M1381" s="5" t="s">
        <v>2478</v>
      </c>
      <c r="N1381" s="5" t="s">
        <v>2479</v>
      </c>
      <c r="O1381" s="7" t="s">
        <v>46</v>
      </c>
      <c r="P1381" s="6" t="s">
        <v>49</v>
      </c>
      <c r="Q1381" s="6" t="s">
        <v>49</v>
      </c>
      <c r="R1381" s="6" t="s">
        <v>49</v>
      </c>
      <c r="S1381" s="6" t="s">
        <v>49</v>
      </c>
      <c r="T1381" s="6" t="s">
        <v>49</v>
      </c>
      <c r="U1381" s="6" t="s">
        <v>49</v>
      </c>
      <c r="V1381" s="6" t="s">
        <v>49</v>
      </c>
      <c r="W1381" s="6" t="s">
        <v>49</v>
      </c>
      <c r="X1381" s="6" t="s">
        <v>49</v>
      </c>
      <c r="Y1381" s="6" t="s">
        <v>49</v>
      </c>
      <c r="Z1381" s="6" t="s">
        <v>49</v>
      </c>
      <c r="AA1381" s="9">
        <v>3.6</v>
      </c>
      <c r="AB1381" s="9">
        <v>27.1</v>
      </c>
      <c r="AC1381" s="9">
        <v>90</v>
      </c>
      <c r="AD1381" s="9" t="s">
        <v>97</v>
      </c>
      <c r="AE1381" s="9" t="s">
        <v>62</v>
      </c>
      <c r="AF1381" s="5">
        <v>1</v>
      </c>
      <c r="AG1381" s="10">
        <f>VLOOKUP(B1381,[1]NPRS!$A$29:$O$1904,10,FALSE)</f>
        <v>0</v>
      </c>
      <c r="AH1381" s="5" t="s">
        <v>1698</v>
      </c>
      <c r="AI1381" s="6" t="str">
        <f>IF(VLOOKUP(B1381,'[1]intensive 2019'!$A$2:$E$145,1,TRUE)=B1381,"Y","N")</f>
        <v>N</v>
      </c>
      <c r="AJ1381" s="6" t="s">
        <v>50</v>
      </c>
      <c r="AL1381" s="6" t="s">
        <v>50</v>
      </c>
      <c r="AM1381" s="6" t="s">
        <v>50</v>
      </c>
      <c r="AN1381" s="6" t="s">
        <v>50</v>
      </c>
      <c r="AO1381" s="6" t="s">
        <v>50</v>
      </c>
      <c r="AP1381" s="6" t="s">
        <v>50</v>
      </c>
    </row>
    <row r="1382" spans="1:42" hidden="1">
      <c r="A1382" s="5">
        <v>1381</v>
      </c>
      <c r="B1382" s="5" t="s">
        <v>2485</v>
      </c>
      <c r="C1382" s="6" t="str">
        <f>IF(VLOOKUP(B1382,'[1]Current Slope List'!$A$29:$M$1904,1,FALSE)=B1382,"Y","N")</f>
        <v>Y</v>
      </c>
      <c r="D1382" s="5" t="str">
        <f>VLOOKUP(B1382,'[1]Current Slope List'!$A$29:$M$1904,2,FALSE)</f>
        <v>11SW-A/CR397</v>
      </c>
      <c r="E1382" s="5">
        <f>VLOOKUP(B1382,'[1]Current Slope List'!$A$29:$M$1904,3,FALSE)</f>
        <v>0</v>
      </c>
      <c r="F1382" s="6" t="str">
        <f t="shared" si="42"/>
        <v>WHOLE</v>
      </c>
      <c r="G1382" s="6" t="str">
        <f>VLOOKUP(B1382,'[1]Current Slope List'!$A$29:$M$1904,4,FALSE)</f>
        <v>CP,ML&amp;Wch</v>
      </c>
      <c r="H1382" s="6" t="str">
        <f>VLOOKUP(B1382,'[1]Current Slope List'!$A$29:$M$1904,5,FALSE)</f>
        <v>C-W</v>
      </c>
      <c r="I1382" s="6" t="s">
        <v>2476</v>
      </c>
      <c r="K1382" s="6" t="str">
        <f>VLOOKUP(B1382,'[1]Current Slope List'!$A$29:$M$1904,11,FALSE)</f>
        <v>SheungWan_SaiYingPun</v>
      </c>
      <c r="L1382" s="5" t="s">
        <v>2486</v>
      </c>
      <c r="M1382" s="5" t="s">
        <v>2487</v>
      </c>
      <c r="N1382" s="5" t="s">
        <v>1697</v>
      </c>
      <c r="O1382" s="7" t="s">
        <v>46</v>
      </c>
      <c r="P1382" s="7">
        <v>35</v>
      </c>
      <c r="Q1382" s="7">
        <v>3.7</v>
      </c>
      <c r="R1382" s="7">
        <v>25</v>
      </c>
      <c r="S1382" s="7">
        <f t="shared" si="43"/>
        <v>92.5</v>
      </c>
      <c r="T1382" s="17">
        <v>0</v>
      </c>
      <c r="U1382" s="17">
        <v>0.7</v>
      </c>
      <c r="V1382" s="17">
        <v>0</v>
      </c>
      <c r="W1382" s="17">
        <v>0.3</v>
      </c>
      <c r="X1382" s="17">
        <v>0</v>
      </c>
      <c r="Y1382" s="6" t="s">
        <v>61</v>
      </c>
      <c r="Z1382" s="6" t="s">
        <v>62</v>
      </c>
      <c r="AA1382" s="9">
        <v>1.6</v>
      </c>
      <c r="AB1382" s="9" t="s">
        <v>794</v>
      </c>
      <c r="AC1382" s="9" t="s">
        <v>121</v>
      </c>
      <c r="AD1382" s="9" t="s">
        <v>56</v>
      </c>
      <c r="AE1382" s="9" t="s">
        <v>62</v>
      </c>
      <c r="AF1382" s="5">
        <v>2</v>
      </c>
      <c r="AG1382" s="10">
        <f>VLOOKUP(B1382,[1]NPRS!$A$29:$O$1904,10,FALSE)</f>
        <v>0.16</v>
      </c>
      <c r="AH1382" s="5" t="s">
        <v>1698</v>
      </c>
      <c r="AI1382" s="6" t="str">
        <f>IF(VLOOKUP(B1382,'[1]intensive 2019'!$A$2:$E$145,1,TRUE)=B1382,"Y","N")</f>
        <v>N</v>
      </c>
      <c r="AJ1382" s="6" t="s">
        <v>50</v>
      </c>
      <c r="AK1382" s="5">
        <v>2</v>
      </c>
      <c r="AL1382" s="6" t="s">
        <v>50</v>
      </c>
      <c r="AM1382" s="6" t="s">
        <v>50</v>
      </c>
      <c r="AN1382" s="6" t="s">
        <v>50</v>
      </c>
      <c r="AO1382" s="6" t="s">
        <v>50</v>
      </c>
      <c r="AP1382" s="6" t="s">
        <v>50</v>
      </c>
    </row>
    <row r="1383" spans="1:42" hidden="1">
      <c r="A1383" s="5">
        <v>1382</v>
      </c>
      <c r="B1383" s="5" t="s">
        <v>2488</v>
      </c>
      <c r="C1383" s="6" t="str">
        <f>IF(VLOOKUP(B1383,'[1]Current Slope List'!$A$29:$M$1904,1,FALSE)=B1383,"Y","N")</f>
        <v>Y</v>
      </c>
      <c r="D1383" s="5" t="str">
        <f>VLOOKUP(B1383,'[1]Current Slope List'!$A$29:$M$1904,2,FALSE)</f>
        <v>11SW-A/FR201</v>
      </c>
      <c r="E1383" s="5">
        <f>VLOOKUP(B1383,'[1]Current Slope List'!$A$29:$M$1904,3,FALSE)</f>
        <v>0</v>
      </c>
      <c r="F1383" s="6" t="str">
        <f t="shared" si="42"/>
        <v>WHOLE</v>
      </c>
      <c r="G1383" s="6" t="str">
        <f>VLOOKUP(B1383,'[1]Current Slope List'!$A$29:$M$1904,4,FALSE)</f>
        <v>CP,ML&amp;Wch</v>
      </c>
      <c r="H1383" s="6" t="str">
        <f>VLOOKUP(B1383,'[1]Current Slope List'!$A$29:$M$1904,5,FALSE)</f>
        <v>C-W</v>
      </c>
      <c r="I1383" s="6" t="s">
        <v>2476</v>
      </c>
      <c r="K1383" s="6" t="str">
        <f>VLOOKUP(B1383,'[1]Current Slope List'!$A$29:$M$1904,11,FALSE)</f>
        <v>SheungWan_SaiYingPun</v>
      </c>
      <c r="L1383" s="5" t="s">
        <v>2486</v>
      </c>
      <c r="M1383" s="5" t="s">
        <v>2487</v>
      </c>
      <c r="N1383" s="5" t="s">
        <v>1697</v>
      </c>
      <c r="O1383" s="7" t="s">
        <v>46</v>
      </c>
      <c r="P1383" s="7">
        <v>32</v>
      </c>
      <c r="Q1383" s="7">
        <v>3</v>
      </c>
      <c r="R1383" s="7">
        <v>46</v>
      </c>
      <c r="S1383" s="7">
        <f t="shared" si="43"/>
        <v>138</v>
      </c>
      <c r="T1383" s="17">
        <v>1</v>
      </c>
      <c r="U1383" s="17">
        <v>0</v>
      </c>
      <c r="V1383" s="17">
        <v>0</v>
      </c>
      <c r="W1383" s="17">
        <v>0</v>
      </c>
      <c r="X1383" s="17">
        <v>0</v>
      </c>
      <c r="Y1383" s="6" t="s">
        <v>61</v>
      </c>
      <c r="Z1383" s="6" t="s">
        <v>62</v>
      </c>
      <c r="AA1383" s="9">
        <v>2.5</v>
      </c>
      <c r="AB1383" s="9">
        <v>46</v>
      </c>
      <c r="AC1383" s="9">
        <v>85</v>
      </c>
      <c r="AD1383" s="9" t="s">
        <v>352</v>
      </c>
      <c r="AE1383" s="9" t="s">
        <v>62</v>
      </c>
      <c r="AF1383" s="5">
        <v>1</v>
      </c>
      <c r="AG1383" s="10">
        <f>VLOOKUP(B1383,[1]NPRS!$A$29:$O$1904,10,FALSE)</f>
        <v>58.14</v>
      </c>
      <c r="AH1383" s="5" t="s">
        <v>1728</v>
      </c>
      <c r="AI1383" s="6" t="str">
        <f>IF(VLOOKUP(B1383,'[1]intensive 2019'!$A$2:$E$145,1,TRUE)=B1383,"Y","N")</f>
        <v>N</v>
      </c>
      <c r="AJ1383" s="6" t="s">
        <v>50</v>
      </c>
      <c r="AL1383" s="6" t="s">
        <v>50</v>
      </c>
      <c r="AM1383" s="6" t="s">
        <v>50</v>
      </c>
      <c r="AN1383" s="6" t="s">
        <v>50</v>
      </c>
      <c r="AO1383" s="6" t="s">
        <v>50</v>
      </c>
      <c r="AP1383" s="6" t="s">
        <v>50</v>
      </c>
    </row>
    <row r="1384" spans="1:42" hidden="1">
      <c r="A1384" s="5">
        <v>1383</v>
      </c>
      <c r="B1384" s="5" t="s">
        <v>2489</v>
      </c>
      <c r="C1384" s="6" t="str">
        <f>IF(VLOOKUP(B1384,'[1]Current Slope List'!$A$29:$M$1904,1,FALSE)=B1384,"Y","N")</f>
        <v>Y</v>
      </c>
      <c r="D1384" s="5" t="str">
        <f>VLOOKUP(B1384,'[1]Current Slope List'!$A$29:$M$1904,2,FALSE)</f>
        <v>11SW-A/FR238</v>
      </c>
      <c r="E1384" s="5">
        <f>VLOOKUP(B1384,'[1]Current Slope List'!$A$29:$M$1904,3,FALSE)</f>
        <v>0</v>
      </c>
      <c r="F1384" s="6" t="str">
        <f t="shared" si="42"/>
        <v>WHOLE</v>
      </c>
      <c r="G1384" s="6" t="str">
        <f>VLOOKUP(B1384,'[1]Current Slope List'!$A$29:$M$1904,4,FALSE)</f>
        <v>CP,ML&amp;Wch</v>
      </c>
      <c r="H1384" s="6" t="str">
        <f>VLOOKUP(B1384,'[1]Current Slope List'!$A$29:$M$1904,5,FALSE)</f>
        <v>C-W</v>
      </c>
      <c r="I1384" s="6" t="s">
        <v>2476</v>
      </c>
      <c r="K1384" s="6" t="str">
        <f>VLOOKUP(B1384,'[1]Current Slope List'!$A$29:$M$1904,11,FALSE)</f>
        <v>SheungWan_SaiYingPun</v>
      </c>
      <c r="L1384" s="5" t="s">
        <v>2486</v>
      </c>
      <c r="M1384" s="5" t="s">
        <v>2487</v>
      </c>
      <c r="N1384" s="5" t="s">
        <v>1697</v>
      </c>
      <c r="O1384" s="7" t="s">
        <v>125</v>
      </c>
      <c r="P1384" s="7">
        <v>40</v>
      </c>
      <c r="Q1384" s="7">
        <v>3.5</v>
      </c>
      <c r="R1384" s="7">
        <v>50</v>
      </c>
      <c r="S1384" s="7">
        <f t="shared" si="43"/>
        <v>175</v>
      </c>
      <c r="T1384" s="17">
        <v>0</v>
      </c>
      <c r="U1384" s="12">
        <v>1</v>
      </c>
      <c r="V1384" s="17">
        <v>0</v>
      </c>
      <c r="W1384" s="12">
        <v>0</v>
      </c>
      <c r="X1384" s="12">
        <v>0</v>
      </c>
      <c r="Y1384" s="6" t="s">
        <v>61</v>
      </c>
      <c r="Z1384" s="6" t="s">
        <v>62</v>
      </c>
      <c r="AA1384" s="9">
        <v>1.2</v>
      </c>
      <c r="AB1384" s="9">
        <v>63</v>
      </c>
      <c r="AC1384" s="9" t="s">
        <v>121</v>
      </c>
      <c r="AD1384" s="9" t="s">
        <v>56</v>
      </c>
      <c r="AE1384" s="9" t="s">
        <v>72</v>
      </c>
      <c r="AF1384" s="5">
        <v>2</v>
      </c>
      <c r="AG1384" s="10">
        <f>VLOOKUP(B1384,[1]NPRS!$A$29:$O$1904,10,FALSE)</f>
        <v>1.5</v>
      </c>
      <c r="AH1384" s="5" t="s">
        <v>1698</v>
      </c>
      <c r="AI1384" s="6" t="str">
        <f>IF(VLOOKUP(B1384,'[1]intensive 2019'!$A$2:$E$145,1,TRUE)=B1384,"Y","N")</f>
        <v>Y</v>
      </c>
      <c r="AJ1384" s="6" t="str">
        <f>IF(VLOOKUP(B1384,[1]PWI!$A$2:$B$239,1,FALSE)=B1384,"Y","N")</f>
        <v>Y</v>
      </c>
      <c r="AK1384" s="5">
        <v>11</v>
      </c>
      <c r="AL1384" s="6" t="str">
        <f>IF(VLOOKUP(B1384,[1]OVT_SWT!$A$2:$E$100,1,FALSE)=B1384,"Y","N")</f>
        <v>Y</v>
      </c>
      <c r="AM1384" s="6" t="s">
        <v>50</v>
      </c>
      <c r="AN1384" s="6" t="s">
        <v>50</v>
      </c>
      <c r="AO1384" s="6" t="str">
        <f>IF(VLOOKUP(B1384,[1]Roadside!$B$2:$D$186,1,FALSE)=B1384,"Y","N")</f>
        <v>Y</v>
      </c>
      <c r="AP1384" s="6" t="s">
        <v>50</v>
      </c>
    </row>
    <row r="1385" spans="1:42" hidden="1">
      <c r="A1385" s="5">
        <v>1384</v>
      </c>
      <c r="B1385" s="5" t="s">
        <v>2490</v>
      </c>
      <c r="C1385" s="6" t="str">
        <f>IF(VLOOKUP(B1385,'[1]Current Slope List'!$A$29:$M$1904,1,FALSE)=B1385,"Y","N")</f>
        <v>Y</v>
      </c>
      <c r="D1385" s="5" t="str">
        <f>VLOOKUP(B1385,'[1]Current Slope List'!$A$29:$M$1904,2,FALSE)</f>
        <v>11SW-A/F242</v>
      </c>
      <c r="E1385" s="5">
        <f>VLOOKUP(B1385,'[1]Current Slope List'!$A$29:$M$1904,3,FALSE)</f>
        <v>0</v>
      </c>
      <c r="F1385" s="6" t="str">
        <f t="shared" si="42"/>
        <v>WHOLE</v>
      </c>
      <c r="G1385" s="6" t="str">
        <f>VLOOKUP(B1385,'[1]Current Slope List'!$A$29:$M$1904,4,FALSE)</f>
        <v>CP,ML&amp;Wch</v>
      </c>
      <c r="H1385" s="6" t="str">
        <f>VLOOKUP(B1385,'[1]Current Slope List'!$A$29:$M$1904,5,FALSE)</f>
        <v>C-W</v>
      </c>
      <c r="I1385" s="6" t="s">
        <v>2476</v>
      </c>
      <c r="K1385" s="6" t="str">
        <f>VLOOKUP(B1385,'[1]Current Slope List'!$A$29:$M$1904,11,FALSE)</f>
        <v>SheungWan_SaiYingPun</v>
      </c>
      <c r="L1385" s="5" t="s">
        <v>2486</v>
      </c>
      <c r="M1385" s="5" t="s">
        <v>2487</v>
      </c>
      <c r="N1385" s="5" t="s">
        <v>1697</v>
      </c>
      <c r="O1385" s="7" t="s">
        <v>46</v>
      </c>
      <c r="P1385" s="7">
        <v>30</v>
      </c>
      <c r="Q1385" s="7">
        <v>4.0999999999999996</v>
      </c>
      <c r="R1385" s="7">
        <v>21</v>
      </c>
      <c r="S1385" s="7">
        <f t="shared" si="43"/>
        <v>86.1</v>
      </c>
      <c r="T1385" s="17">
        <v>0</v>
      </c>
      <c r="U1385" s="17">
        <v>1</v>
      </c>
      <c r="V1385" s="17">
        <v>0</v>
      </c>
      <c r="W1385" s="17">
        <v>0</v>
      </c>
      <c r="X1385" s="17">
        <v>0</v>
      </c>
      <c r="Y1385" s="6" t="s">
        <v>61</v>
      </c>
      <c r="Z1385" s="6" t="s">
        <v>62</v>
      </c>
      <c r="AA1385" s="9" t="s">
        <v>116</v>
      </c>
      <c r="AB1385" s="9" t="s">
        <v>116</v>
      </c>
      <c r="AC1385" s="9" t="s">
        <v>116</v>
      </c>
      <c r="AD1385" s="9" t="s">
        <v>116</v>
      </c>
      <c r="AE1385" s="9" t="s">
        <v>49</v>
      </c>
      <c r="AF1385" s="5">
        <v>2</v>
      </c>
      <c r="AG1385" s="10">
        <f>VLOOKUP(B1385,[1]NPRS!$A$29:$O$1904,10,FALSE)</f>
        <v>5.5999999999999999E-3</v>
      </c>
      <c r="AH1385" s="5" t="s">
        <v>1698</v>
      </c>
      <c r="AI1385" s="6" t="str">
        <f>IF(VLOOKUP(B1385,'[1]intensive 2019'!$A$2:$E$145,1,TRUE)=B1385,"Y","N")</f>
        <v>N</v>
      </c>
      <c r="AJ1385" s="6" t="str">
        <f>IF(VLOOKUP(B1385,[1]PWI!$A$2:$B$239,1,FALSE)=B1385,"Y","N")</f>
        <v>Y</v>
      </c>
      <c r="AK1385" s="5">
        <v>3</v>
      </c>
      <c r="AL1385" s="6" t="s">
        <v>50</v>
      </c>
      <c r="AM1385" s="6" t="s">
        <v>50</v>
      </c>
      <c r="AN1385" s="6" t="s">
        <v>50</v>
      </c>
      <c r="AO1385" s="6" t="s">
        <v>50</v>
      </c>
      <c r="AP1385" s="6" t="s">
        <v>50</v>
      </c>
    </row>
    <row r="1386" spans="1:42" hidden="1">
      <c r="A1386" s="5">
        <v>1385</v>
      </c>
      <c r="B1386" s="5" t="s">
        <v>2491</v>
      </c>
      <c r="C1386" s="6" t="str">
        <f>IF(VLOOKUP(B1386,'[1]Current Slope List'!$A$29:$M$1904,1,FALSE)=B1386,"Y","N")</f>
        <v>Y</v>
      </c>
      <c r="D1386" s="5" t="str">
        <f>VLOOKUP(B1386,'[1]Current Slope List'!$A$29:$M$1904,2,FALSE)</f>
        <v>11SW-A/FR245</v>
      </c>
      <c r="E1386" s="5">
        <f>VLOOKUP(B1386,'[1]Current Slope List'!$A$29:$M$1904,3,FALSE)</f>
        <v>0</v>
      </c>
      <c r="F1386" s="6" t="str">
        <f t="shared" si="42"/>
        <v>WHOLE</v>
      </c>
      <c r="G1386" s="6" t="str">
        <f>VLOOKUP(B1386,'[1]Current Slope List'!$A$29:$M$1904,4,FALSE)</f>
        <v>CP,ML&amp;Wch</v>
      </c>
      <c r="H1386" s="6" t="str">
        <f>VLOOKUP(B1386,'[1]Current Slope List'!$A$29:$M$1904,5,FALSE)</f>
        <v>C-W</v>
      </c>
      <c r="I1386" s="6" t="s">
        <v>2476</v>
      </c>
      <c r="K1386" s="6" t="str">
        <f>VLOOKUP(B1386,'[1]Current Slope List'!$A$29:$M$1904,11,FALSE)</f>
        <v>SheungWan_SaiYingPun</v>
      </c>
      <c r="L1386" s="5" t="s">
        <v>2486</v>
      </c>
      <c r="M1386" s="5" t="s">
        <v>2487</v>
      </c>
      <c r="N1386" s="5" t="s">
        <v>1697</v>
      </c>
      <c r="O1386" s="7" t="s">
        <v>46</v>
      </c>
      <c r="P1386" s="7">
        <v>35</v>
      </c>
      <c r="Q1386" s="7">
        <v>3</v>
      </c>
      <c r="R1386" s="7">
        <v>30</v>
      </c>
      <c r="S1386" s="7">
        <f t="shared" si="43"/>
        <v>90</v>
      </c>
      <c r="T1386" s="17">
        <v>0</v>
      </c>
      <c r="U1386" s="17">
        <v>0.5</v>
      </c>
      <c r="V1386" s="17">
        <v>0.5</v>
      </c>
      <c r="W1386" s="17">
        <v>0</v>
      </c>
      <c r="X1386" s="17">
        <v>0</v>
      </c>
      <c r="Y1386" s="6" t="s">
        <v>61</v>
      </c>
      <c r="Z1386" s="6" t="s">
        <v>62</v>
      </c>
      <c r="AA1386" s="9" t="s">
        <v>270</v>
      </c>
      <c r="AB1386" s="9" t="s">
        <v>2492</v>
      </c>
      <c r="AC1386" s="9" t="s">
        <v>71</v>
      </c>
      <c r="AD1386" s="9" t="s">
        <v>392</v>
      </c>
      <c r="AE1386" s="9" t="s">
        <v>62</v>
      </c>
      <c r="AF1386" s="5">
        <v>1</v>
      </c>
      <c r="AG1386" s="10">
        <f>VLOOKUP(B1386,[1]NPRS!$A$29:$O$1904,10,FALSE)</f>
        <v>2.7</v>
      </c>
      <c r="AH1386" s="5" t="s">
        <v>1698</v>
      </c>
      <c r="AI1386" s="6" t="str">
        <f>IF(VLOOKUP(B1386,'[1]intensive 2019'!$A$2:$E$145,1,TRUE)=B1386,"Y","N")</f>
        <v>N</v>
      </c>
      <c r="AJ1386" s="6" t="str">
        <f>IF(VLOOKUP(B1386,[1]PWI!$A$2:$B$239,1,FALSE)=B1386,"Y","N")</f>
        <v>Y</v>
      </c>
      <c r="AK1386" s="5">
        <v>0</v>
      </c>
      <c r="AL1386" s="6" t="s">
        <v>50</v>
      </c>
      <c r="AM1386" s="6" t="s">
        <v>50</v>
      </c>
      <c r="AN1386" s="6" t="s">
        <v>50</v>
      </c>
      <c r="AO1386" s="6" t="s">
        <v>50</v>
      </c>
      <c r="AP1386" s="6" t="s">
        <v>50</v>
      </c>
    </row>
    <row r="1387" spans="1:42" hidden="1">
      <c r="A1387" s="5">
        <v>1386</v>
      </c>
      <c r="B1387" s="5" t="s">
        <v>2493</v>
      </c>
      <c r="C1387" s="6" t="str">
        <f>IF(VLOOKUP(B1387,'[1]Current Slope List'!$A$29:$M$1904,1,FALSE)=B1387,"Y","N")</f>
        <v>Y</v>
      </c>
      <c r="D1387" s="5" t="str">
        <f>VLOOKUP(B1387,'[1]Current Slope List'!$A$29:$M$1904,2,FALSE)</f>
        <v>11SW-A/R16</v>
      </c>
      <c r="E1387" s="5">
        <f>VLOOKUP(B1387,'[1]Current Slope List'!$A$29:$M$1904,3,FALSE)</f>
        <v>0</v>
      </c>
      <c r="F1387" s="6" t="str">
        <f t="shared" si="42"/>
        <v>WHOLE</v>
      </c>
      <c r="G1387" s="6" t="str">
        <f>VLOOKUP(B1387,'[1]Current Slope List'!$A$29:$M$1904,4,FALSE)</f>
        <v>CP,ML&amp;Wch</v>
      </c>
      <c r="H1387" s="6" t="str">
        <f>VLOOKUP(B1387,'[1]Current Slope List'!$A$29:$M$1904,5,FALSE)</f>
        <v>C-W</v>
      </c>
      <c r="I1387" s="6" t="s">
        <v>2476</v>
      </c>
      <c r="K1387" s="6" t="str">
        <f>VLOOKUP(B1387,'[1]Current Slope List'!$A$29:$M$1904,11,FALSE)</f>
        <v>SheungWan_SaiYingPun</v>
      </c>
      <c r="L1387" s="5" t="s">
        <v>2486</v>
      </c>
      <c r="M1387" s="5" t="s">
        <v>2487</v>
      </c>
      <c r="N1387" s="5" t="s">
        <v>1697</v>
      </c>
      <c r="O1387" s="7" t="s">
        <v>46</v>
      </c>
      <c r="P1387" s="6" t="s">
        <v>49</v>
      </c>
      <c r="Q1387" s="6" t="s">
        <v>49</v>
      </c>
      <c r="R1387" s="6" t="s">
        <v>49</v>
      </c>
      <c r="S1387" s="6" t="s">
        <v>49</v>
      </c>
      <c r="T1387" s="6" t="s">
        <v>49</v>
      </c>
      <c r="U1387" s="6" t="s">
        <v>49</v>
      </c>
      <c r="V1387" s="6" t="s">
        <v>49</v>
      </c>
      <c r="W1387" s="6" t="s">
        <v>49</v>
      </c>
      <c r="X1387" s="6" t="s">
        <v>49</v>
      </c>
      <c r="Y1387" s="6" t="s">
        <v>49</v>
      </c>
      <c r="Z1387" s="6" t="s">
        <v>49</v>
      </c>
      <c r="AA1387" s="9" t="s">
        <v>2494</v>
      </c>
      <c r="AB1387" s="9" t="s">
        <v>2495</v>
      </c>
      <c r="AC1387" s="9" t="s">
        <v>1546</v>
      </c>
      <c r="AD1387" s="9" t="s">
        <v>318</v>
      </c>
      <c r="AE1387" s="9" t="s">
        <v>303</v>
      </c>
      <c r="AF1387" s="5">
        <v>1</v>
      </c>
      <c r="AG1387" s="10">
        <f>VLOOKUP(B1387,[1]NPRS!$A$29:$O$1904,10,FALSE)</f>
        <v>0</v>
      </c>
      <c r="AH1387" s="5" t="s">
        <v>1698</v>
      </c>
      <c r="AI1387" s="6" t="str">
        <f>IF(VLOOKUP(B1387,'[1]intensive 2019'!$A$2:$E$145,1,TRUE)=B1387,"Y","N")</f>
        <v>Y</v>
      </c>
      <c r="AJ1387" s="6" t="str">
        <f>IF(VLOOKUP(B1387,[1]PWI!$A$2:$B$239,1,FALSE)=B1387,"Y","N")</f>
        <v>Y</v>
      </c>
      <c r="AK1387" s="5">
        <v>1</v>
      </c>
      <c r="AL1387" s="6" t="str">
        <f>IF(VLOOKUP(B1387,[1]OVT_SWT!$A$2:$E$100,1,FALSE)=B1387,"Y","N")</f>
        <v>Y</v>
      </c>
      <c r="AM1387" s="6" t="s">
        <v>50</v>
      </c>
      <c r="AN1387" s="6" t="s">
        <v>50</v>
      </c>
      <c r="AO1387" s="6" t="s">
        <v>50</v>
      </c>
      <c r="AP1387" s="6" t="s">
        <v>50</v>
      </c>
    </row>
    <row r="1388" spans="1:42" hidden="1">
      <c r="A1388" s="5">
        <v>1387</v>
      </c>
      <c r="B1388" s="5" t="s">
        <v>2496</v>
      </c>
      <c r="C1388" s="6" t="str">
        <f>IF(VLOOKUP(B1388,'[1]Current Slope List'!$A$29:$M$1904,1,FALSE)=B1388,"Y","N")</f>
        <v>Y</v>
      </c>
      <c r="D1388" s="5" t="str">
        <f>VLOOKUP(B1388,'[1]Current Slope List'!$A$29:$M$1904,2,FALSE)</f>
        <v>11SW-A/R878</v>
      </c>
      <c r="E1388" s="5">
        <f>VLOOKUP(B1388,'[1]Current Slope List'!$A$29:$M$1904,3,FALSE)</f>
        <v>0</v>
      </c>
      <c r="F1388" s="6" t="str">
        <f t="shared" si="42"/>
        <v>WHOLE</v>
      </c>
      <c r="G1388" s="6" t="str">
        <f>VLOOKUP(B1388,'[1]Current Slope List'!$A$29:$M$1904,4,FALSE)</f>
        <v>CP,ML&amp;Wch</v>
      </c>
      <c r="H1388" s="6" t="str">
        <f>VLOOKUP(B1388,'[1]Current Slope List'!$A$29:$M$1904,5,FALSE)</f>
        <v>C-W</v>
      </c>
      <c r="I1388" s="6" t="s">
        <v>2476</v>
      </c>
      <c r="K1388" s="6" t="str">
        <f>VLOOKUP(B1388,'[1]Current Slope List'!$A$29:$M$1904,11,FALSE)</f>
        <v>SheungWan_SaiYingPun</v>
      </c>
      <c r="L1388" s="5" t="s">
        <v>2486</v>
      </c>
      <c r="M1388" s="5" t="s">
        <v>2487</v>
      </c>
      <c r="N1388" s="5" t="s">
        <v>1697</v>
      </c>
      <c r="O1388" s="7" t="s">
        <v>125</v>
      </c>
      <c r="P1388" s="6" t="s">
        <v>49</v>
      </c>
      <c r="Q1388" s="6" t="s">
        <v>49</v>
      </c>
      <c r="R1388" s="6" t="s">
        <v>49</v>
      </c>
      <c r="S1388" s="6" t="s">
        <v>49</v>
      </c>
      <c r="T1388" s="6" t="s">
        <v>49</v>
      </c>
      <c r="U1388" s="6" t="s">
        <v>49</v>
      </c>
      <c r="V1388" s="6" t="s">
        <v>49</v>
      </c>
      <c r="W1388" s="6" t="s">
        <v>49</v>
      </c>
      <c r="X1388" s="6" t="s">
        <v>49</v>
      </c>
      <c r="Y1388" s="6" t="s">
        <v>49</v>
      </c>
      <c r="Z1388" s="6" t="s">
        <v>49</v>
      </c>
      <c r="AA1388" s="9" t="s">
        <v>305</v>
      </c>
      <c r="AB1388" s="9" t="s">
        <v>1373</v>
      </c>
      <c r="AC1388" s="9" t="s">
        <v>121</v>
      </c>
      <c r="AD1388" s="9" t="s">
        <v>56</v>
      </c>
      <c r="AE1388" s="9" t="s">
        <v>72</v>
      </c>
      <c r="AF1388" s="5">
        <v>1</v>
      </c>
      <c r="AG1388" s="10">
        <f>VLOOKUP(B1388,[1]NPRS!$A$29:$O$1904,10,FALSE)</f>
        <v>0.22</v>
      </c>
      <c r="AH1388" s="5" t="s">
        <v>1728</v>
      </c>
      <c r="AI1388" s="6" t="str">
        <f>IF(VLOOKUP(B1388,'[1]intensive 2019'!$A$2:$E$145,1,TRUE)=B1388,"Y","N")</f>
        <v>N</v>
      </c>
      <c r="AJ1388" s="6" t="s">
        <v>50</v>
      </c>
      <c r="AL1388" s="6" t="s">
        <v>50</v>
      </c>
      <c r="AM1388" s="6" t="s">
        <v>50</v>
      </c>
      <c r="AN1388" s="6" t="s">
        <v>50</v>
      </c>
      <c r="AO1388" s="6" t="s">
        <v>50</v>
      </c>
      <c r="AP1388" s="6" t="s">
        <v>50</v>
      </c>
    </row>
    <row r="1389" spans="1:42" hidden="1">
      <c r="A1389" s="5">
        <v>1388</v>
      </c>
      <c r="B1389" s="5" t="s">
        <v>2497</v>
      </c>
      <c r="C1389" s="6" t="str">
        <f>IF(VLOOKUP(B1389,'[1]Current Slope List'!$A$29:$M$1904,1,FALSE)=B1389,"Y","N")</f>
        <v>Y</v>
      </c>
      <c r="D1389" s="5" t="str">
        <f>VLOOKUP(B1389,'[1]Current Slope List'!$A$29:$M$1904,2,FALSE)</f>
        <v>11SW-A/R886</v>
      </c>
      <c r="E1389" s="5">
        <f>VLOOKUP(B1389,'[1]Current Slope List'!$A$29:$M$1904,3,FALSE)</f>
        <v>0</v>
      </c>
      <c r="F1389" s="6" t="str">
        <f t="shared" si="42"/>
        <v>WHOLE</v>
      </c>
      <c r="G1389" s="6" t="str">
        <f>VLOOKUP(B1389,'[1]Current Slope List'!$A$29:$M$1904,4,FALSE)</f>
        <v>CP,ML&amp;Wch</v>
      </c>
      <c r="H1389" s="6" t="str">
        <f>VLOOKUP(B1389,'[1]Current Slope List'!$A$29:$M$1904,5,FALSE)</f>
        <v>C-W</v>
      </c>
      <c r="I1389" s="6" t="s">
        <v>2476</v>
      </c>
      <c r="K1389" s="6" t="str">
        <f>VLOOKUP(B1389,'[1]Current Slope List'!$A$29:$M$1904,11,FALSE)</f>
        <v>SheungWan_SaiYingPun</v>
      </c>
      <c r="L1389" s="5" t="s">
        <v>2486</v>
      </c>
      <c r="M1389" s="5" t="s">
        <v>2487</v>
      </c>
      <c r="N1389" s="5" t="s">
        <v>1697</v>
      </c>
      <c r="O1389" s="7" t="s">
        <v>46</v>
      </c>
      <c r="P1389" s="6" t="s">
        <v>49</v>
      </c>
      <c r="Q1389" s="6" t="s">
        <v>49</v>
      </c>
      <c r="R1389" s="6" t="s">
        <v>49</v>
      </c>
      <c r="S1389" s="6" t="s">
        <v>49</v>
      </c>
      <c r="T1389" s="6" t="s">
        <v>49</v>
      </c>
      <c r="U1389" s="6" t="s">
        <v>49</v>
      </c>
      <c r="V1389" s="6" t="s">
        <v>49</v>
      </c>
      <c r="W1389" s="6" t="s">
        <v>49</v>
      </c>
      <c r="X1389" s="6" t="s">
        <v>49</v>
      </c>
      <c r="Y1389" s="6" t="s">
        <v>49</v>
      </c>
      <c r="Z1389" s="6" t="s">
        <v>49</v>
      </c>
      <c r="AA1389" s="9">
        <v>3.8</v>
      </c>
      <c r="AB1389" s="9">
        <v>21</v>
      </c>
      <c r="AC1389" s="9" t="s">
        <v>121</v>
      </c>
      <c r="AD1389" s="9" t="s">
        <v>56</v>
      </c>
      <c r="AE1389" s="9" t="s">
        <v>72</v>
      </c>
      <c r="AF1389" s="5">
        <v>2</v>
      </c>
      <c r="AG1389" s="10">
        <f>VLOOKUP(B1389,[1]NPRS!$A$29:$O$1904,10,FALSE)</f>
        <v>0</v>
      </c>
      <c r="AH1389" s="5" t="s">
        <v>1728</v>
      </c>
      <c r="AI1389" s="6" t="str">
        <f>IF(VLOOKUP(B1389,'[1]intensive 2019'!$A$2:$E$145,1,TRUE)=B1389,"Y","N")</f>
        <v>N</v>
      </c>
      <c r="AJ1389" s="6" t="s">
        <v>50</v>
      </c>
      <c r="AL1389" s="6" t="s">
        <v>50</v>
      </c>
      <c r="AM1389" s="6" t="s">
        <v>50</v>
      </c>
      <c r="AN1389" s="6" t="s">
        <v>50</v>
      </c>
      <c r="AO1389" s="6" t="s">
        <v>50</v>
      </c>
      <c r="AP1389" s="6" t="s">
        <v>50</v>
      </c>
    </row>
    <row r="1390" spans="1:42" hidden="1">
      <c r="A1390" s="5">
        <v>1389</v>
      </c>
      <c r="B1390" s="5" t="s">
        <v>2498</v>
      </c>
      <c r="C1390" s="6" t="str">
        <f>IF(VLOOKUP(B1390,'[1]Current Slope List'!$A$29:$M$1904,1,FALSE)=B1390,"Y","N")</f>
        <v>Y</v>
      </c>
      <c r="D1390" s="5" t="str">
        <f>VLOOKUP(B1390,'[1]Current Slope List'!$A$29:$M$1904,2,FALSE)</f>
        <v>11SW-A/CR21</v>
      </c>
      <c r="E1390" s="5">
        <f>VLOOKUP(B1390,'[1]Current Slope List'!$A$29:$M$1904,3,FALSE)</f>
        <v>0</v>
      </c>
      <c r="F1390" s="6" t="str">
        <f t="shared" si="42"/>
        <v>WHOLE</v>
      </c>
      <c r="G1390" s="6" t="str">
        <f>VLOOKUP(B1390,'[1]Current Slope List'!$A$29:$M$1904,4,FALSE)</f>
        <v>CP,ML&amp;Wch</v>
      </c>
      <c r="H1390" s="6" t="str">
        <f>VLOOKUP(B1390,'[1]Current Slope List'!$A$29:$M$1904,5,FALSE)</f>
        <v>C-W</v>
      </c>
      <c r="I1390" s="6" t="s">
        <v>2476</v>
      </c>
      <c r="K1390" s="6" t="str">
        <f>VLOOKUP(B1390,'[1]Current Slope List'!$A$29:$M$1904,11,FALSE)</f>
        <v>SheungWan_SaiYingPun</v>
      </c>
      <c r="L1390" s="5" t="s">
        <v>2499</v>
      </c>
      <c r="M1390" s="5" t="s">
        <v>2500</v>
      </c>
      <c r="N1390" s="5" t="s">
        <v>1981</v>
      </c>
      <c r="O1390" s="7" t="s">
        <v>46</v>
      </c>
      <c r="P1390" s="7">
        <v>45</v>
      </c>
      <c r="Q1390" s="7">
        <v>7.7</v>
      </c>
      <c r="R1390" s="7">
        <v>35</v>
      </c>
      <c r="S1390" s="7">
        <f t="shared" si="43"/>
        <v>269.5</v>
      </c>
      <c r="T1390" s="17">
        <v>0</v>
      </c>
      <c r="U1390" s="17">
        <v>0</v>
      </c>
      <c r="V1390" s="12">
        <v>0</v>
      </c>
      <c r="W1390" s="12">
        <v>1</v>
      </c>
      <c r="X1390" s="12">
        <v>0</v>
      </c>
      <c r="Y1390" s="6" t="s">
        <v>61</v>
      </c>
      <c r="Z1390" s="6" t="s">
        <v>72</v>
      </c>
      <c r="AA1390" s="9" t="s">
        <v>662</v>
      </c>
      <c r="AB1390" s="9">
        <v>33</v>
      </c>
      <c r="AC1390" s="9" t="s">
        <v>121</v>
      </c>
      <c r="AD1390" s="9" t="s">
        <v>56</v>
      </c>
      <c r="AE1390" s="9" t="s">
        <v>72</v>
      </c>
      <c r="AF1390" s="5">
        <v>1</v>
      </c>
      <c r="AG1390" s="10">
        <f>VLOOKUP(B1390,[1]NPRS!$A$29:$O$1904,10,FALSE)</f>
        <v>6.41</v>
      </c>
      <c r="AH1390" s="5" t="s">
        <v>1728</v>
      </c>
      <c r="AI1390" s="6" t="str">
        <f>IF(VLOOKUP(B1390,'[1]intensive 2019'!$A$2:$E$145,1,TRUE)=B1390,"Y","N")</f>
        <v>N</v>
      </c>
      <c r="AJ1390" s="6" t="s">
        <v>50</v>
      </c>
      <c r="AL1390" s="6" t="s">
        <v>50</v>
      </c>
      <c r="AM1390" s="6" t="s">
        <v>50</v>
      </c>
      <c r="AN1390" s="6" t="s">
        <v>50</v>
      </c>
      <c r="AO1390" s="6" t="s">
        <v>50</v>
      </c>
      <c r="AP1390" s="6" t="s">
        <v>50</v>
      </c>
    </row>
    <row r="1391" spans="1:42" hidden="1">
      <c r="A1391" s="5">
        <v>1390</v>
      </c>
      <c r="B1391" s="5" t="s">
        <v>2501</v>
      </c>
      <c r="C1391" s="6" t="str">
        <f>IF(VLOOKUP(B1391,'[1]Current Slope List'!$A$29:$M$1904,1,FALSE)=B1391,"Y","N")</f>
        <v>Y</v>
      </c>
      <c r="D1391" s="5" t="str">
        <f>VLOOKUP(B1391,'[1]Current Slope List'!$A$29:$M$1904,2,FALSE)</f>
        <v>11SW-A/CR374</v>
      </c>
      <c r="E1391" s="5">
        <f>VLOOKUP(B1391,'[1]Current Slope List'!$A$29:$M$1904,3,FALSE)</f>
        <v>0</v>
      </c>
      <c r="F1391" s="6" t="str">
        <f t="shared" si="42"/>
        <v>WHOLE</v>
      </c>
      <c r="G1391" s="6" t="str">
        <f>VLOOKUP(B1391,'[1]Current Slope List'!$A$29:$M$1904,4,FALSE)</f>
        <v>CP,ML&amp;Wch</v>
      </c>
      <c r="H1391" s="6" t="str">
        <f>VLOOKUP(B1391,'[1]Current Slope List'!$A$29:$M$1904,5,FALSE)</f>
        <v>C-W</v>
      </c>
      <c r="I1391" s="6" t="s">
        <v>2476</v>
      </c>
      <c r="K1391" s="6" t="str">
        <f>VLOOKUP(B1391,'[1]Current Slope List'!$A$29:$M$1904,11,FALSE)</f>
        <v>SheungWan_SaiYingPun</v>
      </c>
      <c r="L1391" s="5" t="s">
        <v>2499</v>
      </c>
      <c r="M1391" s="5" t="s">
        <v>2500</v>
      </c>
      <c r="N1391" s="5" t="s">
        <v>1981</v>
      </c>
      <c r="O1391" s="7" t="s">
        <v>46</v>
      </c>
      <c r="P1391" s="7">
        <v>60</v>
      </c>
      <c r="Q1391" s="7">
        <v>6.5</v>
      </c>
      <c r="R1391" s="7">
        <v>17</v>
      </c>
      <c r="S1391" s="7">
        <f t="shared" si="43"/>
        <v>110.5</v>
      </c>
      <c r="T1391" s="17">
        <v>0</v>
      </c>
      <c r="U1391" s="17">
        <v>0</v>
      </c>
      <c r="V1391" s="17">
        <v>0</v>
      </c>
      <c r="W1391" s="17">
        <v>1</v>
      </c>
      <c r="X1391" s="17">
        <v>0</v>
      </c>
      <c r="Y1391" s="6" t="s">
        <v>61</v>
      </c>
      <c r="Z1391" s="6" t="s">
        <v>72</v>
      </c>
      <c r="AA1391" s="9" t="s">
        <v>660</v>
      </c>
      <c r="AB1391" s="9" t="s">
        <v>201</v>
      </c>
      <c r="AC1391" s="9" t="s">
        <v>121</v>
      </c>
      <c r="AD1391" s="9" t="s">
        <v>56</v>
      </c>
      <c r="AE1391" s="9" t="s">
        <v>62</v>
      </c>
      <c r="AF1391" s="5">
        <v>1</v>
      </c>
      <c r="AG1391" s="10">
        <f>VLOOKUP(B1391,[1]NPRS!$A$29:$O$1904,10,FALSE)</f>
        <v>43.26</v>
      </c>
      <c r="AH1391" s="5" t="s">
        <v>1698</v>
      </c>
      <c r="AI1391" s="6" t="str">
        <f>IF(VLOOKUP(B1391,'[1]intensive 2019'!$A$2:$E$145,1,TRUE)=B1391,"Y","N")</f>
        <v>N</v>
      </c>
      <c r="AJ1391" s="6" t="s">
        <v>50</v>
      </c>
      <c r="AK1391" s="5">
        <v>0</v>
      </c>
      <c r="AL1391" s="6" t="s">
        <v>50</v>
      </c>
      <c r="AM1391" s="6" t="s">
        <v>50</v>
      </c>
      <c r="AN1391" s="6" t="s">
        <v>50</v>
      </c>
      <c r="AO1391" s="6" t="s">
        <v>50</v>
      </c>
      <c r="AP1391" s="6" t="s">
        <v>50</v>
      </c>
    </row>
    <row r="1392" spans="1:42" hidden="1">
      <c r="A1392" s="5">
        <v>1391</v>
      </c>
      <c r="B1392" s="5" t="s">
        <v>2502</v>
      </c>
      <c r="C1392" s="6" t="str">
        <f>IF(VLOOKUP(B1392,'[1]Current Slope List'!$A$29:$M$1904,1,FALSE)=B1392,"Y","N")</f>
        <v>Y</v>
      </c>
      <c r="D1392" s="5" t="str">
        <f>VLOOKUP(B1392,'[1]Current Slope List'!$A$29:$M$1904,2,FALSE)</f>
        <v>11SW-A/R398</v>
      </c>
      <c r="E1392" s="5">
        <f>VLOOKUP(B1392,'[1]Current Slope List'!$A$29:$M$1904,3,FALSE)</f>
        <v>0</v>
      </c>
      <c r="F1392" s="6" t="str">
        <f t="shared" si="42"/>
        <v>WHOLE</v>
      </c>
      <c r="G1392" s="6" t="str">
        <f>VLOOKUP(B1392,'[1]Current Slope List'!$A$29:$M$1904,4,FALSE)</f>
        <v>CP,ML&amp;Wch</v>
      </c>
      <c r="H1392" s="6" t="str">
        <f>VLOOKUP(B1392,'[1]Current Slope List'!$A$29:$M$1904,5,FALSE)</f>
        <v>C-W</v>
      </c>
      <c r="I1392" s="6" t="s">
        <v>2476</v>
      </c>
      <c r="K1392" s="6" t="str">
        <f>VLOOKUP(B1392,'[1]Current Slope List'!$A$29:$M$1904,11,FALSE)</f>
        <v>SheungWan_SaiYingPun</v>
      </c>
      <c r="L1392" s="5" t="s">
        <v>2499</v>
      </c>
      <c r="M1392" s="5" t="s">
        <v>2500</v>
      </c>
      <c r="N1392" s="5" t="s">
        <v>1981</v>
      </c>
      <c r="O1392" s="7" t="s">
        <v>46</v>
      </c>
      <c r="P1392" s="6" t="s">
        <v>49</v>
      </c>
      <c r="Q1392" s="6" t="s">
        <v>49</v>
      </c>
      <c r="R1392" s="6" t="s">
        <v>49</v>
      </c>
      <c r="S1392" s="6" t="s">
        <v>49</v>
      </c>
      <c r="T1392" s="6" t="s">
        <v>49</v>
      </c>
      <c r="U1392" s="6" t="s">
        <v>49</v>
      </c>
      <c r="V1392" s="6" t="s">
        <v>49</v>
      </c>
      <c r="W1392" s="6" t="s">
        <v>49</v>
      </c>
      <c r="X1392" s="6" t="s">
        <v>49</v>
      </c>
      <c r="Y1392" s="6" t="s">
        <v>49</v>
      </c>
      <c r="Z1392" s="6" t="s">
        <v>49</v>
      </c>
      <c r="AA1392" s="9" t="s">
        <v>305</v>
      </c>
      <c r="AB1392" s="9" t="s">
        <v>186</v>
      </c>
      <c r="AC1392" s="9" t="s">
        <v>71</v>
      </c>
      <c r="AD1392" s="9" t="s">
        <v>352</v>
      </c>
      <c r="AE1392" s="9" t="s">
        <v>72</v>
      </c>
      <c r="AF1392" s="5">
        <v>1</v>
      </c>
      <c r="AG1392" s="10">
        <f>VLOOKUP(B1392,[1]NPRS!$A$29:$O$1904,10,FALSE)</f>
        <v>0</v>
      </c>
      <c r="AH1392" s="5" t="s">
        <v>1728</v>
      </c>
      <c r="AI1392" s="6" t="str">
        <f>IF(VLOOKUP(B1392,'[1]intensive 2019'!$A$2:$E$145,1,TRUE)=B1392,"Y","N")</f>
        <v>N</v>
      </c>
      <c r="AJ1392" s="6" t="s">
        <v>50</v>
      </c>
      <c r="AL1392" s="6" t="s">
        <v>50</v>
      </c>
      <c r="AM1392" s="6" t="s">
        <v>50</v>
      </c>
      <c r="AN1392" s="6" t="s">
        <v>50</v>
      </c>
      <c r="AO1392" s="6" t="s">
        <v>50</v>
      </c>
      <c r="AP1392" s="6" t="s">
        <v>50</v>
      </c>
    </row>
    <row r="1393" spans="1:42" hidden="1">
      <c r="A1393" s="5">
        <v>1392</v>
      </c>
      <c r="B1393" s="5" t="s">
        <v>2503</v>
      </c>
      <c r="C1393" s="6" t="str">
        <f>IF(VLOOKUP(B1393,'[1]Current Slope List'!$A$29:$M$1904,1,FALSE)=B1393,"Y","N")</f>
        <v>Y</v>
      </c>
      <c r="D1393" s="5" t="str">
        <f>VLOOKUP(B1393,'[1]Current Slope List'!$A$29:$M$1904,2,FALSE)</f>
        <v>11SW-A/R879</v>
      </c>
      <c r="E1393" s="5">
        <f>VLOOKUP(B1393,'[1]Current Slope List'!$A$29:$M$1904,3,FALSE)</f>
        <v>0</v>
      </c>
      <c r="F1393" s="6" t="str">
        <f t="shared" si="42"/>
        <v>WHOLE</v>
      </c>
      <c r="G1393" s="6" t="str">
        <f>VLOOKUP(B1393,'[1]Current Slope List'!$A$29:$M$1904,4,FALSE)</f>
        <v>CP,ML&amp;Wch</v>
      </c>
      <c r="H1393" s="6" t="str">
        <f>VLOOKUP(B1393,'[1]Current Slope List'!$A$29:$M$1904,5,FALSE)</f>
        <v>C-W</v>
      </c>
      <c r="I1393" s="6" t="s">
        <v>2476</v>
      </c>
      <c r="K1393" s="6" t="str">
        <f>VLOOKUP(B1393,'[1]Current Slope List'!$A$29:$M$1904,11,FALSE)</f>
        <v>SheungWan_SaiYingPun</v>
      </c>
      <c r="L1393" s="5" t="s">
        <v>2499</v>
      </c>
      <c r="M1393" s="5" t="s">
        <v>2500</v>
      </c>
      <c r="N1393" s="5" t="s">
        <v>1981</v>
      </c>
      <c r="O1393" s="7" t="s">
        <v>46</v>
      </c>
      <c r="P1393" s="6" t="s">
        <v>49</v>
      </c>
      <c r="Q1393" s="6" t="s">
        <v>49</v>
      </c>
      <c r="R1393" s="6" t="s">
        <v>49</v>
      </c>
      <c r="S1393" s="6" t="s">
        <v>49</v>
      </c>
      <c r="T1393" s="6" t="s">
        <v>49</v>
      </c>
      <c r="U1393" s="6" t="s">
        <v>49</v>
      </c>
      <c r="V1393" s="6" t="s">
        <v>49</v>
      </c>
      <c r="W1393" s="6" t="s">
        <v>49</v>
      </c>
      <c r="X1393" s="6" t="s">
        <v>49</v>
      </c>
      <c r="Y1393" s="6" t="s">
        <v>49</v>
      </c>
      <c r="Z1393" s="6" t="s">
        <v>49</v>
      </c>
      <c r="AA1393" s="9" t="s">
        <v>185</v>
      </c>
      <c r="AB1393" s="9" t="s">
        <v>431</v>
      </c>
      <c r="AC1393" s="9" t="s">
        <v>121</v>
      </c>
      <c r="AD1393" s="9" t="s">
        <v>352</v>
      </c>
      <c r="AE1393" s="9" t="s">
        <v>72</v>
      </c>
      <c r="AF1393" s="5">
        <v>1</v>
      </c>
      <c r="AG1393" s="10">
        <f>VLOOKUP(B1393,[1]NPRS!$A$29:$O$1904,10,FALSE)</f>
        <v>0</v>
      </c>
      <c r="AH1393" s="5" t="s">
        <v>1728</v>
      </c>
      <c r="AI1393" s="6" t="str">
        <f>IF(VLOOKUP(B1393,'[1]intensive 2019'!$A$2:$E$145,1,TRUE)=B1393,"Y","N")</f>
        <v>N</v>
      </c>
      <c r="AJ1393" s="6" t="s">
        <v>50</v>
      </c>
      <c r="AL1393" s="6" t="s">
        <v>50</v>
      </c>
      <c r="AM1393" s="6" t="s">
        <v>50</v>
      </c>
      <c r="AN1393" s="6" t="s">
        <v>50</v>
      </c>
      <c r="AO1393" s="6" t="s">
        <v>50</v>
      </c>
      <c r="AP1393" s="6" t="s">
        <v>50</v>
      </c>
    </row>
    <row r="1394" spans="1:42" hidden="1">
      <c r="A1394" s="5">
        <v>1393</v>
      </c>
      <c r="B1394" s="5" t="s">
        <v>2504</v>
      </c>
      <c r="C1394" s="6" t="str">
        <f>IF(VLOOKUP(B1394,'[1]Current Slope List'!$A$29:$M$1904,1,FALSE)=B1394,"Y","N")</f>
        <v>Y</v>
      </c>
      <c r="D1394" s="5" t="str">
        <f>VLOOKUP(B1394,'[1]Current Slope List'!$A$29:$M$1904,2,FALSE)</f>
        <v>11SW-A/R961</v>
      </c>
      <c r="E1394" s="5">
        <f>VLOOKUP(B1394,'[1]Current Slope List'!$A$29:$M$1904,3,FALSE)</f>
        <v>0</v>
      </c>
      <c r="F1394" s="6" t="str">
        <f t="shared" si="42"/>
        <v>WHOLE</v>
      </c>
      <c r="G1394" s="6" t="str">
        <f>VLOOKUP(B1394,'[1]Current Slope List'!$A$29:$M$1904,4,FALSE)</f>
        <v>CP,ML&amp;Wch</v>
      </c>
      <c r="H1394" s="6" t="str">
        <f>VLOOKUP(B1394,'[1]Current Slope List'!$A$29:$M$1904,5,FALSE)</f>
        <v>C-W</v>
      </c>
      <c r="I1394" s="6" t="s">
        <v>2476</v>
      </c>
      <c r="K1394" s="6" t="str">
        <f>VLOOKUP(B1394,'[1]Current Slope List'!$A$29:$M$1904,11,FALSE)</f>
        <v>SheungWan_SaiYingPun</v>
      </c>
      <c r="L1394" s="5" t="s">
        <v>2499</v>
      </c>
      <c r="M1394" s="5" t="s">
        <v>2500</v>
      </c>
      <c r="N1394" s="5" t="s">
        <v>1981</v>
      </c>
      <c r="O1394" s="7" t="s">
        <v>46</v>
      </c>
      <c r="P1394" s="6" t="s">
        <v>49</v>
      </c>
      <c r="Q1394" s="6" t="s">
        <v>49</v>
      </c>
      <c r="R1394" s="6" t="s">
        <v>49</v>
      </c>
      <c r="S1394" s="6" t="s">
        <v>49</v>
      </c>
      <c r="T1394" s="6" t="s">
        <v>49</v>
      </c>
      <c r="U1394" s="6" t="s">
        <v>49</v>
      </c>
      <c r="V1394" s="6" t="s">
        <v>49</v>
      </c>
      <c r="W1394" s="6" t="s">
        <v>49</v>
      </c>
      <c r="X1394" s="6" t="s">
        <v>49</v>
      </c>
      <c r="Y1394" s="6" t="s">
        <v>49</v>
      </c>
      <c r="Z1394" s="6" t="s">
        <v>49</v>
      </c>
      <c r="AA1394" s="9" t="s">
        <v>119</v>
      </c>
      <c r="AB1394" s="9">
        <v>9</v>
      </c>
      <c r="AC1394" s="9" t="s">
        <v>71</v>
      </c>
      <c r="AD1394" s="9" t="s">
        <v>79</v>
      </c>
      <c r="AE1394" s="9" t="s">
        <v>72</v>
      </c>
      <c r="AF1394" s="5">
        <v>1</v>
      </c>
      <c r="AG1394" s="10">
        <f>VLOOKUP(B1394,[1]NPRS!$A$29:$O$1904,10,FALSE)</f>
        <v>0</v>
      </c>
      <c r="AH1394" s="5" t="s">
        <v>1728</v>
      </c>
      <c r="AI1394" s="6" t="str">
        <f>IF(VLOOKUP(B1394,'[1]intensive 2019'!$A$2:$E$145,1,TRUE)=B1394,"Y","N")</f>
        <v>N</v>
      </c>
      <c r="AJ1394" s="6" t="s">
        <v>50</v>
      </c>
      <c r="AL1394" s="6" t="s">
        <v>50</v>
      </c>
      <c r="AM1394" s="6" t="s">
        <v>50</v>
      </c>
      <c r="AN1394" s="6" t="s">
        <v>50</v>
      </c>
      <c r="AO1394" s="6" t="s">
        <v>50</v>
      </c>
      <c r="AP1394" s="6" t="s">
        <v>50</v>
      </c>
    </row>
    <row r="1395" spans="1:42" hidden="1">
      <c r="A1395" s="5">
        <v>1394</v>
      </c>
      <c r="B1395" s="5" t="s">
        <v>2505</v>
      </c>
      <c r="C1395" s="6" t="str">
        <f>IF(VLOOKUP(B1395,'[1]Current Slope List'!$A$29:$M$1904,1,FALSE)=B1395,"Y","N")</f>
        <v>Y</v>
      </c>
      <c r="D1395" s="5" t="str">
        <f>VLOOKUP(B1395,'[1]Current Slope List'!$A$29:$M$1904,2,FALSE)</f>
        <v>11SW-A/R451</v>
      </c>
      <c r="E1395" s="5">
        <f>VLOOKUP(B1395,'[1]Current Slope List'!$A$29:$M$1904,3,FALSE)</f>
        <v>0</v>
      </c>
      <c r="F1395" s="6" t="str">
        <f t="shared" si="42"/>
        <v>WHOLE</v>
      </c>
      <c r="G1395" s="6" t="str">
        <f>VLOOKUP(B1395,'[1]Current Slope List'!$A$29:$M$1904,4,FALSE)</f>
        <v>CP,ML&amp;Wch</v>
      </c>
      <c r="H1395" s="6" t="str">
        <f>VLOOKUP(B1395,'[1]Current Slope List'!$A$29:$M$1904,5,FALSE)</f>
        <v>C-W</v>
      </c>
      <c r="I1395" s="6" t="s">
        <v>2476</v>
      </c>
      <c r="K1395" s="6" t="str">
        <f>VLOOKUP(B1395,'[1]Current Slope List'!$A$29:$M$1904,11,FALSE)</f>
        <v>SheungWan_SaiYingPun</v>
      </c>
      <c r="L1395" s="5" t="s">
        <v>2506</v>
      </c>
      <c r="M1395" s="5" t="s">
        <v>2507</v>
      </c>
      <c r="N1395" s="5" t="s">
        <v>1697</v>
      </c>
      <c r="O1395" s="7" t="s">
        <v>125</v>
      </c>
      <c r="P1395" s="6" t="s">
        <v>49</v>
      </c>
      <c r="Q1395" s="6" t="s">
        <v>49</v>
      </c>
      <c r="R1395" s="6" t="s">
        <v>49</v>
      </c>
      <c r="S1395" s="6" t="s">
        <v>49</v>
      </c>
      <c r="T1395" s="6" t="s">
        <v>49</v>
      </c>
      <c r="U1395" s="6" t="s">
        <v>49</v>
      </c>
      <c r="V1395" s="6" t="s">
        <v>49</v>
      </c>
      <c r="W1395" s="6" t="s">
        <v>49</v>
      </c>
      <c r="X1395" s="6" t="s">
        <v>49</v>
      </c>
      <c r="Y1395" s="6" t="s">
        <v>49</v>
      </c>
      <c r="Z1395" s="6" t="s">
        <v>49</v>
      </c>
      <c r="AA1395" s="9" t="s">
        <v>2508</v>
      </c>
      <c r="AB1395" s="9" t="s">
        <v>288</v>
      </c>
      <c r="AC1395" s="9" t="s">
        <v>121</v>
      </c>
      <c r="AD1395" s="9" t="s">
        <v>79</v>
      </c>
      <c r="AE1395" s="9" t="s">
        <v>72</v>
      </c>
      <c r="AF1395" s="5">
        <v>2</v>
      </c>
      <c r="AG1395" s="10">
        <f>VLOOKUP(B1395,[1]NPRS!$A$29:$O$1904,10,FALSE)</f>
        <v>3441.97</v>
      </c>
      <c r="AH1395" s="5" t="s">
        <v>1728</v>
      </c>
      <c r="AI1395" s="6" t="str">
        <f>IF(VLOOKUP(B1395,'[1]intensive 2019'!$A$2:$E$145,1,TRUE)=B1395,"Y","N")</f>
        <v>N</v>
      </c>
      <c r="AJ1395" s="6" t="s">
        <v>50</v>
      </c>
      <c r="AL1395" s="6" t="s">
        <v>50</v>
      </c>
      <c r="AM1395" s="6" t="s">
        <v>50</v>
      </c>
      <c r="AN1395" s="6" t="s">
        <v>50</v>
      </c>
      <c r="AO1395" s="6" t="s">
        <v>50</v>
      </c>
      <c r="AP1395" s="6" t="s">
        <v>50</v>
      </c>
    </row>
    <row r="1396" spans="1:42" hidden="1">
      <c r="A1396" s="5">
        <v>1395</v>
      </c>
      <c r="B1396" s="5" t="s">
        <v>2509</v>
      </c>
      <c r="C1396" s="6" t="str">
        <f>IF(VLOOKUP(B1396,'[1]Current Slope List'!$A$29:$M$1904,1,FALSE)=B1396,"Y","N")</f>
        <v>Y</v>
      </c>
      <c r="D1396" s="5" t="str">
        <f>VLOOKUP(B1396,'[1]Current Slope List'!$A$29:$M$1904,2,FALSE)</f>
        <v>11SW-A/FR192</v>
      </c>
      <c r="E1396" s="5">
        <f>VLOOKUP(B1396,'[1]Current Slope List'!$A$29:$M$1904,3,FALSE)</f>
        <v>0</v>
      </c>
      <c r="F1396" s="6" t="str">
        <f t="shared" si="42"/>
        <v>WHOLE</v>
      </c>
      <c r="G1396" s="6" t="str">
        <f>VLOOKUP(B1396,'[1]Current Slope List'!$A$29:$M$1904,4,FALSE)</f>
        <v>CP,ML&amp;Wch</v>
      </c>
      <c r="H1396" s="6" t="str">
        <f>VLOOKUP(B1396,'[1]Current Slope List'!$A$29:$M$1904,5,FALSE)</f>
        <v>C-W</v>
      </c>
      <c r="I1396" s="6" t="s">
        <v>2476</v>
      </c>
      <c r="K1396" s="6" t="str">
        <f>VLOOKUP(B1396,'[1]Current Slope List'!$A$29:$M$1904,11,FALSE)</f>
        <v>SheungWan_SaiYingPun</v>
      </c>
      <c r="L1396" s="5" t="s">
        <v>2510</v>
      </c>
      <c r="M1396" s="5" t="s">
        <v>2511</v>
      </c>
      <c r="N1396" s="5" t="s">
        <v>1697</v>
      </c>
      <c r="O1396" s="7" t="s">
        <v>125</v>
      </c>
      <c r="P1396" s="7">
        <v>35</v>
      </c>
      <c r="Q1396" s="7">
        <v>4</v>
      </c>
      <c r="R1396" s="7">
        <v>35</v>
      </c>
      <c r="S1396" s="7">
        <f t="shared" si="43"/>
        <v>140</v>
      </c>
      <c r="T1396" s="17">
        <v>0</v>
      </c>
      <c r="U1396" s="17">
        <v>0.3</v>
      </c>
      <c r="V1396" s="17">
        <v>0.7</v>
      </c>
      <c r="W1396" s="17">
        <v>0</v>
      </c>
      <c r="X1396" s="17">
        <v>0</v>
      </c>
      <c r="Y1396" s="6" t="s">
        <v>61</v>
      </c>
      <c r="Z1396" s="6" t="s">
        <v>72</v>
      </c>
      <c r="AA1396" s="9">
        <v>5</v>
      </c>
      <c r="AB1396" s="9" t="s">
        <v>249</v>
      </c>
      <c r="AC1396" s="9">
        <v>85</v>
      </c>
      <c r="AD1396" s="9" t="s">
        <v>352</v>
      </c>
      <c r="AE1396" s="9" t="s">
        <v>62</v>
      </c>
      <c r="AF1396" s="5">
        <v>1</v>
      </c>
      <c r="AG1396" s="10">
        <f>VLOOKUP(B1396,[1]NPRS!$A$29:$O$1904,10,FALSE)</f>
        <v>6.21</v>
      </c>
      <c r="AH1396" s="5" t="s">
        <v>1698</v>
      </c>
      <c r="AI1396" s="6" t="str">
        <f>IF(VLOOKUP(B1396,'[1]intensive 2019'!$A$2:$E$145,1,TRUE)=B1396,"Y","N")</f>
        <v>Y</v>
      </c>
      <c r="AJ1396" s="6" t="str">
        <f>IF(VLOOKUP(B1396,[1]PWI!$A$2:$B$239,1,FALSE)=B1396,"Y","N")</f>
        <v>Y</v>
      </c>
      <c r="AK1396" s="5">
        <v>13</v>
      </c>
      <c r="AL1396" s="6" t="str">
        <f>IF(VLOOKUP(B1396,[1]OVT_SWT!$A$2:$E$100,1,FALSE)=B1396,"Y","N")</f>
        <v>Y</v>
      </c>
      <c r="AM1396" s="6" t="s">
        <v>50</v>
      </c>
      <c r="AN1396" s="6" t="s">
        <v>50</v>
      </c>
      <c r="AO1396" s="6" t="s">
        <v>50</v>
      </c>
      <c r="AP1396" s="6" t="s">
        <v>50</v>
      </c>
    </row>
    <row r="1397" spans="1:42" hidden="1">
      <c r="A1397" s="5">
        <v>1396</v>
      </c>
      <c r="B1397" s="5" t="s">
        <v>2512</v>
      </c>
      <c r="C1397" s="6" t="str">
        <f>IF(VLOOKUP(B1397,'[1]Current Slope List'!$A$29:$M$1904,1,FALSE)=B1397,"Y","N")</f>
        <v>Y</v>
      </c>
      <c r="D1397" s="5" t="str">
        <f>VLOOKUP(B1397,'[1]Current Slope List'!$A$29:$M$1904,2,FALSE)</f>
        <v>11SW-A/R1149</v>
      </c>
      <c r="E1397" s="5">
        <f>VLOOKUP(B1397,'[1]Current Slope List'!$A$29:$M$1904,3,FALSE)</f>
        <v>0</v>
      </c>
      <c r="F1397" s="6" t="str">
        <f t="shared" si="42"/>
        <v>WHOLE</v>
      </c>
      <c r="G1397" s="6" t="str">
        <f>VLOOKUP(B1397,'[1]Current Slope List'!$A$29:$M$1904,4,FALSE)</f>
        <v>CP,ML&amp;Wch</v>
      </c>
      <c r="H1397" s="6" t="str">
        <f>VLOOKUP(B1397,'[1]Current Slope List'!$A$29:$M$1904,5,FALSE)</f>
        <v>C-W</v>
      </c>
      <c r="I1397" s="6" t="s">
        <v>2476</v>
      </c>
      <c r="K1397" s="6" t="str">
        <f>VLOOKUP(B1397,'[1]Current Slope List'!$A$29:$M$1904,11,FALSE)</f>
        <v>SheungWan_SaiYingPun</v>
      </c>
      <c r="L1397" s="5" t="s">
        <v>2513</v>
      </c>
      <c r="M1397" s="5" t="s">
        <v>2514</v>
      </c>
      <c r="N1397" s="5" t="s">
        <v>1697</v>
      </c>
      <c r="O1397" s="7" t="s">
        <v>125</v>
      </c>
      <c r="P1397" s="6" t="s">
        <v>49</v>
      </c>
      <c r="Q1397" s="6" t="s">
        <v>49</v>
      </c>
      <c r="R1397" s="6" t="s">
        <v>49</v>
      </c>
      <c r="S1397" s="6" t="s">
        <v>49</v>
      </c>
      <c r="T1397" s="6" t="s">
        <v>49</v>
      </c>
      <c r="U1397" s="6" t="s">
        <v>49</v>
      </c>
      <c r="V1397" s="6" t="s">
        <v>49</v>
      </c>
      <c r="W1397" s="6" t="s">
        <v>49</v>
      </c>
      <c r="X1397" s="6" t="s">
        <v>49</v>
      </c>
      <c r="Y1397" s="6" t="s">
        <v>49</v>
      </c>
      <c r="Z1397" s="6" t="s">
        <v>49</v>
      </c>
      <c r="AA1397" s="9" t="s">
        <v>196</v>
      </c>
      <c r="AB1397" s="9" t="s">
        <v>96</v>
      </c>
      <c r="AC1397" s="9" t="s">
        <v>121</v>
      </c>
      <c r="AD1397" s="9" t="s">
        <v>56</v>
      </c>
      <c r="AE1397" s="9" t="s">
        <v>72</v>
      </c>
      <c r="AF1397" s="5">
        <v>1</v>
      </c>
      <c r="AG1397" s="10">
        <f>VLOOKUP(B1397,[1]NPRS!$A$29:$O$1904,10,FALSE)</f>
        <v>0.14000000000000001</v>
      </c>
      <c r="AH1397" s="5" t="s">
        <v>1728</v>
      </c>
      <c r="AI1397" s="6" t="str">
        <f>IF(VLOOKUP(B1397,'[1]intensive 2019'!$A$2:$E$145,1,TRUE)=B1397,"Y","N")</f>
        <v>N</v>
      </c>
      <c r="AJ1397" s="6" t="s">
        <v>50</v>
      </c>
      <c r="AL1397" s="6" t="s">
        <v>50</v>
      </c>
      <c r="AM1397" s="6" t="s">
        <v>50</v>
      </c>
      <c r="AN1397" s="6" t="s">
        <v>50</v>
      </c>
      <c r="AO1397" s="6" t="s">
        <v>50</v>
      </c>
      <c r="AP1397" s="6" t="s">
        <v>50</v>
      </c>
    </row>
    <row r="1398" spans="1:42" hidden="1">
      <c r="A1398" s="5">
        <v>1397</v>
      </c>
      <c r="B1398" s="5" t="s">
        <v>2515</v>
      </c>
      <c r="C1398" s="6" t="str">
        <f>IF(VLOOKUP(B1398,'[1]Current Slope List'!$A$29:$M$1904,1,FALSE)=B1398,"Y","N")</f>
        <v>Y</v>
      </c>
      <c r="D1398" s="5" t="str">
        <f>VLOOKUP(B1398,'[1]Current Slope List'!$A$29:$M$1904,2,FALSE)</f>
        <v>11SW-A/R449</v>
      </c>
      <c r="E1398" s="5" t="str">
        <f>VLOOKUP(B1398,'[1]Current Slope List'!$A$29:$M$1904,3,FALSE)</f>
        <v>1,2</v>
      </c>
      <c r="F1398" s="6" t="str">
        <f t="shared" si="42"/>
        <v>1,2</v>
      </c>
      <c r="G1398" s="6" t="str">
        <f>VLOOKUP(B1398,'[1]Current Slope List'!$A$29:$M$1904,4,FALSE)</f>
        <v>CP,ML&amp;Wch</v>
      </c>
      <c r="H1398" s="6" t="str">
        <f>VLOOKUP(B1398,'[1]Current Slope List'!$A$29:$M$1904,5,FALSE)</f>
        <v>C-W</v>
      </c>
      <c r="I1398" s="6" t="s">
        <v>2476</v>
      </c>
      <c r="K1398" s="6" t="str">
        <f>VLOOKUP(B1398,'[1]Current Slope List'!$A$29:$M$1904,11,FALSE)</f>
        <v>SheungWan_SaiYingPun</v>
      </c>
      <c r="L1398" s="5" t="s">
        <v>2513</v>
      </c>
      <c r="M1398" s="5" t="s">
        <v>2514</v>
      </c>
      <c r="N1398" s="5" t="s">
        <v>1795</v>
      </c>
      <c r="O1398" s="7" t="s">
        <v>125</v>
      </c>
      <c r="P1398" s="6" t="s">
        <v>49</v>
      </c>
      <c r="Q1398" s="6" t="s">
        <v>49</v>
      </c>
      <c r="R1398" s="6" t="s">
        <v>49</v>
      </c>
      <c r="S1398" s="6" t="s">
        <v>49</v>
      </c>
      <c r="T1398" s="6" t="s">
        <v>49</v>
      </c>
      <c r="U1398" s="6" t="s">
        <v>49</v>
      </c>
      <c r="V1398" s="6" t="s">
        <v>49</v>
      </c>
      <c r="W1398" s="6" t="s">
        <v>49</v>
      </c>
      <c r="X1398" s="6" t="s">
        <v>49</v>
      </c>
      <c r="Y1398" s="6" t="s">
        <v>49</v>
      </c>
      <c r="Z1398" s="6" t="s">
        <v>49</v>
      </c>
      <c r="AA1398" s="9" t="s">
        <v>95</v>
      </c>
      <c r="AB1398" s="9" t="s">
        <v>2516</v>
      </c>
      <c r="AC1398" s="9" t="s">
        <v>121</v>
      </c>
      <c r="AD1398" s="9" t="s">
        <v>56</v>
      </c>
      <c r="AE1398" s="9" t="s">
        <v>72</v>
      </c>
      <c r="AF1398" s="5">
        <v>1</v>
      </c>
      <c r="AG1398" s="10">
        <f>VLOOKUP(B1398,[1]NPRS!$A$29:$O$1904,10,FALSE)</f>
        <v>69.53</v>
      </c>
      <c r="AH1398" s="5" t="s">
        <v>1728</v>
      </c>
      <c r="AI1398" s="6" t="str">
        <f>IF(VLOOKUP(B1398,'[1]intensive 2019'!$A$2:$E$145,1,TRUE)=B1398,"Y","N")</f>
        <v>N</v>
      </c>
      <c r="AJ1398" s="6" t="s">
        <v>50</v>
      </c>
      <c r="AL1398" s="6" t="s">
        <v>50</v>
      </c>
      <c r="AM1398" s="6" t="s">
        <v>50</v>
      </c>
      <c r="AN1398" s="6" t="s">
        <v>50</v>
      </c>
      <c r="AO1398" s="6" t="s">
        <v>50</v>
      </c>
      <c r="AP1398" s="6" t="s">
        <v>50</v>
      </c>
    </row>
    <row r="1399" spans="1:42" hidden="1">
      <c r="A1399" s="5">
        <v>1398</v>
      </c>
      <c r="B1399" s="5" t="s">
        <v>2517</v>
      </c>
      <c r="C1399" s="6" t="str">
        <f>IF(VLOOKUP(B1399,'[1]Current Slope List'!$A$29:$M$1904,1,FALSE)=B1399,"Y","N")</f>
        <v>Y</v>
      </c>
      <c r="D1399" s="5" t="str">
        <f>VLOOKUP(B1399,'[1]Current Slope List'!$A$29:$M$1904,2,FALSE)</f>
        <v>11SW-A/R70</v>
      </c>
      <c r="E1399" s="5">
        <f>VLOOKUP(B1399,'[1]Current Slope List'!$A$29:$M$1904,3,FALSE)</f>
        <v>0</v>
      </c>
      <c r="F1399" s="6" t="str">
        <f t="shared" si="42"/>
        <v>WHOLE</v>
      </c>
      <c r="G1399" s="6" t="str">
        <f>VLOOKUP(B1399,'[1]Current Slope List'!$A$29:$M$1904,4,FALSE)</f>
        <v>CP,ML&amp;Wch</v>
      </c>
      <c r="H1399" s="6" t="str">
        <f>VLOOKUP(B1399,'[1]Current Slope List'!$A$29:$M$1904,5,FALSE)</f>
        <v>C-W</v>
      </c>
      <c r="I1399" s="6" t="s">
        <v>2476</v>
      </c>
      <c r="K1399" s="6" t="str">
        <f>VLOOKUP(B1399,'[1]Current Slope List'!$A$29:$M$1904,11,FALSE)</f>
        <v>SheungWan_SaiYingPun</v>
      </c>
      <c r="L1399" s="5" t="s">
        <v>2518</v>
      </c>
      <c r="M1399" s="5" t="s">
        <v>2519</v>
      </c>
      <c r="N1399" s="5" t="s">
        <v>2479</v>
      </c>
      <c r="O1399" s="7" t="s">
        <v>46</v>
      </c>
      <c r="P1399" s="6" t="s">
        <v>49</v>
      </c>
      <c r="Q1399" s="6" t="s">
        <v>49</v>
      </c>
      <c r="R1399" s="6" t="s">
        <v>49</v>
      </c>
      <c r="S1399" s="6" t="s">
        <v>49</v>
      </c>
      <c r="T1399" s="6" t="s">
        <v>49</v>
      </c>
      <c r="U1399" s="6" t="s">
        <v>49</v>
      </c>
      <c r="V1399" s="6" t="s">
        <v>49</v>
      </c>
      <c r="W1399" s="6" t="s">
        <v>49</v>
      </c>
      <c r="X1399" s="6" t="s">
        <v>49</v>
      </c>
      <c r="Y1399" s="6" t="s">
        <v>49</v>
      </c>
      <c r="Z1399" s="6" t="s">
        <v>49</v>
      </c>
      <c r="AA1399" s="9" t="s">
        <v>95</v>
      </c>
      <c r="AB1399" s="9" t="s">
        <v>951</v>
      </c>
      <c r="AC1399" s="9" t="s">
        <v>55</v>
      </c>
      <c r="AD1399" s="9" t="s">
        <v>1867</v>
      </c>
      <c r="AE1399" s="9" t="s">
        <v>72</v>
      </c>
      <c r="AF1399" s="5">
        <v>3</v>
      </c>
      <c r="AG1399" s="10">
        <f>VLOOKUP(B1399,[1]NPRS!$A$29:$O$1904,10,FALSE)</f>
        <v>0</v>
      </c>
      <c r="AH1399" s="5" t="s">
        <v>1698</v>
      </c>
      <c r="AI1399" s="6" t="str">
        <f>IF(VLOOKUP(B1399,'[1]intensive 2019'!$A$2:$E$145,1,TRUE)=B1399,"Y","N")</f>
        <v>Y</v>
      </c>
      <c r="AJ1399" s="6" t="str">
        <f>IF(VLOOKUP(B1399,[1]PWI!$A$2:$B$239,1,FALSE)=B1399,"Y","N")</f>
        <v>Y</v>
      </c>
      <c r="AK1399" s="5">
        <v>3</v>
      </c>
      <c r="AL1399" s="6" t="str">
        <f>IF(VLOOKUP(B1399,[1]OVT_SWT!$A$2:$E$100,1,FALSE)=B1399,"Y","N")</f>
        <v>Y</v>
      </c>
      <c r="AM1399" s="6" t="s">
        <v>50</v>
      </c>
      <c r="AN1399" s="6" t="s">
        <v>50</v>
      </c>
      <c r="AO1399" s="6" t="s">
        <v>50</v>
      </c>
      <c r="AP1399" s="6" t="s">
        <v>50</v>
      </c>
    </row>
    <row r="1400" spans="1:42" hidden="1">
      <c r="A1400" s="5">
        <v>1399</v>
      </c>
      <c r="B1400" s="5" t="s">
        <v>2520</v>
      </c>
      <c r="C1400" s="6" t="str">
        <f>IF(VLOOKUP(B1400,'[1]Current Slope List'!$A$29:$M$1904,1,FALSE)=B1400,"Y","N")</f>
        <v>Y</v>
      </c>
      <c r="D1400" s="5" t="str">
        <f>VLOOKUP(B1400,'[1]Current Slope List'!$A$29:$M$1904,2,FALSE)</f>
        <v>11SW-A/R962</v>
      </c>
      <c r="E1400" s="5">
        <f>VLOOKUP(B1400,'[1]Current Slope List'!$A$29:$M$1904,3,FALSE)</f>
        <v>0</v>
      </c>
      <c r="F1400" s="6" t="str">
        <f t="shared" si="42"/>
        <v>WHOLE</v>
      </c>
      <c r="G1400" s="6" t="str">
        <f>VLOOKUP(B1400,'[1]Current Slope List'!$A$29:$M$1904,4,FALSE)</f>
        <v>CP,ML&amp;Wch</v>
      </c>
      <c r="H1400" s="6" t="str">
        <f>VLOOKUP(B1400,'[1]Current Slope List'!$A$29:$M$1904,5,FALSE)</f>
        <v>C-W</v>
      </c>
      <c r="I1400" s="6" t="s">
        <v>2476</v>
      </c>
      <c r="K1400" s="6" t="str">
        <f>VLOOKUP(B1400,'[1]Current Slope List'!$A$29:$M$1904,11,FALSE)</f>
        <v>SheungWan_SaiYingPun</v>
      </c>
      <c r="L1400" s="5" t="s">
        <v>2518</v>
      </c>
      <c r="M1400" s="5" t="s">
        <v>2519</v>
      </c>
      <c r="N1400" s="5" t="s">
        <v>2479</v>
      </c>
      <c r="O1400" s="7" t="s">
        <v>46</v>
      </c>
      <c r="P1400" s="6" t="s">
        <v>49</v>
      </c>
      <c r="Q1400" s="6" t="s">
        <v>49</v>
      </c>
      <c r="R1400" s="6" t="s">
        <v>49</v>
      </c>
      <c r="S1400" s="6" t="s">
        <v>49</v>
      </c>
      <c r="T1400" s="6" t="s">
        <v>49</v>
      </c>
      <c r="U1400" s="6" t="s">
        <v>49</v>
      </c>
      <c r="V1400" s="6" t="s">
        <v>49</v>
      </c>
      <c r="W1400" s="6" t="s">
        <v>49</v>
      </c>
      <c r="X1400" s="6" t="s">
        <v>49</v>
      </c>
      <c r="Y1400" s="6" t="s">
        <v>49</v>
      </c>
      <c r="Z1400" s="6" t="s">
        <v>49</v>
      </c>
      <c r="AA1400" s="9" t="s">
        <v>109</v>
      </c>
      <c r="AB1400" s="9">
        <v>20</v>
      </c>
      <c r="AC1400" s="9" t="s">
        <v>121</v>
      </c>
      <c r="AD1400" s="9" t="s">
        <v>352</v>
      </c>
      <c r="AE1400" s="9" t="s">
        <v>62</v>
      </c>
      <c r="AF1400" s="5">
        <v>1</v>
      </c>
      <c r="AG1400" s="10">
        <f>VLOOKUP(B1400,[1]NPRS!$A$29:$O$1904,10,FALSE)</f>
        <v>0</v>
      </c>
      <c r="AH1400" s="5" t="s">
        <v>1698</v>
      </c>
      <c r="AI1400" s="6" t="str">
        <f>IF(VLOOKUP(B1400,'[1]intensive 2019'!$A$2:$E$145,1,TRUE)=B1400,"Y","N")</f>
        <v>N</v>
      </c>
      <c r="AJ1400" s="6" t="s">
        <v>50</v>
      </c>
      <c r="AL1400" s="6" t="s">
        <v>50</v>
      </c>
      <c r="AM1400" s="6" t="s">
        <v>50</v>
      </c>
      <c r="AN1400" s="6" t="s">
        <v>50</v>
      </c>
      <c r="AO1400" s="6" t="s">
        <v>50</v>
      </c>
      <c r="AP1400" s="6" t="s">
        <v>50</v>
      </c>
    </row>
    <row r="1401" spans="1:42" hidden="1">
      <c r="A1401" s="5">
        <v>1400</v>
      </c>
      <c r="B1401" s="5" t="s">
        <v>2521</v>
      </c>
      <c r="C1401" s="6" t="str">
        <f>IF(VLOOKUP(B1401,'[1]Current Slope List'!$A$29:$M$1904,1,FALSE)=B1401,"Y","N")</f>
        <v>Y</v>
      </c>
      <c r="D1401" s="5" t="str">
        <f>VLOOKUP(B1401,'[1]Current Slope List'!$A$29:$M$1904,2,FALSE)</f>
        <v>11SW-A/CR78</v>
      </c>
      <c r="E1401" s="5">
        <f>VLOOKUP(B1401,'[1]Current Slope List'!$A$29:$M$1904,3,FALSE)</f>
        <v>1</v>
      </c>
      <c r="F1401" s="6">
        <f t="shared" si="42"/>
        <v>1</v>
      </c>
      <c r="G1401" s="6" t="str">
        <f>VLOOKUP(B1401,'[1]Current Slope List'!$A$29:$M$1904,4,FALSE)</f>
        <v>CP,ML&amp;Wch</v>
      </c>
      <c r="H1401" s="6" t="str">
        <f>VLOOKUP(B1401,'[1]Current Slope List'!$A$29:$M$1904,5,FALSE)</f>
        <v>C-W</v>
      </c>
      <c r="I1401" s="6" t="s">
        <v>2476</v>
      </c>
      <c r="K1401" s="6" t="str">
        <f>VLOOKUP(B1401,'[1]Current Slope List'!$A$29:$M$1904,11,FALSE)</f>
        <v>SheungWan_SaiYingPun</v>
      </c>
      <c r="L1401" s="5" t="s">
        <v>2522</v>
      </c>
      <c r="M1401" s="5" t="s">
        <v>2523</v>
      </c>
      <c r="N1401" s="5" t="s">
        <v>1700</v>
      </c>
      <c r="O1401" s="7" t="s">
        <v>125</v>
      </c>
      <c r="P1401" s="7">
        <v>40</v>
      </c>
      <c r="Q1401" s="7">
        <v>2.5</v>
      </c>
      <c r="R1401" s="7">
        <v>40</v>
      </c>
      <c r="S1401" s="7">
        <f t="shared" si="43"/>
        <v>100</v>
      </c>
      <c r="T1401" s="17">
        <v>0</v>
      </c>
      <c r="U1401" s="17">
        <v>1</v>
      </c>
      <c r="V1401" s="17">
        <v>0</v>
      </c>
      <c r="W1401" s="17">
        <v>0</v>
      </c>
      <c r="X1401" s="17">
        <v>0</v>
      </c>
      <c r="Y1401" s="6" t="s">
        <v>61</v>
      </c>
      <c r="Z1401" s="6" t="s">
        <v>62</v>
      </c>
      <c r="AA1401" s="9" t="s">
        <v>2524</v>
      </c>
      <c r="AB1401" s="9" t="s">
        <v>2525</v>
      </c>
      <c r="AC1401" s="9" t="s">
        <v>2526</v>
      </c>
      <c r="AD1401" s="9" t="s">
        <v>2527</v>
      </c>
      <c r="AE1401" s="9" t="s">
        <v>399</v>
      </c>
      <c r="AF1401" s="5">
        <v>1</v>
      </c>
      <c r="AG1401" s="10">
        <f>VLOOKUP(B1401,[1]NPRS!$A$29:$O$1904,10,FALSE)</f>
        <v>1.35</v>
      </c>
      <c r="AH1401" s="5" t="s">
        <v>1698</v>
      </c>
      <c r="AI1401" s="6" t="str">
        <f>IF(VLOOKUP(B1401,'[1]intensive 2019'!$A$2:$E$145,1,TRUE)=B1401,"Y","N")</f>
        <v>N</v>
      </c>
      <c r="AJ1401" s="6" t="str">
        <f>IF(VLOOKUP(B1401,[1]PWI!$A$2:$B$239,1,FALSE)=B1401,"Y","N")</f>
        <v>Y</v>
      </c>
      <c r="AK1401" s="5">
        <v>0</v>
      </c>
      <c r="AL1401" s="6" t="s">
        <v>50</v>
      </c>
      <c r="AM1401" s="6" t="s">
        <v>50</v>
      </c>
      <c r="AN1401" s="6" t="s">
        <v>50</v>
      </c>
      <c r="AO1401" s="6" t="s">
        <v>50</v>
      </c>
      <c r="AP1401" s="6" t="s">
        <v>50</v>
      </c>
    </row>
    <row r="1402" spans="1:42" hidden="1">
      <c r="A1402" s="5">
        <v>1401</v>
      </c>
      <c r="B1402" s="5" t="s">
        <v>2528</v>
      </c>
      <c r="C1402" s="6" t="str">
        <f>IF(VLOOKUP(B1402,'[1]Current Slope List'!$A$29:$M$1904,1,FALSE)=B1402,"Y","N")</f>
        <v>Y</v>
      </c>
      <c r="D1402" s="5" t="str">
        <f>VLOOKUP(B1402,'[1]Current Slope List'!$A$29:$M$1904,2,FALSE)</f>
        <v>11SW-A/FR14</v>
      </c>
      <c r="E1402" s="5">
        <f>VLOOKUP(B1402,'[1]Current Slope List'!$A$29:$M$1904,3,FALSE)</f>
        <v>1</v>
      </c>
      <c r="F1402" s="6">
        <f t="shared" si="42"/>
        <v>1</v>
      </c>
      <c r="G1402" s="6" t="str">
        <f>VLOOKUP(B1402,'[1]Current Slope List'!$A$29:$M$1904,4,FALSE)</f>
        <v>CP,ML&amp;Wch</v>
      </c>
      <c r="H1402" s="6" t="str">
        <f>VLOOKUP(B1402,'[1]Current Slope List'!$A$29:$M$1904,5,FALSE)</f>
        <v>C-W</v>
      </c>
      <c r="I1402" s="6" t="s">
        <v>2476</v>
      </c>
      <c r="K1402" s="6" t="str">
        <f>VLOOKUP(B1402,'[1]Current Slope List'!$A$29:$M$1904,11,FALSE)</f>
        <v>SheungWan_SaiYingPun</v>
      </c>
      <c r="L1402" s="5" t="s">
        <v>2522</v>
      </c>
      <c r="M1402" s="5" t="s">
        <v>2523</v>
      </c>
      <c r="N1402" s="5" t="s">
        <v>1697</v>
      </c>
      <c r="O1402" s="7" t="s">
        <v>46</v>
      </c>
      <c r="P1402" s="7">
        <v>35</v>
      </c>
      <c r="Q1402" s="7">
        <v>7</v>
      </c>
      <c r="R1402" s="7">
        <v>120</v>
      </c>
      <c r="S1402" s="7">
        <f t="shared" si="43"/>
        <v>840</v>
      </c>
      <c r="T1402" s="17">
        <v>0</v>
      </c>
      <c r="U1402" s="17">
        <v>1</v>
      </c>
      <c r="V1402" s="17">
        <v>0</v>
      </c>
      <c r="W1402" s="17">
        <v>0</v>
      </c>
      <c r="X1402" s="17">
        <v>0</v>
      </c>
      <c r="Y1402" s="6" t="s">
        <v>61</v>
      </c>
      <c r="Z1402" s="6" t="s">
        <v>62</v>
      </c>
      <c r="AA1402" s="9" t="s">
        <v>2529</v>
      </c>
      <c r="AB1402" s="9" t="s">
        <v>2530</v>
      </c>
      <c r="AC1402" s="9" t="s">
        <v>1913</v>
      </c>
      <c r="AD1402" s="9" t="s">
        <v>2531</v>
      </c>
      <c r="AE1402" s="9" t="s">
        <v>399</v>
      </c>
      <c r="AF1402" s="5">
        <v>1</v>
      </c>
      <c r="AG1402" s="10">
        <f>VLOOKUP(B1402,[1]NPRS!$A$29:$O$1904,10,FALSE)</f>
        <v>0</v>
      </c>
      <c r="AH1402" s="5" t="s">
        <v>1698</v>
      </c>
      <c r="AI1402" s="6" t="str">
        <f>IF(VLOOKUP(B1402,'[1]intensive 2019'!$A$2:$E$145,1,TRUE)=B1402,"Y","N")</f>
        <v>N</v>
      </c>
      <c r="AJ1402" s="6" t="str">
        <f>IF(VLOOKUP(B1402,[1]PWI!$A$2:$B$239,1,FALSE)=B1402,"Y","N")</f>
        <v>Y</v>
      </c>
      <c r="AK1402" s="5">
        <v>57</v>
      </c>
      <c r="AL1402" s="6" t="s">
        <v>50</v>
      </c>
      <c r="AM1402" s="6" t="s">
        <v>50</v>
      </c>
      <c r="AN1402" s="6" t="s">
        <v>50</v>
      </c>
      <c r="AO1402" s="6" t="s">
        <v>50</v>
      </c>
      <c r="AP1402" s="6" t="s">
        <v>50</v>
      </c>
    </row>
    <row r="1403" spans="1:42" hidden="1">
      <c r="A1403" s="5">
        <v>1402</v>
      </c>
      <c r="B1403" s="5" t="s">
        <v>2532</v>
      </c>
      <c r="C1403" s="6" t="str">
        <f>IF(VLOOKUP(B1403,'[1]Current Slope List'!$A$29:$M$1904,1,FALSE)=B1403,"Y","N")</f>
        <v>Y</v>
      </c>
      <c r="D1403" s="5" t="str">
        <f>VLOOKUP(B1403,'[1]Current Slope List'!$A$29:$M$1904,2,FALSE)</f>
        <v>11SW-A/R1135</v>
      </c>
      <c r="E1403" s="5">
        <f>VLOOKUP(B1403,'[1]Current Slope List'!$A$29:$M$1904,3,FALSE)</f>
        <v>0</v>
      </c>
      <c r="F1403" s="6" t="str">
        <f t="shared" si="42"/>
        <v>WHOLE</v>
      </c>
      <c r="G1403" s="6" t="str">
        <f>VLOOKUP(B1403,'[1]Current Slope List'!$A$29:$M$1904,4,FALSE)</f>
        <v>CP,ML&amp;Wch</v>
      </c>
      <c r="H1403" s="6" t="str">
        <f>VLOOKUP(B1403,'[1]Current Slope List'!$A$29:$M$1904,5,FALSE)</f>
        <v>C-W</v>
      </c>
      <c r="I1403" s="6" t="s">
        <v>2476</v>
      </c>
      <c r="K1403" s="6" t="str">
        <f>VLOOKUP(B1403,'[1]Current Slope List'!$A$29:$M$1904,11,FALSE)</f>
        <v>SheungWan_SaiYingPun</v>
      </c>
      <c r="L1403" s="5" t="s">
        <v>2522</v>
      </c>
      <c r="M1403" s="5" t="s">
        <v>2523</v>
      </c>
      <c r="N1403" s="5" t="s">
        <v>1697</v>
      </c>
      <c r="O1403" s="7" t="s">
        <v>125</v>
      </c>
      <c r="P1403" s="6" t="s">
        <v>49</v>
      </c>
      <c r="Q1403" s="6" t="s">
        <v>49</v>
      </c>
      <c r="R1403" s="6" t="s">
        <v>49</v>
      </c>
      <c r="S1403" s="6" t="s">
        <v>49</v>
      </c>
      <c r="T1403" s="6" t="s">
        <v>49</v>
      </c>
      <c r="U1403" s="6" t="s">
        <v>49</v>
      </c>
      <c r="V1403" s="6" t="s">
        <v>49</v>
      </c>
      <c r="W1403" s="6" t="s">
        <v>49</v>
      </c>
      <c r="X1403" s="6" t="s">
        <v>49</v>
      </c>
      <c r="Y1403" s="6" t="s">
        <v>49</v>
      </c>
      <c r="Z1403" s="6" t="s">
        <v>49</v>
      </c>
      <c r="AA1403" s="9" t="s">
        <v>270</v>
      </c>
      <c r="AB1403" s="9" t="s">
        <v>329</v>
      </c>
      <c r="AC1403" s="9" t="s">
        <v>121</v>
      </c>
      <c r="AD1403" s="9" t="s">
        <v>56</v>
      </c>
      <c r="AE1403" s="9" t="s">
        <v>72</v>
      </c>
      <c r="AF1403" s="5">
        <v>2</v>
      </c>
      <c r="AG1403" s="10">
        <f>VLOOKUP(B1403,[1]NPRS!$A$29:$O$1904,10,FALSE)</f>
        <v>0.61</v>
      </c>
      <c r="AH1403" s="5" t="s">
        <v>1728</v>
      </c>
      <c r="AI1403" s="6" t="str">
        <f>IF(VLOOKUP(B1403,'[1]intensive 2019'!$A$2:$E$145,1,TRUE)=B1403,"Y","N")</f>
        <v>N</v>
      </c>
      <c r="AJ1403" s="6" t="s">
        <v>50</v>
      </c>
      <c r="AL1403" s="6" t="s">
        <v>50</v>
      </c>
      <c r="AM1403" s="6" t="s">
        <v>50</v>
      </c>
      <c r="AN1403" s="6" t="s">
        <v>50</v>
      </c>
      <c r="AO1403" s="6" t="s">
        <v>50</v>
      </c>
      <c r="AP1403" s="6" t="s">
        <v>50</v>
      </c>
    </row>
    <row r="1404" spans="1:42" hidden="1">
      <c r="A1404" s="5">
        <v>1403</v>
      </c>
      <c r="B1404" s="5" t="s">
        <v>2533</v>
      </c>
      <c r="C1404" s="6" t="str">
        <f>IF(VLOOKUP(B1404,'[1]Current Slope List'!$A$29:$M$1904,1,FALSE)=B1404,"Y","N")</f>
        <v>Y</v>
      </c>
      <c r="D1404" s="5" t="str">
        <f>VLOOKUP(B1404,'[1]Current Slope List'!$A$29:$M$1904,2,FALSE)</f>
        <v>11SW-A/R1136</v>
      </c>
      <c r="E1404" s="5" t="str">
        <f>VLOOKUP(B1404,'[1]Current Slope List'!$A$29:$M$1904,3,FALSE)</f>
        <v>1,2</v>
      </c>
      <c r="F1404" s="6" t="str">
        <f t="shared" si="42"/>
        <v>1,2</v>
      </c>
      <c r="G1404" s="6" t="str">
        <f>VLOOKUP(B1404,'[1]Current Slope List'!$A$29:$M$1904,4,FALSE)</f>
        <v>CP,ML&amp;Wch</v>
      </c>
      <c r="H1404" s="6" t="str">
        <f>VLOOKUP(B1404,'[1]Current Slope List'!$A$29:$M$1904,5,FALSE)</f>
        <v>C-W</v>
      </c>
      <c r="I1404" s="6" t="s">
        <v>2476</v>
      </c>
      <c r="K1404" s="6" t="str">
        <f>VLOOKUP(B1404,'[1]Current Slope List'!$A$29:$M$1904,11,FALSE)</f>
        <v>SheungWan_SaiYingPun</v>
      </c>
      <c r="L1404" s="5" t="s">
        <v>2522</v>
      </c>
      <c r="M1404" s="5" t="s">
        <v>2523</v>
      </c>
      <c r="N1404" s="5" t="s">
        <v>1697</v>
      </c>
      <c r="O1404" s="7" t="s">
        <v>46</v>
      </c>
      <c r="P1404" s="6" t="s">
        <v>49</v>
      </c>
      <c r="Q1404" s="6" t="s">
        <v>49</v>
      </c>
      <c r="R1404" s="6" t="s">
        <v>49</v>
      </c>
      <c r="S1404" s="6" t="s">
        <v>49</v>
      </c>
      <c r="T1404" s="6" t="s">
        <v>49</v>
      </c>
      <c r="U1404" s="6" t="s">
        <v>49</v>
      </c>
      <c r="V1404" s="6" t="s">
        <v>49</v>
      </c>
      <c r="W1404" s="6" t="s">
        <v>49</v>
      </c>
      <c r="X1404" s="6" t="s">
        <v>49</v>
      </c>
      <c r="Y1404" s="6" t="s">
        <v>49</v>
      </c>
      <c r="Z1404" s="6" t="s">
        <v>49</v>
      </c>
      <c r="AA1404" s="9" t="s">
        <v>270</v>
      </c>
      <c r="AB1404" s="9">
        <v>41</v>
      </c>
      <c r="AC1404" s="9" t="s">
        <v>71</v>
      </c>
      <c r="AD1404" s="9" t="s">
        <v>1168</v>
      </c>
      <c r="AE1404" s="9" t="s">
        <v>62</v>
      </c>
      <c r="AF1404" s="5">
        <v>2</v>
      </c>
      <c r="AG1404" s="10">
        <f>VLOOKUP(B1404,[1]NPRS!$A$29:$O$1904,10,FALSE)</f>
        <v>7.29</v>
      </c>
      <c r="AH1404" s="5" t="s">
        <v>1698</v>
      </c>
      <c r="AI1404" s="6" t="str">
        <f>IF(VLOOKUP(B1404,'[1]intensive 2019'!$A$2:$E$145,1,TRUE)=B1404,"Y","N")</f>
        <v>Y</v>
      </c>
      <c r="AJ1404" s="6" t="str">
        <f>IF(VLOOKUP(B1404,[1]PWI!$A$2:$B$239,1,FALSE)=B1404,"Y","N")</f>
        <v>Y</v>
      </c>
      <c r="AK1404" s="5">
        <v>2</v>
      </c>
      <c r="AL1404" s="6" t="str">
        <f>IF(VLOOKUP(B1404,[1]OVT_SWT!$A$2:$E$100,1,FALSE)=B1404,"Y","N")</f>
        <v>Y</v>
      </c>
      <c r="AM1404" s="6" t="s">
        <v>50</v>
      </c>
      <c r="AN1404" s="6" t="s">
        <v>50</v>
      </c>
      <c r="AO1404" s="6" t="str">
        <f>IF(VLOOKUP(B1404,[1]Roadside!$B$2:$D$186,1,FALSE)=B1404,"Y","N")</f>
        <v>Y</v>
      </c>
      <c r="AP1404" s="6" t="s">
        <v>50</v>
      </c>
    </row>
    <row r="1405" spans="1:42" hidden="1">
      <c r="A1405" s="5">
        <v>1404</v>
      </c>
      <c r="B1405" s="5" t="s">
        <v>2534</v>
      </c>
      <c r="C1405" s="6" t="str">
        <f>IF(VLOOKUP(B1405,'[1]Current Slope List'!$A$29:$M$1904,1,FALSE)=B1405,"Y","N")</f>
        <v>Y</v>
      </c>
      <c r="D1405" s="5" t="str">
        <f>VLOOKUP(B1405,'[1]Current Slope List'!$A$29:$M$1904,2,FALSE)</f>
        <v>11SW-A/R465</v>
      </c>
      <c r="E1405" s="5">
        <f>VLOOKUP(B1405,'[1]Current Slope List'!$A$29:$M$1904,3,FALSE)</f>
        <v>0</v>
      </c>
      <c r="F1405" s="6" t="str">
        <f t="shared" si="42"/>
        <v>WHOLE</v>
      </c>
      <c r="G1405" s="6" t="str">
        <f>VLOOKUP(B1405,'[1]Current Slope List'!$A$29:$M$1904,4,FALSE)</f>
        <v>CP,ML&amp;Wch</v>
      </c>
      <c r="H1405" s="6" t="str">
        <f>VLOOKUP(B1405,'[1]Current Slope List'!$A$29:$M$1904,5,FALSE)</f>
        <v>C-W</v>
      </c>
      <c r="I1405" s="6" t="s">
        <v>2476</v>
      </c>
      <c r="K1405" s="6" t="str">
        <f>VLOOKUP(B1405,'[1]Current Slope List'!$A$29:$M$1904,11,FALSE)</f>
        <v>SheungWan_SaiYingPun</v>
      </c>
      <c r="L1405" s="5" t="s">
        <v>2522</v>
      </c>
      <c r="M1405" s="5" t="s">
        <v>2523</v>
      </c>
      <c r="N1405" s="5" t="s">
        <v>1697</v>
      </c>
      <c r="O1405" s="7" t="s">
        <v>46</v>
      </c>
      <c r="P1405" s="6" t="s">
        <v>49</v>
      </c>
      <c r="Q1405" s="6" t="s">
        <v>49</v>
      </c>
      <c r="R1405" s="6" t="s">
        <v>49</v>
      </c>
      <c r="S1405" s="6" t="s">
        <v>49</v>
      </c>
      <c r="T1405" s="6" t="s">
        <v>49</v>
      </c>
      <c r="U1405" s="6" t="s">
        <v>49</v>
      </c>
      <c r="V1405" s="6" t="s">
        <v>49</v>
      </c>
      <c r="W1405" s="6" t="s">
        <v>49</v>
      </c>
      <c r="X1405" s="6" t="s">
        <v>49</v>
      </c>
      <c r="Y1405" s="6" t="s">
        <v>49</v>
      </c>
      <c r="Z1405" s="6" t="s">
        <v>49</v>
      </c>
      <c r="AA1405" s="9" t="s">
        <v>130</v>
      </c>
      <c r="AB1405" s="9" t="s">
        <v>869</v>
      </c>
      <c r="AC1405" s="9" t="s">
        <v>71</v>
      </c>
      <c r="AD1405" s="9" t="s">
        <v>1867</v>
      </c>
      <c r="AE1405" s="9" t="s">
        <v>72</v>
      </c>
      <c r="AF1405" s="5">
        <v>2</v>
      </c>
      <c r="AG1405" s="10">
        <f>VLOOKUP(B1405,[1]NPRS!$A$29:$O$1904,10,FALSE)</f>
        <v>16.440000000000001</v>
      </c>
      <c r="AH1405" s="5" t="s">
        <v>1698</v>
      </c>
      <c r="AI1405" s="6" t="str">
        <f>IF(VLOOKUP(B1405,'[1]intensive 2019'!$A$2:$E$145,1,TRUE)=B1405,"Y","N")</f>
        <v>Y</v>
      </c>
      <c r="AJ1405" s="6" t="str">
        <f>IF(VLOOKUP(B1405,[1]PWI!$A$2:$B$239,1,FALSE)=B1405,"Y","N")</f>
        <v>Y</v>
      </c>
      <c r="AK1405" s="5">
        <v>5</v>
      </c>
      <c r="AL1405" s="6" t="str">
        <f>IF(VLOOKUP(B1405,[1]OVT_SWT!$A$2:$E$100,1,FALSE)=B1405,"Y","N")</f>
        <v>Y</v>
      </c>
      <c r="AM1405" s="6" t="s">
        <v>50</v>
      </c>
      <c r="AN1405" s="6" t="s">
        <v>50</v>
      </c>
      <c r="AO1405" s="6" t="str">
        <f>IF(VLOOKUP(B1405,[1]Roadside!$B$2:$D$186,1,FALSE)=B1405,"Y","N")</f>
        <v>Y</v>
      </c>
      <c r="AP1405" s="6" t="s">
        <v>50</v>
      </c>
    </row>
    <row r="1406" spans="1:42" hidden="1">
      <c r="A1406" s="5">
        <v>1405</v>
      </c>
      <c r="B1406" s="5" t="s">
        <v>2535</v>
      </c>
      <c r="C1406" s="6" t="str">
        <f>IF(VLOOKUP(B1406,'[1]Current Slope List'!$A$29:$M$1904,1,FALSE)=B1406,"Y","N")</f>
        <v>Y</v>
      </c>
      <c r="D1406" s="5" t="str">
        <f>VLOOKUP(B1406,'[1]Current Slope List'!$A$29:$M$1904,2,FALSE)</f>
        <v>11SW-A/R466</v>
      </c>
      <c r="E1406" s="5">
        <f>VLOOKUP(B1406,'[1]Current Slope List'!$A$29:$M$1904,3,FALSE)</f>
        <v>0</v>
      </c>
      <c r="F1406" s="6" t="str">
        <f t="shared" si="42"/>
        <v>WHOLE</v>
      </c>
      <c r="G1406" s="6" t="str">
        <f>VLOOKUP(B1406,'[1]Current Slope List'!$A$29:$M$1904,4,FALSE)</f>
        <v>CP,ML&amp;Wch</v>
      </c>
      <c r="H1406" s="6" t="str">
        <f>VLOOKUP(B1406,'[1]Current Slope List'!$A$29:$M$1904,5,FALSE)</f>
        <v>C-W</v>
      </c>
      <c r="I1406" s="6" t="s">
        <v>2476</v>
      </c>
      <c r="K1406" s="6" t="str">
        <f>VLOOKUP(B1406,'[1]Current Slope List'!$A$29:$M$1904,11,FALSE)</f>
        <v>SheungWan_SaiYingPun</v>
      </c>
      <c r="L1406" s="5" t="s">
        <v>2522</v>
      </c>
      <c r="M1406" s="5" t="s">
        <v>2523</v>
      </c>
      <c r="N1406" s="5" t="s">
        <v>1697</v>
      </c>
      <c r="O1406" s="7" t="s">
        <v>125</v>
      </c>
      <c r="P1406" s="6" t="s">
        <v>49</v>
      </c>
      <c r="Q1406" s="6" t="s">
        <v>49</v>
      </c>
      <c r="R1406" s="6" t="s">
        <v>49</v>
      </c>
      <c r="S1406" s="6" t="s">
        <v>49</v>
      </c>
      <c r="T1406" s="6" t="s">
        <v>49</v>
      </c>
      <c r="U1406" s="6" t="s">
        <v>49</v>
      </c>
      <c r="V1406" s="6" t="s">
        <v>49</v>
      </c>
      <c r="W1406" s="6" t="s">
        <v>49</v>
      </c>
      <c r="X1406" s="6" t="s">
        <v>49</v>
      </c>
      <c r="Y1406" s="6" t="s">
        <v>49</v>
      </c>
      <c r="Z1406" s="6" t="s">
        <v>49</v>
      </c>
      <c r="AA1406" s="9" t="s">
        <v>130</v>
      </c>
      <c r="AB1406" s="9" t="s">
        <v>790</v>
      </c>
      <c r="AC1406" s="9" t="s">
        <v>71</v>
      </c>
      <c r="AD1406" s="9" t="s">
        <v>2536</v>
      </c>
      <c r="AE1406" s="9" t="s">
        <v>72</v>
      </c>
      <c r="AF1406" s="5">
        <v>2</v>
      </c>
      <c r="AG1406" s="10">
        <f>VLOOKUP(B1406,[1]NPRS!$A$29:$O$1904,10,FALSE)</f>
        <v>78.94</v>
      </c>
      <c r="AH1406" s="5" t="s">
        <v>1698</v>
      </c>
      <c r="AI1406" s="6" t="str">
        <f>IF(VLOOKUP(B1406,'[1]intensive 2019'!$A$2:$E$145,1,TRUE)=B1406,"Y","N")</f>
        <v>Y</v>
      </c>
      <c r="AJ1406" s="6" t="str">
        <f>IF(VLOOKUP(B1406,[1]PWI!$A$2:$B$239,1,FALSE)=B1406,"Y","N")</f>
        <v>Y</v>
      </c>
      <c r="AK1406" s="5">
        <v>2</v>
      </c>
      <c r="AL1406" s="6" t="str">
        <f>IF(VLOOKUP(B1406,[1]OVT_SWT!$A$2:$E$100,1,FALSE)=B1406,"Y","N")</f>
        <v>Y</v>
      </c>
      <c r="AM1406" s="6" t="s">
        <v>50</v>
      </c>
      <c r="AN1406" s="6" t="s">
        <v>50</v>
      </c>
      <c r="AO1406" s="6" t="str">
        <f>IF(VLOOKUP(B1406,[1]Roadside!$B$2:$D$186,1,FALSE)=B1406,"Y","N")</f>
        <v>Y</v>
      </c>
      <c r="AP1406" s="6" t="s">
        <v>50</v>
      </c>
    </row>
    <row r="1407" spans="1:42" hidden="1">
      <c r="A1407" s="5">
        <v>1406</v>
      </c>
      <c r="B1407" s="5" t="s">
        <v>2537</v>
      </c>
      <c r="C1407" s="6" t="str">
        <f>IF(VLOOKUP(B1407,'[1]Current Slope List'!$A$29:$M$1904,1,FALSE)=B1407,"Y","N")</f>
        <v>Y</v>
      </c>
      <c r="D1407" s="5" t="str">
        <f>VLOOKUP(B1407,'[1]Current Slope List'!$A$29:$M$1904,2,FALSE)</f>
        <v>11SW-A/R467</v>
      </c>
      <c r="E1407" s="5">
        <f>VLOOKUP(B1407,'[1]Current Slope List'!$A$29:$M$1904,3,FALSE)</f>
        <v>0</v>
      </c>
      <c r="F1407" s="6" t="str">
        <f t="shared" si="42"/>
        <v>WHOLE</v>
      </c>
      <c r="G1407" s="6" t="str">
        <f>VLOOKUP(B1407,'[1]Current Slope List'!$A$29:$M$1904,4,FALSE)</f>
        <v>CP,ML&amp;Wch</v>
      </c>
      <c r="H1407" s="6" t="str">
        <f>VLOOKUP(B1407,'[1]Current Slope List'!$A$29:$M$1904,5,FALSE)</f>
        <v>C-W</v>
      </c>
      <c r="I1407" s="6" t="s">
        <v>2476</v>
      </c>
      <c r="K1407" s="6" t="str">
        <f>VLOOKUP(B1407,'[1]Current Slope List'!$A$29:$M$1904,11,FALSE)</f>
        <v>SheungWan_SaiYingPun</v>
      </c>
      <c r="L1407" s="5" t="s">
        <v>2522</v>
      </c>
      <c r="M1407" s="5" t="s">
        <v>2523</v>
      </c>
      <c r="N1407" s="5" t="s">
        <v>1697</v>
      </c>
      <c r="O1407" s="7" t="s">
        <v>125</v>
      </c>
      <c r="P1407" s="6" t="s">
        <v>49</v>
      </c>
      <c r="Q1407" s="6" t="s">
        <v>49</v>
      </c>
      <c r="R1407" s="6" t="s">
        <v>49</v>
      </c>
      <c r="S1407" s="6" t="s">
        <v>49</v>
      </c>
      <c r="T1407" s="6" t="s">
        <v>49</v>
      </c>
      <c r="U1407" s="6" t="s">
        <v>49</v>
      </c>
      <c r="V1407" s="6" t="s">
        <v>49</v>
      </c>
      <c r="W1407" s="6" t="s">
        <v>49</v>
      </c>
      <c r="X1407" s="6" t="s">
        <v>49</v>
      </c>
      <c r="Y1407" s="6" t="s">
        <v>49</v>
      </c>
      <c r="Z1407" s="6" t="s">
        <v>49</v>
      </c>
      <c r="AA1407" s="9" t="s">
        <v>185</v>
      </c>
      <c r="AB1407" s="9" t="s">
        <v>1373</v>
      </c>
      <c r="AC1407" s="9" t="s">
        <v>71</v>
      </c>
      <c r="AD1407" s="9" t="s">
        <v>1867</v>
      </c>
      <c r="AE1407" s="9" t="s">
        <v>72</v>
      </c>
      <c r="AF1407" s="5">
        <v>2</v>
      </c>
      <c r="AG1407" s="10">
        <f>VLOOKUP(B1407,[1]NPRS!$A$29:$O$1904,10,FALSE)</f>
        <v>27.41</v>
      </c>
      <c r="AH1407" s="5" t="s">
        <v>1698</v>
      </c>
      <c r="AI1407" s="6" t="str">
        <f>IF(VLOOKUP(B1407,'[1]intensive 2019'!$A$2:$E$145,1,TRUE)=B1407,"Y","N")</f>
        <v>Y</v>
      </c>
      <c r="AJ1407" s="6" t="str">
        <f>IF(VLOOKUP(B1407,[1]PWI!$A$2:$B$239,1,FALSE)=B1407,"Y","N")</f>
        <v>Y</v>
      </c>
      <c r="AK1407" s="5">
        <v>1</v>
      </c>
      <c r="AL1407" s="6" t="str">
        <f>IF(VLOOKUP(B1407,[1]OVT_SWT!$A$2:$E$100,1,FALSE)=B1407,"Y","N")</f>
        <v>Y</v>
      </c>
      <c r="AM1407" s="6" t="s">
        <v>50</v>
      </c>
      <c r="AN1407" s="6" t="s">
        <v>50</v>
      </c>
      <c r="AO1407" s="6" t="str">
        <f>IF(VLOOKUP(B1407,[1]Roadside!$B$2:$D$186,1,FALSE)=B1407,"Y","N")</f>
        <v>Y</v>
      </c>
      <c r="AP1407" s="6" t="s">
        <v>50</v>
      </c>
    </row>
    <row r="1408" spans="1:42" hidden="1">
      <c r="A1408" s="5">
        <v>1407</v>
      </c>
      <c r="B1408" s="5" t="s">
        <v>2538</v>
      </c>
      <c r="C1408" s="6" t="str">
        <f>IF(VLOOKUP(B1408,'[1]Current Slope List'!$A$29:$M$1904,1,FALSE)=B1408,"Y","N")</f>
        <v>Y</v>
      </c>
      <c r="D1408" s="5" t="str">
        <f>VLOOKUP(B1408,'[1]Current Slope List'!$A$29:$M$1904,2,FALSE)</f>
        <v>11SW-A/R468</v>
      </c>
      <c r="E1408" s="5">
        <f>VLOOKUP(B1408,'[1]Current Slope List'!$A$29:$M$1904,3,FALSE)</f>
        <v>1</v>
      </c>
      <c r="F1408" s="6">
        <f t="shared" si="42"/>
        <v>1</v>
      </c>
      <c r="G1408" s="6" t="str">
        <f>VLOOKUP(B1408,'[1]Current Slope List'!$A$29:$M$1904,4,FALSE)</f>
        <v>CP,ML&amp;Wch</v>
      </c>
      <c r="H1408" s="6" t="str">
        <f>VLOOKUP(B1408,'[1]Current Slope List'!$A$29:$M$1904,5,FALSE)</f>
        <v>C-W</v>
      </c>
      <c r="I1408" s="6" t="s">
        <v>2476</v>
      </c>
      <c r="K1408" s="6" t="str">
        <f>VLOOKUP(B1408,'[1]Current Slope List'!$A$29:$M$1904,11,FALSE)</f>
        <v>SheungWan_SaiYingPun</v>
      </c>
      <c r="L1408" s="5" t="s">
        <v>2522</v>
      </c>
      <c r="M1408" s="5" t="s">
        <v>2523</v>
      </c>
      <c r="N1408" s="5" t="s">
        <v>1697</v>
      </c>
      <c r="O1408" s="7" t="s">
        <v>46</v>
      </c>
      <c r="P1408" s="6" t="s">
        <v>49</v>
      </c>
      <c r="Q1408" s="6" t="s">
        <v>49</v>
      </c>
      <c r="R1408" s="6" t="s">
        <v>49</v>
      </c>
      <c r="S1408" s="6" t="s">
        <v>49</v>
      </c>
      <c r="T1408" s="6" t="s">
        <v>49</v>
      </c>
      <c r="U1408" s="6" t="s">
        <v>49</v>
      </c>
      <c r="V1408" s="6" t="s">
        <v>49</v>
      </c>
      <c r="W1408" s="6" t="s">
        <v>49</v>
      </c>
      <c r="X1408" s="6" t="s">
        <v>49</v>
      </c>
      <c r="Y1408" s="6" t="s">
        <v>49</v>
      </c>
      <c r="Z1408" s="6" t="s">
        <v>49</v>
      </c>
      <c r="AA1408" s="9">
        <v>7</v>
      </c>
      <c r="AB1408" s="9">
        <v>14.6</v>
      </c>
      <c r="AC1408" s="9">
        <v>75</v>
      </c>
      <c r="AD1408" s="9" t="s">
        <v>1867</v>
      </c>
      <c r="AE1408" s="9" t="s">
        <v>72</v>
      </c>
      <c r="AF1408" s="5">
        <v>2</v>
      </c>
      <c r="AG1408" s="10">
        <f>VLOOKUP(B1408,[1]NPRS!$A$29:$O$1904,10,FALSE)</f>
        <v>8.68</v>
      </c>
      <c r="AH1408" s="5" t="s">
        <v>1698</v>
      </c>
      <c r="AI1408" s="6" t="str">
        <f>IF(VLOOKUP(B1408,'[1]intensive 2019'!$A$2:$E$145,1,TRUE)=B1408,"Y","N")</f>
        <v>N</v>
      </c>
      <c r="AJ1408" s="6" t="s">
        <v>50</v>
      </c>
      <c r="AK1408" s="5">
        <v>0</v>
      </c>
      <c r="AL1408" s="6" t="s">
        <v>50</v>
      </c>
      <c r="AM1408" s="6" t="s">
        <v>50</v>
      </c>
      <c r="AN1408" s="6" t="s">
        <v>50</v>
      </c>
      <c r="AO1408" s="6" t="s">
        <v>50</v>
      </c>
      <c r="AP1408" s="6" t="s">
        <v>50</v>
      </c>
    </row>
    <row r="1409" spans="1:42" hidden="1">
      <c r="A1409" s="5">
        <v>1408</v>
      </c>
      <c r="B1409" s="5" t="s">
        <v>2539</v>
      </c>
      <c r="C1409" s="6" t="str">
        <f>IF(VLOOKUP(B1409,'[1]Current Slope List'!$A$29:$M$1904,1,FALSE)=B1409,"Y","N")</f>
        <v>Y</v>
      </c>
      <c r="D1409" s="5" t="str">
        <f>VLOOKUP(B1409,'[1]Current Slope List'!$A$29:$M$1904,2,FALSE)</f>
        <v>11SW-A/R469</v>
      </c>
      <c r="E1409" s="5">
        <f>VLOOKUP(B1409,'[1]Current Slope List'!$A$29:$M$1904,3,FALSE)</f>
        <v>0</v>
      </c>
      <c r="F1409" s="6" t="str">
        <f t="shared" si="42"/>
        <v>WHOLE</v>
      </c>
      <c r="G1409" s="6" t="str">
        <f>VLOOKUP(B1409,'[1]Current Slope List'!$A$29:$M$1904,4,FALSE)</f>
        <v>CP,ML&amp;Wch</v>
      </c>
      <c r="H1409" s="6" t="str">
        <f>VLOOKUP(B1409,'[1]Current Slope List'!$A$29:$M$1904,5,FALSE)</f>
        <v>C-W</v>
      </c>
      <c r="I1409" s="6" t="s">
        <v>2476</v>
      </c>
      <c r="K1409" s="6" t="str">
        <f>VLOOKUP(B1409,'[1]Current Slope List'!$A$29:$M$1904,11,FALSE)</f>
        <v>SheungWan_SaiYingPun</v>
      </c>
      <c r="L1409" s="5" t="s">
        <v>2522</v>
      </c>
      <c r="M1409" s="5" t="s">
        <v>2523</v>
      </c>
      <c r="N1409" s="5" t="s">
        <v>1697</v>
      </c>
      <c r="O1409" s="7" t="s">
        <v>125</v>
      </c>
      <c r="P1409" s="6" t="s">
        <v>49</v>
      </c>
      <c r="Q1409" s="6" t="s">
        <v>49</v>
      </c>
      <c r="R1409" s="6" t="s">
        <v>49</v>
      </c>
      <c r="S1409" s="6" t="s">
        <v>49</v>
      </c>
      <c r="T1409" s="6" t="s">
        <v>49</v>
      </c>
      <c r="U1409" s="6" t="s">
        <v>49</v>
      </c>
      <c r="V1409" s="6" t="s">
        <v>49</v>
      </c>
      <c r="W1409" s="6" t="s">
        <v>49</v>
      </c>
      <c r="X1409" s="6" t="s">
        <v>49</v>
      </c>
      <c r="Y1409" s="6" t="s">
        <v>49</v>
      </c>
      <c r="Z1409" s="6" t="s">
        <v>49</v>
      </c>
      <c r="AA1409" s="9" t="s">
        <v>95</v>
      </c>
      <c r="AB1409" s="9" t="s">
        <v>1898</v>
      </c>
      <c r="AC1409" s="9" t="s">
        <v>55</v>
      </c>
      <c r="AD1409" s="9" t="s">
        <v>1867</v>
      </c>
      <c r="AE1409" s="9" t="s">
        <v>72</v>
      </c>
      <c r="AF1409" s="5">
        <v>2</v>
      </c>
      <c r="AG1409" s="10">
        <f>VLOOKUP(B1409,[1]NPRS!$A$29:$O$1904,10,FALSE)</f>
        <v>12.86</v>
      </c>
      <c r="AH1409" s="5" t="s">
        <v>1698</v>
      </c>
      <c r="AI1409" s="6" t="str">
        <f>IF(VLOOKUP(B1409,'[1]intensive 2019'!$A$2:$E$145,1,TRUE)=B1409,"Y","N")</f>
        <v>Y</v>
      </c>
      <c r="AJ1409" s="6" t="str">
        <f>IF(VLOOKUP(B1409,[1]PWI!$A$2:$B$239,1,FALSE)=B1409,"Y","N")</f>
        <v>Y</v>
      </c>
      <c r="AK1409" s="5">
        <v>9</v>
      </c>
      <c r="AL1409" s="6" t="s">
        <v>50</v>
      </c>
      <c r="AM1409" s="6" t="s">
        <v>50</v>
      </c>
      <c r="AN1409" s="6" t="s">
        <v>50</v>
      </c>
      <c r="AO1409" s="6" t="str">
        <f>IF(VLOOKUP(B1409,[1]Roadside!$B$2:$D$186,1,FALSE)=B1409,"Y","N")</f>
        <v>Y</v>
      </c>
      <c r="AP1409" s="6" t="s">
        <v>50</v>
      </c>
    </row>
    <row r="1410" spans="1:42" hidden="1">
      <c r="A1410" s="5">
        <v>1409</v>
      </c>
      <c r="B1410" s="5" t="s">
        <v>2540</v>
      </c>
      <c r="C1410" s="6" t="str">
        <f>IF(VLOOKUP(B1410,'[1]Current Slope List'!$A$29:$M$1904,1,FALSE)=B1410,"Y","N")</f>
        <v>Y</v>
      </c>
      <c r="D1410" s="5" t="str">
        <f>VLOOKUP(B1410,'[1]Current Slope List'!$A$29:$M$1904,2,FALSE)</f>
        <v>11SW-A/R470</v>
      </c>
      <c r="E1410" s="5">
        <f>VLOOKUP(B1410,'[1]Current Slope List'!$A$29:$M$1904,3,FALSE)</f>
        <v>0</v>
      </c>
      <c r="F1410" s="6" t="str">
        <f t="shared" si="42"/>
        <v>WHOLE</v>
      </c>
      <c r="G1410" s="6" t="str">
        <f>VLOOKUP(B1410,'[1]Current Slope List'!$A$29:$M$1904,4,FALSE)</f>
        <v>CP,ML&amp;Wch</v>
      </c>
      <c r="H1410" s="6" t="str">
        <f>VLOOKUP(B1410,'[1]Current Slope List'!$A$29:$M$1904,5,FALSE)</f>
        <v>C-W</v>
      </c>
      <c r="I1410" s="6" t="s">
        <v>2476</v>
      </c>
      <c r="K1410" s="6" t="str">
        <f>VLOOKUP(B1410,'[1]Current Slope List'!$A$29:$M$1904,11,FALSE)</f>
        <v>SheungWan_SaiYingPun</v>
      </c>
      <c r="L1410" s="5" t="s">
        <v>2522</v>
      </c>
      <c r="M1410" s="5" t="s">
        <v>2523</v>
      </c>
      <c r="N1410" s="5" t="s">
        <v>1697</v>
      </c>
      <c r="O1410" s="7" t="s">
        <v>125</v>
      </c>
      <c r="P1410" s="6" t="s">
        <v>49</v>
      </c>
      <c r="Q1410" s="6" t="s">
        <v>49</v>
      </c>
      <c r="R1410" s="6" t="s">
        <v>49</v>
      </c>
      <c r="S1410" s="6" t="s">
        <v>49</v>
      </c>
      <c r="T1410" s="6" t="s">
        <v>49</v>
      </c>
      <c r="U1410" s="6" t="s">
        <v>49</v>
      </c>
      <c r="V1410" s="6" t="s">
        <v>49</v>
      </c>
      <c r="W1410" s="6" t="s">
        <v>49</v>
      </c>
      <c r="X1410" s="6" t="s">
        <v>49</v>
      </c>
      <c r="Y1410" s="6" t="s">
        <v>49</v>
      </c>
      <c r="Z1410" s="6" t="s">
        <v>49</v>
      </c>
      <c r="AA1410" s="9" t="s">
        <v>157</v>
      </c>
      <c r="AB1410" s="9" t="s">
        <v>2541</v>
      </c>
      <c r="AC1410" s="9" t="s">
        <v>55</v>
      </c>
      <c r="AD1410" s="9" t="s">
        <v>352</v>
      </c>
      <c r="AE1410" s="9" t="s">
        <v>72</v>
      </c>
      <c r="AF1410" s="5">
        <v>2</v>
      </c>
      <c r="AG1410" s="10">
        <f>VLOOKUP(B1410,[1]NPRS!$A$29:$O$1904,10,FALSE)</f>
        <v>20.41</v>
      </c>
      <c r="AH1410" s="5" t="s">
        <v>1698</v>
      </c>
      <c r="AI1410" s="6" t="str">
        <f>IF(VLOOKUP(B1410,'[1]intensive 2019'!$A$2:$E$145,1,TRUE)=B1410,"Y","N")</f>
        <v>Y</v>
      </c>
      <c r="AJ1410" s="6" t="str">
        <f>IF(VLOOKUP(B1410,[1]PWI!$A$2:$B$239,1,FALSE)=B1410,"Y","N")</f>
        <v>Y</v>
      </c>
      <c r="AK1410" s="5">
        <v>6</v>
      </c>
      <c r="AL1410" s="6" t="str">
        <f>IF(VLOOKUP(B1410,[1]OVT_SWT!$A$2:$E$100,1,FALSE)=B1410,"Y","N")</f>
        <v>Y</v>
      </c>
      <c r="AM1410" s="6" t="s">
        <v>50</v>
      </c>
      <c r="AN1410" s="6" t="s">
        <v>50</v>
      </c>
      <c r="AO1410" s="6" t="str">
        <f>IF(VLOOKUP(B1410,[1]Roadside!$B$2:$D$186,1,FALSE)=B1410,"Y","N")</f>
        <v>Y</v>
      </c>
      <c r="AP1410" s="6" t="s">
        <v>50</v>
      </c>
    </row>
    <row r="1411" spans="1:42" hidden="1">
      <c r="A1411" s="5">
        <v>1410</v>
      </c>
      <c r="B1411" s="5" t="s">
        <v>2542</v>
      </c>
      <c r="C1411" s="6" t="str">
        <f>IF(VLOOKUP(B1411,'[1]Current Slope List'!$A$29:$M$1904,1,FALSE)=B1411,"Y","N")</f>
        <v>Y</v>
      </c>
      <c r="D1411" s="5" t="str">
        <f>VLOOKUP(B1411,'[1]Current Slope List'!$A$29:$M$1904,2,FALSE)</f>
        <v>11SW-A/R471</v>
      </c>
      <c r="E1411" s="5">
        <f>VLOOKUP(B1411,'[1]Current Slope List'!$A$29:$M$1904,3,FALSE)</f>
        <v>0</v>
      </c>
      <c r="F1411" s="6" t="str">
        <f t="shared" ref="F1411:F1474" si="44">IF(E1411=0,"WHOLE",E1411)</f>
        <v>WHOLE</v>
      </c>
      <c r="G1411" s="6" t="str">
        <f>VLOOKUP(B1411,'[1]Current Slope List'!$A$29:$M$1904,4,FALSE)</f>
        <v>CP,ML&amp;Wch</v>
      </c>
      <c r="H1411" s="6" t="str">
        <f>VLOOKUP(B1411,'[1]Current Slope List'!$A$29:$M$1904,5,FALSE)</f>
        <v>C-W</v>
      </c>
      <c r="I1411" s="6" t="s">
        <v>2476</v>
      </c>
      <c r="K1411" s="6" t="str">
        <f>VLOOKUP(B1411,'[1]Current Slope List'!$A$29:$M$1904,11,FALSE)</f>
        <v>SheungWan_SaiYingPun</v>
      </c>
      <c r="L1411" s="5" t="s">
        <v>2522</v>
      </c>
      <c r="M1411" s="5" t="s">
        <v>2523</v>
      </c>
      <c r="N1411" s="5" t="s">
        <v>1697</v>
      </c>
      <c r="O1411" s="7" t="s">
        <v>46</v>
      </c>
      <c r="P1411" s="6" t="s">
        <v>49</v>
      </c>
      <c r="Q1411" s="6" t="s">
        <v>49</v>
      </c>
      <c r="R1411" s="6" t="s">
        <v>49</v>
      </c>
      <c r="S1411" s="6" t="s">
        <v>49</v>
      </c>
      <c r="T1411" s="6" t="s">
        <v>49</v>
      </c>
      <c r="U1411" s="6" t="s">
        <v>49</v>
      </c>
      <c r="V1411" s="6" t="s">
        <v>49</v>
      </c>
      <c r="W1411" s="6" t="s">
        <v>49</v>
      </c>
      <c r="X1411" s="6" t="s">
        <v>49</v>
      </c>
      <c r="Y1411" s="6" t="s">
        <v>49</v>
      </c>
      <c r="Z1411" s="6" t="s">
        <v>49</v>
      </c>
      <c r="AA1411" s="9" t="s">
        <v>130</v>
      </c>
      <c r="AB1411" s="9" t="s">
        <v>288</v>
      </c>
      <c r="AC1411" s="9" t="s">
        <v>351</v>
      </c>
      <c r="AD1411" s="9" t="s">
        <v>392</v>
      </c>
      <c r="AE1411" s="9" t="s">
        <v>62</v>
      </c>
      <c r="AF1411" s="5">
        <v>2</v>
      </c>
      <c r="AG1411" s="10">
        <f>VLOOKUP(B1411,[1]NPRS!$A$29:$O$1904,10,FALSE)</f>
        <v>1.5</v>
      </c>
      <c r="AH1411" s="5" t="s">
        <v>1698</v>
      </c>
      <c r="AI1411" s="6" t="str">
        <f>IF(VLOOKUP(B1411,'[1]intensive 2019'!$A$2:$E$145,1,TRUE)=B1411,"Y","N")</f>
        <v>Y</v>
      </c>
      <c r="AJ1411" s="6" t="str">
        <f>IF(VLOOKUP(B1411,[1]PWI!$A$2:$B$239,1,FALSE)=B1411,"Y","N")</f>
        <v>Y</v>
      </c>
      <c r="AK1411" s="5">
        <v>3</v>
      </c>
      <c r="AL1411" s="6" t="s">
        <v>50</v>
      </c>
      <c r="AM1411" s="6" t="s">
        <v>50</v>
      </c>
      <c r="AN1411" s="6" t="s">
        <v>50</v>
      </c>
      <c r="AO1411" s="6" t="str">
        <f>IF(VLOOKUP(B1411,[1]Roadside!$B$2:$D$186,1,FALSE)=B1411,"Y","N")</f>
        <v>Y</v>
      </c>
      <c r="AP1411" s="6" t="str">
        <f>IF(VLOOKUP(D1411,[1]Greening!$A$4:$C$30,1,FALSE)=D1411,"Y","N")</f>
        <v>Y</v>
      </c>
    </row>
    <row r="1412" spans="1:42" hidden="1">
      <c r="A1412" s="5">
        <v>1411</v>
      </c>
      <c r="B1412" s="5" t="s">
        <v>2543</v>
      </c>
      <c r="C1412" s="6" t="str">
        <f>IF(VLOOKUP(B1412,'[1]Current Slope List'!$A$29:$M$1904,1,FALSE)=B1412,"Y","N")</f>
        <v>Y</v>
      </c>
      <c r="D1412" s="5" t="str">
        <f>VLOOKUP(B1412,'[1]Current Slope List'!$A$29:$M$1904,2,FALSE)</f>
        <v>11SW-A/R472</v>
      </c>
      <c r="E1412" s="5">
        <f>VLOOKUP(B1412,'[1]Current Slope List'!$A$29:$M$1904,3,FALSE)</f>
        <v>0</v>
      </c>
      <c r="F1412" s="6" t="str">
        <f t="shared" si="44"/>
        <v>WHOLE</v>
      </c>
      <c r="G1412" s="6" t="str">
        <f>VLOOKUP(B1412,'[1]Current Slope List'!$A$29:$M$1904,4,FALSE)</f>
        <v>CP,ML&amp;Wch</v>
      </c>
      <c r="H1412" s="6" t="str">
        <f>VLOOKUP(B1412,'[1]Current Slope List'!$A$29:$M$1904,5,FALSE)</f>
        <v>C-W</v>
      </c>
      <c r="I1412" s="6" t="s">
        <v>2476</v>
      </c>
      <c r="K1412" s="6" t="str">
        <f>VLOOKUP(B1412,'[1]Current Slope List'!$A$29:$M$1904,11,FALSE)</f>
        <v>SheungWan_SaiYingPun</v>
      </c>
      <c r="L1412" s="5" t="s">
        <v>2522</v>
      </c>
      <c r="M1412" s="5" t="s">
        <v>2523</v>
      </c>
      <c r="N1412" s="5" t="s">
        <v>1697</v>
      </c>
      <c r="O1412" s="7" t="s">
        <v>125</v>
      </c>
      <c r="P1412" s="6" t="s">
        <v>49</v>
      </c>
      <c r="Q1412" s="6" t="s">
        <v>49</v>
      </c>
      <c r="R1412" s="6" t="s">
        <v>49</v>
      </c>
      <c r="S1412" s="6" t="s">
        <v>49</v>
      </c>
      <c r="T1412" s="6" t="s">
        <v>49</v>
      </c>
      <c r="U1412" s="6" t="s">
        <v>49</v>
      </c>
      <c r="V1412" s="6" t="s">
        <v>49</v>
      </c>
      <c r="W1412" s="6" t="s">
        <v>49</v>
      </c>
      <c r="X1412" s="6" t="s">
        <v>49</v>
      </c>
      <c r="Y1412" s="6" t="s">
        <v>49</v>
      </c>
      <c r="Z1412" s="6" t="s">
        <v>49</v>
      </c>
      <c r="AA1412" s="9" t="s">
        <v>95</v>
      </c>
      <c r="AB1412" s="9" t="s">
        <v>71</v>
      </c>
      <c r="AC1412" s="9" t="s">
        <v>71</v>
      </c>
      <c r="AD1412" s="9" t="s">
        <v>392</v>
      </c>
      <c r="AE1412" s="9" t="s">
        <v>72</v>
      </c>
      <c r="AF1412" s="5">
        <v>2</v>
      </c>
      <c r="AG1412" s="10">
        <f>VLOOKUP(B1412,[1]NPRS!$A$29:$O$1904,10,FALSE)</f>
        <v>5.32</v>
      </c>
      <c r="AH1412" s="5" t="s">
        <v>1698</v>
      </c>
      <c r="AI1412" s="6" t="str">
        <f>IF(VLOOKUP(B1412,'[1]intensive 2019'!$A$2:$E$145,1,TRUE)=B1412,"Y","N")</f>
        <v>Y</v>
      </c>
      <c r="AJ1412" s="6" t="str">
        <f>IF(VLOOKUP(B1412,[1]PWI!$A$2:$B$239,1,FALSE)=B1412,"Y","N")</f>
        <v>Y</v>
      </c>
      <c r="AK1412" s="5">
        <v>7</v>
      </c>
      <c r="AL1412" s="6" t="s">
        <v>50</v>
      </c>
      <c r="AM1412" s="6" t="s">
        <v>50</v>
      </c>
      <c r="AN1412" s="6" t="s">
        <v>50</v>
      </c>
      <c r="AO1412" s="6" t="str">
        <f>IF(VLOOKUP(B1412,[1]Roadside!$B$2:$D$186,1,FALSE)=B1412,"Y","N")</f>
        <v>Y</v>
      </c>
      <c r="AP1412" s="6" t="s">
        <v>50</v>
      </c>
    </row>
    <row r="1413" spans="1:42" hidden="1">
      <c r="A1413" s="5">
        <v>1412</v>
      </c>
      <c r="B1413" s="5" t="s">
        <v>2544</v>
      </c>
      <c r="C1413" s="6" t="str">
        <f>IF(VLOOKUP(B1413,'[1]Current Slope List'!$A$29:$M$1904,1,FALSE)=B1413,"Y","N")</f>
        <v>Y</v>
      </c>
      <c r="D1413" s="5" t="str">
        <f>VLOOKUP(B1413,'[1]Current Slope List'!$A$29:$M$1904,2,FALSE)</f>
        <v>11SW-A/FR137</v>
      </c>
      <c r="E1413" s="5">
        <f>VLOOKUP(B1413,'[1]Current Slope List'!$A$29:$M$1904,3,FALSE)</f>
        <v>0</v>
      </c>
      <c r="F1413" s="6" t="str">
        <f t="shared" si="44"/>
        <v>WHOLE</v>
      </c>
      <c r="G1413" s="6" t="str">
        <f>VLOOKUP(B1413,'[1]Current Slope List'!$A$29:$M$1904,4,FALSE)</f>
        <v>CP,ML&amp;Wch</v>
      </c>
      <c r="H1413" s="6" t="str">
        <f>VLOOKUP(B1413,'[1]Current Slope List'!$A$29:$M$1904,5,FALSE)</f>
        <v>C-W</v>
      </c>
      <c r="I1413" s="6" t="s">
        <v>2476</v>
      </c>
      <c r="K1413" s="6" t="str">
        <f>VLOOKUP(B1413,'[1]Current Slope List'!$A$29:$M$1904,11,FALSE)</f>
        <v>SheungWan_SaiYingPun</v>
      </c>
      <c r="L1413" s="5" t="s">
        <v>2545</v>
      </c>
      <c r="M1413" s="5" t="s">
        <v>2546</v>
      </c>
      <c r="N1413" s="5" t="s">
        <v>1697</v>
      </c>
      <c r="O1413" s="7" t="s">
        <v>46</v>
      </c>
      <c r="P1413" s="7">
        <v>40</v>
      </c>
      <c r="Q1413" s="7">
        <v>5</v>
      </c>
      <c r="R1413" s="7">
        <v>25</v>
      </c>
      <c r="S1413" s="7">
        <f t="shared" ref="S1413:S1476" si="45">SUM(Q1413*R1413)</f>
        <v>125</v>
      </c>
      <c r="T1413" s="17">
        <v>0</v>
      </c>
      <c r="U1413" s="12">
        <v>0.6</v>
      </c>
      <c r="V1413" s="12">
        <v>0.4</v>
      </c>
      <c r="W1413" s="12">
        <v>0</v>
      </c>
      <c r="X1413" s="12">
        <v>0</v>
      </c>
      <c r="Y1413" s="6" t="s">
        <v>61</v>
      </c>
      <c r="Z1413" s="6" t="s">
        <v>62</v>
      </c>
      <c r="AA1413" s="9" t="s">
        <v>2547</v>
      </c>
      <c r="AB1413" s="9" t="s">
        <v>249</v>
      </c>
      <c r="AC1413" s="9" t="s">
        <v>71</v>
      </c>
      <c r="AD1413" s="9" t="s">
        <v>352</v>
      </c>
      <c r="AE1413" s="9" t="s">
        <v>72</v>
      </c>
      <c r="AF1413" s="5">
        <v>1</v>
      </c>
      <c r="AG1413" s="10">
        <f>VLOOKUP(B1413,[1]NPRS!$A$29:$O$1904,10,FALSE)</f>
        <v>191.05</v>
      </c>
      <c r="AH1413" s="5" t="s">
        <v>1698</v>
      </c>
      <c r="AI1413" s="6" t="str">
        <f>IF(VLOOKUP(B1413,'[1]intensive 2019'!$A$2:$E$145,1,TRUE)=B1413,"Y","N")</f>
        <v>N</v>
      </c>
      <c r="AJ1413" s="6" t="str">
        <f>IF(VLOOKUP(B1413,[1]PWI!$A$2:$B$239,1,FALSE)=B1413,"Y","N")</f>
        <v>Y</v>
      </c>
      <c r="AK1413" s="5">
        <v>2</v>
      </c>
      <c r="AL1413" s="6" t="s">
        <v>50</v>
      </c>
      <c r="AM1413" s="6" t="s">
        <v>50</v>
      </c>
      <c r="AN1413" s="6" t="s">
        <v>50</v>
      </c>
      <c r="AO1413" s="6" t="s">
        <v>50</v>
      </c>
      <c r="AP1413" s="6" t="s">
        <v>50</v>
      </c>
    </row>
    <row r="1414" spans="1:42" hidden="1">
      <c r="A1414" s="5">
        <v>1413</v>
      </c>
      <c r="B1414" s="5" t="s">
        <v>2548</v>
      </c>
      <c r="C1414" s="6" t="str">
        <f>IF(VLOOKUP(B1414,'[1]Current Slope List'!$A$29:$M$1904,1,FALSE)=B1414,"Y","N")</f>
        <v>Y</v>
      </c>
      <c r="D1414" s="5" t="str">
        <f>VLOOKUP(B1414,'[1]Current Slope List'!$A$29:$M$1904,2,FALSE)</f>
        <v>11SW-A/FR199</v>
      </c>
      <c r="E1414" s="5">
        <f>VLOOKUP(B1414,'[1]Current Slope List'!$A$29:$M$1904,3,FALSE)</f>
        <v>0</v>
      </c>
      <c r="F1414" s="6" t="str">
        <f t="shared" si="44"/>
        <v>WHOLE</v>
      </c>
      <c r="G1414" s="6" t="str">
        <f>VLOOKUP(B1414,'[1]Current Slope List'!$A$29:$M$1904,4,FALSE)</f>
        <v>CP,ML&amp;Wch</v>
      </c>
      <c r="H1414" s="6" t="str">
        <f>VLOOKUP(B1414,'[1]Current Slope List'!$A$29:$M$1904,5,FALSE)</f>
        <v>C-W</v>
      </c>
      <c r="I1414" s="6" t="s">
        <v>2476</v>
      </c>
      <c r="K1414" s="6" t="str">
        <f>VLOOKUP(B1414,'[1]Current Slope List'!$A$29:$M$1904,11,FALSE)</f>
        <v>SheungWan_SaiYingPun</v>
      </c>
      <c r="L1414" s="5" t="s">
        <v>2545</v>
      </c>
      <c r="M1414" s="5" t="s">
        <v>2546</v>
      </c>
      <c r="N1414" s="5" t="s">
        <v>1697</v>
      </c>
      <c r="O1414" s="7" t="s">
        <v>125</v>
      </c>
      <c r="P1414" s="7">
        <v>30</v>
      </c>
      <c r="Q1414" s="7">
        <v>8.5</v>
      </c>
      <c r="R1414" s="7">
        <v>37</v>
      </c>
      <c r="S1414" s="7">
        <f t="shared" si="45"/>
        <v>314.5</v>
      </c>
      <c r="T1414" s="17">
        <v>0</v>
      </c>
      <c r="U1414" s="12">
        <v>0</v>
      </c>
      <c r="V1414" s="12">
        <v>0</v>
      </c>
      <c r="W1414" s="12">
        <v>1</v>
      </c>
      <c r="X1414" s="12">
        <v>0</v>
      </c>
      <c r="Y1414" s="6" t="s">
        <v>61</v>
      </c>
      <c r="Z1414" s="6" t="s">
        <v>72</v>
      </c>
      <c r="AA1414" s="9" t="s">
        <v>270</v>
      </c>
      <c r="AB1414" s="9" t="s">
        <v>476</v>
      </c>
      <c r="AC1414" s="9" t="s">
        <v>71</v>
      </c>
      <c r="AD1414" s="9" t="s">
        <v>352</v>
      </c>
      <c r="AE1414" s="9" t="s">
        <v>62</v>
      </c>
      <c r="AF1414" s="5">
        <v>1</v>
      </c>
      <c r="AG1414" s="10">
        <f>VLOOKUP(B1414,[1]NPRS!$A$29:$O$1904,10,FALSE)</f>
        <v>0</v>
      </c>
      <c r="AH1414" s="5" t="s">
        <v>1698</v>
      </c>
      <c r="AI1414" s="6" t="str">
        <f>IF(VLOOKUP(B1414,'[1]intensive 2019'!$A$2:$E$145,1,TRUE)=B1414,"Y","N")</f>
        <v>Y</v>
      </c>
      <c r="AJ1414" s="6" t="s">
        <v>50</v>
      </c>
      <c r="AK1414" s="5">
        <v>8</v>
      </c>
      <c r="AL1414" s="6" t="s">
        <v>50</v>
      </c>
      <c r="AM1414" s="6" t="s">
        <v>50</v>
      </c>
      <c r="AN1414" s="6" t="s">
        <v>50</v>
      </c>
      <c r="AO1414" s="6" t="s">
        <v>50</v>
      </c>
      <c r="AP1414" s="6" t="s">
        <v>50</v>
      </c>
    </row>
    <row r="1415" spans="1:42" hidden="1">
      <c r="A1415" s="5">
        <v>1414</v>
      </c>
      <c r="B1415" s="5" t="s">
        <v>2549</v>
      </c>
      <c r="C1415" s="6" t="str">
        <f>IF(VLOOKUP(B1415,'[1]Current Slope List'!$A$29:$M$1904,1,FALSE)=B1415,"Y","N")</f>
        <v>Y</v>
      </c>
      <c r="D1415" s="5" t="str">
        <f>VLOOKUP(B1415,'[1]Current Slope List'!$A$29:$M$1904,2,FALSE)</f>
        <v>11SW-A/R83</v>
      </c>
      <c r="E1415" s="5">
        <f>VLOOKUP(B1415,'[1]Current Slope List'!$A$29:$M$1904,3,FALSE)</f>
        <v>0</v>
      </c>
      <c r="F1415" s="6" t="str">
        <f t="shared" si="44"/>
        <v>WHOLE</v>
      </c>
      <c r="G1415" s="6" t="str">
        <f>VLOOKUP(B1415,'[1]Current Slope List'!$A$29:$M$1904,4,FALSE)</f>
        <v>CP,ML&amp;Wch</v>
      </c>
      <c r="H1415" s="6" t="str">
        <f>VLOOKUP(B1415,'[1]Current Slope List'!$A$29:$M$1904,5,FALSE)</f>
        <v>C-W</v>
      </c>
      <c r="I1415" s="6" t="s">
        <v>2476</v>
      </c>
      <c r="K1415" s="6" t="str">
        <f>VLOOKUP(B1415,'[1]Current Slope List'!$A$29:$M$1904,11,FALSE)</f>
        <v>SheungWan_SaiYingPun</v>
      </c>
      <c r="L1415" s="5" t="s">
        <v>2545</v>
      </c>
      <c r="M1415" s="5" t="s">
        <v>2546</v>
      </c>
      <c r="N1415" s="5" t="s">
        <v>1697</v>
      </c>
      <c r="O1415" s="7" t="s">
        <v>125</v>
      </c>
      <c r="P1415" s="6" t="s">
        <v>49</v>
      </c>
      <c r="Q1415" s="6" t="s">
        <v>49</v>
      </c>
      <c r="R1415" s="6" t="s">
        <v>49</v>
      </c>
      <c r="S1415" s="6" t="s">
        <v>49</v>
      </c>
      <c r="T1415" s="6" t="s">
        <v>49</v>
      </c>
      <c r="U1415" s="6" t="s">
        <v>49</v>
      </c>
      <c r="V1415" s="6" t="s">
        <v>49</v>
      </c>
      <c r="W1415" s="6" t="s">
        <v>49</v>
      </c>
      <c r="X1415" s="6" t="s">
        <v>49</v>
      </c>
      <c r="Y1415" s="6" t="s">
        <v>49</v>
      </c>
      <c r="Z1415" s="6" t="s">
        <v>49</v>
      </c>
      <c r="AA1415" s="9" t="s">
        <v>2550</v>
      </c>
      <c r="AB1415" s="9" t="s">
        <v>2551</v>
      </c>
      <c r="AC1415" s="9" t="s">
        <v>128</v>
      </c>
      <c r="AD1415" s="9" t="s">
        <v>398</v>
      </c>
      <c r="AE1415" s="9" t="s">
        <v>2552</v>
      </c>
      <c r="AF1415" s="5">
        <v>2</v>
      </c>
      <c r="AG1415" s="10">
        <f>VLOOKUP(B1415,[1]NPRS!$A$29:$O$1904,10,FALSE)</f>
        <v>953.53</v>
      </c>
      <c r="AH1415" s="5" t="s">
        <v>1728</v>
      </c>
      <c r="AI1415" s="6" t="str">
        <f>IF(VLOOKUP(B1415,'[1]intensive 2019'!$A$2:$E$145,1,TRUE)=B1415,"Y","N")</f>
        <v>N</v>
      </c>
      <c r="AJ1415" s="6" t="s">
        <v>50</v>
      </c>
      <c r="AL1415" s="6" t="s">
        <v>50</v>
      </c>
      <c r="AM1415" s="6" t="s">
        <v>50</v>
      </c>
      <c r="AN1415" s="6" t="s">
        <v>50</v>
      </c>
      <c r="AO1415" s="6" t="s">
        <v>50</v>
      </c>
      <c r="AP1415" s="6" t="s">
        <v>50</v>
      </c>
    </row>
    <row r="1416" spans="1:42" hidden="1">
      <c r="A1416" s="5">
        <v>1415</v>
      </c>
      <c r="B1416" s="5" t="s">
        <v>2553</v>
      </c>
      <c r="C1416" s="6" t="str">
        <f>IF(VLOOKUP(B1416,'[1]Current Slope List'!$A$29:$M$1904,1,FALSE)=B1416,"Y","N")</f>
        <v>Y</v>
      </c>
      <c r="D1416" s="5" t="str">
        <f>VLOOKUP(B1416,'[1]Current Slope List'!$A$29:$M$1904,2,FALSE)</f>
        <v>11SW-A/R97</v>
      </c>
      <c r="E1416" s="5">
        <f>VLOOKUP(B1416,'[1]Current Slope List'!$A$29:$M$1904,3,FALSE)</f>
        <v>0</v>
      </c>
      <c r="F1416" s="6" t="str">
        <f t="shared" si="44"/>
        <v>WHOLE</v>
      </c>
      <c r="G1416" s="6" t="str">
        <f>VLOOKUP(B1416,'[1]Current Slope List'!$A$29:$M$1904,4,FALSE)</f>
        <v>CP,ML&amp;Wch</v>
      </c>
      <c r="H1416" s="6" t="str">
        <f>VLOOKUP(B1416,'[1]Current Slope List'!$A$29:$M$1904,5,FALSE)</f>
        <v>C-W</v>
      </c>
      <c r="I1416" s="6" t="s">
        <v>2476</v>
      </c>
      <c r="K1416" s="6" t="str">
        <f>VLOOKUP(B1416,'[1]Current Slope List'!$A$29:$M$1904,11,FALSE)</f>
        <v>SheungWan_SaiYingPun</v>
      </c>
      <c r="L1416" s="5" t="s">
        <v>2545</v>
      </c>
      <c r="M1416" s="5" t="s">
        <v>2546</v>
      </c>
      <c r="N1416" s="5" t="s">
        <v>1697</v>
      </c>
      <c r="O1416" s="7" t="s">
        <v>46</v>
      </c>
      <c r="P1416" s="6" t="s">
        <v>49</v>
      </c>
      <c r="Q1416" s="6" t="s">
        <v>49</v>
      </c>
      <c r="R1416" s="6" t="s">
        <v>49</v>
      </c>
      <c r="S1416" s="6" t="s">
        <v>49</v>
      </c>
      <c r="T1416" s="6" t="s">
        <v>49</v>
      </c>
      <c r="U1416" s="6" t="s">
        <v>49</v>
      </c>
      <c r="V1416" s="6" t="s">
        <v>49</v>
      </c>
      <c r="W1416" s="6" t="s">
        <v>49</v>
      </c>
      <c r="X1416" s="6" t="s">
        <v>49</v>
      </c>
      <c r="Y1416" s="6" t="s">
        <v>49</v>
      </c>
      <c r="Z1416" s="6" t="s">
        <v>49</v>
      </c>
      <c r="AA1416" s="9" t="s">
        <v>157</v>
      </c>
      <c r="AB1416" s="9">
        <v>10</v>
      </c>
      <c r="AC1416" s="9" t="s">
        <v>71</v>
      </c>
      <c r="AD1416" s="9" t="s">
        <v>352</v>
      </c>
      <c r="AE1416" s="9" t="s">
        <v>72</v>
      </c>
      <c r="AF1416" s="5">
        <v>3</v>
      </c>
      <c r="AG1416" s="10">
        <f>VLOOKUP(B1416,[1]NPRS!$A$29:$O$1904,10,FALSE)</f>
        <v>0.03</v>
      </c>
      <c r="AH1416" s="5" t="s">
        <v>1728</v>
      </c>
      <c r="AI1416" s="6" t="str">
        <f>IF(VLOOKUP(B1416,'[1]intensive 2019'!$A$2:$E$145,1,TRUE)=B1416,"Y","N")</f>
        <v>N</v>
      </c>
      <c r="AJ1416" s="6" t="s">
        <v>50</v>
      </c>
      <c r="AL1416" s="6" t="s">
        <v>50</v>
      </c>
      <c r="AM1416" s="6" t="s">
        <v>50</v>
      </c>
      <c r="AN1416" s="6" t="s">
        <v>50</v>
      </c>
      <c r="AO1416" s="6" t="s">
        <v>50</v>
      </c>
      <c r="AP1416" s="6" t="s">
        <v>50</v>
      </c>
    </row>
    <row r="1417" spans="1:42" hidden="1">
      <c r="A1417" s="5">
        <v>1416</v>
      </c>
      <c r="B1417" s="5" t="s">
        <v>2554</v>
      </c>
      <c r="C1417" s="6" t="str">
        <f>IF(VLOOKUP(B1417,'[1]Current Slope List'!$A$29:$M$1904,1,FALSE)=B1417,"Y","N")</f>
        <v>Y</v>
      </c>
      <c r="D1417" s="5" t="str">
        <f>VLOOKUP(B1417,'[1]Current Slope List'!$A$29:$M$1904,2,FALSE)</f>
        <v>11SE-A/C849</v>
      </c>
      <c r="E1417" s="5">
        <f>VLOOKUP(B1417,'[1]Current Slope List'!$A$29:$M$1904,3,FALSE)</f>
        <v>2</v>
      </c>
      <c r="F1417" s="6">
        <f t="shared" si="44"/>
        <v>2</v>
      </c>
      <c r="G1417" s="6" t="str">
        <f>VLOOKUP(B1417,'[1]Current Slope List'!$A$29:$M$1904,4,FALSE)</f>
        <v>E</v>
      </c>
      <c r="H1417" s="6" t="str">
        <f>VLOOKUP(B1417,'[1]Current Slope List'!$A$29:$M$1904,5,FALSE)</f>
        <v>SKW&amp;Is-S</v>
      </c>
      <c r="I1417" s="6" t="s">
        <v>2555</v>
      </c>
      <c r="K1417" s="6" t="str">
        <f>VLOOKUP(B1417,'[1]Current Slope List'!$A$29:$M$1904,11,FALSE)</f>
        <v>ShauKeiWan_SaiWanHo</v>
      </c>
      <c r="L1417" s="5" t="s">
        <v>2556</v>
      </c>
      <c r="M1417" s="5" t="s">
        <v>2557</v>
      </c>
      <c r="N1417" s="5" t="s">
        <v>1981</v>
      </c>
      <c r="O1417" s="7" t="s">
        <v>125</v>
      </c>
      <c r="P1417" s="7">
        <v>70</v>
      </c>
      <c r="Q1417" s="7">
        <v>12</v>
      </c>
      <c r="R1417" s="7">
        <v>55</v>
      </c>
      <c r="S1417" s="7">
        <f t="shared" si="45"/>
        <v>660</v>
      </c>
      <c r="T1417" s="17">
        <v>0</v>
      </c>
      <c r="U1417" s="12">
        <v>0</v>
      </c>
      <c r="V1417" s="17">
        <v>0</v>
      </c>
      <c r="W1417" s="12">
        <v>1</v>
      </c>
      <c r="X1417" s="12">
        <v>0</v>
      </c>
      <c r="Y1417" s="6" t="s">
        <v>84</v>
      </c>
      <c r="Z1417" s="6" t="s">
        <v>72</v>
      </c>
      <c r="AA1417" s="9" t="s">
        <v>116</v>
      </c>
      <c r="AB1417" s="9" t="s">
        <v>116</v>
      </c>
      <c r="AC1417" s="9" t="s">
        <v>116</v>
      </c>
      <c r="AD1417" s="9" t="s">
        <v>116</v>
      </c>
      <c r="AE1417" s="9" t="s">
        <v>49</v>
      </c>
      <c r="AF1417" s="5">
        <v>1</v>
      </c>
      <c r="AG1417" s="10">
        <f>VLOOKUP(B1417,[1]NPRS!$A$29:$O$1904,10,FALSE)</f>
        <v>0</v>
      </c>
      <c r="AH1417" s="5" t="s">
        <v>1698</v>
      </c>
      <c r="AI1417" s="6" t="str">
        <f>IF(VLOOKUP(B1417,'[1]intensive 2019'!$A$2:$E$145,1,TRUE)=B1417,"Y","N")</f>
        <v>N</v>
      </c>
      <c r="AJ1417" s="6" t="s">
        <v>50</v>
      </c>
      <c r="AK1417" s="5">
        <v>1</v>
      </c>
      <c r="AL1417" s="6" t="s">
        <v>50</v>
      </c>
      <c r="AM1417" s="6" t="s">
        <v>50</v>
      </c>
      <c r="AN1417" s="6" t="s">
        <v>50</v>
      </c>
      <c r="AO1417" s="6" t="s">
        <v>50</v>
      </c>
      <c r="AP1417" s="6" t="s">
        <v>50</v>
      </c>
    </row>
    <row r="1418" spans="1:42" hidden="1">
      <c r="A1418" s="5">
        <v>1417</v>
      </c>
      <c r="B1418" s="5" t="s">
        <v>2558</v>
      </c>
      <c r="C1418" s="6" t="str">
        <f>IF(VLOOKUP(B1418,'[1]Current Slope List'!$A$29:$M$1904,1,FALSE)=B1418,"Y","N")</f>
        <v>Y</v>
      </c>
      <c r="D1418" s="5" t="str">
        <f>VLOOKUP(B1418,'[1]Current Slope List'!$A$29:$M$1904,2,FALSE)</f>
        <v>11SE-A/F422</v>
      </c>
      <c r="E1418" s="5">
        <f>VLOOKUP(B1418,'[1]Current Slope List'!$A$29:$M$1904,3,FALSE)</f>
        <v>0</v>
      </c>
      <c r="F1418" s="6" t="str">
        <f t="shared" si="44"/>
        <v>WHOLE</v>
      </c>
      <c r="G1418" s="6" t="str">
        <f>VLOOKUP(B1418,'[1]Current Slope List'!$A$29:$M$1904,4,FALSE)</f>
        <v>E</v>
      </c>
      <c r="H1418" s="6" t="str">
        <f>VLOOKUP(B1418,'[1]Current Slope List'!$A$29:$M$1904,5,FALSE)</f>
        <v>SKW&amp;Is-S</v>
      </c>
      <c r="I1418" s="6" t="s">
        <v>2555</v>
      </c>
      <c r="K1418" s="6" t="str">
        <f>VLOOKUP(B1418,'[1]Current Slope List'!$A$29:$M$1904,11,FALSE)</f>
        <v>ShauKeiWan_SaiWanHo</v>
      </c>
      <c r="L1418" s="5" t="s">
        <v>2556</v>
      </c>
      <c r="M1418" s="5" t="s">
        <v>2557</v>
      </c>
      <c r="N1418" s="5" t="s">
        <v>1981</v>
      </c>
      <c r="O1418" s="7" t="s">
        <v>125</v>
      </c>
      <c r="P1418" s="7">
        <v>30</v>
      </c>
      <c r="Q1418" s="7">
        <v>7.5</v>
      </c>
      <c r="R1418" s="7">
        <v>55</v>
      </c>
      <c r="S1418" s="7">
        <f t="shared" si="45"/>
        <v>412.5</v>
      </c>
      <c r="T1418" s="17">
        <v>0</v>
      </c>
      <c r="U1418" s="12">
        <v>1</v>
      </c>
      <c r="V1418" s="17">
        <v>0</v>
      </c>
      <c r="W1418" s="12">
        <v>0</v>
      </c>
      <c r="X1418" s="12">
        <v>0</v>
      </c>
      <c r="Y1418" s="6" t="s">
        <v>61</v>
      </c>
      <c r="Z1418" s="6" t="s">
        <v>62</v>
      </c>
      <c r="AA1418" s="9" t="s">
        <v>116</v>
      </c>
      <c r="AB1418" s="9" t="s">
        <v>116</v>
      </c>
      <c r="AC1418" s="9" t="s">
        <v>116</v>
      </c>
      <c r="AD1418" s="9" t="s">
        <v>116</v>
      </c>
      <c r="AE1418" s="9" t="s">
        <v>49</v>
      </c>
      <c r="AF1418" s="5">
        <v>2</v>
      </c>
      <c r="AG1418" s="10">
        <f>VLOOKUP(B1418,[1]NPRS!$A$29:$O$1904,10,FALSE)</f>
        <v>0</v>
      </c>
      <c r="AH1418" s="5" t="s">
        <v>1698</v>
      </c>
      <c r="AI1418" s="6" t="str">
        <f>IF(VLOOKUP(B1418,'[1]intensive 2019'!$A$2:$E$145,1,TRUE)=B1418,"Y","N")</f>
        <v>N</v>
      </c>
      <c r="AJ1418" s="6" t="s">
        <v>50</v>
      </c>
      <c r="AK1418" s="5">
        <v>25</v>
      </c>
      <c r="AL1418" s="6" t="s">
        <v>50</v>
      </c>
      <c r="AM1418" s="6" t="s">
        <v>50</v>
      </c>
      <c r="AN1418" s="6" t="s">
        <v>50</v>
      </c>
      <c r="AO1418" s="6" t="s">
        <v>50</v>
      </c>
      <c r="AP1418" s="6" t="s">
        <v>50</v>
      </c>
    </row>
    <row r="1419" spans="1:42" hidden="1">
      <c r="A1419" s="5">
        <v>1418</v>
      </c>
      <c r="B1419" s="5" t="s">
        <v>2559</v>
      </c>
      <c r="C1419" s="6" t="str">
        <f>IF(VLOOKUP(B1419,'[1]Current Slope List'!$A$29:$M$1904,1,FALSE)=B1419,"Y","N")</f>
        <v>Y</v>
      </c>
      <c r="D1419" s="5" t="str">
        <f>VLOOKUP(B1419,'[1]Current Slope List'!$A$29:$M$1904,2,FALSE)</f>
        <v>11SE-B/C127</v>
      </c>
      <c r="E1419" s="5" t="str">
        <f>VLOOKUP(B1419,'[1]Current Slope List'!$A$29:$M$1904,3,FALSE)</f>
        <v>1,2</v>
      </c>
      <c r="F1419" s="6" t="str">
        <f t="shared" si="44"/>
        <v>1,2</v>
      </c>
      <c r="G1419" s="6" t="str">
        <f>VLOOKUP(B1419,'[1]Current Slope List'!$A$29:$M$1904,4,FALSE)</f>
        <v>E</v>
      </c>
      <c r="H1419" s="6" t="str">
        <f>VLOOKUP(B1419,'[1]Current Slope List'!$A$29:$M$1904,5,FALSE)</f>
        <v>SKW&amp;Is-S</v>
      </c>
      <c r="I1419" s="6" t="s">
        <v>2555</v>
      </c>
      <c r="K1419" s="6" t="str">
        <f>VLOOKUP(B1419,'[1]Current Slope List'!$A$29:$M$1904,11,FALSE)</f>
        <v>ShauKeiWan_SaiWanHo</v>
      </c>
      <c r="L1419" s="5" t="s">
        <v>2560</v>
      </c>
      <c r="M1419" s="5" t="s">
        <v>2561</v>
      </c>
      <c r="N1419" s="5" t="s">
        <v>2562</v>
      </c>
      <c r="O1419" s="7" t="s">
        <v>46</v>
      </c>
      <c r="P1419" s="7">
        <v>80</v>
      </c>
      <c r="Q1419" s="7">
        <v>8</v>
      </c>
      <c r="R1419" s="7">
        <v>70</v>
      </c>
      <c r="S1419" s="7">
        <f t="shared" si="45"/>
        <v>560</v>
      </c>
      <c r="T1419" s="17">
        <v>0.25</v>
      </c>
      <c r="U1419" s="12">
        <v>0.2</v>
      </c>
      <c r="V1419" s="17">
        <v>0</v>
      </c>
      <c r="W1419" s="12">
        <v>0</v>
      </c>
      <c r="X1419" s="12">
        <v>0.55000000000000004</v>
      </c>
      <c r="Y1419" s="6" t="s">
        <v>1701</v>
      </c>
      <c r="Z1419" s="6" t="s">
        <v>62</v>
      </c>
      <c r="AA1419" s="9" t="s">
        <v>116</v>
      </c>
      <c r="AB1419" s="9" t="s">
        <v>116</v>
      </c>
      <c r="AC1419" s="9" t="s">
        <v>116</v>
      </c>
      <c r="AD1419" s="9" t="s">
        <v>116</v>
      </c>
      <c r="AE1419" s="9" t="s">
        <v>49</v>
      </c>
      <c r="AF1419" s="5">
        <v>1</v>
      </c>
      <c r="AG1419" s="10">
        <f>VLOOKUP(B1419,[1]NPRS!$A$29:$O$1904,10,FALSE)</f>
        <v>0</v>
      </c>
      <c r="AH1419" s="5" t="s">
        <v>1698</v>
      </c>
      <c r="AI1419" s="6" t="str">
        <f>IF(VLOOKUP(B1419,'[1]intensive 2019'!$A$2:$E$145,1,TRUE)=B1419,"Y","N")</f>
        <v>N</v>
      </c>
      <c r="AJ1419" s="6" t="str">
        <f>IF(VLOOKUP(B1419,[1]PWI!$A$2:$B$239,1,FALSE)=B1419,"Y","N")</f>
        <v>Y</v>
      </c>
      <c r="AK1419" s="5">
        <v>16</v>
      </c>
      <c r="AL1419" s="6" t="s">
        <v>50</v>
      </c>
      <c r="AM1419" s="6" t="s">
        <v>50</v>
      </c>
      <c r="AN1419" s="6" t="s">
        <v>50</v>
      </c>
      <c r="AO1419" s="6" t="str">
        <f>IF(VLOOKUP(B1419,[1]Roadside!$B$2:$D$186,1,FALSE)=B1419,"Y","N")</f>
        <v>Y</v>
      </c>
      <c r="AP1419" s="6" t="s">
        <v>50</v>
      </c>
    </row>
    <row r="1420" spans="1:42" hidden="1">
      <c r="A1420" s="5">
        <v>1419</v>
      </c>
      <c r="B1420" s="5" t="s">
        <v>2563</v>
      </c>
      <c r="C1420" s="6" t="str">
        <f>IF(VLOOKUP(B1420,'[1]Current Slope List'!$A$29:$M$1904,1,FALSE)=B1420,"Y","N")</f>
        <v>Y</v>
      </c>
      <c r="D1420" s="5" t="str">
        <f>VLOOKUP(B1420,'[1]Current Slope List'!$A$29:$M$1904,2,FALSE)</f>
        <v>11SE-B/C154</v>
      </c>
      <c r="E1420" s="5">
        <f>VLOOKUP(B1420,'[1]Current Slope List'!$A$29:$M$1904,3,FALSE)</f>
        <v>0</v>
      </c>
      <c r="F1420" s="6" t="str">
        <f t="shared" si="44"/>
        <v>WHOLE</v>
      </c>
      <c r="G1420" s="6" t="str">
        <f>VLOOKUP(B1420,'[1]Current Slope List'!$A$29:$M$1904,4,FALSE)</f>
        <v>E</v>
      </c>
      <c r="H1420" s="6" t="str">
        <f>VLOOKUP(B1420,'[1]Current Slope List'!$A$29:$M$1904,5,FALSE)</f>
        <v>SKW&amp;Is-S</v>
      </c>
      <c r="I1420" s="6" t="s">
        <v>2555</v>
      </c>
      <c r="K1420" s="6" t="str">
        <f>VLOOKUP(B1420,'[1]Current Slope List'!$A$29:$M$1904,11,FALSE)</f>
        <v>ShauKeiWan_SaiWanHo</v>
      </c>
      <c r="L1420" s="5" t="s">
        <v>2560</v>
      </c>
      <c r="M1420" s="5" t="s">
        <v>2561</v>
      </c>
      <c r="N1420" s="5" t="s">
        <v>1697</v>
      </c>
      <c r="O1420" s="7" t="s">
        <v>46</v>
      </c>
      <c r="P1420" s="7">
        <v>30</v>
      </c>
      <c r="Q1420" s="7">
        <v>4</v>
      </c>
      <c r="R1420" s="7">
        <v>62</v>
      </c>
      <c r="S1420" s="7">
        <f t="shared" si="45"/>
        <v>248</v>
      </c>
      <c r="T1420" s="17">
        <v>0</v>
      </c>
      <c r="U1420" s="12">
        <v>0.8</v>
      </c>
      <c r="V1420" s="17">
        <v>0</v>
      </c>
      <c r="W1420" s="12">
        <v>0</v>
      </c>
      <c r="X1420" s="12">
        <v>0.2</v>
      </c>
      <c r="Y1420" s="6" t="s">
        <v>61</v>
      </c>
      <c r="Z1420" s="6" t="s">
        <v>62</v>
      </c>
      <c r="AA1420" s="9" t="s">
        <v>116</v>
      </c>
      <c r="AB1420" s="9" t="s">
        <v>116</v>
      </c>
      <c r="AC1420" s="9" t="s">
        <v>116</v>
      </c>
      <c r="AD1420" s="9" t="s">
        <v>116</v>
      </c>
      <c r="AE1420" s="9" t="s">
        <v>49</v>
      </c>
      <c r="AF1420" s="5">
        <v>2</v>
      </c>
      <c r="AG1420" s="10">
        <f>VLOOKUP(B1420,[1]NPRS!$A$29:$O$1904,10,FALSE)</f>
        <v>11.69</v>
      </c>
      <c r="AH1420" s="5" t="s">
        <v>1698</v>
      </c>
      <c r="AI1420" s="6" t="str">
        <f>IF(VLOOKUP(B1420,'[1]intensive 2019'!$A$2:$E$145,1,TRUE)=B1420,"Y","N")</f>
        <v>N</v>
      </c>
      <c r="AJ1420" s="6" t="str">
        <f>IF(VLOOKUP(B1420,[1]PWI!$A$2:$B$239,1,FALSE)=B1420,"Y","N")</f>
        <v>Y</v>
      </c>
      <c r="AK1420" s="5">
        <v>6</v>
      </c>
      <c r="AL1420" s="6" t="s">
        <v>50</v>
      </c>
      <c r="AM1420" s="6" t="s">
        <v>50</v>
      </c>
      <c r="AN1420" s="6" t="s">
        <v>50</v>
      </c>
      <c r="AO1420" s="6" t="str">
        <f>IF(VLOOKUP(B1420,[1]Roadside!$B$2:$D$186,1,FALSE)=B1420,"Y","N")</f>
        <v>Y</v>
      </c>
      <c r="AP1420" s="6" t="s">
        <v>50</v>
      </c>
    </row>
    <row r="1421" spans="1:42" hidden="1">
      <c r="A1421" s="5">
        <v>1420</v>
      </c>
      <c r="B1421" s="5" t="s">
        <v>2564</v>
      </c>
      <c r="C1421" s="6" t="str">
        <f>IF(VLOOKUP(B1421,'[1]Current Slope List'!$A$29:$M$1904,1,FALSE)=B1421,"Y","N")</f>
        <v>Y</v>
      </c>
      <c r="D1421" s="5" t="str">
        <f>VLOOKUP(B1421,'[1]Current Slope List'!$A$29:$M$1904,2,FALSE)</f>
        <v>11SE-B/C157</v>
      </c>
      <c r="E1421" s="5">
        <f>VLOOKUP(B1421,'[1]Current Slope List'!$A$29:$M$1904,3,FALSE)</f>
        <v>0</v>
      </c>
      <c r="F1421" s="6" t="str">
        <f t="shared" si="44"/>
        <v>WHOLE</v>
      </c>
      <c r="G1421" s="6" t="str">
        <f>VLOOKUP(B1421,'[1]Current Slope List'!$A$29:$M$1904,4,FALSE)</f>
        <v>E</v>
      </c>
      <c r="H1421" s="6" t="str">
        <f>VLOOKUP(B1421,'[1]Current Slope List'!$A$29:$M$1904,5,FALSE)</f>
        <v>SKW&amp;Is-S</v>
      </c>
      <c r="I1421" s="6" t="s">
        <v>2555</v>
      </c>
      <c r="K1421" s="6">
        <f>VLOOKUP(B1421,'[1]Current Slope List'!$A$29:$M$1904,11,FALSE)</f>
        <v>0</v>
      </c>
      <c r="L1421" s="5" t="s">
        <v>2560</v>
      </c>
      <c r="M1421" s="5" t="s">
        <v>2561</v>
      </c>
      <c r="N1421" s="5" t="s">
        <v>1697</v>
      </c>
      <c r="O1421" s="7" t="s">
        <v>125</v>
      </c>
      <c r="P1421" s="7">
        <v>45</v>
      </c>
      <c r="Q1421" s="7">
        <v>5</v>
      </c>
      <c r="R1421" s="7">
        <v>32</v>
      </c>
      <c r="S1421" s="7">
        <f t="shared" si="45"/>
        <v>160</v>
      </c>
      <c r="T1421" s="17">
        <v>0</v>
      </c>
      <c r="U1421" s="12">
        <v>1</v>
      </c>
      <c r="V1421" s="17">
        <v>0</v>
      </c>
      <c r="W1421" s="12">
        <v>0</v>
      </c>
      <c r="X1421" s="12">
        <v>0</v>
      </c>
      <c r="Y1421" s="6" t="s">
        <v>61</v>
      </c>
      <c r="Z1421" s="6" t="s">
        <v>62</v>
      </c>
      <c r="AA1421" s="9" t="s">
        <v>116</v>
      </c>
      <c r="AB1421" s="9" t="s">
        <v>116</v>
      </c>
      <c r="AC1421" s="9" t="s">
        <v>116</v>
      </c>
      <c r="AD1421" s="9" t="s">
        <v>49</v>
      </c>
      <c r="AE1421" s="9" t="s">
        <v>49</v>
      </c>
      <c r="AF1421" s="5">
        <v>2</v>
      </c>
      <c r="AG1421" s="10">
        <f>VLOOKUP(B1421,[1]NPRS!$A$29:$O$1904,10,FALSE)</f>
        <v>0.99</v>
      </c>
      <c r="AH1421" s="5" t="s">
        <v>1698</v>
      </c>
      <c r="AI1421" s="6" t="str">
        <f>IF(VLOOKUP(B1421,'[1]intensive 2019'!$A$2:$E$145,1,TRUE)=B1421,"Y","N")</f>
        <v>N</v>
      </c>
      <c r="AJ1421" s="6" t="str">
        <f>IF(VLOOKUP(B1421,[1]PWI!$A$2:$B$239,1,FALSE)=B1421,"Y","N")</f>
        <v>Y</v>
      </c>
      <c r="AK1421" s="5">
        <v>11</v>
      </c>
      <c r="AL1421" s="6" t="s">
        <v>50</v>
      </c>
      <c r="AM1421" s="6" t="s">
        <v>50</v>
      </c>
      <c r="AN1421" s="6" t="s">
        <v>50</v>
      </c>
      <c r="AO1421" s="6" t="s">
        <v>50</v>
      </c>
      <c r="AP1421" s="6" t="s">
        <v>50</v>
      </c>
    </row>
    <row r="1422" spans="1:42" hidden="1">
      <c r="A1422" s="5">
        <v>1421</v>
      </c>
      <c r="B1422" s="5" t="s">
        <v>2565</v>
      </c>
      <c r="C1422" s="6" t="str">
        <f>IF(VLOOKUP(B1422,'[1]Current Slope List'!$A$29:$M$1904,1,FALSE)=B1422,"Y","N")</f>
        <v>Y</v>
      </c>
      <c r="D1422" s="5" t="str">
        <f>VLOOKUP(B1422,'[1]Current Slope List'!$A$29:$M$1904,2,FALSE)</f>
        <v>11SE-B/C158</v>
      </c>
      <c r="E1422" s="5">
        <f>VLOOKUP(B1422,'[1]Current Slope List'!$A$29:$M$1904,3,FALSE)</f>
        <v>0</v>
      </c>
      <c r="F1422" s="6" t="str">
        <f t="shared" si="44"/>
        <v>WHOLE</v>
      </c>
      <c r="G1422" s="6" t="str">
        <f>VLOOKUP(B1422,'[1]Current Slope List'!$A$29:$M$1904,4,FALSE)</f>
        <v>E</v>
      </c>
      <c r="H1422" s="6" t="str">
        <f>VLOOKUP(B1422,'[1]Current Slope List'!$A$29:$M$1904,5,FALSE)</f>
        <v>SKW&amp;Is-S</v>
      </c>
      <c r="I1422" s="6" t="s">
        <v>2555</v>
      </c>
      <c r="K1422" s="6">
        <f>VLOOKUP(B1422,'[1]Current Slope List'!$A$29:$M$1904,11,FALSE)</f>
        <v>0</v>
      </c>
      <c r="L1422" s="5" t="s">
        <v>2560</v>
      </c>
      <c r="M1422" s="5" t="s">
        <v>2561</v>
      </c>
      <c r="N1422" s="5" t="s">
        <v>1697</v>
      </c>
      <c r="O1422" s="7" t="s">
        <v>125</v>
      </c>
      <c r="P1422" s="7">
        <v>50</v>
      </c>
      <c r="Q1422" s="7">
        <v>4.5</v>
      </c>
      <c r="R1422" s="7">
        <v>40</v>
      </c>
      <c r="S1422" s="7">
        <f t="shared" si="45"/>
        <v>180</v>
      </c>
      <c r="T1422" s="17">
        <v>0</v>
      </c>
      <c r="U1422" s="12">
        <v>0</v>
      </c>
      <c r="V1422" s="17">
        <v>1</v>
      </c>
      <c r="W1422" s="12">
        <v>0</v>
      </c>
      <c r="X1422" s="12">
        <v>0</v>
      </c>
      <c r="Y1422" s="6" t="s">
        <v>61</v>
      </c>
      <c r="Z1422" s="6" t="s">
        <v>72</v>
      </c>
      <c r="AA1422" s="9" t="s">
        <v>116</v>
      </c>
      <c r="AB1422" s="9" t="s">
        <v>116</v>
      </c>
      <c r="AC1422" s="9" t="s">
        <v>116</v>
      </c>
      <c r="AD1422" s="9" t="s">
        <v>116</v>
      </c>
      <c r="AE1422" s="9" t="s">
        <v>49</v>
      </c>
      <c r="AF1422" s="5">
        <v>2</v>
      </c>
      <c r="AG1422" s="10">
        <f>VLOOKUP(B1422,[1]NPRS!$A$29:$O$1904,10,FALSE)</f>
        <v>18.38</v>
      </c>
      <c r="AH1422" s="5" t="s">
        <v>1698</v>
      </c>
      <c r="AI1422" s="6" t="str">
        <f>IF(VLOOKUP(B1422,'[1]intensive 2019'!$A$2:$E$145,1,TRUE)=B1422,"Y","N")</f>
        <v>N</v>
      </c>
      <c r="AJ1422" s="6" t="s">
        <v>50</v>
      </c>
      <c r="AK1422" s="5">
        <v>2</v>
      </c>
      <c r="AL1422" s="6" t="s">
        <v>50</v>
      </c>
      <c r="AM1422" s="6" t="s">
        <v>50</v>
      </c>
      <c r="AN1422" s="6" t="s">
        <v>50</v>
      </c>
      <c r="AO1422" s="6" t="str">
        <f>IF(VLOOKUP(B1422,[1]Roadside!$B$2:$D$186,1,FALSE)=B1422,"Y","N")</f>
        <v>Y</v>
      </c>
      <c r="AP1422" s="6" t="s">
        <v>50</v>
      </c>
    </row>
    <row r="1423" spans="1:42" hidden="1">
      <c r="A1423" s="5">
        <v>1422</v>
      </c>
      <c r="B1423" s="5" t="s">
        <v>2566</v>
      </c>
      <c r="C1423" s="6" t="str">
        <f>IF(VLOOKUP(B1423,'[1]Current Slope List'!$A$29:$M$1904,1,FALSE)=B1423,"Y","N")</f>
        <v>Y</v>
      </c>
      <c r="D1423" s="5" t="str">
        <f>VLOOKUP(B1423,'[1]Current Slope List'!$A$29:$M$1904,2,FALSE)</f>
        <v>11SE-B/C195</v>
      </c>
      <c r="E1423" s="5">
        <f>VLOOKUP(B1423,'[1]Current Slope List'!$A$29:$M$1904,3,FALSE)</f>
        <v>0</v>
      </c>
      <c r="F1423" s="6" t="str">
        <f t="shared" si="44"/>
        <v>WHOLE</v>
      </c>
      <c r="G1423" s="6" t="str">
        <f>VLOOKUP(B1423,'[1]Current Slope List'!$A$29:$M$1904,4,FALSE)</f>
        <v>E</v>
      </c>
      <c r="H1423" s="6" t="str">
        <f>VLOOKUP(B1423,'[1]Current Slope List'!$A$29:$M$1904,5,FALSE)</f>
        <v>SKW&amp;Is-S</v>
      </c>
      <c r="I1423" s="6" t="s">
        <v>2555</v>
      </c>
      <c r="K1423" s="6" t="str">
        <f>VLOOKUP(B1423,'[1]Current Slope List'!$A$29:$M$1904,11,FALSE)</f>
        <v>ShauKeiWan_SaiWanHo</v>
      </c>
      <c r="L1423" s="5" t="s">
        <v>2560</v>
      </c>
      <c r="M1423" s="5" t="s">
        <v>2561</v>
      </c>
      <c r="N1423" s="5" t="s">
        <v>1697</v>
      </c>
      <c r="O1423" s="7" t="s">
        <v>46</v>
      </c>
      <c r="P1423" s="7">
        <v>45</v>
      </c>
      <c r="Q1423" s="7">
        <v>3.5</v>
      </c>
      <c r="R1423" s="7">
        <v>70</v>
      </c>
      <c r="S1423" s="7">
        <f t="shared" si="45"/>
        <v>245</v>
      </c>
      <c r="T1423" s="17">
        <v>0</v>
      </c>
      <c r="U1423" s="12">
        <v>1</v>
      </c>
      <c r="V1423" s="17">
        <v>0</v>
      </c>
      <c r="W1423" s="12">
        <v>0</v>
      </c>
      <c r="X1423" s="12">
        <v>0</v>
      </c>
      <c r="Y1423" s="6" t="s">
        <v>61</v>
      </c>
      <c r="Z1423" s="6" t="s">
        <v>62</v>
      </c>
      <c r="AA1423" s="9" t="s">
        <v>116</v>
      </c>
      <c r="AB1423" s="9" t="s">
        <v>116</v>
      </c>
      <c r="AC1423" s="9" t="s">
        <v>116</v>
      </c>
      <c r="AD1423" s="9" t="s">
        <v>116</v>
      </c>
      <c r="AE1423" s="9" t="s">
        <v>49</v>
      </c>
      <c r="AF1423" s="5">
        <v>2</v>
      </c>
      <c r="AG1423" s="10">
        <f>VLOOKUP(B1423,[1]NPRS!$A$29:$O$1904,10,FALSE)</f>
        <v>0.28000000000000003</v>
      </c>
      <c r="AH1423" s="5" t="s">
        <v>1698</v>
      </c>
      <c r="AI1423" s="6" t="str">
        <f>IF(VLOOKUP(B1423,'[1]intensive 2019'!$A$2:$E$145,1,TRUE)=B1423,"Y","N")</f>
        <v>Y</v>
      </c>
      <c r="AJ1423" s="6" t="str">
        <f>IF(VLOOKUP(B1423,[1]PWI!$A$2:$B$239,1,FALSE)=B1423,"Y","N")</f>
        <v>Y</v>
      </c>
      <c r="AK1423" s="5">
        <v>32</v>
      </c>
      <c r="AL1423" s="6" t="s">
        <v>50</v>
      </c>
      <c r="AM1423" s="6" t="s">
        <v>50</v>
      </c>
      <c r="AN1423" s="6" t="s">
        <v>50</v>
      </c>
      <c r="AO1423" s="6" t="str">
        <f>IF(VLOOKUP(B1423,[1]Roadside!$B$2:$D$186,1,FALSE)=B1423,"Y","N")</f>
        <v>Y</v>
      </c>
      <c r="AP1423" s="6" t="s">
        <v>50</v>
      </c>
    </row>
    <row r="1424" spans="1:42" hidden="1">
      <c r="A1424" s="5">
        <v>1423</v>
      </c>
      <c r="B1424" s="5" t="s">
        <v>2567</v>
      </c>
      <c r="C1424" s="6" t="str">
        <f>IF(VLOOKUP(B1424,'[1]Current Slope List'!$A$29:$M$1904,1,FALSE)=B1424,"Y","N")</f>
        <v>Y</v>
      </c>
      <c r="D1424" s="5" t="str">
        <f>VLOOKUP(B1424,'[1]Current Slope List'!$A$29:$M$1904,2,FALSE)</f>
        <v>11SE-B/FR12</v>
      </c>
      <c r="E1424" s="5" t="str">
        <f>VLOOKUP(B1424,'[1]Current Slope List'!$A$29:$M$1904,3,FALSE)</f>
        <v>2,4</v>
      </c>
      <c r="F1424" s="6" t="str">
        <f t="shared" si="44"/>
        <v>2,4</v>
      </c>
      <c r="G1424" s="6" t="str">
        <f>VLOOKUP(B1424,'[1]Current Slope List'!$A$29:$M$1904,4,FALSE)</f>
        <v>E</v>
      </c>
      <c r="H1424" s="6" t="str">
        <f>VLOOKUP(B1424,'[1]Current Slope List'!$A$29:$M$1904,5,FALSE)</f>
        <v>SKW&amp;Is-S</v>
      </c>
      <c r="I1424" s="6" t="s">
        <v>2555</v>
      </c>
      <c r="K1424" s="6" t="str">
        <f>VLOOKUP(B1424,'[1]Current Slope List'!$A$29:$M$1904,11,FALSE)</f>
        <v>ShauKeiWan_SaiWanHo</v>
      </c>
      <c r="L1424" s="5" t="s">
        <v>2568</v>
      </c>
      <c r="M1424" s="5" t="s">
        <v>2569</v>
      </c>
      <c r="N1424" s="5" t="s">
        <v>2570</v>
      </c>
      <c r="O1424" s="7" t="s">
        <v>125</v>
      </c>
      <c r="P1424" s="7">
        <v>38</v>
      </c>
      <c r="Q1424" s="7">
        <v>19</v>
      </c>
      <c r="R1424" s="7">
        <v>90</v>
      </c>
      <c r="S1424" s="7">
        <f t="shared" si="45"/>
        <v>1710</v>
      </c>
      <c r="T1424" s="17">
        <v>0</v>
      </c>
      <c r="U1424" s="12">
        <v>1</v>
      </c>
      <c r="V1424" s="17">
        <v>0</v>
      </c>
      <c r="W1424" s="12">
        <v>0</v>
      </c>
      <c r="X1424" s="12">
        <v>0</v>
      </c>
      <c r="Y1424" s="6" t="s">
        <v>61</v>
      </c>
      <c r="Z1424" s="6" t="s">
        <v>72</v>
      </c>
      <c r="AA1424" s="9">
        <v>4.8</v>
      </c>
      <c r="AB1424" s="9">
        <v>90</v>
      </c>
      <c r="AC1424" s="9">
        <v>90</v>
      </c>
      <c r="AD1424" s="9" t="s">
        <v>79</v>
      </c>
      <c r="AE1424" s="9" t="s">
        <v>72</v>
      </c>
      <c r="AF1424" s="5">
        <v>1</v>
      </c>
      <c r="AG1424" s="10">
        <f>VLOOKUP(B1424,[1]NPRS!$A$29:$O$1904,10,FALSE)</f>
        <v>3.12</v>
      </c>
      <c r="AH1424" s="5" t="s">
        <v>1698</v>
      </c>
      <c r="AI1424" s="6" t="str">
        <f>IF(VLOOKUP(B1424,'[1]intensive 2019'!$A$2:$E$145,1,TRUE)=B1424,"Y","N")</f>
        <v>N</v>
      </c>
      <c r="AJ1424" s="6" t="s">
        <v>50</v>
      </c>
      <c r="AK1424" s="5">
        <v>0</v>
      </c>
      <c r="AL1424" s="6" t="s">
        <v>50</v>
      </c>
      <c r="AM1424" s="6" t="s">
        <v>50</v>
      </c>
      <c r="AN1424" s="6" t="s">
        <v>50</v>
      </c>
      <c r="AO1424" s="6" t="s">
        <v>50</v>
      </c>
      <c r="AP1424" s="6" t="s">
        <v>50</v>
      </c>
    </row>
    <row r="1425" spans="1:42" hidden="1">
      <c r="A1425" s="5">
        <v>1424</v>
      </c>
      <c r="B1425" s="5" t="s">
        <v>2571</v>
      </c>
      <c r="C1425" s="6" t="str">
        <f>IF(VLOOKUP(B1425,'[1]Current Slope List'!$A$29:$M$1904,1,FALSE)=B1425,"Y","N")</f>
        <v>Y</v>
      </c>
      <c r="D1425" s="5" t="str">
        <f>VLOOKUP(B1425,'[1]Current Slope List'!$A$29:$M$1904,2,FALSE)</f>
        <v>11SE-B/C153</v>
      </c>
      <c r="E1425" s="5">
        <f>VLOOKUP(B1425,'[1]Current Slope List'!$A$29:$M$1904,3,FALSE)</f>
        <v>2</v>
      </c>
      <c r="F1425" s="6">
        <f t="shared" si="44"/>
        <v>2</v>
      </c>
      <c r="G1425" s="6" t="str">
        <f>VLOOKUP(B1425,'[1]Current Slope List'!$A$29:$M$1904,4,FALSE)</f>
        <v>E</v>
      </c>
      <c r="H1425" s="6" t="str">
        <f>VLOOKUP(B1425,'[1]Current Slope List'!$A$29:$M$1904,5,FALSE)</f>
        <v>SKW&amp;Is-S</v>
      </c>
      <c r="I1425" s="6" t="s">
        <v>2555</v>
      </c>
      <c r="K1425" s="6" t="str">
        <f>VLOOKUP(B1425,'[1]Current Slope List'!$A$29:$M$1904,11,FALSE)</f>
        <v>ShauKeiWan_SaiWanHo</v>
      </c>
      <c r="L1425" s="5" t="s">
        <v>2572</v>
      </c>
      <c r="M1425" s="5" t="s">
        <v>471</v>
      </c>
      <c r="N1425" s="5" t="s">
        <v>1981</v>
      </c>
      <c r="O1425" s="7" t="s">
        <v>46</v>
      </c>
      <c r="P1425" s="7">
        <v>55</v>
      </c>
      <c r="Q1425" s="7">
        <v>4.4000000000000004</v>
      </c>
      <c r="R1425" s="7">
        <v>26</v>
      </c>
      <c r="S1425" s="7">
        <f t="shared" si="45"/>
        <v>114.4</v>
      </c>
      <c r="T1425" s="17">
        <v>0</v>
      </c>
      <c r="U1425" s="12">
        <v>0</v>
      </c>
      <c r="V1425" s="17">
        <v>0</v>
      </c>
      <c r="W1425" s="12">
        <v>1</v>
      </c>
      <c r="X1425" s="12">
        <v>0</v>
      </c>
      <c r="Y1425" s="6" t="s">
        <v>61</v>
      </c>
      <c r="Z1425" s="6" t="s">
        <v>72</v>
      </c>
      <c r="AA1425" s="9" t="s">
        <v>116</v>
      </c>
      <c r="AB1425" s="9" t="s">
        <v>116</v>
      </c>
      <c r="AC1425" s="9" t="s">
        <v>116</v>
      </c>
      <c r="AD1425" s="9" t="s">
        <v>116</v>
      </c>
      <c r="AE1425" s="9" t="s">
        <v>49</v>
      </c>
      <c r="AF1425" s="5">
        <v>1</v>
      </c>
      <c r="AG1425" s="10">
        <f>VLOOKUP(B1425,[1]NPRS!$A$29:$O$1904,10,FALSE)</f>
        <v>0</v>
      </c>
      <c r="AH1425" s="5" t="s">
        <v>1728</v>
      </c>
      <c r="AI1425" s="6" t="str">
        <f>IF(VLOOKUP(B1425,'[1]intensive 2019'!$A$2:$E$145,1,TRUE)=B1425,"Y","N")</f>
        <v>N</v>
      </c>
      <c r="AJ1425" s="6" t="s">
        <v>50</v>
      </c>
      <c r="AL1425" s="6" t="s">
        <v>50</v>
      </c>
      <c r="AM1425" s="6" t="s">
        <v>50</v>
      </c>
      <c r="AN1425" s="6" t="s">
        <v>50</v>
      </c>
      <c r="AO1425" s="6" t="s">
        <v>50</v>
      </c>
      <c r="AP1425" s="6" t="s">
        <v>50</v>
      </c>
    </row>
    <row r="1426" spans="1:42" hidden="1">
      <c r="A1426" s="5">
        <v>1425</v>
      </c>
      <c r="B1426" s="5" t="s">
        <v>2573</v>
      </c>
      <c r="C1426" s="6" t="str">
        <f>IF(VLOOKUP(B1426,'[1]Current Slope List'!$A$29:$M$1904,1,FALSE)=B1426,"Y","N")</f>
        <v>Y</v>
      </c>
      <c r="D1426" s="5" t="str">
        <f>VLOOKUP(B1426,[2]List_A!$A$29:$M$1904,2,FALSE)</f>
        <v>11SE-B/C658</v>
      </c>
      <c r="E1426" s="5">
        <f>VLOOKUP(B1426,'[1]Current Slope List'!$A$29:$M$1904,3,FALSE)</f>
        <v>2</v>
      </c>
      <c r="F1426" s="6">
        <f t="shared" si="44"/>
        <v>2</v>
      </c>
      <c r="G1426" s="6" t="str">
        <f>VLOOKUP(B1426,'[1]Current Slope List'!$A$29:$M$1904,4,FALSE)</f>
        <v>E</v>
      </c>
      <c r="H1426" s="6" t="str">
        <f>VLOOKUP(B1426,'[1]Current Slope List'!$A$29:$M$1904,5,FALSE)</f>
        <v>SKW&amp;Is-S</v>
      </c>
      <c r="I1426" s="6" t="s">
        <v>2555</v>
      </c>
      <c r="K1426" s="6">
        <f>VLOOKUP(B1426,'[1]Current Slope List'!$A$29:$M$1904,11,FALSE)</f>
        <v>0</v>
      </c>
      <c r="L1426" s="5" t="s">
        <v>2574</v>
      </c>
      <c r="M1426" s="5" t="s">
        <v>2575</v>
      </c>
      <c r="N1426" s="5" t="s">
        <v>1697</v>
      </c>
      <c r="O1426" s="7" t="s">
        <v>49</v>
      </c>
      <c r="P1426" s="6">
        <v>45</v>
      </c>
      <c r="Q1426" s="6">
        <v>12</v>
      </c>
      <c r="R1426" s="6">
        <v>206</v>
      </c>
      <c r="S1426" s="6">
        <f>SUM(Q1426*R1426)</f>
        <v>2472</v>
      </c>
      <c r="T1426" s="11">
        <v>0</v>
      </c>
      <c r="U1426" s="11">
        <v>0.45</v>
      </c>
      <c r="V1426" s="11">
        <v>0</v>
      </c>
      <c r="W1426" s="11">
        <v>0.55000000000000004</v>
      </c>
      <c r="X1426" s="11">
        <v>0</v>
      </c>
      <c r="Y1426" s="6" t="s">
        <v>49</v>
      </c>
      <c r="Z1426" s="6" t="s">
        <v>49</v>
      </c>
      <c r="AA1426" s="9" t="s">
        <v>49</v>
      </c>
      <c r="AB1426" s="9" t="s">
        <v>49</v>
      </c>
      <c r="AC1426" s="9" t="s">
        <v>49</v>
      </c>
      <c r="AD1426" s="9" t="s">
        <v>49</v>
      </c>
      <c r="AE1426" s="9" t="s">
        <v>49</v>
      </c>
      <c r="AG1426" s="10">
        <f>VLOOKUP(B1426,[1]NPRS!$A$29:$O$1904,10,FALSE)</f>
        <v>-1</v>
      </c>
      <c r="AH1426" s="5" t="s">
        <v>1698</v>
      </c>
      <c r="AI1426" s="6" t="str">
        <f>IF(VLOOKUP(B1426,'[1]intensive 2019'!$A$2:$E$145,1,TRUE)=B1426,"Y","N")</f>
        <v>N</v>
      </c>
      <c r="AJ1426" s="6" t="s">
        <v>50</v>
      </c>
      <c r="AL1426" s="6" t="s">
        <v>50</v>
      </c>
      <c r="AM1426" s="6" t="s">
        <v>50</v>
      </c>
      <c r="AN1426" s="6" t="s">
        <v>50</v>
      </c>
      <c r="AO1426" s="6" t="s">
        <v>50</v>
      </c>
      <c r="AP1426" s="6" t="s">
        <v>50</v>
      </c>
    </row>
    <row r="1427" spans="1:42" hidden="1">
      <c r="A1427" s="5">
        <v>1426</v>
      </c>
      <c r="B1427" s="5" t="s">
        <v>2576</v>
      </c>
      <c r="C1427" s="6" t="str">
        <f>IF(VLOOKUP(B1427,'[1]Current Slope List'!$A$29:$M$1904,1,FALSE)=B1427,"Y","N")</f>
        <v>Y</v>
      </c>
      <c r="D1427" s="5" t="str">
        <f>VLOOKUP(B1427,'[1]Current Slope List'!$A$29:$M$1904,2,FALSE)</f>
        <v>11SE-B/CR302</v>
      </c>
      <c r="E1427" s="5">
        <f>VLOOKUP(B1427,'[1]Current Slope List'!$A$29:$M$1904,3,FALSE)</f>
        <v>0</v>
      </c>
      <c r="F1427" s="6" t="str">
        <f t="shared" si="44"/>
        <v>WHOLE</v>
      </c>
      <c r="G1427" s="6" t="str">
        <f>VLOOKUP(B1427,'[1]Current Slope List'!$A$29:$M$1904,4,FALSE)</f>
        <v>E</v>
      </c>
      <c r="H1427" s="6" t="str">
        <f>VLOOKUP(B1427,'[1]Current Slope List'!$A$29:$M$1904,5,FALSE)</f>
        <v>SKW&amp;Is-S</v>
      </c>
      <c r="I1427" s="6" t="s">
        <v>2555</v>
      </c>
      <c r="K1427" s="6">
        <f>VLOOKUP(B1427,'[1]Current Slope List'!$A$29:$M$1904,11,FALSE)</f>
        <v>0</v>
      </c>
      <c r="L1427" s="5" t="s">
        <v>2577</v>
      </c>
      <c r="M1427" s="5" t="s">
        <v>2578</v>
      </c>
      <c r="N1427" s="5" t="s">
        <v>1981</v>
      </c>
      <c r="O1427" s="7" t="s">
        <v>46</v>
      </c>
      <c r="P1427" s="7">
        <v>65</v>
      </c>
      <c r="Q1427" s="7">
        <v>3</v>
      </c>
      <c r="R1427" s="7">
        <v>35</v>
      </c>
      <c r="S1427" s="7">
        <f t="shared" si="45"/>
        <v>105</v>
      </c>
      <c r="T1427" s="17">
        <v>0</v>
      </c>
      <c r="U1427" s="12">
        <v>0.5</v>
      </c>
      <c r="V1427" s="17">
        <v>0</v>
      </c>
      <c r="W1427" s="12">
        <v>0.5</v>
      </c>
      <c r="X1427" s="12">
        <v>0</v>
      </c>
      <c r="Y1427" s="6" t="s">
        <v>1701</v>
      </c>
      <c r="Z1427" s="6" t="s">
        <v>62</v>
      </c>
      <c r="AA1427" s="9" t="s">
        <v>429</v>
      </c>
      <c r="AB1427" s="9" t="s">
        <v>476</v>
      </c>
      <c r="AC1427" s="9" t="s">
        <v>71</v>
      </c>
      <c r="AD1427" s="9" t="s">
        <v>56</v>
      </c>
      <c r="AE1427" s="9" t="s">
        <v>72</v>
      </c>
      <c r="AF1427" s="5">
        <v>3</v>
      </c>
      <c r="AG1427" s="10">
        <f>VLOOKUP(B1427,[1]NPRS!$A$29:$O$1904,10,FALSE)</f>
        <v>0.2</v>
      </c>
      <c r="AH1427" s="5" t="s">
        <v>1698</v>
      </c>
      <c r="AI1427" s="6" t="str">
        <f>IF(VLOOKUP(B1427,'[1]intensive 2019'!$A$2:$E$145,1,TRUE)=B1427,"Y","N")</f>
        <v>N</v>
      </c>
      <c r="AJ1427" s="6" t="s">
        <v>50</v>
      </c>
      <c r="AK1427" s="5">
        <v>0</v>
      </c>
      <c r="AL1427" s="6" t="s">
        <v>50</v>
      </c>
      <c r="AM1427" s="6" t="s">
        <v>50</v>
      </c>
      <c r="AN1427" s="6" t="s">
        <v>50</v>
      </c>
      <c r="AO1427" s="6" t="s">
        <v>50</v>
      </c>
      <c r="AP1427" s="6" t="s">
        <v>50</v>
      </c>
    </row>
    <row r="1428" spans="1:42" hidden="1">
      <c r="A1428" s="5">
        <v>1427</v>
      </c>
      <c r="B1428" s="5" t="s">
        <v>2579</v>
      </c>
      <c r="C1428" s="6" t="str">
        <f>IF(VLOOKUP(B1428,'[1]Current Slope List'!$A$29:$M$1904,1,FALSE)=B1428,"Y","N")</f>
        <v>Y</v>
      </c>
      <c r="D1428" s="5" t="str">
        <f>VLOOKUP(B1428,'[1]Current Slope List'!$A$29:$M$1904,2,FALSE)</f>
        <v>11SE-B/R21</v>
      </c>
      <c r="E1428" s="5">
        <f>VLOOKUP(B1428,'[1]Current Slope List'!$A$29:$M$1904,3,FALSE)</f>
        <v>0</v>
      </c>
      <c r="F1428" s="6" t="str">
        <f t="shared" si="44"/>
        <v>WHOLE</v>
      </c>
      <c r="G1428" s="6" t="str">
        <f>VLOOKUP(B1428,'[1]Current Slope List'!$A$29:$M$1904,4,FALSE)</f>
        <v>E</v>
      </c>
      <c r="H1428" s="6" t="str">
        <f>VLOOKUP(B1428,'[1]Current Slope List'!$A$29:$M$1904,5,FALSE)</f>
        <v>SKW&amp;Is-S</v>
      </c>
      <c r="I1428" s="6" t="s">
        <v>2555</v>
      </c>
      <c r="K1428" s="6">
        <f>VLOOKUP(B1428,'[1]Current Slope List'!$A$29:$M$1904,11,FALSE)</f>
        <v>0</v>
      </c>
      <c r="L1428" s="5" t="s">
        <v>2577</v>
      </c>
      <c r="M1428" s="5" t="s">
        <v>2578</v>
      </c>
      <c r="N1428" s="5" t="s">
        <v>1981</v>
      </c>
      <c r="O1428" s="7" t="s">
        <v>46</v>
      </c>
      <c r="P1428" s="6" t="s">
        <v>49</v>
      </c>
      <c r="Q1428" s="6" t="s">
        <v>49</v>
      </c>
      <c r="R1428" s="6" t="s">
        <v>49</v>
      </c>
      <c r="S1428" s="6" t="s">
        <v>49</v>
      </c>
      <c r="T1428" s="6" t="s">
        <v>49</v>
      </c>
      <c r="U1428" s="6" t="s">
        <v>49</v>
      </c>
      <c r="V1428" s="6" t="s">
        <v>49</v>
      </c>
      <c r="W1428" s="6" t="s">
        <v>49</v>
      </c>
      <c r="X1428" s="6" t="s">
        <v>49</v>
      </c>
      <c r="Y1428" s="6" t="s">
        <v>49</v>
      </c>
      <c r="Z1428" s="6" t="s">
        <v>49</v>
      </c>
      <c r="AA1428" s="9" t="s">
        <v>270</v>
      </c>
      <c r="AB1428" s="9" t="s">
        <v>436</v>
      </c>
      <c r="AC1428" s="9" t="s">
        <v>71</v>
      </c>
      <c r="AD1428" s="9" t="s">
        <v>297</v>
      </c>
      <c r="AE1428" s="9" t="s">
        <v>72</v>
      </c>
      <c r="AF1428" s="5">
        <v>3</v>
      </c>
      <c r="AG1428" s="10">
        <f>VLOOKUP(B1428,[1]NPRS!$A$29:$O$1904,10,FALSE)</f>
        <v>118.1</v>
      </c>
      <c r="AH1428" s="5" t="s">
        <v>1728</v>
      </c>
      <c r="AI1428" s="6" t="str">
        <f>IF(VLOOKUP(B1428,'[1]intensive 2019'!$A$2:$E$145,1,TRUE)=B1428,"Y","N")</f>
        <v>N</v>
      </c>
      <c r="AJ1428" s="6" t="s">
        <v>50</v>
      </c>
      <c r="AL1428" s="6" t="s">
        <v>50</v>
      </c>
      <c r="AM1428" s="6" t="s">
        <v>50</v>
      </c>
      <c r="AN1428" s="6" t="s">
        <v>50</v>
      </c>
      <c r="AO1428" s="6" t="s">
        <v>50</v>
      </c>
      <c r="AP1428" s="6" t="s">
        <v>50</v>
      </c>
    </row>
    <row r="1429" spans="1:42" hidden="1">
      <c r="A1429" s="5">
        <v>1428</v>
      </c>
      <c r="B1429" s="5" t="s">
        <v>2580</v>
      </c>
      <c r="C1429" s="6" t="s">
        <v>50</v>
      </c>
      <c r="D1429" s="5" t="e">
        <f>VLOOKUP(B1429,'[1]Current Slope List'!$A$29:$M$1904,2,FALSE)</f>
        <v>#N/A</v>
      </c>
      <c r="E1429" s="5" t="e">
        <f>VLOOKUP(B1429,'[1]Current Slope List'!$A$29:$M$1904,3,FALSE)</f>
        <v>#N/A</v>
      </c>
      <c r="F1429" s="6" t="e">
        <f t="shared" si="44"/>
        <v>#N/A</v>
      </c>
      <c r="G1429" s="6" t="e">
        <f>VLOOKUP(B1429,'[1]Current Slope List'!$A$29:$M$1904,4,FALSE)</f>
        <v>#N/A</v>
      </c>
      <c r="H1429" s="6" t="e">
        <f>VLOOKUP(B1429,'[1]Current Slope List'!$A$29:$M$1904,5,FALSE)</f>
        <v>#N/A</v>
      </c>
      <c r="I1429" s="6" t="s">
        <v>2555</v>
      </c>
      <c r="K1429" s="6" t="e">
        <f>VLOOKUP(B1429,'[1]Current Slope List'!$A$29:$M$1904,11,FALSE)</f>
        <v>#N/A</v>
      </c>
      <c r="L1429" s="5" t="s">
        <v>2577</v>
      </c>
      <c r="M1429" s="5" t="s">
        <v>2578</v>
      </c>
      <c r="N1429" s="5" t="s">
        <v>2581</v>
      </c>
      <c r="O1429" s="7" t="s">
        <v>49</v>
      </c>
      <c r="P1429" s="6" t="s">
        <v>49</v>
      </c>
      <c r="Q1429" s="6" t="s">
        <v>49</v>
      </c>
      <c r="R1429" s="6" t="s">
        <v>49</v>
      </c>
      <c r="S1429" s="6" t="s">
        <v>49</v>
      </c>
      <c r="T1429" s="6" t="s">
        <v>49</v>
      </c>
      <c r="U1429" s="6" t="s">
        <v>49</v>
      </c>
      <c r="V1429" s="6" t="s">
        <v>49</v>
      </c>
      <c r="W1429" s="6" t="s">
        <v>49</v>
      </c>
      <c r="X1429" s="6" t="s">
        <v>49</v>
      </c>
      <c r="Y1429" s="6" t="s">
        <v>49</v>
      </c>
      <c r="Z1429" s="6" t="s">
        <v>49</v>
      </c>
      <c r="AA1429" s="9" t="s">
        <v>49</v>
      </c>
      <c r="AB1429" s="9" t="s">
        <v>49</v>
      </c>
      <c r="AC1429" s="9" t="s">
        <v>49</v>
      </c>
      <c r="AD1429" s="9" t="s">
        <v>49</v>
      </c>
      <c r="AE1429" s="9" t="s">
        <v>49</v>
      </c>
      <c r="AF1429" s="5">
        <v>3</v>
      </c>
      <c r="AG1429" s="10" t="e">
        <f>VLOOKUP(B1429,[1]NPRS!$A$29:$O$1904,10,FALSE)</f>
        <v>#N/A</v>
      </c>
      <c r="AH1429" s="5" t="s">
        <v>1728</v>
      </c>
      <c r="AI1429" s="6" t="str">
        <f>IF(VLOOKUP(B1429,'[1]intensive 2019'!$A$2:$E$145,1,TRUE)=B1429,"Y","N")</f>
        <v>N</v>
      </c>
      <c r="AJ1429" s="6" t="s">
        <v>50</v>
      </c>
      <c r="AL1429" s="6" t="s">
        <v>50</v>
      </c>
      <c r="AM1429" s="6" t="s">
        <v>50</v>
      </c>
      <c r="AN1429" s="6" t="s">
        <v>50</v>
      </c>
      <c r="AO1429" s="6" t="s">
        <v>50</v>
      </c>
      <c r="AP1429" s="6" t="s">
        <v>50</v>
      </c>
    </row>
    <row r="1430" spans="1:42" hidden="1">
      <c r="A1430" s="5">
        <v>1429</v>
      </c>
      <c r="B1430" s="5" t="s">
        <v>2582</v>
      </c>
      <c r="C1430" s="6" t="str">
        <f>IF(VLOOKUP(B1430,'[1]Current Slope List'!$A$29:$M$1904,1,FALSE)=B1430,"Y","N")</f>
        <v>Y</v>
      </c>
      <c r="D1430" s="5" t="str">
        <f>VLOOKUP(B1430,'[1]Current Slope List'!$A$29:$M$1904,2,FALSE)</f>
        <v>11SE-B/FR142</v>
      </c>
      <c r="E1430" s="5">
        <f>VLOOKUP(B1430,'[1]Current Slope List'!$A$29:$M$1904,3,FALSE)</f>
        <v>0</v>
      </c>
      <c r="F1430" s="6" t="str">
        <f t="shared" si="44"/>
        <v>WHOLE</v>
      </c>
      <c r="G1430" s="6" t="str">
        <f>VLOOKUP(B1430,'[1]Current Slope List'!$A$29:$M$1904,4,FALSE)</f>
        <v>E</v>
      </c>
      <c r="H1430" s="6" t="str">
        <f>VLOOKUP(B1430,'[1]Current Slope List'!$A$29:$M$1904,5,FALSE)</f>
        <v>SKW&amp;Is-S</v>
      </c>
      <c r="I1430" s="6" t="s">
        <v>2555</v>
      </c>
      <c r="K1430" s="6">
        <f>VLOOKUP(B1430,'[1]Current Slope List'!$A$29:$M$1904,11,FALSE)</f>
        <v>0</v>
      </c>
      <c r="L1430" s="5" t="s">
        <v>2583</v>
      </c>
      <c r="M1430" s="5" t="s">
        <v>2584</v>
      </c>
      <c r="N1430" s="5" t="s">
        <v>1697</v>
      </c>
      <c r="O1430" s="7" t="s">
        <v>125</v>
      </c>
      <c r="P1430" s="7">
        <v>25</v>
      </c>
      <c r="Q1430" s="7">
        <v>5</v>
      </c>
      <c r="R1430" s="7">
        <v>75</v>
      </c>
      <c r="S1430" s="7">
        <f t="shared" si="45"/>
        <v>375</v>
      </c>
      <c r="T1430" s="17">
        <v>0</v>
      </c>
      <c r="U1430" s="17">
        <v>1</v>
      </c>
      <c r="V1430" s="17">
        <v>0</v>
      </c>
      <c r="W1430" s="17">
        <v>0</v>
      </c>
      <c r="X1430" s="17">
        <v>0</v>
      </c>
      <c r="Y1430" s="6" t="s">
        <v>61</v>
      </c>
      <c r="Z1430" s="6" t="s">
        <v>62</v>
      </c>
      <c r="AA1430" s="9" t="s">
        <v>2585</v>
      </c>
      <c r="AB1430" s="9" t="s">
        <v>2586</v>
      </c>
      <c r="AC1430" s="9" t="s">
        <v>128</v>
      </c>
      <c r="AD1430" s="9" t="s">
        <v>193</v>
      </c>
      <c r="AE1430" s="9" t="s">
        <v>2552</v>
      </c>
      <c r="AF1430" s="5">
        <v>1</v>
      </c>
      <c r="AG1430" s="10">
        <f>VLOOKUP(B1430,[1]NPRS!$A$29:$O$1904,10,FALSE)</f>
        <v>7.51</v>
      </c>
      <c r="AH1430" s="5" t="s">
        <v>1698</v>
      </c>
      <c r="AI1430" s="6" t="str">
        <f>IF(VLOOKUP(B1430,'[1]intensive 2019'!$A$2:$E$145,1,TRUE)=B1430,"Y","N")</f>
        <v>N</v>
      </c>
      <c r="AJ1430" s="6" t="s">
        <v>50</v>
      </c>
      <c r="AK1430" s="5">
        <v>0</v>
      </c>
      <c r="AL1430" s="6" t="s">
        <v>50</v>
      </c>
      <c r="AM1430" s="6" t="s">
        <v>50</v>
      </c>
      <c r="AN1430" s="6" t="s">
        <v>50</v>
      </c>
      <c r="AO1430" s="6" t="s">
        <v>50</v>
      </c>
      <c r="AP1430" s="6" t="str">
        <f>IF(VLOOKUP(D1430,[1]Greening!$A$4:$C$30,1,FALSE)=D1430,"Y","N")</f>
        <v>Y</v>
      </c>
    </row>
    <row r="1431" spans="1:42" hidden="1">
      <c r="A1431" s="5">
        <v>1430</v>
      </c>
      <c r="B1431" s="5" t="s">
        <v>2587</v>
      </c>
      <c r="C1431" s="6" t="str">
        <f>IF(VLOOKUP(B1431,'[1]Current Slope List'!$A$29:$M$1904,1,FALSE)=B1431,"Y","N")</f>
        <v>Y</v>
      </c>
      <c r="D1431" s="5" t="str">
        <f>VLOOKUP(B1431,'[1]Current Slope List'!$A$29:$M$1904,2,FALSE)</f>
        <v>11SE-B/C253</v>
      </c>
      <c r="E1431" s="5">
        <f>VLOOKUP(B1431,'[1]Current Slope List'!$A$29:$M$1904,3,FALSE)</f>
        <v>0</v>
      </c>
      <c r="F1431" s="6" t="str">
        <f t="shared" si="44"/>
        <v>WHOLE</v>
      </c>
      <c r="G1431" s="6" t="str">
        <f>VLOOKUP(B1431,'[1]Current Slope List'!$A$29:$M$1904,4,FALSE)</f>
        <v>E</v>
      </c>
      <c r="H1431" s="6" t="str">
        <f>VLOOKUP(B1431,'[1]Current Slope List'!$A$29:$M$1904,5,FALSE)</f>
        <v>SKW&amp;Is-S</v>
      </c>
      <c r="I1431" s="6" t="s">
        <v>2555</v>
      </c>
      <c r="K1431" s="6">
        <f>VLOOKUP(B1431,'[1]Current Slope List'!$A$29:$M$1904,11,FALSE)</f>
        <v>0</v>
      </c>
      <c r="L1431" s="5" t="s">
        <v>2583</v>
      </c>
      <c r="M1431" s="5" t="s">
        <v>2584</v>
      </c>
      <c r="N1431" s="5" t="s">
        <v>1697</v>
      </c>
      <c r="O1431" s="7" t="s">
        <v>46</v>
      </c>
      <c r="P1431" s="7">
        <v>60</v>
      </c>
      <c r="Q1431" s="7">
        <v>3</v>
      </c>
      <c r="R1431" s="7">
        <v>55</v>
      </c>
      <c r="S1431" s="7">
        <f t="shared" si="45"/>
        <v>165</v>
      </c>
      <c r="T1431" s="17">
        <v>0</v>
      </c>
      <c r="U1431" s="17">
        <v>1</v>
      </c>
      <c r="V1431" s="17">
        <v>0</v>
      </c>
      <c r="W1431" s="17">
        <v>0</v>
      </c>
      <c r="X1431" s="17">
        <v>0</v>
      </c>
      <c r="Y1431" s="6" t="s">
        <v>61</v>
      </c>
      <c r="Z1431" s="6" t="s">
        <v>62</v>
      </c>
      <c r="AA1431" s="9" t="s">
        <v>116</v>
      </c>
      <c r="AB1431" s="9" t="s">
        <v>116</v>
      </c>
      <c r="AC1431" s="9" t="s">
        <v>116</v>
      </c>
      <c r="AD1431" s="9" t="s">
        <v>116</v>
      </c>
      <c r="AE1431" s="9" t="s">
        <v>49</v>
      </c>
      <c r="AF1431" s="5">
        <v>3</v>
      </c>
      <c r="AG1431" s="10">
        <f>VLOOKUP(B1431,[1]NPRS!$A$29:$O$1904,10,FALSE)</f>
        <v>0</v>
      </c>
      <c r="AH1431" s="5" t="s">
        <v>1698</v>
      </c>
      <c r="AI1431" s="6" t="str">
        <f>IF(VLOOKUP(B1431,'[1]intensive 2019'!$A$2:$E$145,1,TRUE)=B1431,"Y","N")</f>
        <v>N</v>
      </c>
      <c r="AJ1431" s="6" t="s">
        <v>50</v>
      </c>
      <c r="AK1431" s="5">
        <v>16</v>
      </c>
      <c r="AL1431" s="6" t="s">
        <v>50</v>
      </c>
      <c r="AM1431" s="6" t="s">
        <v>50</v>
      </c>
      <c r="AN1431" s="6" t="s">
        <v>50</v>
      </c>
      <c r="AO1431" s="6" t="s">
        <v>50</v>
      </c>
      <c r="AP1431" s="6" t="s">
        <v>50</v>
      </c>
    </row>
    <row r="1432" spans="1:42" hidden="1">
      <c r="A1432" s="5">
        <v>1431</v>
      </c>
      <c r="B1432" s="5" t="s">
        <v>2588</v>
      </c>
      <c r="C1432" s="6" t="str">
        <f>IF(VLOOKUP(B1432,'[1]Current Slope List'!$A$29:$M$1904,1,FALSE)=B1432,"Y","N")</f>
        <v>Y</v>
      </c>
      <c r="D1432" s="5" t="str">
        <f>VLOOKUP(B1432,'[1]Current Slope List'!$A$29:$M$1904,2,FALSE)</f>
        <v>11SE-B/CR270</v>
      </c>
      <c r="E1432" s="5">
        <f>VLOOKUP(B1432,'[1]Current Slope List'!$A$29:$M$1904,3,FALSE)</f>
        <v>0</v>
      </c>
      <c r="F1432" s="6" t="str">
        <f t="shared" si="44"/>
        <v>WHOLE</v>
      </c>
      <c r="G1432" s="6" t="str">
        <f>VLOOKUP(B1432,'[1]Current Slope List'!$A$29:$M$1904,4,FALSE)</f>
        <v>E</v>
      </c>
      <c r="H1432" s="6" t="str">
        <f>VLOOKUP(B1432,'[1]Current Slope List'!$A$29:$M$1904,5,FALSE)</f>
        <v>SKW&amp;Is-S</v>
      </c>
      <c r="I1432" s="6" t="s">
        <v>2555</v>
      </c>
      <c r="K1432" s="6">
        <f>VLOOKUP(B1432,'[1]Current Slope List'!$A$29:$M$1904,11,FALSE)</f>
        <v>0</v>
      </c>
      <c r="L1432" s="5" t="s">
        <v>2583</v>
      </c>
      <c r="M1432" s="5" t="s">
        <v>2584</v>
      </c>
      <c r="N1432" s="5" t="s">
        <v>1697</v>
      </c>
      <c r="O1432" s="7" t="s">
        <v>46</v>
      </c>
      <c r="P1432" s="7">
        <v>60</v>
      </c>
      <c r="Q1432" s="7">
        <v>4.3</v>
      </c>
      <c r="R1432" s="7">
        <v>23</v>
      </c>
      <c r="S1432" s="7">
        <f t="shared" si="45"/>
        <v>98.899999999999991</v>
      </c>
      <c r="T1432" s="17">
        <v>0</v>
      </c>
      <c r="U1432" s="17">
        <v>0.7</v>
      </c>
      <c r="V1432" s="17">
        <v>0</v>
      </c>
      <c r="W1432" s="17">
        <v>0</v>
      </c>
      <c r="X1432" s="17">
        <v>0.3</v>
      </c>
      <c r="Y1432" s="6" t="s">
        <v>1701</v>
      </c>
      <c r="Z1432" s="6" t="s">
        <v>62</v>
      </c>
      <c r="AA1432" s="9">
        <v>6.2</v>
      </c>
      <c r="AB1432" s="9" t="s">
        <v>95</v>
      </c>
      <c r="AC1432" s="9" t="s">
        <v>121</v>
      </c>
      <c r="AD1432" s="9" t="s">
        <v>297</v>
      </c>
      <c r="AE1432" s="9" t="s">
        <v>62</v>
      </c>
      <c r="AF1432" s="5">
        <v>1</v>
      </c>
      <c r="AG1432" s="10">
        <f>VLOOKUP(B1432,[1]NPRS!$A$29:$O$1904,10,FALSE)</f>
        <v>8146.2</v>
      </c>
      <c r="AH1432" s="5" t="s">
        <v>1698</v>
      </c>
      <c r="AI1432" s="6" t="str">
        <f>IF(VLOOKUP(B1432,'[1]intensive 2019'!$A$2:$E$145,1,TRUE)=B1432,"Y","N")</f>
        <v>N</v>
      </c>
      <c r="AJ1432" s="6" t="s">
        <v>50</v>
      </c>
      <c r="AK1432" s="5">
        <v>3</v>
      </c>
      <c r="AL1432" s="6" t="s">
        <v>50</v>
      </c>
      <c r="AM1432" s="6" t="s">
        <v>50</v>
      </c>
      <c r="AN1432" s="6" t="s">
        <v>50</v>
      </c>
      <c r="AO1432" s="6" t="s">
        <v>50</v>
      </c>
      <c r="AP1432" s="6" t="s">
        <v>50</v>
      </c>
    </row>
    <row r="1433" spans="1:42" hidden="1">
      <c r="A1433" s="5">
        <v>1432</v>
      </c>
      <c r="B1433" s="5" t="s">
        <v>2589</v>
      </c>
      <c r="C1433" s="6" t="str">
        <f>IF(VLOOKUP(B1433,'[1]Current Slope List'!$A$29:$M$1904,1,FALSE)=B1433,"Y","N")</f>
        <v>Y</v>
      </c>
      <c r="D1433" s="5" t="str">
        <f>VLOOKUP(B1433,'[1]Current Slope List'!$A$29:$M$1904,2,FALSE)</f>
        <v>11SE-B/C271</v>
      </c>
      <c r="E1433" s="5">
        <f>VLOOKUP(B1433,'[1]Current Slope List'!$A$29:$M$1904,3,FALSE)</f>
        <v>0</v>
      </c>
      <c r="F1433" s="6" t="str">
        <f t="shared" si="44"/>
        <v>WHOLE</v>
      </c>
      <c r="G1433" s="6" t="str">
        <f>VLOOKUP(B1433,'[1]Current Slope List'!$A$29:$M$1904,4,FALSE)</f>
        <v>E</v>
      </c>
      <c r="H1433" s="6" t="str">
        <f>VLOOKUP(B1433,'[1]Current Slope List'!$A$29:$M$1904,5,FALSE)</f>
        <v>SKW&amp;Is-S</v>
      </c>
      <c r="I1433" s="6" t="s">
        <v>2555</v>
      </c>
      <c r="K1433" s="6">
        <f>VLOOKUP(B1433,'[1]Current Slope List'!$A$29:$M$1904,11,FALSE)</f>
        <v>0</v>
      </c>
      <c r="L1433" s="5" t="s">
        <v>2583</v>
      </c>
      <c r="M1433" s="5" t="s">
        <v>2584</v>
      </c>
      <c r="N1433" s="5" t="s">
        <v>1697</v>
      </c>
      <c r="O1433" s="7" t="s">
        <v>46</v>
      </c>
      <c r="P1433" s="7">
        <v>40</v>
      </c>
      <c r="Q1433" s="7">
        <v>20.5</v>
      </c>
      <c r="R1433" s="7">
        <v>65</v>
      </c>
      <c r="S1433" s="7">
        <f t="shared" si="45"/>
        <v>1332.5</v>
      </c>
      <c r="T1433" s="17">
        <v>0</v>
      </c>
      <c r="U1433" s="17">
        <v>1</v>
      </c>
      <c r="V1433" s="17">
        <v>0</v>
      </c>
      <c r="W1433" s="17">
        <v>0</v>
      </c>
      <c r="X1433" s="17">
        <v>0</v>
      </c>
      <c r="Y1433" s="6" t="s">
        <v>61</v>
      </c>
      <c r="Z1433" s="6" t="s">
        <v>62</v>
      </c>
      <c r="AA1433" s="9" t="s">
        <v>116</v>
      </c>
      <c r="AB1433" s="9" t="s">
        <v>116</v>
      </c>
      <c r="AC1433" s="9" t="s">
        <v>116</v>
      </c>
      <c r="AD1433" s="9" t="s">
        <v>116</v>
      </c>
      <c r="AE1433" s="9" t="s">
        <v>49</v>
      </c>
      <c r="AF1433" s="5">
        <v>2</v>
      </c>
      <c r="AG1433" s="10">
        <f>VLOOKUP(B1433,[1]NPRS!$A$29:$O$1904,10,FALSE)</f>
        <v>43.39</v>
      </c>
      <c r="AH1433" s="5" t="s">
        <v>1698</v>
      </c>
      <c r="AI1433" s="6" t="str">
        <f>IF(VLOOKUP(B1433,'[1]intensive 2019'!$A$2:$E$145,1,TRUE)=B1433,"Y","N")</f>
        <v>N</v>
      </c>
      <c r="AJ1433" s="6" t="s">
        <v>50</v>
      </c>
      <c r="AK1433" s="5">
        <v>0</v>
      </c>
      <c r="AL1433" s="6" t="s">
        <v>50</v>
      </c>
      <c r="AM1433" s="6" t="s">
        <v>50</v>
      </c>
      <c r="AN1433" s="6" t="s">
        <v>50</v>
      </c>
      <c r="AO1433" s="6" t="s">
        <v>50</v>
      </c>
      <c r="AP1433" s="6" t="s">
        <v>50</v>
      </c>
    </row>
    <row r="1434" spans="1:42" hidden="1">
      <c r="A1434" s="5">
        <v>1433</v>
      </c>
      <c r="B1434" s="5" t="s">
        <v>2590</v>
      </c>
      <c r="C1434" s="6" t="str">
        <f>IF(VLOOKUP(B1434,'[1]Current Slope List'!$A$29:$M$1904,1,FALSE)=B1434,"Y","N")</f>
        <v>Y</v>
      </c>
      <c r="D1434" s="5" t="str">
        <f>VLOOKUP(B1434,'[1]Current Slope List'!$A$29:$M$1904,2,FALSE)</f>
        <v>11SE-B/CR272</v>
      </c>
      <c r="E1434" s="5">
        <f>VLOOKUP(B1434,'[1]Current Slope List'!$A$29:$M$1904,3,FALSE)</f>
        <v>0</v>
      </c>
      <c r="F1434" s="6" t="str">
        <f t="shared" si="44"/>
        <v>WHOLE</v>
      </c>
      <c r="G1434" s="6" t="str">
        <f>VLOOKUP(B1434,'[1]Current Slope List'!$A$29:$M$1904,4,FALSE)</f>
        <v>E</v>
      </c>
      <c r="H1434" s="6" t="str">
        <f>VLOOKUP(B1434,'[1]Current Slope List'!$A$29:$M$1904,5,FALSE)</f>
        <v>SKW&amp;Is-S</v>
      </c>
      <c r="I1434" s="6" t="s">
        <v>2555</v>
      </c>
      <c r="K1434" s="6">
        <f>VLOOKUP(B1434,'[1]Current Slope List'!$A$29:$M$1904,11,FALSE)</f>
        <v>0</v>
      </c>
      <c r="L1434" s="5" t="s">
        <v>2583</v>
      </c>
      <c r="M1434" s="5" t="s">
        <v>2584</v>
      </c>
      <c r="N1434" s="5" t="s">
        <v>1697</v>
      </c>
      <c r="O1434" s="7" t="s">
        <v>46</v>
      </c>
      <c r="P1434" s="7">
        <v>60</v>
      </c>
      <c r="Q1434" s="7">
        <v>9.5</v>
      </c>
      <c r="R1434" s="7">
        <v>50</v>
      </c>
      <c r="S1434" s="7">
        <f t="shared" si="45"/>
        <v>475</v>
      </c>
      <c r="T1434" s="17">
        <v>0.3</v>
      </c>
      <c r="U1434" s="17">
        <v>0.3</v>
      </c>
      <c r="V1434" s="17">
        <v>0</v>
      </c>
      <c r="W1434" s="17">
        <v>0.4</v>
      </c>
      <c r="X1434" s="17">
        <v>0</v>
      </c>
      <c r="Y1434" s="6" t="s">
        <v>1701</v>
      </c>
      <c r="Z1434" s="6" t="s">
        <v>72</v>
      </c>
      <c r="AA1434" s="9">
        <v>4.8</v>
      </c>
      <c r="AB1434" s="9" t="s">
        <v>329</v>
      </c>
      <c r="AC1434" s="9" t="s">
        <v>121</v>
      </c>
      <c r="AD1434" s="9" t="s">
        <v>79</v>
      </c>
      <c r="AE1434" s="9" t="s">
        <v>62</v>
      </c>
      <c r="AF1434" s="5">
        <v>2</v>
      </c>
      <c r="AG1434" s="10">
        <f>VLOOKUP(B1434,[1]NPRS!$A$29:$O$1904,10,FALSE)</f>
        <v>0.04</v>
      </c>
      <c r="AH1434" s="5" t="s">
        <v>1698</v>
      </c>
      <c r="AI1434" s="6" t="str">
        <f>IF(VLOOKUP(B1434,'[1]intensive 2019'!$A$2:$E$145,1,TRUE)=B1434,"Y","N")</f>
        <v>N</v>
      </c>
      <c r="AJ1434" s="6" t="str">
        <f>IF(VLOOKUP(B1434,[1]PWI!$A$2:$B$239,1,FALSE)=B1434,"Y","N")</f>
        <v>Y</v>
      </c>
      <c r="AK1434" s="5">
        <v>66</v>
      </c>
      <c r="AL1434" s="6" t="str">
        <f>IF(VLOOKUP(B1434,[1]OVT_SWT!$A$2:$E$100,1,FALSE)=B1434,"Y","N")</f>
        <v>Y</v>
      </c>
      <c r="AM1434" s="6" t="s">
        <v>50</v>
      </c>
      <c r="AN1434" s="6" t="s">
        <v>50</v>
      </c>
      <c r="AO1434" s="6" t="s">
        <v>50</v>
      </c>
      <c r="AP1434" s="6" t="s">
        <v>50</v>
      </c>
    </row>
    <row r="1435" spans="1:42" hidden="1">
      <c r="A1435" s="5">
        <v>1434</v>
      </c>
      <c r="B1435" s="5" t="s">
        <v>2591</v>
      </c>
      <c r="C1435" s="6" t="str">
        <f>IF(VLOOKUP(B1435,'[1]Current Slope List'!$A$29:$M$1904,1,FALSE)=B1435,"Y","N")</f>
        <v>Y</v>
      </c>
      <c r="D1435" s="5" t="str">
        <f>VLOOKUP(B1435,'[1]Current Slope List'!$A$29:$M$1904,2,FALSE)</f>
        <v>11SE-B/CR277</v>
      </c>
      <c r="E1435" s="5">
        <f>VLOOKUP(B1435,'[1]Current Slope List'!$A$29:$M$1904,3,FALSE)</f>
        <v>0</v>
      </c>
      <c r="F1435" s="6" t="str">
        <f t="shared" si="44"/>
        <v>WHOLE</v>
      </c>
      <c r="G1435" s="6" t="str">
        <f>VLOOKUP(B1435,'[1]Current Slope List'!$A$29:$M$1904,4,FALSE)</f>
        <v>E</v>
      </c>
      <c r="H1435" s="6" t="str">
        <f>VLOOKUP(B1435,'[1]Current Slope List'!$A$29:$M$1904,5,FALSE)</f>
        <v>SKW&amp;Is-S</v>
      </c>
      <c r="I1435" s="6" t="s">
        <v>2555</v>
      </c>
      <c r="K1435" s="6">
        <f>VLOOKUP(B1435,'[1]Current Slope List'!$A$29:$M$1904,11,FALSE)</f>
        <v>0</v>
      </c>
      <c r="L1435" s="5" t="s">
        <v>2583</v>
      </c>
      <c r="M1435" s="5" t="s">
        <v>2584</v>
      </c>
      <c r="N1435" s="5" t="s">
        <v>1697</v>
      </c>
      <c r="O1435" s="7" t="s">
        <v>46</v>
      </c>
      <c r="P1435" s="7">
        <v>45</v>
      </c>
      <c r="Q1435" s="7">
        <v>9</v>
      </c>
      <c r="R1435" s="7">
        <v>144</v>
      </c>
      <c r="S1435" s="7">
        <f t="shared" si="45"/>
        <v>1296</v>
      </c>
      <c r="T1435" s="17">
        <v>0</v>
      </c>
      <c r="U1435" s="17">
        <v>1</v>
      </c>
      <c r="V1435" s="17">
        <v>0</v>
      </c>
      <c r="W1435" s="17">
        <v>0</v>
      </c>
      <c r="X1435" s="17">
        <v>0</v>
      </c>
      <c r="Y1435" s="6" t="s">
        <v>61</v>
      </c>
      <c r="Z1435" s="6" t="s">
        <v>62</v>
      </c>
      <c r="AA1435" s="9" t="s">
        <v>614</v>
      </c>
      <c r="AB1435" s="9" t="s">
        <v>95</v>
      </c>
      <c r="AC1435" s="9" t="s">
        <v>121</v>
      </c>
      <c r="AD1435" s="9" t="s">
        <v>113</v>
      </c>
      <c r="AE1435" s="9" t="s">
        <v>72</v>
      </c>
      <c r="AF1435" s="5">
        <v>2</v>
      </c>
      <c r="AG1435" s="10">
        <f>VLOOKUP(B1435,[1]NPRS!$A$29:$O$1904,10,FALSE)</f>
        <v>0</v>
      </c>
      <c r="AH1435" s="5" t="s">
        <v>1698</v>
      </c>
      <c r="AI1435" s="6" t="str">
        <f>IF(VLOOKUP(B1435,'[1]intensive 2019'!$A$2:$E$145,1,TRUE)=B1435,"Y","N")</f>
        <v>N</v>
      </c>
      <c r="AJ1435" s="6" t="s">
        <v>50</v>
      </c>
      <c r="AK1435" s="5">
        <v>31</v>
      </c>
      <c r="AL1435" s="6" t="s">
        <v>50</v>
      </c>
      <c r="AM1435" s="6" t="s">
        <v>50</v>
      </c>
      <c r="AN1435" s="6" t="s">
        <v>50</v>
      </c>
      <c r="AO1435" s="6" t="s">
        <v>50</v>
      </c>
      <c r="AP1435" s="6" t="s">
        <v>50</v>
      </c>
    </row>
    <row r="1436" spans="1:42" hidden="1">
      <c r="A1436" s="5">
        <v>1435</v>
      </c>
      <c r="B1436" s="5" t="s">
        <v>2592</v>
      </c>
      <c r="C1436" s="6" t="str">
        <f>IF(VLOOKUP(B1436,'[1]Current Slope List'!$A$29:$M$1904,1,FALSE)=B1436,"Y","N")</f>
        <v>Y</v>
      </c>
      <c r="D1436" s="5" t="str">
        <f>VLOOKUP(B1436,'[1]Current Slope List'!$A$29:$M$1904,2,FALSE)</f>
        <v>11SE-B/CR278</v>
      </c>
      <c r="E1436" s="5">
        <f>VLOOKUP(B1436,'[1]Current Slope List'!$A$29:$M$1904,3,FALSE)</f>
        <v>0</v>
      </c>
      <c r="F1436" s="6" t="str">
        <f t="shared" si="44"/>
        <v>WHOLE</v>
      </c>
      <c r="G1436" s="6" t="str">
        <f>VLOOKUP(B1436,'[1]Current Slope List'!$A$29:$M$1904,4,FALSE)</f>
        <v>E</v>
      </c>
      <c r="H1436" s="6" t="str">
        <f>VLOOKUP(B1436,'[1]Current Slope List'!$A$29:$M$1904,5,FALSE)</f>
        <v>SKW&amp;Is-S</v>
      </c>
      <c r="I1436" s="6" t="s">
        <v>2555</v>
      </c>
      <c r="K1436" s="6">
        <f>VLOOKUP(B1436,'[1]Current Slope List'!$A$29:$M$1904,11,FALSE)</f>
        <v>0</v>
      </c>
      <c r="L1436" s="5" t="s">
        <v>2583</v>
      </c>
      <c r="M1436" s="5" t="s">
        <v>2584</v>
      </c>
      <c r="N1436" s="5" t="s">
        <v>1697</v>
      </c>
      <c r="O1436" s="7" t="s">
        <v>46</v>
      </c>
      <c r="P1436" s="7">
        <v>35</v>
      </c>
      <c r="Q1436" s="7">
        <v>3.8</v>
      </c>
      <c r="R1436" s="7">
        <v>135</v>
      </c>
      <c r="S1436" s="7">
        <f t="shared" si="45"/>
        <v>513</v>
      </c>
      <c r="T1436" s="17">
        <v>0</v>
      </c>
      <c r="U1436" s="17">
        <v>1</v>
      </c>
      <c r="V1436" s="17">
        <v>0</v>
      </c>
      <c r="W1436" s="17">
        <v>0</v>
      </c>
      <c r="X1436" s="17">
        <v>0</v>
      </c>
      <c r="Y1436" s="6" t="s">
        <v>1701</v>
      </c>
      <c r="Z1436" s="6" t="s">
        <v>62</v>
      </c>
      <c r="AA1436" s="9" t="s">
        <v>371</v>
      </c>
      <c r="AB1436" s="9" t="s">
        <v>431</v>
      </c>
      <c r="AC1436" s="9" t="s">
        <v>121</v>
      </c>
      <c r="AD1436" s="9" t="s">
        <v>113</v>
      </c>
      <c r="AE1436" s="9" t="s">
        <v>72</v>
      </c>
      <c r="AF1436" s="5">
        <v>2</v>
      </c>
      <c r="AG1436" s="10">
        <f>VLOOKUP(B1436,[1]NPRS!$A$29:$O$1904,10,FALSE)</f>
        <v>1.08E-3</v>
      </c>
      <c r="AH1436" s="5" t="s">
        <v>1698</v>
      </c>
      <c r="AI1436" s="6" t="str">
        <f>IF(VLOOKUP(B1436,'[1]intensive 2019'!$A$2:$E$145,1,TRUE)=B1436,"Y","N")</f>
        <v>N</v>
      </c>
      <c r="AJ1436" s="6" t="s">
        <v>50</v>
      </c>
      <c r="AK1436" s="5">
        <v>21</v>
      </c>
      <c r="AL1436" s="6" t="s">
        <v>50</v>
      </c>
      <c r="AM1436" s="6" t="s">
        <v>50</v>
      </c>
      <c r="AN1436" s="6" t="s">
        <v>50</v>
      </c>
      <c r="AO1436" s="6" t="s">
        <v>50</v>
      </c>
      <c r="AP1436" s="6" t="s">
        <v>50</v>
      </c>
    </row>
    <row r="1437" spans="1:42" hidden="1">
      <c r="A1437" s="5">
        <v>1436</v>
      </c>
      <c r="B1437" s="5" t="s">
        <v>2593</v>
      </c>
      <c r="C1437" s="6" t="str">
        <f>IF(VLOOKUP(B1437,'[1]Current Slope List'!$A$29:$M$1904,1,FALSE)=B1437,"Y","N")</f>
        <v>Y</v>
      </c>
      <c r="D1437" s="5" t="str">
        <f>VLOOKUP(B1437,'[1]Current Slope List'!$A$29:$M$1904,2,FALSE)</f>
        <v>11SE-B/CR281</v>
      </c>
      <c r="E1437" s="5">
        <f>VLOOKUP(B1437,'[1]Current Slope List'!$A$29:$M$1904,3,FALSE)</f>
        <v>0</v>
      </c>
      <c r="F1437" s="6" t="str">
        <f t="shared" si="44"/>
        <v>WHOLE</v>
      </c>
      <c r="G1437" s="6" t="str">
        <f>VLOOKUP(B1437,'[1]Current Slope List'!$A$29:$M$1904,4,FALSE)</f>
        <v>E</v>
      </c>
      <c r="H1437" s="6" t="str">
        <f>VLOOKUP(B1437,'[1]Current Slope List'!$A$29:$M$1904,5,FALSE)</f>
        <v>SKW&amp;Is-S</v>
      </c>
      <c r="I1437" s="6" t="s">
        <v>2555</v>
      </c>
      <c r="K1437" s="6">
        <f>VLOOKUP(B1437,'[1]Current Slope List'!$A$29:$M$1904,11,FALSE)</f>
        <v>0</v>
      </c>
      <c r="L1437" s="5" t="s">
        <v>2583</v>
      </c>
      <c r="M1437" s="5" t="s">
        <v>2584</v>
      </c>
      <c r="N1437" s="5" t="s">
        <v>1697</v>
      </c>
      <c r="O1437" s="7" t="s">
        <v>46</v>
      </c>
      <c r="P1437" s="7">
        <v>35</v>
      </c>
      <c r="Q1437" s="7">
        <v>2</v>
      </c>
      <c r="R1437" s="7">
        <v>80</v>
      </c>
      <c r="S1437" s="7">
        <f t="shared" si="45"/>
        <v>160</v>
      </c>
      <c r="T1437" s="17">
        <v>0</v>
      </c>
      <c r="U1437" s="17">
        <v>1</v>
      </c>
      <c r="V1437" s="17">
        <v>0</v>
      </c>
      <c r="W1437" s="17">
        <v>0</v>
      </c>
      <c r="X1437" s="17">
        <v>0</v>
      </c>
      <c r="Y1437" s="6" t="s">
        <v>61</v>
      </c>
      <c r="Z1437" s="6" t="s">
        <v>62</v>
      </c>
      <c r="AA1437" s="9" t="s">
        <v>248</v>
      </c>
      <c r="AB1437" s="9" t="s">
        <v>55</v>
      </c>
      <c r="AC1437" s="9" t="s">
        <v>121</v>
      </c>
      <c r="AD1437" s="9" t="s">
        <v>113</v>
      </c>
      <c r="AE1437" s="9" t="s">
        <v>72</v>
      </c>
      <c r="AF1437" s="5">
        <v>2</v>
      </c>
      <c r="AG1437" s="10">
        <f>VLOOKUP(B1437,[1]NPRS!$A$29:$O$1904,10,FALSE)</f>
        <v>0</v>
      </c>
      <c r="AH1437" s="5" t="s">
        <v>1698</v>
      </c>
      <c r="AI1437" s="6" t="str">
        <f>IF(VLOOKUP(B1437,'[1]intensive 2019'!$A$2:$E$145,1,TRUE)=B1437,"Y","N")</f>
        <v>N</v>
      </c>
      <c r="AJ1437" s="6" t="s">
        <v>50</v>
      </c>
      <c r="AK1437" s="5">
        <v>16</v>
      </c>
      <c r="AL1437" s="6" t="s">
        <v>50</v>
      </c>
      <c r="AM1437" s="6" t="s">
        <v>50</v>
      </c>
      <c r="AN1437" s="6" t="s">
        <v>50</v>
      </c>
      <c r="AO1437" s="6" t="s">
        <v>50</v>
      </c>
      <c r="AP1437" s="6" t="s">
        <v>50</v>
      </c>
    </row>
    <row r="1438" spans="1:42" hidden="1">
      <c r="A1438" s="5">
        <v>1437</v>
      </c>
      <c r="B1438" s="5" t="s">
        <v>2594</v>
      </c>
      <c r="C1438" s="6" t="str">
        <f>IF(VLOOKUP(B1438,'[1]Current Slope List'!$A$29:$M$1904,1,FALSE)=B1438,"Y","N")</f>
        <v>Y</v>
      </c>
      <c r="D1438" s="5" t="str">
        <f>VLOOKUP(B1438,'[1]Current Slope List'!$A$29:$M$1904,2,FALSE)</f>
        <v>11SE-B/C282</v>
      </c>
      <c r="E1438" s="5">
        <f>VLOOKUP(B1438,'[1]Current Slope List'!$A$29:$M$1904,3,FALSE)</f>
        <v>0</v>
      </c>
      <c r="F1438" s="6" t="str">
        <f t="shared" si="44"/>
        <v>WHOLE</v>
      </c>
      <c r="G1438" s="6" t="str">
        <f>VLOOKUP(B1438,'[1]Current Slope List'!$A$29:$M$1904,4,FALSE)</f>
        <v>E</v>
      </c>
      <c r="H1438" s="6" t="str">
        <f>VLOOKUP(B1438,'[1]Current Slope List'!$A$29:$M$1904,5,FALSE)</f>
        <v>SKW&amp;Is-S</v>
      </c>
      <c r="I1438" s="6" t="s">
        <v>2555</v>
      </c>
      <c r="K1438" s="6">
        <f>VLOOKUP(B1438,'[1]Current Slope List'!$A$29:$M$1904,11,FALSE)</f>
        <v>0</v>
      </c>
      <c r="L1438" s="5" t="s">
        <v>2583</v>
      </c>
      <c r="M1438" s="5" t="s">
        <v>2584</v>
      </c>
      <c r="N1438" s="5" t="s">
        <v>1697</v>
      </c>
      <c r="O1438" s="7" t="s">
        <v>46</v>
      </c>
      <c r="P1438" s="7">
        <v>45</v>
      </c>
      <c r="Q1438" s="7">
        <v>3</v>
      </c>
      <c r="R1438" s="7">
        <v>55</v>
      </c>
      <c r="S1438" s="7">
        <f t="shared" si="45"/>
        <v>165</v>
      </c>
      <c r="T1438" s="17">
        <v>0</v>
      </c>
      <c r="U1438" s="17">
        <v>1</v>
      </c>
      <c r="V1438" s="17">
        <v>0</v>
      </c>
      <c r="W1438" s="17">
        <v>0</v>
      </c>
      <c r="X1438" s="17">
        <v>0</v>
      </c>
      <c r="Y1438" s="6" t="s">
        <v>61</v>
      </c>
      <c r="Z1438" s="6" t="s">
        <v>62</v>
      </c>
      <c r="AA1438" s="9" t="s">
        <v>116</v>
      </c>
      <c r="AB1438" s="9" t="s">
        <v>116</v>
      </c>
      <c r="AC1438" s="9" t="s">
        <v>116</v>
      </c>
      <c r="AD1438" s="9" t="s">
        <v>116</v>
      </c>
      <c r="AE1438" s="9" t="s">
        <v>49</v>
      </c>
      <c r="AF1438" s="5">
        <v>2</v>
      </c>
      <c r="AG1438" s="10">
        <f>VLOOKUP(B1438,[1]NPRS!$A$29:$O$1904,10,FALSE)</f>
        <v>0</v>
      </c>
      <c r="AH1438" s="5" t="s">
        <v>1698</v>
      </c>
      <c r="AI1438" s="6" t="str">
        <f>IF(VLOOKUP(B1438,'[1]intensive 2019'!$A$2:$E$145,1,TRUE)=B1438,"Y","N")</f>
        <v>N</v>
      </c>
      <c r="AJ1438" s="6" t="s">
        <v>50</v>
      </c>
      <c r="AK1438" s="5">
        <v>1</v>
      </c>
      <c r="AL1438" s="6" t="s">
        <v>50</v>
      </c>
      <c r="AM1438" s="6" t="s">
        <v>50</v>
      </c>
      <c r="AN1438" s="6" t="s">
        <v>50</v>
      </c>
      <c r="AO1438" s="6" t="s">
        <v>50</v>
      </c>
      <c r="AP1438" s="6" t="s">
        <v>50</v>
      </c>
    </row>
    <row r="1439" spans="1:42" hidden="1">
      <c r="A1439" s="5">
        <v>1438</v>
      </c>
      <c r="B1439" s="5" t="s">
        <v>2595</v>
      </c>
      <c r="C1439" s="6" t="str">
        <f>IF(VLOOKUP(B1439,'[1]Current Slope List'!$A$29:$M$1904,1,FALSE)=B1439,"Y","N")</f>
        <v>Y</v>
      </c>
      <c r="D1439" s="5" t="str">
        <f>VLOOKUP(B1439,'[1]Current Slope List'!$A$29:$M$1904,2,FALSE)</f>
        <v>11SE-B/CR286</v>
      </c>
      <c r="E1439" s="5">
        <f>VLOOKUP(B1439,'[1]Current Slope List'!$A$29:$M$1904,3,FALSE)</f>
        <v>0</v>
      </c>
      <c r="F1439" s="6" t="str">
        <f t="shared" si="44"/>
        <v>WHOLE</v>
      </c>
      <c r="G1439" s="6" t="str">
        <f>VLOOKUP(B1439,'[1]Current Slope List'!$A$29:$M$1904,4,FALSE)</f>
        <v>E</v>
      </c>
      <c r="H1439" s="6" t="str">
        <f>VLOOKUP(B1439,'[1]Current Slope List'!$A$29:$M$1904,5,FALSE)</f>
        <v>SKW&amp;Is-S</v>
      </c>
      <c r="I1439" s="6" t="s">
        <v>2555</v>
      </c>
      <c r="K1439" s="6">
        <f>VLOOKUP(B1439,'[1]Current Slope List'!$A$29:$M$1904,11,FALSE)</f>
        <v>0</v>
      </c>
      <c r="L1439" s="5" t="s">
        <v>2583</v>
      </c>
      <c r="M1439" s="5" t="s">
        <v>2584</v>
      </c>
      <c r="N1439" s="5" t="s">
        <v>1697</v>
      </c>
      <c r="O1439" s="7" t="s">
        <v>46</v>
      </c>
      <c r="P1439" s="7">
        <v>35</v>
      </c>
      <c r="Q1439" s="7">
        <v>3.9</v>
      </c>
      <c r="R1439" s="7">
        <v>52</v>
      </c>
      <c r="S1439" s="7">
        <f t="shared" si="45"/>
        <v>202.79999999999998</v>
      </c>
      <c r="T1439" s="17">
        <v>0</v>
      </c>
      <c r="U1439" s="17">
        <v>1</v>
      </c>
      <c r="V1439" s="17">
        <v>0</v>
      </c>
      <c r="W1439" s="17">
        <v>0</v>
      </c>
      <c r="X1439" s="17">
        <v>0</v>
      </c>
      <c r="Y1439" s="6" t="s">
        <v>61</v>
      </c>
      <c r="Z1439" s="6" t="s">
        <v>62</v>
      </c>
      <c r="AA1439" s="9">
        <v>5.8</v>
      </c>
      <c r="AB1439" s="9">
        <v>52</v>
      </c>
      <c r="AC1439" s="9" t="s">
        <v>121</v>
      </c>
      <c r="AD1439" s="9" t="s">
        <v>56</v>
      </c>
      <c r="AE1439" s="9" t="s">
        <v>72</v>
      </c>
      <c r="AF1439" s="5">
        <v>2</v>
      </c>
      <c r="AG1439" s="10">
        <f>VLOOKUP(B1439,[1]NPRS!$A$29:$O$1904,10,FALSE)</f>
        <v>0</v>
      </c>
      <c r="AH1439" s="5" t="s">
        <v>1698</v>
      </c>
      <c r="AI1439" s="6" t="str">
        <f>IF(VLOOKUP(B1439,'[1]intensive 2019'!$A$2:$E$145,1,TRUE)=B1439,"Y","N")</f>
        <v>N</v>
      </c>
      <c r="AJ1439" s="6" t="s">
        <v>50</v>
      </c>
      <c r="AK1439" s="5">
        <v>1</v>
      </c>
      <c r="AL1439" s="6" t="s">
        <v>50</v>
      </c>
      <c r="AM1439" s="6" t="s">
        <v>50</v>
      </c>
      <c r="AN1439" s="6" t="s">
        <v>50</v>
      </c>
      <c r="AO1439" s="6" t="s">
        <v>50</v>
      </c>
      <c r="AP1439" s="6" t="s">
        <v>50</v>
      </c>
    </row>
    <row r="1440" spans="1:42" hidden="1">
      <c r="A1440" s="5">
        <v>1439</v>
      </c>
      <c r="B1440" s="5" t="s">
        <v>2596</v>
      </c>
      <c r="C1440" s="6" t="str">
        <f>IF(VLOOKUP(B1440,'[1]Current Slope List'!$A$29:$M$1904,1,FALSE)=B1440,"Y","N")</f>
        <v>Y</v>
      </c>
      <c r="D1440" s="5" t="str">
        <f>VLOOKUP(B1440,'[1]Current Slope List'!$A$29:$M$1904,2,FALSE)</f>
        <v>11SE-B/C314</v>
      </c>
      <c r="E1440" s="5">
        <f>VLOOKUP(B1440,'[1]Current Slope List'!$A$29:$M$1904,3,FALSE)</f>
        <v>3</v>
      </c>
      <c r="F1440" s="6">
        <f t="shared" si="44"/>
        <v>3</v>
      </c>
      <c r="G1440" s="6" t="str">
        <f>VLOOKUP(B1440,'[1]Current Slope List'!$A$29:$M$1904,4,FALSE)</f>
        <v>E</v>
      </c>
      <c r="H1440" s="6" t="str">
        <f>VLOOKUP(B1440,'[1]Current Slope List'!$A$29:$M$1904,5,FALSE)</f>
        <v>SKW&amp;Is-S</v>
      </c>
      <c r="I1440" s="6" t="s">
        <v>2555</v>
      </c>
      <c r="K1440" s="6">
        <f>VLOOKUP(B1440,'[1]Current Slope List'!$A$29:$M$1904,11,FALSE)</f>
        <v>0</v>
      </c>
      <c r="L1440" s="5" t="s">
        <v>2583</v>
      </c>
      <c r="M1440" s="5" t="s">
        <v>2584</v>
      </c>
      <c r="N1440" s="5" t="s">
        <v>1697</v>
      </c>
      <c r="O1440" s="7" t="s">
        <v>125</v>
      </c>
      <c r="P1440" s="7">
        <v>65</v>
      </c>
      <c r="Q1440" s="7">
        <v>27</v>
      </c>
      <c r="R1440" s="7">
        <v>225</v>
      </c>
      <c r="S1440" s="7">
        <f t="shared" si="45"/>
        <v>6075</v>
      </c>
      <c r="T1440" s="17">
        <v>0</v>
      </c>
      <c r="U1440" s="17">
        <v>0</v>
      </c>
      <c r="V1440" s="17">
        <v>0</v>
      </c>
      <c r="W1440" s="17">
        <v>0</v>
      </c>
      <c r="X1440" s="17">
        <v>1</v>
      </c>
      <c r="Y1440" s="6" t="s">
        <v>84</v>
      </c>
      <c r="Z1440" s="6" t="s">
        <v>72</v>
      </c>
      <c r="AA1440" s="9" t="s">
        <v>116</v>
      </c>
      <c r="AB1440" s="9" t="s">
        <v>116</v>
      </c>
      <c r="AC1440" s="9" t="s">
        <v>116</v>
      </c>
      <c r="AD1440" s="9" t="s">
        <v>116</v>
      </c>
      <c r="AE1440" s="9" t="s">
        <v>49</v>
      </c>
      <c r="AF1440" s="5">
        <v>1</v>
      </c>
      <c r="AG1440" s="10">
        <f>VLOOKUP(B1440,[1]NPRS!$A$29:$O$1904,10,FALSE)</f>
        <v>0.46</v>
      </c>
      <c r="AH1440" s="5" t="s">
        <v>1698</v>
      </c>
      <c r="AI1440" s="6" t="str">
        <f>IF(VLOOKUP(B1440,'[1]intensive 2019'!$A$2:$E$145,1,TRUE)=B1440,"Y","N")</f>
        <v>N</v>
      </c>
      <c r="AJ1440" s="6" t="s">
        <v>50</v>
      </c>
      <c r="AK1440" s="5">
        <v>12</v>
      </c>
      <c r="AL1440" s="6" t="s">
        <v>50</v>
      </c>
      <c r="AM1440" s="6" t="s">
        <v>50</v>
      </c>
      <c r="AN1440" s="6" t="s">
        <v>50</v>
      </c>
      <c r="AO1440" s="6" t="str">
        <f>IF(VLOOKUP(B1440,[1]Roadside!$B$2:$D$186,1,FALSE)=B1440,"Y","N")</f>
        <v>Y</v>
      </c>
      <c r="AP1440" s="6" t="s">
        <v>50</v>
      </c>
    </row>
    <row r="1441" spans="1:42" hidden="1">
      <c r="A1441" s="5">
        <v>1440</v>
      </c>
      <c r="B1441" s="5" t="s">
        <v>2597</v>
      </c>
      <c r="C1441" s="6" t="str">
        <f>IF(VLOOKUP(B1441,'[1]Current Slope List'!$A$29:$M$1904,1,FALSE)=B1441,"Y","N")</f>
        <v>Y</v>
      </c>
      <c r="D1441" s="5" t="str">
        <f>VLOOKUP(B1441,'[1]Current Slope List'!$A$29:$M$1904,2,FALSE)</f>
        <v>11SE-B/CR563</v>
      </c>
      <c r="E1441" s="5">
        <f>VLOOKUP(B1441,'[1]Current Slope List'!$A$29:$M$1904,3,FALSE)</f>
        <v>0</v>
      </c>
      <c r="F1441" s="6" t="str">
        <f t="shared" si="44"/>
        <v>WHOLE</v>
      </c>
      <c r="G1441" s="6" t="str">
        <f>VLOOKUP(B1441,'[1]Current Slope List'!$A$29:$M$1904,4,FALSE)</f>
        <v>E</v>
      </c>
      <c r="H1441" s="6" t="str">
        <f>VLOOKUP(B1441,'[1]Current Slope List'!$A$29:$M$1904,5,FALSE)</f>
        <v>SKW&amp;Is-S</v>
      </c>
      <c r="I1441" s="6" t="s">
        <v>2555</v>
      </c>
      <c r="K1441" s="6">
        <f>VLOOKUP(B1441,'[1]Current Slope List'!$A$29:$M$1904,11,FALSE)</f>
        <v>0</v>
      </c>
      <c r="L1441" s="5" t="s">
        <v>2583</v>
      </c>
      <c r="M1441" s="5" t="s">
        <v>2584</v>
      </c>
      <c r="N1441" s="5" t="s">
        <v>1697</v>
      </c>
      <c r="O1441" s="7" t="s">
        <v>46</v>
      </c>
      <c r="P1441" s="7">
        <v>70</v>
      </c>
      <c r="Q1441" s="7">
        <v>5</v>
      </c>
      <c r="R1441" s="7">
        <v>40</v>
      </c>
      <c r="S1441" s="7">
        <f t="shared" si="45"/>
        <v>200</v>
      </c>
      <c r="T1441" s="17">
        <v>0</v>
      </c>
      <c r="U1441" s="17">
        <v>0</v>
      </c>
      <c r="V1441" s="17">
        <v>0</v>
      </c>
      <c r="W1441" s="17">
        <v>0</v>
      </c>
      <c r="X1441" s="17">
        <v>1</v>
      </c>
      <c r="Y1441" s="6" t="s">
        <v>61</v>
      </c>
      <c r="Z1441" s="6" t="s">
        <v>72</v>
      </c>
      <c r="AA1441" s="9">
        <v>5</v>
      </c>
      <c r="AB1441" s="9" t="s">
        <v>436</v>
      </c>
      <c r="AC1441" s="9" t="s">
        <v>71</v>
      </c>
      <c r="AD1441" s="9" t="s">
        <v>97</v>
      </c>
      <c r="AE1441" s="9" t="s">
        <v>72</v>
      </c>
      <c r="AF1441" s="5">
        <v>2</v>
      </c>
      <c r="AG1441" s="10">
        <f>VLOOKUP(B1441,[1]NPRS!$A$29:$O$1904,10,FALSE)</f>
        <v>393.66</v>
      </c>
      <c r="AH1441" s="5" t="s">
        <v>1698</v>
      </c>
      <c r="AI1441" s="6" t="str">
        <f>IF(VLOOKUP(B1441,'[1]intensive 2019'!$A$2:$E$145,1,TRUE)=B1441,"Y","N")</f>
        <v>N</v>
      </c>
      <c r="AJ1441" s="6" t="s">
        <v>50</v>
      </c>
      <c r="AK1441" s="5">
        <v>0</v>
      </c>
      <c r="AL1441" s="6" t="s">
        <v>50</v>
      </c>
      <c r="AM1441" s="6" t="s">
        <v>50</v>
      </c>
      <c r="AN1441" s="6" t="s">
        <v>50</v>
      </c>
      <c r="AO1441" s="6" t="s">
        <v>50</v>
      </c>
      <c r="AP1441" s="6" t="s">
        <v>50</v>
      </c>
    </row>
    <row r="1442" spans="1:42" hidden="1">
      <c r="A1442" s="5">
        <v>1441</v>
      </c>
      <c r="B1442" s="5" t="s">
        <v>2598</v>
      </c>
      <c r="C1442" s="6" t="str">
        <f>IF(VLOOKUP(B1442,'[1]Current Slope List'!$A$29:$M$1904,1,FALSE)=B1442,"Y","N")</f>
        <v>Y</v>
      </c>
      <c r="D1442" s="5" t="str">
        <f>VLOOKUP(B1442,'[1]Current Slope List'!$A$29:$M$1904,2,FALSE)</f>
        <v>11SE-B/FR62</v>
      </c>
      <c r="E1442" s="5">
        <f>VLOOKUP(B1442,'[1]Current Slope List'!$A$29:$M$1904,3,FALSE)</f>
        <v>0</v>
      </c>
      <c r="F1442" s="6" t="str">
        <f t="shared" si="44"/>
        <v>WHOLE</v>
      </c>
      <c r="G1442" s="6" t="str">
        <f>VLOOKUP(B1442,'[1]Current Slope List'!$A$29:$M$1904,4,FALSE)</f>
        <v>E</v>
      </c>
      <c r="H1442" s="6" t="str">
        <f>VLOOKUP(B1442,'[1]Current Slope List'!$A$29:$M$1904,5,FALSE)</f>
        <v>SKW&amp;Is-S</v>
      </c>
      <c r="I1442" s="6" t="s">
        <v>2555</v>
      </c>
      <c r="K1442" s="6">
        <f>VLOOKUP(B1442,'[1]Current Slope List'!$A$29:$M$1904,11,FALSE)</f>
        <v>0</v>
      </c>
      <c r="L1442" s="5" t="s">
        <v>2583</v>
      </c>
      <c r="M1442" s="5" t="s">
        <v>2584</v>
      </c>
      <c r="N1442" s="5" t="s">
        <v>1697</v>
      </c>
      <c r="O1442" s="7" t="s">
        <v>46</v>
      </c>
      <c r="P1442" s="7">
        <v>30</v>
      </c>
      <c r="Q1442" s="7">
        <v>2.9</v>
      </c>
      <c r="R1442" s="7">
        <v>130</v>
      </c>
      <c r="S1442" s="7">
        <f t="shared" si="45"/>
        <v>377</v>
      </c>
      <c r="T1442" s="17">
        <v>0</v>
      </c>
      <c r="U1442" s="17">
        <v>1</v>
      </c>
      <c r="V1442" s="17">
        <v>0</v>
      </c>
      <c r="W1442" s="17">
        <v>0</v>
      </c>
      <c r="X1442" s="17">
        <v>0</v>
      </c>
      <c r="Y1442" s="6" t="s">
        <v>61</v>
      </c>
      <c r="Z1442" s="6" t="s">
        <v>62</v>
      </c>
      <c r="AA1442" s="9" t="s">
        <v>391</v>
      </c>
      <c r="AB1442" s="9" t="s">
        <v>2599</v>
      </c>
      <c r="AC1442" s="9" t="s">
        <v>121</v>
      </c>
      <c r="AD1442" s="9" t="s">
        <v>56</v>
      </c>
      <c r="AE1442" s="9" t="s">
        <v>62</v>
      </c>
      <c r="AF1442" s="5">
        <v>2</v>
      </c>
      <c r="AG1442" s="10">
        <f>VLOOKUP(B1442,[1]NPRS!$A$29:$O$1904,10,FALSE)</f>
        <v>8.7799999999999994</v>
      </c>
      <c r="AH1442" s="5" t="s">
        <v>1698</v>
      </c>
      <c r="AI1442" s="6" t="str">
        <f>IF(VLOOKUP(B1442,'[1]intensive 2019'!$A$2:$E$145,1,TRUE)=B1442,"Y","N")</f>
        <v>N</v>
      </c>
      <c r="AJ1442" s="6" t="str">
        <f>IF(VLOOKUP(B1442,[1]PWI!$A$2:$B$239,1,FALSE)=B1442,"Y","N")</f>
        <v>Y</v>
      </c>
      <c r="AK1442" s="5">
        <v>72</v>
      </c>
      <c r="AL1442" s="6" t="s">
        <v>50</v>
      </c>
      <c r="AM1442" s="6" t="s">
        <v>50</v>
      </c>
      <c r="AN1442" s="6" t="s">
        <v>50</v>
      </c>
      <c r="AO1442" s="6" t="s">
        <v>50</v>
      </c>
      <c r="AP1442" s="6" t="s">
        <v>50</v>
      </c>
    </row>
    <row r="1443" spans="1:42" hidden="1">
      <c r="A1443" s="5">
        <v>1442</v>
      </c>
      <c r="B1443" s="5" t="s">
        <v>2600</v>
      </c>
      <c r="C1443" s="6" t="str">
        <f>IF(VLOOKUP(B1443,'[1]Current Slope List'!$A$29:$M$1904,1,FALSE)=B1443,"Y","N")</f>
        <v>Y</v>
      </c>
      <c r="D1443" s="5" t="str">
        <f>VLOOKUP(B1443,'[1]Current Slope List'!$A$29:$M$1904,2,FALSE)</f>
        <v>11SE-B/CR283</v>
      </c>
      <c r="E1443" s="5">
        <f>VLOOKUP(B1443,'[1]Current Slope List'!$A$29:$M$1904,3,FALSE)</f>
        <v>0</v>
      </c>
      <c r="F1443" s="6" t="str">
        <f t="shared" si="44"/>
        <v>WHOLE</v>
      </c>
      <c r="G1443" s="6" t="str">
        <f>VLOOKUP(B1443,'[1]Current Slope List'!$A$29:$M$1904,4,FALSE)</f>
        <v>E</v>
      </c>
      <c r="H1443" s="6" t="str">
        <f>VLOOKUP(B1443,'[1]Current Slope List'!$A$29:$M$1904,5,FALSE)</f>
        <v>SKW&amp;Is-S</v>
      </c>
      <c r="I1443" s="6" t="s">
        <v>2555</v>
      </c>
      <c r="K1443" s="6">
        <f>VLOOKUP(B1443,'[1]Current Slope List'!$A$29:$M$1904,11,FALSE)</f>
        <v>0</v>
      </c>
      <c r="L1443" s="5" t="s">
        <v>2583</v>
      </c>
      <c r="M1443" s="5" t="s">
        <v>2584</v>
      </c>
      <c r="N1443" s="5" t="s">
        <v>1697</v>
      </c>
      <c r="O1443" s="7" t="s">
        <v>46</v>
      </c>
      <c r="P1443" s="7">
        <v>80</v>
      </c>
      <c r="Q1443" s="7">
        <v>1.3</v>
      </c>
      <c r="R1443" s="7">
        <v>10</v>
      </c>
      <c r="S1443" s="7">
        <f t="shared" si="45"/>
        <v>13</v>
      </c>
      <c r="T1443" s="17">
        <v>0</v>
      </c>
      <c r="U1443" s="17">
        <v>0</v>
      </c>
      <c r="V1443" s="17">
        <v>0</v>
      </c>
      <c r="W1443" s="17">
        <v>0</v>
      </c>
      <c r="X1443" s="17">
        <v>1</v>
      </c>
      <c r="Y1443" s="6" t="s">
        <v>1701</v>
      </c>
      <c r="Z1443" s="6" t="s">
        <v>62</v>
      </c>
      <c r="AA1443" s="9" t="s">
        <v>248</v>
      </c>
      <c r="AB1443" s="9" t="s">
        <v>228</v>
      </c>
      <c r="AC1443" s="9" t="s">
        <v>55</v>
      </c>
      <c r="AD1443" s="9" t="s">
        <v>97</v>
      </c>
      <c r="AE1443" s="9" t="s">
        <v>62</v>
      </c>
      <c r="AF1443" s="5">
        <v>2</v>
      </c>
      <c r="AG1443" s="10">
        <f>VLOOKUP(B1443,[1]NPRS!$A$29:$O$1904,10,FALSE)</f>
        <v>0</v>
      </c>
      <c r="AH1443" s="5" t="s">
        <v>1698</v>
      </c>
      <c r="AI1443" s="6" t="str">
        <f>IF(VLOOKUP(B1443,'[1]intensive 2019'!$A$2:$E$145,1,TRUE)=B1443,"Y","N")</f>
        <v>N</v>
      </c>
      <c r="AJ1443" s="6" t="s">
        <v>50</v>
      </c>
      <c r="AK1443" s="5">
        <v>1</v>
      </c>
      <c r="AL1443" s="6" t="s">
        <v>50</v>
      </c>
      <c r="AM1443" s="6" t="s">
        <v>50</v>
      </c>
      <c r="AN1443" s="6" t="s">
        <v>50</v>
      </c>
      <c r="AO1443" s="6" t="s">
        <v>50</v>
      </c>
      <c r="AP1443" s="6" t="s">
        <v>50</v>
      </c>
    </row>
    <row r="1444" spans="1:42" hidden="1">
      <c r="A1444" s="5">
        <v>1443</v>
      </c>
      <c r="B1444" s="5" t="s">
        <v>2601</v>
      </c>
      <c r="C1444" s="6" t="str">
        <f>IF(VLOOKUP(B1444,'[1]Current Slope List'!$A$29:$M$1904,1,FALSE)=B1444,"Y","N")</f>
        <v>Y</v>
      </c>
      <c r="D1444" s="5" t="str">
        <f>VLOOKUP(B1444,'[1]Current Slope List'!$A$29:$M$1904,2,FALSE)</f>
        <v>11SE-B/C392</v>
      </c>
      <c r="E1444" s="5">
        <f>VLOOKUP(B1444,'[1]Current Slope List'!$A$29:$M$1904,3,FALSE)</f>
        <v>0</v>
      </c>
      <c r="F1444" s="6" t="str">
        <f t="shared" si="44"/>
        <v>WHOLE</v>
      </c>
      <c r="G1444" s="6" t="str">
        <f>VLOOKUP(B1444,'[1]Current Slope List'!$A$29:$M$1904,4,FALSE)</f>
        <v>E</v>
      </c>
      <c r="H1444" s="6" t="str">
        <f>VLOOKUP(B1444,'[1]Current Slope List'!$A$29:$M$1904,5,FALSE)</f>
        <v>SKW&amp;Is-S</v>
      </c>
      <c r="I1444" s="6" t="s">
        <v>2555</v>
      </c>
      <c r="K1444" s="6">
        <f>VLOOKUP(B1444,'[1]Current Slope List'!$A$29:$M$1904,11,FALSE)</f>
        <v>0</v>
      </c>
      <c r="L1444" s="5" t="s">
        <v>2583</v>
      </c>
      <c r="M1444" s="5" t="s">
        <v>2584</v>
      </c>
      <c r="N1444" s="5" t="s">
        <v>1697</v>
      </c>
      <c r="O1444" s="7" t="s">
        <v>46</v>
      </c>
      <c r="P1444" s="7">
        <v>65</v>
      </c>
      <c r="Q1444" s="7">
        <v>6</v>
      </c>
      <c r="R1444" s="7">
        <v>150</v>
      </c>
      <c r="S1444" s="7">
        <f t="shared" si="45"/>
        <v>900</v>
      </c>
      <c r="T1444" s="17">
        <v>0</v>
      </c>
      <c r="U1444" s="17">
        <v>1</v>
      </c>
      <c r="V1444" s="17">
        <v>0</v>
      </c>
      <c r="W1444" s="17">
        <v>0</v>
      </c>
      <c r="X1444" s="17">
        <v>0</v>
      </c>
      <c r="Y1444" s="6" t="s">
        <v>1701</v>
      </c>
      <c r="Z1444" s="6" t="s">
        <v>62</v>
      </c>
      <c r="AA1444" s="9" t="s">
        <v>116</v>
      </c>
      <c r="AB1444" s="9" t="s">
        <v>116</v>
      </c>
      <c r="AC1444" s="9" t="s">
        <v>116</v>
      </c>
      <c r="AD1444" s="9" t="s">
        <v>116</v>
      </c>
      <c r="AE1444" s="9" t="s">
        <v>49</v>
      </c>
      <c r="AF1444" s="5">
        <v>3</v>
      </c>
      <c r="AG1444" s="10">
        <f>VLOOKUP(B1444,[1]NPRS!$A$29:$O$1904,10,FALSE)</f>
        <v>0</v>
      </c>
      <c r="AH1444" s="5" t="s">
        <v>1698</v>
      </c>
      <c r="AI1444" s="6" t="str">
        <f>IF(VLOOKUP(B1444,'[1]intensive 2019'!$A$2:$E$145,1,TRUE)=B1444,"Y","N")</f>
        <v>N</v>
      </c>
      <c r="AJ1444" s="6" t="s">
        <v>50</v>
      </c>
      <c r="AL1444" s="6" t="s">
        <v>50</v>
      </c>
      <c r="AM1444" s="6" t="s">
        <v>50</v>
      </c>
      <c r="AN1444" s="6" t="s">
        <v>50</v>
      </c>
      <c r="AO1444" s="6" t="s">
        <v>50</v>
      </c>
      <c r="AP1444" s="6" t="s">
        <v>50</v>
      </c>
    </row>
    <row r="1445" spans="1:42" hidden="1">
      <c r="A1445" s="5">
        <v>1444</v>
      </c>
      <c r="B1445" s="5" t="s">
        <v>2602</v>
      </c>
      <c r="C1445" s="6" t="str">
        <f>IF(VLOOKUP(B1445,'[1]Current Slope List'!$A$29:$M$1904,1,FALSE)=B1445,"Y","N")</f>
        <v>Y</v>
      </c>
      <c r="D1445" s="5" t="str">
        <f>VLOOKUP(B1445,'[1]Current Slope List'!$A$29:$M$1904,2,FALSE)</f>
        <v>11SE-B/C564</v>
      </c>
      <c r="E1445" s="5">
        <f>VLOOKUP(B1445,'[1]Current Slope List'!$A$29:$M$1904,3,FALSE)</f>
        <v>0</v>
      </c>
      <c r="F1445" s="6" t="str">
        <f t="shared" si="44"/>
        <v>WHOLE</v>
      </c>
      <c r="G1445" s="6" t="str">
        <f>VLOOKUP(B1445,'[1]Current Slope List'!$A$29:$M$1904,4,FALSE)</f>
        <v>E</v>
      </c>
      <c r="H1445" s="6" t="str">
        <f>VLOOKUP(B1445,'[1]Current Slope List'!$A$29:$M$1904,5,FALSE)</f>
        <v>SKW&amp;Is-S</v>
      </c>
      <c r="I1445" s="6" t="s">
        <v>2555</v>
      </c>
      <c r="K1445" s="6">
        <f>VLOOKUP(B1445,'[1]Current Slope List'!$A$29:$M$1904,11,FALSE)</f>
        <v>0</v>
      </c>
      <c r="L1445" s="5" t="s">
        <v>2583</v>
      </c>
      <c r="M1445" s="5" t="s">
        <v>2584</v>
      </c>
      <c r="N1445" s="5" t="s">
        <v>1697</v>
      </c>
      <c r="O1445" s="7" t="s">
        <v>46</v>
      </c>
      <c r="P1445" s="7">
        <v>48</v>
      </c>
      <c r="Q1445" s="7">
        <v>5</v>
      </c>
      <c r="R1445" s="7">
        <v>85</v>
      </c>
      <c r="S1445" s="7">
        <f t="shared" si="45"/>
        <v>425</v>
      </c>
      <c r="T1445" s="17">
        <v>0</v>
      </c>
      <c r="U1445" s="17">
        <v>0</v>
      </c>
      <c r="V1445" s="17">
        <v>0</v>
      </c>
      <c r="W1445" s="17">
        <v>0</v>
      </c>
      <c r="X1445" s="17">
        <v>1</v>
      </c>
      <c r="Y1445" s="6" t="s">
        <v>113</v>
      </c>
      <c r="Z1445" s="6" t="s">
        <v>62</v>
      </c>
      <c r="AA1445" s="9" t="s">
        <v>116</v>
      </c>
      <c r="AB1445" s="9" t="s">
        <v>116</v>
      </c>
      <c r="AC1445" s="9" t="s">
        <v>116</v>
      </c>
      <c r="AD1445" s="9" t="s">
        <v>116</v>
      </c>
      <c r="AE1445" s="9" t="s">
        <v>49</v>
      </c>
      <c r="AF1445" s="5">
        <v>2</v>
      </c>
      <c r="AG1445" s="10">
        <f>VLOOKUP(B1445,[1]NPRS!$A$29:$O$1904,10,FALSE)</f>
        <v>7.0000000000000007E-2</v>
      </c>
      <c r="AH1445" s="5" t="s">
        <v>1698</v>
      </c>
      <c r="AI1445" s="6" t="str">
        <f>IF(VLOOKUP(B1445,'[1]intensive 2019'!$A$2:$E$145,1,TRUE)=B1445,"Y","N")</f>
        <v>N</v>
      </c>
      <c r="AJ1445" s="6" t="s">
        <v>50</v>
      </c>
      <c r="AK1445" s="5">
        <v>24</v>
      </c>
      <c r="AL1445" s="6" t="s">
        <v>50</v>
      </c>
      <c r="AM1445" s="6" t="s">
        <v>50</v>
      </c>
      <c r="AN1445" s="6" t="s">
        <v>50</v>
      </c>
      <c r="AO1445" s="6" t="s">
        <v>50</v>
      </c>
      <c r="AP1445" s="6" t="s">
        <v>50</v>
      </c>
    </row>
    <row r="1446" spans="1:42" hidden="1">
      <c r="A1446" s="5">
        <v>1445</v>
      </c>
      <c r="B1446" s="5" t="s">
        <v>2603</v>
      </c>
      <c r="C1446" s="6" t="str">
        <f>IF(VLOOKUP(B1446,'[1]Current Slope List'!$A$29:$M$1904,1,FALSE)=B1446,"Y","N")</f>
        <v>Y</v>
      </c>
      <c r="D1446" s="5" t="str">
        <f>VLOOKUP(B1446,'[1]Current Slope List'!$A$29:$M$1904,2,FALSE)</f>
        <v>11SE-B/C565</v>
      </c>
      <c r="E1446" s="5">
        <f>VLOOKUP(B1446,'[1]Current Slope List'!$A$29:$M$1904,3,FALSE)</f>
        <v>0</v>
      </c>
      <c r="F1446" s="6" t="str">
        <f t="shared" si="44"/>
        <v>WHOLE</v>
      </c>
      <c r="G1446" s="6" t="str">
        <f>VLOOKUP(B1446,'[1]Current Slope List'!$A$29:$M$1904,4,FALSE)</f>
        <v>E</v>
      </c>
      <c r="H1446" s="6" t="str">
        <f>VLOOKUP(B1446,'[1]Current Slope List'!$A$29:$M$1904,5,FALSE)</f>
        <v>SKW&amp;Is-S</v>
      </c>
      <c r="I1446" s="6" t="s">
        <v>2555</v>
      </c>
      <c r="K1446" s="6">
        <f>VLOOKUP(B1446,'[1]Current Slope List'!$A$29:$M$1904,11,FALSE)</f>
        <v>0</v>
      </c>
      <c r="L1446" s="5" t="s">
        <v>2583</v>
      </c>
      <c r="M1446" s="5" t="s">
        <v>2584</v>
      </c>
      <c r="N1446" s="5" t="s">
        <v>1697</v>
      </c>
      <c r="O1446" s="7" t="s">
        <v>46</v>
      </c>
      <c r="P1446" s="7">
        <v>75</v>
      </c>
      <c r="Q1446" s="7">
        <v>11</v>
      </c>
      <c r="R1446" s="7">
        <v>30</v>
      </c>
      <c r="S1446" s="7">
        <f t="shared" si="45"/>
        <v>330</v>
      </c>
      <c r="T1446" s="17">
        <v>0</v>
      </c>
      <c r="U1446" s="17">
        <v>0</v>
      </c>
      <c r="V1446" s="17">
        <v>0</v>
      </c>
      <c r="W1446" s="17">
        <v>0</v>
      </c>
      <c r="X1446" s="17">
        <v>1</v>
      </c>
      <c r="Y1446" s="6" t="s">
        <v>113</v>
      </c>
      <c r="Z1446" s="6" t="s">
        <v>62</v>
      </c>
      <c r="AA1446" s="9" t="s">
        <v>116</v>
      </c>
      <c r="AB1446" s="9" t="s">
        <v>116</v>
      </c>
      <c r="AC1446" s="9" t="s">
        <v>116</v>
      </c>
      <c r="AD1446" s="9" t="s">
        <v>116</v>
      </c>
      <c r="AE1446" s="9" t="s">
        <v>49</v>
      </c>
      <c r="AF1446" s="5">
        <v>3</v>
      </c>
      <c r="AG1446" s="10">
        <f>VLOOKUP(B1446,[1]NPRS!$A$29:$O$1904,10,FALSE)</f>
        <v>0</v>
      </c>
      <c r="AH1446" s="5" t="s">
        <v>1698</v>
      </c>
      <c r="AI1446" s="6" t="str">
        <f>IF(VLOOKUP(B1446,'[1]intensive 2019'!$A$2:$E$145,1,TRUE)=B1446,"Y","N")</f>
        <v>N</v>
      </c>
      <c r="AJ1446" s="6" t="s">
        <v>50</v>
      </c>
      <c r="AK1446" s="5">
        <v>24</v>
      </c>
      <c r="AL1446" s="6" t="s">
        <v>50</v>
      </c>
      <c r="AM1446" s="6" t="s">
        <v>50</v>
      </c>
      <c r="AN1446" s="6" t="s">
        <v>50</v>
      </c>
      <c r="AO1446" s="6" t="s">
        <v>50</v>
      </c>
      <c r="AP1446" s="6" t="s">
        <v>50</v>
      </c>
    </row>
    <row r="1447" spans="1:42" hidden="1">
      <c r="A1447" s="5">
        <v>1446</v>
      </c>
      <c r="B1447" s="5" t="s">
        <v>2604</v>
      </c>
      <c r="C1447" s="6" t="str">
        <f>IF(VLOOKUP(B1447,'[1]Current Slope List'!$A$29:$M$1904,1,FALSE)=B1447,"Y","N")</f>
        <v>Y</v>
      </c>
      <c r="D1447" s="5" t="str">
        <f>VLOOKUP(B1447,'[1]Current Slope List'!$A$29:$M$1904,2,FALSE)</f>
        <v>11SE-B/C566</v>
      </c>
      <c r="E1447" s="5">
        <f>VLOOKUP(B1447,'[1]Current Slope List'!$A$29:$M$1904,3,FALSE)</f>
        <v>0</v>
      </c>
      <c r="F1447" s="6" t="str">
        <f t="shared" si="44"/>
        <v>WHOLE</v>
      </c>
      <c r="G1447" s="6" t="str">
        <f>VLOOKUP(B1447,'[1]Current Slope List'!$A$29:$M$1904,4,FALSE)</f>
        <v>E</v>
      </c>
      <c r="H1447" s="6" t="str">
        <f>VLOOKUP(B1447,'[1]Current Slope List'!$A$29:$M$1904,5,FALSE)</f>
        <v>SKW&amp;Is-S</v>
      </c>
      <c r="I1447" s="6" t="s">
        <v>2555</v>
      </c>
      <c r="K1447" s="6">
        <f>VLOOKUP(B1447,'[1]Current Slope List'!$A$29:$M$1904,11,FALSE)</f>
        <v>0</v>
      </c>
      <c r="L1447" s="5" t="s">
        <v>2583</v>
      </c>
      <c r="M1447" s="5" t="s">
        <v>2584</v>
      </c>
      <c r="N1447" s="5" t="s">
        <v>1697</v>
      </c>
      <c r="O1447" s="7" t="s">
        <v>46</v>
      </c>
      <c r="P1447" s="7">
        <v>55</v>
      </c>
      <c r="Q1447" s="7">
        <v>11</v>
      </c>
      <c r="R1447" s="7">
        <v>20</v>
      </c>
      <c r="S1447" s="7">
        <f t="shared" si="45"/>
        <v>220</v>
      </c>
      <c r="T1447" s="17">
        <v>0</v>
      </c>
      <c r="U1447" s="17">
        <v>0</v>
      </c>
      <c r="V1447" s="17">
        <v>0</v>
      </c>
      <c r="W1447" s="17">
        <v>0</v>
      </c>
      <c r="X1447" s="17">
        <v>1</v>
      </c>
      <c r="Y1447" s="6" t="s">
        <v>113</v>
      </c>
      <c r="Z1447" s="6" t="s">
        <v>62</v>
      </c>
      <c r="AA1447" s="9" t="s">
        <v>116</v>
      </c>
      <c r="AB1447" s="9" t="s">
        <v>116</v>
      </c>
      <c r="AC1447" s="9" t="s">
        <v>116</v>
      </c>
      <c r="AD1447" s="9" t="s">
        <v>116</v>
      </c>
      <c r="AE1447" s="9" t="s">
        <v>49</v>
      </c>
      <c r="AF1447" s="5">
        <v>3</v>
      </c>
      <c r="AG1447" s="10">
        <f>VLOOKUP(B1447,[1]NPRS!$A$29:$O$1904,10,FALSE)</f>
        <v>0.02</v>
      </c>
      <c r="AH1447" s="5" t="s">
        <v>1698</v>
      </c>
      <c r="AI1447" s="6" t="str">
        <f>IF(VLOOKUP(B1447,'[1]intensive 2019'!$A$2:$E$145,1,TRUE)=B1447,"Y","N")</f>
        <v>N</v>
      </c>
      <c r="AJ1447" s="6" t="s">
        <v>50</v>
      </c>
      <c r="AK1447" s="5">
        <v>2</v>
      </c>
      <c r="AL1447" s="6" t="s">
        <v>50</v>
      </c>
      <c r="AM1447" s="6" t="s">
        <v>50</v>
      </c>
      <c r="AN1447" s="6" t="s">
        <v>50</v>
      </c>
      <c r="AO1447" s="6" t="s">
        <v>50</v>
      </c>
      <c r="AP1447" s="6" t="s">
        <v>50</v>
      </c>
    </row>
    <row r="1448" spans="1:42" hidden="1">
      <c r="A1448" s="5">
        <v>1447</v>
      </c>
      <c r="B1448" s="5" t="s">
        <v>2605</v>
      </c>
      <c r="C1448" s="6" t="str">
        <f>IF(VLOOKUP(B1448,'[1]Current Slope List'!$A$29:$M$1904,1,FALSE)=B1448,"Y","N")</f>
        <v>Y</v>
      </c>
      <c r="D1448" s="5" t="str">
        <f>VLOOKUP(B1448,'[1]Current Slope List'!$A$29:$M$1904,2,FALSE)</f>
        <v>11SE-B/C567</v>
      </c>
      <c r="E1448" s="5">
        <f>VLOOKUP(B1448,'[1]Current Slope List'!$A$29:$M$1904,3,FALSE)</f>
        <v>0</v>
      </c>
      <c r="F1448" s="6" t="str">
        <f t="shared" si="44"/>
        <v>WHOLE</v>
      </c>
      <c r="G1448" s="6" t="str">
        <f>VLOOKUP(B1448,'[1]Current Slope List'!$A$29:$M$1904,4,FALSE)</f>
        <v>E</v>
      </c>
      <c r="H1448" s="6" t="str">
        <f>VLOOKUP(B1448,'[1]Current Slope List'!$A$29:$M$1904,5,FALSE)</f>
        <v>SKW&amp;Is-S</v>
      </c>
      <c r="I1448" s="6" t="s">
        <v>2555</v>
      </c>
      <c r="K1448" s="6">
        <f>VLOOKUP(B1448,'[1]Current Slope List'!$A$29:$M$1904,11,FALSE)</f>
        <v>0</v>
      </c>
      <c r="L1448" s="5" t="s">
        <v>2583</v>
      </c>
      <c r="M1448" s="5" t="s">
        <v>2584</v>
      </c>
      <c r="N1448" s="5" t="s">
        <v>1697</v>
      </c>
      <c r="O1448" s="7" t="s">
        <v>46</v>
      </c>
      <c r="P1448" s="7">
        <v>62</v>
      </c>
      <c r="Q1448" s="7">
        <v>12</v>
      </c>
      <c r="R1448" s="7">
        <v>20</v>
      </c>
      <c r="S1448" s="7">
        <f t="shared" si="45"/>
        <v>240</v>
      </c>
      <c r="T1448" s="17">
        <v>0</v>
      </c>
      <c r="U1448" s="17">
        <v>0</v>
      </c>
      <c r="V1448" s="17">
        <v>0</v>
      </c>
      <c r="W1448" s="17">
        <v>0</v>
      </c>
      <c r="X1448" s="17">
        <v>1</v>
      </c>
      <c r="Y1448" s="6" t="s">
        <v>113</v>
      </c>
      <c r="Z1448" s="6" t="s">
        <v>62</v>
      </c>
      <c r="AA1448" s="9" t="s">
        <v>116</v>
      </c>
      <c r="AB1448" s="9" t="s">
        <v>116</v>
      </c>
      <c r="AC1448" s="9" t="s">
        <v>116</v>
      </c>
      <c r="AD1448" s="9" t="s">
        <v>116</v>
      </c>
      <c r="AE1448" s="9" t="s">
        <v>49</v>
      </c>
      <c r="AF1448" s="5">
        <v>3</v>
      </c>
      <c r="AG1448" s="10">
        <f>VLOOKUP(B1448,[1]NPRS!$A$29:$O$1904,10,FALSE)</f>
        <v>0.05</v>
      </c>
      <c r="AH1448" s="5" t="s">
        <v>1698</v>
      </c>
      <c r="AI1448" s="6" t="str">
        <f>IF(VLOOKUP(B1448,'[1]intensive 2019'!$A$2:$E$145,1,TRUE)=B1448,"Y","N")</f>
        <v>N</v>
      </c>
      <c r="AJ1448" s="6" t="s">
        <v>50</v>
      </c>
      <c r="AK1448" s="5">
        <v>2</v>
      </c>
      <c r="AL1448" s="6" t="s">
        <v>50</v>
      </c>
      <c r="AM1448" s="6" t="s">
        <v>50</v>
      </c>
      <c r="AN1448" s="6" t="s">
        <v>50</v>
      </c>
      <c r="AO1448" s="6" t="s">
        <v>50</v>
      </c>
      <c r="AP1448" s="6" t="s">
        <v>50</v>
      </c>
    </row>
    <row r="1449" spans="1:42" hidden="1">
      <c r="A1449" s="5">
        <v>1448</v>
      </c>
      <c r="B1449" s="5" t="s">
        <v>2606</v>
      </c>
      <c r="C1449" s="6" t="str">
        <f>IF(VLOOKUP(B1449,'[1]Current Slope List'!$A$29:$M$1904,1,FALSE)=B1449,"Y","N")</f>
        <v>Y</v>
      </c>
      <c r="D1449" s="5" t="str">
        <f>VLOOKUP(B1449,'[1]Current Slope List'!$A$29:$M$1904,2,FALSE)</f>
        <v>11SE-B/CR568</v>
      </c>
      <c r="E1449" s="5">
        <f>VLOOKUP(B1449,'[1]Current Slope List'!$A$29:$M$1904,3,FALSE)</f>
        <v>0</v>
      </c>
      <c r="F1449" s="6" t="str">
        <f t="shared" si="44"/>
        <v>WHOLE</v>
      </c>
      <c r="G1449" s="6" t="str">
        <f>VLOOKUP(B1449,'[1]Current Slope List'!$A$29:$M$1904,4,FALSE)</f>
        <v>E</v>
      </c>
      <c r="H1449" s="6" t="str">
        <f>VLOOKUP(B1449,'[1]Current Slope List'!$A$29:$M$1904,5,FALSE)</f>
        <v>SKW&amp;Is-S</v>
      </c>
      <c r="I1449" s="6" t="s">
        <v>2555</v>
      </c>
      <c r="K1449" s="6">
        <f>VLOOKUP(B1449,'[1]Current Slope List'!$A$29:$M$1904,11,FALSE)</f>
        <v>0</v>
      </c>
      <c r="L1449" s="5" t="s">
        <v>2583</v>
      </c>
      <c r="M1449" s="5" t="s">
        <v>2584</v>
      </c>
      <c r="N1449" s="5" t="s">
        <v>1697</v>
      </c>
      <c r="O1449" s="7" t="s">
        <v>46</v>
      </c>
      <c r="P1449" s="7">
        <v>50</v>
      </c>
      <c r="Q1449" s="7">
        <v>2</v>
      </c>
      <c r="R1449" s="7">
        <v>30</v>
      </c>
      <c r="S1449" s="7">
        <f t="shared" si="45"/>
        <v>60</v>
      </c>
      <c r="T1449" s="17">
        <v>0</v>
      </c>
      <c r="U1449" s="17">
        <v>0</v>
      </c>
      <c r="V1449" s="17">
        <v>0</v>
      </c>
      <c r="W1449" s="17">
        <v>0</v>
      </c>
      <c r="X1449" s="17">
        <v>1</v>
      </c>
      <c r="Y1449" s="6" t="s">
        <v>113</v>
      </c>
      <c r="Z1449" s="6" t="s">
        <v>62</v>
      </c>
      <c r="AA1449" s="9">
        <v>3</v>
      </c>
      <c r="AB1449" s="9">
        <v>27</v>
      </c>
      <c r="AC1449" s="9">
        <v>90</v>
      </c>
      <c r="AD1449" s="9" t="s">
        <v>97</v>
      </c>
      <c r="AE1449" s="9" t="s">
        <v>62</v>
      </c>
      <c r="AF1449" s="5">
        <v>3</v>
      </c>
      <c r="AG1449" s="10">
        <f>VLOOKUP(B1449,[1]NPRS!$A$29:$O$1904,10,FALSE)</f>
        <v>4.5599999999999998E-3</v>
      </c>
      <c r="AH1449" s="5" t="s">
        <v>1698</v>
      </c>
      <c r="AI1449" s="6" t="str">
        <f>IF(VLOOKUP(B1449,'[1]intensive 2019'!$A$2:$E$145,1,TRUE)=B1449,"Y","N")</f>
        <v>N</v>
      </c>
      <c r="AJ1449" s="6" t="s">
        <v>50</v>
      </c>
      <c r="AK1449" s="5">
        <v>13</v>
      </c>
      <c r="AL1449" s="6" t="s">
        <v>50</v>
      </c>
      <c r="AM1449" s="6" t="s">
        <v>50</v>
      </c>
      <c r="AN1449" s="6" t="s">
        <v>50</v>
      </c>
      <c r="AO1449" s="6" t="s">
        <v>50</v>
      </c>
      <c r="AP1449" s="6" t="s">
        <v>50</v>
      </c>
    </row>
    <row r="1450" spans="1:42" hidden="1">
      <c r="A1450" s="5">
        <v>1449</v>
      </c>
      <c r="B1450" s="5" t="s">
        <v>2607</v>
      </c>
      <c r="C1450" s="6" t="str">
        <f>IF(VLOOKUP(B1450,'[1]Current Slope List'!$A$29:$M$1904,1,FALSE)=B1450,"Y","N")</f>
        <v>Y</v>
      </c>
      <c r="D1450" s="5" t="str">
        <f>VLOOKUP(B1450,'[1]Current Slope List'!$A$29:$M$1904,2,FALSE)</f>
        <v>11SE-B/C593</v>
      </c>
      <c r="E1450" s="5">
        <f>VLOOKUP(B1450,'[1]Current Slope List'!$A$29:$M$1904,3,FALSE)</f>
        <v>0</v>
      </c>
      <c r="F1450" s="6" t="str">
        <f t="shared" si="44"/>
        <v>WHOLE</v>
      </c>
      <c r="G1450" s="6" t="str">
        <f>VLOOKUP(B1450,'[1]Current Slope List'!$A$29:$M$1904,4,FALSE)</f>
        <v>E</v>
      </c>
      <c r="H1450" s="6" t="str">
        <f>VLOOKUP(B1450,'[1]Current Slope List'!$A$29:$M$1904,5,FALSE)</f>
        <v>SKW&amp;Is-S</v>
      </c>
      <c r="I1450" s="6" t="s">
        <v>2555</v>
      </c>
      <c r="K1450" s="6">
        <f>VLOOKUP(B1450,'[1]Current Slope List'!$A$29:$M$1904,11,FALSE)</f>
        <v>0</v>
      </c>
      <c r="L1450" s="5" t="s">
        <v>2583</v>
      </c>
      <c r="M1450" s="5" t="s">
        <v>2584</v>
      </c>
      <c r="N1450" s="5" t="s">
        <v>1697</v>
      </c>
      <c r="O1450" s="7" t="s">
        <v>125</v>
      </c>
      <c r="P1450" s="7">
        <v>80</v>
      </c>
      <c r="Q1450" s="7">
        <v>26.3</v>
      </c>
      <c r="R1450" s="7">
        <v>60</v>
      </c>
      <c r="S1450" s="7">
        <f t="shared" si="45"/>
        <v>1578</v>
      </c>
      <c r="T1450" s="17">
        <v>0.2</v>
      </c>
      <c r="U1450" s="17">
        <v>0.2</v>
      </c>
      <c r="V1450" s="17">
        <v>0</v>
      </c>
      <c r="W1450" s="17">
        <v>0.6</v>
      </c>
      <c r="X1450" s="17">
        <v>0</v>
      </c>
      <c r="Y1450" s="6" t="s">
        <v>1701</v>
      </c>
      <c r="Z1450" s="6" t="s">
        <v>62</v>
      </c>
      <c r="AA1450" s="9" t="s">
        <v>116</v>
      </c>
      <c r="AB1450" s="9" t="s">
        <v>116</v>
      </c>
      <c r="AC1450" s="9" t="s">
        <v>116</v>
      </c>
      <c r="AD1450" s="9" t="s">
        <v>116</v>
      </c>
      <c r="AE1450" s="9" t="s">
        <v>49</v>
      </c>
      <c r="AF1450" s="5">
        <v>2</v>
      </c>
      <c r="AG1450" s="10">
        <f>VLOOKUP(B1450,[1]NPRS!$A$29:$O$1904,10,FALSE)</f>
        <v>12.6</v>
      </c>
      <c r="AH1450" s="5" t="s">
        <v>1698</v>
      </c>
      <c r="AI1450" s="6" t="str">
        <f>IF(VLOOKUP(B1450,'[1]intensive 2019'!$A$2:$E$145,1,TRUE)=B1450,"Y","N")</f>
        <v>N</v>
      </c>
      <c r="AJ1450" s="6" t="s">
        <v>50</v>
      </c>
      <c r="AK1450" s="5">
        <v>46</v>
      </c>
      <c r="AL1450" s="6" t="s">
        <v>50</v>
      </c>
      <c r="AM1450" s="6" t="s">
        <v>50</v>
      </c>
      <c r="AN1450" s="6" t="s">
        <v>50</v>
      </c>
      <c r="AO1450" s="6" t="s">
        <v>50</v>
      </c>
      <c r="AP1450" s="6" t="s">
        <v>50</v>
      </c>
    </row>
    <row r="1451" spans="1:42" hidden="1">
      <c r="A1451" s="5">
        <v>1450</v>
      </c>
      <c r="B1451" s="5" t="s">
        <v>2608</v>
      </c>
      <c r="C1451" s="6" t="str">
        <f>IF(VLOOKUP(B1451,'[1]Current Slope List'!$A$29:$M$1904,1,FALSE)=B1451,"Y","N")</f>
        <v>Y</v>
      </c>
      <c r="D1451" s="5" t="str">
        <f>VLOOKUP(B1451,'[1]Current Slope List'!$A$29:$M$1904,2,FALSE)</f>
        <v>11SE-B/C594</v>
      </c>
      <c r="E1451" s="5">
        <f>VLOOKUP(B1451,'[1]Current Slope List'!$A$29:$M$1904,3,FALSE)</f>
        <v>0</v>
      </c>
      <c r="F1451" s="6" t="str">
        <f t="shared" si="44"/>
        <v>WHOLE</v>
      </c>
      <c r="G1451" s="6" t="str">
        <f>VLOOKUP(B1451,'[1]Current Slope List'!$A$29:$M$1904,4,FALSE)</f>
        <v>E</v>
      </c>
      <c r="H1451" s="6" t="str">
        <f>VLOOKUP(B1451,'[1]Current Slope List'!$A$29:$M$1904,5,FALSE)</f>
        <v>SKW&amp;Is-S</v>
      </c>
      <c r="I1451" s="6" t="s">
        <v>2555</v>
      </c>
      <c r="K1451" s="6">
        <f>VLOOKUP(B1451,'[1]Current Slope List'!$A$29:$M$1904,11,FALSE)</f>
        <v>0</v>
      </c>
      <c r="L1451" s="5" t="s">
        <v>2583</v>
      </c>
      <c r="M1451" s="5" t="s">
        <v>2584</v>
      </c>
      <c r="N1451" s="5" t="s">
        <v>1697</v>
      </c>
      <c r="O1451" s="7" t="s">
        <v>125</v>
      </c>
      <c r="P1451" s="7">
        <v>80</v>
      </c>
      <c r="Q1451" s="7">
        <v>26.3</v>
      </c>
      <c r="R1451" s="7">
        <v>60</v>
      </c>
      <c r="S1451" s="7">
        <f t="shared" si="45"/>
        <v>1578</v>
      </c>
      <c r="T1451" s="17">
        <v>0.2</v>
      </c>
      <c r="U1451" s="17">
        <v>0.2</v>
      </c>
      <c r="V1451" s="17">
        <v>0</v>
      </c>
      <c r="W1451" s="17">
        <v>0.6</v>
      </c>
      <c r="X1451" s="17">
        <v>0</v>
      </c>
      <c r="Y1451" s="6" t="s">
        <v>1701</v>
      </c>
      <c r="Z1451" s="6" t="s">
        <v>62</v>
      </c>
      <c r="AA1451" s="9" t="s">
        <v>116</v>
      </c>
      <c r="AB1451" s="9" t="s">
        <v>116</v>
      </c>
      <c r="AC1451" s="9" t="s">
        <v>116</v>
      </c>
      <c r="AD1451" s="9" t="s">
        <v>116</v>
      </c>
      <c r="AE1451" s="9" t="s">
        <v>49</v>
      </c>
      <c r="AF1451" s="5">
        <v>1</v>
      </c>
      <c r="AG1451" s="10">
        <f>VLOOKUP(B1451,[1]NPRS!$A$29:$O$1904,10,FALSE)</f>
        <v>60.19</v>
      </c>
      <c r="AH1451" s="5" t="s">
        <v>1698</v>
      </c>
      <c r="AI1451" s="6" t="str">
        <f>IF(VLOOKUP(B1451,'[1]intensive 2019'!$A$2:$E$145,1,TRUE)=B1451,"Y","N")</f>
        <v>N</v>
      </c>
      <c r="AJ1451" s="6" t="s">
        <v>50</v>
      </c>
      <c r="AK1451" s="5">
        <v>20</v>
      </c>
      <c r="AL1451" s="6" t="s">
        <v>50</v>
      </c>
      <c r="AM1451" s="6" t="s">
        <v>50</v>
      </c>
      <c r="AN1451" s="6" t="s">
        <v>50</v>
      </c>
      <c r="AO1451" s="6" t="s">
        <v>50</v>
      </c>
      <c r="AP1451" s="6" t="s">
        <v>50</v>
      </c>
    </row>
    <row r="1452" spans="1:42" hidden="1">
      <c r="A1452" s="5">
        <v>1451</v>
      </c>
      <c r="B1452" s="5" t="s">
        <v>2609</v>
      </c>
      <c r="C1452" s="6" t="str">
        <f>IF(VLOOKUP(B1452,'[1]Current Slope List'!$A$29:$M$1904,1,FALSE)=B1452,"Y","N")</f>
        <v>Y</v>
      </c>
      <c r="D1452" s="5" t="str">
        <f>VLOOKUP(B1452,'[1]Current Slope List'!$A$29:$M$1904,2,FALSE)</f>
        <v>11SE-B/CR609</v>
      </c>
      <c r="E1452" s="5">
        <f>VLOOKUP(B1452,'[1]Current Slope List'!$A$29:$M$1904,3,FALSE)</f>
        <v>0</v>
      </c>
      <c r="F1452" s="6" t="str">
        <f t="shared" si="44"/>
        <v>WHOLE</v>
      </c>
      <c r="G1452" s="6" t="str">
        <f>VLOOKUP(B1452,'[1]Current Slope List'!$A$29:$M$1904,4,FALSE)</f>
        <v>E</v>
      </c>
      <c r="H1452" s="6" t="str">
        <f>VLOOKUP(B1452,'[1]Current Slope List'!$A$29:$M$1904,5,FALSE)</f>
        <v>SKW&amp;Is-S</v>
      </c>
      <c r="I1452" s="6" t="s">
        <v>2555</v>
      </c>
      <c r="K1452" s="6">
        <f>VLOOKUP(B1452,'[1]Current Slope List'!$A$29:$M$1904,11,FALSE)</f>
        <v>0</v>
      </c>
      <c r="L1452" s="5" t="s">
        <v>2583</v>
      </c>
      <c r="M1452" s="5" t="s">
        <v>2584</v>
      </c>
      <c r="N1452" s="5" t="s">
        <v>1697</v>
      </c>
      <c r="O1452" s="7" t="s">
        <v>125</v>
      </c>
      <c r="P1452" s="7">
        <v>35</v>
      </c>
      <c r="Q1452" s="7">
        <v>3.1</v>
      </c>
      <c r="R1452" s="7">
        <v>41</v>
      </c>
      <c r="S1452" s="7">
        <f t="shared" si="45"/>
        <v>127.10000000000001</v>
      </c>
      <c r="T1452" s="17">
        <v>0.1</v>
      </c>
      <c r="U1452" s="17">
        <v>0.9</v>
      </c>
      <c r="V1452" s="17">
        <v>0</v>
      </c>
      <c r="W1452" s="17">
        <v>0</v>
      </c>
      <c r="X1452" s="17">
        <v>0</v>
      </c>
      <c r="Y1452" s="6" t="s">
        <v>183</v>
      </c>
      <c r="Z1452" s="6" t="s">
        <v>62</v>
      </c>
      <c r="AA1452" s="9" t="s">
        <v>1329</v>
      </c>
      <c r="AB1452" s="9" t="s">
        <v>94</v>
      </c>
      <c r="AC1452" s="9" t="s">
        <v>121</v>
      </c>
      <c r="AD1452" s="9" t="s">
        <v>56</v>
      </c>
      <c r="AE1452" s="9" t="s">
        <v>62</v>
      </c>
      <c r="AF1452" s="5">
        <v>3</v>
      </c>
      <c r="AG1452" s="10">
        <f>VLOOKUP(B1452,[1]NPRS!$A$29:$O$1904,10,FALSE)</f>
        <v>2.4499999999999999E-3</v>
      </c>
      <c r="AH1452" s="5" t="s">
        <v>1698</v>
      </c>
      <c r="AI1452" s="6" t="str">
        <f>IF(VLOOKUP(B1452,'[1]intensive 2019'!$A$2:$E$145,1,TRUE)=B1452,"Y","N")</f>
        <v>N</v>
      </c>
      <c r="AJ1452" s="6" t="s">
        <v>50</v>
      </c>
      <c r="AK1452" s="5">
        <v>22</v>
      </c>
      <c r="AL1452" s="6" t="s">
        <v>50</v>
      </c>
      <c r="AM1452" s="6" t="s">
        <v>50</v>
      </c>
      <c r="AN1452" s="6" t="s">
        <v>50</v>
      </c>
      <c r="AO1452" s="6" t="s">
        <v>50</v>
      </c>
      <c r="AP1452" s="6" t="s">
        <v>50</v>
      </c>
    </row>
    <row r="1453" spans="1:42" hidden="1">
      <c r="A1453" s="5">
        <v>1452</v>
      </c>
      <c r="B1453" s="5" t="s">
        <v>2610</v>
      </c>
      <c r="C1453" s="6" t="str">
        <f>IF(VLOOKUP(B1453,'[1]Current Slope List'!$A$29:$M$1904,1,FALSE)=B1453,"Y","N")</f>
        <v>Y</v>
      </c>
      <c r="D1453" s="5" t="str">
        <f>VLOOKUP(B1453,'[1]Current Slope List'!$A$29:$M$1904,2,FALSE)</f>
        <v>11SE-B/F143</v>
      </c>
      <c r="E1453" s="5">
        <f>VLOOKUP(B1453,'[1]Current Slope List'!$A$29:$M$1904,3,FALSE)</f>
        <v>0</v>
      </c>
      <c r="F1453" s="6" t="str">
        <f t="shared" si="44"/>
        <v>WHOLE</v>
      </c>
      <c r="G1453" s="6" t="str">
        <f>VLOOKUP(B1453,'[1]Current Slope List'!$A$29:$M$1904,4,FALSE)</f>
        <v>E</v>
      </c>
      <c r="H1453" s="6" t="str">
        <f>VLOOKUP(B1453,'[1]Current Slope List'!$A$29:$M$1904,5,FALSE)</f>
        <v>SKW&amp;Is-S</v>
      </c>
      <c r="I1453" s="6" t="s">
        <v>2555</v>
      </c>
      <c r="K1453" s="6">
        <f>VLOOKUP(B1453,'[1]Current Slope List'!$A$29:$M$1904,11,FALSE)</f>
        <v>0</v>
      </c>
      <c r="L1453" s="5" t="s">
        <v>2583</v>
      </c>
      <c r="M1453" s="5" t="s">
        <v>2584</v>
      </c>
      <c r="N1453" s="5" t="s">
        <v>1697</v>
      </c>
      <c r="O1453" s="7" t="s">
        <v>46</v>
      </c>
      <c r="P1453" s="7">
        <v>30</v>
      </c>
      <c r="Q1453" s="7">
        <v>6</v>
      </c>
      <c r="R1453" s="7">
        <v>45</v>
      </c>
      <c r="S1453" s="7">
        <f t="shared" si="45"/>
        <v>270</v>
      </c>
      <c r="T1453" s="17">
        <v>0</v>
      </c>
      <c r="U1453" s="17">
        <v>0</v>
      </c>
      <c r="V1453" s="17">
        <v>0</v>
      </c>
      <c r="W1453" s="17">
        <v>0</v>
      </c>
      <c r="X1453" s="17">
        <v>1</v>
      </c>
      <c r="Y1453" s="6" t="s">
        <v>61</v>
      </c>
      <c r="Z1453" s="6" t="s">
        <v>62</v>
      </c>
      <c r="AA1453" s="9" t="s">
        <v>116</v>
      </c>
      <c r="AB1453" s="9" t="s">
        <v>116</v>
      </c>
      <c r="AC1453" s="9" t="s">
        <v>116</v>
      </c>
      <c r="AD1453" s="9" t="s">
        <v>116</v>
      </c>
      <c r="AE1453" s="9" t="s">
        <v>49</v>
      </c>
      <c r="AF1453" s="5">
        <v>3</v>
      </c>
      <c r="AG1453" s="10">
        <f>VLOOKUP(B1453,[1]NPRS!$A$29:$O$1904,10,FALSE)</f>
        <v>0.01</v>
      </c>
      <c r="AH1453" s="5" t="s">
        <v>1698</v>
      </c>
      <c r="AI1453" s="6" t="str">
        <f>IF(VLOOKUP(B1453,'[1]intensive 2019'!$A$2:$E$145,1,TRUE)=B1453,"Y","N")</f>
        <v>N</v>
      </c>
      <c r="AJ1453" s="6" t="s">
        <v>50</v>
      </c>
      <c r="AK1453" s="5">
        <v>11</v>
      </c>
      <c r="AL1453" s="6" t="s">
        <v>50</v>
      </c>
      <c r="AM1453" s="6" t="s">
        <v>50</v>
      </c>
      <c r="AN1453" s="6" t="s">
        <v>50</v>
      </c>
      <c r="AO1453" s="6" t="s">
        <v>50</v>
      </c>
      <c r="AP1453" s="6" t="s">
        <v>50</v>
      </c>
    </row>
    <row r="1454" spans="1:42" hidden="1">
      <c r="A1454" s="5">
        <v>1453</v>
      </c>
      <c r="B1454" s="5" t="s">
        <v>2611</v>
      </c>
      <c r="C1454" s="6" t="str">
        <f>IF(VLOOKUP(B1454,'[1]Current Slope List'!$A$29:$M$1904,1,FALSE)=B1454,"Y","N")</f>
        <v>Y</v>
      </c>
      <c r="D1454" s="5" t="str">
        <f>VLOOKUP(B1454,'[1]Current Slope List'!$A$29:$M$1904,2,FALSE)</f>
        <v>11SE-B/F27</v>
      </c>
      <c r="E1454" s="5">
        <f>VLOOKUP(B1454,'[1]Current Slope List'!$A$29:$M$1904,3,FALSE)</f>
        <v>0</v>
      </c>
      <c r="F1454" s="6" t="str">
        <f t="shared" si="44"/>
        <v>WHOLE</v>
      </c>
      <c r="G1454" s="6" t="str">
        <f>VLOOKUP(B1454,'[1]Current Slope List'!$A$29:$M$1904,4,FALSE)</f>
        <v>E</v>
      </c>
      <c r="H1454" s="6" t="str">
        <f>VLOOKUP(B1454,'[1]Current Slope List'!$A$29:$M$1904,5,FALSE)</f>
        <v>SKW&amp;Is-S</v>
      </c>
      <c r="I1454" s="6" t="s">
        <v>2555</v>
      </c>
      <c r="K1454" s="6">
        <f>VLOOKUP(B1454,'[1]Current Slope List'!$A$29:$M$1904,11,FALSE)</f>
        <v>0</v>
      </c>
      <c r="L1454" s="5" t="s">
        <v>2583</v>
      </c>
      <c r="M1454" s="5" t="s">
        <v>2584</v>
      </c>
      <c r="N1454" s="5" t="s">
        <v>1697</v>
      </c>
      <c r="O1454" s="7" t="s">
        <v>46</v>
      </c>
      <c r="P1454" s="7">
        <v>30</v>
      </c>
      <c r="Q1454" s="7">
        <v>8</v>
      </c>
      <c r="R1454" s="7">
        <v>36</v>
      </c>
      <c r="S1454" s="7">
        <f t="shared" si="45"/>
        <v>288</v>
      </c>
      <c r="T1454" s="17">
        <v>0</v>
      </c>
      <c r="U1454" s="17">
        <v>1</v>
      </c>
      <c r="V1454" s="17">
        <v>0</v>
      </c>
      <c r="W1454" s="17">
        <v>0</v>
      </c>
      <c r="X1454" s="17">
        <v>0</v>
      </c>
      <c r="Y1454" s="6" t="s">
        <v>61</v>
      </c>
      <c r="Z1454" s="6" t="s">
        <v>62</v>
      </c>
      <c r="AA1454" s="9" t="s">
        <v>116</v>
      </c>
      <c r="AB1454" s="9" t="s">
        <v>116</v>
      </c>
      <c r="AC1454" s="9" t="s">
        <v>116</v>
      </c>
      <c r="AD1454" s="9" t="s">
        <v>116</v>
      </c>
      <c r="AE1454" s="9" t="s">
        <v>49</v>
      </c>
      <c r="AF1454" s="5">
        <v>3</v>
      </c>
      <c r="AG1454" s="10">
        <f>VLOOKUP(B1454,[1]NPRS!$A$29:$O$1904,10,FALSE)</f>
        <v>0</v>
      </c>
      <c r="AH1454" s="5" t="s">
        <v>1698</v>
      </c>
      <c r="AI1454" s="6" t="str">
        <f>IF(VLOOKUP(B1454,'[1]intensive 2019'!$A$2:$E$145,1,TRUE)=B1454,"Y","N")</f>
        <v>N</v>
      </c>
      <c r="AJ1454" s="6" t="s">
        <v>50</v>
      </c>
      <c r="AK1454" s="5">
        <v>36</v>
      </c>
      <c r="AL1454" s="6" t="s">
        <v>50</v>
      </c>
      <c r="AM1454" s="6" t="s">
        <v>50</v>
      </c>
      <c r="AN1454" s="6" t="s">
        <v>50</v>
      </c>
      <c r="AO1454" s="6" t="s">
        <v>50</v>
      </c>
      <c r="AP1454" s="6" t="s">
        <v>50</v>
      </c>
    </row>
    <row r="1455" spans="1:42" hidden="1">
      <c r="A1455" s="5">
        <v>1454</v>
      </c>
      <c r="B1455" s="5" t="s">
        <v>2612</v>
      </c>
      <c r="C1455" s="6" t="str">
        <f>IF(VLOOKUP(B1455,'[1]Current Slope List'!$A$29:$M$1904,1,FALSE)=B1455,"Y","N")</f>
        <v>Y</v>
      </c>
      <c r="D1455" s="5" t="str">
        <f>VLOOKUP(B1455,'[1]Current Slope List'!$A$29:$M$1904,2,FALSE)</f>
        <v>11SE-B/FR29</v>
      </c>
      <c r="E1455" s="5">
        <f>VLOOKUP(B1455,'[1]Current Slope List'!$A$29:$M$1904,3,FALSE)</f>
        <v>0</v>
      </c>
      <c r="F1455" s="6" t="str">
        <f t="shared" si="44"/>
        <v>WHOLE</v>
      </c>
      <c r="G1455" s="6" t="str">
        <f>VLOOKUP(B1455,'[1]Current Slope List'!$A$29:$M$1904,4,FALSE)</f>
        <v>E</v>
      </c>
      <c r="H1455" s="6" t="str">
        <f>VLOOKUP(B1455,'[1]Current Slope List'!$A$29:$M$1904,5,FALSE)</f>
        <v>SKW&amp;Is-S</v>
      </c>
      <c r="I1455" s="6" t="s">
        <v>2555</v>
      </c>
      <c r="K1455" s="6">
        <f>VLOOKUP(B1455,'[1]Current Slope List'!$A$29:$M$1904,11,FALSE)</f>
        <v>0</v>
      </c>
      <c r="L1455" s="5" t="s">
        <v>2583</v>
      </c>
      <c r="M1455" s="5" t="s">
        <v>2584</v>
      </c>
      <c r="N1455" s="5" t="s">
        <v>1697</v>
      </c>
      <c r="O1455" s="7" t="s">
        <v>46</v>
      </c>
      <c r="P1455" s="7">
        <v>40</v>
      </c>
      <c r="Q1455" s="7">
        <v>3</v>
      </c>
      <c r="R1455" s="7">
        <v>342</v>
      </c>
      <c r="S1455" s="7">
        <f t="shared" si="45"/>
        <v>1026</v>
      </c>
      <c r="T1455" s="17">
        <v>0</v>
      </c>
      <c r="U1455" s="17">
        <v>1</v>
      </c>
      <c r="V1455" s="17">
        <v>0</v>
      </c>
      <c r="W1455" s="17">
        <v>0</v>
      </c>
      <c r="X1455" s="17">
        <v>0</v>
      </c>
      <c r="Y1455" s="6" t="s">
        <v>61</v>
      </c>
      <c r="Z1455" s="6" t="s">
        <v>62</v>
      </c>
      <c r="AA1455" s="9">
        <v>9.5</v>
      </c>
      <c r="AB1455" s="9">
        <v>247</v>
      </c>
      <c r="AC1455" s="9" t="s">
        <v>121</v>
      </c>
      <c r="AD1455" s="9" t="s">
        <v>113</v>
      </c>
      <c r="AE1455" s="9" t="s">
        <v>72</v>
      </c>
      <c r="AF1455" s="5">
        <v>1</v>
      </c>
      <c r="AG1455" s="10">
        <f>VLOOKUP(B1455,[1]NPRS!$A$29:$O$1904,10,FALSE)</f>
        <v>0</v>
      </c>
      <c r="AH1455" s="5" t="s">
        <v>1698</v>
      </c>
      <c r="AI1455" s="6" t="str">
        <f>IF(VLOOKUP(B1455,'[1]intensive 2019'!$A$2:$E$145,1,TRUE)=B1455,"Y","N")</f>
        <v>N</v>
      </c>
      <c r="AJ1455" s="6" t="str">
        <f>IF(VLOOKUP(B1455,[1]PWI!$A$2:$B$239,1,FALSE)=B1455,"Y","N")</f>
        <v>Y</v>
      </c>
      <c r="AK1455" s="5">
        <v>105</v>
      </c>
      <c r="AL1455" s="6" t="s">
        <v>50</v>
      </c>
      <c r="AM1455" s="6" t="s">
        <v>50</v>
      </c>
      <c r="AN1455" s="6" t="s">
        <v>50</v>
      </c>
      <c r="AO1455" s="6" t="s">
        <v>50</v>
      </c>
      <c r="AP1455" s="6" t="s">
        <v>50</v>
      </c>
    </row>
    <row r="1456" spans="1:42" hidden="1">
      <c r="A1456" s="5">
        <v>1455</v>
      </c>
      <c r="B1456" s="5" t="s">
        <v>2613</v>
      </c>
      <c r="C1456" s="6" t="str">
        <f>IF(VLOOKUP(B1456,'[1]Current Slope List'!$A$29:$M$1904,1,FALSE)=B1456,"Y","N")</f>
        <v>Y</v>
      </c>
      <c r="D1456" s="5" t="str">
        <f>VLOOKUP(B1456,'[1]Current Slope List'!$A$29:$M$1904,2,FALSE)</f>
        <v>11SE-B/F61</v>
      </c>
      <c r="E1456" s="5">
        <f>VLOOKUP(B1456,'[1]Current Slope List'!$A$29:$M$1904,3,FALSE)</f>
        <v>0</v>
      </c>
      <c r="F1456" s="6" t="str">
        <f t="shared" si="44"/>
        <v>WHOLE</v>
      </c>
      <c r="G1456" s="6" t="str">
        <f>VLOOKUP(B1456,'[1]Current Slope List'!$A$29:$M$1904,4,FALSE)</f>
        <v>E</v>
      </c>
      <c r="H1456" s="6" t="str">
        <f>VLOOKUP(B1456,'[1]Current Slope List'!$A$29:$M$1904,5,FALSE)</f>
        <v>SKW&amp;Is-S</v>
      </c>
      <c r="I1456" s="6" t="s">
        <v>2555</v>
      </c>
      <c r="K1456" s="6">
        <f>VLOOKUP(B1456,'[1]Current Slope List'!$A$29:$M$1904,11,FALSE)</f>
        <v>0</v>
      </c>
      <c r="L1456" s="5" t="s">
        <v>2583</v>
      </c>
      <c r="M1456" s="5" t="s">
        <v>2584</v>
      </c>
      <c r="N1456" s="5" t="s">
        <v>1697</v>
      </c>
      <c r="O1456" s="7" t="s">
        <v>125</v>
      </c>
      <c r="P1456" s="7">
        <v>20</v>
      </c>
      <c r="Q1456" s="7">
        <v>5</v>
      </c>
      <c r="R1456" s="7">
        <v>85</v>
      </c>
      <c r="S1456" s="7">
        <f t="shared" si="45"/>
        <v>425</v>
      </c>
      <c r="T1456" s="17">
        <v>0</v>
      </c>
      <c r="U1456" s="17">
        <v>1</v>
      </c>
      <c r="V1456" s="17">
        <v>0</v>
      </c>
      <c r="W1456" s="17">
        <v>0</v>
      </c>
      <c r="X1456" s="17">
        <v>0</v>
      </c>
      <c r="Y1456" s="6" t="s">
        <v>61</v>
      </c>
      <c r="Z1456" s="6" t="s">
        <v>62</v>
      </c>
      <c r="AA1456" s="9" t="s">
        <v>116</v>
      </c>
      <c r="AB1456" s="9" t="s">
        <v>116</v>
      </c>
      <c r="AC1456" s="9" t="s">
        <v>116</v>
      </c>
      <c r="AD1456" s="9" t="s">
        <v>116</v>
      </c>
      <c r="AE1456" s="9" t="s">
        <v>49</v>
      </c>
      <c r="AF1456" s="5">
        <v>3</v>
      </c>
      <c r="AG1456" s="10">
        <f>VLOOKUP(B1456,[1]NPRS!$A$29:$O$1904,10,FALSE)</f>
        <v>0</v>
      </c>
      <c r="AH1456" s="5" t="s">
        <v>1698</v>
      </c>
      <c r="AI1456" s="6" t="str">
        <f>IF(VLOOKUP(B1456,'[1]intensive 2019'!$A$2:$E$145,1,TRUE)=B1456,"Y","N")</f>
        <v>N</v>
      </c>
      <c r="AJ1456" s="6" t="s">
        <v>50</v>
      </c>
      <c r="AK1456" s="5">
        <v>54</v>
      </c>
      <c r="AL1456" s="6" t="s">
        <v>50</v>
      </c>
      <c r="AM1456" s="6" t="s">
        <v>50</v>
      </c>
      <c r="AN1456" s="6" t="s">
        <v>50</v>
      </c>
      <c r="AO1456" s="6" t="s">
        <v>50</v>
      </c>
      <c r="AP1456" s="6" t="s">
        <v>50</v>
      </c>
    </row>
    <row r="1457" spans="1:42" hidden="1">
      <c r="A1457" s="5">
        <v>1456</v>
      </c>
      <c r="B1457" s="5" t="s">
        <v>2614</v>
      </c>
      <c r="C1457" s="6" t="str">
        <f>IF(VLOOKUP(B1457,'[1]Current Slope List'!$A$29:$M$1904,1,FALSE)=B1457,"Y","N")</f>
        <v>Y</v>
      </c>
      <c r="D1457" s="5" t="str">
        <f>VLOOKUP(B1457,'[1]Current Slope List'!$A$29:$M$1904,2,FALSE)</f>
        <v>11SE-B/R200</v>
      </c>
      <c r="E1457" s="5">
        <f>VLOOKUP(B1457,'[1]Current Slope List'!$A$29:$M$1904,3,FALSE)</f>
        <v>0</v>
      </c>
      <c r="F1457" s="6" t="str">
        <f t="shared" si="44"/>
        <v>WHOLE</v>
      </c>
      <c r="G1457" s="6" t="str">
        <f>VLOOKUP(B1457,'[1]Current Slope List'!$A$29:$M$1904,4,FALSE)</f>
        <v>E</v>
      </c>
      <c r="H1457" s="6" t="str">
        <f>VLOOKUP(B1457,'[1]Current Slope List'!$A$29:$M$1904,5,FALSE)</f>
        <v>SKW&amp;Is-S</v>
      </c>
      <c r="I1457" s="6" t="s">
        <v>2555</v>
      </c>
      <c r="K1457" s="6">
        <f>VLOOKUP(B1457,'[1]Current Slope List'!$A$29:$M$1904,11,FALSE)</f>
        <v>0</v>
      </c>
      <c r="L1457" s="5" t="s">
        <v>2583</v>
      </c>
      <c r="M1457" s="5" t="s">
        <v>2584</v>
      </c>
      <c r="N1457" s="5" t="s">
        <v>1697</v>
      </c>
      <c r="O1457" s="7" t="s">
        <v>46</v>
      </c>
      <c r="P1457" s="6" t="s">
        <v>49</v>
      </c>
      <c r="Q1457" s="6" t="s">
        <v>49</v>
      </c>
      <c r="R1457" s="6" t="s">
        <v>49</v>
      </c>
      <c r="S1457" s="6" t="s">
        <v>49</v>
      </c>
      <c r="T1457" s="6" t="s">
        <v>49</v>
      </c>
      <c r="U1457" s="6" t="s">
        <v>49</v>
      </c>
      <c r="V1457" s="6" t="s">
        <v>49</v>
      </c>
      <c r="W1457" s="6" t="s">
        <v>49</v>
      </c>
      <c r="X1457" s="6" t="s">
        <v>49</v>
      </c>
      <c r="Y1457" s="6" t="s">
        <v>49</v>
      </c>
      <c r="Z1457" s="6" t="s">
        <v>49</v>
      </c>
      <c r="AA1457" s="9">
        <v>5</v>
      </c>
      <c r="AB1457" s="9">
        <v>18.3</v>
      </c>
      <c r="AC1457" s="9" t="s">
        <v>71</v>
      </c>
      <c r="AD1457" s="9" t="s">
        <v>250</v>
      </c>
      <c r="AE1457" s="9" t="s">
        <v>62</v>
      </c>
      <c r="AF1457" s="5">
        <v>1</v>
      </c>
      <c r="AG1457" s="10">
        <f>VLOOKUP(B1457,[1]NPRS!$A$29:$O$1904,10,FALSE)</f>
        <v>0</v>
      </c>
      <c r="AH1457" s="5" t="s">
        <v>1698</v>
      </c>
      <c r="AI1457" s="6" t="str">
        <f>IF(VLOOKUP(B1457,'[1]intensive 2019'!$A$2:$E$145,1,TRUE)=B1457,"Y","N")</f>
        <v>N</v>
      </c>
      <c r="AJ1457" s="6" t="s">
        <v>50</v>
      </c>
      <c r="AK1457" s="5">
        <v>1</v>
      </c>
      <c r="AL1457" s="6" t="s">
        <v>50</v>
      </c>
      <c r="AM1457" s="6" t="s">
        <v>50</v>
      </c>
      <c r="AN1457" s="6" t="s">
        <v>50</v>
      </c>
      <c r="AO1457" s="6" t="s">
        <v>50</v>
      </c>
      <c r="AP1457" s="6" t="s">
        <v>50</v>
      </c>
    </row>
    <row r="1458" spans="1:42" hidden="1">
      <c r="A1458" s="5">
        <v>1457</v>
      </c>
      <c r="B1458" s="5" t="s">
        <v>2615</v>
      </c>
      <c r="C1458" s="6" t="str">
        <f>IF(VLOOKUP(B1458,'[1]Current Slope List'!$A$29:$M$1904,1,FALSE)=B1458,"Y","N")</f>
        <v>Y</v>
      </c>
      <c r="D1458" s="5" t="str">
        <f>VLOOKUP(B1458,'[1]Current Slope List'!$A$29:$M$1904,2,FALSE)</f>
        <v>11SE-B/CR128</v>
      </c>
      <c r="E1458" s="5">
        <f>VLOOKUP(B1458,'[1]Current Slope List'!$A$29:$M$1904,3,FALSE)</f>
        <v>0</v>
      </c>
      <c r="F1458" s="6" t="str">
        <f t="shared" si="44"/>
        <v>WHOLE</v>
      </c>
      <c r="G1458" s="6" t="str">
        <f>VLOOKUP(B1458,'[1]Current Slope List'!$A$29:$M$1904,4,FALSE)</f>
        <v>E</v>
      </c>
      <c r="H1458" s="6" t="str">
        <f>VLOOKUP(B1458,'[1]Current Slope List'!$A$29:$M$1904,5,FALSE)</f>
        <v>SKW&amp;Is-S</v>
      </c>
      <c r="I1458" s="6" t="s">
        <v>2555</v>
      </c>
      <c r="K1458" s="6">
        <f>VLOOKUP(B1458,'[1]Current Slope List'!$A$29:$M$1904,11,FALSE)</f>
        <v>0</v>
      </c>
      <c r="L1458" s="5" t="s">
        <v>2616</v>
      </c>
      <c r="M1458" s="5" t="s">
        <v>2617</v>
      </c>
      <c r="N1458" s="5" t="s">
        <v>1697</v>
      </c>
      <c r="O1458" s="7" t="s">
        <v>46</v>
      </c>
      <c r="P1458" s="7">
        <v>45</v>
      </c>
      <c r="Q1458" s="7">
        <v>10.5</v>
      </c>
      <c r="R1458" s="7">
        <v>140</v>
      </c>
      <c r="S1458" s="7">
        <f t="shared" si="45"/>
        <v>1470</v>
      </c>
      <c r="T1458" s="17">
        <v>0</v>
      </c>
      <c r="U1458" s="17">
        <v>0.3</v>
      </c>
      <c r="V1458" s="17">
        <v>0</v>
      </c>
      <c r="W1458" s="17">
        <v>0</v>
      </c>
      <c r="X1458" s="17">
        <v>0.7</v>
      </c>
      <c r="Y1458" s="6" t="s">
        <v>61</v>
      </c>
      <c r="Z1458" s="6" t="s">
        <v>72</v>
      </c>
      <c r="AA1458" s="9" t="s">
        <v>257</v>
      </c>
      <c r="AB1458" s="9">
        <v>108</v>
      </c>
      <c r="AC1458" s="9" t="s">
        <v>71</v>
      </c>
      <c r="AD1458" s="9" t="s">
        <v>56</v>
      </c>
      <c r="AE1458" s="9" t="s">
        <v>72</v>
      </c>
      <c r="AF1458" s="5">
        <v>3</v>
      </c>
      <c r="AG1458" s="10">
        <f>VLOOKUP(B1458,[1]NPRS!$A$29:$O$1904,10,FALSE)</f>
        <v>0</v>
      </c>
      <c r="AH1458" s="5" t="s">
        <v>1698</v>
      </c>
      <c r="AI1458" s="6" t="str">
        <f>IF(VLOOKUP(B1458,'[1]intensive 2019'!$A$2:$E$145,1,TRUE)=B1458,"Y","N")</f>
        <v>N</v>
      </c>
      <c r="AJ1458" s="6" t="s">
        <v>50</v>
      </c>
      <c r="AK1458" s="5">
        <v>38</v>
      </c>
      <c r="AL1458" s="6" t="s">
        <v>50</v>
      </c>
      <c r="AM1458" s="6" t="s">
        <v>50</v>
      </c>
      <c r="AN1458" s="6" t="s">
        <v>50</v>
      </c>
      <c r="AO1458" s="6" t="s">
        <v>50</v>
      </c>
      <c r="AP1458" s="6" t="s">
        <v>50</v>
      </c>
    </row>
    <row r="1459" spans="1:42" hidden="1">
      <c r="A1459" s="5">
        <v>1458</v>
      </c>
      <c r="B1459" s="5" t="s">
        <v>2618</v>
      </c>
      <c r="C1459" s="6" t="str">
        <f>IF(VLOOKUP(B1459,'[1]Current Slope List'!$A$29:$M$1904,1,FALSE)=B1459,"Y","N")</f>
        <v>Y</v>
      </c>
      <c r="D1459" s="5" t="str">
        <f>VLOOKUP(B1459,'[1]Current Slope List'!$A$29:$M$1904,2,FALSE)</f>
        <v>11SE-B/C129</v>
      </c>
      <c r="E1459" s="5">
        <f>VLOOKUP(B1459,'[1]Current Slope List'!$A$29:$M$1904,3,FALSE)</f>
        <v>0</v>
      </c>
      <c r="F1459" s="6" t="str">
        <f t="shared" si="44"/>
        <v>WHOLE</v>
      </c>
      <c r="G1459" s="6" t="str">
        <f>VLOOKUP(B1459,'[1]Current Slope List'!$A$29:$M$1904,4,FALSE)</f>
        <v>E</v>
      </c>
      <c r="H1459" s="6" t="str">
        <f>VLOOKUP(B1459,'[1]Current Slope List'!$A$29:$M$1904,5,FALSE)</f>
        <v>SKW&amp;Is-S</v>
      </c>
      <c r="I1459" s="6" t="s">
        <v>2555</v>
      </c>
      <c r="K1459" s="6">
        <f>VLOOKUP(B1459,'[1]Current Slope List'!$A$29:$M$1904,11,FALSE)</f>
        <v>0</v>
      </c>
      <c r="L1459" s="5" t="s">
        <v>2616</v>
      </c>
      <c r="M1459" s="5" t="s">
        <v>2617</v>
      </c>
      <c r="N1459" s="5" t="s">
        <v>1697</v>
      </c>
      <c r="O1459" s="7" t="s">
        <v>46</v>
      </c>
      <c r="P1459" s="7">
        <v>65</v>
      </c>
      <c r="Q1459" s="7">
        <v>3</v>
      </c>
      <c r="R1459" s="7">
        <v>26</v>
      </c>
      <c r="S1459" s="7">
        <f t="shared" si="45"/>
        <v>78</v>
      </c>
      <c r="T1459" s="17">
        <v>0</v>
      </c>
      <c r="U1459" s="17">
        <v>0</v>
      </c>
      <c r="V1459" s="17">
        <v>1</v>
      </c>
      <c r="W1459" s="17">
        <v>0</v>
      </c>
      <c r="X1459" s="17">
        <v>0</v>
      </c>
      <c r="Y1459" s="6" t="s">
        <v>61</v>
      </c>
      <c r="Z1459" s="6" t="s">
        <v>62</v>
      </c>
      <c r="AA1459" s="9" t="s">
        <v>116</v>
      </c>
      <c r="AB1459" s="9" t="s">
        <v>116</v>
      </c>
      <c r="AC1459" s="9" t="s">
        <v>116</v>
      </c>
      <c r="AD1459" s="9" t="s">
        <v>116</v>
      </c>
      <c r="AE1459" s="9" t="s">
        <v>49</v>
      </c>
      <c r="AF1459" s="5">
        <v>3</v>
      </c>
      <c r="AG1459" s="10">
        <f>VLOOKUP(B1459,[1]NPRS!$A$29:$O$1904,10,FALSE)</f>
        <v>0</v>
      </c>
      <c r="AH1459" s="5" t="s">
        <v>1728</v>
      </c>
      <c r="AI1459" s="6" t="str">
        <f>IF(VLOOKUP(B1459,'[1]intensive 2019'!$A$2:$E$145,1,TRUE)=B1459,"Y","N")</f>
        <v>N</v>
      </c>
      <c r="AJ1459" s="6" t="s">
        <v>50</v>
      </c>
      <c r="AL1459" s="6" t="s">
        <v>50</v>
      </c>
      <c r="AM1459" s="6" t="s">
        <v>50</v>
      </c>
      <c r="AN1459" s="6" t="s">
        <v>50</v>
      </c>
      <c r="AO1459" s="6" t="s">
        <v>50</v>
      </c>
      <c r="AP1459" s="6" t="s">
        <v>50</v>
      </c>
    </row>
    <row r="1460" spans="1:42" hidden="1">
      <c r="A1460" s="5">
        <v>1459</v>
      </c>
      <c r="B1460" s="5" t="s">
        <v>2619</v>
      </c>
      <c r="C1460" s="6" t="str">
        <f>IF(VLOOKUP(B1460,'[1]Current Slope List'!$A$29:$M$1904,1,FALSE)=B1460,"Y","N")</f>
        <v>Y</v>
      </c>
      <c r="D1460" s="5" t="str">
        <f>VLOOKUP(B1460,'[1]Current Slope List'!$A$29:$M$1904,2,FALSE)</f>
        <v>11SE-B/CR130</v>
      </c>
      <c r="E1460" s="5">
        <f>VLOOKUP(B1460,'[1]Current Slope List'!$A$29:$M$1904,3,FALSE)</f>
        <v>0</v>
      </c>
      <c r="F1460" s="6" t="str">
        <f t="shared" si="44"/>
        <v>WHOLE</v>
      </c>
      <c r="G1460" s="6" t="str">
        <f>VLOOKUP(B1460,'[1]Current Slope List'!$A$29:$M$1904,4,FALSE)</f>
        <v>E</v>
      </c>
      <c r="H1460" s="6" t="str">
        <f>VLOOKUP(B1460,'[1]Current Slope List'!$A$29:$M$1904,5,FALSE)</f>
        <v>SKW&amp;Is-S</v>
      </c>
      <c r="I1460" s="6" t="s">
        <v>2555</v>
      </c>
      <c r="K1460" s="6">
        <f>VLOOKUP(B1460,'[1]Current Slope List'!$A$29:$M$1904,11,FALSE)</f>
        <v>0</v>
      </c>
      <c r="L1460" s="5" t="s">
        <v>2616</v>
      </c>
      <c r="M1460" s="5" t="s">
        <v>2617</v>
      </c>
      <c r="N1460" s="5" t="s">
        <v>1697</v>
      </c>
      <c r="O1460" s="7" t="s">
        <v>46</v>
      </c>
      <c r="P1460" s="7">
        <v>45</v>
      </c>
      <c r="Q1460" s="7">
        <v>6</v>
      </c>
      <c r="R1460" s="7">
        <v>34</v>
      </c>
      <c r="S1460" s="7">
        <f t="shared" si="45"/>
        <v>204</v>
      </c>
      <c r="T1460" s="17">
        <v>0</v>
      </c>
      <c r="U1460" s="17">
        <v>1</v>
      </c>
      <c r="V1460" s="17">
        <v>0</v>
      </c>
      <c r="W1460" s="17">
        <v>0</v>
      </c>
      <c r="X1460" s="17">
        <v>0</v>
      </c>
      <c r="Y1460" s="6" t="s">
        <v>1701</v>
      </c>
      <c r="Z1460" s="6" t="s">
        <v>72</v>
      </c>
      <c r="AA1460" s="9" t="s">
        <v>270</v>
      </c>
      <c r="AB1460" s="9" t="s">
        <v>201</v>
      </c>
      <c r="AC1460" s="9" t="s">
        <v>351</v>
      </c>
      <c r="AD1460" s="9" t="s">
        <v>113</v>
      </c>
      <c r="AE1460" s="9" t="s">
        <v>72</v>
      </c>
      <c r="AF1460" s="5">
        <v>1</v>
      </c>
      <c r="AG1460" s="10">
        <f>VLOOKUP(B1460,[1]NPRS!$A$29:$O$1904,10,FALSE)</f>
        <v>7.1</v>
      </c>
      <c r="AH1460" s="5" t="s">
        <v>1698</v>
      </c>
      <c r="AI1460" s="6" t="str">
        <f>IF(VLOOKUP(B1460,'[1]intensive 2019'!$A$2:$E$145,1,TRUE)=B1460,"Y","N")</f>
        <v>N</v>
      </c>
      <c r="AJ1460" s="6" t="s">
        <v>50</v>
      </c>
      <c r="AK1460" s="5">
        <v>12</v>
      </c>
      <c r="AL1460" s="6" t="s">
        <v>50</v>
      </c>
      <c r="AM1460" s="6" t="s">
        <v>50</v>
      </c>
      <c r="AN1460" s="6" t="s">
        <v>50</v>
      </c>
      <c r="AO1460" s="6" t="s">
        <v>50</v>
      </c>
      <c r="AP1460" s="6" t="s">
        <v>50</v>
      </c>
    </row>
    <row r="1461" spans="1:42" hidden="1">
      <c r="A1461" s="5">
        <v>1460</v>
      </c>
      <c r="B1461" s="5" t="s">
        <v>2620</v>
      </c>
      <c r="C1461" s="6" t="str">
        <f>IF(VLOOKUP(B1461,'[1]Current Slope List'!$A$29:$M$1904,1,FALSE)=B1461,"Y","N")</f>
        <v>Y</v>
      </c>
      <c r="D1461" s="5" t="str">
        <f>VLOOKUP(B1461,'[1]Current Slope List'!$A$29:$M$1904,2,FALSE)</f>
        <v>11SE-B/C131</v>
      </c>
      <c r="E1461" s="5">
        <f>VLOOKUP(B1461,'[1]Current Slope List'!$A$29:$M$1904,3,FALSE)</f>
        <v>0</v>
      </c>
      <c r="F1461" s="6" t="str">
        <f t="shared" si="44"/>
        <v>WHOLE</v>
      </c>
      <c r="G1461" s="6" t="str">
        <f>VLOOKUP(B1461,'[1]Current Slope List'!$A$29:$M$1904,4,FALSE)</f>
        <v>E</v>
      </c>
      <c r="H1461" s="6" t="str">
        <f>VLOOKUP(B1461,'[1]Current Slope List'!$A$29:$M$1904,5,FALSE)</f>
        <v>SKW&amp;Is-S</v>
      </c>
      <c r="I1461" s="6" t="s">
        <v>2555</v>
      </c>
      <c r="K1461" s="6">
        <f>VLOOKUP(B1461,'[1]Current Slope List'!$A$29:$M$1904,11,FALSE)</f>
        <v>0</v>
      </c>
      <c r="L1461" s="5" t="s">
        <v>2616</v>
      </c>
      <c r="M1461" s="5" t="s">
        <v>2617</v>
      </c>
      <c r="N1461" s="5" t="s">
        <v>1697</v>
      </c>
      <c r="O1461" s="7" t="s">
        <v>46</v>
      </c>
      <c r="P1461" s="7">
        <v>70</v>
      </c>
      <c r="Q1461" s="7">
        <v>6</v>
      </c>
      <c r="R1461" s="7">
        <v>40</v>
      </c>
      <c r="S1461" s="7">
        <f t="shared" si="45"/>
        <v>240</v>
      </c>
      <c r="T1461" s="17">
        <v>0</v>
      </c>
      <c r="U1461" s="17">
        <v>0</v>
      </c>
      <c r="V1461" s="17">
        <v>1</v>
      </c>
      <c r="W1461" s="17">
        <v>0</v>
      </c>
      <c r="X1461" s="17">
        <v>0</v>
      </c>
      <c r="Y1461" s="6" t="s">
        <v>1701</v>
      </c>
      <c r="Z1461" s="6" t="s">
        <v>62</v>
      </c>
      <c r="AA1461" s="9" t="s">
        <v>116</v>
      </c>
      <c r="AB1461" s="9" t="s">
        <v>116</v>
      </c>
      <c r="AC1461" s="9" t="s">
        <v>116</v>
      </c>
      <c r="AD1461" s="9" t="s">
        <v>116</v>
      </c>
      <c r="AE1461" s="9" t="s">
        <v>49</v>
      </c>
      <c r="AF1461" s="5">
        <v>3</v>
      </c>
      <c r="AG1461" s="10">
        <f>VLOOKUP(B1461,[1]NPRS!$A$29:$O$1904,10,FALSE)</f>
        <v>0.03</v>
      </c>
      <c r="AH1461" s="5" t="s">
        <v>1698</v>
      </c>
      <c r="AI1461" s="6" t="str">
        <f>IF(VLOOKUP(B1461,'[1]intensive 2019'!$A$2:$E$145,1,TRUE)=B1461,"Y","N")</f>
        <v>N</v>
      </c>
      <c r="AJ1461" s="6" t="s">
        <v>50</v>
      </c>
      <c r="AK1461" s="5">
        <v>8</v>
      </c>
      <c r="AL1461" s="6" t="s">
        <v>50</v>
      </c>
      <c r="AM1461" s="6" t="s">
        <v>50</v>
      </c>
      <c r="AN1461" s="6" t="s">
        <v>50</v>
      </c>
      <c r="AO1461" s="6" t="s">
        <v>50</v>
      </c>
      <c r="AP1461" s="6" t="s">
        <v>50</v>
      </c>
    </row>
    <row r="1462" spans="1:42" hidden="1">
      <c r="A1462" s="5">
        <v>1461</v>
      </c>
      <c r="B1462" s="5" t="s">
        <v>2621</v>
      </c>
      <c r="C1462" s="6" t="str">
        <f>IF(VLOOKUP(B1462,'[1]Current Slope List'!$A$29:$M$1904,1,FALSE)=B1462,"Y","N")</f>
        <v>Y</v>
      </c>
      <c r="D1462" s="5" t="str">
        <f>VLOOKUP(B1462,'[1]Current Slope List'!$A$29:$M$1904,2,FALSE)</f>
        <v>11SE-B/C132</v>
      </c>
      <c r="E1462" s="5">
        <f>VLOOKUP(B1462,'[1]Current Slope List'!$A$29:$M$1904,3,FALSE)</f>
        <v>0</v>
      </c>
      <c r="F1462" s="6" t="str">
        <f t="shared" si="44"/>
        <v>WHOLE</v>
      </c>
      <c r="G1462" s="6" t="str">
        <f>VLOOKUP(B1462,'[1]Current Slope List'!$A$29:$M$1904,4,FALSE)</f>
        <v>E</v>
      </c>
      <c r="H1462" s="6" t="str">
        <f>VLOOKUP(B1462,'[1]Current Slope List'!$A$29:$M$1904,5,FALSE)</f>
        <v>SKW&amp;Is-S</v>
      </c>
      <c r="I1462" s="6" t="s">
        <v>2555</v>
      </c>
      <c r="K1462" s="6">
        <f>VLOOKUP(B1462,'[1]Current Slope List'!$A$29:$M$1904,11,FALSE)</f>
        <v>0</v>
      </c>
      <c r="L1462" s="5" t="s">
        <v>2616</v>
      </c>
      <c r="M1462" s="5" t="s">
        <v>2617</v>
      </c>
      <c r="N1462" s="5" t="s">
        <v>1697</v>
      </c>
      <c r="O1462" s="7" t="s">
        <v>46</v>
      </c>
      <c r="P1462" s="7">
        <v>60</v>
      </c>
      <c r="Q1462" s="7">
        <v>3</v>
      </c>
      <c r="R1462" s="7">
        <v>40</v>
      </c>
      <c r="S1462" s="7">
        <f t="shared" si="45"/>
        <v>120</v>
      </c>
      <c r="T1462" s="17">
        <v>0</v>
      </c>
      <c r="U1462" s="17">
        <v>0</v>
      </c>
      <c r="V1462" s="17">
        <v>1</v>
      </c>
      <c r="W1462" s="17">
        <v>0</v>
      </c>
      <c r="X1462" s="17">
        <v>0</v>
      </c>
      <c r="Y1462" s="6" t="s">
        <v>61</v>
      </c>
      <c r="Z1462" s="6" t="s">
        <v>62</v>
      </c>
      <c r="AA1462" s="9" t="s">
        <v>116</v>
      </c>
      <c r="AB1462" s="9" t="s">
        <v>116</v>
      </c>
      <c r="AC1462" s="9" t="s">
        <v>116</v>
      </c>
      <c r="AD1462" s="9" t="s">
        <v>116</v>
      </c>
      <c r="AE1462" s="9" t="s">
        <v>49</v>
      </c>
      <c r="AF1462" s="5">
        <v>1</v>
      </c>
      <c r="AG1462" s="10">
        <f>VLOOKUP(B1462,[1]NPRS!$A$29:$O$1904,10,FALSE)</f>
        <v>0.28000000000000003</v>
      </c>
      <c r="AH1462" s="5" t="s">
        <v>1728</v>
      </c>
      <c r="AI1462" s="6" t="str">
        <f>IF(VLOOKUP(B1462,'[1]intensive 2019'!$A$2:$E$145,1,TRUE)=B1462,"Y","N")</f>
        <v>N</v>
      </c>
      <c r="AJ1462" s="6" t="s">
        <v>50</v>
      </c>
      <c r="AL1462" s="6" t="s">
        <v>50</v>
      </c>
      <c r="AM1462" s="6" t="s">
        <v>50</v>
      </c>
      <c r="AN1462" s="6" t="s">
        <v>50</v>
      </c>
      <c r="AO1462" s="6" t="s">
        <v>50</v>
      </c>
      <c r="AP1462" s="6" t="s">
        <v>50</v>
      </c>
    </row>
    <row r="1463" spans="1:42" hidden="1">
      <c r="A1463" s="5">
        <v>1462</v>
      </c>
      <c r="B1463" s="5" t="s">
        <v>2622</v>
      </c>
      <c r="C1463" s="6" t="str">
        <f>IF(VLOOKUP(B1463,'[1]Current Slope List'!$A$29:$M$1904,1,FALSE)=B1463,"Y","N")</f>
        <v>Y</v>
      </c>
      <c r="D1463" s="5" t="str">
        <f>VLOOKUP(B1463,'[1]Current Slope List'!$A$29:$M$1904,2,FALSE)</f>
        <v>11SE-B/C133</v>
      </c>
      <c r="E1463" s="5">
        <f>VLOOKUP(B1463,'[1]Current Slope List'!$A$29:$M$1904,3,FALSE)</f>
        <v>0</v>
      </c>
      <c r="F1463" s="6" t="str">
        <f t="shared" si="44"/>
        <v>WHOLE</v>
      </c>
      <c r="G1463" s="6" t="str">
        <f>VLOOKUP(B1463,'[1]Current Slope List'!$A$29:$M$1904,4,FALSE)</f>
        <v>E</v>
      </c>
      <c r="H1463" s="6" t="str">
        <f>VLOOKUP(B1463,'[1]Current Slope List'!$A$29:$M$1904,5,FALSE)</f>
        <v>SKW&amp;Is-S</v>
      </c>
      <c r="I1463" s="6" t="s">
        <v>2555</v>
      </c>
      <c r="K1463" s="6">
        <f>VLOOKUP(B1463,'[1]Current Slope List'!$A$29:$M$1904,11,FALSE)</f>
        <v>0</v>
      </c>
      <c r="L1463" s="5" t="s">
        <v>2616</v>
      </c>
      <c r="M1463" s="5" t="s">
        <v>2617</v>
      </c>
      <c r="N1463" s="5" t="s">
        <v>1697</v>
      </c>
      <c r="O1463" s="7" t="s">
        <v>46</v>
      </c>
      <c r="P1463" s="7">
        <v>47</v>
      </c>
      <c r="Q1463" s="7">
        <v>9.5</v>
      </c>
      <c r="R1463" s="7">
        <v>175</v>
      </c>
      <c r="S1463" s="7">
        <f t="shared" si="45"/>
        <v>1662.5</v>
      </c>
      <c r="T1463" s="17">
        <v>0</v>
      </c>
      <c r="U1463" s="17">
        <v>0.4</v>
      </c>
      <c r="V1463" s="17">
        <v>0</v>
      </c>
      <c r="W1463" s="17">
        <v>0</v>
      </c>
      <c r="X1463" s="17">
        <v>0.6</v>
      </c>
      <c r="Y1463" s="6" t="s">
        <v>61</v>
      </c>
      <c r="Z1463" s="6" t="s">
        <v>62</v>
      </c>
      <c r="AA1463" s="9" t="s">
        <v>116</v>
      </c>
      <c r="AB1463" s="9" t="s">
        <v>116</v>
      </c>
      <c r="AC1463" s="9" t="s">
        <v>116</v>
      </c>
      <c r="AD1463" s="9" t="s">
        <v>116</v>
      </c>
      <c r="AE1463" s="9" t="s">
        <v>49</v>
      </c>
      <c r="AF1463" s="5">
        <v>1</v>
      </c>
      <c r="AG1463" s="10">
        <f>VLOOKUP(B1463,[1]NPRS!$A$29:$O$1904,10,FALSE)</f>
        <v>0</v>
      </c>
      <c r="AH1463" s="5" t="s">
        <v>1698</v>
      </c>
      <c r="AI1463" s="6" t="str">
        <f>IF(VLOOKUP(B1463,'[1]intensive 2019'!$A$2:$E$145,1,TRUE)=B1463,"Y","N")</f>
        <v>N</v>
      </c>
      <c r="AJ1463" s="6" t="s">
        <v>50</v>
      </c>
      <c r="AK1463" s="5">
        <v>18</v>
      </c>
      <c r="AL1463" s="6" t="s">
        <v>50</v>
      </c>
      <c r="AM1463" s="6" t="s">
        <v>50</v>
      </c>
      <c r="AN1463" s="6" t="s">
        <v>50</v>
      </c>
      <c r="AO1463" s="6" t="s">
        <v>50</v>
      </c>
      <c r="AP1463" s="6" t="s">
        <v>50</v>
      </c>
    </row>
    <row r="1464" spans="1:42" hidden="1">
      <c r="A1464" s="5">
        <v>1463</v>
      </c>
      <c r="B1464" s="5" t="s">
        <v>2623</v>
      </c>
      <c r="C1464" s="6" t="str">
        <f>IF(VLOOKUP(B1464,'[1]Current Slope List'!$A$29:$M$1904,1,FALSE)=B1464,"Y","N")</f>
        <v>Y</v>
      </c>
      <c r="D1464" s="5" t="str">
        <f>VLOOKUP(B1464,'[1]Current Slope List'!$A$29:$M$1904,2,FALSE)</f>
        <v>11SE-B/C134</v>
      </c>
      <c r="E1464" s="5">
        <f>VLOOKUP(B1464,'[1]Current Slope List'!$A$29:$M$1904,3,FALSE)</f>
        <v>0</v>
      </c>
      <c r="F1464" s="6" t="str">
        <f t="shared" si="44"/>
        <v>WHOLE</v>
      </c>
      <c r="G1464" s="6" t="str">
        <f>VLOOKUP(B1464,'[1]Current Slope List'!$A$29:$M$1904,4,FALSE)</f>
        <v>E</v>
      </c>
      <c r="H1464" s="6" t="str">
        <f>VLOOKUP(B1464,'[1]Current Slope List'!$A$29:$M$1904,5,FALSE)</f>
        <v>SKW&amp;Is-S</v>
      </c>
      <c r="I1464" s="6" t="s">
        <v>2555</v>
      </c>
      <c r="K1464" s="6">
        <f>VLOOKUP(B1464,'[1]Current Slope List'!$A$29:$M$1904,11,FALSE)</f>
        <v>0</v>
      </c>
      <c r="L1464" s="5" t="s">
        <v>2616</v>
      </c>
      <c r="M1464" s="5" t="s">
        <v>2617</v>
      </c>
      <c r="N1464" s="5" t="s">
        <v>1697</v>
      </c>
      <c r="O1464" s="7" t="s">
        <v>46</v>
      </c>
      <c r="P1464" s="7">
        <v>35</v>
      </c>
      <c r="Q1464" s="7">
        <v>4</v>
      </c>
      <c r="R1464" s="7">
        <v>20</v>
      </c>
      <c r="S1464" s="7">
        <f t="shared" si="45"/>
        <v>80</v>
      </c>
      <c r="T1464" s="17">
        <v>0</v>
      </c>
      <c r="U1464" s="17">
        <v>0</v>
      </c>
      <c r="V1464" s="17">
        <v>1</v>
      </c>
      <c r="W1464" s="17">
        <v>0</v>
      </c>
      <c r="X1464" s="17">
        <v>0</v>
      </c>
      <c r="Y1464" s="6" t="s">
        <v>61</v>
      </c>
      <c r="Z1464" s="6" t="s">
        <v>62</v>
      </c>
      <c r="AA1464" s="9" t="s">
        <v>116</v>
      </c>
      <c r="AB1464" s="9" t="s">
        <v>116</v>
      </c>
      <c r="AC1464" s="9" t="s">
        <v>116</v>
      </c>
      <c r="AD1464" s="9" t="s">
        <v>116</v>
      </c>
      <c r="AE1464" s="9" t="s">
        <v>49</v>
      </c>
      <c r="AF1464" s="5">
        <v>1</v>
      </c>
      <c r="AG1464" s="10">
        <f>VLOOKUP(B1464,[1]NPRS!$A$29:$O$1904,10,FALSE)</f>
        <v>0.03</v>
      </c>
      <c r="AH1464" s="5" t="s">
        <v>1728</v>
      </c>
      <c r="AI1464" s="6" t="str">
        <f>IF(VLOOKUP(B1464,'[1]intensive 2019'!$A$2:$E$145,1,TRUE)=B1464,"Y","N")</f>
        <v>N</v>
      </c>
      <c r="AJ1464" s="6" t="s">
        <v>50</v>
      </c>
      <c r="AL1464" s="6" t="s">
        <v>50</v>
      </c>
      <c r="AM1464" s="6" t="s">
        <v>50</v>
      </c>
      <c r="AN1464" s="6" t="s">
        <v>50</v>
      </c>
      <c r="AO1464" s="6" t="s">
        <v>50</v>
      </c>
      <c r="AP1464" s="6" t="s">
        <v>50</v>
      </c>
    </row>
    <row r="1465" spans="1:42" hidden="1">
      <c r="A1465" s="5">
        <v>1464</v>
      </c>
      <c r="B1465" s="5" t="s">
        <v>2624</v>
      </c>
      <c r="C1465" s="6" t="str">
        <f>IF(VLOOKUP(B1465,'[1]Current Slope List'!$A$29:$M$1904,1,FALSE)=B1465,"Y","N")</f>
        <v>Y</v>
      </c>
      <c r="D1465" s="5" t="str">
        <f>VLOOKUP(B1465,'[1]Current Slope List'!$A$29:$M$1904,2,FALSE)</f>
        <v>11SE-B/CR135</v>
      </c>
      <c r="E1465" s="5">
        <f>VLOOKUP(B1465,'[1]Current Slope List'!$A$29:$M$1904,3,FALSE)</f>
        <v>0</v>
      </c>
      <c r="F1465" s="6" t="str">
        <f t="shared" si="44"/>
        <v>WHOLE</v>
      </c>
      <c r="G1465" s="6" t="str">
        <f>VLOOKUP(B1465,'[1]Current Slope List'!$A$29:$M$1904,4,FALSE)</f>
        <v>E</v>
      </c>
      <c r="H1465" s="6" t="str">
        <f>VLOOKUP(B1465,'[1]Current Slope List'!$A$29:$M$1904,5,FALSE)</f>
        <v>SKW&amp;Is-S</v>
      </c>
      <c r="I1465" s="6" t="s">
        <v>2555</v>
      </c>
      <c r="K1465" s="6">
        <f>VLOOKUP(B1465,'[1]Current Slope List'!$A$29:$M$1904,11,FALSE)</f>
        <v>0</v>
      </c>
      <c r="L1465" s="5" t="s">
        <v>2616</v>
      </c>
      <c r="M1465" s="5" t="s">
        <v>2617</v>
      </c>
      <c r="N1465" s="5" t="s">
        <v>1697</v>
      </c>
      <c r="O1465" s="7" t="s">
        <v>46</v>
      </c>
      <c r="P1465" s="7">
        <v>50</v>
      </c>
      <c r="Q1465" s="7">
        <v>2.8</v>
      </c>
      <c r="R1465" s="7">
        <v>28</v>
      </c>
      <c r="S1465" s="7">
        <f t="shared" si="45"/>
        <v>78.399999999999991</v>
      </c>
      <c r="T1465" s="17">
        <v>0</v>
      </c>
      <c r="U1465" s="17">
        <v>1</v>
      </c>
      <c r="V1465" s="17">
        <v>0</v>
      </c>
      <c r="W1465" s="17">
        <v>0</v>
      </c>
      <c r="X1465" s="17">
        <v>0</v>
      </c>
      <c r="Y1465" s="6" t="s">
        <v>61</v>
      </c>
      <c r="Z1465" s="6" t="s">
        <v>62</v>
      </c>
      <c r="AA1465" s="9">
        <v>2.8</v>
      </c>
      <c r="AB1465" s="9">
        <v>19.5</v>
      </c>
      <c r="AC1465" s="9">
        <v>75</v>
      </c>
      <c r="AD1465" s="9" t="s">
        <v>392</v>
      </c>
      <c r="AE1465" s="9" t="s">
        <v>62</v>
      </c>
      <c r="AF1465" s="5">
        <v>1</v>
      </c>
      <c r="AG1465" s="10">
        <f>VLOOKUP(B1465,[1]NPRS!$A$29:$O$1904,10,FALSE)</f>
        <v>18.190000000000001</v>
      </c>
      <c r="AH1465" s="5" t="s">
        <v>1698</v>
      </c>
      <c r="AI1465" s="6" t="str">
        <f>IF(VLOOKUP(B1465,'[1]intensive 2019'!$A$2:$E$145,1,TRUE)=B1465,"Y","N")</f>
        <v>N</v>
      </c>
      <c r="AJ1465" s="6" t="s">
        <v>50</v>
      </c>
      <c r="AK1465" s="5">
        <v>3</v>
      </c>
      <c r="AL1465" s="6" t="s">
        <v>50</v>
      </c>
      <c r="AM1465" s="6" t="str">
        <f>IF(VLOOKUP(B1465,'[1]Ficus Elastica'!$A$2:$B$33,1,FALSE)=B1465,"Y","N")</f>
        <v>Y</v>
      </c>
      <c r="AN1465" s="6" t="s">
        <v>50</v>
      </c>
      <c r="AO1465" s="6" t="s">
        <v>50</v>
      </c>
      <c r="AP1465" s="6" t="s">
        <v>50</v>
      </c>
    </row>
    <row r="1466" spans="1:42" hidden="1">
      <c r="A1466" s="5">
        <v>1465</v>
      </c>
      <c r="B1466" s="5" t="s">
        <v>2625</v>
      </c>
      <c r="C1466" s="6" t="str">
        <f>IF(VLOOKUP(B1466,'[1]Current Slope List'!$A$29:$M$1904,1,FALSE)=B1466,"Y","N")</f>
        <v>Y</v>
      </c>
      <c r="D1466" s="5" t="str">
        <f>VLOOKUP(B1466,'[1]Current Slope List'!$A$29:$M$1904,2,FALSE)</f>
        <v>11SE-B/C136</v>
      </c>
      <c r="E1466" s="5">
        <f>VLOOKUP(B1466,'[1]Current Slope List'!$A$29:$M$1904,3,FALSE)</f>
        <v>0</v>
      </c>
      <c r="F1466" s="6" t="str">
        <f t="shared" si="44"/>
        <v>WHOLE</v>
      </c>
      <c r="G1466" s="6" t="str">
        <f>VLOOKUP(B1466,'[1]Current Slope List'!$A$29:$M$1904,4,FALSE)</f>
        <v>E</v>
      </c>
      <c r="H1466" s="6" t="str">
        <f>VLOOKUP(B1466,'[1]Current Slope List'!$A$29:$M$1904,5,FALSE)</f>
        <v>SKW&amp;Is-S</v>
      </c>
      <c r="I1466" s="6" t="s">
        <v>2555</v>
      </c>
      <c r="K1466" s="6">
        <f>VLOOKUP(B1466,'[1]Current Slope List'!$A$29:$M$1904,11,FALSE)</f>
        <v>0</v>
      </c>
      <c r="L1466" s="5" t="s">
        <v>2616</v>
      </c>
      <c r="M1466" s="5" t="s">
        <v>2617</v>
      </c>
      <c r="N1466" s="5" t="s">
        <v>1697</v>
      </c>
      <c r="O1466" s="7" t="s">
        <v>46</v>
      </c>
      <c r="P1466" s="7">
        <v>60</v>
      </c>
      <c r="Q1466" s="7">
        <v>7</v>
      </c>
      <c r="R1466" s="7">
        <v>37</v>
      </c>
      <c r="S1466" s="7">
        <f t="shared" si="45"/>
        <v>259</v>
      </c>
      <c r="T1466" s="17">
        <v>0</v>
      </c>
      <c r="U1466" s="17">
        <v>0</v>
      </c>
      <c r="V1466" s="17">
        <v>0</v>
      </c>
      <c r="W1466" s="17">
        <v>0</v>
      </c>
      <c r="X1466" s="17">
        <v>1</v>
      </c>
      <c r="Y1466" s="6" t="s">
        <v>61</v>
      </c>
      <c r="Z1466" s="6" t="s">
        <v>72</v>
      </c>
      <c r="AA1466" s="9" t="s">
        <v>116</v>
      </c>
      <c r="AB1466" s="9" t="s">
        <v>116</v>
      </c>
      <c r="AC1466" s="9" t="s">
        <v>116</v>
      </c>
      <c r="AD1466" s="9" t="s">
        <v>116</v>
      </c>
      <c r="AE1466" s="9" t="s">
        <v>49</v>
      </c>
      <c r="AF1466" s="5">
        <v>1</v>
      </c>
      <c r="AG1466" s="10">
        <f>VLOOKUP(B1466,[1]NPRS!$A$29:$O$1904,10,FALSE)</f>
        <v>0</v>
      </c>
      <c r="AH1466" s="5" t="s">
        <v>1728</v>
      </c>
      <c r="AI1466" s="6" t="str">
        <f>IF(VLOOKUP(B1466,'[1]intensive 2019'!$A$2:$E$145,1,TRUE)=B1466,"Y","N")</f>
        <v>N</v>
      </c>
      <c r="AJ1466" s="6" t="s">
        <v>50</v>
      </c>
      <c r="AL1466" s="6" t="s">
        <v>50</v>
      </c>
      <c r="AM1466" s="6" t="s">
        <v>50</v>
      </c>
      <c r="AN1466" s="6" t="s">
        <v>50</v>
      </c>
      <c r="AO1466" s="6" t="s">
        <v>50</v>
      </c>
      <c r="AP1466" s="6" t="s">
        <v>50</v>
      </c>
    </row>
    <row r="1467" spans="1:42" hidden="1">
      <c r="A1467" s="5">
        <v>1466</v>
      </c>
      <c r="B1467" s="5" t="s">
        <v>2626</v>
      </c>
      <c r="C1467" s="6" t="str">
        <f>IF(VLOOKUP(B1467,'[1]Current Slope List'!$A$29:$M$1904,1,FALSE)=B1467,"Y","N")</f>
        <v>Y</v>
      </c>
      <c r="D1467" s="5" t="str">
        <f>VLOOKUP(B1467,'[1]Current Slope List'!$A$29:$M$1904,2,FALSE)</f>
        <v>11SE-B/C137</v>
      </c>
      <c r="E1467" s="5">
        <f>VLOOKUP(B1467,'[1]Current Slope List'!$A$29:$M$1904,3,FALSE)</f>
        <v>0</v>
      </c>
      <c r="F1467" s="6" t="str">
        <f t="shared" si="44"/>
        <v>WHOLE</v>
      </c>
      <c r="G1467" s="6" t="str">
        <f>VLOOKUP(B1467,'[1]Current Slope List'!$A$29:$M$1904,4,FALSE)</f>
        <v>E</v>
      </c>
      <c r="H1467" s="6" t="str">
        <f>VLOOKUP(B1467,'[1]Current Slope List'!$A$29:$M$1904,5,FALSE)</f>
        <v>SKW&amp;Is-S</v>
      </c>
      <c r="I1467" s="6" t="s">
        <v>2555</v>
      </c>
      <c r="K1467" s="6">
        <f>VLOOKUP(B1467,'[1]Current Slope List'!$A$29:$M$1904,11,FALSE)</f>
        <v>0</v>
      </c>
      <c r="L1467" s="5" t="s">
        <v>2616</v>
      </c>
      <c r="M1467" s="5" t="s">
        <v>2617</v>
      </c>
      <c r="N1467" s="5" t="s">
        <v>1697</v>
      </c>
      <c r="O1467" s="7" t="s">
        <v>46</v>
      </c>
      <c r="P1467" s="7">
        <v>80</v>
      </c>
      <c r="Q1467" s="7">
        <v>5</v>
      </c>
      <c r="R1467" s="7">
        <v>47</v>
      </c>
      <c r="S1467" s="7">
        <f t="shared" si="45"/>
        <v>235</v>
      </c>
      <c r="T1467" s="17">
        <v>0</v>
      </c>
      <c r="U1467" s="17">
        <v>0</v>
      </c>
      <c r="V1467" s="17">
        <v>1</v>
      </c>
      <c r="W1467" s="17">
        <v>0</v>
      </c>
      <c r="X1467" s="17">
        <v>0</v>
      </c>
      <c r="Y1467" s="6" t="s">
        <v>61</v>
      </c>
      <c r="Z1467" s="6" t="s">
        <v>72</v>
      </c>
      <c r="AA1467" s="9" t="s">
        <v>116</v>
      </c>
      <c r="AB1467" s="9" t="s">
        <v>116</v>
      </c>
      <c r="AC1467" s="9" t="s">
        <v>116</v>
      </c>
      <c r="AD1467" s="9" t="s">
        <v>116</v>
      </c>
      <c r="AE1467" s="9" t="s">
        <v>49</v>
      </c>
      <c r="AF1467" s="5">
        <v>1</v>
      </c>
      <c r="AG1467" s="10">
        <f>VLOOKUP(B1467,[1]NPRS!$A$29:$O$1904,10,FALSE)</f>
        <v>0</v>
      </c>
      <c r="AH1467" s="5" t="s">
        <v>1698</v>
      </c>
      <c r="AI1467" s="6" t="str">
        <f>IF(VLOOKUP(B1467,'[1]intensive 2019'!$A$2:$E$145,1,TRUE)=B1467,"Y","N")</f>
        <v>N</v>
      </c>
      <c r="AJ1467" s="6" t="s">
        <v>50</v>
      </c>
      <c r="AK1467" s="5">
        <v>0</v>
      </c>
      <c r="AL1467" s="6" t="s">
        <v>50</v>
      </c>
      <c r="AM1467" s="6" t="s">
        <v>50</v>
      </c>
      <c r="AN1467" s="6" t="s">
        <v>50</v>
      </c>
      <c r="AO1467" s="6" t="s">
        <v>50</v>
      </c>
      <c r="AP1467" s="6" t="s">
        <v>50</v>
      </c>
    </row>
    <row r="1468" spans="1:42" hidden="1">
      <c r="A1468" s="5">
        <v>1467</v>
      </c>
      <c r="B1468" s="5" t="s">
        <v>2627</v>
      </c>
      <c r="C1468" s="6" t="str">
        <f>IF(VLOOKUP(B1468,'[1]Current Slope List'!$A$29:$M$1904,1,FALSE)=B1468,"Y","N")</f>
        <v>Y</v>
      </c>
      <c r="D1468" s="5" t="str">
        <f>VLOOKUP(B1468,'[1]Current Slope List'!$A$29:$M$1904,2,FALSE)</f>
        <v>11SE-B/C138</v>
      </c>
      <c r="E1468" s="5">
        <f>VLOOKUP(B1468,'[1]Current Slope List'!$A$29:$M$1904,3,FALSE)</f>
        <v>0</v>
      </c>
      <c r="F1468" s="6" t="str">
        <f t="shared" si="44"/>
        <v>WHOLE</v>
      </c>
      <c r="G1468" s="6" t="str">
        <f>VLOOKUP(B1468,'[1]Current Slope List'!$A$29:$M$1904,4,FALSE)</f>
        <v>E</v>
      </c>
      <c r="H1468" s="6" t="str">
        <f>VLOOKUP(B1468,'[1]Current Slope List'!$A$29:$M$1904,5,FALSE)</f>
        <v>SKW&amp;Is-S</v>
      </c>
      <c r="I1468" s="6" t="s">
        <v>2555</v>
      </c>
      <c r="K1468" s="6">
        <f>VLOOKUP(B1468,'[1]Current Slope List'!$A$29:$M$1904,11,FALSE)</f>
        <v>0</v>
      </c>
      <c r="L1468" s="5" t="s">
        <v>2616</v>
      </c>
      <c r="M1468" s="5" t="s">
        <v>2617</v>
      </c>
      <c r="N1468" s="5" t="s">
        <v>1697</v>
      </c>
      <c r="O1468" s="7" t="s">
        <v>46</v>
      </c>
      <c r="P1468" s="7">
        <v>60</v>
      </c>
      <c r="Q1468" s="7">
        <v>3.5</v>
      </c>
      <c r="R1468" s="7">
        <v>36</v>
      </c>
      <c r="S1468" s="7">
        <f t="shared" si="45"/>
        <v>126</v>
      </c>
      <c r="T1468" s="17">
        <v>0</v>
      </c>
      <c r="U1468" s="17">
        <v>0</v>
      </c>
      <c r="V1468" s="17">
        <v>1</v>
      </c>
      <c r="W1468" s="17">
        <v>0</v>
      </c>
      <c r="X1468" s="17">
        <v>0</v>
      </c>
      <c r="Y1468" s="6" t="s">
        <v>1701</v>
      </c>
      <c r="Z1468" s="6" t="s">
        <v>62</v>
      </c>
      <c r="AA1468" s="9" t="s">
        <v>116</v>
      </c>
      <c r="AB1468" s="9" t="s">
        <v>116</v>
      </c>
      <c r="AC1468" s="9" t="s">
        <v>116</v>
      </c>
      <c r="AD1468" s="9" t="s">
        <v>116</v>
      </c>
      <c r="AE1468" s="9" t="s">
        <v>49</v>
      </c>
      <c r="AF1468" s="5">
        <v>3</v>
      </c>
      <c r="AG1468" s="10">
        <f>VLOOKUP(B1468,[1]NPRS!$A$29:$O$1904,10,FALSE)</f>
        <v>0</v>
      </c>
      <c r="AH1468" s="5" t="s">
        <v>1698</v>
      </c>
      <c r="AI1468" s="6" t="str">
        <f>IF(VLOOKUP(B1468,'[1]intensive 2019'!$A$2:$E$145,1,TRUE)=B1468,"Y","N")</f>
        <v>N</v>
      </c>
      <c r="AJ1468" s="6" t="s">
        <v>50</v>
      </c>
      <c r="AK1468" s="5">
        <v>0</v>
      </c>
      <c r="AL1468" s="6" t="s">
        <v>50</v>
      </c>
      <c r="AM1468" s="6" t="s">
        <v>50</v>
      </c>
      <c r="AN1468" s="6" t="s">
        <v>50</v>
      </c>
      <c r="AO1468" s="6" t="s">
        <v>50</v>
      </c>
      <c r="AP1468" s="6" t="s">
        <v>50</v>
      </c>
    </row>
    <row r="1469" spans="1:42" hidden="1">
      <c r="A1469" s="5">
        <v>1468</v>
      </c>
      <c r="B1469" s="5" t="s">
        <v>2628</v>
      </c>
      <c r="C1469" s="6" t="str">
        <f>IF(VLOOKUP(B1469,'[1]Current Slope List'!$A$29:$M$1904,1,FALSE)=B1469,"Y","N")</f>
        <v>Y</v>
      </c>
      <c r="D1469" s="5" t="str">
        <f>VLOOKUP(B1469,'[1]Current Slope List'!$A$29:$M$1904,2,FALSE)</f>
        <v>11SE-B/C139</v>
      </c>
      <c r="E1469" s="5">
        <f>VLOOKUP(B1469,'[1]Current Slope List'!$A$29:$M$1904,3,FALSE)</f>
        <v>0</v>
      </c>
      <c r="F1469" s="6" t="str">
        <f t="shared" si="44"/>
        <v>WHOLE</v>
      </c>
      <c r="G1469" s="6" t="str">
        <f>VLOOKUP(B1469,'[1]Current Slope List'!$A$29:$M$1904,4,FALSE)</f>
        <v>E</v>
      </c>
      <c r="H1469" s="6" t="str">
        <f>VLOOKUP(B1469,'[1]Current Slope List'!$A$29:$M$1904,5,FALSE)</f>
        <v>SKW&amp;Is-S</v>
      </c>
      <c r="I1469" s="6" t="s">
        <v>2555</v>
      </c>
      <c r="K1469" s="6">
        <f>VLOOKUP(B1469,'[1]Current Slope List'!$A$29:$M$1904,11,FALSE)</f>
        <v>0</v>
      </c>
      <c r="L1469" s="5" t="s">
        <v>2616</v>
      </c>
      <c r="M1469" s="5" t="s">
        <v>2617</v>
      </c>
      <c r="N1469" s="5" t="s">
        <v>1697</v>
      </c>
      <c r="O1469" s="7" t="s">
        <v>46</v>
      </c>
      <c r="P1469" s="7">
        <v>65</v>
      </c>
      <c r="Q1469" s="7">
        <v>3</v>
      </c>
      <c r="R1469" s="7">
        <v>80</v>
      </c>
      <c r="S1469" s="7">
        <f t="shared" si="45"/>
        <v>240</v>
      </c>
      <c r="T1469" s="17">
        <v>0</v>
      </c>
      <c r="U1469" s="17">
        <v>0</v>
      </c>
      <c r="V1469" s="17">
        <v>1</v>
      </c>
      <c r="W1469" s="17">
        <v>0</v>
      </c>
      <c r="X1469" s="17">
        <v>0</v>
      </c>
      <c r="Y1469" s="6" t="s">
        <v>61</v>
      </c>
      <c r="Z1469" s="6" t="s">
        <v>62</v>
      </c>
      <c r="AA1469" s="9" t="s">
        <v>116</v>
      </c>
      <c r="AB1469" s="9" t="s">
        <v>116</v>
      </c>
      <c r="AC1469" s="9" t="s">
        <v>116</v>
      </c>
      <c r="AD1469" s="9" t="s">
        <v>116</v>
      </c>
      <c r="AE1469" s="9" t="s">
        <v>49</v>
      </c>
      <c r="AF1469" s="5">
        <v>3</v>
      </c>
      <c r="AG1469" s="10">
        <f>VLOOKUP(B1469,[1]NPRS!$A$29:$O$1904,10,FALSE)</f>
        <v>0</v>
      </c>
      <c r="AH1469" s="5" t="s">
        <v>1698</v>
      </c>
      <c r="AI1469" s="6" t="str">
        <f>IF(VLOOKUP(B1469,'[1]intensive 2019'!$A$2:$E$145,1,TRUE)=B1469,"Y","N")</f>
        <v>N</v>
      </c>
      <c r="AJ1469" s="6" t="s">
        <v>50</v>
      </c>
      <c r="AK1469" s="5">
        <v>0</v>
      </c>
      <c r="AL1469" s="6" t="s">
        <v>50</v>
      </c>
      <c r="AM1469" s="6" t="s">
        <v>50</v>
      </c>
      <c r="AN1469" s="6" t="s">
        <v>50</v>
      </c>
      <c r="AO1469" s="6" t="s">
        <v>50</v>
      </c>
      <c r="AP1469" s="6" t="s">
        <v>50</v>
      </c>
    </row>
    <row r="1470" spans="1:42" hidden="1">
      <c r="A1470" s="5">
        <v>1469</v>
      </c>
      <c r="B1470" s="5" t="s">
        <v>2629</v>
      </c>
      <c r="C1470" s="6" t="str">
        <f>IF(VLOOKUP(B1470,'[1]Current Slope List'!$A$29:$M$1904,1,FALSE)=B1470,"Y","N")</f>
        <v>Y</v>
      </c>
      <c r="D1470" s="5" t="str">
        <f>VLOOKUP(B1470,'[1]Current Slope List'!$A$29:$M$1904,2,FALSE)</f>
        <v>11SE-B/C140</v>
      </c>
      <c r="E1470" s="5">
        <f>VLOOKUP(B1470,'[1]Current Slope List'!$A$29:$M$1904,3,FALSE)</f>
        <v>0</v>
      </c>
      <c r="F1470" s="6" t="str">
        <f t="shared" si="44"/>
        <v>WHOLE</v>
      </c>
      <c r="G1470" s="6" t="str">
        <f>VLOOKUP(B1470,'[1]Current Slope List'!$A$29:$M$1904,4,FALSE)</f>
        <v>E</v>
      </c>
      <c r="H1470" s="6" t="str">
        <f>VLOOKUP(B1470,'[1]Current Slope List'!$A$29:$M$1904,5,FALSE)</f>
        <v>SKW&amp;Is-S</v>
      </c>
      <c r="I1470" s="6" t="s">
        <v>2555</v>
      </c>
      <c r="K1470" s="6">
        <f>VLOOKUP(B1470,'[1]Current Slope List'!$A$29:$M$1904,11,FALSE)</f>
        <v>0</v>
      </c>
      <c r="L1470" s="5" t="s">
        <v>2616</v>
      </c>
      <c r="M1470" s="5" t="s">
        <v>2617</v>
      </c>
      <c r="N1470" s="5" t="s">
        <v>1697</v>
      </c>
      <c r="O1470" s="7" t="s">
        <v>46</v>
      </c>
      <c r="P1470" s="7">
        <v>75</v>
      </c>
      <c r="Q1470" s="7">
        <v>5</v>
      </c>
      <c r="R1470" s="7">
        <v>35</v>
      </c>
      <c r="S1470" s="7">
        <f t="shared" si="45"/>
        <v>175</v>
      </c>
      <c r="T1470" s="17">
        <v>0</v>
      </c>
      <c r="U1470" s="17">
        <v>0</v>
      </c>
      <c r="V1470" s="17">
        <v>1</v>
      </c>
      <c r="W1470" s="17">
        <v>0</v>
      </c>
      <c r="X1470" s="17">
        <v>0</v>
      </c>
      <c r="Y1470" s="6" t="s">
        <v>61</v>
      </c>
      <c r="Z1470" s="6" t="s">
        <v>62</v>
      </c>
      <c r="AA1470" s="9" t="s">
        <v>116</v>
      </c>
      <c r="AB1470" s="9" t="s">
        <v>116</v>
      </c>
      <c r="AC1470" s="9" t="s">
        <v>116</v>
      </c>
      <c r="AD1470" s="9" t="s">
        <v>116</v>
      </c>
      <c r="AE1470" s="9" t="s">
        <v>49</v>
      </c>
      <c r="AF1470" s="5">
        <v>3</v>
      </c>
      <c r="AG1470" s="10">
        <f>VLOOKUP(B1470,[1]NPRS!$A$29:$O$1904,10,FALSE)</f>
        <v>0</v>
      </c>
      <c r="AH1470" s="5" t="s">
        <v>1698</v>
      </c>
      <c r="AI1470" s="6" t="str">
        <f>IF(VLOOKUP(B1470,'[1]intensive 2019'!$A$2:$E$145,1,TRUE)=B1470,"Y","N")</f>
        <v>N</v>
      </c>
      <c r="AJ1470" s="6" t="s">
        <v>50</v>
      </c>
      <c r="AK1470" s="5">
        <v>1</v>
      </c>
      <c r="AL1470" s="6" t="s">
        <v>50</v>
      </c>
      <c r="AM1470" s="6" t="s">
        <v>50</v>
      </c>
      <c r="AN1470" s="6" t="s">
        <v>50</v>
      </c>
      <c r="AO1470" s="6" t="s">
        <v>50</v>
      </c>
      <c r="AP1470" s="6" t="s">
        <v>50</v>
      </c>
    </row>
    <row r="1471" spans="1:42" hidden="1">
      <c r="A1471" s="5">
        <v>1470</v>
      </c>
      <c r="B1471" s="5" t="s">
        <v>2630</v>
      </c>
      <c r="C1471" s="6" t="str">
        <f>IF(VLOOKUP(B1471,'[1]Current Slope List'!$A$29:$M$1904,1,FALSE)=B1471,"Y","N")</f>
        <v>Y</v>
      </c>
      <c r="D1471" s="5" t="str">
        <f>VLOOKUP(B1471,'[1]Current Slope List'!$A$29:$M$1904,2,FALSE)</f>
        <v>11SE-B/CR141</v>
      </c>
      <c r="E1471" s="5">
        <f>VLOOKUP(B1471,'[1]Current Slope List'!$A$29:$M$1904,3,FALSE)</f>
        <v>0</v>
      </c>
      <c r="F1471" s="6" t="str">
        <f t="shared" si="44"/>
        <v>WHOLE</v>
      </c>
      <c r="G1471" s="6" t="str">
        <f>VLOOKUP(B1471,'[1]Current Slope List'!$A$29:$M$1904,4,FALSE)</f>
        <v>E</v>
      </c>
      <c r="H1471" s="6" t="str">
        <f>VLOOKUP(B1471,'[1]Current Slope List'!$A$29:$M$1904,5,FALSE)</f>
        <v>SKW&amp;Is-S</v>
      </c>
      <c r="I1471" s="6" t="s">
        <v>2555</v>
      </c>
      <c r="K1471" s="6">
        <f>VLOOKUP(B1471,'[1]Current Slope List'!$A$29:$M$1904,11,FALSE)</f>
        <v>0</v>
      </c>
      <c r="L1471" s="5" t="s">
        <v>2616</v>
      </c>
      <c r="M1471" s="5" t="s">
        <v>2617</v>
      </c>
      <c r="N1471" s="5" t="s">
        <v>1697</v>
      </c>
      <c r="O1471" s="7" t="s">
        <v>46</v>
      </c>
      <c r="P1471" s="7">
        <v>77</v>
      </c>
      <c r="Q1471" s="7">
        <v>13.5</v>
      </c>
      <c r="R1471" s="7">
        <v>105</v>
      </c>
      <c r="S1471" s="7">
        <f t="shared" si="45"/>
        <v>1417.5</v>
      </c>
      <c r="T1471" s="17">
        <v>0</v>
      </c>
      <c r="U1471" s="17">
        <v>0</v>
      </c>
      <c r="V1471" s="17">
        <v>0</v>
      </c>
      <c r="W1471" s="17">
        <v>1</v>
      </c>
      <c r="X1471" s="17">
        <v>0</v>
      </c>
      <c r="Y1471" s="6" t="s">
        <v>1701</v>
      </c>
      <c r="Z1471" s="6" t="s">
        <v>72</v>
      </c>
      <c r="AA1471" s="9">
        <v>3.5</v>
      </c>
      <c r="AB1471" s="9">
        <v>41.5</v>
      </c>
      <c r="AC1471" s="9">
        <v>77</v>
      </c>
      <c r="AD1471" s="9" t="s">
        <v>79</v>
      </c>
      <c r="AE1471" s="9" t="s">
        <v>62</v>
      </c>
      <c r="AF1471" s="5">
        <v>1</v>
      </c>
      <c r="AG1471" s="10">
        <f>VLOOKUP(B1471,[1]NPRS!$A$29:$O$1904,10,FALSE)</f>
        <v>6.89</v>
      </c>
      <c r="AH1471" s="5" t="s">
        <v>1698</v>
      </c>
      <c r="AI1471" s="6" t="str">
        <f>IF(VLOOKUP(B1471,'[1]intensive 2019'!$A$2:$E$145,1,TRUE)=B1471,"Y","N")</f>
        <v>N</v>
      </c>
      <c r="AJ1471" s="6" t="str">
        <f>IF(VLOOKUP(B1471,[1]PWI!$A$2:$B$239,1,FALSE)=B1471,"Y","N")</f>
        <v>Y</v>
      </c>
      <c r="AK1471" s="5">
        <v>22</v>
      </c>
      <c r="AL1471" s="6" t="str">
        <f>IF(VLOOKUP(B1471,[1]OVT_SWT!$A$2:$E$100,1,FALSE)=B1471,"Y","N")</f>
        <v>Y</v>
      </c>
      <c r="AM1471" s="6" t="s">
        <v>50</v>
      </c>
      <c r="AN1471" s="6" t="s">
        <v>50</v>
      </c>
      <c r="AO1471" s="6" t="s">
        <v>50</v>
      </c>
      <c r="AP1471" s="6" t="s">
        <v>50</v>
      </c>
    </row>
    <row r="1472" spans="1:42" hidden="1">
      <c r="A1472" s="5">
        <v>1471</v>
      </c>
      <c r="B1472" s="5" t="s">
        <v>2631</v>
      </c>
      <c r="C1472" s="6" t="str">
        <f>IF(VLOOKUP(B1472,'[1]Current Slope List'!$A$29:$M$1904,1,FALSE)=B1472,"Y","N")</f>
        <v>Y</v>
      </c>
      <c r="D1472" s="5" t="str">
        <f>VLOOKUP(B1472,'[1]Current Slope List'!$A$29:$M$1904,2,FALSE)</f>
        <v>11SE-B/C142</v>
      </c>
      <c r="E1472" s="5">
        <f>VLOOKUP(B1472,'[1]Current Slope List'!$A$29:$M$1904,3,FALSE)</f>
        <v>0</v>
      </c>
      <c r="F1472" s="6" t="str">
        <f t="shared" si="44"/>
        <v>WHOLE</v>
      </c>
      <c r="G1472" s="6" t="str">
        <f>VLOOKUP(B1472,'[1]Current Slope List'!$A$29:$M$1904,4,FALSE)</f>
        <v>E</v>
      </c>
      <c r="H1472" s="6" t="str">
        <f>VLOOKUP(B1472,'[1]Current Slope List'!$A$29:$M$1904,5,FALSE)</f>
        <v>SKW&amp;Is-S</v>
      </c>
      <c r="I1472" s="6" t="s">
        <v>2555</v>
      </c>
      <c r="K1472" s="6">
        <f>VLOOKUP(B1472,'[1]Current Slope List'!$A$29:$M$1904,11,FALSE)</f>
        <v>0</v>
      </c>
      <c r="L1472" s="5" t="s">
        <v>2616</v>
      </c>
      <c r="M1472" s="5" t="s">
        <v>2617</v>
      </c>
      <c r="N1472" s="5" t="s">
        <v>1697</v>
      </c>
      <c r="O1472" s="7" t="s">
        <v>46</v>
      </c>
      <c r="P1472" s="7">
        <v>70</v>
      </c>
      <c r="Q1472" s="7">
        <v>5</v>
      </c>
      <c r="R1472" s="7">
        <v>34</v>
      </c>
      <c r="S1472" s="7">
        <f t="shared" si="45"/>
        <v>170</v>
      </c>
      <c r="T1472" s="17">
        <v>0</v>
      </c>
      <c r="U1472" s="17">
        <v>0</v>
      </c>
      <c r="V1472" s="17">
        <v>0</v>
      </c>
      <c r="W1472" s="17">
        <v>1</v>
      </c>
      <c r="X1472" s="17">
        <v>0</v>
      </c>
      <c r="Y1472" s="6" t="s">
        <v>61</v>
      </c>
      <c r="Z1472" s="6" t="s">
        <v>72</v>
      </c>
      <c r="AA1472" s="9" t="s">
        <v>116</v>
      </c>
      <c r="AB1472" s="9" t="s">
        <v>116</v>
      </c>
      <c r="AC1472" s="9" t="s">
        <v>116</v>
      </c>
      <c r="AD1472" s="9" t="s">
        <v>116</v>
      </c>
      <c r="AE1472" s="9" t="s">
        <v>49</v>
      </c>
      <c r="AF1472" s="5">
        <v>1</v>
      </c>
      <c r="AG1472" s="10">
        <f>VLOOKUP(B1472,[1]NPRS!$A$29:$O$1904,10,FALSE)</f>
        <v>15.31</v>
      </c>
      <c r="AH1472" s="5" t="s">
        <v>1698</v>
      </c>
      <c r="AI1472" s="6" t="str">
        <f>IF(VLOOKUP(B1472,'[1]intensive 2019'!$A$2:$E$145,1,TRUE)=B1472,"Y","N")</f>
        <v>N</v>
      </c>
      <c r="AJ1472" s="6" t="s">
        <v>50</v>
      </c>
      <c r="AK1472" s="5">
        <v>3</v>
      </c>
      <c r="AL1472" s="6" t="s">
        <v>50</v>
      </c>
      <c r="AM1472" s="6" t="s">
        <v>50</v>
      </c>
      <c r="AN1472" s="6" t="s">
        <v>50</v>
      </c>
      <c r="AO1472" s="6" t="s">
        <v>50</v>
      </c>
      <c r="AP1472" s="6" t="s">
        <v>50</v>
      </c>
    </row>
    <row r="1473" spans="1:42" hidden="1">
      <c r="A1473" s="5">
        <v>1472</v>
      </c>
      <c r="B1473" s="5" t="s">
        <v>2632</v>
      </c>
      <c r="C1473" s="6" t="str">
        <f>IF(VLOOKUP(B1473,'[1]Current Slope List'!$A$29:$M$1904,1,FALSE)=B1473,"Y","N")</f>
        <v>Y</v>
      </c>
      <c r="D1473" s="5" t="str">
        <f>VLOOKUP(B1473,'[1]Current Slope List'!$A$29:$M$1904,2,FALSE)</f>
        <v>11SE-B/C143</v>
      </c>
      <c r="E1473" s="5">
        <f>VLOOKUP(B1473,'[1]Current Slope List'!$A$29:$M$1904,3,FALSE)</f>
        <v>0</v>
      </c>
      <c r="F1473" s="6" t="str">
        <f t="shared" si="44"/>
        <v>WHOLE</v>
      </c>
      <c r="G1473" s="6" t="str">
        <f>VLOOKUP(B1473,'[1]Current Slope List'!$A$29:$M$1904,4,FALSE)</f>
        <v>E</v>
      </c>
      <c r="H1473" s="6" t="str">
        <f>VLOOKUP(B1473,'[1]Current Slope List'!$A$29:$M$1904,5,FALSE)</f>
        <v>SKW&amp;Is-S</v>
      </c>
      <c r="I1473" s="6" t="s">
        <v>2555</v>
      </c>
      <c r="K1473" s="6">
        <f>VLOOKUP(B1473,'[1]Current Slope List'!$A$29:$M$1904,11,FALSE)</f>
        <v>0</v>
      </c>
      <c r="L1473" s="5" t="s">
        <v>2616</v>
      </c>
      <c r="M1473" s="5" t="s">
        <v>2617</v>
      </c>
      <c r="N1473" s="5" t="s">
        <v>1697</v>
      </c>
      <c r="O1473" s="7" t="s">
        <v>46</v>
      </c>
      <c r="P1473" s="7">
        <v>50</v>
      </c>
      <c r="Q1473" s="7">
        <v>6.7</v>
      </c>
      <c r="R1473" s="7">
        <v>11</v>
      </c>
      <c r="S1473" s="7">
        <f t="shared" si="45"/>
        <v>73.7</v>
      </c>
      <c r="T1473" s="17">
        <v>0</v>
      </c>
      <c r="U1473" s="17">
        <v>1</v>
      </c>
      <c r="V1473" s="17">
        <v>0</v>
      </c>
      <c r="W1473" s="17">
        <v>0</v>
      </c>
      <c r="X1473" s="17">
        <v>0</v>
      </c>
      <c r="Y1473" s="6" t="s">
        <v>61</v>
      </c>
      <c r="Z1473" s="6" t="s">
        <v>62</v>
      </c>
      <c r="AA1473" s="9" t="s">
        <v>116</v>
      </c>
      <c r="AB1473" s="9" t="s">
        <v>116</v>
      </c>
      <c r="AC1473" s="9" t="s">
        <v>116</v>
      </c>
      <c r="AD1473" s="9" t="s">
        <v>116</v>
      </c>
      <c r="AE1473" s="9" t="s">
        <v>49</v>
      </c>
      <c r="AF1473" s="5">
        <v>1</v>
      </c>
      <c r="AG1473" s="10">
        <f>VLOOKUP(B1473,[1]NPRS!$A$29:$O$1904,10,FALSE)</f>
        <v>0.88</v>
      </c>
      <c r="AH1473" s="5" t="s">
        <v>1698</v>
      </c>
      <c r="AI1473" s="6" t="str">
        <f>IF(VLOOKUP(B1473,'[1]intensive 2019'!$A$2:$E$145,1,TRUE)=B1473,"Y","N")</f>
        <v>N</v>
      </c>
      <c r="AJ1473" s="6" t="s">
        <v>50</v>
      </c>
      <c r="AK1473" s="5">
        <v>2</v>
      </c>
      <c r="AL1473" s="6" t="s">
        <v>50</v>
      </c>
      <c r="AM1473" s="6" t="s">
        <v>50</v>
      </c>
      <c r="AN1473" s="6" t="s">
        <v>50</v>
      </c>
      <c r="AO1473" s="6" t="s">
        <v>50</v>
      </c>
      <c r="AP1473" s="6" t="s">
        <v>50</v>
      </c>
    </row>
    <row r="1474" spans="1:42" hidden="1">
      <c r="A1474" s="5">
        <v>1473</v>
      </c>
      <c r="B1474" s="5" t="s">
        <v>2633</v>
      </c>
      <c r="C1474" s="6" t="str">
        <f>IF(VLOOKUP(B1474,'[1]Current Slope List'!$A$29:$M$1904,1,FALSE)=B1474,"Y","N")</f>
        <v>Y</v>
      </c>
      <c r="D1474" s="5" t="str">
        <f>VLOOKUP(B1474,'[1]Current Slope List'!$A$29:$M$1904,2,FALSE)</f>
        <v>11SE-B/C144</v>
      </c>
      <c r="E1474" s="5">
        <f>VLOOKUP(B1474,'[1]Current Slope List'!$A$29:$M$1904,3,FALSE)</f>
        <v>0</v>
      </c>
      <c r="F1474" s="6" t="str">
        <f t="shared" si="44"/>
        <v>WHOLE</v>
      </c>
      <c r="G1474" s="6" t="str">
        <f>VLOOKUP(B1474,'[1]Current Slope List'!$A$29:$M$1904,4,FALSE)</f>
        <v>E</v>
      </c>
      <c r="H1474" s="6" t="str">
        <f>VLOOKUP(B1474,'[1]Current Slope List'!$A$29:$M$1904,5,FALSE)</f>
        <v>SKW&amp;Is-S</v>
      </c>
      <c r="I1474" s="6" t="s">
        <v>2555</v>
      </c>
      <c r="K1474" s="6">
        <f>VLOOKUP(B1474,'[1]Current Slope List'!$A$29:$M$1904,11,FALSE)</f>
        <v>0</v>
      </c>
      <c r="L1474" s="5" t="s">
        <v>2616</v>
      </c>
      <c r="M1474" s="5" t="s">
        <v>2617</v>
      </c>
      <c r="N1474" s="5" t="s">
        <v>1697</v>
      </c>
      <c r="O1474" s="7" t="s">
        <v>46</v>
      </c>
      <c r="P1474" s="7">
        <v>55</v>
      </c>
      <c r="Q1474" s="7">
        <v>8</v>
      </c>
      <c r="R1474" s="7">
        <v>35</v>
      </c>
      <c r="S1474" s="7">
        <f t="shared" si="45"/>
        <v>280</v>
      </c>
      <c r="T1474" s="17">
        <v>0</v>
      </c>
      <c r="U1474" s="17">
        <v>0</v>
      </c>
      <c r="V1474" s="17">
        <v>1</v>
      </c>
      <c r="W1474" s="17">
        <v>0</v>
      </c>
      <c r="X1474" s="17">
        <v>0</v>
      </c>
      <c r="Y1474" s="6" t="s">
        <v>61</v>
      </c>
      <c r="Z1474" s="6" t="s">
        <v>62</v>
      </c>
      <c r="AA1474" s="9" t="s">
        <v>116</v>
      </c>
      <c r="AB1474" s="9" t="s">
        <v>116</v>
      </c>
      <c r="AC1474" s="9" t="s">
        <v>116</v>
      </c>
      <c r="AD1474" s="9" t="s">
        <v>49</v>
      </c>
      <c r="AF1474" s="5">
        <v>2</v>
      </c>
      <c r="AG1474" s="10">
        <f>VLOOKUP(B1474,[1]NPRS!$A$29:$O$1904,10,FALSE)</f>
        <v>1.82</v>
      </c>
      <c r="AH1474" s="5" t="s">
        <v>1698</v>
      </c>
      <c r="AI1474" s="6" t="str">
        <f>IF(VLOOKUP(B1474,'[1]intensive 2019'!$A$2:$E$145,1,TRUE)=B1474,"Y","N")</f>
        <v>N</v>
      </c>
      <c r="AJ1474" s="6" t="s">
        <v>50</v>
      </c>
      <c r="AK1474" s="5">
        <v>14</v>
      </c>
      <c r="AL1474" s="6" t="s">
        <v>50</v>
      </c>
      <c r="AM1474" s="6" t="s">
        <v>50</v>
      </c>
      <c r="AN1474" s="6" t="s">
        <v>50</v>
      </c>
      <c r="AO1474" s="6" t="s">
        <v>50</v>
      </c>
      <c r="AP1474" s="6" t="s">
        <v>50</v>
      </c>
    </row>
    <row r="1475" spans="1:42" hidden="1">
      <c r="A1475" s="5">
        <v>1474</v>
      </c>
      <c r="B1475" s="5" t="s">
        <v>2634</v>
      </c>
      <c r="C1475" s="6" t="str">
        <f>IF(VLOOKUP(B1475,'[1]Current Slope List'!$A$29:$M$1904,1,FALSE)=B1475,"Y","N")</f>
        <v>Y</v>
      </c>
      <c r="D1475" s="5" t="str">
        <f>VLOOKUP(B1475,'[1]Current Slope List'!$A$29:$M$1904,2,FALSE)</f>
        <v>11SE-B/C145</v>
      </c>
      <c r="E1475" s="5">
        <f>VLOOKUP(B1475,'[1]Current Slope List'!$A$29:$M$1904,3,FALSE)</f>
        <v>0</v>
      </c>
      <c r="F1475" s="6" t="str">
        <f t="shared" ref="F1475:F1538" si="46">IF(E1475=0,"WHOLE",E1475)</f>
        <v>WHOLE</v>
      </c>
      <c r="G1475" s="6" t="str">
        <f>VLOOKUP(B1475,'[1]Current Slope List'!$A$29:$M$1904,4,FALSE)</f>
        <v>E</v>
      </c>
      <c r="H1475" s="6" t="str">
        <f>VLOOKUP(B1475,'[1]Current Slope List'!$A$29:$M$1904,5,FALSE)</f>
        <v>SKW&amp;Is-S</v>
      </c>
      <c r="I1475" s="6" t="s">
        <v>2555</v>
      </c>
      <c r="K1475" s="6">
        <f>VLOOKUP(B1475,'[1]Current Slope List'!$A$29:$M$1904,11,FALSE)</f>
        <v>0</v>
      </c>
      <c r="L1475" s="5" t="s">
        <v>2616</v>
      </c>
      <c r="M1475" s="5" t="s">
        <v>2617</v>
      </c>
      <c r="N1475" s="5" t="s">
        <v>1697</v>
      </c>
      <c r="O1475" s="7" t="s">
        <v>46</v>
      </c>
      <c r="P1475" s="7">
        <v>80</v>
      </c>
      <c r="Q1475" s="7">
        <v>9</v>
      </c>
      <c r="R1475" s="7">
        <v>52</v>
      </c>
      <c r="S1475" s="7">
        <f t="shared" si="45"/>
        <v>468</v>
      </c>
      <c r="T1475" s="17">
        <v>0</v>
      </c>
      <c r="U1475" s="17">
        <v>0</v>
      </c>
      <c r="V1475" s="17">
        <v>0</v>
      </c>
      <c r="W1475" s="17">
        <v>0</v>
      </c>
      <c r="X1475" s="17">
        <v>1</v>
      </c>
      <c r="Y1475" s="6" t="s">
        <v>1701</v>
      </c>
      <c r="Z1475" s="6" t="s">
        <v>62</v>
      </c>
      <c r="AA1475" s="9" t="s">
        <v>116</v>
      </c>
      <c r="AB1475" s="9" t="s">
        <v>116</v>
      </c>
      <c r="AC1475" s="9" t="s">
        <v>116</v>
      </c>
      <c r="AD1475" s="9" t="s">
        <v>116</v>
      </c>
      <c r="AE1475" s="9" t="s">
        <v>49</v>
      </c>
      <c r="AF1475" s="5">
        <v>2</v>
      </c>
      <c r="AG1475" s="10">
        <f>VLOOKUP(B1475,[1]NPRS!$A$29:$O$1904,10,FALSE)</f>
        <v>6.12</v>
      </c>
      <c r="AH1475" s="5" t="s">
        <v>1698</v>
      </c>
      <c r="AI1475" s="6" t="str">
        <f>IF(VLOOKUP(B1475,'[1]intensive 2019'!$A$2:$E$145,1,TRUE)=B1475,"Y","N")</f>
        <v>N</v>
      </c>
      <c r="AJ1475" s="6" t="s">
        <v>50</v>
      </c>
      <c r="AK1475" s="5">
        <v>8</v>
      </c>
      <c r="AL1475" s="6" t="s">
        <v>50</v>
      </c>
      <c r="AM1475" s="6" t="s">
        <v>50</v>
      </c>
      <c r="AN1475" s="6" t="s">
        <v>50</v>
      </c>
      <c r="AO1475" s="6" t="s">
        <v>50</v>
      </c>
      <c r="AP1475" s="6" t="s">
        <v>50</v>
      </c>
    </row>
    <row r="1476" spans="1:42" hidden="1">
      <c r="A1476" s="5">
        <v>1475</v>
      </c>
      <c r="B1476" s="5" t="s">
        <v>2635</v>
      </c>
      <c r="C1476" s="6" t="str">
        <f>IF(VLOOKUP(B1476,'[1]Current Slope List'!$A$29:$M$1904,1,FALSE)=B1476,"Y","N")</f>
        <v>Y</v>
      </c>
      <c r="D1476" s="5" t="str">
        <f>VLOOKUP(B1476,'[1]Current Slope List'!$A$29:$M$1904,2,FALSE)</f>
        <v>11SE-B/C146</v>
      </c>
      <c r="E1476" s="5">
        <f>VLOOKUP(B1476,'[1]Current Slope List'!$A$29:$M$1904,3,FALSE)</f>
        <v>0</v>
      </c>
      <c r="F1476" s="6" t="str">
        <f t="shared" si="46"/>
        <v>WHOLE</v>
      </c>
      <c r="G1476" s="6" t="str">
        <f>VLOOKUP(B1476,'[1]Current Slope List'!$A$29:$M$1904,4,FALSE)</f>
        <v>E</v>
      </c>
      <c r="H1476" s="6" t="str">
        <f>VLOOKUP(B1476,'[1]Current Slope List'!$A$29:$M$1904,5,FALSE)</f>
        <v>SKW&amp;Is-S</v>
      </c>
      <c r="I1476" s="6" t="s">
        <v>2555</v>
      </c>
      <c r="K1476" s="6">
        <f>VLOOKUP(B1476,'[1]Current Slope List'!$A$29:$M$1904,11,FALSE)</f>
        <v>0</v>
      </c>
      <c r="L1476" s="5" t="s">
        <v>2616</v>
      </c>
      <c r="M1476" s="5" t="s">
        <v>2617</v>
      </c>
      <c r="N1476" s="5" t="s">
        <v>1697</v>
      </c>
      <c r="O1476" s="7" t="s">
        <v>46</v>
      </c>
      <c r="P1476" s="7">
        <v>55</v>
      </c>
      <c r="Q1476" s="7">
        <v>5</v>
      </c>
      <c r="R1476" s="7">
        <v>13</v>
      </c>
      <c r="S1476" s="7">
        <f t="shared" si="45"/>
        <v>65</v>
      </c>
      <c r="T1476" s="17">
        <v>0</v>
      </c>
      <c r="U1476" s="17">
        <v>0</v>
      </c>
      <c r="V1476" s="17">
        <v>1</v>
      </c>
      <c r="W1476" s="17">
        <v>0</v>
      </c>
      <c r="X1476" s="17">
        <v>0</v>
      </c>
      <c r="Y1476" s="6" t="s">
        <v>61</v>
      </c>
      <c r="Z1476" s="6" t="s">
        <v>62</v>
      </c>
      <c r="AA1476" s="9" t="s">
        <v>116</v>
      </c>
      <c r="AB1476" s="9" t="s">
        <v>116</v>
      </c>
      <c r="AC1476" s="9" t="s">
        <v>116</v>
      </c>
      <c r="AD1476" s="9" t="s">
        <v>116</v>
      </c>
      <c r="AE1476" s="9" t="s">
        <v>49</v>
      </c>
      <c r="AF1476" s="5">
        <v>3</v>
      </c>
      <c r="AG1476" s="10">
        <f>VLOOKUP(B1476,[1]NPRS!$A$29:$O$1904,10,FALSE)</f>
        <v>0</v>
      </c>
      <c r="AH1476" s="5" t="s">
        <v>1728</v>
      </c>
      <c r="AI1476" s="6" t="str">
        <f>IF(VLOOKUP(B1476,'[1]intensive 2019'!$A$2:$E$145,1,TRUE)=B1476,"Y","N")</f>
        <v>N</v>
      </c>
      <c r="AJ1476" s="6" t="s">
        <v>50</v>
      </c>
      <c r="AL1476" s="6" t="s">
        <v>50</v>
      </c>
      <c r="AM1476" s="6" t="s">
        <v>50</v>
      </c>
      <c r="AN1476" s="6" t="s">
        <v>50</v>
      </c>
      <c r="AO1476" s="6" t="s">
        <v>50</v>
      </c>
      <c r="AP1476" s="6" t="s">
        <v>50</v>
      </c>
    </row>
    <row r="1477" spans="1:42" hidden="1">
      <c r="A1477" s="5">
        <v>1476</v>
      </c>
      <c r="B1477" s="5" t="s">
        <v>2636</v>
      </c>
      <c r="C1477" s="6" t="str">
        <f>IF(VLOOKUP(B1477,'[1]Current Slope List'!$A$29:$M$1904,1,FALSE)=B1477,"Y","N")</f>
        <v>Y</v>
      </c>
      <c r="D1477" s="5" t="str">
        <f>VLOOKUP(B1477,'[1]Current Slope List'!$A$29:$M$1904,2,FALSE)</f>
        <v>11SE-B/C147</v>
      </c>
      <c r="E1477" s="5">
        <f>VLOOKUP(B1477,'[1]Current Slope List'!$A$29:$M$1904,3,FALSE)</f>
        <v>0</v>
      </c>
      <c r="F1477" s="6" t="str">
        <f t="shared" si="46"/>
        <v>WHOLE</v>
      </c>
      <c r="G1477" s="6" t="str">
        <f>VLOOKUP(B1477,'[1]Current Slope List'!$A$29:$M$1904,4,FALSE)</f>
        <v>E</v>
      </c>
      <c r="H1477" s="6" t="str">
        <f>VLOOKUP(B1477,'[1]Current Slope List'!$A$29:$M$1904,5,FALSE)</f>
        <v>SKW&amp;Is-S</v>
      </c>
      <c r="I1477" s="6" t="s">
        <v>2555</v>
      </c>
      <c r="K1477" s="6">
        <f>VLOOKUP(B1477,'[1]Current Slope List'!$A$29:$M$1904,11,FALSE)</f>
        <v>0</v>
      </c>
      <c r="L1477" s="5" t="s">
        <v>2616</v>
      </c>
      <c r="M1477" s="5" t="s">
        <v>2617</v>
      </c>
      <c r="N1477" s="5" t="s">
        <v>1697</v>
      </c>
      <c r="O1477" s="7" t="s">
        <v>46</v>
      </c>
      <c r="P1477" s="7">
        <v>70</v>
      </c>
      <c r="Q1477" s="7">
        <v>4</v>
      </c>
      <c r="R1477" s="7">
        <v>34</v>
      </c>
      <c r="S1477" s="7">
        <f t="shared" ref="S1477:S1540" si="47">SUM(Q1477*R1477)</f>
        <v>136</v>
      </c>
      <c r="T1477" s="17">
        <v>0</v>
      </c>
      <c r="U1477" s="17">
        <v>1</v>
      </c>
      <c r="V1477" s="17">
        <v>0</v>
      </c>
      <c r="W1477" s="17">
        <v>0</v>
      </c>
      <c r="X1477" s="17">
        <v>0</v>
      </c>
      <c r="Y1477" s="6" t="s">
        <v>61</v>
      </c>
      <c r="Z1477" s="6" t="s">
        <v>62</v>
      </c>
      <c r="AA1477" s="9" t="s">
        <v>116</v>
      </c>
      <c r="AB1477" s="9" t="s">
        <v>116</v>
      </c>
      <c r="AC1477" s="9" t="s">
        <v>116</v>
      </c>
      <c r="AD1477" s="9" t="s">
        <v>116</v>
      </c>
      <c r="AE1477" s="9" t="s">
        <v>49</v>
      </c>
      <c r="AF1477" s="5">
        <v>2</v>
      </c>
      <c r="AG1477" s="10">
        <f>VLOOKUP(B1477,[1]NPRS!$A$29:$O$1904,10,FALSE)</f>
        <v>17.78</v>
      </c>
      <c r="AH1477" s="5" t="s">
        <v>1698</v>
      </c>
      <c r="AI1477" s="6" t="str">
        <f>IF(VLOOKUP(B1477,'[1]intensive 2019'!$A$2:$E$145,1,TRUE)=B1477,"Y","N")</f>
        <v>N</v>
      </c>
      <c r="AJ1477" s="6" t="s">
        <v>50</v>
      </c>
      <c r="AK1477" s="5">
        <v>4</v>
      </c>
      <c r="AL1477" s="6" t="s">
        <v>50</v>
      </c>
      <c r="AM1477" s="6" t="s">
        <v>50</v>
      </c>
      <c r="AN1477" s="6" t="s">
        <v>50</v>
      </c>
      <c r="AO1477" s="6" t="s">
        <v>50</v>
      </c>
      <c r="AP1477" s="6" t="s">
        <v>50</v>
      </c>
    </row>
    <row r="1478" spans="1:42" hidden="1">
      <c r="A1478" s="5">
        <v>1477</v>
      </c>
      <c r="B1478" s="5" t="s">
        <v>2637</v>
      </c>
      <c r="C1478" s="6" t="str">
        <f>IF(VLOOKUP(B1478,'[1]Current Slope List'!$A$29:$M$1904,1,FALSE)=B1478,"Y","N")</f>
        <v>Y</v>
      </c>
      <c r="D1478" s="5" t="str">
        <f>VLOOKUP(B1478,'[1]Current Slope List'!$A$29:$M$1904,2,FALSE)</f>
        <v>11SE-B/C148</v>
      </c>
      <c r="E1478" s="5">
        <f>VLOOKUP(B1478,'[1]Current Slope List'!$A$29:$M$1904,3,FALSE)</f>
        <v>0</v>
      </c>
      <c r="F1478" s="6" t="str">
        <f t="shared" si="46"/>
        <v>WHOLE</v>
      </c>
      <c r="G1478" s="6" t="str">
        <f>VLOOKUP(B1478,'[1]Current Slope List'!$A$29:$M$1904,4,FALSE)</f>
        <v>E</v>
      </c>
      <c r="H1478" s="6" t="str">
        <f>VLOOKUP(B1478,'[1]Current Slope List'!$A$29:$M$1904,5,FALSE)</f>
        <v>SKW&amp;Is-S</v>
      </c>
      <c r="I1478" s="6" t="s">
        <v>2555</v>
      </c>
      <c r="K1478" s="6">
        <f>VLOOKUP(B1478,'[1]Current Slope List'!$A$29:$M$1904,11,FALSE)</f>
        <v>0</v>
      </c>
      <c r="L1478" s="5" t="s">
        <v>2616</v>
      </c>
      <c r="M1478" s="5" t="s">
        <v>2617</v>
      </c>
      <c r="N1478" s="5" t="s">
        <v>1697</v>
      </c>
      <c r="O1478" s="7" t="s">
        <v>46</v>
      </c>
      <c r="P1478" s="7">
        <v>60</v>
      </c>
      <c r="Q1478" s="7">
        <v>5</v>
      </c>
      <c r="R1478" s="7">
        <v>17</v>
      </c>
      <c r="S1478" s="7">
        <f t="shared" si="47"/>
        <v>85</v>
      </c>
      <c r="T1478" s="17">
        <v>0</v>
      </c>
      <c r="U1478" s="17">
        <v>0</v>
      </c>
      <c r="V1478" s="17">
        <v>0</v>
      </c>
      <c r="W1478" s="17">
        <v>0</v>
      </c>
      <c r="X1478" s="17">
        <v>1</v>
      </c>
      <c r="Y1478" s="6" t="s">
        <v>61</v>
      </c>
      <c r="Z1478" s="6" t="s">
        <v>62</v>
      </c>
      <c r="AA1478" s="9">
        <v>2.5</v>
      </c>
      <c r="AB1478" s="9">
        <v>10</v>
      </c>
      <c r="AC1478" s="9">
        <v>90</v>
      </c>
      <c r="AD1478" s="9" t="s">
        <v>79</v>
      </c>
      <c r="AE1478" s="9" t="s">
        <v>72</v>
      </c>
      <c r="AF1478" s="5">
        <v>1</v>
      </c>
      <c r="AG1478" s="10">
        <f>VLOOKUP(B1478,[1]NPRS!$A$29:$O$1904,10,FALSE)</f>
        <v>146.97</v>
      </c>
      <c r="AH1478" s="5" t="s">
        <v>1698</v>
      </c>
      <c r="AI1478" s="6" t="str">
        <f>IF(VLOOKUP(B1478,'[1]intensive 2019'!$A$2:$E$145,1,TRUE)=B1478,"Y","N")</f>
        <v>N</v>
      </c>
      <c r="AJ1478" s="6" t="s">
        <v>50</v>
      </c>
      <c r="AK1478" s="5">
        <v>8</v>
      </c>
      <c r="AL1478" s="6" t="s">
        <v>50</v>
      </c>
      <c r="AM1478" s="6" t="s">
        <v>50</v>
      </c>
      <c r="AN1478" s="6" t="s">
        <v>50</v>
      </c>
      <c r="AO1478" s="6" t="s">
        <v>50</v>
      </c>
      <c r="AP1478" s="6" t="s">
        <v>50</v>
      </c>
    </row>
    <row r="1479" spans="1:42" hidden="1">
      <c r="A1479" s="5">
        <v>1478</v>
      </c>
      <c r="B1479" s="5" t="s">
        <v>2638</v>
      </c>
      <c r="C1479" s="6" t="str">
        <f>IF(VLOOKUP(B1479,'[1]Current Slope List'!$A$29:$M$1904,1,FALSE)=B1479,"Y","N")</f>
        <v>Y</v>
      </c>
      <c r="D1479" s="5" t="str">
        <f>VLOOKUP(B1479,'[1]Current Slope List'!$A$29:$M$1904,2,FALSE)</f>
        <v>11SE-B/CR149</v>
      </c>
      <c r="E1479" s="5">
        <f>VLOOKUP(B1479,'[1]Current Slope List'!$A$29:$M$1904,3,FALSE)</f>
        <v>0</v>
      </c>
      <c r="F1479" s="6" t="str">
        <f t="shared" si="46"/>
        <v>WHOLE</v>
      </c>
      <c r="G1479" s="6" t="str">
        <f>VLOOKUP(B1479,'[1]Current Slope List'!$A$29:$M$1904,4,FALSE)</f>
        <v>E</v>
      </c>
      <c r="H1479" s="6" t="str">
        <f>VLOOKUP(B1479,'[1]Current Slope List'!$A$29:$M$1904,5,FALSE)</f>
        <v>SKW&amp;Is-S</v>
      </c>
      <c r="I1479" s="6" t="s">
        <v>2555</v>
      </c>
      <c r="K1479" s="6">
        <f>VLOOKUP(B1479,'[1]Current Slope List'!$A$29:$M$1904,11,FALSE)</f>
        <v>0</v>
      </c>
      <c r="L1479" s="5" t="s">
        <v>2616</v>
      </c>
      <c r="M1479" s="5" t="s">
        <v>2617</v>
      </c>
      <c r="N1479" s="5" t="s">
        <v>1697</v>
      </c>
      <c r="O1479" s="7" t="s">
        <v>46</v>
      </c>
      <c r="P1479" s="7">
        <v>35</v>
      </c>
      <c r="Q1479" s="7">
        <v>9</v>
      </c>
      <c r="R1479" s="7">
        <v>100</v>
      </c>
      <c r="S1479" s="7">
        <f t="shared" si="47"/>
        <v>900</v>
      </c>
      <c r="T1479" s="17">
        <v>0</v>
      </c>
      <c r="U1479" s="17">
        <v>1</v>
      </c>
      <c r="V1479" s="17">
        <v>0</v>
      </c>
      <c r="W1479" s="17">
        <v>0</v>
      </c>
      <c r="X1479" s="17">
        <v>0</v>
      </c>
      <c r="Y1479" s="6" t="s">
        <v>61</v>
      </c>
      <c r="Z1479" s="6" t="s">
        <v>62</v>
      </c>
      <c r="AA1479" s="9">
        <v>1.2</v>
      </c>
      <c r="AB1479" s="9">
        <v>60</v>
      </c>
      <c r="AC1479" s="9">
        <v>90</v>
      </c>
      <c r="AD1479" s="9" t="s">
        <v>97</v>
      </c>
      <c r="AE1479" s="9" t="s">
        <v>72</v>
      </c>
      <c r="AF1479" s="5">
        <v>1</v>
      </c>
      <c r="AG1479" s="10">
        <f>VLOOKUP(B1479,[1]NPRS!$A$29:$O$1904,10,FALSE)</f>
        <v>0</v>
      </c>
      <c r="AH1479" s="5" t="s">
        <v>1698</v>
      </c>
      <c r="AI1479" s="6" t="str">
        <f>IF(VLOOKUP(B1479,'[1]intensive 2019'!$A$2:$E$145,1,TRUE)=B1479,"Y","N")</f>
        <v>N</v>
      </c>
      <c r="AJ1479" s="6" t="s">
        <v>50</v>
      </c>
      <c r="AK1479" s="5">
        <v>29</v>
      </c>
      <c r="AL1479" s="6" t="s">
        <v>50</v>
      </c>
      <c r="AM1479" s="6" t="s">
        <v>50</v>
      </c>
      <c r="AN1479" s="6" t="s">
        <v>50</v>
      </c>
      <c r="AO1479" s="6" t="s">
        <v>50</v>
      </c>
      <c r="AP1479" s="6" t="s">
        <v>50</v>
      </c>
    </row>
    <row r="1480" spans="1:42" hidden="1">
      <c r="A1480" s="5">
        <v>1479</v>
      </c>
      <c r="B1480" s="5" t="s">
        <v>2639</v>
      </c>
      <c r="C1480" s="6" t="str">
        <f>IF(VLOOKUP(B1480,'[1]Current Slope List'!$A$29:$M$1904,1,FALSE)=B1480,"Y","N")</f>
        <v>Y</v>
      </c>
      <c r="D1480" s="5" t="str">
        <f>VLOOKUP(B1480,'[1]Current Slope List'!$A$29:$M$1904,2,FALSE)</f>
        <v>11SE-B/C232</v>
      </c>
      <c r="E1480" s="5">
        <f>VLOOKUP(B1480,'[1]Current Slope List'!$A$29:$M$1904,3,FALSE)</f>
        <v>0</v>
      </c>
      <c r="F1480" s="6" t="str">
        <f t="shared" si="46"/>
        <v>WHOLE</v>
      </c>
      <c r="G1480" s="6" t="str">
        <f>VLOOKUP(B1480,'[1]Current Slope List'!$A$29:$M$1904,4,FALSE)</f>
        <v>E</v>
      </c>
      <c r="H1480" s="6" t="str">
        <f>VLOOKUP(B1480,'[1]Current Slope List'!$A$29:$M$1904,5,FALSE)</f>
        <v>SKW&amp;Is-S</v>
      </c>
      <c r="I1480" s="6" t="s">
        <v>2555</v>
      </c>
      <c r="K1480" s="6">
        <f>VLOOKUP(B1480,'[1]Current Slope List'!$A$29:$M$1904,11,FALSE)</f>
        <v>0</v>
      </c>
      <c r="L1480" s="5" t="s">
        <v>2616</v>
      </c>
      <c r="M1480" s="5" t="s">
        <v>2617</v>
      </c>
      <c r="N1480" s="5" t="s">
        <v>1697</v>
      </c>
      <c r="O1480" s="7" t="s">
        <v>125</v>
      </c>
      <c r="P1480" s="7">
        <v>50</v>
      </c>
      <c r="Q1480" s="7">
        <v>5</v>
      </c>
      <c r="R1480" s="7">
        <v>230</v>
      </c>
      <c r="S1480" s="7">
        <f t="shared" si="47"/>
        <v>1150</v>
      </c>
      <c r="T1480" s="17">
        <v>0.1</v>
      </c>
      <c r="U1480" s="17">
        <v>0.3</v>
      </c>
      <c r="V1480" s="17">
        <v>0.6</v>
      </c>
      <c r="W1480" s="17">
        <v>0</v>
      </c>
      <c r="X1480" s="17">
        <v>0</v>
      </c>
      <c r="Y1480" s="6" t="s">
        <v>61</v>
      </c>
      <c r="Z1480" s="6" t="s">
        <v>72</v>
      </c>
      <c r="AA1480" s="9" t="s">
        <v>116</v>
      </c>
      <c r="AB1480" s="9" t="s">
        <v>116</v>
      </c>
      <c r="AC1480" s="9" t="s">
        <v>116</v>
      </c>
      <c r="AD1480" s="9" t="s">
        <v>116</v>
      </c>
      <c r="AE1480" s="9" t="s">
        <v>49</v>
      </c>
      <c r="AF1480" s="5">
        <v>3</v>
      </c>
      <c r="AG1480" s="10">
        <f>VLOOKUP(B1480,[1]NPRS!$A$29:$O$1904,10,FALSE)</f>
        <v>5.6700000000000001E-4</v>
      </c>
      <c r="AH1480" s="5" t="s">
        <v>1698</v>
      </c>
      <c r="AI1480" s="6" t="str">
        <f>IF(VLOOKUP(B1480,'[1]intensive 2019'!$A$2:$E$145,1,TRUE)=B1480,"Y","N")</f>
        <v>N</v>
      </c>
      <c r="AJ1480" s="6" t="s">
        <v>50</v>
      </c>
      <c r="AK1480" s="5">
        <v>5</v>
      </c>
      <c r="AL1480" s="6" t="s">
        <v>50</v>
      </c>
      <c r="AM1480" s="6" t="s">
        <v>50</v>
      </c>
      <c r="AN1480" s="6" t="s">
        <v>50</v>
      </c>
      <c r="AO1480" s="6" t="s">
        <v>50</v>
      </c>
      <c r="AP1480" s="6" t="s">
        <v>50</v>
      </c>
    </row>
    <row r="1481" spans="1:42" hidden="1">
      <c r="A1481" s="5">
        <v>1480</v>
      </c>
      <c r="B1481" s="5" t="s">
        <v>2640</v>
      </c>
      <c r="C1481" s="6" t="str">
        <f>IF(VLOOKUP(B1481,'[1]Current Slope List'!$A$29:$M$1904,1,FALSE)=B1481,"Y","N")</f>
        <v>Y</v>
      </c>
      <c r="D1481" s="5" t="str">
        <f>VLOOKUP(B1481,'[1]Current Slope List'!$A$29:$M$1904,2,FALSE)</f>
        <v>11SE-B/C251</v>
      </c>
      <c r="E1481" s="5">
        <f>VLOOKUP(B1481,'[1]Current Slope List'!$A$29:$M$1904,3,FALSE)</f>
        <v>0</v>
      </c>
      <c r="F1481" s="6" t="str">
        <f t="shared" si="46"/>
        <v>WHOLE</v>
      </c>
      <c r="G1481" s="6" t="str">
        <f>VLOOKUP(B1481,'[1]Current Slope List'!$A$29:$M$1904,4,FALSE)</f>
        <v>E</v>
      </c>
      <c r="H1481" s="6" t="str">
        <f>VLOOKUP(B1481,'[1]Current Slope List'!$A$29:$M$1904,5,FALSE)</f>
        <v>SKW&amp;Is-S</v>
      </c>
      <c r="I1481" s="6" t="s">
        <v>2555</v>
      </c>
      <c r="K1481" s="6">
        <f>VLOOKUP(B1481,'[1]Current Slope List'!$A$29:$M$1904,11,FALSE)</f>
        <v>0</v>
      </c>
      <c r="L1481" s="5" t="s">
        <v>2616</v>
      </c>
      <c r="M1481" s="5" t="s">
        <v>2617</v>
      </c>
      <c r="N1481" s="5" t="s">
        <v>1697</v>
      </c>
      <c r="O1481" s="7" t="s">
        <v>125</v>
      </c>
      <c r="P1481" s="7">
        <v>45</v>
      </c>
      <c r="Q1481" s="7">
        <v>4</v>
      </c>
      <c r="R1481" s="7">
        <v>20</v>
      </c>
      <c r="S1481" s="7">
        <f t="shared" si="47"/>
        <v>80</v>
      </c>
      <c r="T1481" s="17">
        <v>0</v>
      </c>
      <c r="U1481" s="17">
        <v>0.95</v>
      </c>
      <c r="V1481" s="17">
        <v>0</v>
      </c>
      <c r="W1481" s="17">
        <v>0</v>
      </c>
      <c r="X1481" s="17">
        <v>0.05</v>
      </c>
      <c r="Y1481" s="6" t="s">
        <v>61</v>
      </c>
      <c r="Z1481" s="6" t="s">
        <v>62</v>
      </c>
      <c r="AA1481" s="9" t="s">
        <v>116</v>
      </c>
      <c r="AB1481" s="9" t="s">
        <v>116</v>
      </c>
      <c r="AC1481" s="9" t="s">
        <v>116</v>
      </c>
      <c r="AD1481" s="9" t="s">
        <v>116</v>
      </c>
      <c r="AE1481" s="9" t="s">
        <v>49</v>
      </c>
      <c r="AF1481" s="5">
        <v>3</v>
      </c>
      <c r="AG1481" s="10">
        <f>VLOOKUP(B1481,[1]NPRS!$A$29:$O$1904,10,FALSE)</f>
        <v>0</v>
      </c>
      <c r="AH1481" s="5" t="s">
        <v>1698</v>
      </c>
      <c r="AI1481" s="6" t="str">
        <f>IF(VLOOKUP(B1481,'[1]intensive 2019'!$A$2:$E$145,1,TRUE)=B1481,"Y","N")</f>
        <v>N</v>
      </c>
      <c r="AJ1481" s="6" t="s">
        <v>50</v>
      </c>
      <c r="AK1481" s="5">
        <v>0</v>
      </c>
      <c r="AL1481" s="6" t="s">
        <v>50</v>
      </c>
      <c r="AM1481" s="6" t="s">
        <v>50</v>
      </c>
      <c r="AN1481" s="6" t="s">
        <v>50</v>
      </c>
      <c r="AO1481" s="6" t="s">
        <v>50</v>
      </c>
      <c r="AP1481" s="6" t="s">
        <v>50</v>
      </c>
    </row>
    <row r="1482" spans="1:42" hidden="1">
      <c r="A1482" s="5">
        <v>1481</v>
      </c>
      <c r="B1482" s="5" t="s">
        <v>2641</v>
      </c>
      <c r="C1482" s="6" t="str">
        <f>IF(VLOOKUP(B1482,'[1]Current Slope List'!$A$29:$M$1904,1,FALSE)=B1482,"Y","N")</f>
        <v>Y</v>
      </c>
      <c r="D1482" s="5" t="str">
        <f>VLOOKUP(B1482,'[1]Current Slope List'!$A$29:$M$1904,2,FALSE)</f>
        <v>11SE-B/C289</v>
      </c>
      <c r="E1482" s="5">
        <f>VLOOKUP(B1482,'[1]Current Slope List'!$A$29:$M$1904,3,FALSE)</f>
        <v>0</v>
      </c>
      <c r="F1482" s="6" t="str">
        <f t="shared" si="46"/>
        <v>WHOLE</v>
      </c>
      <c r="G1482" s="6" t="str">
        <f>VLOOKUP(B1482,'[1]Current Slope List'!$A$29:$M$1904,4,FALSE)</f>
        <v>E</v>
      </c>
      <c r="H1482" s="6" t="str">
        <f>VLOOKUP(B1482,'[1]Current Slope List'!$A$29:$M$1904,5,FALSE)</f>
        <v>SKW&amp;Is-S</v>
      </c>
      <c r="I1482" s="6" t="s">
        <v>2555</v>
      </c>
      <c r="K1482" s="6">
        <f>VLOOKUP(B1482,'[1]Current Slope List'!$A$29:$M$1904,11,FALSE)</f>
        <v>0</v>
      </c>
      <c r="L1482" s="5" t="s">
        <v>2616</v>
      </c>
      <c r="M1482" s="5" t="s">
        <v>2617</v>
      </c>
      <c r="N1482" s="5" t="s">
        <v>1697</v>
      </c>
      <c r="O1482" s="7" t="s">
        <v>125</v>
      </c>
      <c r="P1482" s="7">
        <v>30</v>
      </c>
      <c r="Q1482" s="7">
        <v>4</v>
      </c>
      <c r="R1482" s="7">
        <v>85</v>
      </c>
      <c r="S1482" s="7">
        <f t="shared" si="47"/>
        <v>340</v>
      </c>
      <c r="T1482" s="17">
        <v>0</v>
      </c>
      <c r="U1482" s="17">
        <v>1</v>
      </c>
      <c r="V1482" s="17">
        <v>0</v>
      </c>
      <c r="W1482" s="17">
        <v>0</v>
      </c>
      <c r="X1482" s="17">
        <v>0</v>
      </c>
      <c r="Y1482" s="6" t="s">
        <v>61</v>
      </c>
      <c r="Z1482" s="6" t="s">
        <v>62</v>
      </c>
      <c r="AA1482" s="9" t="s">
        <v>116</v>
      </c>
      <c r="AB1482" s="9" t="s">
        <v>116</v>
      </c>
      <c r="AC1482" s="9" t="s">
        <v>116</v>
      </c>
      <c r="AD1482" s="9" t="s">
        <v>116</v>
      </c>
      <c r="AE1482" s="9" t="s">
        <v>49</v>
      </c>
      <c r="AF1482" s="5">
        <v>3</v>
      </c>
      <c r="AG1482" s="10">
        <f>VLOOKUP(B1482,[1]NPRS!$A$29:$O$1904,10,FALSE)</f>
        <v>0</v>
      </c>
      <c r="AH1482" s="5" t="s">
        <v>1698</v>
      </c>
      <c r="AI1482" s="6" t="str">
        <f>IF(VLOOKUP(B1482,'[1]intensive 2019'!$A$2:$E$145,1,TRUE)=B1482,"Y","N")</f>
        <v>N</v>
      </c>
      <c r="AJ1482" s="6" t="s">
        <v>50</v>
      </c>
      <c r="AK1482" s="5">
        <v>5</v>
      </c>
      <c r="AL1482" s="6" t="s">
        <v>50</v>
      </c>
      <c r="AM1482" s="6" t="s">
        <v>50</v>
      </c>
      <c r="AN1482" s="6" t="s">
        <v>50</v>
      </c>
      <c r="AO1482" s="6" t="s">
        <v>50</v>
      </c>
      <c r="AP1482" s="6" t="s">
        <v>50</v>
      </c>
    </row>
    <row r="1483" spans="1:42" hidden="1">
      <c r="A1483" s="5">
        <v>1482</v>
      </c>
      <c r="B1483" s="5" t="s">
        <v>2642</v>
      </c>
      <c r="C1483" s="6" t="str">
        <f>IF(VLOOKUP(B1483,'[1]Current Slope List'!$A$29:$M$1904,1,FALSE)=B1483,"Y","N")</f>
        <v>Y</v>
      </c>
      <c r="D1483" s="5" t="str">
        <f>VLOOKUP(B1483,'[1]Current Slope List'!$A$29:$M$1904,2,FALSE)</f>
        <v>11SE-B/C290</v>
      </c>
      <c r="E1483" s="5">
        <f>VLOOKUP(B1483,'[1]Current Slope List'!$A$29:$M$1904,3,FALSE)</f>
        <v>0</v>
      </c>
      <c r="F1483" s="6" t="str">
        <f t="shared" si="46"/>
        <v>WHOLE</v>
      </c>
      <c r="G1483" s="6" t="str">
        <f>VLOOKUP(B1483,'[1]Current Slope List'!$A$29:$M$1904,4,FALSE)</f>
        <v>E</v>
      </c>
      <c r="H1483" s="6" t="str">
        <f>VLOOKUP(B1483,'[1]Current Slope List'!$A$29:$M$1904,5,FALSE)</f>
        <v>SKW&amp;Is-S</v>
      </c>
      <c r="I1483" s="6" t="s">
        <v>2555</v>
      </c>
      <c r="K1483" s="6">
        <f>VLOOKUP(B1483,'[1]Current Slope List'!$A$29:$M$1904,11,FALSE)</f>
        <v>0</v>
      </c>
      <c r="L1483" s="5" t="s">
        <v>2616</v>
      </c>
      <c r="M1483" s="5" t="s">
        <v>2617</v>
      </c>
      <c r="N1483" s="5" t="s">
        <v>1697</v>
      </c>
      <c r="O1483" s="7" t="s">
        <v>125</v>
      </c>
      <c r="P1483" s="7">
        <v>45</v>
      </c>
      <c r="Q1483" s="7">
        <v>6</v>
      </c>
      <c r="R1483" s="7">
        <v>115</v>
      </c>
      <c r="S1483" s="7">
        <f t="shared" si="47"/>
        <v>690</v>
      </c>
      <c r="T1483" s="17">
        <v>0</v>
      </c>
      <c r="U1483" s="17">
        <v>0.5</v>
      </c>
      <c r="V1483" s="17">
        <v>0.5</v>
      </c>
      <c r="W1483" s="17">
        <v>0</v>
      </c>
      <c r="X1483" s="17">
        <v>0</v>
      </c>
      <c r="Y1483" s="6" t="s">
        <v>1701</v>
      </c>
      <c r="Z1483" s="6" t="s">
        <v>72</v>
      </c>
      <c r="AA1483" s="9" t="s">
        <v>116</v>
      </c>
      <c r="AB1483" s="9" t="s">
        <v>116</v>
      </c>
      <c r="AC1483" s="9" t="s">
        <v>116</v>
      </c>
      <c r="AD1483" s="9" t="s">
        <v>116</v>
      </c>
      <c r="AE1483" s="9" t="s">
        <v>49</v>
      </c>
      <c r="AF1483" s="5">
        <v>2</v>
      </c>
      <c r="AG1483" s="10">
        <f>VLOOKUP(B1483,[1]NPRS!$A$29:$O$1904,10,FALSE)</f>
        <v>0</v>
      </c>
      <c r="AH1483" s="5" t="s">
        <v>1698</v>
      </c>
      <c r="AI1483" s="6" t="str">
        <f>IF(VLOOKUP(B1483,'[1]intensive 2019'!$A$2:$E$145,1,TRUE)=B1483,"Y","N")</f>
        <v>N</v>
      </c>
      <c r="AJ1483" s="6" t="s">
        <v>50</v>
      </c>
      <c r="AK1483" s="5">
        <v>51</v>
      </c>
      <c r="AL1483" s="6" t="s">
        <v>50</v>
      </c>
      <c r="AM1483" s="6" t="s">
        <v>50</v>
      </c>
      <c r="AN1483" s="6" t="s">
        <v>50</v>
      </c>
      <c r="AO1483" s="6" t="s">
        <v>50</v>
      </c>
      <c r="AP1483" s="6" t="s">
        <v>50</v>
      </c>
    </row>
    <row r="1484" spans="1:42" hidden="1">
      <c r="A1484" s="5">
        <v>1483</v>
      </c>
      <c r="B1484" s="5" t="s">
        <v>2643</v>
      </c>
      <c r="C1484" s="6" t="str">
        <f>IF(VLOOKUP(B1484,'[1]Current Slope List'!$A$29:$M$1904,1,FALSE)=B1484,"Y","N")</f>
        <v>Y</v>
      </c>
      <c r="D1484" s="5" t="str">
        <f>VLOOKUP(B1484,'[1]Current Slope List'!$A$29:$M$1904,2,FALSE)</f>
        <v>11SE-B/C291</v>
      </c>
      <c r="E1484" s="5">
        <f>VLOOKUP(B1484,'[1]Current Slope List'!$A$29:$M$1904,3,FALSE)</f>
        <v>0</v>
      </c>
      <c r="F1484" s="6" t="str">
        <f t="shared" si="46"/>
        <v>WHOLE</v>
      </c>
      <c r="G1484" s="6" t="str">
        <f>VLOOKUP(B1484,'[1]Current Slope List'!$A$29:$M$1904,4,FALSE)</f>
        <v>E</v>
      </c>
      <c r="H1484" s="6" t="str">
        <f>VLOOKUP(B1484,'[1]Current Slope List'!$A$29:$M$1904,5,FALSE)</f>
        <v>SKW&amp;Is-S</v>
      </c>
      <c r="I1484" s="6" t="s">
        <v>2555</v>
      </c>
      <c r="K1484" s="6">
        <f>VLOOKUP(B1484,'[1]Current Slope List'!$A$29:$M$1904,11,FALSE)</f>
        <v>0</v>
      </c>
      <c r="L1484" s="5" t="s">
        <v>2616</v>
      </c>
      <c r="M1484" s="5" t="s">
        <v>2617</v>
      </c>
      <c r="N1484" s="5" t="s">
        <v>1697</v>
      </c>
      <c r="O1484" s="7" t="s">
        <v>46</v>
      </c>
      <c r="P1484" s="7">
        <v>60</v>
      </c>
      <c r="Q1484" s="7">
        <v>6</v>
      </c>
      <c r="R1484" s="7">
        <v>38</v>
      </c>
      <c r="S1484" s="7">
        <f t="shared" si="47"/>
        <v>228</v>
      </c>
      <c r="T1484" s="17">
        <v>0</v>
      </c>
      <c r="U1484" s="17">
        <v>0.15</v>
      </c>
      <c r="V1484" s="17">
        <v>0.85</v>
      </c>
      <c r="W1484" s="17">
        <v>0</v>
      </c>
      <c r="X1484" s="17">
        <v>0</v>
      </c>
      <c r="Y1484" s="6" t="s">
        <v>61</v>
      </c>
      <c r="Z1484" s="6" t="s">
        <v>72</v>
      </c>
      <c r="AA1484" s="9" t="s">
        <v>116</v>
      </c>
      <c r="AB1484" s="9" t="s">
        <v>116</v>
      </c>
      <c r="AC1484" s="9" t="s">
        <v>116</v>
      </c>
      <c r="AD1484" s="9" t="s">
        <v>116</v>
      </c>
      <c r="AE1484" s="9" t="s">
        <v>49</v>
      </c>
      <c r="AF1484" s="5">
        <v>2</v>
      </c>
      <c r="AG1484" s="10">
        <f>VLOOKUP(B1484,[1]NPRS!$A$29:$O$1904,10,FALSE)</f>
        <v>16.329999999999998</v>
      </c>
      <c r="AH1484" s="5" t="s">
        <v>1698</v>
      </c>
      <c r="AI1484" s="6" t="str">
        <f>IF(VLOOKUP(B1484,'[1]intensive 2019'!$A$2:$E$145,1,TRUE)=B1484,"Y","N")</f>
        <v>N</v>
      </c>
      <c r="AJ1484" s="6" t="s">
        <v>50</v>
      </c>
      <c r="AK1484" s="5">
        <v>3</v>
      </c>
      <c r="AL1484" s="6" t="s">
        <v>50</v>
      </c>
      <c r="AM1484" s="6" t="s">
        <v>50</v>
      </c>
      <c r="AN1484" s="6" t="s">
        <v>50</v>
      </c>
      <c r="AO1484" s="6" t="s">
        <v>50</v>
      </c>
      <c r="AP1484" s="6" t="s">
        <v>50</v>
      </c>
    </row>
    <row r="1485" spans="1:42" hidden="1">
      <c r="A1485" s="5">
        <v>1484</v>
      </c>
      <c r="B1485" s="5" t="s">
        <v>2644</v>
      </c>
      <c r="C1485" s="6" t="str">
        <f>IF(VLOOKUP(B1485,'[1]Current Slope List'!$A$29:$M$1904,1,FALSE)=B1485,"Y","N")</f>
        <v>Y</v>
      </c>
      <c r="D1485" s="5" t="str">
        <f>VLOOKUP(B1485,'[1]Current Slope List'!$A$29:$M$1904,2,FALSE)</f>
        <v>11SE-B/C318</v>
      </c>
      <c r="E1485" s="5">
        <f>VLOOKUP(B1485,'[1]Current Slope List'!$A$29:$M$1904,3,FALSE)</f>
        <v>0</v>
      </c>
      <c r="F1485" s="6" t="str">
        <f t="shared" si="46"/>
        <v>WHOLE</v>
      </c>
      <c r="G1485" s="6" t="str">
        <f>VLOOKUP(B1485,'[1]Current Slope List'!$A$29:$M$1904,4,FALSE)</f>
        <v>E</v>
      </c>
      <c r="H1485" s="6" t="str">
        <f>VLOOKUP(B1485,'[1]Current Slope List'!$A$29:$M$1904,5,FALSE)</f>
        <v>SKW&amp;Is-S</v>
      </c>
      <c r="I1485" s="6" t="s">
        <v>2555</v>
      </c>
      <c r="K1485" s="6">
        <f>VLOOKUP(B1485,'[1]Current Slope List'!$A$29:$M$1904,11,FALSE)</f>
        <v>0</v>
      </c>
      <c r="L1485" s="5" t="s">
        <v>2616</v>
      </c>
      <c r="M1485" s="5" t="s">
        <v>2617</v>
      </c>
      <c r="N1485" s="5" t="s">
        <v>1697</v>
      </c>
      <c r="O1485" s="7" t="s">
        <v>46</v>
      </c>
      <c r="P1485" s="7">
        <v>35</v>
      </c>
      <c r="Q1485" s="7">
        <v>5.2</v>
      </c>
      <c r="R1485" s="7">
        <v>65</v>
      </c>
      <c r="S1485" s="7">
        <f t="shared" si="47"/>
        <v>338</v>
      </c>
      <c r="T1485" s="17">
        <v>0</v>
      </c>
      <c r="U1485" s="17">
        <v>0.8</v>
      </c>
      <c r="V1485" s="17">
        <v>0</v>
      </c>
      <c r="W1485" s="17">
        <v>0</v>
      </c>
      <c r="X1485" s="17">
        <v>0.2</v>
      </c>
      <c r="Y1485" s="6" t="s">
        <v>1701</v>
      </c>
      <c r="Z1485" s="6" t="s">
        <v>62</v>
      </c>
      <c r="AA1485" s="9" t="s">
        <v>116</v>
      </c>
      <c r="AB1485" s="9" t="s">
        <v>116</v>
      </c>
      <c r="AC1485" s="9" t="s">
        <v>116</v>
      </c>
      <c r="AD1485" s="9" t="s">
        <v>116</v>
      </c>
      <c r="AE1485" s="9" t="s">
        <v>49</v>
      </c>
      <c r="AF1485" s="5">
        <v>3</v>
      </c>
      <c r="AG1485" s="10">
        <f>VLOOKUP(B1485,[1]NPRS!$A$29:$O$1904,10,FALSE)</f>
        <v>0</v>
      </c>
      <c r="AH1485" s="5" t="s">
        <v>1698</v>
      </c>
      <c r="AI1485" s="6" t="str">
        <f>IF(VLOOKUP(B1485,'[1]intensive 2019'!$A$2:$E$145,1,TRUE)=B1485,"Y","N")</f>
        <v>N</v>
      </c>
      <c r="AJ1485" s="6" t="s">
        <v>50</v>
      </c>
      <c r="AK1485" s="5">
        <v>19</v>
      </c>
      <c r="AL1485" s="6" t="s">
        <v>50</v>
      </c>
      <c r="AM1485" s="6" t="s">
        <v>50</v>
      </c>
      <c r="AN1485" s="6" t="s">
        <v>50</v>
      </c>
      <c r="AO1485" s="6" t="s">
        <v>50</v>
      </c>
      <c r="AP1485" s="6" t="s">
        <v>50</v>
      </c>
    </row>
    <row r="1486" spans="1:42" hidden="1">
      <c r="A1486" s="5">
        <v>1485</v>
      </c>
      <c r="B1486" s="5" t="s">
        <v>2645</v>
      </c>
      <c r="C1486" s="6" t="str">
        <f>IF(VLOOKUP(B1486,'[1]Current Slope List'!$A$29:$M$1904,1,FALSE)=B1486,"Y","N")</f>
        <v>Y</v>
      </c>
      <c r="D1486" s="5" t="str">
        <f>VLOOKUP(B1486,'[1]Current Slope List'!$A$29:$M$1904,2,FALSE)</f>
        <v>11SE-B/C319</v>
      </c>
      <c r="E1486" s="5">
        <f>VLOOKUP(B1486,'[1]Current Slope List'!$A$29:$M$1904,3,FALSE)</f>
        <v>0</v>
      </c>
      <c r="F1486" s="6" t="str">
        <f t="shared" si="46"/>
        <v>WHOLE</v>
      </c>
      <c r="G1486" s="6" t="str">
        <f>VLOOKUP(B1486,'[1]Current Slope List'!$A$29:$M$1904,4,FALSE)</f>
        <v>E</v>
      </c>
      <c r="H1486" s="6" t="str">
        <f>VLOOKUP(B1486,'[1]Current Slope List'!$A$29:$M$1904,5,FALSE)</f>
        <v>SKW&amp;Is-S</v>
      </c>
      <c r="I1486" s="6" t="s">
        <v>2555</v>
      </c>
      <c r="K1486" s="6">
        <f>VLOOKUP(B1486,'[1]Current Slope List'!$A$29:$M$1904,11,FALSE)</f>
        <v>0</v>
      </c>
      <c r="L1486" s="5" t="s">
        <v>2616</v>
      </c>
      <c r="M1486" s="5" t="s">
        <v>2617</v>
      </c>
      <c r="N1486" s="5" t="s">
        <v>1697</v>
      </c>
      <c r="O1486" s="7" t="s">
        <v>46</v>
      </c>
      <c r="P1486" s="7">
        <v>60</v>
      </c>
      <c r="Q1486" s="7">
        <v>5</v>
      </c>
      <c r="R1486" s="7">
        <v>52</v>
      </c>
      <c r="S1486" s="7">
        <f t="shared" si="47"/>
        <v>260</v>
      </c>
      <c r="T1486" s="17">
        <v>0</v>
      </c>
      <c r="U1486" s="17">
        <v>0</v>
      </c>
      <c r="V1486" s="17">
        <v>0.2</v>
      </c>
      <c r="W1486" s="17">
        <v>0</v>
      </c>
      <c r="X1486" s="17">
        <v>0.8</v>
      </c>
      <c r="Y1486" s="6" t="s">
        <v>61</v>
      </c>
      <c r="Z1486" s="6" t="s">
        <v>72</v>
      </c>
      <c r="AA1486" s="9" t="s">
        <v>116</v>
      </c>
      <c r="AB1486" s="9" t="s">
        <v>116</v>
      </c>
      <c r="AC1486" s="9" t="s">
        <v>116</v>
      </c>
      <c r="AD1486" s="9" t="s">
        <v>116</v>
      </c>
      <c r="AE1486" s="9" t="s">
        <v>49</v>
      </c>
      <c r="AF1486" s="5">
        <v>1</v>
      </c>
      <c r="AG1486" s="10">
        <f>VLOOKUP(B1486,[1]NPRS!$A$29:$O$1904,10,FALSE)</f>
        <v>0.02</v>
      </c>
      <c r="AH1486" s="5" t="s">
        <v>1698</v>
      </c>
      <c r="AI1486" s="6" t="str">
        <f>IF(VLOOKUP(B1486,'[1]intensive 2019'!$A$2:$E$145,1,TRUE)=B1486,"Y","N")</f>
        <v>N</v>
      </c>
      <c r="AJ1486" s="6" t="s">
        <v>50</v>
      </c>
      <c r="AK1486" s="5">
        <v>9</v>
      </c>
      <c r="AL1486" s="6" t="s">
        <v>50</v>
      </c>
      <c r="AM1486" s="6" t="s">
        <v>50</v>
      </c>
      <c r="AN1486" s="6" t="s">
        <v>50</v>
      </c>
      <c r="AO1486" s="6" t="s">
        <v>50</v>
      </c>
      <c r="AP1486" s="6" t="s">
        <v>50</v>
      </c>
    </row>
    <row r="1487" spans="1:42" hidden="1">
      <c r="A1487" s="5">
        <v>1486</v>
      </c>
      <c r="B1487" s="5" t="s">
        <v>2646</v>
      </c>
      <c r="C1487" s="6" t="str">
        <f>IF(VLOOKUP(B1487,'[1]Current Slope List'!$A$29:$M$1904,1,FALSE)=B1487,"Y","N")</f>
        <v>Y</v>
      </c>
      <c r="D1487" s="5" t="str">
        <f>VLOOKUP(B1487,'[1]Current Slope List'!$A$29:$M$1904,2,FALSE)</f>
        <v>11SE-B/C322</v>
      </c>
      <c r="E1487" s="5">
        <f>VLOOKUP(B1487,'[1]Current Slope List'!$A$29:$M$1904,3,FALSE)</f>
        <v>0</v>
      </c>
      <c r="F1487" s="6" t="str">
        <f t="shared" si="46"/>
        <v>WHOLE</v>
      </c>
      <c r="G1487" s="6" t="str">
        <f>VLOOKUP(B1487,'[1]Current Slope List'!$A$29:$M$1904,4,FALSE)</f>
        <v>E</v>
      </c>
      <c r="H1487" s="6" t="str">
        <f>VLOOKUP(B1487,'[1]Current Slope List'!$A$29:$M$1904,5,FALSE)</f>
        <v>SKW&amp;Is-S</v>
      </c>
      <c r="I1487" s="6" t="s">
        <v>2555</v>
      </c>
      <c r="K1487" s="6">
        <f>VLOOKUP(B1487,'[1]Current Slope List'!$A$29:$M$1904,11,FALSE)</f>
        <v>0</v>
      </c>
      <c r="L1487" s="5" t="s">
        <v>2616</v>
      </c>
      <c r="M1487" s="5" t="s">
        <v>2617</v>
      </c>
      <c r="N1487" s="5" t="s">
        <v>1697</v>
      </c>
      <c r="O1487" s="7" t="s">
        <v>46</v>
      </c>
      <c r="P1487" s="7">
        <v>60</v>
      </c>
      <c r="Q1487" s="7">
        <v>4</v>
      </c>
      <c r="R1487" s="7">
        <v>65</v>
      </c>
      <c r="S1487" s="7">
        <f t="shared" si="47"/>
        <v>260</v>
      </c>
      <c r="T1487" s="17">
        <v>0</v>
      </c>
      <c r="U1487" s="17">
        <v>0</v>
      </c>
      <c r="V1487" s="17">
        <v>0</v>
      </c>
      <c r="W1487" s="17">
        <v>0</v>
      </c>
      <c r="X1487" s="17">
        <v>1</v>
      </c>
      <c r="Y1487" s="6" t="s">
        <v>61</v>
      </c>
      <c r="Z1487" s="6" t="s">
        <v>72</v>
      </c>
      <c r="AA1487" s="9" t="s">
        <v>116</v>
      </c>
      <c r="AB1487" s="9" t="s">
        <v>116</v>
      </c>
      <c r="AC1487" s="9" t="s">
        <v>116</v>
      </c>
      <c r="AD1487" s="9" t="s">
        <v>116</v>
      </c>
      <c r="AE1487" s="9" t="s">
        <v>49</v>
      </c>
      <c r="AF1487" s="5">
        <v>3</v>
      </c>
      <c r="AG1487" s="10">
        <f>VLOOKUP(B1487,[1]NPRS!$A$29:$O$1904,10,FALSE)</f>
        <v>0.11</v>
      </c>
      <c r="AH1487" s="5" t="s">
        <v>1698</v>
      </c>
      <c r="AI1487" s="6" t="str">
        <f>IF(VLOOKUP(B1487,'[1]intensive 2019'!$A$2:$E$145,1,TRUE)=B1487,"Y","N")</f>
        <v>N</v>
      </c>
      <c r="AJ1487" s="6" t="s">
        <v>50</v>
      </c>
      <c r="AK1487" s="5">
        <v>10</v>
      </c>
      <c r="AL1487" s="6" t="s">
        <v>50</v>
      </c>
      <c r="AM1487" s="6" t="s">
        <v>50</v>
      </c>
      <c r="AN1487" s="6" t="s">
        <v>50</v>
      </c>
      <c r="AO1487" s="6" t="s">
        <v>50</v>
      </c>
      <c r="AP1487" s="6" t="s">
        <v>50</v>
      </c>
    </row>
    <row r="1488" spans="1:42" hidden="1">
      <c r="A1488" s="5">
        <v>1487</v>
      </c>
      <c r="B1488" s="5" t="s">
        <v>2647</v>
      </c>
      <c r="C1488" s="6" t="str">
        <f>IF(VLOOKUP(B1488,'[1]Current Slope List'!$A$29:$M$1904,1,FALSE)=B1488,"Y","N")</f>
        <v>Y</v>
      </c>
      <c r="D1488" s="5" t="str">
        <f>VLOOKUP(B1488,'[1]Current Slope List'!$A$29:$M$1904,2,FALSE)</f>
        <v>11SE-B/C323</v>
      </c>
      <c r="E1488" s="5">
        <f>VLOOKUP(B1488,'[1]Current Slope List'!$A$29:$M$1904,3,FALSE)</f>
        <v>0</v>
      </c>
      <c r="F1488" s="6" t="str">
        <f t="shared" si="46"/>
        <v>WHOLE</v>
      </c>
      <c r="G1488" s="6" t="str">
        <f>VLOOKUP(B1488,'[1]Current Slope List'!$A$29:$M$1904,4,FALSE)</f>
        <v>E</v>
      </c>
      <c r="H1488" s="6" t="str">
        <f>VLOOKUP(B1488,'[1]Current Slope List'!$A$29:$M$1904,5,FALSE)</f>
        <v>SKW&amp;Is-S</v>
      </c>
      <c r="I1488" s="6" t="s">
        <v>2555</v>
      </c>
      <c r="K1488" s="6">
        <f>VLOOKUP(B1488,'[1]Current Slope List'!$A$29:$M$1904,11,FALSE)</f>
        <v>0</v>
      </c>
      <c r="L1488" s="5" t="s">
        <v>2616</v>
      </c>
      <c r="M1488" s="5" t="s">
        <v>2617</v>
      </c>
      <c r="N1488" s="5" t="s">
        <v>1697</v>
      </c>
      <c r="O1488" s="7" t="s">
        <v>46</v>
      </c>
      <c r="P1488" s="7">
        <v>20</v>
      </c>
      <c r="Q1488" s="7">
        <v>3</v>
      </c>
      <c r="R1488" s="7">
        <v>7</v>
      </c>
      <c r="S1488" s="7">
        <f t="shared" si="47"/>
        <v>21</v>
      </c>
      <c r="T1488" s="17">
        <v>0</v>
      </c>
      <c r="U1488" s="17">
        <v>0</v>
      </c>
      <c r="V1488" s="17">
        <v>0</v>
      </c>
      <c r="W1488" s="17">
        <v>0</v>
      </c>
      <c r="X1488" s="17">
        <v>1</v>
      </c>
      <c r="Y1488" s="6" t="s">
        <v>61</v>
      </c>
      <c r="Z1488" s="6" t="s">
        <v>62</v>
      </c>
      <c r="AA1488" s="9" t="s">
        <v>116</v>
      </c>
      <c r="AB1488" s="9" t="s">
        <v>116</v>
      </c>
      <c r="AC1488" s="9" t="s">
        <v>116</v>
      </c>
      <c r="AD1488" s="9" t="s">
        <v>116</v>
      </c>
      <c r="AE1488" s="9" t="s">
        <v>49</v>
      </c>
      <c r="AF1488" s="5">
        <v>3</v>
      </c>
      <c r="AG1488" s="10">
        <f>VLOOKUP(B1488,[1]NPRS!$A$29:$O$1904,10,FALSE)</f>
        <v>0</v>
      </c>
      <c r="AH1488" s="5" t="s">
        <v>1728</v>
      </c>
      <c r="AI1488" s="6" t="str">
        <f>IF(VLOOKUP(B1488,'[1]intensive 2019'!$A$2:$E$145,1,TRUE)=B1488,"Y","N")</f>
        <v>N</v>
      </c>
      <c r="AJ1488" s="6" t="s">
        <v>50</v>
      </c>
      <c r="AL1488" s="6" t="s">
        <v>50</v>
      </c>
      <c r="AM1488" s="6" t="s">
        <v>50</v>
      </c>
      <c r="AN1488" s="6" t="s">
        <v>50</v>
      </c>
      <c r="AO1488" s="6" t="s">
        <v>50</v>
      </c>
      <c r="AP1488" s="6" t="s">
        <v>50</v>
      </c>
    </row>
    <row r="1489" spans="1:42" ht="27" hidden="1">
      <c r="A1489" s="5">
        <v>1488</v>
      </c>
      <c r="B1489" s="5" t="s">
        <v>2648</v>
      </c>
      <c r="C1489" s="6" t="str">
        <f>IF(VLOOKUP(B1489,'[1]Current Slope List'!$A$29:$M$1904,1,FALSE)=B1489,"Y","N")</f>
        <v>Y</v>
      </c>
      <c r="D1489" s="5" t="str">
        <f>VLOOKUP(B1489,'[1]Current Slope List'!$A$29:$M$1904,2,FALSE)</f>
        <v>11SE-B/C324</v>
      </c>
      <c r="E1489" s="5">
        <f>VLOOKUP(B1489,'[1]Current Slope List'!$A$29:$M$1904,3,FALSE)</f>
        <v>0</v>
      </c>
      <c r="F1489" s="6" t="str">
        <f t="shared" si="46"/>
        <v>WHOLE</v>
      </c>
      <c r="G1489" s="6" t="str">
        <f>VLOOKUP(B1489,'[1]Current Slope List'!$A$29:$M$1904,4,FALSE)</f>
        <v>E</v>
      </c>
      <c r="H1489" s="6" t="str">
        <f>VLOOKUP(B1489,'[1]Current Slope List'!$A$29:$M$1904,5,FALSE)</f>
        <v>SKW&amp;Is-S</v>
      </c>
      <c r="I1489" s="6" t="s">
        <v>2555</v>
      </c>
      <c r="K1489" s="6">
        <f>VLOOKUP(B1489,'[1]Current Slope List'!$A$29:$M$1904,11,FALSE)</f>
        <v>0</v>
      </c>
      <c r="L1489" s="5" t="s">
        <v>2616</v>
      </c>
      <c r="M1489" s="19" t="s">
        <v>2649</v>
      </c>
      <c r="N1489" s="5" t="s">
        <v>1697</v>
      </c>
      <c r="O1489" s="7" t="s">
        <v>46</v>
      </c>
      <c r="P1489" s="7">
        <v>65</v>
      </c>
      <c r="Q1489" s="7">
        <v>4.5</v>
      </c>
      <c r="R1489" s="7">
        <v>41</v>
      </c>
      <c r="S1489" s="7">
        <f t="shared" si="47"/>
        <v>184.5</v>
      </c>
      <c r="T1489" s="17">
        <v>0</v>
      </c>
      <c r="U1489" s="17">
        <v>0</v>
      </c>
      <c r="V1489" s="17">
        <v>0</v>
      </c>
      <c r="W1489" s="17">
        <v>0</v>
      </c>
      <c r="X1489" s="17">
        <v>1</v>
      </c>
      <c r="Y1489" s="6" t="s">
        <v>61</v>
      </c>
      <c r="Z1489" s="6" t="s">
        <v>72</v>
      </c>
      <c r="AA1489" s="9" t="s">
        <v>116</v>
      </c>
      <c r="AB1489" s="9" t="s">
        <v>116</v>
      </c>
      <c r="AC1489" s="9" t="s">
        <v>116</v>
      </c>
      <c r="AD1489" s="9" t="s">
        <v>116</v>
      </c>
      <c r="AE1489" s="9" t="s">
        <v>49</v>
      </c>
      <c r="AF1489" s="5">
        <v>1</v>
      </c>
      <c r="AG1489" s="10">
        <f>VLOOKUP(B1489,[1]NPRS!$A$29:$O$1904,10,FALSE)</f>
        <v>0</v>
      </c>
      <c r="AH1489" s="5" t="s">
        <v>1698</v>
      </c>
      <c r="AI1489" s="6" t="str">
        <f>IF(VLOOKUP(B1489,'[1]intensive 2019'!$A$2:$E$145,1,TRUE)=B1489,"Y","N")</f>
        <v>N</v>
      </c>
      <c r="AJ1489" s="6" t="s">
        <v>50</v>
      </c>
      <c r="AK1489" s="5">
        <v>1</v>
      </c>
      <c r="AL1489" s="6" t="s">
        <v>50</v>
      </c>
      <c r="AM1489" s="6" t="s">
        <v>50</v>
      </c>
      <c r="AN1489" s="6" t="s">
        <v>50</v>
      </c>
      <c r="AO1489" s="6" t="s">
        <v>50</v>
      </c>
      <c r="AP1489" s="6" t="s">
        <v>50</v>
      </c>
    </row>
    <row r="1490" spans="1:42" hidden="1">
      <c r="A1490" s="5">
        <v>1489</v>
      </c>
      <c r="B1490" s="5" t="s">
        <v>2650</v>
      </c>
      <c r="C1490" s="6" t="str">
        <f>IF(VLOOKUP(B1490,'[1]Current Slope List'!$A$29:$M$1904,1,FALSE)=B1490,"Y","N")</f>
        <v>Y</v>
      </c>
      <c r="D1490" s="5" t="str">
        <f>VLOOKUP(B1490,'[1]Current Slope List'!$A$29:$M$1904,2,FALSE)</f>
        <v>11SE-B/C325</v>
      </c>
      <c r="E1490" s="5">
        <f>VLOOKUP(B1490,'[1]Current Slope List'!$A$29:$M$1904,3,FALSE)</f>
        <v>0</v>
      </c>
      <c r="F1490" s="6" t="str">
        <f t="shared" si="46"/>
        <v>WHOLE</v>
      </c>
      <c r="G1490" s="6" t="str">
        <f>VLOOKUP(B1490,'[1]Current Slope List'!$A$29:$M$1904,4,FALSE)</f>
        <v>E</v>
      </c>
      <c r="H1490" s="6" t="str">
        <f>VLOOKUP(B1490,'[1]Current Slope List'!$A$29:$M$1904,5,FALSE)</f>
        <v>SKW&amp;Is-S</v>
      </c>
      <c r="I1490" s="6" t="s">
        <v>2555</v>
      </c>
      <c r="K1490" s="6">
        <f>VLOOKUP(B1490,'[1]Current Slope List'!$A$29:$M$1904,11,FALSE)</f>
        <v>0</v>
      </c>
      <c r="L1490" s="5" t="s">
        <v>2616</v>
      </c>
      <c r="M1490" s="5" t="s">
        <v>2617</v>
      </c>
      <c r="N1490" s="5" t="s">
        <v>1697</v>
      </c>
      <c r="O1490" s="7" t="s">
        <v>46</v>
      </c>
      <c r="P1490" s="7">
        <v>70</v>
      </c>
      <c r="Q1490" s="7">
        <v>6</v>
      </c>
      <c r="R1490" s="7">
        <v>30</v>
      </c>
      <c r="S1490" s="7">
        <f t="shared" si="47"/>
        <v>180</v>
      </c>
      <c r="T1490" s="17">
        <v>0</v>
      </c>
      <c r="U1490" s="17">
        <v>0.95</v>
      </c>
      <c r="V1490" s="17">
        <v>0</v>
      </c>
      <c r="W1490" s="17">
        <v>0.05</v>
      </c>
      <c r="X1490" s="17">
        <v>0</v>
      </c>
      <c r="Y1490" s="6" t="s">
        <v>61</v>
      </c>
      <c r="Z1490" s="6" t="s">
        <v>72</v>
      </c>
      <c r="AA1490" s="9" t="s">
        <v>116</v>
      </c>
      <c r="AB1490" s="9" t="s">
        <v>116</v>
      </c>
      <c r="AC1490" s="9" t="s">
        <v>116</v>
      </c>
      <c r="AD1490" s="9" t="s">
        <v>116</v>
      </c>
      <c r="AE1490" s="9" t="s">
        <v>49</v>
      </c>
      <c r="AF1490" s="5">
        <v>1</v>
      </c>
      <c r="AG1490" s="10">
        <f>VLOOKUP(B1490,[1]NPRS!$A$29:$O$1904,10,FALSE)</f>
        <v>979.81</v>
      </c>
      <c r="AH1490" s="5" t="s">
        <v>1698</v>
      </c>
      <c r="AI1490" s="6" t="str">
        <f>IF(VLOOKUP(B1490,'[1]intensive 2019'!$A$2:$E$145,1,TRUE)=B1490,"Y","N")</f>
        <v>N</v>
      </c>
      <c r="AJ1490" s="6" t="s">
        <v>50</v>
      </c>
      <c r="AK1490" s="5">
        <v>10</v>
      </c>
      <c r="AL1490" s="6" t="s">
        <v>50</v>
      </c>
      <c r="AM1490" s="6" t="s">
        <v>50</v>
      </c>
      <c r="AN1490" s="6" t="s">
        <v>50</v>
      </c>
      <c r="AO1490" s="6" t="s">
        <v>50</v>
      </c>
      <c r="AP1490" s="6" t="s">
        <v>50</v>
      </c>
    </row>
    <row r="1491" spans="1:42" hidden="1">
      <c r="A1491" s="5">
        <v>1490</v>
      </c>
      <c r="B1491" s="5" t="s">
        <v>2651</v>
      </c>
      <c r="C1491" s="6" t="str">
        <f>IF(VLOOKUP(B1491,'[1]Current Slope List'!$A$29:$M$1904,1,FALSE)=B1491,"Y","N")</f>
        <v>Y</v>
      </c>
      <c r="D1491" s="5" t="str">
        <f>VLOOKUP(B1491,'[1]Current Slope List'!$A$29:$M$1904,2,FALSE)</f>
        <v>11SE-B/C326</v>
      </c>
      <c r="E1491" s="5">
        <f>VLOOKUP(B1491,'[1]Current Slope List'!$A$29:$M$1904,3,FALSE)</f>
        <v>0</v>
      </c>
      <c r="F1491" s="6" t="str">
        <f t="shared" si="46"/>
        <v>WHOLE</v>
      </c>
      <c r="G1491" s="6" t="str">
        <f>VLOOKUP(B1491,'[1]Current Slope List'!$A$29:$M$1904,4,FALSE)</f>
        <v>E</v>
      </c>
      <c r="H1491" s="6" t="str">
        <f>VLOOKUP(B1491,'[1]Current Slope List'!$A$29:$M$1904,5,FALSE)</f>
        <v>SKW&amp;Is-S</v>
      </c>
      <c r="I1491" s="6" t="s">
        <v>2555</v>
      </c>
      <c r="K1491" s="6">
        <f>VLOOKUP(B1491,'[1]Current Slope List'!$A$29:$M$1904,11,FALSE)</f>
        <v>0</v>
      </c>
      <c r="L1491" s="5" t="s">
        <v>2616</v>
      </c>
      <c r="M1491" s="5" t="s">
        <v>2617</v>
      </c>
      <c r="N1491" s="5" t="s">
        <v>1697</v>
      </c>
      <c r="O1491" s="7" t="s">
        <v>46</v>
      </c>
      <c r="P1491" s="7">
        <v>45</v>
      </c>
      <c r="Q1491" s="7">
        <v>4.5</v>
      </c>
      <c r="R1491" s="7">
        <v>25</v>
      </c>
      <c r="S1491" s="7">
        <f t="shared" si="47"/>
        <v>112.5</v>
      </c>
      <c r="T1491" s="17">
        <v>0</v>
      </c>
      <c r="U1491" s="17">
        <v>1</v>
      </c>
      <c r="V1491" s="17">
        <v>0</v>
      </c>
      <c r="W1491" s="17">
        <v>0</v>
      </c>
      <c r="X1491" s="17">
        <v>0</v>
      </c>
      <c r="Y1491" s="6" t="s">
        <v>61</v>
      </c>
      <c r="Z1491" s="6" t="s">
        <v>62</v>
      </c>
      <c r="AA1491" s="9" t="s">
        <v>116</v>
      </c>
      <c r="AB1491" s="9" t="s">
        <v>116</v>
      </c>
      <c r="AC1491" s="9" t="s">
        <v>116</v>
      </c>
      <c r="AD1491" s="9" t="s">
        <v>116</v>
      </c>
      <c r="AE1491" s="9" t="s">
        <v>49</v>
      </c>
      <c r="AF1491" s="5">
        <v>1</v>
      </c>
      <c r="AG1491" s="10">
        <f>VLOOKUP(B1491,[1]NPRS!$A$29:$O$1904,10,FALSE)</f>
        <v>0</v>
      </c>
      <c r="AH1491" s="5" t="s">
        <v>1698</v>
      </c>
      <c r="AI1491" s="6" t="str">
        <f>IF(VLOOKUP(B1491,'[1]intensive 2019'!$A$2:$E$145,1,TRUE)=B1491,"Y","N")</f>
        <v>N</v>
      </c>
      <c r="AJ1491" s="6" t="s">
        <v>50</v>
      </c>
      <c r="AK1491" s="5">
        <v>3</v>
      </c>
      <c r="AL1491" s="6" t="s">
        <v>50</v>
      </c>
      <c r="AM1491" s="6" t="s">
        <v>50</v>
      </c>
      <c r="AN1491" s="6" t="s">
        <v>50</v>
      </c>
      <c r="AO1491" s="6" t="s">
        <v>50</v>
      </c>
      <c r="AP1491" s="6" t="s">
        <v>50</v>
      </c>
    </row>
    <row r="1492" spans="1:42" hidden="1">
      <c r="A1492" s="5">
        <v>1491</v>
      </c>
      <c r="B1492" s="5" t="s">
        <v>2652</v>
      </c>
      <c r="C1492" s="6" t="str">
        <f>IF(VLOOKUP(B1492,'[1]Current Slope List'!$A$29:$M$1904,1,FALSE)=B1492,"Y","N")</f>
        <v>Y</v>
      </c>
      <c r="D1492" s="5" t="str">
        <f>VLOOKUP(B1492,'[1]Current Slope List'!$A$29:$M$1904,2,FALSE)</f>
        <v>11SE-B/C327</v>
      </c>
      <c r="E1492" s="5">
        <f>VLOOKUP(B1492,'[1]Current Slope List'!$A$29:$M$1904,3,FALSE)</f>
        <v>0</v>
      </c>
      <c r="F1492" s="6" t="str">
        <f t="shared" si="46"/>
        <v>WHOLE</v>
      </c>
      <c r="G1492" s="6" t="str">
        <f>VLOOKUP(B1492,'[1]Current Slope List'!$A$29:$M$1904,4,FALSE)</f>
        <v>E</v>
      </c>
      <c r="H1492" s="6" t="str">
        <f>VLOOKUP(B1492,'[1]Current Slope List'!$A$29:$M$1904,5,FALSE)</f>
        <v>SKW&amp;Is-S</v>
      </c>
      <c r="I1492" s="6" t="s">
        <v>2555</v>
      </c>
      <c r="K1492" s="6">
        <f>VLOOKUP(B1492,'[1]Current Slope List'!$A$29:$M$1904,11,FALSE)</f>
        <v>0</v>
      </c>
      <c r="L1492" s="5" t="s">
        <v>2616</v>
      </c>
      <c r="M1492" s="5" t="s">
        <v>2617</v>
      </c>
      <c r="N1492" s="5" t="s">
        <v>1697</v>
      </c>
      <c r="O1492" s="7" t="s">
        <v>46</v>
      </c>
      <c r="P1492" s="7">
        <v>40</v>
      </c>
      <c r="Q1492" s="7">
        <v>3.5</v>
      </c>
      <c r="R1492" s="7">
        <v>50</v>
      </c>
      <c r="S1492" s="7">
        <f t="shared" si="47"/>
        <v>175</v>
      </c>
      <c r="T1492" s="17">
        <v>0.3</v>
      </c>
      <c r="U1492" s="17">
        <v>0.35</v>
      </c>
      <c r="V1492" s="17">
        <v>0</v>
      </c>
      <c r="W1492" s="17">
        <v>0.35</v>
      </c>
      <c r="X1492" s="17">
        <v>0</v>
      </c>
      <c r="Y1492" s="6" t="s">
        <v>1701</v>
      </c>
      <c r="Z1492" s="6" t="s">
        <v>72</v>
      </c>
      <c r="AA1492" s="9" t="s">
        <v>116</v>
      </c>
      <c r="AB1492" s="9" t="s">
        <v>116</v>
      </c>
      <c r="AC1492" s="9" t="s">
        <v>116</v>
      </c>
      <c r="AD1492" s="9" t="s">
        <v>116</v>
      </c>
      <c r="AE1492" s="9" t="s">
        <v>49</v>
      </c>
      <c r="AF1492" s="5">
        <v>3</v>
      </c>
      <c r="AG1492" s="10">
        <f>VLOOKUP(B1492,[1]NPRS!$A$29:$O$1904,10,FALSE)</f>
        <v>0</v>
      </c>
      <c r="AH1492" s="5" t="s">
        <v>1698</v>
      </c>
      <c r="AI1492" s="6" t="str">
        <f>IF(VLOOKUP(B1492,'[1]intensive 2019'!$A$2:$E$145,1,TRUE)=B1492,"Y","N")</f>
        <v>N</v>
      </c>
      <c r="AJ1492" s="6" t="s">
        <v>50</v>
      </c>
      <c r="AK1492" s="5">
        <v>5</v>
      </c>
      <c r="AL1492" s="6" t="s">
        <v>50</v>
      </c>
      <c r="AM1492" s="6" t="s">
        <v>50</v>
      </c>
      <c r="AN1492" s="6" t="s">
        <v>50</v>
      </c>
      <c r="AO1492" s="6" t="s">
        <v>50</v>
      </c>
      <c r="AP1492" s="6" t="s">
        <v>50</v>
      </c>
    </row>
    <row r="1493" spans="1:42" hidden="1">
      <c r="A1493" s="5">
        <v>1492</v>
      </c>
      <c r="B1493" s="5" t="s">
        <v>2653</v>
      </c>
      <c r="C1493" s="6" t="str">
        <f>IF(VLOOKUP(B1493,'[1]Current Slope List'!$A$29:$M$1904,1,FALSE)=B1493,"Y","N")</f>
        <v>Y</v>
      </c>
      <c r="D1493" s="5" t="str">
        <f>VLOOKUP(B1493,'[1]Current Slope List'!$A$29:$M$1904,2,FALSE)</f>
        <v>11SE-B/CR374</v>
      </c>
      <c r="E1493" s="5">
        <f>VLOOKUP(B1493,'[1]Current Slope List'!$A$29:$M$1904,3,FALSE)</f>
        <v>0</v>
      </c>
      <c r="F1493" s="6" t="str">
        <f t="shared" si="46"/>
        <v>WHOLE</v>
      </c>
      <c r="G1493" s="6" t="str">
        <f>VLOOKUP(B1493,'[1]Current Slope List'!$A$29:$M$1904,4,FALSE)</f>
        <v>E</v>
      </c>
      <c r="H1493" s="6" t="str">
        <f>VLOOKUP(B1493,'[1]Current Slope List'!$A$29:$M$1904,5,FALSE)</f>
        <v>SKW&amp;Is-S</v>
      </c>
      <c r="I1493" s="6" t="s">
        <v>2555</v>
      </c>
      <c r="K1493" s="6">
        <f>VLOOKUP(B1493,'[1]Current Slope List'!$A$29:$M$1904,11,FALSE)</f>
        <v>0</v>
      </c>
      <c r="L1493" s="5" t="s">
        <v>2616</v>
      </c>
      <c r="M1493" s="5" t="s">
        <v>2617</v>
      </c>
      <c r="N1493" s="5" t="s">
        <v>1697</v>
      </c>
      <c r="O1493" s="7" t="s">
        <v>125</v>
      </c>
      <c r="P1493" s="7">
        <v>70</v>
      </c>
      <c r="Q1493" s="7">
        <v>5</v>
      </c>
      <c r="R1493" s="7">
        <v>38</v>
      </c>
      <c r="S1493" s="7">
        <f t="shared" si="47"/>
        <v>190</v>
      </c>
      <c r="T1493" s="17">
        <v>0</v>
      </c>
      <c r="U1493" s="17">
        <v>0</v>
      </c>
      <c r="V1493" s="17">
        <v>0</v>
      </c>
      <c r="W1493" s="17">
        <v>0</v>
      </c>
      <c r="X1493" s="17">
        <v>1</v>
      </c>
      <c r="Y1493" s="6" t="s">
        <v>1701</v>
      </c>
      <c r="Z1493" s="6" t="s">
        <v>62</v>
      </c>
      <c r="AA1493" s="9" t="s">
        <v>758</v>
      </c>
      <c r="AB1493" s="9">
        <v>19</v>
      </c>
      <c r="AC1493" s="9" t="s">
        <v>55</v>
      </c>
      <c r="AD1493" s="9" t="s">
        <v>113</v>
      </c>
      <c r="AE1493" s="9" t="s">
        <v>62</v>
      </c>
      <c r="AF1493" s="5">
        <v>2</v>
      </c>
      <c r="AG1493" s="10">
        <f>VLOOKUP(B1493,[1]NPRS!$A$29:$O$1904,10,FALSE)</f>
        <v>0</v>
      </c>
      <c r="AH1493" s="5" t="s">
        <v>1698</v>
      </c>
      <c r="AI1493" s="6" t="str">
        <f>IF(VLOOKUP(B1493,'[1]intensive 2019'!$A$2:$E$145,1,TRUE)=B1493,"Y","N")</f>
        <v>N</v>
      </c>
      <c r="AJ1493" s="6" t="s">
        <v>50</v>
      </c>
      <c r="AK1493" s="5">
        <v>1</v>
      </c>
      <c r="AL1493" s="6" t="s">
        <v>50</v>
      </c>
      <c r="AM1493" s="6" t="s">
        <v>50</v>
      </c>
      <c r="AN1493" s="6" t="s">
        <v>50</v>
      </c>
      <c r="AO1493" s="6" t="s">
        <v>50</v>
      </c>
      <c r="AP1493" s="6" t="s">
        <v>50</v>
      </c>
    </row>
    <row r="1494" spans="1:42" hidden="1">
      <c r="A1494" s="5">
        <v>1493</v>
      </c>
      <c r="B1494" s="5" t="s">
        <v>2654</v>
      </c>
      <c r="C1494" s="6" t="str">
        <f>IF(VLOOKUP(B1494,'[1]Current Slope List'!$A$29:$M$1904,1,FALSE)=B1494,"Y","N")</f>
        <v>Y</v>
      </c>
      <c r="D1494" s="5" t="str">
        <f>VLOOKUP(B1494,'[1]Current Slope List'!$A$29:$M$1904,2,FALSE)</f>
        <v>11SE-B/C388</v>
      </c>
      <c r="E1494" s="5">
        <f>VLOOKUP(B1494,'[1]Current Slope List'!$A$29:$M$1904,3,FALSE)</f>
        <v>0</v>
      </c>
      <c r="F1494" s="6" t="str">
        <f t="shared" si="46"/>
        <v>WHOLE</v>
      </c>
      <c r="G1494" s="6" t="str">
        <f>VLOOKUP(B1494,'[1]Current Slope List'!$A$29:$M$1904,4,FALSE)</f>
        <v>E</v>
      </c>
      <c r="H1494" s="6" t="str">
        <f>VLOOKUP(B1494,'[1]Current Slope List'!$A$29:$M$1904,5,FALSE)</f>
        <v>SKW&amp;Is-S</v>
      </c>
      <c r="I1494" s="6" t="s">
        <v>2555</v>
      </c>
      <c r="K1494" s="6">
        <f>VLOOKUP(B1494,'[1]Current Slope List'!$A$29:$M$1904,11,FALSE)</f>
        <v>0</v>
      </c>
      <c r="L1494" s="5" t="s">
        <v>2616</v>
      </c>
      <c r="M1494" s="5" t="s">
        <v>2617</v>
      </c>
      <c r="N1494" s="5" t="s">
        <v>1697</v>
      </c>
      <c r="O1494" s="7" t="s">
        <v>46</v>
      </c>
      <c r="P1494" s="7">
        <v>70</v>
      </c>
      <c r="Q1494" s="7">
        <v>15</v>
      </c>
      <c r="R1494" s="7">
        <v>110</v>
      </c>
      <c r="S1494" s="7">
        <f t="shared" si="47"/>
        <v>1650</v>
      </c>
      <c r="T1494" s="17">
        <v>0</v>
      </c>
      <c r="U1494" s="17">
        <v>1</v>
      </c>
      <c r="V1494" s="17">
        <v>0</v>
      </c>
      <c r="W1494" s="17">
        <v>0</v>
      </c>
      <c r="X1494" s="17">
        <v>0</v>
      </c>
      <c r="Y1494" s="6" t="s">
        <v>1701</v>
      </c>
      <c r="Z1494" s="6" t="s">
        <v>62</v>
      </c>
      <c r="AA1494" s="9" t="s">
        <v>116</v>
      </c>
      <c r="AB1494" s="9" t="s">
        <v>116</v>
      </c>
      <c r="AC1494" s="9" t="s">
        <v>116</v>
      </c>
      <c r="AD1494" s="9" t="s">
        <v>116</v>
      </c>
      <c r="AE1494" s="9" t="s">
        <v>49</v>
      </c>
      <c r="AF1494" s="5">
        <v>3</v>
      </c>
      <c r="AG1494" s="10">
        <f>VLOOKUP(B1494,[1]NPRS!$A$29:$O$1904,10,FALSE)</f>
        <v>0</v>
      </c>
      <c r="AH1494" s="5" t="s">
        <v>1698</v>
      </c>
      <c r="AI1494" s="6" t="str">
        <f>IF(VLOOKUP(B1494,'[1]intensive 2019'!$A$2:$E$145,1,TRUE)=B1494,"Y","N")</f>
        <v>N</v>
      </c>
      <c r="AJ1494" s="6" t="s">
        <v>50</v>
      </c>
      <c r="AL1494" s="6" t="s">
        <v>50</v>
      </c>
      <c r="AM1494" s="6" t="s">
        <v>50</v>
      </c>
      <c r="AN1494" s="6" t="s">
        <v>50</v>
      </c>
      <c r="AO1494" s="6" t="s">
        <v>50</v>
      </c>
      <c r="AP1494" s="6" t="s">
        <v>50</v>
      </c>
    </row>
    <row r="1495" spans="1:42" hidden="1">
      <c r="A1495" s="5">
        <v>1494</v>
      </c>
      <c r="B1495" s="5" t="s">
        <v>2655</v>
      </c>
      <c r="C1495" s="6" t="str">
        <f>IF(VLOOKUP(B1495,'[1]Current Slope List'!$A$29:$M$1904,1,FALSE)=B1495,"Y","N")</f>
        <v>Y</v>
      </c>
      <c r="D1495" s="5" t="str">
        <f>VLOOKUP(B1495,'[1]Current Slope List'!$A$29:$M$1904,2,FALSE)</f>
        <v>11SE-B/C389</v>
      </c>
      <c r="E1495" s="5">
        <f>VLOOKUP(B1495,'[1]Current Slope List'!$A$29:$M$1904,3,FALSE)</f>
        <v>0</v>
      </c>
      <c r="F1495" s="6" t="str">
        <f t="shared" si="46"/>
        <v>WHOLE</v>
      </c>
      <c r="G1495" s="6" t="str">
        <f>VLOOKUP(B1495,'[1]Current Slope List'!$A$29:$M$1904,4,FALSE)</f>
        <v>E</v>
      </c>
      <c r="H1495" s="6" t="str">
        <f>VLOOKUP(B1495,'[1]Current Slope List'!$A$29:$M$1904,5,FALSE)</f>
        <v>SKW&amp;Is-S</v>
      </c>
      <c r="I1495" s="6" t="s">
        <v>2555</v>
      </c>
      <c r="K1495" s="6">
        <f>VLOOKUP(B1495,'[1]Current Slope List'!$A$29:$M$1904,11,FALSE)</f>
        <v>0</v>
      </c>
      <c r="L1495" s="5" t="s">
        <v>2616</v>
      </c>
      <c r="M1495" s="5" t="s">
        <v>2617</v>
      </c>
      <c r="N1495" s="5" t="s">
        <v>1697</v>
      </c>
      <c r="O1495" s="7" t="s">
        <v>46</v>
      </c>
      <c r="P1495" s="7">
        <v>70</v>
      </c>
      <c r="Q1495" s="7">
        <v>15</v>
      </c>
      <c r="R1495" s="7">
        <v>110</v>
      </c>
      <c r="S1495" s="7">
        <f t="shared" si="47"/>
        <v>1650</v>
      </c>
      <c r="T1495" s="17">
        <v>0</v>
      </c>
      <c r="U1495" s="17">
        <v>1</v>
      </c>
      <c r="V1495" s="17">
        <v>0</v>
      </c>
      <c r="W1495" s="17">
        <v>0</v>
      </c>
      <c r="X1495" s="17">
        <v>0</v>
      </c>
      <c r="Y1495" s="6" t="s">
        <v>1701</v>
      </c>
      <c r="Z1495" s="6" t="s">
        <v>62</v>
      </c>
      <c r="AA1495" s="9" t="s">
        <v>116</v>
      </c>
      <c r="AB1495" s="9" t="s">
        <v>116</v>
      </c>
      <c r="AC1495" s="9" t="s">
        <v>116</v>
      </c>
      <c r="AD1495" s="9" t="s">
        <v>116</v>
      </c>
      <c r="AE1495" s="9" t="s">
        <v>49</v>
      </c>
      <c r="AF1495" s="5">
        <v>3</v>
      </c>
      <c r="AG1495" s="10">
        <f>VLOOKUP(B1495,[1]NPRS!$A$29:$O$1904,10,FALSE)</f>
        <v>0.04</v>
      </c>
      <c r="AH1495" s="5" t="s">
        <v>1698</v>
      </c>
      <c r="AI1495" s="6" t="str">
        <f>IF(VLOOKUP(B1495,'[1]intensive 2019'!$A$2:$E$145,1,TRUE)=B1495,"Y","N")</f>
        <v>N</v>
      </c>
      <c r="AJ1495" s="6" t="s">
        <v>50</v>
      </c>
      <c r="AL1495" s="6" t="s">
        <v>50</v>
      </c>
      <c r="AM1495" s="6" t="s">
        <v>50</v>
      </c>
      <c r="AN1495" s="6" t="s">
        <v>50</v>
      </c>
      <c r="AO1495" s="6" t="s">
        <v>50</v>
      </c>
      <c r="AP1495" s="6" t="s">
        <v>50</v>
      </c>
    </row>
    <row r="1496" spans="1:42" hidden="1">
      <c r="A1496" s="5">
        <v>1495</v>
      </c>
      <c r="B1496" s="5" t="s">
        <v>2656</v>
      </c>
      <c r="C1496" s="6" t="str">
        <f>IF(VLOOKUP(B1496,'[1]Current Slope List'!$A$29:$M$1904,1,FALSE)=B1496,"Y","N")</f>
        <v>Y</v>
      </c>
      <c r="D1496" s="5" t="str">
        <f>VLOOKUP(B1496,'[1]Current Slope List'!$A$29:$M$1904,2,FALSE)</f>
        <v>11SE-B/C390</v>
      </c>
      <c r="E1496" s="5">
        <f>VLOOKUP(B1496,'[1]Current Slope List'!$A$29:$M$1904,3,FALSE)</f>
        <v>0</v>
      </c>
      <c r="F1496" s="6" t="str">
        <f t="shared" si="46"/>
        <v>WHOLE</v>
      </c>
      <c r="G1496" s="6" t="str">
        <f>VLOOKUP(B1496,'[1]Current Slope List'!$A$29:$M$1904,4,FALSE)</f>
        <v>E</v>
      </c>
      <c r="H1496" s="6" t="str">
        <f>VLOOKUP(B1496,'[1]Current Slope List'!$A$29:$M$1904,5,FALSE)</f>
        <v>SKW&amp;Is-S</v>
      </c>
      <c r="I1496" s="6" t="s">
        <v>2555</v>
      </c>
      <c r="K1496" s="6">
        <f>VLOOKUP(B1496,'[1]Current Slope List'!$A$29:$M$1904,11,FALSE)</f>
        <v>0</v>
      </c>
      <c r="L1496" s="5" t="s">
        <v>2616</v>
      </c>
      <c r="M1496" s="5" t="s">
        <v>2617</v>
      </c>
      <c r="N1496" s="5" t="s">
        <v>1697</v>
      </c>
      <c r="O1496" s="7" t="s">
        <v>46</v>
      </c>
      <c r="P1496" s="7">
        <v>70</v>
      </c>
      <c r="Q1496" s="7">
        <v>12</v>
      </c>
      <c r="R1496" s="7">
        <v>60</v>
      </c>
      <c r="S1496" s="7">
        <f t="shared" si="47"/>
        <v>720</v>
      </c>
      <c r="T1496" s="17">
        <v>0</v>
      </c>
      <c r="U1496" s="17">
        <v>1</v>
      </c>
      <c r="V1496" s="17">
        <v>0</v>
      </c>
      <c r="W1496" s="17">
        <v>0</v>
      </c>
      <c r="X1496" s="17">
        <v>0</v>
      </c>
      <c r="Y1496" s="6" t="s">
        <v>1701</v>
      </c>
      <c r="Z1496" s="6" t="s">
        <v>62</v>
      </c>
      <c r="AA1496" s="9" t="s">
        <v>116</v>
      </c>
      <c r="AB1496" s="9" t="s">
        <v>116</v>
      </c>
      <c r="AC1496" s="9" t="s">
        <v>116</v>
      </c>
      <c r="AD1496" s="9" t="s">
        <v>116</v>
      </c>
      <c r="AE1496" s="9" t="s">
        <v>49</v>
      </c>
      <c r="AF1496" s="5">
        <v>3</v>
      </c>
      <c r="AG1496" s="10">
        <f>VLOOKUP(B1496,[1]NPRS!$A$29:$O$1904,10,FALSE)</f>
        <v>7.0000000000000007E-2</v>
      </c>
      <c r="AH1496" s="5" t="s">
        <v>1698</v>
      </c>
      <c r="AI1496" s="6" t="str">
        <f>IF(VLOOKUP(B1496,'[1]intensive 2019'!$A$2:$E$145,1,TRUE)=B1496,"Y","N")</f>
        <v>N</v>
      </c>
      <c r="AJ1496" s="6" t="s">
        <v>50</v>
      </c>
      <c r="AL1496" s="6" t="s">
        <v>50</v>
      </c>
      <c r="AM1496" s="6" t="s">
        <v>50</v>
      </c>
      <c r="AN1496" s="6" t="s">
        <v>50</v>
      </c>
      <c r="AO1496" s="6" t="s">
        <v>50</v>
      </c>
      <c r="AP1496" s="6" t="s">
        <v>50</v>
      </c>
    </row>
    <row r="1497" spans="1:42" hidden="1">
      <c r="A1497" s="5">
        <v>1496</v>
      </c>
      <c r="B1497" s="5" t="s">
        <v>2657</v>
      </c>
      <c r="C1497" s="6" t="str">
        <f>IF(VLOOKUP(B1497,'[1]Current Slope List'!$A$29:$M$1904,1,FALSE)=B1497,"Y","N")</f>
        <v>Y</v>
      </c>
      <c r="D1497" s="5" t="str">
        <f>VLOOKUP(B1497,'[1]Current Slope List'!$A$29:$M$1904,2,FALSE)</f>
        <v>11SE-B/C391</v>
      </c>
      <c r="E1497" s="5">
        <f>VLOOKUP(B1497,'[1]Current Slope List'!$A$29:$M$1904,3,FALSE)</f>
        <v>0</v>
      </c>
      <c r="F1497" s="6" t="str">
        <f t="shared" si="46"/>
        <v>WHOLE</v>
      </c>
      <c r="G1497" s="6" t="str">
        <f>VLOOKUP(B1497,'[1]Current Slope List'!$A$29:$M$1904,4,FALSE)</f>
        <v>E</v>
      </c>
      <c r="H1497" s="6" t="str">
        <f>VLOOKUP(B1497,'[1]Current Slope List'!$A$29:$M$1904,5,FALSE)</f>
        <v>SKW&amp;Is-S</v>
      </c>
      <c r="I1497" s="6" t="s">
        <v>2555</v>
      </c>
      <c r="K1497" s="6">
        <f>VLOOKUP(B1497,'[1]Current Slope List'!$A$29:$M$1904,11,FALSE)</f>
        <v>0</v>
      </c>
      <c r="L1497" s="5" t="s">
        <v>2616</v>
      </c>
      <c r="M1497" s="5" t="s">
        <v>2584</v>
      </c>
      <c r="N1497" s="5" t="s">
        <v>1697</v>
      </c>
      <c r="O1497" s="7" t="s">
        <v>46</v>
      </c>
      <c r="P1497" s="7">
        <v>85</v>
      </c>
      <c r="Q1497" s="7">
        <v>7</v>
      </c>
      <c r="R1497" s="7">
        <v>45</v>
      </c>
      <c r="S1497" s="7">
        <f t="shared" si="47"/>
        <v>315</v>
      </c>
      <c r="T1497" s="17">
        <v>0</v>
      </c>
      <c r="U1497" s="17">
        <v>1</v>
      </c>
      <c r="V1497" s="17">
        <v>0</v>
      </c>
      <c r="W1497" s="17">
        <v>0</v>
      </c>
      <c r="X1497" s="17">
        <v>0</v>
      </c>
      <c r="Y1497" s="6" t="s">
        <v>1701</v>
      </c>
      <c r="Z1497" s="6" t="s">
        <v>62</v>
      </c>
      <c r="AA1497" s="9" t="s">
        <v>116</v>
      </c>
      <c r="AB1497" s="9" t="s">
        <v>116</v>
      </c>
      <c r="AC1497" s="9" t="s">
        <v>116</v>
      </c>
      <c r="AD1497" s="9" t="s">
        <v>116</v>
      </c>
      <c r="AE1497" s="9" t="s">
        <v>49</v>
      </c>
      <c r="AF1497" s="5">
        <v>3</v>
      </c>
      <c r="AG1497" s="10">
        <f>VLOOKUP(B1497,[1]NPRS!$A$29:$O$1904,10,FALSE)</f>
        <v>0</v>
      </c>
      <c r="AH1497" s="5" t="s">
        <v>1698</v>
      </c>
      <c r="AI1497" s="6" t="str">
        <f>IF(VLOOKUP(B1497,'[1]intensive 2019'!$A$2:$E$145,1,TRUE)=B1497,"Y","N")</f>
        <v>N</v>
      </c>
      <c r="AJ1497" s="6" t="s">
        <v>50</v>
      </c>
      <c r="AL1497" s="6" t="s">
        <v>50</v>
      </c>
      <c r="AM1497" s="6" t="s">
        <v>50</v>
      </c>
      <c r="AN1497" s="6" t="s">
        <v>50</v>
      </c>
      <c r="AO1497" s="6" t="s">
        <v>50</v>
      </c>
      <c r="AP1497" s="6" t="s">
        <v>50</v>
      </c>
    </row>
    <row r="1498" spans="1:42" hidden="1">
      <c r="A1498" s="5">
        <v>1497</v>
      </c>
      <c r="B1498" s="5" t="s">
        <v>2658</v>
      </c>
      <c r="C1498" s="6" t="str">
        <f>IF(VLOOKUP(B1498,'[1]Current Slope List'!$A$29:$M$1904,1,FALSE)=B1498,"Y","N")</f>
        <v>Y</v>
      </c>
      <c r="D1498" s="5" t="str">
        <f>VLOOKUP(B1498,'[1]Current Slope List'!$A$29:$M$1904,2,FALSE)</f>
        <v>11SE-B/C409</v>
      </c>
      <c r="E1498" s="5">
        <f>VLOOKUP(B1498,'[1]Current Slope List'!$A$29:$M$1904,3,FALSE)</f>
        <v>0</v>
      </c>
      <c r="F1498" s="6" t="str">
        <f t="shared" si="46"/>
        <v>WHOLE</v>
      </c>
      <c r="G1498" s="6" t="str">
        <f>VLOOKUP(B1498,'[1]Current Slope List'!$A$29:$M$1904,4,FALSE)</f>
        <v>E</v>
      </c>
      <c r="H1498" s="6" t="str">
        <f>VLOOKUP(B1498,'[1]Current Slope List'!$A$29:$M$1904,5,FALSE)</f>
        <v>SKW&amp;Is-S</v>
      </c>
      <c r="I1498" s="6" t="s">
        <v>2555</v>
      </c>
      <c r="K1498" s="6">
        <f>VLOOKUP(B1498,'[1]Current Slope List'!$A$29:$M$1904,11,FALSE)</f>
        <v>0</v>
      </c>
      <c r="L1498" s="5" t="s">
        <v>2616</v>
      </c>
      <c r="M1498" s="5" t="s">
        <v>2617</v>
      </c>
      <c r="N1498" s="5" t="s">
        <v>1697</v>
      </c>
      <c r="O1498" s="7" t="s">
        <v>46</v>
      </c>
      <c r="P1498" s="7">
        <v>70</v>
      </c>
      <c r="Q1498" s="7">
        <v>4</v>
      </c>
      <c r="R1498" s="7">
        <v>18</v>
      </c>
      <c r="S1498" s="7">
        <f t="shared" si="47"/>
        <v>72</v>
      </c>
      <c r="T1498" s="17">
        <v>0.2</v>
      </c>
      <c r="U1498" s="17">
        <v>0.8</v>
      </c>
      <c r="V1498" s="17">
        <v>0</v>
      </c>
      <c r="W1498" s="17">
        <v>0</v>
      </c>
      <c r="X1498" s="17">
        <v>0</v>
      </c>
      <c r="Y1498" s="6" t="s">
        <v>1701</v>
      </c>
      <c r="Z1498" s="6" t="s">
        <v>62</v>
      </c>
      <c r="AA1498" s="9" t="s">
        <v>116</v>
      </c>
      <c r="AB1498" s="9" t="s">
        <v>116</v>
      </c>
      <c r="AC1498" s="9" t="s">
        <v>116</v>
      </c>
      <c r="AD1498" s="9" t="s">
        <v>116</v>
      </c>
      <c r="AE1498" s="9" t="s">
        <v>49</v>
      </c>
      <c r="AF1498" s="5">
        <v>1</v>
      </c>
      <c r="AG1498" s="10">
        <f>VLOOKUP(B1498,[1]NPRS!$A$29:$O$1904,10,FALSE)</f>
        <v>32.659999999999997</v>
      </c>
      <c r="AH1498" s="5" t="s">
        <v>1698</v>
      </c>
      <c r="AI1498" s="6" t="str">
        <f>IF(VLOOKUP(B1498,'[1]intensive 2019'!$A$2:$E$145,1,TRUE)=B1498,"Y","N")</f>
        <v>N</v>
      </c>
      <c r="AJ1498" s="6" t="s">
        <v>50</v>
      </c>
      <c r="AK1498" s="5">
        <v>0</v>
      </c>
      <c r="AL1498" s="6" t="s">
        <v>50</v>
      </c>
      <c r="AM1498" s="6" t="s">
        <v>50</v>
      </c>
      <c r="AN1498" s="6" t="s">
        <v>50</v>
      </c>
      <c r="AO1498" s="6" t="s">
        <v>50</v>
      </c>
      <c r="AP1498" s="6" t="s">
        <v>50</v>
      </c>
    </row>
    <row r="1499" spans="1:42" hidden="1">
      <c r="A1499" s="5">
        <v>1498</v>
      </c>
      <c r="B1499" s="5" t="s">
        <v>2659</v>
      </c>
      <c r="C1499" s="6" t="str">
        <f>IF(VLOOKUP(B1499,'[1]Current Slope List'!$A$29:$M$1904,1,FALSE)=B1499,"Y","N")</f>
        <v>Y</v>
      </c>
      <c r="D1499" s="5" t="str">
        <f>VLOOKUP(B1499,'[1]Current Slope List'!$A$29:$M$1904,2,FALSE)</f>
        <v>11SE-B/C410</v>
      </c>
      <c r="E1499" s="5">
        <f>VLOOKUP(B1499,'[1]Current Slope List'!$A$29:$M$1904,3,FALSE)</f>
        <v>0</v>
      </c>
      <c r="F1499" s="6" t="str">
        <f t="shared" si="46"/>
        <v>WHOLE</v>
      </c>
      <c r="G1499" s="6" t="str">
        <f>VLOOKUP(B1499,'[1]Current Slope List'!$A$29:$M$1904,4,FALSE)</f>
        <v>E</v>
      </c>
      <c r="H1499" s="6" t="str">
        <f>VLOOKUP(B1499,'[1]Current Slope List'!$A$29:$M$1904,5,FALSE)</f>
        <v>SKW&amp;Is-S</v>
      </c>
      <c r="I1499" s="6" t="s">
        <v>2555</v>
      </c>
      <c r="K1499" s="6">
        <f>VLOOKUP(B1499,'[1]Current Slope List'!$A$29:$M$1904,11,FALSE)</f>
        <v>0</v>
      </c>
      <c r="L1499" s="5" t="s">
        <v>2616</v>
      </c>
      <c r="M1499" s="5" t="s">
        <v>2617</v>
      </c>
      <c r="N1499" s="5" t="s">
        <v>1697</v>
      </c>
      <c r="O1499" s="7" t="s">
        <v>46</v>
      </c>
      <c r="P1499" s="7">
        <v>60</v>
      </c>
      <c r="Q1499" s="7">
        <v>3</v>
      </c>
      <c r="R1499" s="7">
        <v>10</v>
      </c>
      <c r="S1499" s="7">
        <f t="shared" si="47"/>
        <v>30</v>
      </c>
      <c r="T1499" s="17">
        <v>0</v>
      </c>
      <c r="U1499" s="17">
        <v>0</v>
      </c>
      <c r="V1499" s="17">
        <v>0</v>
      </c>
      <c r="W1499" s="17">
        <v>0</v>
      </c>
      <c r="X1499" s="17">
        <v>1</v>
      </c>
      <c r="Y1499" s="6" t="s">
        <v>1701</v>
      </c>
      <c r="Z1499" s="6" t="s">
        <v>62</v>
      </c>
      <c r="AA1499" s="9" t="s">
        <v>116</v>
      </c>
      <c r="AB1499" s="9" t="s">
        <v>116</v>
      </c>
      <c r="AC1499" s="9" t="s">
        <v>116</v>
      </c>
      <c r="AD1499" s="9" t="s">
        <v>116</v>
      </c>
      <c r="AE1499" s="9" t="s">
        <v>49</v>
      </c>
      <c r="AF1499" s="5">
        <v>3</v>
      </c>
      <c r="AG1499" s="10">
        <f>VLOOKUP(B1499,[1]NPRS!$A$29:$O$1904,10,FALSE)</f>
        <v>0</v>
      </c>
      <c r="AH1499" s="5" t="s">
        <v>1728</v>
      </c>
      <c r="AI1499" s="6" t="str">
        <f>IF(VLOOKUP(B1499,'[1]intensive 2019'!$A$2:$E$145,1,TRUE)=B1499,"Y","N")</f>
        <v>N</v>
      </c>
      <c r="AJ1499" s="6" t="s">
        <v>50</v>
      </c>
      <c r="AL1499" s="6" t="s">
        <v>50</v>
      </c>
      <c r="AM1499" s="6" t="s">
        <v>50</v>
      </c>
      <c r="AN1499" s="6" t="s">
        <v>50</v>
      </c>
      <c r="AO1499" s="6" t="s">
        <v>50</v>
      </c>
      <c r="AP1499" s="6" t="s">
        <v>50</v>
      </c>
    </row>
    <row r="1500" spans="1:42" hidden="1">
      <c r="A1500" s="5">
        <v>1499</v>
      </c>
      <c r="B1500" s="5" t="s">
        <v>2660</v>
      </c>
      <c r="C1500" s="6" t="str">
        <f>IF(VLOOKUP(B1500,'[1]Current Slope List'!$A$29:$M$1904,1,FALSE)=B1500,"Y","N")</f>
        <v>Y</v>
      </c>
      <c r="D1500" s="5" t="str">
        <f>VLOOKUP(B1500,'[1]Current Slope List'!$A$29:$M$1904,2,FALSE)</f>
        <v>11SE-B/C596</v>
      </c>
      <c r="E1500" s="5">
        <f>VLOOKUP(B1500,'[1]Current Slope List'!$A$29:$M$1904,3,FALSE)</f>
        <v>0</v>
      </c>
      <c r="F1500" s="6" t="str">
        <f t="shared" si="46"/>
        <v>WHOLE</v>
      </c>
      <c r="G1500" s="6" t="str">
        <f>VLOOKUP(B1500,'[1]Current Slope List'!$A$29:$M$1904,4,FALSE)</f>
        <v>E</v>
      </c>
      <c r="H1500" s="6" t="str">
        <f>VLOOKUP(B1500,'[1]Current Slope List'!$A$29:$M$1904,5,FALSE)</f>
        <v>SKW&amp;Is-S</v>
      </c>
      <c r="I1500" s="6" t="s">
        <v>2555</v>
      </c>
      <c r="K1500" s="6">
        <f>VLOOKUP(B1500,'[1]Current Slope List'!$A$29:$M$1904,11,FALSE)</f>
        <v>0</v>
      </c>
      <c r="L1500" s="5" t="s">
        <v>2616</v>
      </c>
      <c r="M1500" s="5" t="s">
        <v>2617</v>
      </c>
      <c r="N1500" s="5" t="s">
        <v>1697</v>
      </c>
      <c r="O1500" s="7" t="s">
        <v>46</v>
      </c>
      <c r="P1500" s="7">
        <v>60</v>
      </c>
      <c r="Q1500" s="7">
        <v>3.2</v>
      </c>
      <c r="R1500" s="7">
        <v>40</v>
      </c>
      <c r="S1500" s="7">
        <f t="shared" si="47"/>
        <v>128</v>
      </c>
      <c r="T1500" s="17">
        <v>0</v>
      </c>
      <c r="U1500" s="17">
        <v>0</v>
      </c>
      <c r="V1500" s="17">
        <v>0</v>
      </c>
      <c r="W1500" s="17">
        <v>1</v>
      </c>
      <c r="X1500" s="17">
        <v>0</v>
      </c>
      <c r="Y1500" s="6" t="s">
        <v>183</v>
      </c>
      <c r="Z1500" s="6" t="s">
        <v>72</v>
      </c>
      <c r="AA1500" s="9" t="s">
        <v>116</v>
      </c>
      <c r="AB1500" s="9" t="s">
        <v>116</v>
      </c>
      <c r="AC1500" s="9" t="s">
        <v>116</v>
      </c>
      <c r="AD1500" s="9" t="s">
        <v>116</v>
      </c>
      <c r="AE1500" s="9" t="s">
        <v>49</v>
      </c>
      <c r="AF1500" s="5">
        <v>3</v>
      </c>
      <c r="AG1500" s="10">
        <f>VLOOKUP(B1500,[1]NPRS!$A$29:$O$1904,10,FALSE)</f>
        <v>0</v>
      </c>
      <c r="AH1500" s="5" t="s">
        <v>1728</v>
      </c>
      <c r="AI1500" s="6" t="str">
        <f>IF(VLOOKUP(B1500,'[1]intensive 2019'!$A$2:$E$145,1,TRUE)=B1500,"Y","N")</f>
        <v>N</v>
      </c>
      <c r="AJ1500" s="6" t="s">
        <v>50</v>
      </c>
      <c r="AL1500" s="6" t="s">
        <v>50</v>
      </c>
      <c r="AM1500" s="6" t="s">
        <v>50</v>
      </c>
      <c r="AN1500" s="6" t="s">
        <v>50</v>
      </c>
      <c r="AO1500" s="6" t="s">
        <v>50</v>
      </c>
      <c r="AP1500" s="6" t="s">
        <v>50</v>
      </c>
    </row>
    <row r="1501" spans="1:42" hidden="1">
      <c r="A1501" s="5">
        <v>1500</v>
      </c>
      <c r="B1501" s="5" t="s">
        <v>2661</v>
      </c>
      <c r="C1501" s="6" t="str">
        <f>IF(VLOOKUP(B1501,'[1]Current Slope List'!$A$29:$M$1904,1,FALSE)=B1501,"Y","N")</f>
        <v>Y</v>
      </c>
      <c r="D1501" s="5" t="str">
        <f>VLOOKUP(B1501,'[1]Current Slope List'!$A$29:$M$1904,2,FALSE)</f>
        <v>11SE-B/C71</v>
      </c>
      <c r="E1501" s="5">
        <f>VLOOKUP(B1501,'[1]Current Slope List'!$A$29:$M$1904,3,FALSE)</f>
        <v>0</v>
      </c>
      <c r="F1501" s="6" t="str">
        <f t="shared" si="46"/>
        <v>WHOLE</v>
      </c>
      <c r="G1501" s="6" t="str">
        <f>VLOOKUP(B1501,'[1]Current Slope List'!$A$29:$M$1904,4,FALSE)</f>
        <v>E</v>
      </c>
      <c r="H1501" s="6" t="str">
        <f>VLOOKUP(B1501,'[1]Current Slope List'!$A$29:$M$1904,5,FALSE)</f>
        <v>SKW&amp;Is-S</v>
      </c>
      <c r="I1501" s="6" t="s">
        <v>2555</v>
      </c>
      <c r="K1501" s="6">
        <f>VLOOKUP(B1501,'[1]Current Slope List'!$A$29:$M$1904,11,FALSE)</f>
        <v>0</v>
      </c>
      <c r="L1501" s="5" t="s">
        <v>2616</v>
      </c>
      <c r="M1501" s="5" t="s">
        <v>2617</v>
      </c>
      <c r="N1501" s="5" t="s">
        <v>1697</v>
      </c>
      <c r="O1501" s="7" t="s">
        <v>46</v>
      </c>
      <c r="P1501" s="7">
        <v>50</v>
      </c>
      <c r="Q1501" s="7">
        <v>18.600000000000001</v>
      </c>
      <c r="R1501" s="7">
        <v>100</v>
      </c>
      <c r="S1501" s="7">
        <f t="shared" si="47"/>
        <v>1860.0000000000002</v>
      </c>
      <c r="T1501" s="17">
        <v>0</v>
      </c>
      <c r="U1501" s="17">
        <v>0.5</v>
      </c>
      <c r="V1501" s="17">
        <v>0</v>
      </c>
      <c r="W1501" s="17">
        <v>0.5</v>
      </c>
      <c r="X1501" s="17">
        <v>0</v>
      </c>
      <c r="Y1501" s="6" t="s">
        <v>1701</v>
      </c>
      <c r="Z1501" s="6" t="s">
        <v>72</v>
      </c>
      <c r="AA1501" s="9" t="s">
        <v>116</v>
      </c>
      <c r="AB1501" s="9" t="s">
        <v>116</v>
      </c>
      <c r="AC1501" s="9" t="s">
        <v>116</v>
      </c>
      <c r="AD1501" s="9" t="s">
        <v>116</v>
      </c>
      <c r="AE1501" s="9" t="s">
        <v>49</v>
      </c>
      <c r="AF1501" s="5">
        <v>2</v>
      </c>
      <c r="AG1501" s="10">
        <f>VLOOKUP(B1501,[1]NPRS!$A$29:$O$1904,10,FALSE)</f>
        <v>2.16</v>
      </c>
      <c r="AH1501" s="5" t="s">
        <v>1698</v>
      </c>
      <c r="AI1501" s="6" t="str">
        <f>IF(VLOOKUP(B1501,'[1]intensive 2019'!$A$2:$E$145,1,TRUE)=B1501,"Y","N")</f>
        <v>N</v>
      </c>
      <c r="AJ1501" s="6" t="s">
        <v>50</v>
      </c>
      <c r="AK1501" s="5">
        <v>45</v>
      </c>
      <c r="AL1501" s="6" t="s">
        <v>50</v>
      </c>
      <c r="AM1501" s="6" t="s">
        <v>50</v>
      </c>
      <c r="AN1501" s="6" t="s">
        <v>50</v>
      </c>
      <c r="AO1501" s="6" t="str">
        <f>IF(VLOOKUP(B1501,[1]Roadside!$B$2:$D$186,1,FALSE)=B1501,"Y","N")</f>
        <v>Y</v>
      </c>
      <c r="AP1501" s="6" t="s">
        <v>50</v>
      </c>
    </row>
    <row r="1502" spans="1:42" hidden="1">
      <c r="A1502" s="5">
        <v>1501</v>
      </c>
      <c r="B1502" s="5" t="s">
        <v>2662</v>
      </c>
      <c r="C1502" s="6" t="str">
        <f>IF(VLOOKUP(B1502,'[1]Current Slope List'!$A$29:$M$1904,1,FALSE)=B1502,"Y","N")</f>
        <v>Y</v>
      </c>
      <c r="D1502" s="5" t="str">
        <f>VLOOKUP(B1502,'[1]Current Slope List'!$A$29:$M$1904,2,FALSE)</f>
        <v>11SE-B/C72</v>
      </c>
      <c r="E1502" s="5">
        <f>VLOOKUP(B1502,'[1]Current Slope List'!$A$29:$M$1904,3,FALSE)</f>
        <v>0</v>
      </c>
      <c r="F1502" s="6" t="str">
        <f t="shared" si="46"/>
        <v>WHOLE</v>
      </c>
      <c r="G1502" s="6" t="str">
        <f>VLOOKUP(B1502,'[1]Current Slope List'!$A$29:$M$1904,4,FALSE)</f>
        <v>E</v>
      </c>
      <c r="H1502" s="6" t="str">
        <f>VLOOKUP(B1502,'[1]Current Slope List'!$A$29:$M$1904,5,FALSE)</f>
        <v>SKW&amp;Is-S</v>
      </c>
      <c r="I1502" s="6" t="s">
        <v>2555</v>
      </c>
      <c r="K1502" s="6">
        <f>VLOOKUP(B1502,'[1]Current Slope List'!$A$29:$M$1904,11,FALSE)</f>
        <v>0</v>
      </c>
      <c r="L1502" s="5" t="s">
        <v>2616</v>
      </c>
      <c r="M1502" s="5" t="s">
        <v>2617</v>
      </c>
      <c r="N1502" s="5" t="s">
        <v>1697</v>
      </c>
      <c r="O1502" s="7" t="s">
        <v>46</v>
      </c>
      <c r="P1502" s="7">
        <v>30</v>
      </c>
      <c r="Q1502" s="7">
        <v>4.7</v>
      </c>
      <c r="R1502" s="7">
        <v>90</v>
      </c>
      <c r="S1502" s="7">
        <f t="shared" si="47"/>
        <v>423</v>
      </c>
      <c r="T1502" s="17">
        <v>0</v>
      </c>
      <c r="U1502" s="17">
        <v>0.45</v>
      </c>
      <c r="V1502" s="17">
        <v>0</v>
      </c>
      <c r="W1502" s="17">
        <v>0.55000000000000004</v>
      </c>
      <c r="X1502" s="17">
        <v>0</v>
      </c>
      <c r="Y1502" s="6" t="s">
        <v>61</v>
      </c>
      <c r="Z1502" s="6" t="s">
        <v>72</v>
      </c>
      <c r="AA1502" s="9" t="s">
        <v>116</v>
      </c>
      <c r="AB1502" s="9" t="s">
        <v>116</v>
      </c>
      <c r="AC1502" s="9" t="s">
        <v>116</v>
      </c>
      <c r="AD1502" s="9" t="s">
        <v>116</v>
      </c>
      <c r="AE1502" s="9" t="s">
        <v>49</v>
      </c>
      <c r="AF1502" s="5">
        <v>3</v>
      </c>
      <c r="AG1502" s="10">
        <f>VLOOKUP(B1502,[1]NPRS!$A$29:$O$1904,10,FALSE)</f>
        <v>0</v>
      </c>
      <c r="AH1502" s="5" t="s">
        <v>1698</v>
      </c>
      <c r="AI1502" s="6" t="str">
        <f>IF(VLOOKUP(B1502,'[1]intensive 2019'!$A$2:$E$145,1,TRUE)=B1502,"Y","N")</f>
        <v>N</v>
      </c>
      <c r="AJ1502" s="6" t="s">
        <v>50</v>
      </c>
      <c r="AK1502" s="5">
        <v>22</v>
      </c>
      <c r="AL1502" s="6" t="s">
        <v>50</v>
      </c>
      <c r="AM1502" s="6" t="s">
        <v>50</v>
      </c>
      <c r="AN1502" s="6" t="s">
        <v>50</v>
      </c>
      <c r="AO1502" s="6" t="str">
        <f>IF(VLOOKUP(B1502,[1]Roadside!$B$2:$D$186,1,FALSE)=B1502,"Y","N")</f>
        <v>Y</v>
      </c>
      <c r="AP1502" s="6" t="s">
        <v>50</v>
      </c>
    </row>
    <row r="1503" spans="1:42" hidden="1">
      <c r="A1503" s="5">
        <v>1502</v>
      </c>
      <c r="B1503" s="5" t="s">
        <v>2663</v>
      </c>
      <c r="C1503" s="6" t="str">
        <f>IF(VLOOKUP(B1503,'[1]Current Slope List'!$A$29:$M$1904,1,FALSE)=B1503,"Y","N")</f>
        <v>Y</v>
      </c>
      <c r="D1503" s="5" t="str">
        <f>VLOOKUP(B1503,'[1]Current Slope List'!$A$29:$M$1904,2,FALSE)</f>
        <v>11SE-B/FR110</v>
      </c>
      <c r="E1503" s="5">
        <f>VLOOKUP(B1503,'[1]Current Slope List'!$A$29:$M$1904,3,FALSE)</f>
        <v>0</v>
      </c>
      <c r="F1503" s="6" t="str">
        <f t="shared" si="46"/>
        <v>WHOLE</v>
      </c>
      <c r="G1503" s="6" t="str">
        <f>VLOOKUP(B1503,'[1]Current Slope List'!$A$29:$M$1904,4,FALSE)</f>
        <v>E</v>
      </c>
      <c r="H1503" s="6" t="str">
        <f>VLOOKUP(B1503,'[1]Current Slope List'!$A$29:$M$1904,5,FALSE)</f>
        <v>SKW&amp;Is-S</v>
      </c>
      <c r="I1503" s="6" t="s">
        <v>2555</v>
      </c>
      <c r="K1503" s="6">
        <f>VLOOKUP(B1503,'[1]Current Slope List'!$A$29:$M$1904,11,FALSE)</f>
        <v>0</v>
      </c>
      <c r="L1503" s="5" t="s">
        <v>2616</v>
      </c>
      <c r="M1503" s="5" t="s">
        <v>2617</v>
      </c>
      <c r="N1503" s="5" t="s">
        <v>1697</v>
      </c>
      <c r="O1503" s="7" t="s">
        <v>46</v>
      </c>
      <c r="P1503" s="7">
        <v>25</v>
      </c>
      <c r="Q1503" s="7">
        <v>3</v>
      </c>
      <c r="R1503" s="7">
        <v>75</v>
      </c>
      <c r="S1503" s="7">
        <f t="shared" si="47"/>
        <v>225</v>
      </c>
      <c r="T1503" s="17">
        <v>0</v>
      </c>
      <c r="U1503" s="17">
        <v>1</v>
      </c>
      <c r="V1503" s="17">
        <v>0</v>
      </c>
      <c r="W1503" s="17">
        <v>0</v>
      </c>
      <c r="X1503" s="17">
        <v>0</v>
      </c>
      <c r="Y1503" s="6" t="s">
        <v>61</v>
      </c>
      <c r="Z1503" s="6" t="s">
        <v>62</v>
      </c>
      <c r="AA1503" s="9" t="s">
        <v>2664</v>
      </c>
      <c r="AB1503" s="9" t="s">
        <v>2665</v>
      </c>
      <c r="AC1503" s="9" t="s">
        <v>2666</v>
      </c>
      <c r="AD1503" s="9" t="s">
        <v>2667</v>
      </c>
      <c r="AE1503" s="9" t="s">
        <v>1849</v>
      </c>
      <c r="AF1503" s="5">
        <v>1</v>
      </c>
      <c r="AG1503" s="10">
        <f>VLOOKUP(B1503,[1]NPRS!$A$29:$O$1904,10,FALSE)</f>
        <v>0.26</v>
      </c>
      <c r="AH1503" s="5" t="s">
        <v>1698</v>
      </c>
      <c r="AI1503" s="6" t="str">
        <f>IF(VLOOKUP(B1503,'[1]intensive 2019'!$A$2:$E$145,1,TRUE)=B1503,"Y","N")</f>
        <v>N</v>
      </c>
      <c r="AJ1503" s="6" t="s">
        <v>50</v>
      </c>
      <c r="AK1503" s="5">
        <v>1</v>
      </c>
      <c r="AL1503" s="6" t="s">
        <v>50</v>
      </c>
      <c r="AM1503" s="6" t="s">
        <v>50</v>
      </c>
      <c r="AN1503" s="6" t="s">
        <v>50</v>
      </c>
      <c r="AO1503" s="6" t="s">
        <v>50</v>
      </c>
      <c r="AP1503" s="6" t="s">
        <v>50</v>
      </c>
    </row>
    <row r="1504" spans="1:42" hidden="1">
      <c r="A1504" s="5">
        <v>1503</v>
      </c>
      <c r="B1504" s="5" t="s">
        <v>2668</v>
      </c>
      <c r="C1504" s="6" t="str">
        <f>IF(VLOOKUP(B1504,'[1]Current Slope List'!$A$29:$M$1904,1,FALSE)=B1504,"Y","N")</f>
        <v>Y</v>
      </c>
      <c r="D1504" s="5" t="str">
        <f>VLOOKUP(B1504,'[1]Current Slope List'!$A$29:$M$1904,2,FALSE)</f>
        <v>11SE-B/F112</v>
      </c>
      <c r="E1504" s="5">
        <f>VLOOKUP(B1504,'[1]Current Slope List'!$A$29:$M$1904,3,FALSE)</f>
        <v>0</v>
      </c>
      <c r="F1504" s="6" t="str">
        <f t="shared" si="46"/>
        <v>WHOLE</v>
      </c>
      <c r="G1504" s="6" t="str">
        <f>VLOOKUP(B1504,'[1]Current Slope List'!$A$29:$M$1904,4,FALSE)</f>
        <v>E</v>
      </c>
      <c r="H1504" s="6" t="str">
        <f>VLOOKUP(B1504,'[1]Current Slope List'!$A$29:$M$1904,5,FALSE)</f>
        <v>SKW&amp;Is-S</v>
      </c>
      <c r="I1504" s="6" t="s">
        <v>2555</v>
      </c>
      <c r="K1504" s="6">
        <f>VLOOKUP(B1504,'[1]Current Slope List'!$A$29:$M$1904,11,FALSE)</f>
        <v>0</v>
      </c>
      <c r="L1504" s="5" t="s">
        <v>2616</v>
      </c>
      <c r="M1504" s="5" t="s">
        <v>2617</v>
      </c>
      <c r="N1504" s="5" t="s">
        <v>1697</v>
      </c>
      <c r="O1504" s="7" t="s">
        <v>125</v>
      </c>
      <c r="P1504" s="7">
        <v>35</v>
      </c>
      <c r="Q1504" s="7">
        <v>11</v>
      </c>
      <c r="R1504" s="7">
        <v>24</v>
      </c>
      <c r="S1504" s="7">
        <f t="shared" si="47"/>
        <v>264</v>
      </c>
      <c r="T1504" s="17">
        <v>0</v>
      </c>
      <c r="U1504" s="17">
        <v>1</v>
      </c>
      <c r="V1504" s="17">
        <v>0</v>
      </c>
      <c r="W1504" s="17">
        <v>0</v>
      </c>
      <c r="X1504" s="17">
        <v>0</v>
      </c>
      <c r="Y1504" s="6" t="s">
        <v>61</v>
      </c>
      <c r="Z1504" s="6" t="s">
        <v>62</v>
      </c>
      <c r="AA1504" s="9" t="s">
        <v>116</v>
      </c>
      <c r="AB1504" s="9" t="s">
        <v>116</v>
      </c>
      <c r="AC1504" s="9" t="s">
        <v>116</v>
      </c>
      <c r="AD1504" s="9" t="s">
        <v>116</v>
      </c>
      <c r="AE1504" s="9" t="s">
        <v>49</v>
      </c>
      <c r="AF1504" s="5">
        <v>3</v>
      </c>
      <c r="AG1504" s="10">
        <f>VLOOKUP(B1504,[1]NPRS!$A$29:$O$1904,10,FALSE)</f>
        <v>0</v>
      </c>
      <c r="AH1504" s="5" t="s">
        <v>1698</v>
      </c>
      <c r="AI1504" s="6" t="str">
        <f>IF(VLOOKUP(B1504,'[1]intensive 2019'!$A$2:$E$145,1,TRUE)=B1504,"Y","N")</f>
        <v>N</v>
      </c>
      <c r="AJ1504" s="6" t="s">
        <v>50</v>
      </c>
      <c r="AK1504" s="5">
        <v>20</v>
      </c>
      <c r="AL1504" s="6" t="s">
        <v>50</v>
      </c>
      <c r="AM1504" s="6" t="s">
        <v>50</v>
      </c>
      <c r="AN1504" s="6" t="s">
        <v>50</v>
      </c>
      <c r="AO1504" s="6" t="s">
        <v>50</v>
      </c>
      <c r="AP1504" s="6" t="s">
        <v>50</v>
      </c>
    </row>
    <row r="1505" spans="1:42" hidden="1">
      <c r="A1505" s="5">
        <v>1504</v>
      </c>
      <c r="B1505" s="5" t="s">
        <v>2669</v>
      </c>
      <c r="C1505" s="6" t="str">
        <f>IF(VLOOKUP(B1505,'[1]Current Slope List'!$A$29:$M$1904,1,FALSE)=B1505,"Y","N")</f>
        <v>Y</v>
      </c>
      <c r="D1505" s="5" t="str">
        <f>VLOOKUP(B1505,'[1]Current Slope List'!$A$29:$M$1904,2,FALSE)</f>
        <v>11SE-B/F117</v>
      </c>
      <c r="E1505" s="5">
        <f>VLOOKUP(B1505,'[1]Current Slope List'!$A$29:$M$1904,3,FALSE)</f>
        <v>0</v>
      </c>
      <c r="F1505" s="6" t="str">
        <f t="shared" si="46"/>
        <v>WHOLE</v>
      </c>
      <c r="G1505" s="6" t="str">
        <f>VLOOKUP(B1505,'[1]Current Slope List'!$A$29:$M$1904,4,FALSE)</f>
        <v>E</v>
      </c>
      <c r="H1505" s="6" t="str">
        <f>VLOOKUP(B1505,'[1]Current Slope List'!$A$29:$M$1904,5,FALSE)</f>
        <v>SKW&amp;Is-S</v>
      </c>
      <c r="I1505" s="6" t="s">
        <v>2555</v>
      </c>
      <c r="K1505" s="6">
        <f>VLOOKUP(B1505,'[1]Current Slope List'!$A$29:$M$1904,11,FALSE)</f>
        <v>0</v>
      </c>
      <c r="L1505" s="5" t="s">
        <v>2616</v>
      </c>
      <c r="M1505" s="5" t="s">
        <v>2617</v>
      </c>
      <c r="N1505" s="5" t="s">
        <v>1697</v>
      </c>
      <c r="O1505" s="7" t="s">
        <v>46</v>
      </c>
      <c r="P1505" s="7">
        <v>60</v>
      </c>
      <c r="Q1505" s="7">
        <v>5</v>
      </c>
      <c r="R1505" s="7">
        <v>70</v>
      </c>
      <c r="S1505" s="7">
        <f t="shared" si="47"/>
        <v>350</v>
      </c>
      <c r="T1505" s="17">
        <v>0</v>
      </c>
      <c r="U1505" s="17">
        <v>0</v>
      </c>
      <c r="V1505" s="17">
        <v>0</v>
      </c>
      <c r="W1505" s="17">
        <v>0</v>
      </c>
      <c r="X1505" s="17">
        <v>1</v>
      </c>
      <c r="Y1505" s="6" t="s">
        <v>61</v>
      </c>
      <c r="Z1505" s="6" t="s">
        <v>62</v>
      </c>
      <c r="AA1505" s="9" t="s">
        <v>116</v>
      </c>
      <c r="AB1505" s="9" t="s">
        <v>116</v>
      </c>
      <c r="AC1505" s="9" t="s">
        <v>116</v>
      </c>
      <c r="AD1505" s="9" t="s">
        <v>116</v>
      </c>
      <c r="AE1505" s="9" t="s">
        <v>49</v>
      </c>
      <c r="AF1505" s="5">
        <v>2</v>
      </c>
      <c r="AG1505" s="10">
        <f>VLOOKUP(B1505,[1]NPRS!$A$29:$O$1904,10,FALSE)</f>
        <v>0.22</v>
      </c>
      <c r="AH1505" s="5" t="s">
        <v>1698</v>
      </c>
      <c r="AI1505" s="6" t="str">
        <f>IF(VLOOKUP(B1505,'[1]intensive 2019'!$A$2:$E$145,1,TRUE)=B1505,"Y","N")</f>
        <v>N</v>
      </c>
      <c r="AJ1505" s="6" t="s">
        <v>50</v>
      </c>
      <c r="AK1505" s="5">
        <v>2</v>
      </c>
      <c r="AL1505" s="6" t="s">
        <v>50</v>
      </c>
      <c r="AM1505" s="6" t="s">
        <v>50</v>
      </c>
      <c r="AN1505" s="6" t="s">
        <v>50</v>
      </c>
      <c r="AO1505" s="6" t="s">
        <v>50</v>
      </c>
      <c r="AP1505" s="6" t="s">
        <v>50</v>
      </c>
    </row>
    <row r="1506" spans="1:42" hidden="1">
      <c r="A1506" s="5">
        <v>1505</v>
      </c>
      <c r="B1506" s="5" t="s">
        <v>2670</v>
      </c>
      <c r="C1506" s="6" t="str">
        <f>IF(VLOOKUP(B1506,'[1]Current Slope List'!$A$29:$M$1904,1,FALSE)=B1506,"Y","N")</f>
        <v>Y</v>
      </c>
      <c r="D1506" s="5" t="str">
        <f>VLOOKUP(B1506,'[1]Current Slope List'!$A$29:$M$1904,2,FALSE)</f>
        <v>11SE-B/F154</v>
      </c>
      <c r="E1506" s="5">
        <f>VLOOKUP(B1506,'[1]Current Slope List'!$A$29:$M$1904,3,FALSE)</f>
        <v>0</v>
      </c>
      <c r="F1506" s="6" t="str">
        <f t="shared" si="46"/>
        <v>WHOLE</v>
      </c>
      <c r="G1506" s="6" t="str">
        <f>VLOOKUP(B1506,'[1]Current Slope List'!$A$29:$M$1904,4,FALSE)</f>
        <v>E</v>
      </c>
      <c r="H1506" s="6" t="str">
        <f>VLOOKUP(B1506,'[1]Current Slope List'!$A$29:$M$1904,5,FALSE)</f>
        <v>SKW&amp;Is-S</v>
      </c>
      <c r="I1506" s="6" t="s">
        <v>2555</v>
      </c>
      <c r="K1506" s="6">
        <f>VLOOKUP(B1506,'[1]Current Slope List'!$A$29:$M$1904,11,FALSE)</f>
        <v>0</v>
      </c>
      <c r="L1506" s="5" t="s">
        <v>2616</v>
      </c>
      <c r="M1506" s="5" t="s">
        <v>2617</v>
      </c>
      <c r="N1506" s="5" t="s">
        <v>1697</v>
      </c>
      <c r="O1506" s="7" t="s">
        <v>125</v>
      </c>
      <c r="P1506" s="7">
        <v>27</v>
      </c>
      <c r="Q1506" s="7">
        <v>3.1</v>
      </c>
      <c r="R1506" s="7">
        <v>53</v>
      </c>
      <c r="S1506" s="7">
        <f t="shared" si="47"/>
        <v>164.3</v>
      </c>
      <c r="T1506" s="17">
        <v>0.05</v>
      </c>
      <c r="U1506" s="17">
        <v>0.95</v>
      </c>
      <c r="V1506" s="17">
        <v>0</v>
      </c>
      <c r="W1506" s="17">
        <v>0</v>
      </c>
      <c r="X1506" s="17">
        <v>0</v>
      </c>
      <c r="Y1506" s="6" t="s">
        <v>61</v>
      </c>
      <c r="Z1506" s="6" t="s">
        <v>62</v>
      </c>
      <c r="AA1506" s="9" t="s">
        <v>116</v>
      </c>
      <c r="AB1506" s="9" t="s">
        <v>116</v>
      </c>
      <c r="AC1506" s="9" t="s">
        <v>116</v>
      </c>
      <c r="AD1506" s="9" t="s">
        <v>116</v>
      </c>
      <c r="AE1506" s="9" t="s">
        <v>49</v>
      </c>
      <c r="AF1506" s="5">
        <v>1</v>
      </c>
      <c r="AG1506" s="10">
        <f>VLOOKUP(B1506,[1]NPRS!$A$29:$O$1904,10,FALSE)</f>
        <v>0.01</v>
      </c>
      <c r="AH1506" s="5" t="s">
        <v>1698</v>
      </c>
      <c r="AI1506" s="6" t="str">
        <f>IF(VLOOKUP(B1506,'[1]intensive 2019'!$A$2:$E$145,1,TRUE)=B1506,"Y","N")</f>
        <v>N</v>
      </c>
      <c r="AJ1506" s="6" t="s">
        <v>50</v>
      </c>
      <c r="AK1506" s="5">
        <v>4</v>
      </c>
      <c r="AL1506" s="6" t="s">
        <v>50</v>
      </c>
      <c r="AM1506" s="6" t="s">
        <v>50</v>
      </c>
      <c r="AN1506" s="6" t="s">
        <v>50</v>
      </c>
      <c r="AO1506" s="6" t="s">
        <v>50</v>
      </c>
      <c r="AP1506" s="6" t="s">
        <v>50</v>
      </c>
    </row>
    <row r="1507" spans="1:42" hidden="1">
      <c r="A1507" s="5">
        <v>1506</v>
      </c>
      <c r="B1507" s="5" t="s">
        <v>2671</v>
      </c>
      <c r="C1507" s="6" t="str">
        <f>IF(VLOOKUP(B1507,'[1]Current Slope List'!$A$29:$M$1904,1,FALSE)=B1507,"Y","N")</f>
        <v>Y</v>
      </c>
      <c r="D1507" s="5" t="str">
        <f>VLOOKUP(B1507,'[1]Current Slope List'!$A$29:$M$1904,2,FALSE)</f>
        <v>11SE-B/F24</v>
      </c>
      <c r="E1507" s="5">
        <f>VLOOKUP(B1507,'[1]Current Slope List'!$A$29:$M$1904,3,FALSE)</f>
        <v>0</v>
      </c>
      <c r="F1507" s="6" t="str">
        <f t="shared" si="46"/>
        <v>WHOLE</v>
      </c>
      <c r="G1507" s="6" t="str">
        <f>VLOOKUP(B1507,'[1]Current Slope List'!$A$29:$M$1904,4,FALSE)</f>
        <v>E</v>
      </c>
      <c r="H1507" s="6" t="str">
        <f>VLOOKUP(B1507,'[1]Current Slope List'!$A$29:$M$1904,5,FALSE)</f>
        <v>SKW&amp;Is-S</v>
      </c>
      <c r="I1507" s="6" t="s">
        <v>2555</v>
      </c>
      <c r="K1507" s="6">
        <f>VLOOKUP(B1507,'[1]Current Slope List'!$A$29:$M$1904,11,FALSE)</f>
        <v>0</v>
      </c>
      <c r="L1507" s="5" t="s">
        <v>2616</v>
      </c>
      <c r="M1507" s="5" t="s">
        <v>2617</v>
      </c>
      <c r="N1507" s="5" t="s">
        <v>1697</v>
      </c>
      <c r="O1507" s="7" t="s">
        <v>46</v>
      </c>
      <c r="P1507" s="7">
        <v>30</v>
      </c>
      <c r="Q1507" s="7">
        <v>5.5</v>
      </c>
      <c r="R1507" s="7">
        <v>30</v>
      </c>
      <c r="S1507" s="7">
        <f t="shared" si="47"/>
        <v>165</v>
      </c>
      <c r="T1507" s="17">
        <v>0</v>
      </c>
      <c r="U1507" s="17">
        <v>0.5</v>
      </c>
      <c r="V1507" s="17">
        <v>0</v>
      </c>
      <c r="W1507" s="17">
        <v>0.5</v>
      </c>
      <c r="X1507" s="17">
        <v>0</v>
      </c>
      <c r="Y1507" s="6" t="s">
        <v>61</v>
      </c>
      <c r="Z1507" s="6" t="s">
        <v>62</v>
      </c>
      <c r="AA1507" s="9" t="s">
        <v>116</v>
      </c>
      <c r="AB1507" s="9" t="s">
        <v>116</v>
      </c>
      <c r="AC1507" s="9" t="s">
        <v>116</v>
      </c>
      <c r="AD1507" s="9" t="s">
        <v>116</v>
      </c>
      <c r="AE1507" s="9" t="s">
        <v>49</v>
      </c>
      <c r="AF1507" s="5">
        <v>3</v>
      </c>
      <c r="AG1507" s="10">
        <f>VLOOKUP(B1507,[1]NPRS!$A$29:$O$1904,10,FALSE)</f>
        <v>6.11E-4</v>
      </c>
      <c r="AH1507" s="5" t="s">
        <v>1698</v>
      </c>
      <c r="AI1507" s="6" t="str">
        <f>IF(VLOOKUP(B1507,'[1]intensive 2019'!$A$2:$E$145,1,TRUE)=B1507,"Y","N")</f>
        <v>N</v>
      </c>
      <c r="AJ1507" s="6" t="s">
        <v>50</v>
      </c>
      <c r="AK1507" s="5">
        <v>6</v>
      </c>
      <c r="AL1507" s="6" t="s">
        <v>50</v>
      </c>
      <c r="AM1507" s="6" t="s">
        <v>50</v>
      </c>
      <c r="AN1507" s="6" t="s">
        <v>50</v>
      </c>
      <c r="AO1507" s="6" t="s">
        <v>50</v>
      </c>
      <c r="AP1507" s="6" t="s">
        <v>50</v>
      </c>
    </row>
    <row r="1508" spans="1:42" hidden="1">
      <c r="A1508" s="5">
        <v>1507</v>
      </c>
      <c r="B1508" s="5" t="s">
        <v>2672</v>
      </c>
      <c r="C1508" s="6" t="str">
        <f>IF(VLOOKUP(B1508,'[1]Current Slope List'!$A$29:$M$1904,1,FALSE)=B1508,"Y","N")</f>
        <v>Y</v>
      </c>
      <c r="D1508" s="5" t="str">
        <f>VLOOKUP(B1508,'[1]Current Slope List'!$A$29:$M$1904,2,FALSE)</f>
        <v>11SE-B/FR25</v>
      </c>
      <c r="E1508" s="5">
        <f>VLOOKUP(B1508,'[1]Current Slope List'!$A$29:$M$1904,3,FALSE)</f>
        <v>0</v>
      </c>
      <c r="F1508" s="6" t="str">
        <f t="shared" si="46"/>
        <v>WHOLE</v>
      </c>
      <c r="G1508" s="6" t="str">
        <f>VLOOKUP(B1508,'[1]Current Slope List'!$A$29:$M$1904,4,FALSE)</f>
        <v>E</v>
      </c>
      <c r="H1508" s="6" t="str">
        <f>VLOOKUP(B1508,'[1]Current Slope List'!$A$29:$M$1904,5,FALSE)</f>
        <v>SKW&amp;Is-S</v>
      </c>
      <c r="I1508" s="6" t="s">
        <v>2555</v>
      </c>
      <c r="K1508" s="6">
        <f>VLOOKUP(B1508,'[1]Current Slope List'!$A$29:$M$1904,11,FALSE)</f>
        <v>0</v>
      </c>
      <c r="L1508" s="5" t="s">
        <v>2616</v>
      </c>
      <c r="M1508" s="5" t="s">
        <v>2617</v>
      </c>
      <c r="N1508" s="5" t="s">
        <v>1697</v>
      </c>
      <c r="O1508" s="7" t="s">
        <v>46</v>
      </c>
      <c r="P1508" s="7">
        <v>35</v>
      </c>
      <c r="Q1508" s="7">
        <v>4.2</v>
      </c>
      <c r="R1508" s="7">
        <v>50</v>
      </c>
      <c r="S1508" s="7">
        <f t="shared" si="47"/>
        <v>210</v>
      </c>
      <c r="T1508" s="17">
        <v>0</v>
      </c>
      <c r="U1508" s="17">
        <v>1</v>
      </c>
      <c r="V1508" s="17">
        <v>0</v>
      </c>
      <c r="W1508" s="17">
        <v>0</v>
      </c>
      <c r="X1508" s="17">
        <v>0</v>
      </c>
      <c r="Y1508" s="6" t="s">
        <v>61</v>
      </c>
      <c r="Z1508" s="6" t="s">
        <v>62</v>
      </c>
      <c r="AA1508" s="9" t="s">
        <v>2673</v>
      </c>
      <c r="AB1508" s="9" t="s">
        <v>2674</v>
      </c>
      <c r="AC1508" s="9" t="s">
        <v>128</v>
      </c>
      <c r="AD1508" s="9" t="s">
        <v>2675</v>
      </c>
      <c r="AE1508" s="9" t="s">
        <v>303</v>
      </c>
      <c r="AF1508" s="5">
        <v>1</v>
      </c>
      <c r="AG1508" s="10">
        <f>VLOOKUP(B1508,[1]NPRS!$A$29:$O$1904,10,FALSE)</f>
        <v>0.41</v>
      </c>
      <c r="AH1508" s="5" t="s">
        <v>1698</v>
      </c>
      <c r="AI1508" s="6" t="str">
        <f>IF(VLOOKUP(B1508,'[1]intensive 2019'!$A$2:$E$145,1,TRUE)=B1508,"Y","N")</f>
        <v>N</v>
      </c>
      <c r="AJ1508" s="6" t="s">
        <v>50</v>
      </c>
      <c r="AK1508" s="5">
        <v>11</v>
      </c>
      <c r="AL1508" s="6" t="s">
        <v>50</v>
      </c>
      <c r="AM1508" s="6" t="s">
        <v>50</v>
      </c>
      <c r="AN1508" s="6" t="s">
        <v>50</v>
      </c>
      <c r="AO1508" s="6" t="s">
        <v>50</v>
      </c>
      <c r="AP1508" s="6" t="s">
        <v>50</v>
      </c>
    </row>
    <row r="1509" spans="1:42" hidden="1">
      <c r="A1509" s="5">
        <v>1508</v>
      </c>
      <c r="B1509" s="5" t="s">
        <v>2676</v>
      </c>
      <c r="C1509" s="6" t="str">
        <f>IF(VLOOKUP(B1509,'[1]Current Slope List'!$A$29:$M$1904,1,FALSE)=B1509,"Y","N")</f>
        <v>Y</v>
      </c>
      <c r="D1509" s="5" t="str">
        <f>VLOOKUP(B1509,'[1]Current Slope List'!$A$29:$M$1904,2,FALSE)</f>
        <v>11SE-B/FR26</v>
      </c>
      <c r="E1509" s="5">
        <f>VLOOKUP(B1509,'[1]Current Slope List'!$A$29:$M$1904,3,FALSE)</f>
        <v>0</v>
      </c>
      <c r="F1509" s="6" t="str">
        <f t="shared" si="46"/>
        <v>WHOLE</v>
      </c>
      <c r="G1509" s="6" t="str">
        <f>VLOOKUP(B1509,'[1]Current Slope List'!$A$29:$M$1904,4,FALSE)</f>
        <v>E</v>
      </c>
      <c r="H1509" s="6" t="str">
        <f>VLOOKUP(B1509,'[1]Current Slope List'!$A$29:$M$1904,5,FALSE)</f>
        <v>SKW&amp;Is-S</v>
      </c>
      <c r="I1509" s="6" t="s">
        <v>2555</v>
      </c>
      <c r="K1509" s="6">
        <f>VLOOKUP(B1509,'[1]Current Slope List'!$A$29:$M$1904,11,FALSE)</f>
        <v>0</v>
      </c>
      <c r="L1509" s="5" t="s">
        <v>2616</v>
      </c>
      <c r="M1509" s="5" t="s">
        <v>2617</v>
      </c>
      <c r="N1509" s="5" t="s">
        <v>1697</v>
      </c>
      <c r="O1509" s="7" t="s">
        <v>46</v>
      </c>
      <c r="P1509" s="7">
        <v>30</v>
      </c>
      <c r="Q1509" s="7">
        <v>13</v>
      </c>
      <c r="R1509" s="7">
        <v>125</v>
      </c>
      <c r="S1509" s="7">
        <f t="shared" si="47"/>
        <v>1625</v>
      </c>
      <c r="T1509" s="17">
        <v>0</v>
      </c>
      <c r="U1509" s="17">
        <v>1</v>
      </c>
      <c r="V1509" s="17">
        <v>0</v>
      </c>
      <c r="W1509" s="17">
        <v>0</v>
      </c>
      <c r="X1509" s="17">
        <v>0</v>
      </c>
      <c r="Y1509" s="6" t="s">
        <v>61</v>
      </c>
      <c r="Z1509" s="6" t="s">
        <v>62</v>
      </c>
      <c r="AA1509" s="9" t="s">
        <v>2677</v>
      </c>
      <c r="AB1509" s="9" t="s">
        <v>2678</v>
      </c>
      <c r="AC1509" s="9" t="s">
        <v>128</v>
      </c>
      <c r="AD1509" s="9" t="s">
        <v>193</v>
      </c>
      <c r="AE1509" s="9" t="s">
        <v>2552</v>
      </c>
      <c r="AF1509" s="5">
        <v>1</v>
      </c>
      <c r="AG1509" s="10">
        <f>VLOOKUP(B1509,[1]NPRS!$A$29:$O$1904,10,FALSE)</f>
        <v>0.01</v>
      </c>
      <c r="AH1509" s="5" t="s">
        <v>1698</v>
      </c>
      <c r="AI1509" s="6" t="str">
        <f>IF(VLOOKUP(B1509,'[1]intensive 2019'!$A$2:$E$145,1,TRUE)=B1509,"Y","N")</f>
        <v>N</v>
      </c>
      <c r="AJ1509" s="6" t="s">
        <v>50</v>
      </c>
      <c r="AK1509" s="5">
        <v>89</v>
      </c>
      <c r="AL1509" s="6" t="s">
        <v>50</v>
      </c>
      <c r="AM1509" s="6" t="str">
        <f>IF(VLOOKUP(B1509,'[1]Ficus Elastica'!$A$2:$B$33,1,FALSE)=B1509,"Y","N")</f>
        <v>Y</v>
      </c>
      <c r="AN1509" s="6" t="s">
        <v>50</v>
      </c>
      <c r="AO1509" s="6" t="s">
        <v>50</v>
      </c>
      <c r="AP1509" s="6" t="s">
        <v>50</v>
      </c>
    </row>
    <row r="1510" spans="1:42" hidden="1">
      <c r="A1510" s="5">
        <v>1509</v>
      </c>
      <c r="B1510" s="5" t="s">
        <v>2679</v>
      </c>
      <c r="C1510" s="6" t="str">
        <f>IF(VLOOKUP(B1510,'[1]Current Slope List'!$A$29:$M$1904,1,FALSE)=B1510,"Y","N")</f>
        <v>Y</v>
      </c>
      <c r="D1510" s="5" t="str">
        <f>VLOOKUP(B1510,'[1]Current Slope List'!$A$29:$M$1904,2,FALSE)</f>
        <v>11SE-B/FR28</v>
      </c>
      <c r="E1510" s="5">
        <f>VLOOKUP(B1510,'[1]Current Slope List'!$A$29:$M$1904,3,FALSE)</f>
        <v>0</v>
      </c>
      <c r="F1510" s="6" t="str">
        <f t="shared" si="46"/>
        <v>WHOLE</v>
      </c>
      <c r="G1510" s="6" t="str">
        <f>VLOOKUP(B1510,'[1]Current Slope List'!$A$29:$M$1904,4,FALSE)</f>
        <v>E</v>
      </c>
      <c r="H1510" s="6" t="str">
        <f>VLOOKUP(B1510,'[1]Current Slope List'!$A$29:$M$1904,5,FALSE)</f>
        <v>SKW&amp;Is-S</v>
      </c>
      <c r="I1510" s="6" t="s">
        <v>2555</v>
      </c>
      <c r="K1510" s="6">
        <f>VLOOKUP(B1510,'[1]Current Slope List'!$A$29:$M$1904,11,FALSE)</f>
        <v>0</v>
      </c>
      <c r="L1510" s="5" t="s">
        <v>2616</v>
      </c>
      <c r="M1510" s="5" t="s">
        <v>2617</v>
      </c>
      <c r="N1510" s="5" t="s">
        <v>1697</v>
      </c>
      <c r="O1510" s="7" t="s">
        <v>46</v>
      </c>
      <c r="P1510" s="7">
        <v>35</v>
      </c>
      <c r="Q1510" s="7">
        <v>12</v>
      </c>
      <c r="R1510" s="7">
        <v>35</v>
      </c>
      <c r="S1510" s="7">
        <f t="shared" si="47"/>
        <v>420</v>
      </c>
      <c r="T1510" s="17">
        <v>0.05</v>
      </c>
      <c r="U1510" s="17">
        <v>0.95</v>
      </c>
      <c r="V1510" s="17">
        <v>0</v>
      </c>
      <c r="W1510" s="17">
        <v>0</v>
      </c>
      <c r="X1510" s="17">
        <v>0</v>
      </c>
      <c r="Y1510" s="6" t="s">
        <v>61</v>
      </c>
      <c r="Z1510" s="6" t="s">
        <v>62</v>
      </c>
      <c r="AA1510" s="9" t="s">
        <v>257</v>
      </c>
      <c r="AB1510" s="9" t="s">
        <v>54</v>
      </c>
      <c r="AC1510" s="9" t="s">
        <v>121</v>
      </c>
      <c r="AD1510" s="9" t="s">
        <v>56</v>
      </c>
      <c r="AE1510" s="9" t="s">
        <v>72</v>
      </c>
      <c r="AF1510" s="5">
        <v>1</v>
      </c>
      <c r="AG1510" s="10">
        <f>VLOOKUP(B1510,[1]NPRS!$A$29:$O$1904,10,FALSE)</f>
        <v>0</v>
      </c>
      <c r="AH1510" s="5" t="s">
        <v>1698</v>
      </c>
      <c r="AI1510" s="6" t="str">
        <f>IF(VLOOKUP(B1510,'[1]intensive 2019'!$A$2:$E$145,1,TRUE)=B1510,"Y","N")</f>
        <v>N</v>
      </c>
      <c r="AJ1510" s="6" t="s">
        <v>50</v>
      </c>
      <c r="AK1510" s="5">
        <v>70</v>
      </c>
      <c r="AL1510" s="6" t="s">
        <v>50</v>
      </c>
      <c r="AM1510" s="6" t="s">
        <v>50</v>
      </c>
      <c r="AN1510" s="6" t="s">
        <v>50</v>
      </c>
      <c r="AO1510" s="6" t="s">
        <v>50</v>
      </c>
      <c r="AP1510" s="6" t="s">
        <v>50</v>
      </c>
    </row>
    <row r="1511" spans="1:42" hidden="1">
      <c r="A1511" s="5">
        <v>1510</v>
      </c>
      <c r="B1511" s="5" t="s">
        <v>2680</v>
      </c>
      <c r="C1511" s="6" t="str">
        <f>IF(VLOOKUP(B1511,'[1]Current Slope List'!$A$29:$M$1904,1,FALSE)=B1511,"Y","N")</f>
        <v>Y</v>
      </c>
      <c r="D1511" s="5" t="str">
        <f>VLOOKUP(B1511,'[1]Current Slope List'!$A$29:$M$1904,2,FALSE)</f>
        <v>11SE-B/F69</v>
      </c>
      <c r="E1511" s="5">
        <f>VLOOKUP(B1511,'[1]Current Slope List'!$A$29:$M$1904,3,FALSE)</f>
        <v>0</v>
      </c>
      <c r="F1511" s="6" t="str">
        <f t="shared" si="46"/>
        <v>WHOLE</v>
      </c>
      <c r="G1511" s="6" t="str">
        <f>VLOOKUP(B1511,'[1]Current Slope List'!$A$29:$M$1904,4,FALSE)</f>
        <v>E</v>
      </c>
      <c r="H1511" s="6" t="str">
        <f>VLOOKUP(B1511,'[1]Current Slope List'!$A$29:$M$1904,5,FALSE)</f>
        <v>SKW&amp;Is-S</v>
      </c>
      <c r="I1511" s="6" t="s">
        <v>2555</v>
      </c>
      <c r="K1511" s="6">
        <f>VLOOKUP(B1511,'[1]Current Slope List'!$A$29:$M$1904,11,FALSE)</f>
        <v>0</v>
      </c>
      <c r="L1511" s="5" t="s">
        <v>2616</v>
      </c>
      <c r="M1511" s="5" t="s">
        <v>2617</v>
      </c>
      <c r="N1511" s="5" t="s">
        <v>1697</v>
      </c>
      <c r="O1511" s="7" t="s">
        <v>46</v>
      </c>
      <c r="P1511" s="7">
        <v>40</v>
      </c>
      <c r="Q1511" s="7">
        <v>6</v>
      </c>
      <c r="R1511" s="7">
        <v>130</v>
      </c>
      <c r="S1511" s="7">
        <f t="shared" si="47"/>
        <v>780</v>
      </c>
      <c r="T1511" s="17">
        <v>0</v>
      </c>
      <c r="U1511" s="17">
        <v>0.95</v>
      </c>
      <c r="V1511" s="17">
        <v>0</v>
      </c>
      <c r="W1511" s="17">
        <v>0</v>
      </c>
      <c r="X1511" s="17">
        <v>0.05</v>
      </c>
      <c r="Y1511" s="6" t="s">
        <v>61</v>
      </c>
      <c r="Z1511" s="6" t="s">
        <v>62</v>
      </c>
      <c r="AA1511" s="9" t="s">
        <v>116</v>
      </c>
      <c r="AB1511" s="9" t="s">
        <v>116</v>
      </c>
      <c r="AC1511" s="9" t="s">
        <v>116</v>
      </c>
      <c r="AD1511" s="9" t="s">
        <v>116</v>
      </c>
      <c r="AE1511" s="9" t="s">
        <v>49</v>
      </c>
      <c r="AF1511" s="5">
        <v>1</v>
      </c>
      <c r="AG1511" s="10">
        <f>VLOOKUP(B1511,[1]NPRS!$A$29:$O$1904,10,FALSE)</f>
        <v>0.04</v>
      </c>
      <c r="AH1511" s="5" t="s">
        <v>1698</v>
      </c>
      <c r="AI1511" s="6" t="str">
        <f>IF(VLOOKUP(B1511,'[1]intensive 2019'!$A$2:$E$145,1,TRUE)=B1511,"Y","N")</f>
        <v>N</v>
      </c>
      <c r="AJ1511" s="6" t="s">
        <v>50</v>
      </c>
      <c r="AK1511" s="5">
        <v>39</v>
      </c>
      <c r="AL1511" s="6" t="s">
        <v>50</v>
      </c>
      <c r="AM1511" s="6" t="str">
        <f>IF(VLOOKUP(B1511,'[1]Ficus Elastica'!$A$2:$B$33,1,FALSE)=B1511,"Y","N")</f>
        <v>Y</v>
      </c>
      <c r="AN1511" s="6" t="s">
        <v>50</v>
      </c>
      <c r="AO1511" s="6" t="s">
        <v>50</v>
      </c>
      <c r="AP1511" s="6" t="s">
        <v>50</v>
      </c>
    </row>
    <row r="1512" spans="1:42" hidden="1">
      <c r="A1512" s="5">
        <v>1511</v>
      </c>
      <c r="B1512" s="5" t="s">
        <v>2681</v>
      </c>
      <c r="C1512" s="6" t="str">
        <f>IF(VLOOKUP(B1512,'[1]Current Slope List'!$A$29:$M$1904,1,FALSE)=B1512,"Y","N")</f>
        <v>Y</v>
      </c>
      <c r="D1512" s="5" t="str">
        <f>VLOOKUP(B1512,'[1]Current Slope List'!$A$29:$M$1904,2,FALSE)</f>
        <v>11SE-B/F70</v>
      </c>
      <c r="E1512" s="5">
        <f>VLOOKUP(B1512,'[1]Current Slope List'!$A$29:$M$1904,3,FALSE)</f>
        <v>0</v>
      </c>
      <c r="F1512" s="6" t="str">
        <f t="shared" si="46"/>
        <v>WHOLE</v>
      </c>
      <c r="G1512" s="6" t="str">
        <f>VLOOKUP(B1512,'[1]Current Slope List'!$A$29:$M$1904,4,FALSE)</f>
        <v>E</v>
      </c>
      <c r="H1512" s="6" t="str">
        <f>VLOOKUP(B1512,'[1]Current Slope List'!$A$29:$M$1904,5,FALSE)</f>
        <v>SKW&amp;Is-S</v>
      </c>
      <c r="I1512" s="6" t="s">
        <v>2555</v>
      </c>
      <c r="K1512" s="6">
        <f>VLOOKUP(B1512,'[1]Current Slope List'!$A$29:$M$1904,11,FALSE)</f>
        <v>0</v>
      </c>
      <c r="L1512" s="5" t="s">
        <v>2616</v>
      </c>
      <c r="M1512" s="5" t="s">
        <v>2617</v>
      </c>
      <c r="N1512" s="5" t="s">
        <v>1697</v>
      </c>
      <c r="O1512" s="7" t="s">
        <v>46</v>
      </c>
      <c r="P1512" s="7">
        <v>45</v>
      </c>
      <c r="Q1512" s="7">
        <v>7</v>
      </c>
      <c r="R1512" s="7">
        <v>26</v>
      </c>
      <c r="S1512" s="7">
        <f t="shared" si="47"/>
        <v>182</v>
      </c>
      <c r="T1512" s="17">
        <v>0</v>
      </c>
      <c r="U1512" s="17">
        <v>0.55000000000000004</v>
      </c>
      <c r="V1512" s="17">
        <v>0</v>
      </c>
      <c r="W1512" s="17">
        <v>0.45</v>
      </c>
      <c r="X1512" s="17">
        <v>0</v>
      </c>
      <c r="Y1512" s="6" t="s">
        <v>61</v>
      </c>
      <c r="Z1512" s="6" t="s">
        <v>62</v>
      </c>
      <c r="AA1512" s="9" t="s">
        <v>116</v>
      </c>
      <c r="AB1512" s="9" t="s">
        <v>116</v>
      </c>
      <c r="AC1512" s="9" t="s">
        <v>116</v>
      </c>
      <c r="AD1512" s="9" t="s">
        <v>116</v>
      </c>
      <c r="AE1512" s="9" t="s">
        <v>49</v>
      </c>
      <c r="AF1512" s="5">
        <v>1</v>
      </c>
      <c r="AG1512" s="10">
        <f>VLOOKUP(B1512,[1]NPRS!$A$29:$O$1904,10,FALSE)</f>
        <v>0</v>
      </c>
      <c r="AH1512" s="5" t="s">
        <v>1698</v>
      </c>
      <c r="AI1512" s="6" t="str">
        <f>IF(VLOOKUP(B1512,'[1]intensive 2019'!$A$2:$E$145,1,TRUE)=B1512,"Y","N")</f>
        <v>N</v>
      </c>
      <c r="AJ1512" s="6" t="s">
        <v>50</v>
      </c>
      <c r="AK1512" s="5">
        <v>1</v>
      </c>
      <c r="AL1512" s="6" t="s">
        <v>50</v>
      </c>
      <c r="AM1512" s="6" t="s">
        <v>50</v>
      </c>
      <c r="AN1512" s="6" t="s">
        <v>50</v>
      </c>
      <c r="AO1512" s="6" t="s">
        <v>50</v>
      </c>
      <c r="AP1512" s="6" t="s">
        <v>50</v>
      </c>
    </row>
    <row r="1513" spans="1:42" hidden="1">
      <c r="A1513" s="5">
        <v>1512</v>
      </c>
      <c r="B1513" s="5" t="s">
        <v>2682</v>
      </c>
      <c r="C1513" s="6" t="str">
        <f>IF(VLOOKUP(B1513,'[1]Current Slope List'!$A$29:$M$1904,1,FALSE)=B1513,"Y","N")</f>
        <v>Y</v>
      </c>
      <c r="D1513" s="5" t="str">
        <f>VLOOKUP(B1513,'[1]Current Slope List'!$A$29:$M$1904,2,FALSE)</f>
        <v>11SE-B/F77</v>
      </c>
      <c r="E1513" s="5">
        <f>VLOOKUP(B1513,'[1]Current Slope List'!$A$29:$M$1904,3,FALSE)</f>
        <v>0</v>
      </c>
      <c r="F1513" s="6" t="str">
        <f t="shared" si="46"/>
        <v>WHOLE</v>
      </c>
      <c r="G1513" s="6" t="str">
        <f>VLOOKUP(B1513,'[1]Current Slope List'!$A$29:$M$1904,4,FALSE)</f>
        <v>E</v>
      </c>
      <c r="H1513" s="6" t="str">
        <f>VLOOKUP(B1513,'[1]Current Slope List'!$A$29:$M$1904,5,FALSE)</f>
        <v>SKW&amp;Is-S</v>
      </c>
      <c r="I1513" s="6" t="s">
        <v>2555</v>
      </c>
      <c r="K1513" s="6">
        <f>VLOOKUP(B1513,'[1]Current Slope List'!$A$29:$M$1904,11,FALSE)</f>
        <v>0</v>
      </c>
      <c r="L1513" s="5" t="s">
        <v>2616</v>
      </c>
      <c r="M1513" s="5" t="s">
        <v>2617</v>
      </c>
      <c r="N1513" s="5" t="s">
        <v>1697</v>
      </c>
      <c r="O1513" s="7" t="s">
        <v>125</v>
      </c>
      <c r="P1513" s="7">
        <v>35</v>
      </c>
      <c r="Q1513" s="7">
        <v>5</v>
      </c>
      <c r="R1513" s="7">
        <v>250</v>
      </c>
      <c r="S1513" s="7">
        <f t="shared" si="47"/>
        <v>1250</v>
      </c>
      <c r="T1513" s="17">
        <v>0</v>
      </c>
      <c r="U1513" s="17">
        <v>1</v>
      </c>
      <c r="V1513" s="17">
        <v>0</v>
      </c>
      <c r="W1513" s="17">
        <v>0</v>
      </c>
      <c r="X1513" s="17">
        <v>0</v>
      </c>
      <c r="Y1513" s="6" t="s">
        <v>61</v>
      </c>
      <c r="Z1513" s="6" t="s">
        <v>72</v>
      </c>
      <c r="AA1513" s="9" t="s">
        <v>116</v>
      </c>
      <c r="AB1513" s="9" t="s">
        <v>116</v>
      </c>
      <c r="AC1513" s="9" t="s">
        <v>116</v>
      </c>
      <c r="AD1513" s="9" t="s">
        <v>116</v>
      </c>
      <c r="AE1513" s="9" t="s">
        <v>49</v>
      </c>
      <c r="AF1513" s="5">
        <v>3</v>
      </c>
      <c r="AG1513" s="10">
        <f>VLOOKUP(B1513,[1]NPRS!$A$29:$O$1904,10,FALSE)</f>
        <v>1.4599999999999999E-3</v>
      </c>
      <c r="AH1513" s="5" t="s">
        <v>1698</v>
      </c>
      <c r="AI1513" s="6" t="str">
        <f>IF(VLOOKUP(B1513,'[1]intensive 2019'!$A$2:$E$145,1,TRUE)=B1513,"Y","N")</f>
        <v>N</v>
      </c>
      <c r="AJ1513" s="6" t="s">
        <v>50</v>
      </c>
      <c r="AK1513" s="5">
        <v>31</v>
      </c>
      <c r="AL1513" s="6" t="s">
        <v>50</v>
      </c>
      <c r="AM1513" s="6" t="s">
        <v>50</v>
      </c>
      <c r="AN1513" s="6" t="s">
        <v>50</v>
      </c>
      <c r="AO1513" s="6" t="s">
        <v>50</v>
      </c>
      <c r="AP1513" s="6" t="s">
        <v>50</v>
      </c>
    </row>
    <row r="1514" spans="1:42" hidden="1">
      <c r="A1514" s="5">
        <v>1513</v>
      </c>
      <c r="B1514" s="5" t="s">
        <v>2683</v>
      </c>
      <c r="C1514" s="6" t="str">
        <f>IF(VLOOKUP(B1514,'[1]Current Slope List'!$A$29:$M$1904,1,FALSE)=B1514,"Y","N")</f>
        <v>Y</v>
      </c>
      <c r="D1514" s="5" t="str">
        <f>VLOOKUP(B1514,'[1]Current Slope List'!$A$29:$M$1904,2,FALSE)</f>
        <v>11SE-B/R24</v>
      </c>
      <c r="E1514" s="5">
        <f>VLOOKUP(B1514,'[1]Current Slope List'!$A$29:$M$1904,3,FALSE)</f>
        <v>0</v>
      </c>
      <c r="F1514" s="6" t="str">
        <f t="shared" si="46"/>
        <v>WHOLE</v>
      </c>
      <c r="G1514" s="6" t="str">
        <f>VLOOKUP(B1514,'[1]Current Slope List'!$A$29:$M$1904,4,FALSE)</f>
        <v>E</v>
      </c>
      <c r="H1514" s="6" t="str">
        <f>VLOOKUP(B1514,'[1]Current Slope List'!$A$29:$M$1904,5,FALSE)</f>
        <v>SKW&amp;Is-S</v>
      </c>
      <c r="I1514" s="6" t="s">
        <v>2555</v>
      </c>
      <c r="K1514" s="6">
        <f>VLOOKUP(B1514,'[1]Current Slope List'!$A$29:$M$1904,11,FALSE)</f>
        <v>0</v>
      </c>
      <c r="L1514" s="5" t="s">
        <v>2616</v>
      </c>
      <c r="M1514" s="5" t="s">
        <v>2617</v>
      </c>
      <c r="N1514" s="5" t="s">
        <v>1697</v>
      </c>
      <c r="O1514" s="7" t="s">
        <v>46</v>
      </c>
      <c r="P1514" s="7" t="s">
        <v>49</v>
      </c>
      <c r="Q1514" s="7" t="s">
        <v>49</v>
      </c>
      <c r="R1514" s="7" t="s">
        <v>49</v>
      </c>
      <c r="S1514" s="7" t="s">
        <v>49</v>
      </c>
      <c r="T1514" s="7" t="s">
        <v>49</v>
      </c>
      <c r="U1514" s="7" t="s">
        <v>49</v>
      </c>
      <c r="V1514" s="7" t="s">
        <v>49</v>
      </c>
      <c r="W1514" s="7" t="s">
        <v>49</v>
      </c>
      <c r="X1514" s="7" t="s">
        <v>49</v>
      </c>
      <c r="Y1514" s="6" t="s">
        <v>49</v>
      </c>
      <c r="Z1514" s="6" t="s">
        <v>49</v>
      </c>
      <c r="AA1514" s="9" t="s">
        <v>119</v>
      </c>
      <c r="AB1514" s="9" t="s">
        <v>186</v>
      </c>
      <c r="AC1514" s="9" t="s">
        <v>71</v>
      </c>
      <c r="AD1514" s="9" t="s">
        <v>392</v>
      </c>
      <c r="AE1514" s="9" t="s">
        <v>72</v>
      </c>
      <c r="AF1514" s="5">
        <v>2</v>
      </c>
      <c r="AG1514" s="10">
        <f>VLOOKUP(B1514,[1]NPRS!$A$29:$O$1904,10,FALSE)</f>
        <v>1.41</v>
      </c>
      <c r="AH1514" s="5" t="s">
        <v>1728</v>
      </c>
      <c r="AI1514" s="6" t="str">
        <f>IF(VLOOKUP(B1514,'[1]intensive 2019'!$A$2:$E$145,1,TRUE)=B1514,"Y","N")</f>
        <v>N</v>
      </c>
      <c r="AJ1514" s="6" t="s">
        <v>50</v>
      </c>
      <c r="AL1514" s="6" t="s">
        <v>50</v>
      </c>
      <c r="AM1514" s="6" t="s">
        <v>50</v>
      </c>
      <c r="AN1514" s="6" t="s">
        <v>50</v>
      </c>
      <c r="AO1514" s="6" t="s">
        <v>50</v>
      </c>
      <c r="AP1514" s="6" t="s">
        <v>50</v>
      </c>
    </row>
    <row r="1515" spans="1:42" hidden="1">
      <c r="A1515" s="5">
        <v>1514</v>
      </c>
      <c r="B1515" s="5" t="s">
        <v>2684</v>
      </c>
      <c r="C1515" s="6" t="str">
        <f>IF(VLOOKUP(B1515,'[1]Current Slope List'!$A$29:$M$1904,1,FALSE)=B1515,"Y","N")</f>
        <v>Y</v>
      </c>
      <c r="D1515" s="5" t="str">
        <f>VLOOKUP(B1515,'[1]Current Slope List'!$A$29:$M$1904,2,FALSE)</f>
        <v>11SE-B/R25</v>
      </c>
      <c r="E1515" s="5">
        <f>VLOOKUP(B1515,'[1]Current Slope List'!$A$29:$M$1904,3,FALSE)</f>
        <v>0</v>
      </c>
      <c r="F1515" s="6" t="str">
        <f t="shared" si="46"/>
        <v>WHOLE</v>
      </c>
      <c r="G1515" s="6" t="str">
        <f>VLOOKUP(B1515,'[1]Current Slope List'!$A$29:$M$1904,4,FALSE)</f>
        <v>E</v>
      </c>
      <c r="H1515" s="6" t="str">
        <f>VLOOKUP(B1515,'[1]Current Slope List'!$A$29:$M$1904,5,FALSE)</f>
        <v>SKW&amp;Is-S</v>
      </c>
      <c r="I1515" s="6" t="s">
        <v>2555</v>
      </c>
      <c r="K1515" s="6">
        <f>VLOOKUP(B1515,'[1]Current Slope List'!$A$29:$M$1904,11,FALSE)</f>
        <v>0</v>
      </c>
      <c r="L1515" s="5" t="s">
        <v>2616</v>
      </c>
      <c r="M1515" s="5" t="s">
        <v>2617</v>
      </c>
      <c r="N1515" s="5" t="s">
        <v>1697</v>
      </c>
      <c r="O1515" s="7" t="s">
        <v>46</v>
      </c>
      <c r="P1515" s="7" t="s">
        <v>49</v>
      </c>
      <c r="Q1515" s="7" t="s">
        <v>49</v>
      </c>
      <c r="R1515" s="7" t="s">
        <v>49</v>
      </c>
      <c r="S1515" s="7" t="s">
        <v>49</v>
      </c>
      <c r="T1515" s="7" t="s">
        <v>49</v>
      </c>
      <c r="U1515" s="7" t="s">
        <v>49</v>
      </c>
      <c r="V1515" s="7" t="s">
        <v>49</v>
      </c>
      <c r="W1515" s="7" t="s">
        <v>49</v>
      </c>
      <c r="X1515" s="7" t="s">
        <v>49</v>
      </c>
      <c r="Y1515" s="6" t="s">
        <v>49</v>
      </c>
      <c r="Z1515" s="6" t="s">
        <v>49</v>
      </c>
      <c r="AA1515" s="9">
        <v>3.5</v>
      </c>
      <c r="AB1515" s="9" t="s">
        <v>1459</v>
      </c>
      <c r="AC1515" s="9" t="s">
        <v>55</v>
      </c>
      <c r="AD1515" s="9" t="s">
        <v>1867</v>
      </c>
      <c r="AE1515" s="9" t="s">
        <v>72</v>
      </c>
      <c r="AF1515" s="5">
        <v>2</v>
      </c>
      <c r="AG1515" s="10">
        <f>VLOOKUP(B1515,[1]NPRS!$A$29:$O$1904,10,FALSE)</f>
        <v>664.85</v>
      </c>
      <c r="AH1515" s="5" t="s">
        <v>1728</v>
      </c>
      <c r="AI1515" s="6" t="str">
        <f>IF(VLOOKUP(B1515,'[1]intensive 2019'!$A$2:$E$145,1,TRUE)=B1515,"Y","N")</f>
        <v>N</v>
      </c>
      <c r="AJ1515" s="6" t="s">
        <v>50</v>
      </c>
      <c r="AL1515" s="6" t="s">
        <v>50</v>
      </c>
      <c r="AM1515" s="6" t="s">
        <v>50</v>
      </c>
      <c r="AN1515" s="6" t="s">
        <v>50</v>
      </c>
      <c r="AO1515" s="6" t="s">
        <v>50</v>
      </c>
      <c r="AP1515" s="6" t="s">
        <v>50</v>
      </c>
    </row>
    <row r="1516" spans="1:42" hidden="1">
      <c r="A1516" s="5">
        <v>1515</v>
      </c>
      <c r="B1516" s="5" t="s">
        <v>2685</v>
      </c>
      <c r="C1516" s="6" t="str">
        <f>IF(VLOOKUP(B1516,'[1]Current Slope List'!$A$29:$M$1904,1,FALSE)=B1516,"Y","N")</f>
        <v>Y</v>
      </c>
      <c r="D1516" s="5" t="str">
        <f>VLOOKUP(B1516,'[1]Current Slope List'!$A$29:$M$1904,2,FALSE)</f>
        <v>11SE-B/R26</v>
      </c>
      <c r="E1516" s="5">
        <f>VLOOKUP(B1516,'[1]Current Slope List'!$A$29:$M$1904,3,FALSE)</f>
        <v>0</v>
      </c>
      <c r="F1516" s="6" t="str">
        <f t="shared" si="46"/>
        <v>WHOLE</v>
      </c>
      <c r="G1516" s="6" t="str">
        <f>VLOOKUP(B1516,'[1]Current Slope List'!$A$29:$M$1904,4,FALSE)</f>
        <v>E</v>
      </c>
      <c r="H1516" s="6" t="str">
        <f>VLOOKUP(B1516,'[1]Current Slope List'!$A$29:$M$1904,5,FALSE)</f>
        <v>SKW&amp;Is-S</v>
      </c>
      <c r="I1516" s="6" t="s">
        <v>2555</v>
      </c>
      <c r="K1516" s="6">
        <f>VLOOKUP(B1516,'[1]Current Slope List'!$A$29:$M$1904,11,FALSE)</f>
        <v>0</v>
      </c>
      <c r="L1516" s="5" t="s">
        <v>2616</v>
      </c>
      <c r="M1516" s="5" t="s">
        <v>2617</v>
      </c>
      <c r="N1516" s="5" t="s">
        <v>1697</v>
      </c>
      <c r="O1516" s="7" t="s">
        <v>46</v>
      </c>
      <c r="P1516" s="7" t="s">
        <v>49</v>
      </c>
      <c r="Q1516" s="7" t="s">
        <v>49</v>
      </c>
      <c r="R1516" s="7" t="s">
        <v>49</v>
      </c>
      <c r="S1516" s="7" t="s">
        <v>49</v>
      </c>
      <c r="T1516" s="7" t="s">
        <v>49</v>
      </c>
      <c r="U1516" s="7" t="s">
        <v>49</v>
      </c>
      <c r="V1516" s="7" t="s">
        <v>49</v>
      </c>
      <c r="W1516" s="7" t="s">
        <v>49</v>
      </c>
      <c r="X1516" s="7" t="s">
        <v>49</v>
      </c>
      <c r="Y1516" s="6" t="s">
        <v>49</v>
      </c>
      <c r="Z1516" s="6" t="s">
        <v>49</v>
      </c>
      <c r="AA1516" s="9" t="s">
        <v>248</v>
      </c>
      <c r="AB1516" s="9" t="s">
        <v>356</v>
      </c>
      <c r="AC1516" s="9" t="s">
        <v>55</v>
      </c>
      <c r="AD1516" s="9" t="s">
        <v>297</v>
      </c>
      <c r="AE1516" s="9" t="s">
        <v>62</v>
      </c>
      <c r="AF1516" s="5">
        <v>1</v>
      </c>
      <c r="AG1516" s="10">
        <f>VLOOKUP(B1516,[1]NPRS!$A$29:$O$1904,10,FALSE)</f>
        <v>0</v>
      </c>
      <c r="AH1516" s="5" t="s">
        <v>1728</v>
      </c>
      <c r="AI1516" s="6" t="str">
        <f>IF(VLOOKUP(B1516,'[1]intensive 2019'!$A$2:$E$145,1,TRUE)=B1516,"Y","N")</f>
        <v>N</v>
      </c>
      <c r="AJ1516" s="6" t="s">
        <v>50</v>
      </c>
      <c r="AL1516" s="6" t="s">
        <v>50</v>
      </c>
      <c r="AM1516" s="6" t="s">
        <v>50</v>
      </c>
      <c r="AN1516" s="6" t="s">
        <v>50</v>
      </c>
      <c r="AO1516" s="6" t="s">
        <v>50</v>
      </c>
      <c r="AP1516" s="6" t="s">
        <v>50</v>
      </c>
    </row>
    <row r="1517" spans="1:42" hidden="1">
      <c r="A1517" s="5">
        <v>1516</v>
      </c>
      <c r="B1517" s="5" t="s">
        <v>2686</v>
      </c>
      <c r="C1517" s="6" t="str">
        <f>IF(VLOOKUP(B1517,'[1]Current Slope List'!$A$29:$M$1904,1,FALSE)=B1517,"Y","N")</f>
        <v>Y</v>
      </c>
      <c r="D1517" s="5" t="str">
        <f>VLOOKUP(B1517,'[1]Current Slope List'!$A$29:$M$1904,2,FALSE)</f>
        <v>11SE-B/R27</v>
      </c>
      <c r="E1517" s="5">
        <f>VLOOKUP(B1517,'[1]Current Slope List'!$A$29:$M$1904,3,FALSE)</f>
        <v>0</v>
      </c>
      <c r="F1517" s="6" t="str">
        <f t="shared" si="46"/>
        <v>WHOLE</v>
      </c>
      <c r="G1517" s="6" t="str">
        <f>VLOOKUP(B1517,'[1]Current Slope List'!$A$29:$M$1904,4,FALSE)</f>
        <v>E</v>
      </c>
      <c r="H1517" s="6" t="str">
        <f>VLOOKUP(B1517,'[1]Current Slope List'!$A$29:$M$1904,5,FALSE)</f>
        <v>SKW&amp;Is-S</v>
      </c>
      <c r="I1517" s="6" t="s">
        <v>2555</v>
      </c>
      <c r="K1517" s="6">
        <f>VLOOKUP(B1517,'[1]Current Slope List'!$A$29:$M$1904,11,FALSE)</f>
        <v>0</v>
      </c>
      <c r="L1517" s="5" t="s">
        <v>2616</v>
      </c>
      <c r="M1517" s="5" t="s">
        <v>2617</v>
      </c>
      <c r="N1517" s="5" t="s">
        <v>1697</v>
      </c>
      <c r="O1517" s="7" t="s">
        <v>46</v>
      </c>
      <c r="P1517" s="7" t="s">
        <v>49</v>
      </c>
      <c r="Q1517" s="7" t="s">
        <v>49</v>
      </c>
      <c r="R1517" s="7" t="s">
        <v>49</v>
      </c>
      <c r="S1517" s="7" t="s">
        <v>49</v>
      </c>
      <c r="T1517" s="7" t="s">
        <v>49</v>
      </c>
      <c r="U1517" s="7" t="s">
        <v>49</v>
      </c>
      <c r="V1517" s="7" t="s">
        <v>49</v>
      </c>
      <c r="W1517" s="7" t="s">
        <v>49</v>
      </c>
      <c r="X1517" s="7" t="s">
        <v>49</v>
      </c>
      <c r="Y1517" s="6" t="s">
        <v>49</v>
      </c>
      <c r="Z1517" s="6" t="s">
        <v>49</v>
      </c>
      <c r="AA1517" s="9" t="s">
        <v>305</v>
      </c>
      <c r="AB1517" s="9">
        <v>16.7</v>
      </c>
      <c r="AC1517" s="9" t="s">
        <v>55</v>
      </c>
      <c r="AD1517" s="9" t="s">
        <v>297</v>
      </c>
      <c r="AE1517" s="9" t="s">
        <v>72</v>
      </c>
      <c r="AF1517" s="5">
        <v>3</v>
      </c>
      <c r="AG1517" s="10">
        <f>VLOOKUP(B1517,[1]NPRS!$A$29:$O$1904,10,FALSE)</f>
        <v>0</v>
      </c>
      <c r="AH1517" s="5" t="s">
        <v>1728</v>
      </c>
      <c r="AI1517" s="6" t="str">
        <f>IF(VLOOKUP(B1517,'[1]intensive 2019'!$A$2:$E$145,1,TRUE)=B1517,"Y","N")</f>
        <v>N</v>
      </c>
      <c r="AJ1517" s="6" t="s">
        <v>50</v>
      </c>
      <c r="AL1517" s="6" t="s">
        <v>50</v>
      </c>
      <c r="AM1517" s="6" t="s">
        <v>50</v>
      </c>
      <c r="AN1517" s="6" t="s">
        <v>50</v>
      </c>
      <c r="AO1517" s="6" t="s">
        <v>50</v>
      </c>
      <c r="AP1517" s="6" t="s">
        <v>50</v>
      </c>
    </row>
    <row r="1518" spans="1:42" hidden="1">
      <c r="A1518" s="5">
        <v>1517</v>
      </c>
      <c r="B1518" s="5" t="s">
        <v>2687</v>
      </c>
      <c r="C1518" s="6" t="str">
        <f>IF(VLOOKUP(B1518,'[1]Current Slope List'!$A$29:$M$1904,1,FALSE)=B1518,"Y","N")</f>
        <v>Y</v>
      </c>
      <c r="D1518" s="5" t="str">
        <f>VLOOKUP(B1518,'[1]Current Slope List'!$A$29:$M$1904,2,FALSE)</f>
        <v>11SE-B/R58</v>
      </c>
      <c r="E1518" s="5">
        <f>VLOOKUP(B1518,'[1]Current Slope List'!$A$29:$M$1904,3,FALSE)</f>
        <v>0</v>
      </c>
      <c r="F1518" s="6" t="str">
        <f t="shared" si="46"/>
        <v>WHOLE</v>
      </c>
      <c r="G1518" s="6" t="str">
        <f>VLOOKUP(B1518,'[1]Current Slope List'!$A$29:$M$1904,4,FALSE)</f>
        <v>E</v>
      </c>
      <c r="H1518" s="6" t="str">
        <f>VLOOKUP(B1518,'[1]Current Slope List'!$A$29:$M$1904,5,FALSE)</f>
        <v>SKW&amp;Is-S</v>
      </c>
      <c r="I1518" s="6" t="s">
        <v>2555</v>
      </c>
      <c r="K1518" s="6">
        <f>VLOOKUP(B1518,'[1]Current Slope List'!$A$29:$M$1904,11,FALSE)</f>
        <v>0</v>
      </c>
      <c r="L1518" s="5" t="s">
        <v>2616</v>
      </c>
      <c r="M1518" s="5" t="s">
        <v>2617</v>
      </c>
      <c r="N1518" s="5" t="s">
        <v>1697</v>
      </c>
      <c r="O1518" s="7" t="s">
        <v>46</v>
      </c>
      <c r="P1518" s="7" t="s">
        <v>49</v>
      </c>
      <c r="Q1518" s="7" t="s">
        <v>49</v>
      </c>
      <c r="R1518" s="7" t="s">
        <v>49</v>
      </c>
      <c r="S1518" s="7" t="s">
        <v>49</v>
      </c>
      <c r="T1518" s="7" t="s">
        <v>49</v>
      </c>
      <c r="U1518" s="7" t="s">
        <v>49</v>
      </c>
      <c r="V1518" s="7" t="s">
        <v>49</v>
      </c>
      <c r="W1518" s="7" t="s">
        <v>49</v>
      </c>
      <c r="X1518" s="7" t="s">
        <v>49</v>
      </c>
      <c r="Y1518" s="6" t="s">
        <v>49</v>
      </c>
      <c r="Z1518" s="6" t="s">
        <v>49</v>
      </c>
      <c r="AA1518" s="9" t="s">
        <v>767</v>
      </c>
      <c r="AB1518" s="9" t="s">
        <v>54</v>
      </c>
      <c r="AC1518" s="9" t="s">
        <v>55</v>
      </c>
      <c r="AD1518" s="9" t="s">
        <v>352</v>
      </c>
      <c r="AE1518" s="9" t="s">
        <v>72</v>
      </c>
      <c r="AF1518" s="5">
        <v>3</v>
      </c>
      <c r="AG1518" s="10">
        <f>VLOOKUP(B1518,[1]NPRS!$A$29:$O$1904,10,FALSE)</f>
        <v>0.03</v>
      </c>
      <c r="AH1518" s="5" t="s">
        <v>1698</v>
      </c>
      <c r="AI1518" s="6" t="str">
        <f>IF(VLOOKUP(B1518,'[1]intensive 2019'!$A$2:$E$145,1,TRUE)=B1518,"Y","N")</f>
        <v>N</v>
      </c>
      <c r="AJ1518" s="6" t="s">
        <v>50</v>
      </c>
      <c r="AK1518" s="5">
        <v>0</v>
      </c>
      <c r="AL1518" s="6" t="s">
        <v>50</v>
      </c>
      <c r="AM1518" s="6" t="s">
        <v>50</v>
      </c>
      <c r="AN1518" s="6" t="s">
        <v>50</v>
      </c>
      <c r="AO1518" s="6" t="s">
        <v>50</v>
      </c>
      <c r="AP1518" s="6" t="s">
        <v>50</v>
      </c>
    </row>
    <row r="1519" spans="1:42" hidden="1">
      <c r="A1519" s="5">
        <v>1518</v>
      </c>
      <c r="B1519" s="5" t="s">
        <v>2688</v>
      </c>
      <c r="C1519" s="6" t="str">
        <f>IF(VLOOKUP(B1519,'[1]Current Slope List'!$A$29:$M$1904,1,FALSE)=B1519,"Y","N")</f>
        <v>Y</v>
      </c>
      <c r="D1519" s="5" t="str">
        <f>VLOOKUP(B1519,'[1]Current Slope List'!$A$29:$M$1904,2,FALSE)</f>
        <v>11SE-D/C177</v>
      </c>
      <c r="E1519" s="5">
        <f>VLOOKUP(B1519,'[1]Current Slope List'!$A$29:$M$1904,3,FALSE)</f>
        <v>0</v>
      </c>
      <c r="F1519" s="6" t="str">
        <f t="shared" si="46"/>
        <v>WHOLE</v>
      </c>
      <c r="G1519" s="6" t="str">
        <f>VLOOKUP(B1519,'[1]Current Slope List'!$A$29:$M$1904,4,FALSE)</f>
        <v>E</v>
      </c>
      <c r="H1519" s="6" t="str">
        <f>VLOOKUP(B1519,'[1]Current Slope List'!$A$29:$M$1904,5,FALSE)</f>
        <v>SKW&amp;Is-S</v>
      </c>
      <c r="I1519" s="6" t="s">
        <v>2555</v>
      </c>
      <c r="K1519" s="6">
        <f>VLOOKUP(B1519,'[1]Current Slope List'!$A$29:$M$1904,11,FALSE)</f>
        <v>0</v>
      </c>
      <c r="L1519" s="5" t="s">
        <v>2616</v>
      </c>
      <c r="M1519" s="5" t="s">
        <v>2617</v>
      </c>
      <c r="N1519" s="5" t="s">
        <v>1697</v>
      </c>
      <c r="O1519" s="7" t="s">
        <v>46</v>
      </c>
      <c r="P1519" s="7">
        <v>50</v>
      </c>
      <c r="Q1519" s="7">
        <v>13</v>
      </c>
      <c r="R1519" s="7">
        <v>55</v>
      </c>
      <c r="S1519" s="7">
        <f t="shared" si="47"/>
        <v>715</v>
      </c>
      <c r="T1519" s="17">
        <v>0</v>
      </c>
      <c r="U1519" s="17">
        <v>0.5</v>
      </c>
      <c r="V1519" s="12">
        <v>0</v>
      </c>
      <c r="W1519" s="12">
        <v>0</v>
      </c>
      <c r="X1519" s="12">
        <v>0.5</v>
      </c>
      <c r="Y1519" s="6" t="s">
        <v>1701</v>
      </c>
      <c r="Z1519" s="6" t="s">
        <v>72</v>
      </c>
      <c r="AA1519" s="9" t="s">
        <v>116</v>
      </c>
      <c r="AB1519" s="9" t="s">
        <v>116</v>
      </c>
      <c r="AC1519" s="9" t="s">
        <v>116</v>
      </c>
      <c r="AD1519" s="9" t="s">
        <v>116</v>
      </c>
      <c r="AE1519" s="9" t="s">
        <v>49</v>
      </c>
      <c r="AF1519" s="5">
        <v>3</v>
      </c>
      <c r="AG1519" s="10">
        <f>VLOOKUP(B1519,[1]NPRS!$A$29:$O$1904,10,FALSE)</f>
        <v>0</v>
      </c>
      <c r="AH1519" s="5" t="s">
        <v>1698</v>
      </c>
      <c r="AI1519" s="6" t="str">
        <f>IF(VLOOKUP(B1519,'[1]intensive 2019'!$A$2:$E$145,1,TRUE)=B1519,"Y","N")</f>
        <v>N</v>
      </c>
      <c r="AJ1519" s="6" t="str">
        <f>IF(VLOOKUP(B1519,[1]PWI!$A$2:$B$239,1,FALSE)=B1519,"Y","N")</f>
        <v>Y</v>
      </c>
      <c r="AK1519" s="5">
        <v>30</v>
      </c>
      <c r="AL1519" s="6" t="str">
        <f>IF(VLOOKUP(B1519,[1]OVT_SWT!$A$2:$E$100,1,FALSE)=B1519,"Y","N")</f>
        <v>Y</v>
      </c>
      <c r="AM1519" s="6" t="s">
        <v>50</v>
      </c>
      <c r="AN1519" s="6" t="s">
        <v>50</v>
      </c>
      <c r="AO1519" s="6" t="s">
        <v>50</v>
      </c>
      <c r="AP1519" s="6" t="s">
        <v>50</v>
      </c>
    </row>
    <row r="1520" spans="1:42" hidden="1">
      <c r="A1520" s="5">
        <v>1519</v>
      </c>
      <c r="B1520" s="5" t="s">
        <v>2689</v>
      </c>
      <c r="C1520" s="6" t="str">
        <f>IF(VLOOKUP(B1520,'[1]Current Slope List'!$A$29:$M$1904,1,FALSE)=B1520,"Y","N")</f>
        <v>Y</v>
      </c>
      <c r="D1520" s="5" t="str">
        <f>VLOOKUP(B1520,'[1]Current Slope List'!$A$29:$M$1904,2,FALSE)</f>
        <v>11SE-D/CR178</v>
      </c>
      <c r="E1520" s="5">
        <f>VLOOKUP(B1520,'[1]Current Slope List'!$A$29:$M$1904,3,FALSE)</f>
        <v>0</v>
      </c>
      <c r="F1520" s="6" t="str">
        <f t="shared" si="46"/>
        <v>WHOLE</v>
      </c>
      <c r="G1520" s="6" t="str">
        <f>VLOOKUP(B1520,'[1]Current Slope List'!$A$29:$M$1904,4,FALSE)</f>
        <v>E</v>
      </c>
      <c r="H1520" s="6" t="str">
        <f>VLOOKUP(B1520,'[1]Current Slope List'!$A$29:$M$1904,5,FALSE)</f>
        <v>SKW&amp;Is-S</v>
      </c>
      <c r="I1520" s="6" t="s">
        <v>2555</v>
      </c>
      <c r="K1520" s="6">
        <f>VLOOKUP(B1520,'[1]Current Slope List'!$A$29:$M$1904,11,FALSE)</f>
        <v>0</v>
      </c>
      <c r="L1520" s="5" t="s">
        <v>2616</v>
      </c>
      <c r="M1520" s="5" t="s">
        <v>2617</v>
      </c>
      <c r="N1520" s="5" t="s">
        <v>1697</v>
      </c>
      <c r="O1520" s="7" t="s">
        <v>46</v>
      </c>
      <c r="P1520" s="7">
        <v>41</v>
      </c>
      <c r="Q1520" s="7">
        <v>8</v>
      </c>
      <c r="R1520" s="7">
        <v>60</v>
      </c>
      <c r="S1520" s="7">
        <f t="shared" si="47"/>
        <v>480</v>
      </c>
      <c r="T1520" s="17">
        <v>0</v>
      </c>
      <c r="U1520" s="17">
        <v>0.75</v>
      </c>
      <c r="V1520" s="17">
        <v>0</v>
      </c>
      <c r="W1520" s="17">
        <v>0</v>
      </c>
      <c r="X1520" s="17">
        <v>0.25</v>
      </c>
      <c r="Y1520" s="6" t="s">
        <v>61</v>
      </c>
      <c r="Z1520" s="6" t="s">
        <v>72</v>
      </c>
      <c r="AA1520" s="9">
        <v>3.3</v>
      </c>
      <c r="AB1520" s="9" t="s">
        <v>1515</v>
      </c>
      <c r="AC1520" s="9" t="s">
        <v>121</v>
      </c>
      <c r="AD1520" s="9" t="s">
        <v>79</v>
      </c>
      <c r="AE1520" s="9" t="s">
        <v>62</v>
      </c>
      <c r="AF1520" s="5">
        <v>3</v>
      </c>
      <c r="AG1520" s="10">
        <f>VLOOKUP(B1520,[1]NPRS!$A$29:$O$1904,10,FALSE)</f>
        <v>83.26</v>
      </c>
      <c r="AH1520" s="5" t="s">
        <v>1698</v>
      </c>
      <c r="AI1520" s="6" t="str">
        <f>IF(VLOOKUP(B1520,'[1]intensive 2019'!$A$2:$E$145,1,TRUE)=B1520,"Y","N")</f>
        <v>N</v>
      </c>
      <c r="AJ1520" s="6" t="s">
        <v>50</v>
      </c>
      <c r="AK1520" s="5">
        <v>52</v>
      </c>
      <c r="AL1520" s="6" t="s">
        <v>50</v>
      </c>
      <c r="AM1520" s="6" t="s">
        <v>50</v>
      </c>
      <c r="AN1520" s="6" t="s">
        <v>50</v>
      </c>
      <c r="AO1520" s="6" t="s">
        <v>50</v>
      </c>
      <c r="AP1520" s="6" t="s">
        <v>50</v>
      </c>
    </row>
    <row r="1521" spans="1:42" hidden="1">
      <c r="A1521" s="5">
        <v>1520</v>
      </c>
      <c r="B1521" s="5" t="s">
        <v>2690</v>
      </c>
      <c r="C1521" s="6" t="str">
        <f>IF(VLOOKUP(B1521,'[1]Current Slope List'!$A$29:$M$1904,1,FALSE)=B1521,"Y","N")</f>
        <v>Y</v>
      </c>
      <c r="D1521" s="5" t="str">
        <f>VLOOKUP(B1521,'[1]Current Slope List'!$A$29:$M$1904,2,FALSE)</f>
        <v>11SE-D/CR179</v>
      </c>
      <c r="E1521" s="5">
        <f>VLOOKUP(B1521,'[1]Current Slope List'!$A$29:$M$1904,3,FALSE)</f>
        <v>0</v>
      </c>
      <c r="F1521" s="6" t="str">
        <f t="shared" si="46"/>
        <v>WHOLE</v>
      </c>
      <c r="G1521" s="6" t="str">
        <f>VLOOKUP(B1521,'[1]Current Slope List'!$A$29:$M$1904,4,FALSE)</f>
        <v>E</v>
      </c>
      <c r="H1521" s="6" t="str">
        <f>VLOOKUP(B1521,'[1]Current Slope List'!$A$29:$M$1904,5,FALSE)</f>
        <v>SKW&amp;Is-S</v>
      </c>
      <c r="I1521" s="6" t="s">
        <v>2555</v>
      </c>
      <c r="K1521" s="6">
        <f>VLOOKUP(B1521,'[1]Current Slope List'!$A$29:$M$1904,11,FALSE)</f>
        <v>0</v>
      </c>
      <c r="L1521" s="5" t="s">
        <v>2616</v>
      </c>
      <c r="M1521" s="5" t="s">
        <v>2617</v>
      </c>
      <c r="N1521" s="5" t="s">
        <v>1697</v>
      </c>
      <c r="O1521" s="7" t="s">
        <v>46</v>
      </c>
      <c r="P1521" s="7">
        <v>45</v>
      </c>
      <c r="Q1521" s="7">
        <v>3.5</v>
      </c>
      <c r="R1521" s="7">
        <v>20</v>
      </c>
      <c r="S1521" s="7">
        <f t="shared" si="47"/>
        <v>70</v>
      </c>
      <c r="T1521" s="17">
        <v>0</v>
      </c>
      <c r="U1521" s="17">
        <v>1</v>
      </c>
      <c r="V1521" s="17">
        <v>0</v>
      </c>
      <c r="W1521" s="17">
        <v>0</v>
      </c>
      <c r="X1521" s="17">
        <v>0</v>
      </c>
      <c r="Y1521" s="6" t="s">
        <v>61</v>
      </c>
      <c r="Z1521" s="6" t="s">
        <v>62</v>
      </c>
      <c r="AA1521" s="9">
        <v>4.3</v>
      </c>
      <c r="AB1521" s="9">
        <v>19</v>
      </c>
      <c r="AC1521" s="9" t="s">
        <v>71</v>
      </c>
      <c r="AD1521" s="9" t="s">
        <v>56</v>
      </c>
      <c r="AE1521" s="9" t="s">
        <v>72</v>
      </c>
      <c r="AF1521" s="5">
        <v>3</v>
      </c>
      <c r="AG1521" s="10">
        <f>VLOOKUP(B1521,[1]NPRS!$A$29:$O$1904,10,FALSE)</f>
        <v>12.23</v>
      </c>
      <c r="AH1521" s="5" t="s">
        <v>1698</v>
      </c>
      <c r="AI1521" s="6" t="str">
        <f>IF(VLOOKUP(B1521,'[1]intensive 2019'!$A$2:$E$145,1,TRUE)=B1521,"Y","N")</f>
        <v>N</v>
      </c>
      <c r="AJ1521" s="6" t="s">
        <v>50</v>
      </c>
      <c r="AK1521" s="5">
        <v>6</v>
      </c>
      <c r="AL1521" s="6" t="s">
        <v>50</v>
      </c>
      <c r="AM1521" s="6" t="s">
        <v>50</v>
      </c>
      <c r="AN1521" s="6" t="s">
        <v>50</v>
      </c>
      <c r="AO1521" s="6" t="s">
        <v>50</v>
      </c>
      <c r="AP1521" s="6" t="s">
        <v>50</v>
      </c>
    </row>
    <row r="1522" spans="1:42" hidden="1">
      <c r="A1522" s="5">
        <v>1521</v>
      </c>
      <c r="B1522" s="5" t="s">
        <v>2691</v>
      </c>
      <c r="C1522" s="6" t="str">
        <f>IF(VLOOKUP(B1522,'[1]Current Slope List'!$A$29:$M$1904,1,FALSE)=B1522,"Y","N")</f>
        <v>Y</v>
      </c>
      <c r="D1522" s="5" t="str">
        <f>VLOOKUP(B1522,'[1]Current Slope List'!$A$29:$M$1904,2,FALSE)</f>
        <v>11SE-D/C370</v>
      </c>
      <c r="E1522" s="5">
        <f>VLOOKUP(B1522,'[1]Current Slope List'!$A$29:$M$1904,3,FALSE)</f>
        <v>0</v>
      </c>
      <c r="F1522" s="6" t="str">
        <f t="shared" si="46"/>
        <v>WHOLE</v>
      </c>
      <c r="G1522" s="6" t="str">
        <f>VLOOKUP(B1522,'[1]Current Slope List'!$A$29:$M$1904,4,FALSE)</f>
        <v>E</v>
      </c>
      <c r="H1522" s="6" t="str">
        <f>VLOOKUP(B1522,'[1]Current Slope List'!$A$29:$M$1904,5,FALSE)</f>
        <v>SKW&amp;Is-S</v>
      </c>
      <c r="I1522" s="6" t="s">
        <v>2555</v>
      </c>
      <c r="K1522" s="6">
        <f>VLOOKUP(B1522,'[1]Current Slope List'!$A$29:$M$1904,11,FALSE)</f>
        <v>0</v>
      </c>
      <c r="L1522" s="5" t="s">
        <v>2616</v>
      </c>
      <c r="M1522" s="5" t="s">
        <v>2617</v>
      </c>
      <c r="N1522" s="5" t="s">
        <v>1697</v>
      </c>
      <c r="O1522" s="7" t="s">
        <v>46</v>
      </c>
      <c r="P1522" s="7">
        <v>70</v>
      </c>
      <c r="Q1522" s="7">
        <v>8</v>
      </c>
      <c r="R1522" s="7">
        <v>35</v>
      </c>
      <c r="S1522" s="7">
        <f t="shared" si="47"/>
        <v>280</v>
      </c>
      <c r="T1522" s="17">
        <v>0</v>
      </c>
      <c r="U1522" s="17">
        <v>0.9</v>
      </c>
      <c r="V1522" s="17">
        <v>0</v>
      </c>
      <c r="W1522" s="17">
        <v>0.1</v>
      </c>
      <c r="X1522" s="17">
        <v>0</v>
      </c>
      <c r="Y1522" s="6" t="s">
        <v>1701</v>
      </c>
      <c r="Z1522" s="6" t="s">
        <v>62</v>
      </c>
      <c r="AA1522" s="9" t="s">
        <v>116</v>
      </c>
      <c r="AB1522" s="9" t="s">
        <v>116</v>
      </c>
      <c r="AC1522" s="9" t="s">
        <v>116</v>
      </c>
      <c r="AD1522" s="9" t="s">
        <v>116</v>
      </c>
      <c r="AE1522" s="9" t="s">
        <v>49</v>
      </c>
      <c r="AF1522" s="5">
        <v>3</v>
      </c>
      <c r="AG1522" s="10">
        <f>VLOOKUP(B1522,[1]NPRS!$A$29:$O$1904,10,FALSE)</f>
        <v>0.12</v>
      </c>
      <c r="AH1522" s="5" t="s">
        <v>1698</v>
      </c>
      <c r="AI1522" s="6" t="str">
        <f>IF(VLOOKUP(B1522,'[1]intensive 2019'!$A$2:$E$145,1,TRUE)=B1522,"Y","N")</f>
        <v>N</v>
      </c>
      <c r="AJ1522" s="6" t="s">
        <v>50</v>
      </c>
      <c r="AK1522" s="5">
        <v>4</v>
      </c>
      <c r="AL1522" s="6" t="s">
        <v>50</v>
      </c>
      <c r="AM1522" s="6" t="s">
        <v>50</v>
      </c>
      <c r="AN1522" s="6" t="s">
        <v>50</v>
      </c>
      <c r="AO1522" s="6" t="s">
        <v>50</v>
      </c>
      <c r="AP1522" s="6" t="s">
        <v>50</v>
      </c>
    </row>
    <row r="1523" spans="1:42" hidden="1">
      <c r="A1523" s="5">
        <v>1522</v>
      </c>
      <c r="B1523" s="5" t="s">
        <v>2692</v>
      </c>
      <c r="C1523" s="6" t="str">
        <f>IF(VLOOKUP(B1523,'[1]Current Slope List'!$A$29:$M$1904,1,FALSE)=B1523,"Y","N")</f>
        <v>Y</v>
      </c>
      <c r="D1523" s="5" t="str">
        <f>VLOOKUP(B1523,'[1]Current Slope List'!$A$29:$M$1904,2,FALSE)</f>
        <v>11SE-D/C371</v>
      </c>
      <c r="E1523" s="5">
        <f>VLOOKUP(B1523,'[1]Current Slope List'!$A$29:$M$1904,3,FALSE)</f>
        <v>0</v>
      </c>
      <c r="F1523" s="6" t="str">
        <f t="shared" si="46"/>
        <v>WHOLE</v>
      </c>
      <c r="G1523" s="6" t="str">
        <f>VLOOKUP(B1523,'[1]Current Slope List'!$A$29:$M$1904,4,FALSE)</f>
        <v>E</v>
      </c>
      <c r="H1523" s="6" t="str">
        <f>VLOOKUP(B1523,'[1]Current Slope List'!$A$29:$M$1904,5,FALSE)</f>
        <v>SKW&amp;Is-S</v>
      </c>
      <c r="I1523" s="6" t="s">
        <v>2555</v>
      </c>
      <c r="K1523" s="6">
        <f>VLOOKUP(B1523,'[1]Current Slope List'!$A$29:$M$1904,11,FALSE)</f>
        <v>0</v>
      </c>
      <c r="L1523" s="5" t="s">
        <v>2616</v>
      </c>
      <c r="M1523" s="5" t="s">
        <v>2617</v>
      </c>
      <c r="N1523" s="5" t="s">
        <v>1697</v>
      </c>
      <c r="O1523" s="7" t="s">
        <v>46</v>
      </c>
      <c r="P1523" s="7">
        <v>70</v>
      </c>
      <c r="Q1523" s="7">
        <v>4</v>
      </c>
      <c r="R1523" s="7">
        <v>30</v>
      </c>
      <c r="S1523" s="7">
        <f t="shared" si="47"/>
        <v>120</v>
      </c>
      <c r="T1523" s="17">
        <v>0</v>
      </c>
      <c r="U1523" s="17">
        <v>1</v>
      </c>
      <c r="V1523" s="17">
        <v>0</v>
      </c>
      <c r="W1523" s="17">
        <v>0</v>
      </c>
      <c r="X1523" s="17">
        <v>0</v>
      </c>
      <c r="Y1523" s="6" t="s">
        <v>61</v>
      </c>
      <c r="Z1523" s="6" t="s">
        <v>62</v>
      </c>
      <c r="AA1523" s="9" t="s">
        <v>116</v>
      </c>
      <c r="AB1523" s="9" t="s">
        <v>116</v>
      </c>
      <c r="AC1523" s="9" t="s">
        <v>116</v>
      </c>
      <c r="AD1523" s="9" t="s">
        <v>116</v>
      </c>
      <c r="AE1523" s="9" t="s">
        <v>49</v>
      </c>
      <c r="AF1523" s="5">
        <v>3</v>
      </c>
      <c r="AG1523" s="10">
        <f>VLOOKUP(B1523,[1]NPRS!$A$29:$O$1904,10,FALSE)</f>
        <v>0</v>
      </c>
      <c r="AH1523" s="5" t="s">
        <v>1698</v>
      </c>
      <c r="AI1523" s="6" t="str">
        <f>IF(VLOOKUP(B1523,'[1]intensive 2019'!$A$2:$E$145,1,TRUE)=B1523,"Y","N")</f>
        <v>N</v>
      </c>
      <c r="AJ1523" s="6" t="s">
        <v>50</v>
      </c>
      <c r="AK1523" s="5">
        <v>5</v>
      </c>
      <c r="AL1523" s="6" t="s">
        <v>50</v>
      </c>
      <c r="AM1523" s="6" t="s">
        <v>50</v>
      </c>
      <c r="AN1523" s="6" t="s">
        <v>50</v>
      </c>
      <c r="AO1523" s="6" t="s">
        <v>50</v>
      </c>
      <c r="AP1523" s="6" t="s">
        <v>50</v>
      </c>
    </row>
    <row r="1524" spans="1:42" hidden="1">
      <c r="A1524" s="5">
        <v>1523</v>
      </c>
      <c r="B1524" s="5" t="s">
        <v>2693</v>
      </c>
      <c r="C1524" s="6" t="str">
        <f>IF(VLOOKUP(B1524,'[1]Current Slope List'!$A$29:$M$1904,1,FALSE)=B1524,"Y","N")</f>
        <v>Y</v>
      </c>
      <c r="D1524" s="5" t="str">
        <f>VLOOKUP(B1524,'[1]Current Slope List'!$A$29:$M$1904,2,FALSE)</f>
        <v>11SE-D/C372</v>
      </c>
      <c r="E1524" s="5">
        <f>VLOOKUP(B1524,'[1]Current Slope List'!$A$29:$M$1904,3,FALSE)</f>
        <v>0</v>
      </c>
      <c r="F1524" s="6" t="str">
        <f t="shared" si="46"/>
        <v>WHOLE</v>
      </c>
      <c r="G1524" s="6" t="str">
        <f>VLOOKUP(B1524,'[1]Current Slope List'!$A$29:$M$1904,4,FALSE)</f>
        <v>E</v>
      </c>
      <c r="H1524" s="6" t="str">
        <f>VLOOKUP(B1524,'[1]Current Slope List'!$A$29:$M$1904,5,FALSE)</f>
        <v>SKW&amp;Is-S</v>
      </c>
      <c r="I1524" s="6" t="s">
        <v>2555</v>
      </c>
      <c r="K1524" s="6">
        <f>VLOOKUP(B1524,'[1]Current Slope List'!$A$29:$M$1904,11,FALSE)</f>
        <v>0</v>
      </c>
      <c r="L1524" s="5" t="s">
        <v>2616</v>
      </c>
      <c r="M1524" s="5" t="s">
        <v>2617</v>
      </c>
      <c r="N1524" s="5" t="s">
        <v>1697</v>
      </c>
      <c r="O1524" s="7" t="s">
        <v>46</v>
      </c>
      <c r="P1524" s="7">
        <v>45</v>
      </c>
      <c r="Q1524" s="7">
        <v>5</v>
      </c>
      <c r="R1524" s="7">
        <v>40</v>
      </c>
      <c r="S1524" s="7">
        <f t="shared" si="47"/>
        <v>200</v>
      </c>
      <c r="T1524" s="17">
        <v>0</v>
      </c>
      <c r="U1524" s="17">
        <v>0</v>
      </c>
      <c r="V1524" s="17">
        <v>0</v>
      </c>
      <c r="W1524" s="17">
        <v>0</v>
      </c>
      <c r="X1524" s="17">
        <v>1</v>
      </c>
      <c r="Y1524" s="6" t="s">
        <v>61</v>
      </c>
      <c r="Z1524" s="6" t="s">
        <v>72</v>
      </c>
      <c r="AA1524" s="9" t="s">
        <v>116</v>
      </c>
      <c r="AB1524" s="9" t="s">
        <v>116</v>
      </c>
      <c r="AC1524" s="9" t="s">
        <v>116</v>
      </c>
      <c r="AD1524" s="9" t="s">
        <v>116</v>
      </c>
      <c r="AE1524" s="9" t="s">
        <v>49</v>
      </c>
      <c r="AF1524" s="5">
        <v>3</v>
      </c>
      <c r="AG1524" s="10">
        <f>VLOOKUP(B1524,[1]NPRS!$A$29:$O$1904,10,FALSE)</f>
        <v>0.02</v>
      </c>
      <c r="AH1524" s="5" t="s">
        <v>1698</v>
      </c>
      <c r="AI1524" s="6" t="str">
        <f>IF(VLOOKUP(B1524,'[1]intensive 2019'!$A$2:$E$145,1,TRUE)=B1524,"Y","N")</f>
        <v>N</v>
      </c>
      <c r="AJ1524" s="6" t="s">
        <v>50</v>
      </c>
      <c r="AK1524" s="5">
        <v>2</v>
      </c>
      <c r="AL1524" s="6" t="s">
        <v>50</v>
      </c>
      <c r="AM1524" s="6" t="s">
        <v>50</v>
      </c>
      <c r="AN1524" s="6" t="s">
        <v>50</v>
      </c>
      <c r="AO1524" s="6" t="s">
        <v>50</v>
      </c>
      <c r="AP1524" s="6" t="s">
        <v>50</v>
      </c>
    </row>
    <row r="1525" spans="1:42" hidden="1">
      <c r="A1525" s="5">
        <v>1524</v>
      </c>
      <c r="B1525" s="5" t="s">
        <v>2694</v>
      </c>
      <c r="C1525" s="6" t="str">
        <f>IF(VLOOKUP(B1525,'[1]Current Slope List'!$A$29:$M$1904,1,FALSE)=B1525,"Y","N")</f>
        <v>Y</v>
      </c>
      <c r="D1525" s="5" t="str">
        <f>VLOOKUP(B1525,'[1]Current Slope List'!$A$29:$M$1904,2,FALSE)</f>
        <v>11SE-D/C373</v>
      </c>
      <c r="E1525" s="5">
        <f>VLOOKUP(B1525,'[1]Current Slope List'!$A$29:$M$1904,3,FALSE)</f>
        <v>0</v>
      </c>
      <c r="F1525" s="6" t="str">
        <f t="shared" si="46"/>
        <v>WHOLE</v>
      </c>
      <c r="G1525" s="6" t="str">
        <f>VLOOKUP(B1525,'[1]Current Slope List'!$A$29:$M$1904,4,FALSE)</f>
        <v>E</v>
      </c>
      <c r="H1525" s="6" t="str">
        <f>VLOOKUP(B1525,'[1]Current Slope List'!$A$29:$M$1904,5,FALSE)</f>
        <v>SKW&amp;Is-S</v>
      </c>
      <c r="I1525" s="6" t="s">
        <v>2555</v>
      </c>
      <c r="K1525" s="6">
        <f>VLOOKUP(B1525,'[1]Current Slope List'!$A$29:$M$1904,11,FALSE)</f>
        <v>0</v>
      </c>
      <c r="L1525" s="5" t="s">
        <v>2616</v>
      </c>
      <c r="M1525" s="5" t="s">
        <v>2617</v>
      </c>
      <c r="N1525" s="5" t="s">
        <v>1697</v>
      </c>
      <c r="O1525" s="7" t="s">
        <v>46</v>
      </c>
      <c r="P1525" s="7">
        <v>65</v>
      </c>
      <c r="Q1525" s="7">
        <v>7.5</v>
      </c>
      <c r="R1525" s="7">
        <v>50</v>
      </c>
      <c r="S1525" s="7">
        <f t="shared" si="47"/>
        <v>375</v>
      </c>
      <c r="T1525" s="17">
        <v>0</v>
      </c>
      <c r="U1525" s="17">
        <v>0</v>
      </c>
      <c r="V1525" s="17">
        <v>1</v>
      </c>
      <c r="W1525" s="17">
        <v>0</v>
      </c>
      <c r="X1525" s="17">
        <v>0</v>
      </c>
      <c r="Y1525" s="6" t="s">
        <v>1701</v>
      </c>
      <c r="Z1525" s="6" t="s">
        <v>72</v>
      </c>
      <c r="AA1525" s="9" t="s">
        <v>116</v>
      </c>
      <c r="AB1525" s="9" t="s">
        <v>116</v>
      </c>
      <c r="AC1525" s="9" t="s">
        <v>116</v>
      </c>
      <c r="AD1525" s="9" t="s">
        <v>116</v>
      </c>
      <c r="AE1525" s="9" t="s">
        <v>49</v>
      </c>
      <c r="AF1525" s="5">
        <v>3</v>
      </c>
      <c r="AG1525" s="10">
        <f>VLOOKUP(B1525,[1]NPRS!$A$29:$O$1904,10,FALSE)</f>
        <v>0.11</v>
      </c>
      <c r="AH1525" s="5" t="s">
        <v>1698</v>
      </c>
      <c r="AI1525" s="6" t="str">
        <f>IF(VLOOKUP(B1525,'[1]intensive 2019'!$A$2:$E$145,1,TRUE)=B1525,"Y","N")</f>
        <v>N</v>
      </c>
      <c r="AJ1525" s="6" t="s">
        <v>50</v>
      </c>
      <c r="AK1525" s="5">
        <v>9</v>
      </c>
      <c r="AL1525" s="6" t="s">
        <v>50</v>
      </c>
      <c r="AM1525" s="6" t="s">
        <v>50</v>
      </c>
      <c r="AN1525" s="6" t="s">
        <v>50</v>
      </c>
      <c r="AO1525" s="6" t="s">
        <v>50</v>
      </c>
      <c r="AP1525" s="6" t="s">
        <v>50</v>
      </c>
    </row>
    <row r="1526" spans="1:42" hidden="1">
      <c r="A1526" s="5">
        <v>1525</v>
      </c>
      <c r="B1526" s="5" t="s">
        <v>2695</v>
      </c>
      <c r="C1526" s="6" t="str">
        <f>IF(VLOOKUP(B1526,'[1]Current Slope List'!$A$29:$M$1904,1,FALSE)=B1526,"Y","N")</f>
        <v>Y</v>
      </c>
      <c r="D1526" s="5" t="str">
        <f>VLOOKUP(B1526,'[1]Current Slope List'!$A$29:$M$1904,2,FALSE)</f>
        <v>11SE-D/C374</v>
      </c>
      <c r="E1526" s="5">
        <f>VLOOKUP(B1526,'[1]Current Slope List'!$A$29:$M$1904,3,FALSE)</f>
        <v>0</v>
      </c>
      <c r="F1526" s="6" t="str">
        <f t="shared" si="46"/>
        <v>WHOLE</v>
      </c>
      <c r="G1526" s="6" t="str">
        <f>VLOOKUP(B1526,'[1]Current Slope List'!$A$29:$M$1904,4,FALSE)</f>
        <v>E</v>
      </c>
      <c r="H1526" s="6" t="str">
        <f>VLOOKUP(B1526,'[1]Current Slope List'!$A$29:$M$1904,5,FALSE)</f>
        <v>SKW&amp;Is-S</v>
      </c>
      <c r="I1526" s="6" t="s">
        <v>2555</v>
      </c>
      <c r="K1526" s="6">
        <f>VLOOKUP(B1526,'[1]Current Slope List'!$A$29:$M$1904,11,FALSE)</f>
        <v>0</v>
      </c>
      <c r="L1526" s="5" t="s">
        <v>2616</v>
      </c>
      <c r="M1526" s="5" t="s">
        <v>2617</v>
      </c>
      <c r="N1526" s="5" t="s">
        <v>1697</v>
      </c>
      <c r="O1526" s="7" t="s">
        <v>46</v>
      </c>
      <c r="P1526" s="7">
        <v>50</v>
      </c>
      <c r="Q1526" s="7">
        <v>10</v>
      </c>
      <c r="R1526" s="7">
        <v>50</v>
      </c>
      <c r="S1526" s="7">
        <f t="shared" si="47"/>
        <v>500</v>
      </c>
      <c r="T1526" s="17">
        <v>0</v>
      </c>
      <c r="U1526" s="17">
        <v>0</v>
      </c>
      <c r="V1526" s="17">
        <v>0</v>
      </c>
      <c r="W1526" s="17">
        <v>1</v>
      </c>
      <c r="X1526" s="17">
        <v>0</v>
      </c>
      <c r="Y1526" s="6" t="s">
        <v>1701</v>
      </c>
      <c r="Z1526" s="6" t="s">
        <v>72</v>
      </c>
      <c r="AA1526" s="9" t="s">
        <v>116</v>
      </c>
      <c r="AB1526" s="9" t="s">
        <v>116</v>
      </c>
      <c r="AC1526" s="9" t="s">
        <v>116</v>
      </c>
      <c r="AD1526" s="9" t="s">
        <v>116</v>
      </c>
      <c r="AE1526" s="9" t="s">
        <v>49</v>
      </c>
      <c r="AF1526" s="5">
        <v>3</v>
      </c>
      <c r="AG1526" s="10">
        <f>VLOOKUP(B1526,[1]NPRS!$A$29:$O$1904,10,FALSE)</f>
        <v>0.37</v>
      </c>
      <c r="AH1526" s="5" t="s">
        <v>1698</v>
      </c>
      <c r="AI1526" s="6" t="str">
        <f>IF(VLOOKUP(B1526,'[1]intensive 2019'!$A$2:$E$145,1,TRUE)=B1526,"Y","N")</f>
        <v>N</v>
      </c>
      <c r="AJ1526" s="6" t="s">
        <v>50</v>
      </c>
      <c r="AL1526" s="6" t="s">
        <v>50</v>
      </c>
      <c r="AM1526" s="6" t="s">
        <v>50</v>
      </c>
      <c r="AN1526" s="6" t="s">
        <v>50</v>
      </c>
      <c r="AO1526" s="6" t="s">
        <v>50</v>
      </c>
      <c r="AP1526" s="6" t="s">
        <v>50</v>
      </c>
    </row>
    <row r="1527" spans="1:42" hidden="1">
      <c r="A1527" s="5">
        <v>1526</v>
      </c>
      <c r="B1527" s="5" t="s">
        <v>2696</v>
      </c>
      <c r="C1527" s="6" t="str">
        <f>IF(VLOOKUP(B1527,'[1]Current Slope List'!$A$29:$M$1904,1,FALSE)=B1527,"Y","N")</f>
        <v>Y</v>
      </c>
      <c r="D1527" s="5" t="str">
        <f>VLOOKUP(B1527,'[1]Current Slope List'!$A$29:$M$1904,2,FALSE)</f>
        <v>11SE-D/C385</v>
      </c>
      <c r="E1527" s="5">
        <f>VLOOKUP(B1527,'[1]Current Slope List'!$A$29:$M$1904,3,FALSE)</f>
        <v>0</v>
      </c>
      <c r="F1527" s="6" t="str">
        <f t="shared" si="46"/>
        <v>WHOLE</v>
      </c>
      <c r="G1527" s="6" t="str">
        <f>VLOOKUP(B1527,'[1]Current Slope List'!$A$29:$M$1904,4,FALSE)</f>
        <v>E</v>
      </c>
      <c r="H1527" s="6" t="str">
        <f>VLOOKUP(B1527,'[1]Current Slope List'!$A$29:$M$1904,5,FALSE)</f>
        <v>SKW&amp;Is-S</v>
      </c>
      <c r="I1527" s="6" t="s">
        <v>2555</v>
      </c>
      <c r="K1527" s="6">
        <f>VLOOKUP(B1527,'[1]Current Slope List'!$A$29:$M$1904,11,FALSE)</f>
        <v>0</v>
      </c>
      <c r="L1527" s="5" t="s">
        <v>2616</v>
      </c>
      <c r="M1527" s="5" t="s">
        <v>2617</v>
      </c>
      <c r="N1527" s="5" t="s">
        <v>1697</v>
      </c>
      <c r="O1527" s="7" t="s">
        <v>46</v>
      </c>
      <c r="P1527" s="7">
        <v>70</v>
      </c>
      <c r="Q1527" s="7">
        <v>6</v>
      </c>
      <c r="R1527" s="7">
        <v>28</v>
      </c>
      <c r="S1527" s="7">
        <f t="shared" si="47"/>
        <v>168</v>
      </c>
      <c r="T1527" s="17">
        <v>0</v>
      </c>
      <c r="U1527" s="17">
        <v>1</v>
      </c>
      <c r="V1527" s="17">
        <v>0</v>
      </c>
      <c r="W1527" s="17">
        <v>0</v>
      </c>
      <c r="X1527" s="17">
        <v>0</v>
      </c>
      <c r="Y1527" s="6" t="s">
        <v>1701</v>
      </c>
      <c r="Z1527" s="6" t="s">
        <v>62</v>
      </c>
      <c r="AA1527" s="9" t="s">
        <v>116</v>
      </c>
      <c r="AB1527" s="9" t="s">
        <v>116</v>
      </c>
      <c r="AC1527" s="9" t="s">
        <v>116</v>
      </c>
      <c r="AD1527" s="9" t="s">
        <v>116</v>
      </c>
      <c r="AE1527" s="9" t="s">
        <v>49</v>
      </c>
      <c r="AF1527" s="5">
        <v>3</v>
      </c>
      <c r="AG1527" s="10">
        <f>VLOOKUP(B1527,[1]NPRS!$A$29:$O$1904,10,FALSE)</f>
        <v>0</v>
      </c>
      <c r="AH1527" s="5" t="s">
        <v>1698</v>
      </c>
      <c r="AI1527" s="6" t="str">
        <f>IF(VLOOKUP(B1527,'[1]intensive 2019'!$A$2:$E$145,1,TRUE)=B1527,"Y","N")</f>
        <v>N</v>
      </c>
      <c r="AJ1527" s="6" t="s">
        <v>50</v>
      </c>
      <c r="AK1527" s="5">
        <v>4</v>
      </c>
      <c r="AL1527" s="6" t="s">
        <v>50</v>
      </c>
      <c r="AM1527" s="6" t="s">
        <v>50</v>
      </c>
      <c r="AN1527" s="6" t="s">
        <v>50</v>
      </c>
      <c r="AO1527" s="6" t="s">
        <v>50</v>
      </c>
      <c r="AP1527" s="6" t="s">
        <v>50</v>
      </c>
    </row>
    <row r="1528" spans="1:42" hidden="1">
      <c r="A1528" s="5">
        <v>1527</v>
      </c>
      <c r="B1528" s="5" t="s">
        <v>2697</v>
      </c>
      <c r="C1528" s="6" t="str">
        <f>IF(VLOOKUP(B1528,'[1]Current Slope List'!$A$29:$M$1904,1,FALSE)=B1528,"Y","N")</f>
        <v>Y</v>
      </c>
      <c r="D1528" s="5" t="str">
        <f>VLOOKUP(B1528,'[1]Current Slope List'!$A$29:$M$1904,2,FALSE)</f>
        <v>11SE-D/DT29</v>
      </c>
      <c r="E1528" s="5">
        <f>VLOOKUP(B1528,'[1]Current Slope List'!$A$29:$M$1904,3,FALSE)</f>
        <v>0</v>
      </c>
      <c r="F1528" s="6" t="str">
        <f t="shared" si="46"/>
        <v>WHOLE</v>
      </c>
      <c r="G1528" s="6" t="str">
        <f>VLOOKUP(B1528,'[1]Current Slope List'!$A$29:$M$1904,4,FALSE)</f>
        <v>E</v>
      </c>
      <c r="H1528" s="6" t="str">
        <f>VLOOKUP(B1528,'[1]Current Slope List'!$A$29:$M$1904,5,FALSE)</f>
        <v>SKW&amp;Is-S</v>
      </c>
      <c r="I1528" s="6" t="s">
        <v>2555</v>
      </c>
      <c r="K1528" s="6">
        <f>VLOOKUP(B1528,'[1]Current Slope List'!$A$29:$M$1904,11,FALSE)</f>
        <v>0</v>
      </c>
      <c r="L1528" s="5" t="s">
        <v>2616</v>
      </c>
      <c r="M1528" s="5" t="s">
        <v>2617</v>
      </c>
      <c r="N1528" s="5" t="s">
        <v>1697</v>
      </c>
      <c r="O1528" s="7" t="s">
        <v>49</v>
      </c>
      <c r="P1528" s="7" t="s">
        <v>49</v>
      </c>
      <c r="Q1528" s="7" t="s">
        <v>49</v>
      </c>
      <c r="R1528" s="7" t="s">
        <v>49</v>
      </c>
      <c r="S1528" s="7" t="s">
        <v>49</v>
      </c>
      <c r="T1528" s="7" t="s">
        <v>49</v>
      </c>
      <c r="U1528" s="7" t="s">
        <v>49</v>
      </c>
      <c r="V1528" s="7" t="s">
        <v>49</v>
      </c>
      <c r="W1528" s="7" t="s">
        <v>49</v>
      </c>
      <c r="X1528" s="7" t="s">
        <v>49</v>
      </c>
      <c r="Y1528" s="6" t="s">
        <v>49</v>
      </c>
      <c r="Z1528" s="6" t="s">
        <v>49</v>
      </c>
      <c r="AA1528" s="9" t="s">
        <v>49</v>
      </c>
      <c r="AB1528" s="9" t="s">
        <v>49</v>
      </c>
      <c r="AC1528" s="9" t="s">
        <v>49</v>
      </c>
      <c r="AD1528" s="9" t="s">
        <v>49</v>
      </c>
      <c r="AE1528" s="9" t="s">
        <v>49</v>
      </c>
      <c r="AF1528" s="5">
        <v>3</v>
      </c>
      <c r="AG1528" s="10">
        <f>VLOOKUP(B1528,[1]NPRS!$A$29:$O$1904,10,FALSE)</f>
        <v>0</v>
      </c>
      <c r="AH1528" s="5" t="s">
        <v>1698</v>
      </c>
      <c r="AI1528" s="6" t="str">
        <f>IF(VLOOKUP(B1528,'[1]intensive 2019'!$A$2:$E$145,1,TRUE)=B1528,"Y","N")</f>
        <v>N</v>
      </c>
      <c r="AJ1528" s="6" t="s">
        <v>50</v>
      </c>
      <c r="AK1528" s="5">
        <v>5</v>
      </c>
      <c r="AL1528" s="6" t="s">
        <v>50</v>
      </c>
      <c r="AM1528" s="6" t="s">
        <v>50</v>
      </c>
      <c r="AN1528" s="6" t="s">
        <v>50</v>
      </c>
      <c r="AO1528" s="6" t="s">
        <v>50</v>
      </c>
      <c r="AP1528" s="6" t="s">
        <v>50</v>
      </c>
    </row>
    <row r="1529" spans="1:42" hidden="1">
      <c r="A1529" s="5">
        <v>1528</v>
      </c>
      <c r="B1529" s="5" t="s">
        <v>2698</v>
      </c>
      <c r="C1529" s="6" t="str">
        <f>IF(VLOOKUP(B1529,'[1]Current Slope List'!$A$29:$M$1904,1,FALSE)=B1529,"Y","N")</f>
        <v>Y</v>
      </c>
      <c r="D1529" s="5" t="str">
        <f>VLOOKUP(B1529,'[1]Current Slope List'!$A$29:$M$1904,2,FALSE)</f>
        <v>11SE-D/R33</v>
      </c>
      <c r="E1529" s="5">
        <f>VLOOKUP(B1529,'[1]Current Slope List'!$A$29:$M$1904,3,FALSE)</f>
        <v>0</v>
      </c>
      <c r="F1529" s="6" t="str">
        <f t="shared" si="46"/>
        <v>WHOLE</v>
      </c>
      <c r="G1529" s="6" t="str">
        <f>VLOOKUP(B1529,'[1]Current Slope List'!$A$29:$M$1904,4,FALSE)</f>
        <v>E</v>
      </c>
      <c r="H1529" s="6" t="str">
        <f>VLOOKUP(B1529,'[1]Current Slope List'!$A$29:$M$1904,5,FALSE)</f>
        <v>SKW&amp;Is-S</v>
      </c>
      <c r="I1529" s="6" t="s">
        <v>2555</v>
      </c>
      <c r="K1529" s="6">
        <f>VLOOKUP(B1529,'[1]Current Slope List'!$A$29:$M$1904,11,FALSE)</f>
        <v>0</v>
      </c>
      <c r="L1529" s="5" t="s">
        <v>2616</v>
      </c>
      <c r="M1529" s="5" t="s">
        <v>2617</v>
      </c>
      <c r="N1529" s="5" t="s">
        <v>1697</v>
      </c>
      <c r="O1529" s="7" t="s">
        <v>46</v>
      </c>
      <c r="P1529" s="7" t="s">
        <v>49</v>
      </c>
      <c r="Q1529" s="7" t="s">
        <v>49</v>
      </c>
      <c r="R1529" s="7" t="s">
        <v>49</v>
      </c>
      <c r="S1529" s="7" t="s">
        <v>49</v>
      </c>
      <c r="T1529" s="7" t="s">
        <v>49</v>
      </c>
      <c r="U1529" s="7" t="s">
        <v>49</v>
      </c>
      <c r="V1529" s="7" t="s">
        <v>49</v>
      </c>
      <c r="W1529" s="7" t="s">
        <v>49</v>
      </c>
      <c r="X1529" s="7" t="s">
        <v>49</v>
      </c>
      <c r="Y1529" s="6" t="s">
        <v>49</v>
      </c>
      <c r="Z1529" s="6" t="s">
        <v>49</v>
      </c>
      <c r="AA1529" s="9" t="s">
        <v>248</v>
      </c>
      <c r="AB1529" s="9" t="s">
        <v>356</v>
      </c>
      <c r="AC1529" s="9" t="s">
        <v>121</v>
      </c>
      <c r="AD1529" s="9" t="s">
        <v>79</v>
      </c>
      <c r="AE1529" s="9" t="s">
        <v>72</v>
      </c>
      <c r="AF1529" s="5">
        <v>3</v>
      </c>
      <c r="AG1529" s="10">
        <f>VLOOKUP(B1529,[1]NPRS!$A$29:$O$1904,10,FALSE)</f>
        <v>0</v>
      </c>
      <c r="AH1529" s="5" t="s">
        <v>1728</v>
      </c>
      <c r="AI1529" s="6" t="str">
        <f>IF(VLOOKUP(B1529,'[1]intensive 2019'!$A$2:$E$145,1,TRUE)=B1529,"Y","N")</f>
        <v>N</v>
      </c>
      <c r="AJ1529" s="6" t="s">
        <v>50</v>
      </c>
      <c r="AL1529" s="6" t="s">
        <v>50</v>
      </c>
      <c r="AM1529" s="6" t="s">
        <v>50</v>
      </c>
      <c r="AN1529" s="6" t="s">
        <v>50</v>
      </c>
      <c r="AO1529" s="6" t="s">
        <v>50</v>
      </c>
      <c r="AP1529" s="6" t="s">
        <v>50</v>
      </c>
    </row>
    <row r="1530" spans="1:42" hidden="1">
      <c r="A1530" s="5">
        <v>1529</v>
      </c>
      <c r="B1530" s="5" t="s">
        <v>2699</v>
      </c>
      <c r="C1530" s="6" t="str">
        <f>IF(VLOOKUP(B1530,'[1]Current Slope List'!$A$29:$M$1904,1,FALSE)=B1530,"Y","N")</f>
        <v>Y</v>
      </c>
      <c r="D1530" s="5" t="str">
        <f>VLOOKUP(B1530,'[1]Current Slope List'!$A$29:$M$1904,2,FALSE)</f>
        <v>11SE-D/R34</v>
      </c>
      <c r="E1530" s="5">
        <f>VLOOKUP(B1530,'[1]Current Slope List'!$A$29:$M$1904,3,FALSE)</f>
        <v>0</v>
      </c>
      <c r="F1530" s="6" t="str">
        <f t="shared" si="46"/>
        <v>WHOLE</v>
      </c>
      <c r="G1530" s="6" t="str">
        <f>VLOOKUP(B1530,'[1]Current Slope List'!$A$29:$M$1904,4,FALSE)</f>
        <v>E</v>
      </c>
      <c r="H1530" s="6" t="str">
        <f>VLOOKUP(B1530,'[1]Current Slope List'!$A$29:$M$1904,5,FALSE)</f>
        <v>SKW&amp;Is-S</v>
      </c>
      <c r="I1530" s="6" t="s">
        <v>2555</v>
      </c>
      <c r="K1530" s="6">
        <f>VLOOKUP(B1530,'[1]Current Slope List'!$A$29:$M$1904,11,FALSE)</f>
        <v>0</v>
      </c>
      <c r="L1530" s="5" t="s">
        <v>2616</v>
      </c>
      <c r="M1530" s="5" t="s">
        <v>2617</v>
      </c>
      <c r="N1530" s="5" t="s">
        <v>1697</v>
      </c>
      <c r="O1530" s="7" t="s">
        <v>46</v>
      </c>
      <c r="P1530" s="7" t="s">
        <v>49</v>
      </c>
      <c r="Q1530" s="7" t="s">
        <v>49</v>
      </c>
      <c r="R1530" s="7" t="s">
        <v>49</v>
      </c>
      <c r="S1530" s="7" t="s">
        <v>49</v>
      </c>
      <c r="T1530" s="7" t="s">
        <v>49</v>
      </c>
      <c r="U1530" s="7" t="s">
        <v>49</v>
      </c>
      <c r="V1530" s="7" t="s">
        <v>49</v>
      </c>
      <c r="W1530" s="7" t="s">
        <v>49</v>
      </c>
      <c r="X1530" s="7" t="s">
        <v>49</v>
      </c>
      <c r="Y1530" s="6" t="s">
        <v>49</v>
      </c>
      <c r="Z1530" s="6" t="s">
        <v>49</v>
      </c>
      <c r="AA1530" s="9" t="s">
        <v>2508</v>
      </c>
      <c r="AB1530" s="9" t="s">
        <v>230</v>
      </c>
      <c r="AC1530" s="9" t="s">
        <v>121</v>
      </c>
      <c r="AD1530" s="9" t="s">
        <v>187</v>
      </c>
      <c r="AE1530" s="9" t="s">
        <v>72</v>
      </c>
      <c r="AF1530" s="5">
        <v>3</v>
      </c>
      <c r="AG1530" s="10">
        <f>VLOOKUP(B1530,[1]NPRS!$A$29:$O$1904,10,FALSE)</f>
        <v>0.02</v>
      </c>
      <c r="AH1530" s="5" t="s">
        <v>1728</v>
      </c>
      <c r="AI1530" s="6" t="str">
        <f>IF(VLOOKUP(B1530,'[1]intensive 2019'!$A$2:$E$145,1,TRUE)=B1530,"Y","N")</f>
        <v>N</v>
      </c>
      <c r="AJ1530" s="6" t="s">
        <v>50</v>
      </c>
      <c r="AL1530" s="6" t="s">
        <v>50</v>
      </c>
      <c r="AM1530" s="6" t="s">
        <v>50</v>
      </c>
      <c r="AN1530" s="6" t="s">
        <v>50</v>
      </c>
      <c r="AO1530" s="6" t="s">
        <v>50</v>
      </c>
      <c r="AP1530" s="6" t="s">
        <v>50</v>
      </c>
    </row>
    <row r="1531" spans="1:42" hidden="1">
      <c r="A1531" s="5">
        <v>1530</v>
      </c>
      <c r="B1531" s="5" t="s">
        <v>2700</v>
      </c>
      <c r="C1531" s="6" t="str">
        <f>IF(VLOOKUP(B1531,'[1]Current Slope List'!$A$29:$M$1904,1,FALSE)=B1531,"Y","N")</f>
        <v>Y</v>
      </c>
      <c r="D1531" s="5" t="str">
        <f>VLOOKUP(B1531,'[1]Current Slope List'!$A$29:$M$1904,2,FALSE)</f>
        <v>11SE-D/R35</v>
      </c>
      <c r="E1531" s="5">
        <f>VLOOKUP(B1531,'[1]Current Slope List'!$A$29:$M$1904,3,FALSE)</f>
        <v>0</v>
      </c>
      <c r="F1531" s="6" t="str">
        <f t="shared" si="46"/>
        <v>WHOLE</v>
      </c>
      <c r="G1531" s="6" t="str">
        <f>VLOOKUP(B1531,'[1]Current Slope List'!$A$29:$M$1904,4,FALSE)</f>
        <v>E</v>
      </c>
      <c r="H1531" s="6" t="str">
        <f>VLOOKUP(B1531,'[1]Current Slope List'!$A$29:$M$1904,5,FALSE)</f>
        <v>SKW&amp;Is-S</v>
      </c>
      <c r="I1531" s="6" t="s">
        <v>2555</v>
      </c>
      <c r="K1531" s="6">
        <f>VLOOKUP(B1531,'[1]Current Slope List'!$A$29:$M$1904,11,FALSE)</f>
        <v>0</v>
      </c>
      <c r="L1531" s="5" t="s">
        <v>2616</v>
      </c>
      <c r="M1531" s="5" t="s">
        <v>2617</v>
      </c>
      <c r="N1531" s="5" t="s">
        <v>1697</v>
      </c>
      <c r="O1531" s="7" t="s">
        <v>46</v>
      </c>
      <c r="P1531" s="7" t="s">
        <v>49</v>
      </c>
      <c r="Q1531" s="7" t="s">
        <v>49</v>
      </c>
      <c r="R1531" s="7" t="s">
        <v>49</v>
      </c>
      <c r="S1531" s="7" t="s">
        <v>49</v>
      </c>
      <c r="T1531" s="7" t="s">
        <v>49</v>
      </c>
      <c r="U1531" s="7" t="s">
        <v>49</v>
      </c>
      <c r="V1531" s="7" t="s">
        <v>49</v>
      </c>
      <c r="W1531" s="7" t="s">
        <v>49</v>
      </c>
      <c r="X1531" s="7" t="s">
        <v>49</v>
      </c>
      <c r="Y1531" s="6" t="s">
        <v>49</v>
      </c>
      <c r="Z1531" s="6" t="s">
        <v>49</v>
      </c>
      <c r="AA1531" s="9" t="s">
        <v>570</v>
      </c>
      <c r="AB1531" s="9" t="s">
        <v>249</v>
      </c>
      <c r="AC1531" s="9" t="s">
        <v>121</v>
      </c>
      <c r="AD1531" s="9" t="s">
        <v>187</v>
      </c>
      <c r="AE1531" s="9" t="s">
        <v>72</v>
      </c>
      <c r="AF1531" s="5">
        <v>3</v>
      </c>
      <c r="AG1531" s="10">
        <f>VLOOKUP(B1531,[1]NPRS!$A$29:$O$1904,10,FALSE)</f>
        <v>0.02</v>
      </c>
      <c r="AH1531" s="5" t="s">
        <v>1698</v>
      </c>
      <c r="AI1531" s="6" t="str">
        <f>IF(VLOOKUP(B1531,'[1]intensive 2019'!$A$2:$E$145,1,TRUE)=B1531,"Y","N")</f>
        <v>Y</v>
      </c>
      <c r="AJ1531" s="6" t="str">
        <f>IF(VLOOKUP(B1531,[1]PWI!$A$2:$B$239,1,FALSE)=B1531,"Y","N")</f>
        <v>Y</v>
      </c>
      <c r="AK1531" s="5">
        <v>1</v>
      </c>
      <c r="AL1531" s="6" t="str">
        <f>IF(VLOOKUP(B1531,[1]OVT_SWT!$A$2:$E$100,1,FALSE)=B1531,"Y","N")</f>
        <v>Y</v>
      </c>
      <c r="AM1531" s="6" t="s">
        <v>50</v>
      </c>
      <c r="AN1531" s="6" t="s">
        <v>50</v>
      </c>
      <c r="AO1531" s="6" t="s">
        <v>50</v>
      </c>
      <c r="AP1531" s="6" t="s">
        <v>50</v>
      </c>
    </row>
    <row r="1532" spans="1:42" hidden="1">
      <c r="A1532" s="5">
        <v>1531</v>
      </c>
      <c r="B1532" s="5" t="s">
        <v>2701</v>
      </c>
      <c r="C1532" s="6" t="str">
        <f>IF(VLOOKUP(B1532,'[1]Current Slope List'!$A$29:$M$1904,1,FALSE)=B1532,"Y","N")</f>
        <v>Y</v>
      </c>
      <c r="D1532" s="5" t="str">
        <f>VLOOKUP(B1532,'[1]Current Slope List'!$A$29:$M$1904,2,FALSE)</f>
        <v>11SE-D/C715</v>
      </c>
      <c r="E1532" s="5">
        <f>VLOOKUP(B1532,'[1]Current Slope List'!$A$29:$M$1904,3,FALSE)</f>
        <v>0</v>
      </c>
      <c r="F1532" s="6" t="str">
        <f t="shared" si="46"/>
        <v>WHOLE</v>
      </c>
      <c r="G1532" s="6" t="str">
        <f>VLOOKUP(B1532,'[1]Current Slope List'!$A$29:$M$1904,4,FALSE)</f>
        <v>E</v>
      </c>
      <c r="H1532" s="6" t="str">
        <f>VLOOKUP(B1532,'[1]Current Slope List'!$A$29:$M$1904,5,FALSE)</f>
        <v>SKW&amp;Is-S</v>
      </c>
      <c r="I1532" s="6" t="s">
        <v>2555</v>
      </c>
      <c r="K1532" s="6">
        <f>VLOOKUP(B1532,'[1]Current Slope List'!$A$29:$M$1904,11,FALSE)</f>
        <v>0</v>
      </c>
      <c r="L1532" s="5" t="s">
        <v>2616</v>
      </c>
      <c r="M1532" s="5" t="s">
        <v>2617</v>
      </c>
      <c r="N1532" s="5" t="s">
        <v>1697</v>
      </c>
      <c r="O1532" s="7" t="s">
        <v>46</v>
      </c>
      <c r="P1532" s="7">
        <v>70</v>
      </c>
      <c r="Q1532" s="7">
        <v>4.3</v>
      </c>
      <c r="R1532" s="7">
        <v>30</v>
      </c>
      <c r="S1532" s="7">
        <f t="shared" si="47"/>
        <v>129</v>
      </c>
      <c r="T1532" s="17">
        <v>0.1</v>
      </c>
      <c r="U1532" s="17">
        <v>0.7</v>
      </c>
      <c r="V1532" s="12">
        <v>0</v>
      </c>
      <c r="W1532" s="12">
        <v>0.2</v>
      </c>
      <c r="X1532" s="12">
        <v>0</v>
      </c>
      <c r="Y1532" s="6" t="s">
        <v>1701</v>
      </c>
      <c r="Z1532" s="6" t="s">
        <v>72</v>
      </c>
      <c r="AA1532" s="9" t="s">
        <v>116</v>
      </c>
      <c r="AB1532" s="9" t="s">
        <v>116</v>
      </c>
      <c r="AC1532" s="9" t="s">
        <v>116</v>
      </c>
      <c r="AD1532" s="9" t="s">
        <v>116</v>
      </c>
      <c r="AE1532" s="9" t="s">
        <v>49</v>
      </c>
      <c r="AF1532" s="5">
        <v>3</v>
      </c>
      <c r="AG1532" s="10">
        <f>VLOOKUP(B1532,[1]NPRS!$A$29:$O$1904,10,FALSE)</f>
        <v>0</v>
      </c>
      <c r="AH1532" s="5" t="s">
        <v>1698</v>
      </c>
      <c r="AI1532" s="6" t="str">
        <f>IF(VLOOKUP(B1532,'[1]intensive 2019'!$A$2:$E$145,1,TRUE)=B1532,"Y","N")</f>
        <v>N</v>
      </c>
      <c r="AJ1532" s="6" t="s">
        <v>50</v>
      </c>
      <c r="AK1532" s="5">
        <v>10</v>
      </c>
      <c r="AL1532" s="6" t="s">
        <v>50</v>
      </c>
      <c r="AM1532" s="6" t="s">
        <v>50</v>
      </c>
      <c r="AN1532" s="6" t="s">
        <v>50</v>
      </c>
      <c r="AO1532" s="6" t="s">
        <v>50</v>
      </c>
      <c r="AP1532" s="6" t="s">
        <v>50</v>
      </c>
    </row>
    <row r="1533" spans="1:42" hidden="1">
      <c r="A1533" s="5">
        <v>1532</v>
      </c>
      <c r="B1533" s="5" t="s">
        <v>2702</v>
      </c>
      <c r="C1533" s="6" t="str">
        <f>IF(VLOOKUP(B1533,'[1]Current Slope List'!$A$29:$M$1904,1,FALSE)=B1533,"Y","N")</f>
        <v>Y</v>
      </c>
      <c r="D1533" s="5" t="str">
        <f>VLOOKUP(B1533,'[1]Current Slope List'!$A$29:$M$1904,2,FALSE)</f>
        <v>11SE-A/CR327</v>
      </c>
      <c r="E1533" s="5">
        <f>VLOOKUP(B1533,'[1]Current Slope List'!$A$29:$M$1904,3,FALSE)</f>
        <v>1</v>
      </c>
      <c r="F1533" s="6">
        <f t="shared" si="46"/>
        <v>1</v>
      </c>
      <c r="G1533" s="6" t="str">
        <f>VLOOKUP(B1533,'[1]Current Slope List'!$A$29:$M$1904,4,FALSE)</f>
        <v>E</v>
      </c>
      <c r="H1533" s="6" t="str">
        <f>VLOOKUP(B1533,'[1]Current Slope List'!$A$29:$M$1904,5,FALSE)</f>
        <v>SKW&amp;Is-S</v>
      </c>
      <c r="I1533" s="6" t="s">
        <v>2555</v>
      </c>
      <c r="K1533" s="6">
        <f>VLOOKUP(B1533,'[1]Current Slope List'!$A$29:$M$1904,11,FALSE)</f>
        <v>0</v>
      </c>
      <c r="L1533" s="5" t="s">
        <v>2703</v>
      </c>
      <c r="M1533" s="5" t="s">
        <v>2704</v>
      </c>
      <c r="N1533" s="5" t="s">
        <v>2705</v>
      </c>
      <c r="O1533" s="7" t="s">
        <v>125</v>
      </c>
      <c r="P1533" s="7" t="s">
        <v>2706</v>
      </c>
      <c r="Q1533" s="7" t="s">
        <v>2707</v>
      </c>
      <c r="R1533" s="7" t="s">
        <v>2708</v>
      </c>
      <c r="S1533" s="7" t="s">
        <v>2709</v>
      </c>
      <c r="T1533" s="7" t="s">
        <v>2710</v>
      </c>
      <c r="U1533" s="7" t="s">
        <v>2711</v>
      </c>
      <c r="V1533" s="7" t="s">
        <v>847</v>
      </c>
      <c r="W1533" s="7" t="s">
        <v>847</v>
      </c>
      <c r="X1533" s="7" t="s">
        <v>847</v>
      </c>
      <c r="Y1533" s="6" t="s">
        <v>2046</v>
      </c>
      <c r="Z1533" s="6" t="s">
        <v>319</v>
      </c>
      <c r="AA1533" s="9" t="s">
        <v>2712</v>
      </c>
      <c r="AB1533" s="9" t="s">
        <v>2713</v>
      </c>
      <c r="AC1533" s="9" t="s">
        <v>2714</v>
      </c>
      <c r="AD1533" s="9" t="s">
        <v>193</v>
      </c>
      <c r="AE1533" s="9" t="s">
        <v>303</v>
      </c>
      <c r="AF1533" s="5">
        <v>1</v>
      </c>
      <c r="AG1533" s="10">
        <f>VLOOKUP(B1533,[1]NPRS!$A$29:$O$1904,10,FALSE)</f>
        <v>0</v>
      </c>
      <c r="AH1533" s="5" t="s">
        <v>1698</v>
      </c>
      <c r="AI1533" s="6" t="str">
        <f>IF(VLOOKUP(B1533,'[1]intensive 2019'!$A$2:$E$145,1,TRUE)=B1533,"Y","N")</f>
        <v>Y</v>
      </c>
      <c r="AJ1533" s="6" t="str">
        <f>IF(VLOOKUP(B1533,[1]PWI!$A$2:$B$239,1,FALSE)=B1533,"Y","N")</f>
        <v>Y</v>
      </c>
      <c r="AK1533" s="5">
        <v>45</v>
      </c>
      <c r="AL1533" s="6" t="s">
        <v>50</v>
      </c>
      <c r="AM1533" s="6" t="s">
        <v>50</v>
      </c>
      <c r="AN1533" s="6" t="s">
        <v>50</v>
      </c>
      <c r="AO1533" s="6" t="s">
        <v>50</v>
      </c>
      <c r="AP1533" s="6" t="s">
        <v>50</v>
      </c>
    </row>
    <row r="1534" spans="1:42" hidden="1">
      <c r="A1534" s="5">
        <v>1533</v>
      </c>
      <c r="B1534" s="5" t="s">
        <v>2715</v>
      </c>
      <c r="C1534" s="6" t="str">
        <f>IF(VLOOKUP(B1534,'[1]Current Slope List'!$A$29:$M$1904,1,FALSE)=B1534,"Y","N")</f>
        <v>Y</v>
      </c>
      <c r="D1534" s="5" t="str">
        <f>VLOOKUP(B1534,'[1]Current Slope List'!$A$29:$M$1904,2,FALSE)</f>
        <v>11SE-A/FR23</v>
      </c>
      <c r="E1534" s="5" t="str">
        <f>VLOOKUP(B1534,'[1]Current Slope List'!$A$29:$M$1904,3,FALSE)</f>
        <v>0,0</v>
      </c>
      <c r="F1534" s="6" t="str">
        <f t="shared" si="46"/>
        <v>0,0</v>
      </c>
      <c r="G1534" s="6" t="str">
        <f>VLOOKUP(B1534,'[1]Current Slope List'!$A$29:$M$1904,4,FALSE)</f>
        <v>E</v>
      </c>
      <c r="H1534" s="6" t="str">
        <f>VLOOKUP(B1534,'[1]Current Slope List'!$A$29:$M$1904,5,FALSE)</f>
        <v>SKW&amp;Is-S</v>
      </c>
      <c r="I1534" s="6" t="s">
        <v>2555</v>
      </c>
      <c r="K1534" s="6">
        <f>VLOOKUP(B1534,'[1]Current Slope List'!$A$29:$M$1904,11,FALSE)</f>
        <v>0</v>
      </c>
      <c r="L1534" s="5" t="s">
        <v>2703</v>
      </c>
      <c r="M1534" s="5" t="s">
        <v>2704</v>
      </c>
      <c r="N1534" s="5" t="s">
        <v>2716</v>
      </c>
      <c r="O1534" s="7" t="s">
        <v>125</v>
      </c>
      <c r="P1534" s="7">
        <v>33</v>
      </c>
      <c r="Q1534" s="7">
        <v>5</v>
      </c>
      <c r="R1534" s="7">
        <v>33</v>
      </c>
      <c r="S1534" s="7">
        <f t="shared" si="47"/>
        <v>165</v>
      </c>
      <c r="T1534" s="17">
        <v>0</v>
      </c>
      <c r="U1534" s="17">
        <v>1</v>
      </c>
      <c r="V1534" s="17">
        <v>0</v>
      </c>
      <c r="W1534" s="12">
        <v>0</v>
      </c>
      <c r="X1534" s="17">
        <v>0</v>
      </c>
      <c r="Y1534" s="6" t="s">
        <v>61</v>
      </c>
      <c r="Z1534" s="6" t="s">
        <v>72</v>
      </c>
      <c r="AA1534" s="9" t="s">
        <v>248</v>
      </c>
      <c r="AB1534" s="9">
        <v>17</v>
      </c>
      <c r="AC1534" s="9" t="s">
        <v>121</v>
      </c>
      <c r="AD1534" s="9" t="s">
        <v>56</v>
      </c>
      <c r="AE1534" s="9" t="s">
        <v>72</v>
      </c>
      <c r="AF1534" s="5">
        <v>1</v>
      </c>
      <c r="AG1534" s="10">
        <f>VLOOKUP(B1534,[1]NPRS!$A$29:$O$1904,10,FALSE)</f>
        <v>57.41</v>
      </c>
      <c r="AH1534" s="5" t="s">
        <v>1698</v>
      </c>
      <c r="AI1534" s="6" t="str">
        <f>IF(VLOOKUP(B1534,'[1]intensive 2019'!$A$2:$E$145,1,TRUE)=B1534,"Y","N")</f>
        <v>N</v>
      </c>
      <c r="AJ1534" s="6" t="s">
        <v>50</v>
      </c>
      <c r="AK1534" s="5">
        <v>2</v>
      </c>
      <c r="AL1534" s="6" t="s">
        <v>50</v>
      </c>
      <c r="AM1534" s="6" t="s">
        <v>50</v>
      </c>
      <c r="AN1534" s="6" t="s">
        <v>50</v>
      </c>
      <c r="AO1534" s="6" t="s">
        <v>50</v>
      </c>
      <c r="AP1534" s="6" t="s">
        <v>50</v>
      </c>
    </row>
    <row r="1535" spans="1:42" hidden="1">
      <c r="A1535" s="5">
        <v>1534</v>
      </c>
      <c r="B1535" s="5" t="s">
        <v>2717</v>
      </c>
      <c r="C1535" s="6" t="str">
        <f>IF(VLOOKUP(B1535,'[1]Current Slope List'!$A$29:$M$1904,1,FALSE)=B1535,"Y","N")</f>
        <v>Y</v>
      </c>
      <c r="D1535" s="5" t="str">
        <f>VLOOKUP(B1535,'[1]Current Slope List'!$A$29:$M$1904,2,FALSE)</f>
        <v>11SE-A/R413</v>
      </c>
      <c r="E1535" s="5" t="str">
        <f>VLOOKUP(B1535,'[1]Current Slope List'!$A$29:$M$1904,3,FALSE)</f>
        <v>0,0</v>
      </c>
      <c r="F1535" s="6" t="str">
        <f t="shared" si="46"/>
        <v>0,0</v>
      </c>
      <c r="G1535" s="6" t="str">
        <f>VLOOKUP(B1535,'[1]Current Slope List'!$A$29:$M$1904,4,FALSE)</f>
        <v>E</v>
      </c>
      <c r="H1535" s="6" t="str">
        <f>VLOOKUP(B1535,'[1]Current Slope List'!$A$29:$M$1904,5,FALSE)</f>
        <v>SKW&amp;Is-S</v>
      </c>
      <c r="I1535" s="6" t="s">
        <v>2555</v>
      </c>
      <c r="K1535" s="6">
        <f>VLOOKUP(B1535,'[1]Current Slope List'!$A$29:$M$1904,11,FALSE)</f>
        <v>0</v>
      </c>
      <c r="L1535" s="5" t="s">
        <v>2703</v>
      </c>
      <c r="M1535" s="5" t="s">
        <v>2704</v>
      </c>
      <c r="N1535" s="5" t="s">
        <v>2716</v>
      </c>
      <c r="O1535" s="7" t="s">
        <v>125</v>
      </c>
      <c r="P1535" s="7" t="s">
        <v>49</v>
      </c>
      <c r="Q1535" s="7" t="s">
        <v>49</v>
      </c>
      <c r="R1535" s="7" t="s">
        <v>49</v>
      </c>
      <c r="S1535" s="7" t="s">
        <v>49</v>
      </c>
      <c r="T1535" s="7" t="s">
        <v>49</v>
      </c>
      <c r="U1535" s="7" t="s">
        <v>49</v>
      </c>
      <c r="V1535" s="7" t="s">
        <v>49</v>
      </c>
      <c r="W1535" s="7" t="s">
        <v>49</v>
      </c>
      <c r="X1535" s="7" t="s">
        <v>49</v>
      </c>
      <c r="Y1535" s="6" t="s">
        <v>49</v>
      </c>
      <c r="Z1535" s="6" t="s">
        <v>49</v>
      </c>
      <c r="AA1535" s="9" t="s">
        <v>2718</v>
      </c>
      <c r="AB1535" s="9" t="s">
        <v>54</v>
      </c>
      <c r="AC1535" s="9" t="s">
        <v>121</v>
      </c>
      <c r="AD1535" s="9" t="s">
        <v>56</v>
      </c>
      <c r="AE1535" s="9" t="s">
        <v>62</v>
      </c>
      <c r="AF1535" s="5">
        <v>2</v>
      </c>
      <c r="AG1535" s="10">
        <f>VLOOKUP(B1535,[1]NPRS!$A$29:$O$1904,10,FALSE)</f>
        <v>0.14000000000000001</v>
      </c>
      <c r="AH1535" s="5" t="s">
        <v>1728</v>
      </c>
      <c r="AI1535" s="6" t="str">
        <f>IF(VLOOKUP(B1535,'[1]intensive 2019'!$A$2:$E$145,1,TRUE)=B1535,"Y","N")</f>
        <v>N</v>
      </c>
      <c r="AJ1535" s="6" t="s">
        <v>50</v>
      </c>
      <c r="AL1535" s="6" t="s">
        <v>50</v>
      </c>
      <c r="AM1535" s="6" t="s">
        <v>50</v>
      </c>
      <c r="AN1535" s="6" t="s">
        <v>50</v>
      </c>
      <c r="AO1535" s="6" t="s">
        <v>50</v>
      </c>
      <c r="AP1535" s="6" t="s">
        <v>50</v>
      </c>
    </row>
    <row r="1536" spans="1:42" hidden="1">
      <c r="A1536" s="5">
        <v>1535</v>
      </c>
      <c r="B1536" s="5" t="s">
        <v>2719</v>
      </c>
      <c r="C1536" s="6" t="str">
        <f>IF(VLOOKUP(B1536,'[1]Current Slope List'!$A$29:$M$1904,1,FALSE)=B1536,"Y","N")</f>
        <v>Y</v>
      </c>
      <c r="D1536" s="5" t="str">
        <f>VLOOKUP(B1536,'[1]Current Slope List'!$A$29:$M$1904,2,FALSE)</f>
        <v>11SE-A/C295</v>
      </c>
      <c r="E1536" s="5">
        <f>VLOOKUP(B1536,'[1]Current Slope List'!$A$29:$M$1904,3,FALSE)</f>
        <v>1</v>
      </c>
      <c r="F1536" s="6">
        <f t="shared" si="46"/>
        <v>1</v>
      </c>
      <c r="G1536" s="6" t="str">
        <f>VLOOKUP(B1536,'[1]Current Slope List'!$A$29:$M$1904,4,FALSE)</f>
        <v>E</v>
      </c>
      <c r="H1536" s="6" t="str">
        <f>VLOOKUP(B1536,'[1]Current Slope List'!$A$29:$M$1904,5,FALSE)</f>
        <v>SKW&amp;Is-S</v>
      </c>
      <c r="I1536" s="6" t="s">
        <v>2555</v>
      </c>
      <c r="K1536" s="6" t="str">
        <f>VLOOKUP(B1536,'[1]Current Slope List'!$A$29:$M$1904,11,FALSE)</f>
        <v>ShauKeiWan_SaiWanHo</v>
      </c>
      <c r="L1536" s="5" t="s">
        <v>2720</v>
      </c>
      <c r="M1536" s="5" t="s">
        <v>2721</v>
      </c>
      <c r="N1536" s="5" t="s">
        <v>1697</v>
      </c>
      <c r="O1536" s="7" t="s">
        <v>125</v>
      </c>
      <c r="P1536" s="7">
        <v>45</v>
      </c>
      <c r="Q1536" s="7">
        <v>8</v>
      </c>
      <c r="R1536" s="7">
        <v>60</v>
      </c>
      <c r="S1536" s="7">
        <f t="shared" si="47"/>
        <v>480</v>
      </c>
      <c r="T1536" s="17">
        <v>0.2</v>
      </c>
      <c r="U1536" s="17">
        <v>0.8</v>
      </c>
      <c r="V1536" s="17">
        <v>0</v>
      </c>
      <c r="W1536" s="12">
        <v>0</v>
      </c>
      <c r="X1536" s="17">
        <v>0</v>
      </c>
      <c r="Y1536" s="6" t="s">
        <v>1701</v>
      </c>
      <c r="Z1536" s="6" t="s">
        <v>62</v>
      </c>
      <c r="AA1536" s="9" t="s">
        <v>116</v>
      </c>
      <c r="AB1536" s="9" t="s">
        <v>116</v>
      </c>
      <c r="AC1536" s="9" t="s">
        <v>116</v>
      </c>
      <c r="AD1536" s="9" t="s">
        <v>116</v>
      </c>
      <c r="AE1536" s="9" t="s">
        <v>49</v>
      </c>
      <c r="AF1536" s="5">
        <v>2</v>
      </c>
      <c r="AG1536" s="10">
        <f>VLOOKUP(B1536,[1]NPRS!$A$29:$O$1904,10,FALSE)</f>
        <v>0.09</v>
      </c>
      <c r="AH1536" s="5" t="s">
        <v>1698</v>
      </c>
      <c r="AI1536" s="6" t="str">
        <f>IF(VLOOKUP(B1536,'[1]intensive 2019'!$A$2:$E$145,1,TRUE)=B1536,"Y","N")</f>
        <v>N</v>
      </c>
      <c r="AJ1536" s="6" t="s">
        <v>50</v>
      </c>
      <c r="AK1536" s="5">
        <v>0</v>
      </c>
      <c r="AL1536" s="6" t="s">
        <v>50</v>
      </c>
      <c r="AM1536" s="6" t="s">
        <v>50</v>
      </c>
      <c r="AN1536" s="6" t="s">
        <v>50</v>
      </c>
      <c r="AO1536" s="6" t="s">
        <v>50</v>
      </c>
      <c r="AP1536" s="6" t="s">
        <v>50</v>
      </c>
    </row>
    <row r="1537" spans="1:42" hidden="1">
      <c r="A1537" s="5">
        <v>1536</v>
      </c>
      <c r="B1537" s="5" t="s">
        <v>2722</v>
      </c>
      <c r="C1537" s="6" t="str">
        <f>IF(VLOOKUP(B1537,'[1]Current Slope List'!$A$29:$M$1904,1,FALSE)=B1537,"Y","N")</f>
        <v>Y</v>
      </c>
      <c r="D1537" s="5" t="str">
        <f>VLOOKUP(B1537,'[1]Current Slope List'!$A$29:$M$1904,2,FALSE)</f>
        <v>11SE-A/C298</v>
      </c>
      <c r="E1537" s="5" t="str">
        <f>VLOOKUP(B1537,'[1]Current Slope List'!$A$29:$M$1904,3,FALSE)</f>
        <v>2,4</v>
      </c>
      <c r="F1537" s="6" t="str">
        <f t="shared" si="46"/>
        <v>2,4</v>
      </c>
      <c r="G1537" s="6" t="str">
        <f>VLOOKUP(B1537,'[1]Current Slope List'!$A$29:$M$1904,4,FALSE)</f>
        <v>E</v>
      </c>
      <c r="H1537" s="6" t="str">
        <f>VLOOKUP(B1537,'[1]Current Slope List'!$A$29:$M$1904,5,FALSE)</f>
        <v>SKW&amp;Is-S</v>
      </c>
      <c r="I1537" s="6" t="s">
        <v>2555</v>
      </c>
      <c r="K1537" s="6" t="str">
        <f>VLOOKUP(B1537,'[1]Current Slope List'!$A$29:$M$1904,11,FALSE)</f>
        <v>ShauKeiWan_SaiWanHo</v>
      </c>
      <c r="L1537" s="5" t="s">
        <v>2720</v>
      </c>
      <c r="M1537" s="5" t="s">
        <v>2721</v>
      </c>
      <c r="N1537" s="5" t="s">
        <v>1697</v>
      </c>
      <c r="O1537" s="7" t="s">
        <v>125</v>
      </c>
      <c r="P1537" s="7">
        <v>50</v>
      </c>
      <c r="Q1537" s="7">
        <v>7</v>
      </c>
      <c r="R1537" s="7">
        <v>110</v>
      </c>
      <c r="S1537" s="7">
        <f t="shared" si="47"/>
        <v>770</v>
      </c>
      <c r="T1537" s="17">
        <v>0.1</v>
      </c>
      <c r="U1537" s="12">
        <v>0.9</v>
      </c>
      <c r="V1537" s="17">
        <v>0</v>
      </c>
      <c r="W1537" s="17">
        <v>0</v>
      </c>
      <c r="X1537" s="12">
        <v>0</v>
      </c>
      <c r="Y1537" s="6" t="s">
        <v>61</v>
      </c>
      <c r="Z1537" s="6" t="s">
        <v>72</v>
      </c>
      <c r="AA1537" s="9" t="s">
        <v>116</v>
      </c>
      <c r="AB1537" s="9" t="s">
        <v>116</v>
      </c>
      <c r="AC1537" s="9" t="s">
        <v>116</v>
      </c>
      <c r="AD1537" s="9" t="s">
        <v>116</v>
      </c>
      <c r="AE1537" s="9" t="s">
        <v>49</v>
      </c>
      <c r="AF1537" s="5">
        <v>2</v>
      </c>
      <c r="AG1537" s="10">
        <f>VLOOKUP(B1537,[1]NPRS!$A$29:$O$1904,10,FALSE)</f>
        <v>27.22</v>
      </c>
      <c r="AH1537" s="5" t="s">
        <v>1698</v>
      </c>
      <c r="AI1537" s="6" t="str">
        <f>IF(VLOOKUP(B1537,'[1]intensive 2019'!$A$2:$E$145,1,TRUE)=B1537,"Y","N")</f>
        <v>N</v>
      </c>
      <c r="AJ1537" s="6" t="s">
        <v>50</v>
      </c>
      <c r="AK1537" s="5">
        <v>61</v>
      </c>
      <c r="AL1537" s="6" t="s">
        <v>50</v>
      </c>
      <c r="AM1537" s="6" t="s">
        <v>50</v>
      </c>
      <c r="AN1537" s="6" t="s">
        <v>50</v>
      </c>
      <c r="AO1537" s="6" t="s">
        <v>50</v>
      </c>
      <c r="AP1537" s="6" t="s">
        <v>50</v>
      </c>
    </row>
    <row r="1538" spans="1:42" hidden="1">
      <c r="A1538" s="5">
        <v>1537</v>
      </c>
      <c r="B1538" s="5" t="s">
        <v>2723</v>
      </c>
      <c r="C1538" s="6" t="str">
        <f>IF(VLOOKUP(B1538,'[1]Current Slope List'!$A$29:$M$1904,1,FALSE)=B1538,"Y","N")</f>
        <v>Y</v>
      </c>
      <c r="D1538" s="5" t="str">
        <f>VLOOKUP(B1538,'[1]Current Slope List'!$A$29:$M$1904,2,FALSE)</f>
        <v>11SE-A/C1</v>
      </c>
      <c r="E1538" s="5" t="str">
        <f>VLOOKUP(B1538,'[1]Current Slope List'!$A$29:$M$1904,3,FALSE)</f>
        <v>1,2</v>
      </c>
      <c r="F1538" s="6" t="str">
        <f t="shared" si="46"/>
        <v>1,2</v>
      </c>
      <c r="G1538" s="6" t="str">
        <f>VLOOKUP(B1538,'[1]Current Slope List'!$A$29:$M$1904,4,FALSE)</f>
        <v>E</v>
      </c>
      <c r="H1538" s="6" t="str">
        <f>VLOOKUP(B1538,'[1]Current Slope List'!$A$29:$M$1904,5,FALSE)</f>
        <v>SKW&amp;Is-S</v>
      </c>
      <c r="I1538" s="6" t="s">
        <v>2555</v>
      </c>
      <c r="K1538" s="6">
        <f>VLOOKUP(B1538,'[1]Current Slope List'!$A$29:$M$1904,11,FALSE)</f>
        <v>0</v>
      </c>
      <c r="L1538" s="5" t="s">
        <v>2724</v>
      </c>
      <c r="M1538" s="5" t="s">
        <v>2725</v>
      </c>
      <c r="N1538" s="5" t="s">
        <v>2726</v>
      </c>
      <c r="O1538" s="7" t="s">
        <v>46</v>
      </c>
      <c r="P1538" s="7">
        <v>75</v>
      </c>
      <c r="Q1538" s="7">
        <v>56</v>
      </c>
      <c r="R1538" s="7">
        <v>220</v>
      </c>
      <c r="S1538" s="7">
        <f t="shared" si="47"/>
        <v>12320</v>
      </c>
      <c r="T1538" s="17">
        <v>0.9</v>
      </c>
      <c r="U1538" s="17">
        <v>0</v>
      </c>
      <c r="V1538" s="17">
        <v>0</v>
      </c>
      <c r="W1538" s="17">
        <v>0.1</v>
      </c>
      <c r="X1538" s="17">
        <v>0</v>
      </c>
      <c r="Y1538" s="6" t="s">
        <v>84</v>
      </c>
      <c r="Z1538" s="6" t="s">
        <v>62</v>
      </c>
      <c r="AA1538" s="9" t="s">
        <v>116</v>
      </c>
      <c r="AB1538" s="9" t="s">
        <v>116</v>
      </c>
      <c r="AC1538" s="9" t="s">
        <v>116</v>
      </c>
      <c r="AD1538" s="9" t="s">
        <v>116</v>
      </c>
      <c r="AE1538" s="9" t="s">
        <v>49</v>
      </c>
      <c r="AF1538" s="5">
        <v>1</v>
      </c>
      <c r="AG1538" s="10">
        <f>VLOOKUP(B1538,[1]NPRS!$A$29:$O$1904,10,FALSE)</f>
        <v>0</v>
      </c>
      <c r="AH1538" s="5" t="s">
        <v>1698</v>
      </c>
      <c r="AI1538" s="6" t="str">
        <f>IF(VLOOKUP(B1114,'[1]intensive 2019'!$A$2:$E$145,1,TRUE)=B1114,"Y","N")</f>
        <v>N</v>
      </c>
      <c r="AJ1538" s="6" t="s">
        <v>50</v>
      </c>
      <c r="AK1538" s="5">
        <v>4</v>
      </c>
      <c r="AL1538" s="6" t="s">
        <v>50</v>
      </c>
      <c r="AM1538" s="6" t="s">
        <v>50</v>
      </c>
      <c r="AN1538" s="6" t="s">
        <v>50</v>
      </c>
      <c r="AO1538" s="6" t="s">
        <v>50</v>
      </c>
      <c r="AP1538" s="6" t="s">
        <v>50</v>
      </c>
    </row>
    <row r="1539" spans="1:42" hidden="1">
      <c r="A1539" s="5">
        <v>1538</v>
      </c>
      <c r="B1539" s="5" t="s">
        <v>2727</v>
      </c>
      <c r="C1539" s="6" t="str">
        <f>IF(VLOOKUP(B1539,'[1]Current Slope List'!$A$29:$M$1904,1,FALSE)=B1539,"Y","N")</f>
        <v>Y</v>
      </c>
      <c r="D1539" s="5" t="str">
        <f>VLOOKUP(B1539,'[1]Current Slope List'!$A$29:$M$1904,2,FALSE)</f>
        <v>11SE-A/C2</v>
      </c>
      <c r="E1539" s="5">
        <f>VLOOKUP(B1539,'[1]Current Slope List'!$A$29:$M$1904,3,FALSE)</f>
        <v>1</v>
      </c>
      <c r="F1539" s="6">
        <f t="shared" ref="F1539:F1602" si="48">IF(E1539=0,"WHOLE",E1539)</f>
        <v>1</v>
      </c>
      <c r="G1539" s="6" t="str">
        <f>VLOOKUP(B1539,'[1]Current Slope List'!$A$29:$M$1904,4,FALSE)</f>
        <v>E</v>
      </c>
      <c r="H1539" s="6" t="str">
        <f>VLOOKUP(B1539,'[1]Current Slope List'!$A$29:$M$1904,5,FALSE)</f>
        <v>SKW&amp;Is-S</v>
      </c>
      <c r="I1539" s="6" t="s">
        <v>2555</v>
      </c>
      <c r="K1539" s="6">
        <f>VLOOKUP(B1539,'[1]Current Slope List'!$A$29:$M$1904,11,FALSE)</f>
        <v>0</v>
      </c>
      <c r="L1539" s="5" t="s">
        <v>2724</v>
      </c>
      <c r="M1539" s="5" t="s">
        <v>2725</v>
      </c>
      <c r="N1539" s="5" t="s">
        <v>1909</v>
      </c>
      <c r="O1539" s="7" t="s">
        <v>46</v>
      </c>
      <c r="P1539" s="7">
        <v>80</v>
      </c>
      <c r="Q1539" s="7">
        <v>18</v>
      </c>
      <c r="R1539" s="7">
        <v>55</v>
      </c>
      <c r="S1539" s="7">
        <f t="shared" si="47"/>
        <v>990</v>
      </c>
      <c r="T1539" s="17">
        <v>0</v>
      </c>
      <c r="U1539" s="17">
        <v>0</v>
      </c>
      <c r="V1539" s="17">
        <v>0.05</v>
      </c>
      <c r="W1539" s="17">
        <v>0</v>
      </c>
      <c r="X1539" s="17">
        <v>0.95</v>
      </c>
      <c r="Y1539" s="6" t="s">
        <v>84</v>
      </c>
      <c r="Z1539" s="6" t="s">
        <v>62</v>
      </c>
      <c r="AA1539" s="9" t="s">
        <v>116</v>
      </c>
      <c r="AB1539" s="9" t="s">
        <v>116</v>
      </c>
      <c r="AC1539" s="9" t="s">
        <v>116</v>
      </c>
      <c r="AD1539" s="9" t="s">
        <v>116</v>
      </c>
      <c r="AE1539" s="9" t="s">
        <v>49</v>
      </c>
      <c r="AF1539" s="5">
        <v>1</v>
      </c>
      <c r="AG1539" s="10">
        <f>VLOOKUP(B1539,[1]NPRS!$A$29:$O$1904,10,FALSE)</f>
        <v>1.1299999999999999</v>
      </c>
      <c r="AH1539" s="5" t="s">
        <v>1698</v>
      </c>
      <c r="AI1539" s="6" t="str">
        <f>IF(VLOOKUP(B1539,'[1]intensive 2019'!$A$2:$E$145,1,TRUE)=B1539,"Y","N")</f>
        <v>N</v>
      </c>
      <c r="AJ1539" s="6" t="s">
        <v>50</v>
      </c>
      <c r="AK1539" s="5">
        <v>5</v>
      </c>
      <c r="AL1539" s="6" t="s">
        <v>50</v>
      </c>
      <c r="AM1539" s="6" t="s">
        <v>50</v>
      </c>
      <c r="AN1539" s="6" t="s">
        <v>50</v>
      </c>
      <c r="AO1539" s="6" t="s">
        <v>50</v>
      </c>
      <c r="AP1539" s="6" t="s">
        <v>50</v>
      </c>
    </row>
    <row r="1540" spans="1:42" hidden="1">
      <c r="A1540" s="5">
        <v>1539</v>
      </c>
      <c r="B1540" s="5" t="s">
        <v>2728</v>
      </c>
      <c r="C1540" s="6" t="str">
        <f>IF(VLOOKUP(B1540,'[1]Current Slope List'!$A$29:$M$1904,1,FALSE)=B1540,"Y","N")</f>
        <v>Y</v>
      </c>
      <c r="D1540" s="5" t="str">
        <f>VLOOKUP(B1540,'[1]Current Slope List'!$A$29:$M$1904,2,FALSE)</f>
        <v>11SE-A/C448</v>
      </c>
      <c r="E1540" s="5" t="str">
        <f>VLOOKUP(B1540,'[1]Current Slope List'!$A$29:$M$1904,3,FALSE)</f>
        <v>1,2</v>
      </c>
      <c r="F1540" s="6" t="str">
        <f t="shared" si="48"/>
        <v>1,2</v>
      </c>
      <c r="G1540" s="6" t="str">
        <f>VLOOKUP(B1540,'[1]Current Slope List'!$A$29:$M$1904,4,FALSE)</f>
        <v>E</v>
      </c>
      <c r="H1540" s="6" t="str">
        <f>VLOOKUP(B1540,'[1]Current Slope List'!$A$29:$M$1904,5,FALSE)</f>
        <v>SKW&amp;Is-S</v>
      </c>
      <c r="I1540" s="6" t="s">
        <v>2555</v>
      </c>
      <c r="K1540" s="6">
        <f>VLOOKUP(B1540,'[1]Current Slope List'!$A$29:$M$1904,11,FALSE)</f>
        <v>0</v>
      </c>
      <c r="L1540" s="5" t="s">
        <v>2724</v>
      </c>
      <c r="M1540" s="5" t="s">
        <v>2725</v>
      </c>
      <c r="N1540" s="5" t="s">
        <v>2729</v>
      </c>
      <c r="O1540" s="7" t="s">
        <v>125</v>
      </c>
      <c r="P1540" s="7">
        <v>35</v>
      </c>
      <c r="Q1540" s="7">
        <v>15</v>
      </c>
      <c r="R1540" s="7">
        <v>65</v>
      </c>
      <c r="S1540" s="7">
        <f t="shared" si="47"/>
        <v>975</v>
      </c>
      <c r="T1540" s="17">
        <v>0</v>
      </c>
      <c r="U1540" s="17">
        <v>1</v>
      </c>
      <c r="V1540" s="17">
        <v>0</v>
      </c>
      <c r="W1540" s="17">
        <v>0</v>
      </c>
      <c r="X1540" s="17">
        <v>0</v>
      </c>
      <c r="Y1540" s="6" t="s">
        <v>1701</v>
      </c>
      <c r="Z1540" s="6" t="s">
        <v>62</v>
      </c>
      <c r="AA1540" s="9" t="s">
        <v>116</v>
      </c>
      <c r="AB1540" s="9" t="s">
        <v>116</v>
      </c>
      <c r="AC1540" s="9" t="s">
        <v>116</v>
      </c>
      <c r="AD1540" s="9" t="s">
        <v>116</v>
      </c>
      <c r="AE1540" s="9" t="s">
        <v>49</v>
      </c>
      <c r="AF1540" s="5">
        <v>3</v>
      </c>
      <c r="AG1540" s="10">
        <f>VLOOKUP(B1540,[1]NPRS!$A$29:$O$1904,10,FALSE)</f>
        <v>0</v>
      </c>
      <c r="AH1540" s="5" t="s">
        <v>1698</v>
      </c>
      <c r="AI1540" s="6" t="str">
        <f>IF(VLOOKUP(B1540,'[1]intensive 2019'!$A$2:$E$145,1,TRUE)=B1540,"Y","N")</f>
        <v>N</v>
      </c>
      <c r="AJ1540" s="6" t="s">
        <v>50</v>
      </c>
      <c r="AL1540" s="6" t="s">
        <v>50</v>
      </c>
      <c r="AM1540" s="6" t="s">
        <v>50</v>
      </c>
      <c r="AN1540" s="6" t="s">
        <v>50</v>
      </c>
      <c r="AO1540" s="6" t="s">
        <v>50</v>
      </c>
      <c r="AP1540" s="6" t="s">
        <v>50</v>
      </c>
    </row>
    <row r="1541" spans="1:42" hidden="1">
      <c r="A1541" s="5">
        <v>1540</v>
      </c>
      <c r="B1541" s="5" t="s">
        <v>2730</v>
      </c>
      <c r="C1541" s="6" t="str">
        <f>IF(VLOOKUP(B1541,'[1]Current Slope List'!$A$29:$M$1904,1,FALSE)=B1541,"Y","N")</f>
        <v>Y</v>
      </c>
      <c r="D1541" s="5" t="str">
        <f>VLOOKUP(B1541,'[1]Current Slope List'!$A$29:$M$1904,2,FALSE)</f>
        <v>11SE-A/C452</v>
      </c>
      <c r="E1541" s="5">
        <f>VLOOKUP(B1541,'[1]Current Slope List'!$A$29:$M$1904,3,FALSE)</f>
        <v>0</v>
      </c>
      <c r="F1541" s="6" t="str">
        <f t="shared" si="48"/>
        <v>WHOLE</v>
      </c>
      <c r="G1541" s="6" t="str">
        <f>VLOOKUP(B1541,'[1]Current Slope List'!$A$29:$M$1904,4,FALSE)</f>
        <v>E</v>
      </c>
      <c r="H1541" s="6" t="str">
        <f>VLOOKUP(B1541,'[1]Current Slope List'!$A$29:$M$1904,5,FALSE)</f>
        <v>SKW&amp;Is-S</v>
      </c>
      <c r="I1541" s="6" t="s">
        <v>2555</v>
      </c>
      <c r="K1541" s="6">
        <f>VLOOKUP(B1541,'[1]Current Slope List'!$A$29:$M$1904,11,FALSE)</f>
        <v>0</v>
      </c>
      <c r="L1541" s="5" t="s">
        <v>2724</v>
      </c>
      <c r="M1541" s="5" t="s">
        <v>2725</v>
      </c>
      <c r="N1541" s="5" t="s">
        <v>1909</v>
      </c>
      <c r="O1541" s="7" t="s">
        <v>125</v>
      </c>
      <c r="P1541" s="7">
        <v>70</v>
      </c>
      <c r="Q1541" s="7">
        <v>4.5</v>
      </c>
      <c r="R1541" s="7">
        <v>58</v>
      </c>
      <c r="S1541" s="7">
        <f t="shared" ref="S1541:S1604" si="49">SUM(Q1541*R1541)</f>
        <v>261</v>
      </c>
      <c r="T1541" s="17">
        <v>1</v>
      </c>
      <c r="U1541" s="17">
        <v>0</v>
      </c>
      <c r="V1541" s="17">
        <v>0</v>
      </c>
      <c r="W1541" s="17">
        <v>0</v>
      </c>
      <c r="X1541" s="17">
        <v>0</v>
      </c>
      <c r="Y1541" s="6" t="s">
        <v>84</v>
      </c>
      <c r="Z1541" s="6" t="s">
        <v>62</v>
      </c>
      <c r="AA1541" s="9" t="s">
        <v>116</v>
      </c>
      <c r="AB1541" s="9" t="s">
        <v>116</v>
      </c>
      <c r="AC1541" s="9" t="s">
        <v>116</v>
      </c>
      <c r="AD1541" s="9" t="s">
        <v>116</v>
      </c>
      <c r="AE1541" s="9" t="s">
        <v>49</v>
      </c>
      <c r="AF1541" s="5">
        <v>1</v>
      </c>
      <c r="AG1541" s="10">
        <f>VLOOKUP(B1541,[1]NPRS!$A$29:$O$1904,10,FALSE)</f>
        <v>0</v>
      </c>
      <c r="AH1541" s="5" t="s">
        <v>1698</v>
      </c>
      <c r="AI1541" s="6" t="str">
        <f>IF(VLOOKUP(B1541,'[1]intensive 2019'!$A$2:$E$145,1,TRUE)=B1541,"Y","N")</f>
        <v>N</v>
      </c>
      <c r="AJ1541" s="6" t="s">
        <v>50</v>
      </c>
      <c r="AK1541" s="5">
        <v>3</v>
      </c>
      <c r="AL1541" s="6" t="s">
        <v>50</v>
      </c>
      <c r="AM1541" s="6" t="s">
        <v>50</v>
      </c>
      <c r="AN1541" s="6" t="s">
        <v>50</v>
      </c>
      <c r="AO1541" s="6" t="s">
        <v>50</v>
      </c>
      <c r="AP1541" s="6" t="s">
        <v>50</v>
      </c>
    </row>
    <row r="1542" spans="1:42" hidden="1">
      <c r="A1542" s="5">
        <v>1541</v>
      </c>
      <c r="B1542" s="5" t="s">
        <v>2731</v>
      </c>
      <c r="C1542" s="6" t="s">
        <v>50</v>
      </c>
      <c r="D1542" s="5" t="e">
        <f>VLOOKUP(B1542,'[1]Current Slope List'!$A$29:$M$1904,2,FALSE)</f>
        <v>#N/A</v>
      </c>
      <c r="E1542" s="5" t="e">
        <f>VLOOKUP(B1542,'[1]Current Slope List'!$A$29:$M$1904,3,FALSE)</f>
        <v>#N/A</v>
      </c>
      <c r="F1542" s="6" t="e">
        <f t="shared" si="48"/>
        <v>#N/A</v>
      </c>
      <c r="G1542" s="6" t="e">
        <f>VLOOKUP(B1542,'[1]Current Slope List'!$A$29:$M$1904,4,FALSE)</f>
        <v>#N/A</v>
      </c>
      <c r="H1542" s="6" t="e">
        <f>VLOOKUP(B1542,'[1]Current Slope List'!$A$29:$M$1904,5,FALSE)</f>
        <v>#N/A</v>
      </c>
      <c r="I1542" s="6" t="s">
        <v>2555</v>
      </c>
      <c r="K1542" s="6" t="e">
        <f>VLOOKUP(B1542,'[1]Current Slope List'!$A$29:$M$1904,11,FALSE)</f>
        <v>#N/A</v>
      </c>
      <c r="L1542" s="5" t="s">
        <v>2724</v>
      </c>
      <c r="M1542" s="5" t="s">
        <v>2725</v>
      </c>
      <c r="N1542" s="5" t="s">
        <v>1909</v>
      </c>
      <c r="O1542" s="7" t="s">
        <v>49</v>
      </c>
      <c r="P1542" s="6" t="s">
        <v>49</v>
      </c>
      <c r="Q1542" s="6" t="s">
        <v>49</v>
      </c>
      <c r="R1542" s="6" t="s">
        <v>49</v>
      </c>
      <c r="S1542" s="6" t="s">
        <v>49</v>
      </c>
      <c r="T1542" s="6" t="s">
        <v>49</v>
      </c>
      <c r="U1542" s="6" t="s">
        <v>49</v>
      </c>
      <c r="V1542" s="6" t="s">
        <v>49</v>
      </c>
      <c r="W1542" s="6" t="s">
        <v>49</v>
      </c>
      <c r="X1542" s="6" t="s">
        <v>49</v>
      </c>
      <c r="Y1542" s="6" t="s">
        <v>49</v>
      </c>
      <c r="Z1542" s="6" t="s">
        <v>49</v>
      </c>
      <c r="AA1542" s="9" t="s">
        <v>49</v>
      </c>
      <c r="AB1542" s="9" t="s">
        <v>116</v>
      </c>
      <c r="AC1542" s="9" t="s">
        <v>116</v>
      </c>
      <c r="AD1542" s="9" t="s">
        <v>116</v>
      </c>
      <c r="AE1542" s="9" t="s">
        <v>49</v>
      </c>
      <c r="AF1542" s="5">
        <v>1</v>
      </c>
      <c r="AG1542" s="10" t="e">
        <f>VLOOKUP(B1542,[1]NPRS!$A$29:$O$1904,10,FALSE)</f>
        <v>#N/A</v>
      </c>
      <c r="AH1542" s="5" t="s">
        <v>1698</v>
      </c>
      <c r="AI1542" s="6" t="str">
        <f>IF(VLOOKUP(B1542,'[1]intensive 2019'!$A$2:$E$145,1,TRUE)=B1542,"Y","N")</f>
        <v>N</v>
      </c>
      <c r="AJ1542" s="6" t="s">
        <v>50</v>
      </c>
      <c r="AL1542" s="6" t="s">
        <v>50</v>
      </c>
      <c r="AM1542" s="6" t="s">
        <v>50</v>
      </c>
      <c r="AN1542" s="6" t="s">
        <v>50</v>
      </c>
      <c r="AO1542" s="6" t="s">
        <v>50</v>
      </c>
      <c r="AP1542" s="6" t="s">
        <v>50</v>
      </c>
    </row>
    <row r="1543" spans="1:42" hidden="1">
      <c r="A1543" s="5">
        <v>1542</v>
      </c>
      <c r="B1543" s="5" t="s">
        <v>2732</v>
      </c>
      <c r="C1543" s="6" t="str">
        <f>IF(VLOOKUP(B1543,'[1]Current Slope List'!$A$29:$M$1904,1,FALSE)=B1543,"Y","N")</f>
        <v>Y</v>
      </c>
      <c r="D1543" s="5" t="str">
        <f>VLOOKUP(B1543,'[1]Current Slope List'!$A$29:$M$1904,2,FALSE)</f>
        <v>11SE-D/C448</v>
      </c>
      <c r="E1543" s="5">
        <f>VLOOKUP(B1543,'[1]Current Slope List'!$A$29:$M$1904,3,FALSE)</f>
        <v>0</v>
      </c>
      <c r="F1543" s="6" t="str">
        <f t="shared" si="48"/>
        <v>WHOLE</v>
      </c>
      <c r="G1543" s="6" t="str">
        <f>VLOOKUP(B1543,'[1]Current Slope List'!$A$29:$M$1904,4,FALSE)</f>
        <v>E</v>
      </c>
      <c r="H1543" s="6" t="str">
        <f>VLOOKUP(B1543,'[1]Current Slope List'!$A$29:$M$1904,5,FALSE)</f>
        <v>CW</v>
      </c>
      <c r="I1543" s="6" t="s">
        <v>2555</v>
      </c>
      <c r="K1543" s="6">
        <f>VLOOKUP(B1543,'[1]Current Slope List'!$A$29:$M$1904,11,FALSE)</f>
        <v>0</v>
      </c>
      <c r="L1543" s="5" t="s">
        <v>2733</v>
      </c>
      <c r="M1543" s="5" t="s">
        <v>2734</v>
      </c>
      <c r="N1543" s="5" t="s">
        <v>1981</v>
      </c>
      <c r="O1543" s="7" t="s">
        <v>46</v>
      </c>
      <c r="P1543" s="7">
        <v>35</v>
      </c>
      <c r="Q1543" s="7">
        <v>15</v>
      </c>
      <c r="R1543" s="7">
        <v>65</v>
      </c>
      <c r="S1543" s="7">
        <f t="shared" si="49"/>
        <v>975</v>
      </c>
      <c r="T1543" s="17">
        <v>0</v>
      </c>
      <c r="U1543" s="17">
        <v>1</v>
      </c>
      <c r="V1543" s="17">
        <v>0</v>
      </c>
      <c r="W1543" s="17">
        <v>0</v>
      </c>
      <c r="X1543" s="17">
        <v>0</v>
      </c>
      <c r="Y1543" s="6" t="s">
        <v>1701</v>
      </c>
      <c r="Z1543" s="6" t="s">
        <v>62</v>
      </c>
      <c r="AA1543" s="9" t="s">
        <v>116</v>
      </c>
      <c r="AB1543" s="9" t="s">
        <v>116</v>
      </c>
      <c r="AC1543" s="9" t="s">
        <v>116</v>
      </c>
      <c r="AD1543" s="9" t="s">
        <v>116</v>
      </c>
      <c r="AE1543" s="9" t="s">
        <v>49</v>
      </c>
      <c r="AF1543" s="5">
        <v>2</v>
      </c>
      <c r="AG1543" s="10">
        <f>VLOOKUP(B1543,[1]NPRS!$A$29:$O$1904,10,FALSE)</f>
        <v>0.02</v>
      </c>
      <c r="AH1543" s="5" t="s">
        <v>1698</v>
      </c>
      <c r="AI1543" s="6" t="str">
        <f>IF(VLOOKUP(B1543,'[1]intensive 2019'!$A$2:$E$145,1,TRUE)=B1543,"Y","N")</f>
        <v>N</v>
      </c>
      <c r="AJ1543" s="6" t="s">
        <v>50</v>
      </c>
      <c r="AK1543" s="5">
        <v>4</v>
      </c>
      <c r="AL1543" s="6" t="s">
        <v>50</v>
      </c>
      <c r="AM1543" s="6" t="s">
        <v>50</v>
      </c>
      <c r="AN1543" s="6" t="s">
        <v>50</v>
      </c>
      <c r="AO1543" s="6" t="s">
        <v>50</v>
      </c>
      <c r="AP1543" s="6" t="str">
        <f>IF(VLOOKUP(D1543,[1]Greening!$A$4:$C$30,1,FALSE)=D1543,"Y","N")</f>
        <v>Y</v>
      </c>
    </row>
    <row r="1544" spans="1:42" hidden="1">
      <c r="A1544" s="5">
        <v>1543</v>
      </c>
      <c r="B1544" s="5" t="s">
        <v>2735</v>
      </c>
      <c r="C1544" s="6" t="str">
        <f>IF(VLOOKUP(B1544,'[1]Current Slope List'!$A$29:$M$1904,1,FALSE)=B1544,"Y","N")</f>
        <v>Y</v>
      </c>
      <c r="D1544" s="5" t="str">
        <f>VLOOKUP(B1544,'[1]Current Slope List'!$A$29:$M$1904,2,FALSE)</f>
        <v>11SE-D/C73</v>
      </c>
      <c r="E1544" s="5">
        <f>VLOOKUP(B1544,'[1]Current Slope List'!$A$29:$M$1904,3,FALSE)</f>
        <v>0</v>
      </c>
      <c r="F1544" s="6" t="str">
        <f t="shared" si="48"/>
        <v>WHOLE</v>
      </c>
      <c r="G1544" s="6" t="str">
        <f>VLOOKUP(B1544,'[1]Current Slope List'!$A$29:$M$1904,4,FALSE)</f>
        <v>E</v>
      </c>
      <c r="H1544" s="6" t="str">
        <f>VLOOKUP(B1544,'[1]Current Slope List'!$A$29:$M$1904,5,FALSE)</f>
        <v>CW</v>
      </c>
      <c r="I1544" s="6" t="s">
        <v>2555</v>
      </c>
      <c r="K1544" s="6">
        <f>VLOOKUP(B1544,'[1]Current Slope List'!$A$29:$M$1904,11,FALSE)</f>
        <v>0</v>
      </c>
      <c r="L1544" s="5" t="s">
        <v>2733</v>
      </c>
      <c r="M1544" s="5" t="s">
        <v>2736</v>
      </c>
      <c r="N1544" s="5" t="s">
        <v>1981</v>
      </c>
      <c r="O1544" s="7" t="s">
        <v>46</v>
      </c>
      <c r="P1544" s="7">
        <v>60</v>
      </c>
      <c r="Q1544" s="7">
        <v>6</v>
      </c>
      <c r="R1544" s="7">
        <v>20</v>
      </c>
      <c r="S1544" s="7">
        <f t="shared" si="49"/>
        <v>120</v>
      </c>
      <c r="T1544" s="17">
        <v>0</v>
      </c>
      <c r="U1544" s="17">
        <v>0</v>
      </c>
      <c r="V1544" s="17">
        <v>1</v>
      </c>
      <c r="W1544" s="17">
        <v>0</v>
      </c>
      <c r="X1544" s="17">
        <v>0</v>
      </c>
      <c r="Y1544" s="6" t="s">
        <v>1701</v>
      </c>
      <c r="Z1544" s="6" t="s">
        <v>72</v>
      </c>
      <c r="AA1544" s="9" t="s">
        <v>116</v>
      </c>
      <c r="AB1544" s="9" t="s">
        <v>116</v>
      </c>
      <c r="AC1544" s="9" t="s">
        <v>116</v>
      </c>
      <c r="AD1544" s="9" t="s">
        <v>116</v>
      </c>
      <c r="AE1544" s="9" t="s">
        <v>49</v>
      </c>
      <c r="AF1544" s="5">
        <v>2</v>
      </c>
      <c r="AG1544" s="10">
        <f>VLOOKUP(B1544,[1]NPRS!$A$29:$O$1904,10,FALSE)</f>
        <v>0.34</v>
      </c>
      <c r="AH1544" s="5" t="s">
        <v>1698</v>
      </c>
      <c r="AI1544" s="6" t="str">
        <f>IF(VLOOKUP(B1544,'[1]intensive 2019'!$A$2:$E$145,1,TRUE)=B1544,"Y","N")</f>
        <v>N</v>
      </c>
      <c r="AJ1544" s="6" t="s">
        <v>50</v>
      </c>
      <c r="AK1544" s="5">
        <v>6</v>
      </c>
      <c r="AL1544" s="6" t="s">
        <v>50</v>
      </c>
      <c r="AM1544" s="6" t="s">
        <v>50</v>
      </c>
      <c r="AN1544" s="6" t="s">
        <v>50</v>
      </c>
      <c r="AO1544" s="6" t="s">
        <v>50</v>
      </c>
      <c r="AP1544" s="6" t="s">
        <v>50</v>
      </c>
    </row>
    <row r="1545" spans="1:42" hidden="1">
      <c r="A1545" s="5">
        <v>1544</v>
      </c>
      <c r="B1545" s="5" t="s">
        <v>2737</v>
      </c>
      <c r="C1545" s="6" t="str">
        <f>IF(VLOOKUP(B1545,'[1]Current Slope List'!$A$29:$M$1904,1,FALSE)=B1545,"Y","N")</f>
        <v>Y</v>
      </c>
      <c r="D1545" s="5" t="str">
        <f>VLOOKUP(B1545,'[1]Current Slope List'!$A$29:$M$1904,2,FALSE)</f>
        <v>11SE-D/C74</v>
      </c>
      <c r="E1545" s="5">
        <f>VLOOKUP(B1545,'[1]Current Slope List'!$A$29:$M$1904,3,FALSE)</f>
        <v>0</v>
      </c>
      <c r="F1545" s="6" t="str">
        <f t="shared" si="48"/>
        <v>WHOLE</v>
      </c>
      <c r="G1545" s="6" t="str">
        <f>VLOOKUP(B1545,'[1]Current Slope List'!$A$29:$M$1904,4,FALSE)</f>
        <v>E</v>
      </c>
      <c r="H1545" s="6" t="str">
        <f>VLOOKUP(B1545,'[1]Current Slope List'!$A$29:$M$1904,5,FALSE)</f>
        <v>CW</v>
      </c>
      <c r="I1545" s="6" t="s">
        <v>2555</v>
      </c>
      <c r="K1545" s="6">
        <f>VLOOKUP(B1545,'[1]Current Slope List'!$A$29:$M$1904,11,FALSE)</f>
        <v>0</v>
      </c>
      <c r="L1545" s="5" t="s">
        <v>2733</v>
      </c>
      <c r="M1545" s="5" t="s">
        <v>2736</v>
      </c>
      <c r="N1545" s="5" t="s">
        <v>1981</v>
      </c>
      <c r="O1545" s="7" t="s">
        <v>46</v>
      </c>
      <c r="P1545" s="7">
        <v>60</v>
      </c>
      <c r="Q1545" s="7">
        <v>10</v>
      </c>
      <c r="R1545" s="7">
        <v>55</v>
      </c>
      <c r="S1545" s="7">
        <f t="shared" si="49"/>
        <v>550</v>
      </c>
      <c r="T1545" s="17">
        <v>0</v>
      </c>
      <c r="U1545" s="17">
        <v>0.2</v>
      </c>
      <c r="V1545" s="17">
        <v>0.8</v>
      </c>
      <c r="W1545" s="17">
        <v>0</v>
      </c>
      <c r="X1545" s="17">
        <v>0</v>
      </c>
      <c r="Y1545" s="6" t="s">
        <v>183</v>
      </c>
      <c r="Z1545" s="6" t="s">
        <v>62</v>
      </c>
      <c r="AA1545" s="9" t="s">
        <v>116</v>
      </c>
      <c r="AB1545" s="9" t="s">
        <v>116</v>
      </c>
      <c r="AC1545" s="9" t="s">
        <v>116</v>
      </c>
      <c r="AD1545" s="9" t="s">
        <v>116</v>
      </c>
      <c r="AE1545" s="9" t="s">
        <v>49</v>
      </c>
      <c r="AF1545" s="5">
        <v>2</v>
      </c>
      <c r="AG1545" s="10">
        <f>VLOOKUP(B1545,[1]NPRS!$A$29:$O$1904,10,FALSE)</f>
        <v>2.27</v>
      </c>
      <c r="AH1545" s="5" t="s">
        <v>1698</v>
      </c>
      <c r="AI1545" s="6" t="str">
        <f>IF(VLOOKUP(B1545,'[1]intensive 2019'!$A$2:$E$145,1,TRUE)=B1545,"Y","N")</f>
        <v>N</v>
      </c>
      <c r="AJ1545" s="6" t="s">
        <v>50</v>
      </c>
      <c r="AK1545" s="5">
        <v>10</v>
      </c>
      <c r="AL1545" s="6" t="s">
        <v>50</v>
      </c>
      <c r="AM1545" s="6" t="s">
        <v>50</v>
      </c>
      <c r="AN1545" s="6" t="s">
        <v>50</v>
      </c>
      <c r="AO1545" s="6" t="s">
        <v>50</v>
      </c>
      <c r="AP1545" s="6" t="s">
        <v>50</v>
      </c>
    </row>
    <row r="1546" spans="1:42" hidden="1">
      <c r="A1546" s="5">
        <v>1545</v>
      </c>
      <c r="B1546" s="5" t="s">
        <v>2738</v>
      </c>
      <c r="C1546" s="6" t="s">
        <v>50</v>
      </c>
      <c r="D1546" s="5" t="e">
        <f>VLOOKUP(B1546,'[1]Current Slope List'!$A$29:$M$1904,2,FALSE)</f>
        <v>#N/A</v>
      </c>
      <c r="E1546" s="5" t="e">
        <f>VLOOKUP(B1546,'[1]Current Slope List'!$A$29:$M$1904,3,FALSE)</f>
        <v>#N/A</v>
      </c>
      <c r="F1546" s="6" t="e">
        <f t="shared" si="48"/>
        <v>#N/A</v>
      </c>
      <c r="G1546" s="6" t="e">
        <f>VLOOKUP(B1546,'[1]Current Slope List'!$A$29:$M$1904,4,FALSE)</f>
        <v>#N/A</v>
      </c>
      <c r="H1546" s="6" t="e">
        <f>VLOOKUP(B1546,'[1]Current Slope List'!$A$29:$M$1904,5,FALSE)</f>
        <v>#N/A</v>
      </c>
      <c r="I1546" s="6" t="s">
        <v>2555</v>
      </c>
      <c r="K1546" s="6" t="e">
        <f>VLOOKUP(B1546,'[1]Current Slope List'!$A$29:$M$1904,11,FALSE)</f>
        <v>#N/A</v>
      </c>
      <c r="L1546" s="5" t="s">
        <v>2733</v>
      </c>
      <c r="M1546" s="5" t="s">
        <v>2734</v>
      </c>
      <c r="N1546" s="5" t="s">
        <v>1981</v>
      </c>
      <c r="O1546" s="7" t="s">
        <v>49</v>
      </c>
      <c r="P1546" s="6" t="s">
        <v>49</v>
      </c>
      <c r="Q1546" s="6" t="s">
        <v>49</v>
      </c>
      <c r="R1546" s="6" t="s">
        <v>49</v>
      </c>
      <c r="S1546" s="6" t="s">
        <v>49</v>
      </c>
      <c r="T1546" s="6" t="s">
        <v>49</v>
      </c>
      <c r="U1546" s="6" t="s">
        <v>49</v>
      </c>
      <c r="V1546" s="6" t="s">
        <v>49</v>
      </c>
      <c r="W1546" s="6" t="s">
        <v>49</v>
      </c>
      <c r="X1546" s="6" t="s">
        <v>49</v>
      </c>
      <c r="Y1546" s="6" t="s">
        <v>49</v>
      </c>
      <c r="Z1546" s="6" t="s">
        <v>49</v>
      </c>
      <c r="AA1546" s="9" t="s">
        <v>49</v>
      </c>
      <c r="AB1546" s="9" t="s">
        <v>116</v>
      </c>
      <c r="AC1546" s="9" t="s">
        <v>116</v>
      </c>
      <c r="AD1546" s="9" t="s">
        <v>116</v>
      </c>
      <c r="AE1546" s="9" t="s">
        <v>49</v>
      </c>
      <c r="AF1546" s="5">
        <v>1</v>
      </c>
      <c r="AG1546" s="10" t="e">
        <f>VLOOKUP(B1546,[1]NPRS!$A$29:$O$1904,10,FALSE)</f>
        <v>#N/A</v>
      </c>
      <c r="AH1546" s="5" t="s">
        <v>1698</v>
      </c>
      <c r="AI1546" s="6" t="str">
        <f>IF(VLOOKUP(B1546,'[1]intensive 2019'!$A$2:$E$145,1,TRUE)=B1546,"Y","N")</f>
        <v>N</v>
      </c>
      <c r="AJ1546" s="6" t="s">
        <v>50</v>
      </c>
      <c r="AK1546" s="5">
        <v>82</v>
      </c>
      <c r="AL1546" s="6" t="s">
        <v>50</v>
      </c>
      <c r="AM1546" s="6" t="s">
        <v>50</v>
      </c>
      <c r="AN1546" s="6" t="s">
        <v>50</v>
      </c>
      <c r="AO1546" s="6" t="s">
        <v>50</v>
      </c>
      <c r="AP1546" s="6" t="s">
        <v>50</v>
      </c>
    </row>
    <row r="1547" spans="1:42" hidden="1">
      <c r="A1547" s="5">
        <v>1546</v>
      </c>
      <c r="B1547" s="5" t="s">
        <v>2739</v>
      </c>
      <c r="C1547" s="6" t="str">
        <f>IF(VLOOKUP(B1547,'[1]Current Slope List'!$A$29:$M$1904,1,FALSE)=B1547,"Y","N")</f>
        <v>Y</v>
      </c>
      <c r="D1547" s="5" t="str">
        <f>VLOOKUP(B1547,'[1]Current Slope List'!$A$29:$M$1904,2,FALSE)</f>
        <v>11SE-D/R3</v>
      </c>
      <c r="E1547" s="5">
        <f>VLOOKUP(B1547,'[1]Current Slope List'!$A$29:$M$1904,3,FALSE)</f>
        <v>0</v>
      </c>
      <c r="F1547" s="6" t="str">
        <f t="shared" si="48"/>
        <v>WHOLE</v>
      </c>
      <c r="G1547" s="6" t="str">
        <f>VLOOKUP(B1547,'[1]Current Slope List'!$A$29:$M$1904,4,FALSE)</f>
        <v>E</v>
      </c>
      <c r="H1547" s="6" t="str">
        <f>VLOOKUP(B1547,'[1]Current Slope List'!$A$29:$M$1904,5,FALSE)</f>
        <v>CW</v>
      </c>
      <c r="I1547" s="6" t="s">
        <v>2555</v>
      </c>
      <c r="K1547" s="6">
        <f>VLOOKUP(B1547,'[1]Current Slope List'!$A$29:$M$1904,11,FALSE)</f>
        <v>0</v>
      </c>
      <c r="L1547" s="5" t="s">
        <v>2733</v>
      </c>
      <c r="M1547" s="5" t="s">
        <v>2734</v>
      </c>
      <c r="N1547" s="5" t="s">
        <v>1981</v>
      </c>
      <c r="O1547" s="7" t="s">
        <v>46</v>
      </c>
      <c r="P1547" s="6" t="s">
        <v>49</v>
      </c>
      <c r="Q1547" s="6" t="s">
        <v>49</v>
      </c>
      <c r="R1547" s="6" t="s">
        <v>49</v>
      </c>
      <c r="S1547" s="6" t="s">
        <v>49</v>
      </c>
      <c r="T1547" s="11" t="s">
        <v>49</v>
      </c>
      <c r="U1547" s="11" t="s">
        <v>49</v>
      </c>
      <c r="V1547" s="11" t="s">
        <v>49</v>
      </c>
      <c r="W1547" s="6" t="s">
        <v>49</v>
      </c>
      <c r="X1547" s="11" t="s">
        <v>49</v>
      </c>
      <c r="Y1547" s="6" t="s">
        <v>49</v>
      </c>
      <c r="Z1547" s="6" t="s">
        <v>49</v>
      </c>
      <c r="AA1547" s="9">
        <v>5</v>
      </c>
      <c r="AB1547" s="9" t="s">
        <v>985</v>
      </c>
      <c r="AC1547" s="9" t="s">
        <v>121</v>
      </c>
      <c r="AD1547" s="9" t="s">
        <v>56</v>
      </c>
      <c r="AE1547" s="9" t="s">
        <v>72</v>
      </c>
      <c r="AF1547" s="5">
        <v>2</v>
      </c>
      <c r="AG1547" s="10">
        <f>VLOOKUP(B1547,[1]NPRS!$A$29:$O$1904,10,FALSE)</f>
        <v>0.02</v>
      </c>
      <c r="AH1547" s="5" t="s">
        <v>1728</v>
      </c>
      <c r="AI1547" s="6" t="str">
        <f>IF(VLOOKUP(B1547,'[1]intensive 2019'!$A$2:$E$145,1,TRUE)=B1547,"Y","N")</f>
        <v>N</v>
      </c>
      <c r="AJ1547" s="6" t="s">
        <v>50</v>
      </c>
      <c r="AL1547" s="6" t="s">
        <v>50</v>
      </c>
      <c r="AM1547" s="6" t="s">
        <v>50</v>
      </c>
      <c r="AN1547" s="6" t="s">
        <v>50</v>
      </c>
      <c r="AO1547" s="6" t="s">
        <v>50</v>
      </c>
      <c r="AP1547" s="6" t="s">
        <v>50</v>
      </c>
    </row>
    <row r="1548" spans="1:42" hidden="1">
      <c r="A1548" s="5">
        <v>1547</v>
      </c>
      <c r="B1548" s="5" t="s">
        <v>2740</v>
      </c>
      <c r="C1548" s="6" t="str">
        <f>IF(VLOOKUP(B1548,'[1]Current Slope List'!$A$29:$M$1904,1,FALSE)=B1548,"Y","N")</f>
        <v>Y</v>
      </c>
      <c r="D1548" s="5" t="str">
        <f>VLOOKUP(B1548,'[1]Current Slope List'!$A$29:$M$1904,2,FALSE)</f>
        <v>11SE-D/C2</v>
      </c>
      <c r="E1548" s="5">
        <f>VLOOKUP(B1548,'[1]Current Slope List'!$A$29:$M$1904,3,FALSE)</f>
        <v>0</v>
      </c>
      <c r="F1548" s="6" t="str">
        <f t="shared" si="48"/>
        <v>WHOLE</v>
      </c>
      <c r="G1548" s="6" t="str">
        <f>VLOOKUP(B1548,'[1]Current Slope List'!$A$29:$M$1904,4,FALSE)</f>
        <v>E</v>
      </c>
      <c r="H1548" s="6" t="str">
        <f>VLOOKUP(B1548,'[1]Current Slope List'!$A$29:$M$1904,5,FALSE)</f>
        <v>CW</v>
      </c>
      <c r="I1548" s="6" t="s">
        <v>2555</v>
      </c>
      <c r="K1548" s="6">
        <f>VLOOKUP(B1548,'[1]Current Slope List'!$A$29:$M$1904,11,FALSE)</f>
        <v>0</v>
      </c>
      <c r="L1548" s="5" t="s">
        <v>2741</v>
      </c>
      <c r="M1548" s="5" t="s">
        <v>2742</v>
      </c>
      <c r="N1548" s="5" t="s">
        <v>1909</v>
      </c>
      <c r="O1548" s="7" t="s">
        <v>46</v>
      </c>
      <c r="P1548" s="7">
        <v>70</v>
      </c>
      <c r="Q1548" s="7">
        <v>7.5</v>
      </c>
      <c r="R1548" s="7">
        <v>40</v>
      </c>
      <c r="S1548" s="7">
        <f t="shared" si="49"/>
        <v>300</v>
      </c>
      <c r="T1548" s="17">
        <v>0.4</v>
      </c>
      <c r="U1548" s="17">
        <v>0</v>
      </c>
      <c r="V1548" s="17">
        <v>0.6</v>
      </c>
      <c r="W1548" s="17">
        <v>0</v>
      </c>
      <c r="X1548" s="17">
        <v>0</v>
      </c>
      <c r="Y1548" s="6" t="s">
        <v>84</v>
      </c>
      <c r="Z1548" s="6" t="s">
        <v>72</v>
      </c>
      <c r="AA1548" s="9" t="s">
        <v>116</v>
      </c>
      <c r="AB1548" s="9" t="s">
        <v>116</v>
      </c>
      <c r="AC1548" s="9" t="s">
        <v>116</v>
      </c>
      <c r="AD1548" s="9" t="s">
        <v>116</v>
      </c>
      <c r="AE1548" s="9" t="s">
        <v>49</v>
      </c>
      <c r="AF1548" s="5">
        <v>1</v>
      </c>
      <c r="AG1548" s="10">
        <f>VLOOKUP(B1548,[1]NPRS!$A$29:$O$1904,10,FALSE)</f>
        <v>17.82</v>
      </c>
      <c r="AH1548" s="5" t="s">
        <v>1698</v>
      </c>
      <c r="AI1548" s="6" t="str">
        <f>IF(VLOOKUP(B1548,'[1]intensive 2019'!$A$2:$E$145,1,TRUE)=B1548,"Y","N")</f>
        <v>N</v>
      </c>
      <c r="AJ1548" s="6" t="str">
        <f>IF(VLOOKUP(B1548,[1]PWI!$A$2:$B$239,1,FALSE)=B1548,"Y","N")</f>
        <v>Y</v>
      </c>
      <c r="AK1548" s="5">
        <v>0</v>
      </c>
      <c r="AL1548" s="6" t="s">
        <v>50</v>
      </c>
      <c r="AM1548" s="6" t="s">
        <v>50</v>
      </c>
      <c r="AN1548" s="6" t="s">
        <v>50</v>
      </c>
      <c r="AO1548" s="6" t="str">
        <f>IF(VLOOKUP(B1548,[1]Roadside!$B$2:$D$186,1,FALSE)=B1548,"Y","N")</f>
        <v>Y</v>
      </c>
      <c r="AP1548" s="6" t="s">
        <v>50</v>
      </c>
    </row>
    <row r="1549" spans="1:42" hidden="1">
      <c r="A1549" s="5">
        <v>1548</v>
      </c>
      <c r="B1549" s="5" t="s">
        <v>2743</v>
      </c>
      <c r="C1549" s="6" t="str">
        <f>IF(VLOOKUP(B1549,'[1]Current Slope List'!$A$29:$M$1904,1,FALSE)=B1549,"Y","N")</f>
        <v>Y</v>
      </c>
      <c r="D1549" s="5" t="str">
        <f>VLOOKUP(B1549,'[1]Current Slope List'!$A$29:$M$1904,2,FALSE)</f>
        <v>11SE-D/C283</v>
      </c>
      <c r="E1549" s="5">
        <f>VLOOKUP(B1549,'[1]Current Slope List'!$A$29:$M$1904,3,FALSE)</f>
        <v>0</v>
      </c>
      <c r="F1549" s="6" t="str">
        <f t="shared" si="48"/>
        <v>WHOLE</v>
      </c>
      <c r="G1549" s="6" t="str">
        <f>VLOOKUP(B1549,'[1]Current Slope List'!$A$29:$M$1904,4,FALSE)</f>
        <v>E</v>
      </c>
      <c r="H1549" s="6" t="str">
        <f>VLOOKUP(B1549,'[1]Current Slope List'!$A$29:$M$1904,5,FALSE)</f>
        <v>CW</v>
      </c>
      <c r="I1549" s="6" t="s">
        <v>2555</v>
      </c>
      <c r="K1549" s="6">
        <f>VLOOKUP(B1549,'[1]Current Slope List'!$A$29:$M$1904,11,FALSE)</f>
        <v>0</v>
      </c>
      <c r="L1549" s="5" t="s">
        <v>2741</v>
      </c>
      <c r="M1549" s="5" t="s">
        <v>2742</v>
      </c>
      <c r="N1549" s="5" t="s">
        <v>1909</v>
      </c>
      <c r="O1549" s="7" t="s">
        <v>125</v>
      </c>
      <c r="P1549" s="7">
        <v>35</v>
      </c>
      <c r="Q1549" s="7">
        <v>20</v>
      </c>
      <c r="R1549" s="7">
        <v>48</v>
      </c>
      <c r="S1549" s="7">
        <f t="shared" si="49"/>
        <v>960</v>
      </c>
      <c r="T1549" s="17">
        <v>0</v>
      </c>
      <c r="U1549" s="17">
        <v>0.7</v>
      </c>
      <c r="V1549" s="17">
        <v>0</v>
      </c>
      <c r="W1549" s="17">
        <v>0.3</v>
      </c>
      <c r="X1549" s="17">
        <v>0</v>
      </c>
      <c r="Y1549" s="6" t="s">
        <v>1701</v>
      </c>
      <c r="Z1549" s="6" t="s">
        <v>72</v>
      </c>
      <c r="AA1549" s="9" t="s">
        <v>116</v>
      </c>
      <c r="AB1549" s="9" t="s">
        <v>116</v>
      </c>
      <c r="AC1549" s="9" t="s">
        <v>116</v>
      </c>
      <c r="AD1549" s="9" t="s">
        <v>116</v>
      </c>
      <c r="AE1549" s="9" t="s">
        <v>49</v>
      </c>
      <c r="AF1549" s="5">
        <v>1</v>
      </c>
      <c r="AG1549" s="10">
        <f>VLOOKUP(B1549,[1]NPRS!$A$29:$O$1904,10,FALSE)</f>
        <v>0</v>
      </c>
      <c r="AH1549" s="5" t="s">
        <v>1698</v>
      </c>
      <c r="AI1549" s="6" t="str">
        <f>IF(VLOOKUP(B1549,'[1]intensive 2019'!$A$2:$E$145,1,TRUE)=B1549,"Y","N")</f>
        <v>N</v>
      </c>
      <c r="AJ1549" s="6" t="s">
        <v>50</v>
      </c>
      <c r="AK1549" s="5">
        <v>34</v>
      </c>
      <c r="AL1549" s="6" t="s">
        <v>50</v>
      </c>
      <c r="AM1549" s="6" t="s">
        <v>50</v>
      </c>
      <c r="AN1549" s="6" t="s">
        <v>50</v>
      </c>
      <c r="AO1549" s="6" t="s">
        <v>50</v>
      </c>
      <c r="AP1549" s="6" t="s">
        <v>50</v>
      </c>
    </row>
    <row r="1550" spans="1:42" hidden="1">
      <c r="A1550" s="5">
        <v>1549</v>
      </c>
      <c r="B1550" s="5" t="s">
        <v>2744</v>
      </c>
      <c r="C1550" s="6" t="str">
        <f>IF(VLOOKUP(B1550,'[1]Current Slope List'!$A$29:$M$1904,1,FALSE)=B1550,"Y","N")</f>
        <v>Y</v>
      </c>
      <c r="D1550" s="5" t="str">
        <f>VLOOKUP(B1550,'[1]Current Slope List'!$A$29:$M$1904,2,FALSE)</f>
        <v>11SE-D/C285</v>
      </c>
      <c r="E1550" s="5">
        <f>VLOOKUP(B1550,'[1]Current Slope List'!$A$29:$M$1904,3,FALSE)</f>
        <v>0</v>
      </c>
      <c r="F1550" s="6" t="str">
        <f t="shared" si="48"/>
        <v>WHOLE</v>
      </c>
      <c r="G1550" s="6" t="str">
        <f>VLOOKUP(B1550,'[1]Current Slope List'!$A$29:$M$1904,4,FALSE)</f>
        <v>E</v>
      </c>
      <c r="H1550" s="6" t="str">
        <f>VLOOKUP(B1550,'[1]Current Slope List'!$A$29:$M$1904,5,FALSE)</f>
        <v>CW</v>
      </c>
      <c r="I1550" s="6" t="s">
        <v>2555</v>
      </c>
      <c r="K1550" s="6">
        <f>VLOOKUP(B1550,'[1]Current Slope List'!$A$29:$M$1904,11,FALSE)</f>
        <v>0</v>
      </c>
      <c r="L1550" s="5" t="s">
        <v>2741</v>
      </c>
      <c r="M1550" s="5" t="s">
        <v>2742</v>
      </c>
      <c r="N1550" s="5" t="s">
        <v>1909</v>
      </c>
      <c r="O1550" s="7" t="s">
        <v>125</v>
      </c>
      <c r="P1550" s="7">
        <v>33</v>
      </c>
      <c r="Q1550" s="7">
        <v>32.5</v>
      </c>
      <c r="R1550" s="7">
        <v>40</v>
      </c>
      <c r="S1550" s="7">
        <f t="shared" si="49"/>
        <v>1300</v>
      </c>
      <c r="T1550" s="17">
        <v>0</v>
      </c>
      <c r="U1550" s="17">
        <v>0.7</v>
      </c>
      <c r="V1550" s="17">
        <v>0</v>
      </c>
      <c r="W1550" s="17">
        <v>0.3</v>
      </c>
      <c r="X1550" s="17">
        <v>0</v>
      </c>
      <c r="Y1550" s="6" t="s">
        <v>61</v>
      </c>
      <c r="Z1550" s="6" t="s">
        <v>72</v>
      </c>
      <c r="AA1550" s="9" t="s">
        <v>116</v>
      </c>
      <c r="AB1550" s="9" t="s">
        <v>116</v>
      </c>
      <c r="AC1550" s="9" t="s">
        <v>116</v>
      </c>
      <c r="AD1550" s="9" t="s">
        <v>116</v>
      </c>
      <c r="AE1550" s="9" t="s">
        <v>49</v>
      </c>
      <c r="AF1550" s="5">
        <v>1</v>
      </c>
      <c r="AG1550" s="10">
        <f>VLOOKUP(B1550,[1]NPRS!$A$29:$O$1904,10,FALSE)</f>
        <v>0</v>
      </c>
      <c r="AH1550" s="5" t="s">
        <v>1698</v>
      </c>
      <c r="AI1550" s="6" t="str">
        <f>IF(VLOOKUP(B1550,'[1]intensive 2019'!$A$2:$E$145,1,TRUE)=B1550,"Y","N")</f>
        <v>N</v>
      </c>
      <c r="AJ1550" s="6" t="s">
        <v>50</v>
      </c>
      <c r="AK1550" s="5">
        <v>23</v>
      </c>
      <c r="AL1550" s="6" t="s">
        <v>50</v>
      </c>
      <c r="AM1550" s="6" t="s">
        <v>50</v>
      </c>
      <c r="AN1550" s="6" t="s">
        <v>50</v>
      </c>
      <c r="AO1550" s="6" t="s">
        <v>50</v>
      </c>
      <c r="AP1550" s="6" t="s">
        <v>50</v>
      </c>
    </row>
    <row r="1551" spans="1:42" hidden="1">
      <c r="A1551" s="5">
        <v>1550</v>
      </c>
      <c r="B1551" s="5" t="s">
        <v>2745</v>
      </c>
      <c r="C1551" s="6" t="str">
        <f>IF(VLOOKUP(B1551,'[1]Current Slope List'!$A$29:$M$1904,1,FALSE)=B1551,"Y","N")</f>
        <v>Y</v>
      </c>
      <c r="D1551" s="5" t="str">
        <f>VLOOKUP(B1551,'[1]Current Slope List'!$A$29:$M$1904,2,FALSE)</f>
        <v>11SE-D/C72</v>
      </c>
      <c r="E1551" s="5">
        <f>VLOOKUP(B1551,'[1]Current Slope List'!$A$29:$M$1904,3,FALSE)</f>
        <v>2</v>
      </c>
      <c r="F1551" s="6">
        <f t="shared" si="48"/>
        <v>2</v>
      </c>
      <c r="G1551" s="6" t="str">
        <f>VLOOKUP(B1551,'[1]Current Slope List'!$A$29:$M$1904,4,FALSE)</f>
        <v>E</v>
      </c>
      <c r="H1551" s="6" t="str">
        <f>VLOOKUP(B1551,'[1]Current Slope List'!$A$29:$M$1904,5,FALSE)</f>
        <v>CW</v>
      </c>
      <c r="I1551" s="6" t="s">
        <v>2555</v>
      </c>
      <c r="K1551" s="6">
        <f>VLOOKUP(B1551,'[1]Current Slope List'!$A$29:$M$1904,11,FALSE)</f>
        <v>0</v>
      </c>
      <c r="L1551" s="5" t="s">
        <v>2741</v>
      </c>
      <c r="M1551" s="5" t="s">
        <v>2742</v>
      </c>
      <c r="N1551" s="5" t="s">
        <v>1909</v>
      </c>
      <c r="O1551" s="7" t="s">
        <v>46</v>
      </c>
      <c r="P1551" s="7">
        <v>80</v>
      </c>
      <c r="Q1551" s="7">
        <v>36</v>
      </c>
      <c r="R1551" s="7">
        <v>80</v>
      </c>
      <c r="S1551" s="7">
        <f t="shared" si="49"/>
        <v>2880</v>
      </c>
      <c r="T1551" s="17">
        <v>0.7</v>
      </c>
      <c r="U1551" s="17">
        <v>0</v>
      </c>
      <c r="V1551" s="17">
        <v>0</v>
      </c>
      <c r="W1551" s="17">
        <v>0.25</v>
      </c>
      <c r="X1551" s="17">
        <v>0.05</v>
      </c>
      <c r="Y1551" s="6" t="s">
        <v>84</v>
      </c>
      <c r="Z1551" s="6" t="s">
        <v>72</v>
      </c>
      <c r="AA1551" s="9" t="s">
        <v>116</v>
      </c>
      <c r="AB1551" s="9" t="s">
        <v>116</v>
      </c>
      <c r="AC1551" s="9" t="s">
        <v>116</v>
      </c>
      <c r="AD1551" s="9" t="s">
        <v>116</v>
      </c>
      <c r="AE1551" s="9" t="s">
        <v>49</v>
      </c>
      <c r="AF1551" s="5">
        <v>1</v>
      </c>
      <c r="AG1551" s="10">
        <f>VLOOKUP(B1551,[1]NPRS!$A$29:$O$1904,10,FALSE)</f>
        <v>0</v>
      </c>
      <c r="AH1551" s="5" t="s">
        <v>1698</v>
      </c>
      <c r="AI1551" s="6" t="str">
        <f>IF(VLOOKUP(B1551,'[1]intensive 2019'!$A$2:$E$145,1,TRUE)=B1551,"Y","N")</f>
        <v>N</v>
      </c>
      <c r="AJ1551" s="6" t="s">
        <v>50</v>
      </c>
      <c r="AK1551" s="5">
        <v>5</v>
      </c>
      <c r="AL1551" s="6" t="s">
        <v>50</v>
      </c>
      <c r="AM1551" s="6" t="s">
        <v>50</v>
      </c>
      <c r="AN1551" s="6" t="s">
        <v>50</v>
      </c>
      <c r="AO1551" s="6" t="str">
        <f>IF(VLOOKUP(B1551,[1]Roadside!$B$2:$D$186,1,FALSE)=B1551,"Y","N")</f>
        <v>Y</v>
      </c>
      <c r="AP1551" s="6" t="s">
        <v>50</v>
      </c>
    </row>
    <row r="1552" spans="1:42" hidden="1">
      <c r="A1552" s="5">
        <v>1551</v>
      </c>
      <c r="B1552" s="5" t="s">
        <v>2746</v>
      </c>
      <c r="C1552" s="6" t="str">
        <f>IF(VLOOKUP(B1552,'[1]Current Slope List'!$A$29:$M$1904,1,FALSE)=B1552,"Y","N")</f>
        <v>Y</v>
      </c>
      <c r="D1552" s="5" t="str">
        <f>VLOOKUP(B1552,'[1]Current Slope List'!$A$29:$M$1904,2,FALSE)</f>
        <v>11SE-B/C159</v>
      </c>
      <c r="E1552" s="5">
        <f>VLOOKUP(B1552,'[1]Current Slope List'!$A$29:$M$1904,3,FALSE)</f>
        <v>0</v>
      </c>
      <c r="F1552" s="6" t="str">
        <f t="shared" si="48"/>
        <v>WHOLE</v>
      </c>
      <c r="G1552" s="6" t="str">
        <f>VLOOKUP(B1552,'[1]Current Slope List'!$A$29:$M$1904,4,FALSE)</f>
        <v>E</v>
      </c>
      <c r="H1552" s="6" t="str">
        <f>VLOOKUP(B1552,'[1]Current Slope List'!$A$29:$M$1904,5,FALSE)</f>
        <v>SKW&amp;Is-S</v>
      </c>
      <c r="I1552" s="6" t="s">
        <v>2555</v>
      </c>
      <c r="K1552" s="6" t="str">
        <f>VLOOKUP(B1552,'[1]Current Slope List'!$A$29:$M$1904,11,FALSE)</f>
        <v>ShauKeiWan_SaiWanHo</v>
      </c>
      <c r="L1552" s="5" t="s">
        <v>2747</v>
      </c>
      <c r="M1552" s="5" t="s">
        <v>2748</v>
      </c>
      <c r="N1552" s="5" t="s">
        <v>1981</v>
      </c>
      <c r="O1552" s="7" t="s">
        <v>46</v>
      </c>
      <c r="P1552" s="7">
        <v>80</v>
      </c>
      <c r="Q1552" s="7">
        <v>10.4</v>
      </c>
      <c r="R1552" s="7">
        <v>7</v>
      </c>
      <c r="S1552" s="7">
        <f t="shared" si="49"/>
        <v>72.8</v>
      </c>
      <c r="T1552" s="17">
        <v>0</v>
      </c>
      <c r="U1552" s="17">
        <v>0</v>
      </c>
      <c r="V1552" s="17">
        <v>0</v>
      </c>
      <c r="W1552" s="17">
        <v>1</v>
      </c>
      <c r="X1552" s="17">
        <v>0</v>
      </c>
      <c r="Y1552" s="6" t="s">
        <v>84</v>
      </c>
      <c r="Z1552" s="6" t="s">
        <v>72</v>
      </c>
      <c r="AA1552" s="9" t="s">
        <v>116</v>
      </c>
      <c r="AB1552" s="9" t="s">
        <v>116</v>
      </c>
      <c r="AC1552" s="9" t="s">
        <v>116</v>
      </c>
      <c r="AD1552" s="9" t="s">
        <v>116</v>
      </c>
      <c r="AE1552" s="9" t="s">
        <v>49</v>
      </c>
      <c r="AF1552" s="5">
        <v>1</v>
      </c>
      <c r="AG1552" s="10">
        <f>VLOOKUP(B1552,[1]NPRS!$A$29:$O$1904,10,FALSE)</f>
        <v>0</v>
      </c>
      <c r="AH1552" s="5" t="s">
        <v>1728</v>
      </c>
      <c r="AI1552" s="6" t="str">
        <f>IF(VLOOKUP(B1552,'[1]intensive 2019'!$A$2:$E$145,1,TRUE)=B1552,"Y","N")</f>
        <v>N</v>
      </c>
      <c r="AJ1552" s="6" t="s">
        <v>50</v>
      </c>
      <c r="AL1552" s="6" t="s">
        <v>50</v>
      </c>
      <c r="AM1552" s="6" t="s">
        <v>50</v>
      </c>
      <c r="AN1552" s="6" t="s">
        <v>50</v>
      </c>
      <c r="AO1552" s="6" t="s">
        <v>50</v>
      </c>
      <c r="AP1552" s="6" t="s">
        <v>50</v>
      </c>
    </row>
    <row r="1553" spans="1:42" hidden="1">
      <c r="A1553" s="5">
        <v>1552</v>
      </c>
      <c r="B1553" s="5" t="s">
        <v>2749</v>
      </c>
      <c r="C1553" s="6" t="str">
        <f>IF(VLOOKUP(B1553,'[1]Current Slope List'!$A$29:$M$1904,1,FALSE)=B1553,"Y","N")</f>
        <v>Y</v>
      </c>
      <c r="D1553" s="5" t="str">
        <f>VLOOKUP(B1553,'[1]Current Slope List'!$A$29:$M$1904,2,FALSE)</f>
        <v>11SE-B/R51</v>
      </c>
      <c r="E1553" s="5">
        <f>VLOOKUP(B1553,'[1]Current Slope List'!$A$29:$M$1904,3,FALSE)</f>
        <v>0</v>
      </c>
      <c r="F1553" s="6" t="str">
        <f t="shared" si="48"/>
        <v>WHOLE</v>
      </c>
      <c r="G1553" s="6" t="str">
        <f>VLOOKUP(B1553,'[1]Current Slope List'!$A$29:$M$1904,4,FALSE)</f>
        <v>E</v>
      </c>
      <c r="H1553" s="6" t="str">
        <f>VLOOKUP(B1553,'[1]Current Slope List'!$A$29:$M$1904,5,FALSE)</f>
        <v>SKW&amp;Is-S</v>
      </c>
      <c r="I1553" s="6" t="s">
        <v>2555</v>
      </c>
      <c r="K1553" s="6" t="str">
        <f>VLOOKUP(B1553,'[1]Current Slope List'!$A$29:$M$1904,11,FALSE)</f>
        <v>ShauKeiWan_SaiWanHo</v>
      </c>
      <c r="L1553" s="5" t="s">
        <v>2747</v>
      </c>
      <c r="M1553" s="5" t="s">
        <v>2748</v>
      </c>
      <c r="N1553" s="5" t="s">
        <v>1981</v>
      </c>
      <c r="O1553" s="7" t="s">
        <v>46</v>
      </c>
      <c r="P1553" s="6" t="s">
        <v>49</v>
      </c>
      <c r="Q1553" s="6" t="s">
        <v>49</v>
      </c>
      <c r="R1553" s="6" t="s">
        <v>49</v>
      </c>
      <c r="S1553" s="6" t="s">
        <v>49</v>
      </c>
      <c r="T1553" s="6" t="s">
        <v>49</v>
      </c>
      <c r="U1553" s="6" t="s">
        <v>49</v>
      </c>
      <c r="V1553" s="6" t="s">
        <v>49</v>
      </c>
      <c r="W1553" s="6" t="s">
        <v>49</v>
      </c>
      <c r="X1553" s="6" t="s">
        <v>49</v>
      </c>
      <c r="Y1553" s="6" t="s">
        <v>49</v>
      </c>
      <c r="Z1553" s="6" t="s">
        <v>49</v>
      </c>
      <c r="AA1553" s="9" t="s">
        <v>1567</v>
      </c>
      <c r="AB1553" s="9" t="s">
        <v>1002</v>
      </c>
      <c r="AC1553" s="9" t="s">
        <v>985</v>
      </c>
      <c r="AD1553" s="9" t="s">
        <v>113</v>
      </c>
      <c r="AE1553" s="9" t="s">
        <v>72</v>
      </c>
      <c r="AF1553" s="5">
        <v>1</v>
      </c>
      <c r="AG1553" s="10">
        <f>VLOOKUP(B1553,[1]NPRS!$A$29:$O$1904,10,FALSE)</f>
        <v>0</v>
      </c>
      <c r="AH1553" s="5" t="s">
        <v>1728</v>
      </c>
      <c r="AI1553" s="6" t="str">
        <f>IF(VLOOKUP(B1553,'[1]intensive 2019'!$A$2:$E$145,1,TRUE)=B1553,"Y","N")</f>
        <v>N</v>
      </c>
      <c r="AJ1553" s="6" t="s">
        <v>50</v>
      </c>
      <c r="AL1553" s="6" t="s">
        <v>50</v>
      </c>
      <c r="AM1553" s="6" t="s">
        <v>50</v>
      </c>
      <c r="AN1553" s="6" t="s">
        <v>50</v>
      </c>
      <c r="AO1553" s="6" t="s">
        <v>50</v>
      </c>
      <c r="AP1553" s="6" t="s">
        <v>50</v>
      </c>
    </row>
    <row r="1554" spans="1:42" hidden="1">
      <c r="A1554" s="5">
        <v>1553</v>
      </c>
      <c r="B1554" s="5" t="s">
        <v>2750</v>
      </c>
      <c r="C1554" s="6" t="str">
        <f>IF(VLOOKUP(B1554,'[1]Current Slope List'!$A$29:$M$1904,1,FALSE)=B1554,"Y","N")</f>
        <v>Y</v>
      </c>
      <c r="D1554" s="5" t="str">
        <f>VLOOKUP(B1554,'[1]Current Slope List'!$A$29:$M$1904,2,FALSE)</f>
        <v>11SE-B/CR307</v>
      </c>
      <c r="E1554" s="5" t="str">
        <f>VLOOKUP(B1554,'[1]Current Slope List'!$A$29:$M$1904,3,FALSE)</f>
        <v>1,2</v>
      </c>
      <c r="F1554" s="6" t="str">
        <f t="shared" si="48"/>
        <v>1,2</v>
      </c>
      <c r="G1554" s="6" t="str">
        <f>VLOOKUP(B1554,'[1]Current Slope List'!$A$29:$M$1904,4,FALSE)</f>
        <v>E</v>
      </c>
      <c r="H1554" s="6" t="str">
        <f>VLOOKUP(B1554,'[1]Current Slope List'!$A$29:$M$1904,5,FALSE)</f>
        <v>SKW&amp;Is-S</v>
      </c>
      <c r="I1554" s="6" t="s">
        <v>2555</v>
      </c>
      <c r="K1554" s="6">
        <f>VLOOKUP(B1554,'[1]Current Slope List'!$A$29:$M$1904,11,FALSE)</f>
        <v>0</v>
      </c>
      <c r="L1554" s="5" t="s">
        <v>2751</v>
      </c>
      <c r="M1554" s="5" t="s">
        <v>2752</v>
      </c>
      <c r="N1554" s="5" t="s">
        <v>2753</v>
      </c>
      <c r="O1554" s="7" t="s">
        <v>46</v>
      </c>
      <c r="P1554" s="7">
        <v>65</v>
      </c>
      <c r="Q1554" s="7">
        <v>7.2</v>
      </c>
      <c r="R1554" s="7">
        <v>20</v>
      </c>
      <c r="S1554" s="7">
        <f t="shared" si="49"/>
        <v>144</v>
      </c>
      <c r="T1554" s="17">
        <v>0</v>
      </c>
      <c r="U1554" s="17">
        <v>0</v>
      </c>
      <c r="V1554" s="17">
        <v>0</v>
      </c>
      <c r="W1554" s="17">
        <v>1</v>
      </c>
      <c r="X1554" s="17">
        <v>0</v>
      </c>
      <c r="Y1554" s="6" t="s">
        <v>61</v>
      </c>
      <c r="Z1554" s="6" t="s">
        <v>72</v>
      </c>
      <c r="AA1554" s="9">
        <v>1.5</v>
      </c>
      <c r="AB1554" s="9">
        <v>6.5</v>
      </c>
      <c r="AC1554" s="9">
        <v>56</v>
      </c>
      <c r="AD1554" s="9" t="s">
        <v>79</v>
      </c>
      <c r="AE1554" s="9" t="s">
        <v>72</v>
      </c>
      <c r="AF1554" s="5">
        <v>1</v>
      </c>
      <c r="AG1554" s="10">
        <f>VLOOKUP(B1554,[1]NPRS!$A$29:$O$1904,10,FALSE)</f>
        <v>0</v>
      </c>
      <c r="AH1554" s="5" t="s">
        <v>1698</v>
      </c>
      <c r="AI1554" s="6" t="str">
        <f>IF(VLOOKUP(B1554,'[1]intensive 2019'!$A$2:$E$145,1,TRUE)=B1554,"Y","N")</f>
        <v>N</v>
      </c>
      <c r="AJ1554" s="6" t="str">
        <f>IF(VLOOKUP(B1554,[1]PWI!$A$2:$B$239,1,FALSE)=B1554,"Y","N")</f>
        <v>Y</v>
      </c>
      <c r="AK1554" s="5">
        <v>2</v>
      </c>
      <c r="AL1554" s="6" t="s">
        <v>50</v>
      </c>
      <c r="AM1554" s="6" t="s">
        <v>50</v>
      </c>
      <c r="AN1554" s="6" t="s">
        <v>50</v>
      </c>
      <c r="AO1554" s="6" t="s">
        <v>50</v>
      </c>
      <c r="AP1554" s="6" t="s">
        <v>50</v>
      </c>
    </row>
    <row r="1555" spans="1:42" hidden="1">
      <c r="A1555" s="5">
        <v>1554</v>
      </c>
      <c r="B1555" s="5" t="s">
        <v>2754</v>
      </c>
      <c r="C1555" s="6" t="str">
        <f>IF(VLOOKUP(B1555,'[1]Current Slope List'!$A$29:$M$1904,1,FALSE)=B1555,"Y","N")</f>
        <v>Y</v>
      </c>
      <c r="D1555" s="5" t="str">
        <f>VLOOKUP(B1555,'[1]Current Slope List'!$A$29:$M$1904,2,FALSE)</f>
        <v>11SE-B/C69</v>
      </c>
      <c r="E1555" s="5">
        <f>VLOOKUP(B1555,'[1]Current Slope List'!$A$29:$M$1904,3,FALSE)</f>
        <v>0</v>
      </c>
      <c r="F1555" s="6" t="str">
        <f t="shared" si="48"/>
        <v>WHOLE</v>
      </c>
      <c r="G1555" s="6" t="str">
        <f>VLOOKUP(B1555,'[1]Current Slope List'!$A$29:$M$1904,4,FALSE)</f>
        <v>E</v>
      </c>
      <c r="H1555" s="6" t="str">
        <f>VLOOKUP(B1555,'[1]Current Slope List'!$A$29:$M$1904,5,FALSE)</f>
        <v>SKW&amp;Is-S</v>
      </c>
      <c r="I1555" s="6" t="s">
        <v>2555</v>
      </c>
      <c r="K1555" s="6">
        <f>VLOOKUP(B1555,'[1]Current Slope List'!$A$29:$M$1904,11,FALSE)</f>
        <v>0</v>
      </c>
      <c r="L1555" s="5" t="s">
        <v>2751</v>
      </c>
      <c r="M1555" s="5" t="s">
        <v>2755</v>
      </c>
      <c r="N1555" s="5" t="s">
        <v>2756</v>
      </c>
      <c r="O1555" s="7" t="s">
        <v>46</v>
      </c>
      <c r="P1555" s="7">
        <v>45</v>
      </c>
      <c r="Q1555" s="7">
        <v>35</v>
      </c>
      <c r="R1555" s="7">
        <v>70</v>
      </c>
      <c r="S1555" s="7">
        <f t="shared" si="49"/>
        <v>2450</v>
      </c>
      <c r="T1555" s="17">
        <v>0</v>
      </c>
      <c r="U1555" s="17">
        <v>0.7</v>
      </c>
      <c r="V1555" s="17">
        <v>0</v>
      </c>
      <c r="W1555" s="17">
        <v>0.3</v>
      </c>
      <c r="X1555" s="17">
        <v>0</v>
      </c>
      <c r="Y1555" s="6" t="s">
        <v>1701</v>
      </c>
      <c r="Z1555" s="6" t="s">
        <v>72</v>
      </c>
      <c r="AA1555" s="9" t="s">
        <v>116</v>
      </c>
      <c r="AB1555" s="9" t="s">
        <v>116</v>
      </c>
      <c r="AC1555" s="9" t="s">
        <v>116</v>
      </c>
      <c r="AD1555" s="9" t="s">
        <v>116</v>
      </c>
      <c r="AE1555" s="9" t="s">
        <v>49</v>
      </c>
      <c r="AF1555" s="5">
        <v>1</v>
      </c>
      <c r="AG1555" s="10">
        <f>VLOOKUP(B1555,[1]NPRS!$A$29:$O$1904,10,FALSE)</f>
        <v>0</v>
      </c>
      <c r="AH1555" s="5" t="s">
        <v>1698</v>
      </c>
      <c r="AI1555" s="6" t="str">
        <f>IF(VLOOKUP(B1555,'[1]intensive 2019'!$A$2:$E$145,1,TRUE)=B1555,"Y","N")</f>
        <v>N</v>
      </c>
      <c r="AJ1555" s="6" t="s">
        <v>50</v>
      </c>
      <c r="AK1555" s="5">
        <v>11</v>
      </c>
      <c r="AL1555" s="6" t="s">
        <v>50</v>
      </c>
      <c r="AM1555" s="6" t="s">
        <v>50</v>
      </c>
      <c r="AN1555" s="6" t="s">
        <v>50</v>
      </c>
      <c r="AO1555" s="6" t="s">
        <v>50</v>
      </c>
      <c r="AP1555" s="6" t="s">
        <v>50</v>
      </c>
    </row>
    <row r="1556" spans="1:42" hidden="1">
      <c r="A1556" s="5">
        <v>1555</v>
      </c>
      <c r="B1556" s="5" t="s">
        <v>2757</v>
      </c>
      <c r="C1556" s="6" t="str">
        <f>IF(VLOOKUP(B1556,'[1]Current Slope List'!$A$29:$M$1904,1,FALSE)=B1556,"Y","N")</f>
        <v>Y</v>
      </c>
      <c r="D1556" s="5" t="str">
        <f>VLOOKUP(B1556,'[1]Current Slope List'!$A$29:$M$1904,2,FALSE)</f>
        <v>11SE-B/C68</v>
      </c>
      <c r="E1556" s="5">
        <f>VLOOKUP(B1556,'[1]Current Slope List'!$A$29:$M$1904,3,FALSE)</f>
        <v>1</v>
      </c>
      <c r="F1556" s="6">
        <f t="shared" si="48"/>
        <v>1</v>
      </c>
      <c r="G1556" s="6" t="str">
        <f>VLOOKUP(B1556,'[1]Current Slope List'!$A$29:$M$1904,4,FALSE)</f>
        <v>E</v>
      </c>
      <c r="H1556" s="6" t="str">
        <f>VLOOKUP(B1556,'[1]Current Slope List'!$A$29:$M$1904,5,FALSE)</f>
        <v>SKW&amp;Is-S</v>
      </c>
      <c r="I1556" s="6" t="s">
        <v>2555</v>
      </c>
      <c r="K1556" s="6">
        <f>VLOOKUP(B1556,'[1]Current Slope List'!$A$29:$M$1904,11,FALSE)</f>
        <v>0</v>
      </c>
      <c r="L1556" s="5" t="s">
        <v>2751</v>
      </c>
      <c r="M1556" s="5" t="s">
        <v>2755</v>
      </c>
      <c r="N1556" s="5" t="s">
        <v>2756</v>
      </c>
      <c r="O1556" s="7" t="s">
        <v>46</v>
      </c>
      <c r="P1556" s="7">
        <v>60</v>
      </c>
      <c r="Q1556" s="7">
        <v>16</v>
      </c>
      <c r="R1556" s="7">
        <v>70</v>
      </c>
      <c r="S1556" s="7">
        <f t="shared" si="49"/>
        <v>1120</v>
      </c>
      <c r="T1556" s="17">
        <v>0</v>
      </c>
      <c r="U1556" s="17">
        <v>0.3</v>
      </c>
      <c r="V1556" s="17">
        <v>0</v>
      </c>
      <c r="W1556" s="17">
        <v>0.7</v>
      </c>
      <c r="X1556" s="17">
        <v>0</v>
      </c>
      <c r="Y1556" s="6" t="s">
        <v>61</v>
      </c>
      <c r="Z1556" s="6" t="s">
        <v>72</v>
      </c>
      <c r="AA1556" s="9" t="s">
        <v>116</v>
      </c>
      <c r="AB1556" s="9" t="s">
        <v>116</v>
      </c>
      <c r="AC1556" s="9" t="s">
        <v>116</v>
      </c>
      <c r="AD1556" s="9" t="s">
        <v>116</v>
      </c>
      <c r="AE1556" s="9" t="s">
        <v>49</v>
      </c>
      <c r="AF1556" s="5">
        <v>1</v>
      </c>
      <c r="AG1556" s="10">
        <f>VLOOKUP(B1556,[1]NPRS!$A$29:$O$1904,10,FALSE)</f>
        <v>0</v>
      </c>
      <c r="AH1556" s="5" t="s">
        <v>1698</v>
      </c>
      <c r="AI1556" s="6" t="str">
        <f>IF(VLOOKUP(B1556,'[1]intensive 2019'!$A$2:$E$145,1,TRUE)=B1556,"Y","N")</f>
        <v>N</v>
      </c>
      <c r="AJ1556" s="6" t="s">
        <v>50</v>
      </c>
      <c r="AK1556" s="5">
        <v>7</v>
      </c>
      <c r="AL1556" s="6" t="s">
        <v>50</v>
      </c>
      <c r="AM1556" s="6" t="s">
        <v>50</v>
      </c>
      <c r="AN1556" s="6" t="s">
        <v>50</v>
      </c>
      <c r="AO1556" s="6" t="s">
        <v>50</v>
      </c>
      <c r="AP1556" s="6" t="s">
        <v>50</v>
      </c>
    </row>
    <row r="1557" spans="1:42" hidden="1">
      <c r="A1557" s="5">
        <v>1556</v>
      </c>
      <c r="B1557" s="5" t="s">
        <v>2758</v>
      </c>
      <c r="C1557" s="6" t="str">
        <f>IF(VLOOKUP(B1557,'[1]Current Slope List'!$A$29:$M$1904,1,FALSE)=B1557,"Y","N")</f>
        <v>Y</v>
      </c>
      <c r="D1557" s="5" t="str">
        <f>VLOOKUP(B1557,'[1]Current Slope List'!$A$29:$M$1904,2,FALSE)</f>
        <v>11SE-A/C451</v>
      </c>
      <c r="E1557" s="5">
        <f>VLOOKUP(B1557,'[1]Current Slope List'!$A$29:$M$1904,3,FALSE)</f>
        <v>0</v>
      </c>
      <c r="F1557" s="6" t="str">
        <f t="shared" si="48"/>
        <v>WHOLE</v>
      </c>
      <c r="G1557" s="6" t="str">
        <f>VLOOKUP(B1557,'[1]Current Slope List'!$A$29:$M$1904,4,FALSE)</f>
        <v>E</v>
      </c>
      <c r="H1557" s="6" t="str">
        <f>VLOOKUP(B1557,'[1]Current Slope List'!$A$29:$M$1904,5,FALSE)</f>
        <v>SKW&amp;Is-S</v>
      </c>
      <c r="I1557" s="6" t="s">
        <v>2555</v>
      </c>
      <c r="K1557" s="6" t="str">
        <f>VLOOKUP(B1557,'[1]Current Slope List'!$A$29:$M$1904,11,FALSE)</f>
        <v>ShauKeiWan_SaiWanHo</v>
      </c>
      <c r="L1557" s="5" t="s">
        <v>2759</v>
      </c>
      <c r="M1557" s="5" t="s">
        <v>2760</v>
      </c>
      <c r="N1557" s="5" t="s">
        <v>1851</v>
      </c>
      <c r="O1557" s="7" t="s">
        <v>46</v>
      </c>
      <c r="P1557" s="7">
        <v>30</v>
      </c>
      <c r="Q1557" s="7">
        <v>3.6</v>
      </c>
      <c r="R1557" s="7">
        <v>10</v>
      </c>
      <c r="S1557" s="7">
        <f t="shared" si="49"/>
        <v>36</v>
      </c>
      <c r="T1557" s="17">
        <v>0</v>
      </c>
      <c r="U1557" s="17">
        <v>1</v>
      </c>
      <c r="V1557" s="17">
        <v>0</v>
      </c>
      <c r="W1557" s="17">
        <v>0</v>
      </c>
      <c r="X1557" s="17">
        <v>0</v>
      </c>
      <c r="Y1557" s="6" t="s">
        <v>61</v>
      </c>
      <c r="Z1557" s="6" t="s">
        <v>62</v>
      </c>
      <c r="AA1557" s="9" t="s">
        <v>116</v>
      </c>
      <c r="AB1557" s="9" t="s">
        <v>116</v>
      </c>
      <c r="AC1557" s="9" t="s">
        <v>116</v>
      </c>
      <c r="AD1557" s="9" t="s">
        <v>116</v>
      </c>
      <c r="AE1557" s="9" t="s">
        <v>49</v>
      </c>
      <c r="AF1557" s="5">
        <v>1</v>
      </c>
      <c r="AG1557" s="10">
        <f>VLOOKUP(B1557,[1]NPRS!$A$29:$O$1904,10,FALSE)</f>
        <v>0.65</v>
      </c>
      <c r="AH1557" s="5" t="s">
        <v>1698</v>
      </c>
      <c r="AI1557" s="6" t="str">
        <f>IF(VLOOKUP(B1557,'[1]intensive 2019'!$A$2:$E$145,1,TRUE)=B1557,"Y","N")</f>
        <v>N</v>
      </c>
      <c r="AJ1557" s="6" t="s">
        <v>50</v>
      </c>
      <c r="AK1557" s="5">
        <v>1</v>
      </c>
      <c r="AL1557" s="6" t="s">
        <v>50</v>
      </c>
      <c r="AM1557" s="6" t="s">
        <v>50</v>
      </c>
      <c r="AN1557" s="6" t="s">
        <v>50</v>
      </c>
      <c r="AO1557" s="6" t="s">
        <v>50</v>
      </c>
      <c r="AP1557" s="6" t="s">
        <v>50</v>
      </c>
    </row>
    <row r="1558" spans="1:42" hidden="1">
      <c r="A1558" s="5">
        <v>1557</v>
      </c>
      <c r="B1558" s="5" t="s">
        <v>2761</v>
      </c>
      <c r="C1558" s="6" t="str">
        <f>IF(VLOOKUP(B1558,[2]List_A!$A$29:$M$1904,1,FALSE)=B1558,"Y","N")</f>
        <v>Y</v>
      </c>
      <c r="D1558" s="5" t="str">
        <f>VLOOKUP(B1093,[2]List_A!$A$29:$M$1904,2,FALSE)</f>
        <v>11SW-A/R404</v>
      </c>
      <c r="E1558" s="5">
        <f>VLOOKUP(B581,[2]List_A!$A$29:$M$1904,3,FALSE)</f>
        <v>0</v>
      </c>
      <c r="F1558" s="6" t="str">
        <f t="shared" si="48"/>
        <v>WHOLE</v>
      </c>
      <c r="G1558" s="6" t="e">
        <f>VLOOKUP(B1558,'[1]Current Slope List'!$A$29:$M$1904,4,FALSE)</f>
        <v>#N/A</v>
      </c>
      <c r="H1558" s="6" t="e">
        <f>VLOOKUP(B1558,'[1]Current Slope List'!$A$29:$M$1904,5,FALSE)</f>
        <v>#N/A</v>
      </c>
      <c r="I1558" s="6" t="s">
        <v>2555</v>
      </c>
      <c r="K1558" s="6" t="e">
        <f>VLOOKUP(B1558,'[1]Current Slope List'!$A$29:$M$1904,11,FALSE)</f>
        <v>#N/A</v>
      </c>
      <c r="L1558" s="5" t="s">
        <v>2759</v>
      </c>
      <c r="M1558" s="5" t="s">
        <v>2760</v>
      </c>
      <c r="N1558" s="5" t="s">
        <v>1851</v>
      </c>
      <c r="O1558" s="7" t="s">
        <v>49</v>
      </c>
      <c r="P1558" s="6">
        <v>85</v>
      </c>
      <c r="Q1558" s="6">
        <v>3.7</v>
      </c>
      <c r="R1558" s="6">
        <v>25</v>
      </c>
      <c r="S1558" s="6">
        <f>SUM(Q1558*R1558)</f>
        <v>92.5</v>
      </c>
      <c r="T1558" s="6" t="s">
        <v>49</v>
      </c>
      <c r="U1558" s="6" t="s">
        <v>49</v>
      </c>
      <c r="V1558" s="6" t="s">
        <v>49</v>
      </c>
      <c r="W1558" s="6" t="s">
        <v>49</v>
      </c>
      <c r="X1558" s="6" t="s">
        <v>49</v>
      </c>
      <c r="Y1558" s="6" t="s">
        <v>49</v>
      </c>
      <c r="Z1558" s="6" t="s">
        <v>49</v>
      </c>
      <c r="AA1558" s="9" t="s">
        <v>49</v>
      </c>
      <c r="AB1558" s="9" t="s">
        <v>49</v>
      </c>
      <c r="AC1558" s="9" t="s">
        <v>49</v>
      </c>
      <c r="AD1558" s="9" t="s">
        <v>49</v>
      </c>
      <c r="AE1558" s="9" t="s">
        <v>49</v>
      </c>
      <c r="AF1558" s="5">
        <v>1</v>
      </c>
      <c r="AG1558" s="10" t="e">
        <f>VLOOKUP(B1558,[1]NPRS!$A$29:$O$1904,10,FALSE)</f>
        <v>#N/A</v>
      </c>
      <c r="AH1558" s="5" t="s">
        <v>1728</v>
      </c>
      <c r="AI1558" s="6" t="str">
        <f>IF(VLOOKUP(B1558,'[1]intensive 2019'!$A$2:$E$145,1,TRUE)=B1558,"Y","N")</f>
        <v>N</v>
      </c>
      <c r="AJ1558" s="6" t="s">
        <v>50</v>
      </c>
      <c r="AL1558" s="6" t="s">
        <v>50</v>
      </c>
      <c r="AM1558" s="6" t="s">
        <v>50</v>
      </c>
      <c r="AN1558" s="6" t="s">
        <v>50</v>
      </c>
      <c r="AO1558" s="6" t="s">
        <v>50</v>
      </c>
      <c r="AP1558" s="6" t="s">
        <v>50</v>
      </c>
    </row>
    <row r="1559" spans="1:42" hidden="1">
      <c r="A1559" s="5">
        <v>1558</v>
      </c>
      <c r="B1559" s="5" t="s">
        <v>2762</v>
      </c>
      <c r="C1559" s="6" t="str">
        <f>IF(VLOOKUP(B1559,'[1]Current Slope List'!$A$29:$M$1904,1,FALSE)=B1559,"Y","N")</f>
        <v>Y</v>
      </c>
      <c r="D1559" s="5" t="str">
        <f>VLOOKUP(B1559,'[1]Current Slope List'!$A$29:$M$1904,2,FALSE)</f>
        <v>11SE-B/C626</v>
      </c>
      <c r="E1559" s="5">
        <f>VLOOKUP(B1559,'[1]Current Slope List'!$A$29:$M$1904,3,FALSE)</f>
        <v>1</v>
      </c>
      <c r="F1559" s="6">
        <f t="shared" si="48"/>
        <v>1</v>
      </c>
      <c r="G1559" s="6" t="str">
        <f>VLOOKUP(B1559,'[1]Current Slope List'!$A$29:$M$1904,4,FALSE)</f>
        <v>E</v>
      </c>
      <c r="H1559" s="6" t="str">
        <f>VLOOKUP(B1559,'[1]Current Slope List'!$A$29:$M$1904,5,FALSE)</f>
        <v>SKW&amp;Is-S</v>
      </c>
      <c r="I1559" s="6" t="s">
        <v>2555</v>
      </c>
      <c r="K1559" s="6" t="str">
        <f>VLOOKUP(B1559,'[1]Current Slope List'!$A$29:$M$1904,11,FALSE)</f>
        <v>ShauKeiWan_SaiWanHo</v>
      </c>
      <c r="L1559" s="5" t="s">
        <v>2763</v>
      </c>
      <c r="M1559" s="5" t="s">
        <v>2764</v>
      </c>
      <c r="N1559" s="5" t="s">
        <v>1981</v>
      </c>
      <c r="O1559" s="7" t="s">
        <v>125</v>
      </c>
      <c r="P1559" s="7">
        <v>70</v>
      </c>
      <c r="Q1559" s="7">
        <v>7.6</v>
      </c>
      <c r="R1559" s="7">
        <v>38</v>
      </c>
      <c r="S1559" s="7">
        <f t="shared" si="49"/>
        <v>288.8</v>
      </c>
      <c r="T1559" s="17">
        <v>0.3</v>
      </c>
      <c r="U1559" s="17">
        <v>0</v>
      </c>
      <c r="V1559" s="17">
        <v>0</v>
      </c>
      <c r="W1559" s="17">
        <v>0.7</v>
      </c>
      <c r="X1559" s="17">
        <v>0</v>
      </c>
      <c r="Y1559" s="6" t="s">
        <v>84</v>
      </c>
      <c r="Z1559" s="6" t="s">
        <v>72</v>
      </c>
      <c r="AA1559" s="9" t="s">
        <v>116</v>
      </c>
      <c r="AB1559" s="9" t="s">
        <v>116</v>
      </c>
      <c r="AC1559" s="9" t="s">
        <v>116</v>
      </c>
      <c r="AD1559" s="9" t="s">
        <v>116</v>
      </c>
      <c r="AE1559" s="9" t="s">
        <v>49</v>
      </c>
      <c r="AF1559" s="5">
        <v>1</v>
      </c>
      <c r="AG1559" s="10">
        <f>VLOOKUP(B1559,[1]NPRS!$A$29:$O$1904,10,FALSE)</f>
        <v>0</v>
      </c>
      <c r="AH1559" s="5" t="s">
        <v>1728</v>
      </c>
      <c r="AI1559" s="6" t="str">
        <f>IF(VLOOKUP(B1559,'[1]intensive 2019'!$A$2:$E$145,1,TRUE)=B1559,"Y","N")</f>
        <v>N</v>
      </c>
      <c r="AJ1559" s="6" t="s">
        <v>50</v>
      </c>
      <c r="AL1559" s="6" t="s">
        <v>50</v>
      </c>
      <c r="AM1559" s="6" t="s">
        <v>50</v>
      </c>
      <c r="AN1559" s="6" t="s">
        <v>50</v>
      </c>
      <c r="AO1559" s="6" t="s">
        <v>50</v>
      </c>
      <c r="AP1559" s="6" t="s">
        <v>50</v>
      </c>
    </row>
    <row r="1560" spans="1:42" hidden="1">
      <c r="A1560" s="5">
        <v>1559</v>
      </c>
      <c r="B1560" s="5" t="s">
        <v>2765</v>
      </c>
      <c r="C1560" s="6" t="str">
        <f>IF(VLOOKUP(B1560,'[1]Current Slope List'!$A$29:$M$1904,1,FALSE)=B1560,"Y","N")</f>
        <v>Y</v>
      </c>
      <c r="D1560" s="5" t="str">
        <f>VLOOKUP(B1560,'[1]Current Slope List'!$A$29:$M$1904,2,FALSE)</f>
        <v>11SE-B/F182</v>
      </c>
      <c r="E1560" s="5">
        <f>VLOOKUP(B1560,'[1]Current Slope List'!$A$29:$M$1904,3,FALSE)</f>
        <v>0</v>
      </c>
      <c r="F1560" s="6" t="str">
        <f t="shared" si="48"/>
        <v>WHOLE</v>
      </c>
      <c r="G1560" s="6" t="str">
        <f>VLOOKUP(B1560,'[1]Current Slope List'!$A$29:$M$1904,4,FALSE)</f>
        <v>E</v>
      </c>
      <c r="H1560" s="6" t="str">
        <f>VLOOKUP(B1560,'[1]Current Slope List'!$A$29:$M$1904,5,FALSE)</f>
        <v>SKW&amp;Is-S</v>
      </c>
      <c r="I1560" s="6" t="s">
        <v>2555</v>
      </c>
      <c r="K1560" s="6" t="str">
        <f>VLOOKUP(B1560,'[1]Current Slope List'!$A$29:$M$1904,11,FALSE)</f>
        <v>ShauKeiWan_SaiWanHo</v>
      </c>
      <c r="L1560" s="5" t="s">
        <v>2763</v>
      </c>
      <c r="M1560" s="5" t="s">
        <v>2764</v>
      </c>
      <c r="N1560" s="5" t="s">
        <v>1981</v>
      </c>
      <c r="O1560" s="7" t="s">
        <v>125</v>
      </c>
      <c r="P1560" s="7">
        <v>30</v>
      </c>
      <c r="Q1560" s="7">
        <v>3.5</v>
      </c>
      <c r="R1560" s="7">
        <v>8</v>
      </c>
      <c r="S1560" s="7">
        <f t="shared" si="49"/>
        <v>28</v>
      </c>
      <c r="T1560" s="17">
        <v>0</v>
      </c>
      <c r="U1560" s="17">
        <v>0</v>
      </c>
      <c r="V1560" s="17">
        <v>0</v>
      </c>
      <c r="W1560" s="17">
        <v>1</v>
      </c>
      <c r="X1560" s="17">
        <v>0</v>
      </c>
      <c r="Y1560" s="6" t="s">
        <v>61</v>
      </c>
      <c r="Z1560" s="6" t="s">
        <v>72</v>
      </c>
      <c r="AA1560" s="9" t="s">
        <v>116</v>
      </c>
      <c r="AB1560" s="9" t="s">
        <v>116</v>
      </c>
      <c r="AC1560" s="9" t="s">
        <v>116</v>
      </c>
      <c r="AD1560" s="9" t="s">
        <v>116</v>
      </c>
      <c r="AE1560" s="9" t="s">
        <v>49</v>
      </c>
      <c r="AF1560" s="5">
        <v>1</v>
      </c>
      <c r="AG1560" s="10">
        <f>VLOOKUP(B1560,[1]NPRS!$A$29:$O$1904,10,FALSE)</f>
        <v>0</v>
      </c>
      <c r="AH1560" s="5" t="s">
        <v>1728</v>
      </c>
      <c r="AI1560" s="6" t="str">
        <f>IF(VLOOKUP(B1560,'[1]intensive 2019'!$A$2:$E$145,1,TRUE)=B1560,"Y","N")</f>
        <v>N</v>
      </c>
      <c r="AJ1560" s="6" t="s">
        <v>50</v>
      </c>
      <c r="AL1560" s="6" t="s">
        <v>50</v>
      </c>
      <c r="AM1560" s="6" t="s">
        <v>50</v>
      </c>
      <c r="AN1560" s="6" t="s">
        <v>50</v>
      </c>
      <c r="AO1560" s="6" t="s">
        <v>50</v>
      </c>
      <c r="AP1560" s="6" t="s">
        <v>50</v>
      </c>
    </row>
    <row r="1561" spans="1:42" hidden="1">
      <c r="A1561" s="5">
        <v>1560</v>
      </c>
      <c r="B1561" s="5" t="s">
        <v>2766</v>
      </c>
      <c r="C1561" s="6" t="str">
        <f>IF(VLOOKUP(B1561,'[1]Current Slope List'!$A$29:$M$1904,1,FALSE)=B1561,"Y","N")</f>
        <v>Y</v>
      </c>
      <c r="D1561" s="5" t="str">
        <f>VLOOKUP(B1561,'[1]Current Slope List'!$A$29:$M$1904,2,FALSE)</f>
        <v>11SE-B/R16</v>
      </c>
      <c r="E1561" s="5">
        <f>VLOOKUP(B1561,'[1]Current Slope List'!$A$29:$M$1904,3,FALSE)</f>
        <v>2</v>
      </c>
      <c r="F1561" s="6">
        <f t="shared" si="48"/>
        <v>2</v>
      </c>
      <c r="G1561" s="6" t="str">
        <f>VLOOKUP(B1561,'[1]Current Slope List'!$A$29:$M$1904,4,FALSE)</f>
        <v>E</v>
      </c>
      <c r="H1561" s="6" t="str">
        <f>VLOOKUP(B1561,'[1]Current Slope List'!$A$29:$M$1904,5,FALSE)</f>
        <v>SKW&amp;Is-S</v>
      </c>
      <c r="I1561" s="6" t="s">
        <v>2555</v>
      </c>
      <c r="K1561" s="6" t="str">
        <f>VLOOKUP(B1561,'[1]Current Slope List'!$A$29:$M$1904,11,FALSE)</f>
        <v>ShauKeiWan_SaiWanHo</v>
      </c>
      <c r="L1561" s="5" t="s">
        <v>2763</v>
      </c>
      <c r="M1561" s="5" t="s">
        <v>2764</v>
      </c>
      <c r="N1561" s="5" t="s">
        <v>1981</v>
      </c>
      <c r="O1561" s="7" t="s">
        <v>46</v>
      </c>
      <c r="P1561" s="6" t="s">
        <v>49</v>
      </c>
      <c r="Q1561" s="6" t="s">
        <v>49</v>
      </c>
      <c r="R1561" s="6" t="s">
        <v>49</v>
      </c>
      <c r="S1561" s="6" t="s">
        <v>49</v>
      </c>
      <c r="T1561" s="6" t="s">
        <v>49</v>
      </c>
      <c r="U1561" s="6" t="s">
        <v>49</v>
      </c>
      <c r="V1561" s="6" t="s">
        <v>49</v>
      </c>
      <c r="W1561" s="6" t="s">
        <v>49</v>
      </c>
      <c r="X1561" s="6" t="s">
        <v>49</v>
      </c>
      <c r="Y1561" s="6" t="s">
        <v>49</v>
      </c>
      <c r="Z1561" s="6" t="s">
        <v>49</v>
      </c>
      <c r="AA1561" s="9" t="s">
        <v>1771</v>
      </c>
      <c r="AB1561" s="9" t="s">
        <v>131</v>
      </c>
      <c r="AC1561" s="9" t="s">
        <v>121</v>
      </c>
      <c r="AD1561" s="9" t="s">
        <v>56</v>
      </c>
      <c r="AE1561" s="9" t="s">
        <v>72</v>
      </c>
      <c r="AF1561" s="5">
        <v>1</v>
      </c>
      <c r="AG1561" s="10">
        <f>VLOOKUP(B1561,[1]NPRS!$A$29:$O$1904,10,FALSE)</f>
        <v>3.24</v>
      </c>
      <c r="AH1561" s="5" t="s">
        <v>1728</v>
      </c>
      <c r="AI1561" s="6" t="str">
        <f>IF(VLOOKUP(B1561,'[1]intensive 2019'!$A$2:$E$145,1,TRUE)=B1561,"Y","N")</f>
        <v>N</v>
      </c>
      <c r="AJ1561" s="6" t="s">
        <v>50</v>
      </c>
      <c r="AL1561" s="6" t="s">
        <v>50</v>
      </c>
      <c r="AM1561" s="6" t="s">
        <v>50</v>
      </c>
      <c r="AN1561" s="6" t="s">
        <v>50</v>
      </c>
      <c r="AO1561" s="6" t="s">
        <v>50</v>
      </c>
      <c r="AP1561" s="6" t="s">
        <v>50</v>
      </c>
    </row>
    <row r="1562" spans="1:42" hidden="1">
      <c r="A1562" s="5">
        <v>1561</v>
      </c>
      <c r="B1562" s="5" t="s">
        <v>2767</v>
      </c>
      <c r="C1562" s="6" t="str">
        <f>IF(VLOOKUP(B1562,'[1]Current Slope List'!$A$29:$M$1904,1,FALSE)=B1562,"Y","N")</f>
        <v>Y</v>
      </c>
      <c r="D1562" s="5" t="str">
        <f>VLOOKUP(B1562,'[1]Current Slope List'!$A$29:$M$1904,2,FALSE)</f>
        <v>11SE-D/R137</v>
      </c>
      <c r="E1562" s="5">
        <f>VLOOKUP(B1562,'[1]Current Slope List'!$A$29:$M$1904,3,FALSE)</f>
        <v>0</v>
      </c>
      <c r="F1562" s="6" t="str">
        <f t="shared" si="48"/>
        <v>WHOLE</v>
      </c>
      <c r="G1562" s="6" t="str">
        <f>VLOOKUP(B1562,'[1]Current Slope List'!$A$29:$M$1904,4,FALSE)</f>
        <v>E</v>
      </c>
      <c r="H1562" s="6" t="str">
        <f>VLOOKUP(B1562,'[1]Current Slope List'!$A$29:$M$1904,5,FALSE)</f>
        <v>CW</v>
      </c>
      <c r="I1562" s="6" t="s">
        <v>2555</v>
      </c>
      <c r="K1562" s="6" t="str">
        <f>VLOOKUP(B1562,'[1]Current Slope List'!$A$29:$M$1904,11,FALSE)</f>
        <v>ChaiWan-West</v>
      </c>
      <c r="L1562" s="5" t="s">
        <v>2768</v>
      </c>
      <c r="M1562" s="5" t="s">
        <v>2769</v>
      </c>
      <c r="N1562" s="5" t="s">
        <v>1981</v>
      </c>
      <c r="O1562" s="7" t="s">
        <v>125</v>
      </c>
      <c r="P1562" s="6" t="s">
        <v>49</v>
      </c>
      <c r="Q1562" s="6" t="s">
        <v>49</v>
      </c>
      <c r="R1562" s="6" t="s">
        <v>49</v>
      </c>
      <c r="S1562" s="6" t="s">
        <v>49</v>
      </c>
      <c r="T1562" s="6" t="s">
        <v>49</v>
      </c>
      <c r="U1562" s="6" t="s">
        <v>49</v>
      </c>
      <c r="V1562" s="6" t="s">
        <v>49</v>
      </c>
      <c r="W1562" s="6" t="s">
        <v>49</v>
      </c>
      <c r="X1562" s="6" t="s">
        <v>49</v>
      </c>
      <c r="Y1562" s="6" t="s">
        <v>49</v>
      </c>
      <c r="Z1562" s="6" t="s">
        <v>49</v>
      </c>
      <c r="AA1562" s="9" t="s">
        <v>196</v>
      </c>
      <c r="AB1562" s="9" t="s">
        <v>172</v>
      </c>
      <c r="AC1562" s="9" t="s">
        <v>121</v>
      </c>
      <c r="AD1562" s="9" t="s">
        <v>56</v>
      </c>
      <c r="AE1562" s="9" t="s">
        <v>72</v>
      </c>
      <c r="AF1562" s="5">
        <v>2</v>
      </c>
      <c r="AG1562" s="10">
        <f>VLOOKUP(B1562,[1]NPRS!$A$29:$O$1904,10,FALSE)</f>
        <v>0</v>
      </c>
      <c r="AH1562" s="5" t="s">
        <v>1728</v>
      </c>
      <c r="AI1562" s="6" t="str">
        <f>IF(VLOOKUP(B1562,'[1]intensive 2019'!$A$2:$E$145,1,TRUE)=B1562,"Y","N")</f>
        <v>N</v>
      </c>
      <c r="AJ1562" s="6" t="s">
        <v>50</v>
      </c>
      <c r="AL1562" s="6" t="s">
        <v>50</v>
      </c>
      <c r="AM1562" s="6" t="s">
        <v>50</v>
      </c>
      <c r="AN1562" s="6" t="s">
        <v>50</v>
      </c>
      <c r="AO1562" s="6" t="s">
        <v>50</v>
      </c>
      <c r="AP1562" s="6" t="s">
        <v>50</v>
      </c>
    </row>
    <row r="1563" spans="1:42" hidden="1">
      <c r="A1563" s="5">
        <v>1562</v>
      </c>
      <c r="B1563" s="5" t="s">
        <v>2770</v>
      </c>
      <c r="C1563" s="6" t="str">
        <f>IF(VLOOKUP(B1563,'[1]Current Slope List'!$A$29:$M$1904,1,FALSE)=B1563,"Y","N")</f>
        <v>Y</v>
      </c>
      <c r="D1563" s="5" t="str">
        <f>VLOOKUP(B1563,'[1]Current Slope List'!$A$29:$M$1904,2,FALSE)</f>
        <v>11SE-D/CR183</v>
      </c>
      <c r="E1563" s="5" t="str">
        <f>VLOOKUP(B1563,'[1]Current Slope List'!$A$29:$M$1904,3,FALSE)</f>
        <v>1,3</v>
      </c>
      <c r="F1563" s="6" t="str">
        <f t="shared" si="48"/>
        <v>1,3</v>
      </c>
      <c r="G1563" s="6" t="str">
        <f>VLOOKUP(B1563,'[1]Current Slope List'!$A$29:$M$1904,4,FALSE)</f>
        <v>E</v>
      </c>
      <c r="H1563" s="6" t="str">
        <f>VLOOKUP(B1563,'[1]Current Slope List'!$A$29:$M$1904,5,FALSE)</f>
        <v>CW</v>
      </c>
      <c r="I1563" s="6" t="s">
        <v>2555</v>
      </c>
      <c r="K1563" s="6" t="str">
        <f>VLOOKUP(B1563,'[1]Current Slope List'!$A$29:$M$1904,11,FALSE)</f>
        <v>ChaiWan-West</v>
      </c>
      <c r="L1563" s="5" t="s">
        <v>2771</v>
      </c>
      <c r="M1563" s="5" t="s">
        <v>2772</v>
      </c>
      <c r="N1563" s="5" t="s">
        <v>2773</v>
      </c>
      <c r="O1563" s="7" t="s">
        <v>125</v>
      </c>
      <c r="P1563" s="7">
        <v>45</v>
      </c>
      <c r="Q1563" s="7">
        <v>32</v>
      </c>
      <c r="R1563" s="7">
        <v>270</v>
      </c>
      <c r="S1563" s="7">
        <f t="shared" si="49"/>
        <v>8640</v>
      </c>
      <c r="T1563" s="17">
        <v>0</v>
      </c>
      <c r="U1563" s="17">
        <v>1</v>
      </c>
      <c r="V1563" s="17">
        <v>0</v>
      </c>
      <c r="W1563" s="12">
        <v>0</v>
      </c>
      <c r="X1563" s="12">
        <v>0</v>
      </c>
      <c r="Y1563" s="6" t="s">
        <v>61</v>
      </c>
      <c r="Z1563" s="6" t="s">
        <v>62</v>
      </c>
      <c r="AA1563" s="9" t="s">
        <v>157</v>
      </c>
      <c r="AB1563" s="9" t="s">
        <v>306</v>
      </c>
      <c r="AC1563" s="9" t="s">
        <v>71</v>
      </c>
      <c r="AD1563" s="9" t="s">
        <v>56</v>
      </c>
      <c r="AE1563" s="9" t="s">
        <v>72</v>
      </c>
      <c r="AF1563" s="5">
        <v>2</v>
      </c>
      <c r="AG1563" s="10">
        <f>VLOOKUP(B1563,[1]NPRS!$A$29:$O$1904,10,FALSE)</f>
        <v>0</v>
      </c>
      <c r="AH1563" s="5" t="s">
        <v>1698</v>
      </c>
      <c r="AI1563" s="6" t="str">
        <f>IF(VLOOKUP(B1563,'[1]intensive 2019'!$A$2:$E$145,1,TRUE)=B1563,"Y","N")</f>
        <v>N</v>
      </c>
      <c r="AJ1563" s="6" t="s">
        <v>50</v>
      </c>
      <c r="AK1563" s="5">
        <v>80</v>
      </c>
      <c r="AL1563" s="6" t="s">
        <v>50</v>
      </c>
      <c r="AM1563" s="6" t="s">
        <v>50</v>
      </c>
      <c r="AN1563" s="6" t="s">
        <v>50</v>
      </c>
      <c r="AO1563" s="6" t="s">
        <v>50</v>
      </c>
      <c r="AP1563" s="6" t="s">
        <v>50</v>
      </c>
    </row>
    <row r="1564" spans="1:42" hidden="1">
      <c r="A1564" s="5">
        <v>1563</v>
      </c>
      <c r="B1564" s="5" t="s">
        <v>2774</v>
      </c>
      <c r="C1564" s="6" t="str">
        <f>IF(VLOOKUP(B1564,'[1]Current Slope List'!$A$29:$M$1904,1,FALSE)=B1564,"Y","N")</f>
        <v>Y</v>
      </c>
      <c r="D1564" s="5" t="str">
        <f>VLOOKUP(B1564,'[1]Current Slope List'!$A$29:$M$1904,2,FALSE)</f>
        <v>11SE-D/C306</v>
      </c>
      <c r="E1564" s="5">
        <f>VLOOKUP(B1564,'[1]Current Slope List'!$A$29:$M$1904,3,FALSE)</f>
        <v>0</v>
      </c>
      <c r="F1564" s="6" t="str">
        <f t="shared" si="48"/>
        <v>WHOLE</v>
      </c>
      <c r="G1564" s="6" t="str">
        <f>VLOOKUP(B1564,'[1]Current Slope List'!$A$29:$M$1904,4,FALSE)</f>
        <v>E</v>
      </c>
      <c r="H1564" s="6" t="str">
        <f>VLOOKUP(B1564,'[1]Current Slope List'!$A$29:$M$1904,5,FALSE)</f>
        <v>CW</v>
      </c>
      <c r="I1564" s="6" t="s">
        <v>2555</v>
      </c>
      <c r="K1564" s="6" t="str">
        <f>VLOOKUP(B1564,'[1]Current Slope List'!$A$29:$M$1904,11,FALSE)</f>
        <v>ChaiWan-West</v>
      </c>
      <c r="L1564" s="5" t="s">
        <v>2771</v>
      </c>
      <c r="M1564" s="5" t="s">
        <v>2772</v>
      </c>
      <c r="N1564" s="5" t="s">
        <v>1697</v>
      </c>
      <c r="O1564" s="7" t="s">
        <v>46</v>
      </c>
      <c r="P1564" s="7">
        <v>30</v>
      </c>
      <c r="Q1564" s="7">
        <v>5.5</v>
      </c>
      <c r="R1564" s="7">
        <v>20</v>
      </c>
      <c r="S1564" s="7">
        <f t="shared" si="49"/>
        <v>110</v>
      </c>
      <c r="T1564" s="17">
        <v>0</v>
      </c>
      <c r="U1564" s="17">
        <v>1</v>
      </c>
      <c r="V1564" s="17">
        <v>0</v>
      </c>
      <c r="W1564" s="17">
        <v>0</v>
      </c>
      <c r="X1564" s="17">
        <v>0</v>
      </c>
      <c r="Y1564" s="6" t="s">
        <v>61</v>
      </c>
      <c r="Z1564" s="6" t="s">
        <v>62</v>
      </c>
      <c r="AA1564" s="9" t="s">
        <v>116</v>
      </c>
      <c r="AB1564" s="9" t="s">
        <v>116</v>
      </c>
      <c r="AC1564" s="9" t="s">
        <v>116</v>
      </c>
      <c r="AD1564" s="9" t="s">
        <v>116</v>
      </c>
      <c r="AE1564" s="9" t="s">
        <v>49</v>
      </c>
      <c r="AF1564" s="5">
        <v>2</v>
      </c>
      <c r="AG1564" s="10">
        <f>VLOOKUP(B1564,[1]NPRS!$A$29:$O$1904,10,FALSE)</f>
        <v>0</v>
      </c>
      <c r="AH1564" s="5" t="s">
        <v>1698</v>
      </c>
      <c r="AI1564" s="6" t="str">
        <f>IF(VLOOKUP(B1564,'[1]intensive 2019'!$A$2:$E$145,1,TRUE)=B1564,"Y","N")</f>
        <v>N</v>
      </c>
      <c r="AJ1564" s="6" t="str">
        <f>IF(VLOOKUP(B1564,[1]PWI!$A$2:$B$239,1,FALSE)=B1564,"Y","N")</f>
        <v>Y</v>
      </c>
      <c r="AK1564" s="5">
        <v>0</v>
      </c>
      <c r="AL1564" s="6" t="s">
        <v>50</v>
      </c>
      <c r="AM1564" s="6" t="s">
        <v>50</v>
      </c>
      <c r="AN1564" s="6" t="s">
        <v>50</v>
      </c>
      <c r="AO1564" s="6" t="s">
        <v>50</v>
      </c>
      <c r="AP1564" s="6" t="s">
        <v>50</v>
      </c>
    </row>
    <row r="1565" spans="1:42" hidden="1">
      <c r="A1565" s="5">
        <v>1564</v>
      </c>
      <c r="B1565" s="5" t="s">
        <v>2775</v>
      </c>
      <c r="C1565" s="6" t="str">
        <f>IF(VLOOKUP(B1565,'[1]Current Slope List'!$A$29:$M$1904,1,FALSE)=B1565,"Y","N")</f>
        <v>Y</v>
      </c>
      <c r="D1565" s="5" t="str">
        <f>VLOOKUP(B1565,'[1]Current Slope List'!$A$29:$M$1904,2,FALSE)</f>
        <v>11SE-D/C711</v>
      </c>
      <c r="E1565" s="5">
        <f>VLOOKUP(B1565,'[1]Current Slope List'!$A$29:$M$1904,3,FALSE)</f>
        <v>0</v>
      </c>
      <c r="F1565" s="6" t="str">
        <f t="shared" si="48"/>
        <v>WHOLE</v>
      </c>
      <c r="G1565" s="6" t="str">
        <f>VLOOKUP(B1565,'[1]Current Slope List'!$A$29:$M$1904,4,FALSE)</f>
        <v>E</v>
      </c>
      <c r="H1565" s="6" t="str">
        <f>VLOOKUP(B1565,'[1]Current Slope List'!$A$29:$M$1904,5,FALSE)</f>
        <v>CW</v>
      </c>
      <c r="I1565" s="6" t="s">
        <v>2555</v>
      </c>
      <c r="K1565" s="6" t="str">
        <f>VLOOKUP(B1565,'[1]Current Slope List'!$A$29:$M$1904,11,FALSE)</f>
        <v>ChaiWan-West</v>
      </c>
      <c r="L1565" s="5" t="s">
        <v>2771</v>
      </c>
      <c r="M1565" s="5" t="s">
        <v>2772</v>
      </c>
      <c r="N1565" s="5" t="s">
        <v>1697</v>
      </c>
      <c r="O1565" s="7" t="s">
        <v>46</v>
      </c>
      <c r="P1565" s="7">
        <v>38</v>
      </c>
      <c r="Q1565" s="7">
        <v>4</v>
      </c>
      <c r="R1565" s="7">
        <v>75</v>
      </c>
      <c r="S1565" s="7">
        <f t="shared" si="49"/>
        <v>300</v>
      </c>
      <c r="T1565" s="17">
        <v>0.2</v>
      </c>
      <c r="U1565" s="17">
        <v>0.8</v>
      </c>
      <c r="V1565" s="17">
        <v>0</v>
      </c>
      <c r="W1565" s="17">
        <v>0</v>
      </c>
      <c r="X1565" s="17">
        <v>0</v>
      </c>
      <c r="Y1565" s="6" t="s">
        <v>61</v>
      </c>
      <c r="Z1565" s="6" t="s">
        <v>72</v>
      </c>
      <c r="AA1565" s="9" t="s">
        <v>116</v>
      </c>
      <c r="AB1565" s="9" t="s">
        <v>116</v>
      </c>
      <c r="AC1565" s="9" t="s">
        <v>116</v>
      </c>
      <c r="AD1565" s="9" t="s">
        <v>116</v>
      </c>
      <c r="AE1565" s="9" t="s">
        <v>49</v>
      </c>
      <c r="AF1565" s="5">
        <v>2</v>
      </c>
      <c r="AG1565" s="10">
        <f>VLOOKUP(B1565,[1]NPRS!$A$29:$O$1904,10,FALSE)</f>
        <v>0</v>
      </c>
      <c r="AH1565" s="5" t="s">
        <v>1698</v>
      </c>
      <c r="AI1565" s="6" t="str">
        <f>IF(VLOOKUP(B1565,'[1]intensive 2019'!$A$2:$E$145,1,TRUE)=B1565,"Y","N")</f>
        <v>N</v>
      </c>
      <c r="AJ1565" s="6" t="s">
        <v>50</v>
      </c>
      <c r="AK1565" s="5">
        <v>31</v>
      </c>
      <c r="AL1565" s="6" t="s">
        <v>50</v>
      </c>
      <c r="AM1565" s="6" t="s">
        <v>50</v>
      </c>
      <c r="AN1565" s="6" t="s">
        <v>50</v>
      </c>
      <c r="AO1565" s="6" t="s">
        <v>50</v>
      </c>
      <c r="AP1565" s="6" t="s">
        <v>50</v>
      </c>
    </row>
    <row r="1566" spans="1:42" hidden="1">
      <c r="A1566" s="5">
        <v>1565</v>
      </c>
      <c r="B1566" s="5" t="s">
        <v>2776</v>
      </c>
      <c r="C1566" s="6" t="str">
        <f>IF(VLOOKUP(B1566,'[1]Current Slope List'!$A$29:$M$1904,1,FALSE)=B1566,"Y","N")</f>
        <v>Y</v>
      </c>
      <c r="D1566" s="5" t="str">
        <f>VLOOKUP(B1566,'[1]Current Slope List'!$A$29:$M$1904,2,FALSE)</f>
        <v>11SE-C/CR133</v>
      </c>
      <c r="E1566" s="5">
        <f>VLOOKUP(B1566,'[1]Current Slope List'!$A$29:$M$1904,3,FALSE)</f>
        <v>0</v>
      </c>
      <c r="F1566" s="6" t="str">
        <f t="shared" si="48"/>
        <v>WHOLE</v>
      </c>
      <c r="G1566" s="6" t="str">
        <f>VLOOKUP(B1566,'[1]Current Slope List'!$A$29:$M$1904,4,FALSE)</f>
        <v>CP,ML&amp;Wch</v>
      </c>
      <c r="H1566" s="6" t="str">
        <f>VLOOKUP(B1566,'[1]Current Slope List'!$A$29:$M$1904,5,FALSE)</f>
        <v>Wch-S</v>
      </c>
      <c r="I1566" s="6" t="s">
        <v>2777</v>
      </c>
      <c r="K1566" s="6">
        <f>VLOOKUP(B1566,'[1]Current Slope List'!$A$29:$M$1904,11,FALSE)</f>
        <v>0</v>
      </c>
      <c r="L1566" s="5" t="s">
        <v>2778</v>
      </c>
      <c r="M1566" s="5" t="s">
        <v>2779</v>
      </c>
      <c r="N1566" s="5" t="s">
        <v>1725</v>
      </c>
      <c r="O1566" s="7" t="s">
        <v>46</v>
      </c>
      <c r="P1566" s="7">
        <v>27</v>
      </c>
      <c r="Q1566" s="7">
        <v>3.5</v>
      </c>
      <c r="R1566" s="7">
        <v>30</v>
      </c>
      <c r="S1566" s="7">
        <f t="shared" si="49"/>
        <v>105</v>
      </c>
      <c r="T1566" s="17">
        <v>0</v>
      </c>
      <c r="U1566" s="17">
        <v>0.9</v>
      </c>
      <c r="V1566" s="17">
        <v>0</v>
      </c>
      <c r="W1566" s="17">
        <v>0</v>
      </c>
      <c r="X1566" s="17">
        <v>0.1</v>
      </c>
      <c r="Y1566" s="6" t="s">
        <v>1701</v>
      </c>
      <c r="Z1566" s="6" t="s">
        <v>62</v>
      </c>
      <c r="AA1566" s="9">
        <v>1</v>
      </c>
      <c r="AB1566" s="9" t="s">
        <v>54</v>
      </c>
      <c r="AC1566" s="9" t="s">
        <v>121</v>
      </c>
      <c r="AD1566" s="9" t="s">
        <v>56</v>
      </c>
      <c r="AE1566" s="9" t="s">
        <v>72</v>
      </c>
      <c r="AF1566" s="5">
        <v>2</v>
      </c>
      <c r="AG1566" s="10">
        <f>VLOOKUP(B1566,[1]NPRS!$A$29:$O$1904,10,FALSE)</f>
        <v>0.04</v>
      </c>
      <c r="AH1566" s="5" t="s">
        <v>1698</v>
      </c>
      <c r="AI1566" s="6" t="str">
        <f>IF(VLOOKUP(B1566,'[1]intensive 2019'!$A$2:$E$145,1,TRUE)=B1566,"Y","N")</f>
        <v>N</v>
      </c>
      <c r="AJ1566" s="6" t="s">
        <v>50</v>
      </c>
      <c r="AK1566" s="5">
        <v>0</v>
      </c>
      <c r="AL1566" s="6" t="s">
        <v>50</v>
      </c>
      <c r="AM1566" s="6" t="s">
        <v>50</v>
      </c>
      <c r="AN1566" s="6" t="s">
        <v>50</v>
      </c>
      <c r="AO1566" s="6" t="s">
        <v>50</v>
      </c>
      <c r="AP1566" s="6" t="s">
        <v>50</v>
      </c>
    </row>
    <row r="1567" spans="1:42" hidden="1">
      <c r="A1567" s="5">
        <v>1566</v>
      </c>
      <c r="B1567" s="5" t="s">
        <v>2780</v>
      </c>
      <c r="C1567" s="6" t="str">
        <f>IF(VLOOKUP(B1567,'[1]Current Slope List'!$A$29:$M$1904,1,FALSE)=B1567,"Y","N")</f>
        <v>Y</v>
      </c>
      <c r="D1567" s="5" t="str">
        <f>VLOOKUP(B1567,'[1]Current Slope List'!$A$29:$M$1904,2,FALSE)</f>
        <v>11SE-C/CR157</v>
      </c>
      <c r="E1567" s="5">
        <f>VLOOKUP(B1567,'[1]Current Slope List'!$A$29:$M$1904,3,FALSE)</f>
        <v>0</v>
      </c>
      <c r="F1567" s="6" t="str">
        <f t="shared" si="48"/>
        <v>WHOLE</v>
      </c>
      <c r="G1567" s="6" t="str">
        <f>VLOOKUP(B1567,'[1]Current Slope List'!$A$29:$M$1904,4,FALSE)</f>
        <v>CP,ML&amp;Wch</v>
      </c>
      <c r="H1567" s="6" t="str">
        <f>VLOOKUP(B1567,'[1]Current Slope List'!$A$29:$M$1904,5,FALSE)</f>
        <v>Wch-S</v>
      </c>
      <c r="I1567" s="6" t="s">
        <v>2777</v>
      </c>
      <c r="K1567" s="6">
        <f>VLOOKUP(B1567,'[1]Current Slope List'!$A$29:$M$1904,11,FALSE)</f>
        <v>0</v>
      </c>
      <c r="L1567" s="5" t="s">
        <v>2778</v>
      </c>
      <c r="M1567" s="5" t="s">
        <v>2779</v>
      </c>
      <c r="N1567" s="5" t="s">
        <v>1725</v>
      </c>
      <c r="O1567" s="7" t="s">
        <v>46</v>
      </c>
      <c r="P1567" s="7">
        <v>40</v>
      </c>
      <c r="Q1567" s="7">
        <v>7.6</v>
      </c>
      <c r="R1567" s="7">
        <v>120</v>
      </c>
      <c r="S1567" s="7">
        <f t="shared" si="49"/>
        <v>912</v>
      </c>
      <c r="T1567" s="17">
        <v>0</v>
      </c>
      <c r="U1567" s="17">
        <v>0.7</v>
      </c>
      <c r="V1567" s="17">
        <v>0</v>
      </c>
      <c r="W1567" s="17">
        <v>0.3</v>
      </c>
      <c r="X1567" s="17">
        <v>0</v>
      </c>
      <c r="Y1567" s="6" t="s">
        <v>61</v>
      </c>
      <c r="Z1567" s="6" t="s">
        <v>72</v>
      </c>
      <c r="AA1567" s="9" t="s">
        <v>257</v>
      </c>
      <c r="AB1567" s="9" t="s">
        <v>120</v>
      </c>
      <c r="AC1567" s="9" t="s">
        <v>351</v>
      </c>
      <c r="AD1567" s="9" t="s">
        <v>56</v>
      </c>
      <c r="AE1567" s="9" t="s">
        <v>62</v>
      </c>
      <c r="AF1567" s="5">
        <v>2</v>
      </c>
      <c r="AG1567" s="10">
        <f>VLOOKUP(B1567,[1]NPRS!$A$29:$O$1904,10,FALSE)</f>
        <v>0.2</v>
      </c>
      <c r="AH1567" s="5" t="s">
        <v>1698</v>
      </c>
      <c r="AI1567" s="6" t="str">
        <f>IF(VLOOKUP(B1567,'[1]intensive 2019'!$A$2:$E$145,1,TRUE)=B1567,"Y","N")</f>
        <v>N</v>
      </c>
      <c r="AJ1567" s="6" t="s">
        <v>50</v>
      </c>
      <c r="AK1567" s="5">
        <v>14</v>
      </c>
      <c r="AL1567" s="6" t="s">
        <v>50</v>
      </c>
      <c r="AM1567" s="6" t="s">
        <v>50</v>
      </c>
      <c r="AN1567" s="6" t="s">
        <v>50</v>
      </c>
      <c r="AO1567" s="6" t="s">
        <v>50</v>
      </c>
      <c r="AP1567" s="6" t="s">
        <v>50</v>
      </c>
    </row>
    <row r="1568" spans="1:42" hidden="1">
      <c r="A1568" s="5">
        <v>1567</v>
      </c>
      <c r="B1568" s="5" t="s">
        <v>2781</v>
      </c>
      <c r="C1568" s="6" t="str">
        <f>IF(VLOOKUP(B1568,'[1]Current Slope List'!$A$29:$M$1904,1,FALSE)=B1568,"Y","N")</f>
        <v>Y</v>
      </c>
      <c r="D1568" s="5" t="str">
        <f>VLOOKUP(B1568,'[1]Current Slope List'!$A$29:$M$1904,2,FALSE)</f>
        <v>11SE-C/C434</v>
      </c>
      <c r="E1568" s="5">
        <f>VLOOKUP(B1568,'[1]Current Slope List'!$A$29:$M$1904,3,FALSE)</f>
        <v>0</v>
      </c>
      <c r="F1568" s="6" t="str">
        <f t="shared" si="48"/>
        <v>WHOLE</v>
      </c>
      <c r="G1568" s="6" t="str">
        <f>VLOOKUP(B1568,'[1]Current Slope List'!$A$29:$M$1904,4,FALSE)</f>
        <v>CP,ML&amp;Wch</v>
      </c>
      <c r="H1568" s="6" t="str">
        <f>VLOOKUP(B1568,'[1]Current Slope List'!$A$29:$M$1904,5,FALSE)</f>
        <v>Wch-S</v>
      </c>
      <c r="I1568" s="6" t="s">
        <v>2777</v>
      </c>
      <c r="K1568" s="6">
        <f>VLOOKUP(B1568,'[1]Current Slope List'!$A$29:$M$1904,11,FALSE)</f>
        <v>0</v>
      </c>
      <c r="L1568" s="5" t="s">
        <v>2778</v>
      </c>
      <c r="M1568" s="5" t="s">
        <v>2779</v>
      </c>
      <c r="N1568" s="5" t="s">
        <v>1725</v>
      </c>
      <c r="O1568" s="7" t="s">
        <v>46</v>
      </c>
      <c r="P1568" s="7">
        <v>30</v>
      </c>
      <c r="Q1568" s="7">
        <v>10</v>
      </c>
      <c r="R1568" s="7">
        <v>50</v>
      </c>
      <c r="S1568" s="7">
        <f t="shared" si="49"/>
        <v>500</v>
      </c>
      <c r="T1568" s="17">
        <v>0</v>
      </c>
      <c r="U1568" s="17">
        <v>1</v>
      </c>
      <c r="V1568" s="17">
        <v>0</v>
      </c>
      <c r="W1568" s="17">
        <v>0</v>
      </c>
      <c r="X1568" s="17">
        <v>0</v>
      </c>
      <c r="Y1568" s="6" t="s">
        <v>61</v>
      </c>
      <c r="Z1568" s="6" t="s">
        <v>62</v>
      </c>
      <c r="AA1568" s="9" t="s">
        <v>116</v>
      </c>
      <c r="AB1568" s="9" t="s">
        <v>116</v>
      </c>
      <c r="AC1568" s="9" t="s">
        <v>116</v>
      </c>
      <c r="AD1568" s="9" t="s">
        <v>116</v>
      </c>
      <c r="AE1568" s="9" t="s">
        <v>49</v>
      </c>
      <c r="AF1568" s="5">
        <v>3</v>
      </c>
      <c r="AG1568" s="10">
        <f>VLOOKUP(B1568,[1]NPRS!$A$29:$O$1904,10,FALSE)</f>
        <v>0.01</v>
      </c>
      <c r="AH1568" s="5" t="s">
        <v>1698</v>
      </c>
      <c r="AI1568" s="6" t="str">
        <f>IF(VLOOKUP(B1568,'[1]intensive 2019'!$A$2:$E$145,1,TRUE)=B1568,"Y","N")</f>
        <v>N</v>
      </c>
      <c r="AJ1568" s="6" t="s">
        <v>50</v>
      </c>
      <c r="AK1568" s="5">
        <v>23</v>
      </c>
      <c r="AL1568" s="6" t="s">
        <v>50</v>
      </c>
      <c r="AM1568" s="6" t="s">
        <v>50</v>
      </c>
      <c r="AN1568" s="6" t="s">
        <v>50</v>
      </c>
      <c r="AO1568" s="6" t="s">
        <v>50</v>
      </c>
      <c r="AP1568" s="6" t="s">
        <v>50</v>
      </c>
    </row>
    <row r="1569" spans="1:42" hidden="1">
      <c r="A1569" s="5">
        <v>1568</v>
      </c>
      <c r="B1569" s="5" t="s">
        <v>2782</v>
      </c>
      <c r="C1569" s="6" t="str">
        <f>IF(VLOOKUP(B1569,'[1]Current Slope List'!$A$29:$M$1904,1,FALSE)=B1569,"Y","N")</f>
        <v>Y</v>
      </c>
      <c r="D1569" s="5" t="str">
        <f>VLOOKUP(B1569,'[1]Current Slope List'!$A$29:$M$1904,2,FALSE)</f>
        <v>11SE-C/C436</v>
      </c>
      <c r="E1569" s="5">
        <f>VLOOKUP(B1569,'[1]Current Slope List'!$A$29:$M$1904,3,FALSE)</f>
        <v>0</v>
      </c>
      <c r="F1569" s="6" t="str">
        <f t="shared" si="48"/>
        <v>WHOLE</v>
      </c>
      <c r="G1569" s="6" t="str">
        <f>VLOOKUP(B1569,'[1]Current Slope List'!$A$29:$M$1904,4,FALSE)</f>
        <v>CP,ML&amp;Wch</v>
      </c>
      <c r="H1569" s="6" t="str">
        <f>VLOOKUP(B1569,'[1]Current Slope List'!$A$29:$M$1904,5,FALSE)</f>
        <v>Wch-S</v>
      </c>
      <c r="I1569" s="6" t="s">
        <v>2777</v>
      </c>
      <c r="K1569" s="6">
        <f>VLOOKUP(B1569,'[1]Current Slope List'!$A$29:$M$1904,11,FALSE)</f>
        <v>0</v>
      </c>
      <c r="L1569" s="5" t="s">
        <v>2778</v>
      </c>
      <c r="M1569" s="5" t="s">
        <v>2779</v>
      </c>
      <c r="N1569" s="5" t="s">
        <v>1725</v>
      </c>
      <c r="O1569" s="7" t="s">
        <v>46</v>
      </c>
      <c r="P1569" s="7">
        <v>25</v>
      </c>
      <c r="Q1569" s="7">
        <v>12</v>
      </c>
      <c r="R1569" s="7">
        <v>180</v>
      </c>
      <c r="S1569" s="7">
        <f t="shared" si="49"/>
        <v>2160</v>
      </c>
      <c r="T1569" s="17">
        <v>0</v>
      </c>
      <c r="U1569" s="17">
        <v>1</v>
      </c>
      <c r="V1569" s="17">
        <v>0</v>
      </c>
      <c r="W1569" s="17">
        <v>0</v>
      </c>
      <c r="X1569" s="17">
        <v>0</v>
      </c>
      <c r="Y1569" s="6" t="s">
        <v>61</v>
      </c>
      <c r="Z1569" s="6" t="s">
        <v>62</v>
      </c>
      <c r="AA1569" s="9" t="s">
        <v>116</v>
      </c>
      <c r="AB1569" s="9" t="s">
        <v>116</v>
      </c>
      <c r="AC1569" s="9" t="s">
        <v>116</v>
      </c>
      <c r="AD1569" s="9" t="s">
        <v>116</v>
      </c>
      <c r="AE1569" s="9" t="s">
        <v>49</v>
      </c>
      <c r="AF1569" s="5">
        <v>2</v>
      </c>
      <c r="AG1569" s="10">
        <f>VLOOKUP(B1569,[1]NPRS!$A$29:$O$1904,10,FALSE)</f>
        <v>0.31</v>
      </c>
      <c r="AH1569" s="5" t="s">
        <v>1698</v>
      </c>
      <c r="AI1569" s="6" t="str">
        <f>IF(VLOOKUP(B1569,'[1]intensive 2019'!$A$2:$E$145,1,TRUE)=B1569,"Y","N")</f>
        <v>N</v>
      </c>
      <c r="AJ1569" s="6" t="s">
        <v>50</v>
      </c>
      <c r="AL1569" s="6" t="s">
        <v>50</v>
      </c>
      <c r="AM1569" s="6" t="s">
        <v>50</v>
      </c>
      <c r="AN1569" s="6" t="s">
        <v>50</v>
      </c>
      <c r="AO1569" s="6" t="s">
        <v>50</v>
      </c>
      <c r="AP1569" s="6" t="s">
        <v>50</v>
      </c>
    </row>
    <row r="1570" spans="1:42" hidden="1">
      <c r="A1570" s="5">
        <v>1569</v>
      </c>
      <c r="B1570" s="5" t="s">
        <v>2783</v>
      </c>
      <c r="C1570" s="6" t="str">
        <f>IF(VLOOKUP(B1570,'[1]Current Slope List'!$A$29:$M$1904,1,FALSE)=B1570,"Y","N")</f>
        <v>Y</v>
      </c>
      <c r="D1570" s="5" t="str">
        <f>VLOOKUP(B1570,'[1]Current Slope List'!$A$29:$M$1904,2,FALSE)</f>
        <v>11SE-C/CR616</v>
      </c>
      <c r="E1570" s="5">
        <f>VLOOKUP(B1570,'[1]Current Slope List'!$A$29:$M$1904,3,FALSE)</f>
        <v>0</v>
      </c>
      <c r="F1570" s="6" t="str">
        <f t="shared" si="48"/>
        <v>WHOLE</v>
      </c>
      <c r="G1570" s="6" t="str">
        <f>VLOOKUP(B1570,'[1]Current Slope List'!$A$29:$M$1904,4,FALSE)</f>
        <v>CP,ML&amp;Wch</v>
      </c>
      <c r="H1570" s="6" t="str">
        <f>VLOOKUP(B1570,'[1]Current Slope List'!$A$29:$M$1904,5,FALSE)</f>
        <v>Wch-S</v>
      </c>
      <c r="I1570" s="6" t="s">
        <v>2777</v>
      </c>
      <c r="K1570" s="6">
        <f>VLOOKUP(B1570,'[1]Current Slope List'!$A$29:$M$1904,11,FALSE)</f>
        <v>0</v>
      </c>
      <c r="L1570" s="5" t="s">
        <v>2778</v>
      </c>
      <c r="M1570" s="5" t="s">
        <v>2779</v>
      </c>
      <c r="N1570" s="5" t="s">
        <v>1725</v>
      </c>
      <c r="O1570" s="7" t="s">
        <v>125</v>
      </c>
      <c r="P1570" s="7">
        <v>28</v>
      </c>
      <c r="Q1570" s="7">
        <v>2.2999999999999998</v>
      </c>
      <c r="R1570" s="7">
        <v>65</v>
      </c>
      <c r="S1570" s="7">
        <f t="shared" si="49"/>
        <v>149.5</v>
      </c>
      <c r="T1570" s="17">
        <v>0</v>
      </c>
      <c r="U1570" s="17">
        <v>1</v>
      </c>
      <c r="V1570" s="17">
        <v>0</v>
      </c>
      <c r="W1570" s="17">
        <v>0</v>
      </c>
      <c r="X1570" s="17">
        <v>0</v>
      </c>
      <c r="Y1570" s="6" t="s">
        <v>1701</v>
      </c>
      <c r="Z1570" s="6" t="s">
        <v>62</v>
      </c>
      <c r="AA1570" s="9" t="s">
        <v>171</v>
      </c>
      <c r="AB1570" s="9" t="s">
        <v>551</v>
      </c>
      <c r="AC1570" s="9" t="s">
        <v>121</v>
      </c>
      <c r="AD1570" s="9" t="s">
        <v>56</v>
      </c>
      <c r="AE1570" s="9" t="s">
        <v>72</v>
      </c>
      <c r="AF1570" s="5">
        <v>1</v>
      </c>
      <c r="AG1570" s="10">
        <f>VLOOKUP(B1570,[1]NPRS!$A$29:$O$1904,10,FALSE)</f>
        <v>13.21</v>
      </c>
      <c r="AH1570" s="5" t="s">
        <v>1698</v>
      </c>
      <c r="AI1570" s="6" t="str">
        <f>IF(VLOOKUP(B1570,'[1]intensive 2019'!$A$2:$E$145,1,TRUE)=B1570,"Y","N")</f>
        <v>N</v>
      </c>
      <c r="AJ1570" s="6" t="s">
        <v>50</v>
      </c>
      <c r="AK1570" s="5">
        <v>7</v>
      </c>
      <c r="AL1570" s="6" t="s">
        <v>50</v>
      </c>
      <c r="AM1570" s="6" t="s">
        <v>50</v>
      </c>
      <c r="AN1570" s="6" t="s">
        <v>50</v>
      </c>
      <c r="AO1570" s="6" t="s">
        <v>50</v>
      </c>
      <c r="AP1570" s="6" t="s">
        <v>50</v>
      </c>
    </row>
    <row r="1571" spans="1:42" hidden="1">
      <c r="A1571" s="5">
        <v>1570</v>
      </c>
      <c r="B1571" s="5" t="s">
        <v>2784</v>
      </c>
      <c r="C1571" s="6" t="str">
        <f>IF(VLOOKUP(B1571,'[1]Current Slope List'!$A$29:$M$1904,1,FALSE)=B1571,"Y","N")</f>
        <v>Y</v>
      </c>
      <c r="D1571" s="5" t="str">
        <f>VLOOKUP(B1571,'[1]Current Slope List'!$A$29:$M$1904,2,FALSE)</f>
        <v>11SE-C/R149</v>
      </c>
      <c r="E1571" s="5">
        <f>VLOOKUP(B1571,'[1]Current Slope List'!$A$29:$M$1904,3,FALSE)</f>
        <v>0</v>
      </c>
      <c r="F1571" s="6" t="str">
        <f t="shared" si="48"/>
        <v>WHOLE</v>
      </c>
      <c r="G1571" s="6" t="str">
        <f>VLOOKUP(B1571,'[1]Current Slope List'!$A$29:$M$1904,4,FALSE)</f>
        <v>CP,ML&amp;Wch</v>
      </c>
      <c r="H1571" s="6" t="str">
        <f>VLOOKUP(B1571,'[1]Current Slope List'!$A$29:$M$1904,5,FALSE)</f>
        <v>Wch-S</v>
      </c>
      <c r="I1571" s="6" t="s">
        <v>2777</v>
      </c>
      <c r="K1571" s="6">
        <f>VLOOKUP(B1571,'[1]Current Slope List'!$A$29:$M$1904,11,FALSE)</f>
        <v>0</v>
      </c>
      <c r="L1571" s="5" t="s">
        <v>2778</v>
      </c>
      <c r="M1571" s="5" t="s">
        <v>2779</v>
      </c>
      <c r="N1571" s="5" t="s">
        <v>1725</v>
      </c>
      <c r="O1571" s="7" t="s">
        <v>125</v>
      </c>
      <c r="P1571" s="6" t="s">
        <v>49</v>
      </c>
      <c r="Q1571" s="6" t="s">
        <v>49</v>
      </c>
      <c r="R1571" s="6" t="s">
        <v>49</v>
      </c>
      <c r="S1571" s="6" t="s">
        <v>49</v>
      </c>
      <c r="T1571" s="6" t="s">
        <v>49</v>
      </c>
      <c r="U1571" s="6" t="s">
        <v>49</v>
      </c>
      <c r="V1571" s="6" t="s">
        <v>49</v>
      </c>
      <c r="W1571" s="6" t="s">
        <v>49</v>
      </c>
      <c r="X1571" s="6" t="s">
        <v>49</v>
      </c>
      <c r="Y1571" s="6" t="s">
        <v>49</v>
      </c>
      <c r="Z1571" s="6" t="s">
        <v>49</v>
      </c>
      <c r="AA1571" s="9" t="s">
        <v>305</v>
      </c>
      <c r="AB1571" s="9" t="s">
        <v>969</v>
      </c>
      <c r="AC1571" s="9" t="s">
        <v>121</v>
      </c>
      <c r="AD1571" s="9" t="s">
        <v>56</v>
      </c>
      <c r="AE1571" s="9" t="s">
        <v>72</v>
      </c>
      <c r="AF1571" s="5">
        <v>2</v>
      </c>
      <c r="AG1571" s="10">
        <f>VLOOKUP(B1571,[1]NPRS!$A$29:$O$1904,10,FALSE)</f>
        <v>0</v>
      </c>
      <c r="AH1571" s="5" t="s">
        <v>1728</v>
      </c>
      <c r="AI1571" s="6" t="str">
        <f>IF(VLOOKUP(B1571,'[1]intensive 2019'!$A$2:$E$145,1,TRUE)=B1571,"Y","N")</f>
        <v>N</v>
      </c>
      <c r="AJ1571" s="6" t="s">
        <v>50</v>
      </c>
      <c r="AL1571" s="6" t="s">
        <v>50</v>
      </c>
      <c r="AM1571" s="6" t="s">
        <v>50</v>
      </c>
      <c r="AN1571" s="6" t="s">
        <v>50</v>
      </c>
      <c r="AO1571" s="6" t="s">
        <v>50</v>
      </c>
      <c r="AP1571" s="6" t="s">
        <v>50</v>
      </c>
    </row>
    <row r="1572" spans="1:42" hidden="1">
      <c r="A1572" s="5">
        <v>1571</v>
      </c>
      <c r="B1572" s="5" t="s">
        <v>2785</v>
      </c>
      <c r="C1572" s="6" t="str">
        <f>IF(VLOOKUP(B1572,'[1]Current Slope List'!$A$29:$M$1904,1,FALSE)=B1572,"Y","N")</f>
        <v>Y</v>
      </c>
      <c r="D1572" s="5" t="str">
        <f>VLOOKUP(B1572,'[1]Current Slope List'!$A$29:$M$1904,2,FALSE)</f>
        <v>11SE-C/C437</v>
      </c>
      <c r="E1572" s="5">
        <f>VLOOKUP(B1572,'[1]Current Slope List'!$A$29:$M$1904,3,FALSE)</f>
        <v>0</v>
      </c>
      <c r="F1572" s="6" t="str">
        <f t="shared" si="48"/>
        <v>WHOLE</v>
      </c>
      <c r="G1572" s="6" t="str">
        <f>VLOOKUP(B1572,'[1]Current Slope List'!$A$29:$M$1904,4,FALSE)</f>
        <v>CP,ML&amp;Wch</v>
      </c>
      <c r="H1572" s="6" t="str">
        <f>VLOOKUP(B1572,'[1]Current Slope List'!$A$29:$M$1904,5,FALSE)</f>
        <v>Wch-S</v>
      </c>
      <c r="I1572" s="6" t="s">
        <v>2777</v>
      </c>
      <c r="K1572" s="6">
        <f>VLOOKUP(B1572,'[1]Current Slope List'!$A$29:$M$1904,11,FALSE)</f>
        <v>0</v>
      </c>
      <c r="L1572" s="5" t="s">
        <v>2778</v>
      </c>
      <c r="M1572" s="5" t="s">
        <v>2779</v>
      </c>
      <c r="N1572" s="5" t="s">
        <v>1725</v>
      </c>
      <c r="O1572" s="7" t="s">
        <v>46</v>
      </c>
      <c r="P1572" s="7">
        <v>40</v>
      </c>
      <c r="Q1572" s="7">
        <v>18</v>
      </c>
      <c r="R1572" s="7">
        <v>55</v>
      </c>
      <c r="S1572" s="7">
        <f t="shared" si="49"/>
        <v>990</v>
      </c>
      <c r="T1572" s="17">
        <v>0</v>
      </c>
      <c r="U1572" s="17">
        <v>1</v>
      </c>
      <c r="V1572" s="17">
        <v>0</v>
      </c>
      <c r="W1572" s="17">
        <v>0</v>
      </c>
      <c r="X1572" s="17">
        <v>0</v>
      </c>
      <c r="Y1572" s="6" t="s">
        <v>61</v>
      </c>
      <c r="Z1572" s="6" t="s">
        <v>62</v>
      </c>
      <c r="AA1572" s="9" t="s">
        <v>116</v>
      </c>
      <c r="AB1572" s="9" t="s">
        <v>116</v>
      </c>
      <c r="AC1572" s="9" t="s">
        <v>116</v>
      </c>
      <c r="AD1572" s="9" t="s">
        <v>116</v>
      </c>
      <c r="AE1572" s="9" t="s">
        <v>49</v>
      </c>
      <c r="AF1572" s="5">
        <v>3</v>
      </c>
      <c r="AG1572" s="10">
        <f>VLOOKUP(B1572,[1]NPRS!$A$29:$O$1904,10,FALSE)</f>
        <v>0.03</v>
      </c>
      <c r="AH1572" s="5" t="s">
        <v>1698</v>
      </c>
      <c r="AI1572" s="6" t="str">
        <f>IF(VLOOKUP(B1572,'[1]intensive 2019'!$A$2:$E$145,1,TRUE)=B1572,"Y","N")</f>
        <v>N</v>
      </c>
      <c r="AJ1572" s="6" t="s">
        <v>50</v>
      </c>
      <c r="AK1572" s="5">
        <v>62</v>
      </c>
      <c r="AL1572" s="6" t="s">
        <v>50</v>
      </c>
      <c r="AM1572" s="6" t="s">
        <v>50</v>
      </c>
      <c r="AN1572" s="6" t="s">
        <v>50</v>
      </c>
      <c r="AO1572" s="6" t="s">
        <v>50</v>
      </c>
      <c r="AP1572" s="6" t="s">
        <v>50</v>
      </c>
    </row>
    <row r="1573" spans="1:42" hidden="1">
      <c r="A1573" s="5">
        <v>1572</v>
      </c>
      <c r="B1573" s="5" t="s">
        <v>2786</v>
      </c>
      <c r="C1573" s="6" t="str">
        <f>IF(VLOOKUP(B1573,'[1]Current Slope List'!$A$29:$M$1904,1,FALSE)=B1573,"Y","N")</f>
        <v>Y</v>
      </c>
      <c r="D1573" s="5" t="str">
        <f>VLOOKUP(B1573,'[1]Current Slope List'!$A$29:$M$1904,2,FALSE)</f>
        <v>11SE-C/F47</v>
      </c>
      <c r="E1573" s="5">
        <f>VLOOKUP(B1573,'[1]Current Slope List'!$A$29:$M$1904,3,FALSE)</f>
        <v>0</v>
      </c>
      <c r="F1573" s="6" t="str">
        <f t="shared" si="48"/>
        <v>WHOLE</v>
      </c>
      <c r="G1573" s="6" t="str">
        <f>VLOOKUP(B1573,'[1]Current Slope List'!$A$29:$M$1904,4,FALSE)</f>
        <v>CP,ML&amp;Wch</v>
      </c>
      <c r="H1573" s="6" t="str">
        <f>VLOOKUP(B1573,'[1]Current Slope List'!$A$29:$M$1904,5,FALSE)</f>
        <v>Wch-S</v>
      </c>
      <c r="I1573" s="6" t="s">
        <v>2777</v>
      </c>
      <c r="K1573" s="6">
        <f>VLOOKUP(B1573,'[1]Current Slope List'!$A$29:$M$1904,11,FALSE)</f>
        <v>0</v>
      </c>
      <c r="L1573" s="5" t="s">
        <v>2778</v>
      </c>
      <c r="M1573" s="5" t="s">
        <v>2779</v>
      </c>
      <c r="N1573" s="5" t="s">
        <v>1725</v>
      </c>
      <c r="O1573" s="7" t="s">
        <v>46</v>
      </c>
      <c r="P1573" s="7">
        <v>25</v>
      </c>
      <c r="Q1573" s="7">
        <v>6</v>
      </c>
      <c r="R1573" s="7">
        <v>125</v>
      </c>
      <c r="S1573" s="7">
        <f t="shared" si="49"/>
        <v>750</v>
      </c>
      <c r="T1573" s="17">
        <v>0</v>
      </c>
      <c r="U1573" s="17">
        <v>0.05</v>
      </c>
      <c r="V1573" s="17">
        <v>0.95</v>
      </c>
      <c r="W1573" s="17">
        <v>0</v>
      </c>
      <c r="X1573" s="17">
        <v>0</v>
      </c>
      <c r="Y1573" s="6" t="s">
        <v>61</v>
      </c>
      <c r="Z1573" s="6" t="s">
        <v>72</v>
      </c>
      <c r="AA1573" s="9" t="s">
        <v>116</v>
      </c>
      <c r="AB1573" s="9" t="s">
        <v>116</v>
      </c>
      <c r="AC1573" s="9" t="s">
        <v>116</v>
      </c>
      <c r="AD1573" s="9" t="s">
        <v>116</v>
      </c>
      <c r="AE1573" s="9" t="s">
        <v>49</v>
      </c>
      <c r="AF1573" s="5">
        <v>2</v>
      </c>
      <c r="AG1573" s="10">
        <f>VLOOKUP(B1573,[1]NPRS!$A$29:$O$1904,10,FALSE)</f>
        <v>0</v>
      </c>
      <c r="AH1573" s="5" t="s">
        <v>1698</v>
      </c>
      <c r="AI1573" s="6" t="str">
        <f>IF(VLOOKUP(B1573,'[1]intensive 2019'!$A$2:$E$145,1,TRUE)=B1573,"Y","N")</f>
        <v>N</v>
      </c>
      <c r="AJ1573" s="6" t="s">
        <v>50</v>
      </c>
      <c r="AK1573" s="5">
        <v>25</v>
      </c>
      <c r="AL1573" s="6" t="s">
        <v>50</v>
      </c>
      <c r="AM1573" s="6" t="s">
        <v>50</v>
      </c>
      <c r="AN1573" s="6" t="s">
        <v>50</v>
      </c>
      <c r="AO1573" s="6" t="s">
        <v>50</v>
      </c>
      <c r="AP1573" s="6" t="s">
        <v>50</v>
      </c>
    </row>
    <row r="1574" spans="1:42" hidden="1">
      <c r="A1574" s="5">
        <v>1573</v>
      </c>
      <c r="B1574" s="5" t="s">
        <v>2787</v>
      </c>
      <c r="C1574" s="6" t="str">
        <f>IF(VLOOKUP(B1574,'[1]Current Slope List'!$A$29:$M$1904,1,FALSE)=B1574,"Y","N")</f>
        <v>Y</v>
      </c>
      <c r="D1574" s="5" t="str">
        <f>VLOOKUP(B1574,'[1]Current Slope List'!$A$29:$M$1904,2,FALSE)</f>
        <v>11SE-C/F48</v>
      </c>
      <c r="E1574" s="5">
        <f>VLOOKUP(B1574,'[1]Current Slope List'!$A$29:$M$1904,3,FALSE)</f>
        <v>0</v>
      </c>
      <c r="F1574" s="6" t="str">
        <f t="shared" si="48"/>
        <v>WHOLE</v>
      </c>
      <c r="G1574" s="6" t="str">
        <f>VLOOKUP(B1574,'[1]Current Slope List'!$A$29:$M$1904,4,FALSE)</f>
        <v>CP,ML&amp;Wch</v>
      </c>
      <c r="H1574" s="6" t="str">
        <f>VLOOKUP(B1574,'[1]Current Slope List'!$A$29:$M$1904,5,FALSE)</f>
        <v>Wch-S</v>
      </c>
      <c r="I1574" s="6" t="s">
        <v>2777</v>
      </c>
      <c r="K1574" s="6">
        <f>VLOOKUP(B1574,'[1]Current Slope List'!$A$29:$M$1904,11,FALSE)</f>
        <v>0</v>
      </c>
      <c r="L1574" s="5" t="s">
        <v>2778</v>
      </c>
      <c r="M1574" s="5" t="s">
        <v>2779</v>
      </c>
      <c r="N1574" s="5" t="s">
        <v>1725</v>
      </c>
      <c r="O1574" s="7" t="s">
        <v>125</v>
      </c>
      <c r="P1574" s="7">
        <v>25</v>
      </c>
      <c r="Q1574" s="7">
        <v>5</v>
      </c>
      <c r="R1574" s="7">
        <v>125</v>
      </c>
      <c r="S1574" s="7">
        <f t="shared" si="49"/>
        <v>625</v>
      </c>
      <c r="T1574" s="17">
        <v>0</v>
      </c>
      <c r="U1574" s="17">
        <v>1</v>
      </c>
      <c r="V1574" s="17">
        <v>0</v>
      </c>
      <c r="W1574" s="17">
        <v>0</v>
      </c>
      <c r="X1574" s="17">
        <v>0</v>
      </c>
      <c r="Y1574" s="6" t="s">
        <v>61</v>
      </c>
      <c r="Z1574" s="6" t="s">
        <v>62</v>
      </c>
      <c r="AA1574" s="9" t="s">
        <v>116</v>
      </c>
      <c r="AB1574" s="9" t="s">
        <v>116</v>
      </c>
      <c r="AC1574" s="9" t="s">
        <v>116</v>
      </c>
      <c r="AD1574" s="9" t="s">
        <v>116</v>
      </c>
      <c r="AE1574" s="9" t="s">
        <v>49</v>
      </c>
      <c r="AF1574" s="5">
        <v>1</v>
      </c>
      <c r="AG1574" s="10">
        <f>VLOOKUP(B1574,[1]NPRS!$A$29:$O$1904,10,FALSE)</f>
        <v>0</v>
      </c>
      <c r="AH1574" s="5" t="s">
        <v>1698</v>
      </c>
      <c r="AI1574" s="6" t="str">
        <f>IF(VLOOKUP(B1574,'[1]intensive 2019'!$A$2:$E$145,1,TRUE)=B1574,"Y","N")</f>
        <v>N</v>
      </c>
      <c r="AJ1574" s="6" t="s">
        <v>50</v>
      </c>
      <c r="AK1574" s="5">
        <v>53</v>
      </c>
      <c r="AL1574" s="6" t="s">
        <v>50</v>
      </c>
      <c r="AM1574" s="6" t="str">
        <f>IF(VLOOKUP(B1574,'[1]Ficus Elastica'!$A$2:$B$33,1,FALSE)=B1574,"Y","N")</f>
        <v>Y</v>
      </c>
      <c r="AN1574" s="6" t="s">
        <v>50</v>
      </c>
      <c r="AO1574" s="6" t="s">
        <v>50</v>
      </c>
      <c r="AP1574" s="6" t="s">
        <v>50</v>
      </c>
    </row>
    <row r="1575" spans="1:42" hidden="1">
      <c r="A1575" s="5">
        <v>1574</v>
      </c>
      <c r="B1575" s="5" t="s">
        <v>2788</v>
      </c>
      <c r="C1575" s="6" t="str">
        <f>IF(VLOOKUP(B1575,'[1]Current Slope List'!$A$29:$M$1904,1,FALSE)=B1575,"Y","N")</f>
        <v>Y</v>
      </c>
      <c r="D1575" s="5" t="str">
        <f>VLOOKUP(B1575,'[1]Current Slope List'!$A$29:$M$1904,2,FALSE)</f>
        <v>11SE-C/F98</v>
      </c>
      <c r="E1575" s="5">
        <f>VLOOKUP(B1575,'[1]Current Slope List'!$A$29:$M$1904,3,FALSE)</f>
        <v>0</v>
      </c>
      <c r="F1575" s="6" t="str">
        <f t="shared" si="48"/>
        <v>WHOLE</v>
      </c>
      <c r="G1575" s="6" t="str">
        <f>VLOOKUP(B1575,'[1]Current Slope List'!$A$29:$M$1904,4,FALSE)</f>
        <v>CP,ML&amp;Wch</v>
      </c>
      <c r="H1575" s="6" t="str">
        <f>VLOOKUP(B1575,'[1]Current Slope List'!$A$29:$M$1904,5,FALSE)</f>
        <v>Wch-S</v>
      </c>
      <c r="I1575" s="6" t="s">
        <v>2777</v>
      </c>
      <c r="K1575" s="6">
        <f>VLOOKUP(B1575,'[1]Current Slope List'!$A$29:$M$1904,11,FALSE)</f>
        <v>0</v>
      </c>
      <c r="L1575" s="5" t="s">
        <v>2778</v>
      </c>
      <c r="M1575" s="5" t="s">
        <v>2779</v>
      </c>
      <c r="N1575" s="5" t="s">
        <v>1725</v>
      </c>
      <c r="O1575" s="7" t="s">
        <v>46</v>
      </c>
      <c r="P1575" s="7">
        <v>25</v>
      </c>
      <c r="Q1575" s="7">
        <v>8</v>
      </c>
      <c r="R1575" s="7">
        <v>25</v>
      </c>
      <c r="S1575" s="7">
        <f t="shared" si="49"/>
        <v>200</v>
      </c>
      <c r="T1575" s="17">
        <v>0</v>
      </c>
      <c r="U1575" s="17">
        <v>1</v>
      </c>
      <c r="V1575" s="17">
        <v>0</v>
      </c>
      <c r="W1575" s="17">
        <v>0</v>
      </c>
      <c r="X1575" s="17">
        <v>0</v>
      </c>
      <c r="Y1575" s="6" t="s">
        <v>61</v>
      </c>
      <c r="Z1575" s="6" t="s">
        <v>62</v>
      </c>
      <c r="AA1575" s="9" t="s">
        <v>116</v>
      </c>
      <c r="AB1575" s="9" t="s">
        <v>116</v>
      </c>
      <c r="AC1575" s="9" t="s">
        <v>116</v>
      </c>
      <c r="AD1575" s="9" t="s">
        <v>116</v>
      </c>
      <c r="AE1575" s="9" t="s">
        <v>49</v>
      </c>
      <c r="AF1575" s="5">
        <v>2</v>
      </c>
      <c r="AG1575" s="10">
        <f>VLOOKUP(B1575,[1]NPRS!$A$29:$O$1904,10,FALSE)</f>
        <v>0</v>
      </c>
      <c r="AH1575" s="5" t="s">
        <v>1698</v>
      </c>
      <c r="AI1575" s="6" t="str">
        <f>IF(VLOOKUP(B1575,'[1]intensive 2019'!$A$2:$E$145,1,TRUE)=B1575,"Y","N")</f>
        <v>N</v>
      </c>
      <c r="AJ1575" s="6" t="s">
        <v>50</v>
      </c>
      <c r="AK1575" s="5">
        <v>18</v>
      </c>
      <c r="AL1575" s="6" t="s">
        <v>50</v>
      </c>
      <c r="AM1575" s="6" t="s">
        <v>50</v>
      </c>
      <c r="AN1575" s="6" t="s">
        <v>50</v>
      </c>
      <c r="AO1575" s="6" t="s">
        <v>50</v>
      </c>
      <c r="AP1575" s="6" t="s">
        <v>50</v>
      </c>
    </row>
    <row r="1576" spans="1:42" hidden="1">
      <c r="A1576" s="5">
        <v>1575</v>
      </c>
      <c r="B1576" s="5" t="s">
        <v>2789</v>
      </c>
      <c r="C1576" s="6" t="str">
        <f>IF(VLOOKUP(B1576,'[1]Current Slope List'!$A$29:$M$1904,1,FALSE)=B1576,"Y","N")</f>
        <v>Y</v>
      </c>
      <c r="D1576" s="5" t="str">
        <f>VLOOKUP(B1576,'[1]Current Slope List'!$A$29:$M$1904,2,FALSE)</f>
        <v>11SE-C/C174</v>
      </c>
      <c r="E1576" s="5">
        <f>VLOOKUP(B1576,'[1]Current Slope List'!$A$29:$M$1904,3,FALSE)</f>
        <v>1</v>
      </c>
      <c r="F1576" s="6">
        <f t="shared" si="48"/>
        <v>1</v>
      </c>
      <c r="G1576" s="6" t="str">
        <f>VLOOKUP(B1576,'[1]Current Slope List'!$A$29:$M$1904,4,FALSE)</f>
        <v>CP,ML&amp;Wch</v>
      </c>
      <c r="H1576" s="6" t="str">
        <f>VLOOKUP(B1576,'[1]Current Slope List'!$A$29:$M$1904,5,FALSE)</f>
        <v>Wch-S</v>
      </c>
      <c r="I1576" s="6" t="s">
        <v>2777</v>
      </c>
      <c r="K1576" s="6">
        <f>VLOOKUP(B1576,'[1]Current Slope List'!$A$29:$M$1904,11,FALSE)</f>
        <v>0</v>
      </c>
      <c r="L1576" s="5" t="s">
        <v>2790</v>
      </c>
      <c r="M1576" s="5" t="s">
        <v>2791</v>
      </c>
      <c r="N1576" s="5" t="s">
        <v>1725</v>
      </c>
      <c r="O1576" s="7" t="s">
        <v>125</v>
      </c>
      <c r="P1576" s="7">
        <v>45</v>
      </c>
      <c r="Q1576" s="7">
        <v>20</v>
      </c>
      <c r="R1576" s="7">
        <v>100</v>
      </c>
      <c r="S1576" s="7">
        <f t="shared" si="49"/>
        <v>2000</v>
      </c>
      <c r="T1576" s="17">
        <v>0</v>
      </c>
      <c r="U1576" s="17">
        <v>0.95</v>
      </c>
      <c r="V1576" s="17">
        <v>0.05</v>
      </c>
      <c r="W1576" s="17">
        <v>0</v>
      </c>
      <c r="X1576" s="17">
        <v>0</v>
      </c>
      <c r="Y1576" s="6" t="s">
        <v>61</v>
      </c>
      <c r="Z1576" s="6" t="s">
        <v>72</v>
      </c>
      <c r="AA1576" s="9" t="s">
        <v>116</v>
      </c>
      <c r="AB1576" s="9" t="s">
        <v>116</v>
      </c>
      <c r="AC1576" s="9" t="s">
        <v>116</v>
      </c>
      <c r="AD1576" s="9" t="s">
        <v>116</v>
      </c>
      <c r="AE1576" s="9" t="s">
        <v>49</v>
      </c>
      <c r="AF1576" s="5">
        <v>1</v>
      </c>
      <c r="AG1576" s="10">
        <f>VLOOKUP(B1576,[1]NPRS!$A$29:$O$1904,10,FALSE)</f>
        <v>560.95000000000005</v>
      </c>
      <c r="AH1576" s="5" t="s">
        <v>1698</v>
      </c>
      <c r="AI1576" s="6" t="str">
        <f>IF(VLOOKUP(B1576,'[1]intensive 2019'!$A$2:$E$145,1,TRUE)=B1576,"Y","N")</f>
        <v>N</v>
      </c>
      <c r="AJ1576" s="6" t="s">
        <v>50</v>
      </c>
      <c r="AK1576" s="5">
        <v>5</v>
      </c>
      <c r="AL1576" s="6" t="s">
        <v>50</v>
      </c>
      <c r="AM1576" s="6" t="s">
        <v>50</v>
      </c>
      <c r="AN1576" s="6" t="s">
        <v>50</v>
      </c>
      <c r="AO1576" s="6" t="s">
        <v>50</v>
      </c>
      <c r="AP1576" s="6" t="s">
        <v>50</v>
      </c>
    </row>
    <row r="1577" spans="1:42" hidden="1">
      <c r="A1577" s="5">
        <v>1576</v>
      </c>
      <c r="B1577" s="5" t="s">
        <v>2792</v>
      </c>
      <c r="C1577" s="6" t="str">
        <f>IF(VLOOKUP(B1577,'[1]Current Slope List'!$A$29:$M$1904,1,FALSE)=B1577,"Y","N")</f>
        <v>Y</v>
      </c>
      <c r="D1577" s="5" t="str">
        <f>VLOOKUP(B1577,'[1]Current Slope List'!$A$29:$M$1904,2,FALSE)</f>
        <v>11SE-C/R153</v>
      </c>
      <c r="E1577" s="5">
        <f>VLOOKUP(B1577,'[1]Current Slope List'!$A$29:$M$1904,3,FALSE)</f>
        <v>0</v>
      </c>
      <c r="F1577" s="6" t="str">
        <f t="shared" si="48"/>
        <v>WHOLE</v>
      </c>
      <c r="G1577" s="6" t="str">
        <f>VLOOKUP(B1577,'[1]Current Slope List'!$A$29:$M$1904,4,FALSE)</f>
        <v>CP,ML&amp;Wch</v>
      </c>
      <c r="H1577" s="6" t="str">
        <f>VLOOKUP(B1577,'[1]Current Slope List'!$A$29:$M$1904,5,FALSE)</f>
        <v>Wch-S</v>
      </c>
      <c r="I1577" s="6" t="s">
        <v>2777</v>
      </c>
      <c r="K1577" s="6">
        <f>VLOOKUP(B1577,'[1]Current Slope List'!$A$29:$M$1904,11,FALSE)</f>
        <v>0</v>
      </c>
      <c r="L1577" s="5" t="s">
        <v>2790</v>
      </c>
      <c r="M1577" s="5" t="s">
        <v>2791</v>
      </c>
      <c r="N1577" s="5" t="s">
        <v>1725</v>
      </c>
      <c r="O1577" s="7" t="s">
        <v>125</v>
      </c>
      <c r="P1577" s="6" t="s">
        <v>49</v>
      </c>
      <c r="Q1577" s="6" t="s">
        <v>49</v>
      </c>
      <c r="R1577" s="6" t="s">
        <v>49</v>
      </c>
      <c r="S1577" s="6" t="s">
        <v>49</v>
      </c>
      <c r="T1577" s="6" t="s">
        <v>49</v>
      </c>
      <c r="U1577" s="6" t="s">
        <v>49</v>
      </c>
      <c r="V1577" s="6" t="s">
        <v>49</v>
      </c>
      <c r="W1577" s="6" t="s">
        <v>49</v>
      </c>
      <c r="X1577" s="6" t="s">
        <v>49</v>
      </c>
      <c r="Y1577" s="6" t="s">
        <v>49</v>
      </c>
      <c r="Z1577" s="6" t="s">
        <v>49</v>
      </c>
      <c r="AA1577" s="9" t="s">
        <v>1015</v>
      </c>
      <c r="AB1577" s="9" t="s">
        <v>969</v>
      </c>
      <c r="AC1577" s="9" t="s">
        <v>71</v>
      </c>
      <c r="AD1577" s="9" t="s">
        <v>56</v>
      </c>
      <c r="AE1577" s="9" t="s">
        <v>62</v>
      </c>
      <c r="AF1577" s="5">
        <v>1</v>
      </c>
      <c r="AG1577" s="10">
        <f>VLOOKUP(B1577,[1]NPRS!$A$29:$O$1904,10,FALSE)</f>
        <v>0</v>
      </c>
      <c r="AH1577" s="5" t="s">
        <v>1728</v>
      </c>
      <c r="AI1577" s="6" t="str">
        <f>IF(VLOOKUP(B1577,'[1]intensive 2019'!$A$2:$E$145,1,TRUE)=B1577,"Y","N")</f>
        <v>N</v>
      </c>
      <c r="AJ1577" s="6" t="s">
        <v>50</v>
      </c>
      <c r="AL1577" s="6" t="s">
        <v>50</v>
      </c>
      <c r="AM1577" s="6" t="s">
        <v>50</v>
      </c>
      <c r="AN1577" s="6" t="s">
        <v>50</v>
      </c>
      <c r="AO1577" s="6" t="s">
        <v>50</v>
      </c>
      <c r="AP1577" s="6" t="s">
        <v>50</v>
      </c>
    </row>
    <row r="1578" spans="1:42" hidden="1">
      <c r="A1578" s="5">
        <v>1577</v>
      </c>
      <c r="B1578" s="5" t="s">
        <v>2793</v>
      </c>
      <c r="C1578" s="6" t="str">
        <f>IF(VLOOKUP(B1578,'[1]Current Slope List'!$A$29:$M$1904,1,FALSE)=B1578,"Y","N")</f>
        <v>Y</v>
      </c>
      <c r="D1578" s="5" t="str">
        <f>VLOOKUP(B1578,'[1]Current Slope List'!$A$29:$M$1904,2,FALSE)</f>
        <v>11SE-C/R154</v>
      </c>
      <c r="E1578" s="5">
        <f>VLOOKUP(B1578,'[1]Current Slope List'!$A$29:$M$1904,3,FALSE)</f>
        <v>0</v>
      </c>
      <c r="F1578" s="6" t="str">
        <f t="shared" si="48"/>
        <v>WHOLE</v>
      </c>
      <c r="G1578" s="6" t="str">
        <f>VLOOKUP(B1578,'[1]Current Slope List'!$A$29:$M$1904,4,FALSE)</f>
        <v>CP,ML&amp;Wch</v>
      </c>
      <c r="H1578" s="6" t="str">
        <f>VLOOKUP(B1578,'[1]Current Slope List'!$A$29:$M$1904,5,FALSE)</f>
        <v>Wch-S</v>
      </c>
      <c r="I1578" s="6" t="s">
        <v>2777</v>
      </c>
      <c r="K1578" s="6">
        <f>VLOOKUP(B1578,'[1]Current Slope List'!$A$29:$M$1904,11,FALSE)</f>
        <v>0</v>
      </c>
      <c r="L1578" s="5" t="s">
        <v>2790</v>
      </c>
      <c r="M1578" s="5" t="s">
        <v>2791</v>
      </c>
      <c r="N1578" s="5" t="s">
        <v>1725</v>
      </c>
      <c r="O1578" s="7" t="s">
        <v>125</v>
      </c>
      <c r="P1578" s="6" t="s">
        <v>49</v>
      </c>
      <c r="Q1578" s="6" t="s">
        <v>49</v>
      </c>
      <c r="R1578" s="6" t="s">
        <v>49</v>
      </c>
      <c r="S1578" s="6" t="s">
        <v>49</v>
      </c>
      <c r="T1578" s="6" t="s">
        <v>49</v>
      </c>
      <c r="U1578" s="13" t="s">
        <v>49</v>
      </c>
      <c r="V1578" s="6" t="s">
        <v>49</v>
      </c>
      <c r="W1578" s="6" t="s">
        <v>49</v>
      </c>
      <c r="X1578" s="6" t="s">
        <v>49</v>
      </c>
      <c r="Y1578" s="6" t="s">
        <v>49</v>
      </c>
      <c r="Z1578" s="6" t="s">
        <v>49</v>
      </c>
      <c r="AA1578" s="9" t="s">
        <v>2794</v>
      </c>
      <c r="AB1578" s="9" t="s">
        <v>2795</v>
      </c>
      <c r="AC1578" s="9" t="s">
        <v>71</v>
      </c>
      <c r="AD1578" s="9" t="s">
        <v>56</v>
      </c>
      <c r="AE1578" s="9" t="s">
        <v>62</v>
      </c>
      <c r="AF1578" s="5">
        <v>1</v>
      </c>
      <c r="AG1578" s="10">
        <f>VLOOKUP(B1578,[1]NPRS!$A$29:$O$1904,10,FALSE)</f>
        <v>0</v>
      </c>
      <c r="AH1578" s="5" t="s">
        <v>1728</v>
      </c>
      <c r="AI1578" s="6" t="str">
        <f>IF(VLOOKUP(B1578,'[1]intensive 2019'!$A$2:$E$145,1,TRUE)=B1578,"Y","N")</f>
        <v>N</v>
      </c>
      <c r="AJ1578" s="6" t="s">
        <v>50</v>
      </c>
      <c r="AL1578" s="6" t="s">
        <v>50</v>
      </c>
      <c r="AM1578" s="6" t="s">
        <v>50</v>
      </c>
      <c r="AN1578" s="6" t="s">
        <v>50</v>
      </c>
      <c r="AO1578" s="6" t="s">
        <v>50</v>
      </c>
      <c r="AP1578" s="6" t="s">
        <v>50</v>
      </c>
    </row>
    <row r="1579" spans="1:42" hidden="1">
      <c r="A1579" s="5">
        <v>1578</v>
      </c>
      <c r="B1579" s="5" t="s">
        <v>2796</v>
      </c>
      <c r="C1579" s="6" t="str">
        <f>IF(VLOOKUP(B1579,'[1]Current Slope List'!$A$29:$M$1904,1,FALSE)=B1579,"Y","N")</f>
        <v>Y</v>
      </c>
      <c r="D1579" s="5" t="str">
        <f>VLOOKUP(B1579,'[1]Current Slope List'!$A$29:$M$1904,2,FALSE)</f>
        <v>11SE-C/C871</v>
      </c>
      <c r="E1579" s="5">
        <f>VLOOKUP(B1579,'[1]Current Slope List'!$A$29:$M$1904,3,FALSE)</f>
        <v>0</v>
      </c>
      <c r="F1579" s="6" t="str">
        <f t="shared" si="48"/>
        <v>WHOLE</v>
      </c>
      <c r="G1579" s="6" t="str">
        <f>VLOOKUP(B1579,'[1]Current Slope List'!$A$29:$M$1904,4,FALSE)</f>
        <v>CP,ML&amp;Wch</v>
      </c>
      <c r="H1579" s="6" t="str">
        <f>VLOOKUP(B1579,'[1]Current Slope List'!$A$29:$M$1904,5,FALSE)</f>
        <v>Wch-S</v>
      </c>
      <c r="I1579" s="6" t="s">
        <v>2777</v>
      </c>
      <c r="K1579" s="6">
        <f>VLOOKUP(B1579,'[1]Current Slope List'!$A$29:$M$1904,11,FALSE)</f>
        <v>0</v>
      </c>
      <c r="L1579" s="5" t="s">
        <v>2797</v>
      </c>
      <c r="M1579" s="5" t="s">
        <v>2798</v>
      </c>
      <c r="N1579" s="5" t="s">
        <v>1851</v>
      </c>
      <c r="O1579" s="7" t="s">
        <v>125</v>
      </c>
      <c r="P1579" s="7">
        <v>40</v>
      </c>
      <c r="Q1579" s="7">
        <v>95</v>
      </c>
      <c r="R1579" s="7">
        <v>650</v>
      </c>
      <c r="S1579" s="7">
        <f t="shared" si="49"/>
        <v>61750</v>
      </c>
      <c r="T1579" s="17">
        <v>1</v>
      </c>
      <c r="U1579" s="17">
        <v>0</v>
      </c>
      <c r="V1579" s="17">
        <v>0</v>
      </c>
      <c r="W1579" s="17">
        <v>0</v>
      </c>
      <c r="X1579" s="17">
        <v>0</v>
      </c>
      <c r="Y1579" s="6" t="s">
        <v>84</v>
      </c>
      <c r="Z1579" s="6" t="s">
        <v>62</v>
      </c>
      <c r="AA1579" s="9" t="s">
        <v>116</v>
      </c>
      <c r="AB1579" s="9" t="s">
        <v>116</v>
      </c>
      <c r="AC1579" s="9" t="s">
        <v>116</v>
      </c>
      <c r="AD1579" s="9" t="s">
        <v>116</v>
      </c>
      <c r="AE1579" s="9" t="s">
        <v>49</v>
      </c>
      <c r="AF1579" s="5">
        <v>3</v>
      </c>
      <c r="AG1579" s="10">
        <f>VLOOKUP(B1579,[1]NPRS!$A$29:$O$1904,10,FALSE)</f>
        <v>0</v>
      </c>
      <c r="AH1579" s="5" t="s">
        <v>1728</v>
      </c>
      <c r="AI1579" s="6" t="str">
        <f>IF(VLOOKUP(B1579,'[1]intensive 2019'!$A$2:$E$145,1,TRUE)=B1579,"Y","N")</f>
        <v>N</v>
      </c>
      <c r="AJ1579" s="6" t="s">
        <v>50</v>
      </c>
      <c r="AL1579" s="6" t="s">
        <v>50</v>
      </c>
      <c r="AM1579" s="6" t="s">
        <v>50</v>
      </c>
      <c r="AN1579" s="6" t="s">
        <v>50</v>
      </c>
      <c r="AO1579" s="6" t="s">
        <v>50</v>
      </c>
      <c r="AP1579" s="6" t="s">
        <v>50</v>
      </c>
    </row>
    <row r="1580" spans="1:42" hidden="1">
      <c r="A1580" s="5">
        <v>1579</v>
      </c>
      <c r="B1580" s="5" t="s">
        <v>2799</v>
      </c>
      <c r="C1580" s="6" t="str">
        <f>IF(VLOOKUP(B1580,'[1]Current Slope List'!$A$29:$M$1904,1,FALSE)=B1580,"Y","N")</f>
        <v>Y</v>
      </c>
      <c r="D1580" s="5" t="str">
        <f>VLOOKUP(B1580,'[1]Current Slope List'!$A$29:$M$1904,2,FALSE)</f>
        <v>11SE-C/C874</v>
      </c>
      <c r="E1580" s="5">
        <f>VLOOKUP(B1580,'[1]Current Slope List'!$A$29:$M$1904,3,FALSE)</f>
        <v>0</v>
      </c>
      <c r="F1580" s="6" t="str">
        <f t="shared" si="48"/>
        <v>WHOLE</v>
      </c>
      <c r="G1580" s="6" t="str">
        <f>VLOOKUP(B1580,'[1]Current Slope List'!$A$29:$M$1904,4,FALSE)</f>
        <v>CP,ML&amp;Wch</v>
      </c>
      <c r="H1580" s="6" t="str">
        <f>VLOOKUP(B1580,'[1]Current Slope List'!$A$29:$M$1904,5,FALSE)</f>
        <v>Wch-S</v>
      </c>
      <c r="I1580" s="6" t="s">
        <v>2777</v>
      </c>
      <c r="K1580" s="6">
        <f>VLOOKUP(B1580,'[1]Current Slope List'!$A$29:$M$1904,11,FALSE)</f>
        <v>0</v>
      </c>
      <c r="L1580" s="5" t="s">
        <v>2797</v>
      </c>
      <c r="M1580" s="5" t="s">
        <v>2798</v>
      </c>
      <c r="N1580" s="5" t="s">
        <v>1851</v>
      </c>
      <c r="O1580" s="7" t="s">
        <v>46</v>
      </c>
      <c r="P1580" s="7">
        <v>40</v>
      </c>
      <c r="Q1580" s="7">
        <v>4</v>
      </c>
      <c r="R1580" s="7">
        <v>100</v>
      </c>
      <c r="S1580" s="7">
        <f t="shared" si="49"/>
        <v>400</v>
      </c>
      <c r="T1580" s="17">
        <v>0</v>
      </c>
      <c r="U1580" s="17">
        <v>0.5</v>
      </c>
      <c r="V1580" s="17">
        <v>0</v>
      </c>
      <c r="W1580" s="17">
        <v>0.5</v>
      </c>
      <c r="X1580" s="17">
        <v>0</v>
      </c>
      <c r="Y1580" s="6" t="s">
        <v>1701</v>
      </c>
      <c r="Z1580" s="6" t="s">
        <v>62</v>
      </c>
      <c r="AA1580" s="9" t="s">
        <v>116</v>
      </c>
      <c r="AB1580" s="9" t="s">
        <v>116</v>
      </c>
      <c r="AC1580" s="9" t="s">
        <v>116</v>
      </c>
      <c r="AD1580" s="9" t="s">
        <v>116</v>
      </c>
      <c r="AE1580" s="9" t="s">
        <v>49</v>
      </c>
      <c r="AF1580" s="5">
        <v>3</v>
      </c>
      <c r="AG1580" s="10">
        <f>VLOOKUP(B1580,[1]NPRS!$A$29:$O$1904,10,FALSE)</f>
        <v>0</v>
      </c>
      <c r="AH1580" s="5" t="s">
        <v>1698</v>
      </c>
      <c r="AI1580" s="6" t="str">
        <f>IF(VLOOKUP(B1580,'[1]intensive 2019'!$A$2:$E$145,1,TRUE)=B1580,"Y","N")</f>
        <v>N</v>
      </c>
      <c r="AJ1580" s="6" t="s">
        <v>50</v>
      </c>
      <c r="AK1580" s="5">
        <v>10</v>
      </c>
      <c r="AL1580" s="6" t="s">
        <v>50</v>
      </c>
      <c r="AM1580" s="6" t="s">
        <v>50</v>
      </c>
      <c r="AN1580" s="6" t="s">
        <v>50</v>
      </c>
      <c r="AO1580" s="6" t="s">
        <v>50</v>
      </c>
      <c r="AP1580" s="6" t="s">
        <v>50</v>
      </c>
    </row>
    <row r="1581" spans="1:42" hidden="1">
      <c r="A1581" s="5">
        <v>1580</v>
      </c>
      <c r="B1581" s="5" t="s">
        <v>2800</v>
      </c>
      <c r="C1581" s="6" t="str">
        <f>IF(VLOOKUP(B1581,[2]List_A!$A$29:$M$1904,1,FALSE)=B1581,"Y","N")</f>
        <v>Y</v>
      </c>
      <c r="D1581" s="5" t="str">
        <f>VLOOKUP(B1116,[2]List_A!$A$29:$M$1904,2,FALSE)</f>
        <v>11SW-C/FR364</v>
      </c>
      <c r="E1581" s="5">
        <f>VLOOKUP(B604,[2]List_A!$A$29:$M$1904,3,FALSE)</f>
        <v>0</v>
      </c>
      <c r="F1581" s="6" t="str">
        <f t="shared" si="48"/>
        <v>WHOLE</v>
      </c>
      <c r="G1581" s="6" t="e">
        <f>VLOOKUP(B1581,'[1]Current Slope List'!$A$29:$M$1904,4,FALSE)</f>
        <v>#N/A</v>
      </c>
      <c r="H1581" s="6" t="e">
        <f>VLOOKUP(B1581,'[1]Current Slope List'!$A$29:$M$1904,5,FALSE)</f>
        <v>#N/A</v>
      </c>
      <c r="I1581" s="6" t="s">
        <v>2777</v>
      </c>
      <c r="K1581" s="6" t="e">
        <f>VLOOKUP(B1581,'[1]Current Slope List'!$A$29:$M$1904,11,FALSE)</f>
        <v>#N/A</v>
      </c>
      <c r="L1581" s="5" t="s">
        <v>2801</v>
      </c>
      <c r="M1581" s="5" t="s">
        <v>2802</v>
      </c>
      <c r="N1581" s="5" t="s">
        <v>1697</v>
      </c>
      <c r="O1581" s="7" t="s">
        <v>49</v>
      </c>
      <c r="P1581" s="6">
        <v>35</v>
      </c>
      <c r="Q1581" s="6">
        <v>2.8</v>
      </c>
      <c r="R1581" s="6">
        <v>27</v>
      </c>
      <c r="S1581" s="6">
        <f>SUM(Q1581*R1581)</f>
        <v>75.599999999999994</v>
      </c>
      <c r="T1581" s="11">
        <v>0</v>
      </c>
      <c r="U1581" s="11">
        <v>1</v>
      </c>
      <c r="V1581" s="11">
        <v>0</v>
      </c>
      <c r="W1581" s="11">
        <v>0</v>
      </c>
      <c r="X1581" s="11">
        <v>0</v>
      </c>
      <c r="Y1581" s="6" t="s">
        <v>49</v>
      </c>
      <c r="Z1581" s="6" t="s">
        <v>49</v>
      </c>
      <c r="AA1581" s="9" t="s">
        <v>49</v>
      </c>
      <c r="AB1581" s="9" t="s">
        <v>49</v>
      </c>
      <c r="AC1581" s="9" t="s">
        <v>49</v>
      </c>
      <c r="AD1581" s="9" t="s">
        <v>49</v>
      </c>
      <c r="AE1581" s="9" t="s">
        <v>49</v>
      </c>
      <c r="AF1581" s="5">
        <v>1</v>
      </c>
      <c r="AG1581" s="10" t="e">
        <f>VLOOKUP(B1581,[1]NPRS!$A$29:$O$1904,10,FALSE)</f>
        <v>#N/A</v>
      </c>
      <c r="AH1581" s="5" t="s">
        <v>1698</v>
      </c>
      <c r="AI1581" s="6" t="str">
        <f>IF(VLOOKUP(B1581,'[1]intensive 2019'!$A$2:$E$145,1,TRUE)=B1581,"Y","N")</f>
        <v>N</v>
      </c>
      <c r="AJ1581" s="6" t="s">
        <v>50</v>
      </c>
      <c r="AK1581" s="5">
        <v>0</v>
      </c>
      <c r="AL1581" s="6" t="s">
        <v>50</v>
      </c>
      <c r="AM1581" s="6" t="s">
        <v>50</v>
      </c>
      <c r="AN1581" s="6" t="s">
        <v>50</v>
      </c>
      <c r="AO1581" s="6" t="s">
        <v>50</v>
      </c>
      <c r="AP1581" s="6" t="s">
        <v>50</v>
      </c>
    </row>
    <row r="1582" spans="1:42" hidden="1">
      <c r="A1582" s="5">
        <v>1581</v>
      </c>
      <c r="B1582" s="5" t="s">
        <v>2803</v>
      </c>
      <c r="C1582" s="6" t="str">
        <f>IF(VLOOKUP(B1582,'[1]Current Slope List'!$A$29:$M$1904,1,FALSE)=B1582,"Y","N")</f>
        <v>Y</v>
      </c>
      <c r="D1582" s="5" t="str">
        <f>VLOOKUP(B1582,'[1]Current Slope List'!$A$29:$M$1904,2,FALSE)</f>
        <v>11SE-A/R17</v>
      </c>
      <c r="E1582" s="5">
        <f>VLOOKUP(B1582,'[1]Current Slope List'!$A$29:$M$1904,3,FALSE)</f>
        <v>0</v>
      </c>
      <c r="F1582" s="6" t="str">
        <f t="shared" si="48"/>
        <v>WHOLE</v>
      </c>
      <c r="G1582" s="6" t="str">
        <f>VLOOKUP(B1582,'[1]Current Slope List'!$A$29:$M$1904,4,FALSE)</f>
        <v>CP,ML&amp;Wch</v>
      </c>
      <c r="H1582" s="6" t="str">
        <f>VLOOKUP(B1582,'[1]Current Slope List'!$A$29:$M$1904,5,FALSE)</f>
        <v>Wch-S</v>
      </c>
      <c r="I1582" s="6" t="s">
        <v>2777</v>
      </c>
      <c r="K1582" s="6">
        <f>VLOOKUP(B1582,'[1]Current Slope List'!$A$29:$M$1904,11,FALSE)</f>
        <v>0</v>
      </c>
      <c r="L1582" s="5" t="s">
        <v>2801</v>
      </c>
      <c r="M1582" s="5" t="s">
        <v>2802</v>
      </c>
      <c r="N1582" s="5" t="s">
        <v>1697</v>
      </c>
      <c r="O1582" s="7" t="s">
        <v>46</v>
      </c>
      <c r="P1582" s="6" t="s">
        <v>49</v>
      </c>
      <c r="Q1582" s="6" t="s">
        <v>49</v>
      </c>
      <c r="R1582" s="6" t="s">
        <v>49</v>
      </c>
      <c r="S1582" s="6" t="s">
        <v>49</v>
      </c>
      <c r="T1582" s="6" t="s">
        <v>49</v>
      </c>
      <c r="U1582" s="6" t="s">
        <v>49</v>
      </c>
      <c r="V1582" s="6" t="s">
        <v>49</v>
      </c>
      <c r="W1582" s="6" t="s">
        <v>49</v>
      </c>
      <c r="X1582" s="6" t="s">
        <v>49</v>
      </c>
      <c r="Y1582" s="6" t="s">
        <v>49</v>
      </c>
      <c r="Z1582" s="6" t="s">
        <v>49</v>
      </c>
      <c r="AA1582" s="9" t="s">
        <v>248</v>
      </c>
      <c r="AB1582" s="9">
        <v>33</v>
      </c>
      <c r="AC1582" s="9" t="s">
        <v>121</v>
      </c>
      <c r="AD1582" s="9" t="s">
        <v>97</v>
      </c>
      <c r="AE1582" s="9" t="s">
        <v>72</v>
      </c>
      <c r="AF1582" s="5">
        <v>2</v>
      </c>
      <c r="AG1582" s="10">
        <f>VLOOKUP(B1582,[1]NPRS!$A$29:$O$1904,10,FALSE)</f>
        <v>0</v>
      </c>
      <c r="AH1582" s="5" t="s">
        <v>1728</v>
      </c>
      <c r="AI1582" s="6" t="str">
        <f>IF(VLOOKUP(B1582,'[1]intensive 2019'!$A$2:$E$145,1,TRUE)=B1582,"Y","N")</f>
        <v>N</v>
      </c>
      <c r="AJ1582" s="6" t="s">
        <v>50</v>
      </c>
      <c r="AL1582" s="6" t="s">
        <v>50</v>
      </c>
      <c r="AM1582" s="6" t="s">
        <v>50</v>
      </c>
      <c r="AN1582" s="6" t="s">
        <v>50</v>
      </c>
      <c r="AO1582" s="6" t="s">
        <v>50</v>
      </c>
      <c r="AP1582" s="6" t="s">
        <v>50</v>
      </c>
    </row>
    <row r="1583" spans="1:42" hidden="1">
      <c r="A1583" s="5">
        <v>1582</v>
      </c>
      <c r="B1583" s="5" t="s">
        <v>2804</v>
      </c>
      <c r="C1583" s="6" t="str">
        <f>IF(VLOOKUP(B1583,'[1]Current Slope List'!$A$29:$M$1904,1,FALSE)=B1583,"Y","N")</f>
        <v>Y</v>
      </c>
      <c r="D1583" s="5" t="str">
        <f>VLOOKUP(B1583,'[1]Current Slope List'!$A$29:$M$1904,2,FALSE)</f>
        <v>11SE-A/C841</v>
      </c>
      <c r="E1583" s="5">
        <f>VLOOKUP(B1583,'[1]Current Slope List'!$A$29:$M$1904,3,FALSE)</f>
        <v>1</v>
      </c>
      <c r="F1583" s="6">
        <f t="shared" si="48"/>
        <v>1</v>
      </c>
      <c r="G1583" s="6" t="str">
        <f>VLOOKUP(B1583,'[1]Current Slope List'!$A$29:$M$1904,4,FALSE)</f>
        <v>CP,ML&amp;Wch</v>
      </c>
      <c r="H1583" s="6" t="str">
        <f>VLOOKUP(B1583,'[1]Current Slope List'!$A$29:$M$1904,5,FALSE)</f>
        <v>Wch-S</v>
      </c>
      <c r="I1583" s="6" t="s">
        <v>2777</v>
      </c>
      <c r="K1583" s="6">
        <f>VLOOKUP(B1583,'[1]Current Slope List'!$A$29:$M$1904,11,FALSE)</f>
        <v>0</v>
      </c>
      <c r="L1583" s="5" t="s">
        <v>650</v>
      </c>
      <c r="M1583" s="5" t="s">
        <v>2805</v>
      </c>
      <c r="N1583" s="5" t="s">
        <v>1697</v>
      </c>
      <c r="O1583" s="7" t="s">
        <v>125</v>
      </c>
      <c r="P1583" s="7">
        <v>50</v>
      </c>
      <c r="Q1583" s="7">
        <v>16</v>
      </c>
      <c r="R1583" s="7">
        <v>25</v>
      </c>
      <c r="S1583" s="7">
        <f t="shared" si="49"/>
        <v>400</v>
      </c>
      <c r="T1583" s="17">
        <v>0.2</v>
      </c>
      <c r="U1583" s="17">
        <v>0.6</v>
      </c>
      <c r="V1583" s="12">
        <v>0.2</v>
      </c>
      <c r="W1583" s="17">
        <v>0</v>
      </c>
      <c r="X1583" s="17">
        <v>0</v>
      </c>
      <c r="Y1583" s="6" t="s">
        <v>1701</v>
      </c>
      <c r="Z1583" s="6" t="s">
        <v>62</v>
      </c>
      <c r="AA1583" s="9" t="s">
        <v>116</v>
      </c>
      <c r="AB1583" s="9" t="s">
        <v>116</v>
      </c>
      <c r="AC1583" s="9" t="s">
        <v>116</v>
      </c>
      <c r="AD1583" s="9" t="s">
        <v>116</v>
      </c>
      <c r="AE1583" s="9" t="s">
        <v>49</v>
      </c>
      <c r="AF1583" s="5">
        <v>1</v>
      </c>
      <c r="AG1583" s="10">
        <f>VLOOKUP(B1583,[1]NPRS!$A$29:$O$1904,10,FALSE)</f>
        <v>0</v>
      </c>
      <c r="AH1583" s="5" t="s">
        <v>1698</v>
      </c>
      <c r="AI1583" s="6" t="str">
        <f>IF(VLOOKUP(B1583,'[1]intensive 2019'!$A$2:$E$145,1,TRUE)=B1583,"Y","N")</f>
        <v>N</v>
      </c>
      <c r="AJ1583" s="6" t="s">
        <v>50</v>
      </c>
      <c r="AK1583" s="5">
        <v>0</v>
      </c>
      <c r="AL1583" s="6" t="s">
        <v>50</v>
      </c>
      <c r="AM1583" s="6" t="s">
        <v>50</v>
      </c>
      <c r="AN1583" s="6" t="s">
        <v>50</v>
      </c>
      <c r="AO1583" s="6" t="s">
        <v>50</v>
      </c>
      <c r="AP1583" s="6" t="s">
        <v>50</v>
      </c>
    </row>
    <row r="1584" spans="1:42" hidden="1">
      <c r="A1584" s="5">
        <v>1583</v>
      </c>
      <c r="B1584" s="5" t="s">
        <v>2806</v>
      </c>
      <c r="C1584" s="6" t="str">
        <f>IF(VLOOKUP(B1584,'[1]Current Slope List'!$A$29:$M$1904,1,FALSE)=B1584,"Y","N")</f>
        <v>Y</v>
      </c>
      <c r="D1584" s="5" t="str">
        <f>VLOOKUP(B1584,'[1]Current Slope List'!$A$29:$M$1904,2,FALSE)</f>
        <v>11SE-C/CR609</v>
      </c>
      <c r="E1584" s="5" t="str">
        <f>VLOOKUP(B1584,'[1]Current Slope List'!$A$29:$M$1904,3,FALSE)</f>
        <v>1,2</v>
      </c>
      <c r="F1584" s="6" t="str">
        <f t="shared" si="48"/>
        <v>1,2</v>
      </c>
      <c r="G1584" s="6" t="str">
        <f>VLOOKUP(B1584,'[1]Current Slope List'!$A$29:$M$1904,4,FALSE)</f>
        <v>CP,ML&amp;Wch</v>
      </c>
      <c r="H1584" s="6" t="str">
        <f>VLOOKUP(B1584,'[1]Current Slope List'!$A$29:$M$1904,5,FALSE)</f>
        <v>Wch-S</v>
      </c>
      <c r="I1584" s="6" t="s">
        <v>2777</v>
      </c>
      <c r="K1584" s="6">
        <f>VLOOKUP(B1584,'[1]Current Slope List'!$A$29:$M$1904,11,FALSE)</f>
        <v>0</v>
      </c>
      <c r="L1584" s="5" t="s">
        <v>2807</v>
      </c>
      <c r="M1584" s="5" t="s">
        <v>2808</v>
      </c>
      <c r="N1584" s="5" t="s">
        <v>2809</v>
      </c>
      <c r="O1584" s="7" t="s">
        <v>125</v>
      </c>
      <c r="P1584" s="7">
        <v>40</v>
      </c>
      <c r="Q1584" s="7">
        <v>5.7</v>
      </c>
      <c r="R1584" s="7">
        <v>64</v>
      </c>
      <c r="S1584" s="7">
        <f t="shared" si="49"/>
        <v>364.8</v>
      </c>
      <c r="T1584" s="17">
        <v>0</v>
      </c>
      <c r="U1584" s="17">
        <v>0</v>
      </c>
      <c r="V1584" s="17">
        <v>1</v>
      </c>
      <c r="W1584" s="17">
        <v>0</v>
      </c>
      <c r="X1584" s="17">
        <v>0</v>
      </c>
      <c r="Y1584" s="6" t="s">
        <v>61</v>
      </c>
      <c r="Z1584" s="6" t="s">
        <v>72</v>
      </c>
      <c r="AA1584" s="9" t="s">
        <v>1575</v>
      </c>
      <c r="AB1584" s="9" t="s">
        <v>412</v>
      </c>
      <c r="AC1584" s="9" t="s">
        <v>121</v>
      </c>
      <c r="AD1584" s="9" t="s">
        <v>187</v>
      </c>
      <c r="AE1584" s="9" t="s">
        <v>72</v>
      </c>
      <c r="AF1584" s="5">
        <v>1</v>
      </c>
      <c r="AG1584" s="10">
        <f>VLOOKUP(B1584,[1]NPRS!$A$29:$O$1904,10,FALSE)</f>
        <v>0</v>
      </c>
      <c r="AH1584" s="5" t="s">
        <v>1698</v>
      </c>
      <c r="AI1584" s="6" t="str">
        <f>IF(VLOOKUP(B1584,'[1]intensive 2019'!$A$2:$E$145,1,TRUE)=B1584,"Y","N")</f>
        <v>N</v>
      </c>
      <c r="AJ1584" s="6" t="s">
        <v>50</v>
      </c>
      <c r="AK1584" s="5">
        <v>3</v>
      </c>
      <c r="AL1584" s="6" t="s">
        <v>50</v>
      </c>
      <c r="AM1584" s="6" t="s">
        <v>50</v>
      </c>
      <c r="AN1584" s="6" t="s">
        <v>50</v>
      </c>
      <c r="AO1584" s="6" t="s">
        <v>50</v>
      </c>
      <c r="AP1584" s="6" t="s">
        <v>50</v>
      </c>
    </row>
    <row r="1585" spans="1:42" hidden="1">
      <c r="A1585" s="5">
        <v>1584</v>
      </c>
      <c r="B1585" s="5" t="s">
        <v>2810</v>
      </c>
      <c r="C1585" s="6" t="str">
        <f>IF(VLOOKUP(B1585,'[1]Current Slope List'!$A$29:$M$1904,1,FALSE)=B1585,"Y","N")</f>
        <v>Y</v>
      </c>
      <c r="D1585" s="5" t="str">
        <f>VLOOKUP(B1585,'[1]Current Slope List'!$A$29:$M$1904,2,FALSE)</f>
        <v>11SE-C/CR610</v>
      </c>
      <c r="E1585" s="5">
        <f>VLOOKUP(B1585,'[1]Current Slope List'!$A$29:$M$1904,3,FALSE)</f>
        <v>0</v>
      </c>
      <c r="F1585" s="6" t="str">
        <f t="shared" si="48"/>
        <v>WHOLE</v>
      </c>
      <c r="G1585" s="6" t="str">
        <f>VLOOKUP(B1585,'[1]Current Slope List'!$A$29:$M$1904,4,FALSE)</f>
        <v>CP,ML&amp;Wch</v>
      </c>
      <c r="H1585" s="6" t="str">
        <f>VLOOKUP(B1585,'[1]Current Slope List'!$A$29:$M$1904,5,FALSE)</f>
        <v>Wch-S</v>
      </c>
      <c r="I1585" s="6" t="s">
        <v>2777</v>
      </c>
      <c r="K1585" s="6">
        <f>VLOOKUP(B1585,'[1]Current Slope List'!$A$29:$M$1904,11,FALSE)</f>
        <v>0</v>
      </c>
      <c r="L1585" s="5" t="s">
        <v>2807</v>
      </c>
      <c r="M1585" s="5" t="s">
        <v>2808</v>
      </c>
      <c r="N1585" s="5" t="s">
        <v>1851</v>
      </c>
      <c r="O1585" s="7" t="s">
        <v>125</v>
      </c>
      <c r="P1585" s="7">
        <v>40</v>
      </c>
      <c r="Q1585" s="7">
        <v>9</v>
      </c>
      <c r="R1585" s="7">
        <v>40</v>
      </c>
      <c r="S1585" s="7">
        <f t="shared" si="49"/>
        <v>360</v>
      </c>
      <c r="T1585" s="17">
        <v>0</v>
      </c>
      <c r="U1585" s="17">
        <v>0</v>
      </c>
      <c r="V1585" s="17">
        <v>1</v>
      </c>
      <c r="W1585" s="17">
        <v>0</v>
      </c>
      <c r="X1585" s="17">
        <v>0</v>
      </c>
      <c r="Y1585" s="6" t="s">
        <v>61</v>
      </c>
      <c r="Z1585" s="6" t="s">
        <v>72</v>
      </c>
      <c r="AA1585" s="9" t="s">
        <v>252</v>
      </c>
      <c r="AB1585" s="9" t="s">
        <v>551</v>
      </c>
      <c r="AC1585" s="9" t="s">
        <v>121</v>
      </c>
      <c r="AD1585" s="9" t="s">
        <v>187</v>
      </c>
      <c r="AE1585" s="9" t="s">
        <v>62</v>
      </c>
      <c r="AF1585" s="5">
        <v>1</v>
      </c>
      <c r="AG1585" s="10">
        <f>VLOOKUP(B1585,[1]NPRS!$A$29:$O$1904,10,FALSE)</f>
        <v>0.77</v>
      </c>
      <c r="AH1585" s="5" t="s">
        <v>1698</v>
      </c>
      <c r="AI1585" s="6" t="str">
        <f>IF(VLOOKUP(B1585,'[1]intensive 2019'!$A$2:$E$145,1,TRUE)=B1585,"Y","N")</f>
        <v>N</v>
      </c>
      <c r="AJ1585" s="6" t="s">
        <v>50</v>
      </c>
      <c r="AK1585" s="5">
        <v>4</v>
      </c>
      <c r="AL1585" s="6" t="s">
        <v>50</v>
      </c>
      <c r="AM1585" s="6" t="s">
        <v>50</v>
      </c>
      <c r="AN1585" s="6" t="s">
        <v>50</v>
      </c>
      <c r="AO1585" s="6" t="s">
        <v>50</v>
      </c>
      <c r="AP1585" s="6" t="s">
        <v>50</v>
      </c>
    </row>
    <row r="1586" spans="1:42" hidden="1">
      <c r="A1586" s="5">
        <v>1585</v>
      </c>
      <c r="B1586" s="5" t="s">
        <v>2811</v>
      </c>
      <c r="C1586" s="6" t="str">
        <f>IF(VLOOKUP(B1586,'[1]Current Slope List'!$A$29:$M$1904,1,FALSE)=B1586,"Y","N")</f>
        <v>Y</v>
      </c>
      <c r="D1586" s="5" t="str">
        <f>VLOOKUP(B1586,'[1]Current Slope List'!$A$29:$M$1904,2,FALSE)</f>
        <v>11SE-C/C615</v>
      </c>
      <c r="E1586" s="5">
        <f>VLOOKUP(B1586,'[1]Current Slope List'!$A$29:$M$1904,3,FALSE)</f>
        <v>0</v>
      </c>
      <c r="F1586" s="6" t="str">
        <f t="shared" si="48"/>
        <v>WHOLE</v>
      </c>
      <c r="G1586" s="6" t="str">
        <f>VLOOKUP(B1586,'[1]Current Slope List'!$A$29:$M$1904,4,FALSE)</f>
        <v>CP,ML&amp;Wch</v>
      </c>
      <c r="H1586" s="6" t="str">
        <f>VLOOKUP(B1586,'[1]Current Slope List'!$A$29:$M$1904,5,FALSE)</f>
        <v>Wch-S</v>
      </c>
      <c r="I1586" s="6" t="s">
        <v>2777</v>
      </c>
      <c r="K1586" s="6">
        <f>VLOOKUP(B1586,'[1]Current Slope List'!$A$29:$M$1904,11,FALSE)</f>
        <v>0</v>
      </c>
      <c r="L1586" s="5" t="s">
        <v>2807</v>
      </c>
      <c r="M1586" s="5" t="s">
        <v>2808</v>
      </c>
      <c r="N1586" s="5" t="s">
        <v>1851</v>
      </c>
      <c r="O1586" s="7" t="s">
        <v>125</v>
      </c>
      <c r="P1586" s="7">
        <v>50</v>
      </c>
      <c r="Q1586" s="7">
        <v>5.5</v>
      </c>
      <c r="R1586" s="7">
        <v>12</v>
      </c>
      <c r="S1586" s="7">
        <f t="shared" si="49"/>
        <v>66</v>
      </c>
      <c r="T1586" s="17">
        <v>0</v>
      </c>
      <c r="U1586" s="17">
        <v>0</v>
      </c>
      <c r="V1586" s="17">
        <v>1</v>
      </c>
      <c r="W1586" s="17">
        <v>0</v>
      </c>
      <c r="X1586" s="17">
        <v>0</v>
      </c>
      <c r="Y1586" s="6" t="s">
        <v>61</v>
      </c>
      <c r="Z1586" s="6" t="s">
        <v>72</v>
      </c>
      <c r="AA1586" s="9" t="s">
        <v>116</v>
      </c>
      <c r="AB1586" s="9" t="s">
        <v>116</v>
      </c>
      <c r="AC1586" s="9" t="s">
        <v>116</v>
      </c>
      <c r="AD1586" s="9" t="s">
        <v>116</v>
      </c>
      <c r="AE1586" s="9" t="s">
        <v>49</v>
      </c>
      <c r="AF1586" s="5">
        <v>2</v>
      </c>
      <c r="AG1586" s="10">
        <f>VLOOKUP(B1586,[1]NPRS!$A$29:$O$1904,10,FALSE)</f>
        <v>0.14000000000000001</v>
      </c>
      <c r="AH1586" s="5" t="s">
        <v>1698</v>
      </c>
      <c r="AI1586" s="6" t="str">
        <f>IF(VLOOKUP(B1586,'[1]intensive 2019'!$A$2:$E$145,1,TRUE)=B1586,"Y","N")</f>
        <v>N</v>
      </c>
      <c r="AJ1586" s="6" t="s">
        <v>50</v>
      </c>
      <c r="AK1586" s="5">
        <v>2</v>
      </c>
      <c r="AL1586" s="6" t="s">
        <v>50</v>
      </c>
      <c r="AM1586" s="6" t="s">
        <v>50</v>
      </c>
      <c r="AN1586" s="6" t="s">
        <v>50</v>
      </c>
      <c r="AO1586" s="6" t="s">
        <v>50</v>
      </c>
      <c r="AP1586" s="6" t="s">
        <v>50</v>
      </c>
    </row>
    <row r="1587" spans="1:42" hidden="1">
      <c r="A1587" s="5">
        <v>1586</v>
      </c>
      <c r="B1587" s="5" t="s">
        <v>2812</v>
      </c>
      <c r="C1587" s="6" t="str">
        <f>IF(VLOOKUP(B1587,'[1]Current Slope List'!$A$29:$M$1904,1,FALSE)=B1587,"Y","N")</f>
        <v>Y</v>
      </c>
      <c r="D1587" s="5" t="str">
        <f>VLOOKUP(B1587,'[1]Current Slope List'!$A$29:$M$1904,2,FALSE)</f>
        <v>11SE-C/CR620</v>
      </c>
      <c r="E1587" s="5">
        <f>VLOOKUP(B1587,'[1]Current Slope List'!$A$29:$M$1904,3,FALSE)</f>
        <v>0</v>
      </c>
      <c r="F1587" s="6" t="str">
        <f t="shared" si="48"/>
        <v>WHOLE</v>
      </c>
      <c r="G1587" s="6" t="str">
        <f>VLOOKUP(B1587,'[1]Current Slope List'!$A$29:$M$1904,4,FALSE)</f>
        <v>CP,ML&amp;Wch</v>
      </c>
      <c r="H1587" s="6" t="str">
        <f>VLOOKUP(B1587,'[1]Current Slope List'!$A$29:$M$1904,5,FALSE)</f>
        <v>Wch-S</v>
      </c>
      <c r="I1587" s="6" t="s">
        <v>2777</v>
      </c>
      <c r="K1587" s="6">
        <f>VLOOKUP(B1587,'[1]Current Slope List'!$A$29:$M$1904,11,FALSE)</f>
        <v>0</v>
      </c>
      <c r="L1587" s="5" t="s">
        <v>2807</v>
      </c>
      <c r="M1587" s="5" t="s">
        <v>2808</v>
      </c>
      <c r="N1587" s="5" t="s">
        <v>1851</v>
      </c>
      <c r="O1587" s="7" t="s">
        <v>125</v>
      </c>
      <c r="P1587" s="7">
        <v>40</v>
      </c>
      <c r="Q1587" s="7">
        <v>3.8</v>
      </c>
      <c r="R1587" s="7">
        <v>7</v>
      </c>
      <c r="S1587" s="7">
        <f t="shared" si="49"/>
        <v>26.599999999999998</v>
      </c>
      <c r="T1587" s="17">
        <v>0</v>
      </c>
      <c r="U1587" s="17">
        <v>0</v>
      </c>
      <c r="V1587" s="17">
        <v>1</v>
      </c>
      <c r="W1587" s="17">
        <v>0</v>
      </c>
      <c r="X1587" s="17">
        <v>0</v>
      </c>
      <c r="Y1587" s="6" t="s">
        <v>61</v>
      </c>
      <c r="Z1587" s="6" t="s">
        <v>72</v>
      </c>
      <c r="AA1587" s="9" t="s">
        <v>462</v>
      </c>
      <c r="AB1587" s="9" t="s">
        <v>1002</v>
      </c>
      <c r="AC1587" s="9" t="s">
        <v>121</v>
      </c>
      <c r="AD1587" s="9" t="s">
        <v>113</v>
      </c>
      <c r="AE1587" s="9" t="s">
        <v>72</v>
      </c>
      <c r="AF1587" s="5">
        <v>2</v>
      </c>
      <c r="AG1587" s="10">
        <f>VLOOKUP(B1587,[1]NPRS!$A$29:$O$1904,10,FALSE)</f>
        <v>0.95</v>
      </c>
      <c r="AH1587" s="5" t="s">
        <v>1698</v>
      </c>
      <c r="AI1587" s="6" t="str">
        <f>IF(VLOOKUP(B1587,'[1]intensive 2019'!$A$2:$E$145,1,TRUE)=B1587,"Y","N")</f>
        <v>N</v>
      </c>
      <c r="AJ1587" s="6" t="s">
        <v>50</v>
      </c>
      <c r="AK1587" s="5">
        <v>0</v>
      </c>
      <c r="AL1587" s="6" t="s">
        <v>50</v>
      </c>
      <c r="AM1587" s="6" t="s">
        <v>50</v>
      </c>
      <c r="AN1587" s="6" t="s">
        <v>50</v>
      </c>
      <c r="AO1587" s="6" t="s">
        <v>50</v>
      </c>
      <c r="AP1587" s="6" t="s">
        <v>50</v>
      </c>
    </row>
    <row r="1588" spans="1:42" hidden="1">
      <c r="A1588" s="5">
        <v>1587</v>
      </c>
      <c r="B1588" s="5" t="s">
        <v>2813</v>
      </c>
      <c r="C1588" s="6" t="str">
        <f>IF(VLOOKUP(B1588,'[1]Current Slope List'!$A$29:$M$1904,1,FALSE)=B1588,"Y","N")</f>
        <v>Y</v>
      </c>
      <c r="D1588" s="5" t="str">
        <f>VLOOKUP(B1588,'[1]Current Slope List'!$A$29:$M$1904,2,FALSE)</f>
        <v>11SE-C/C838</v>
      </c>
      <c r="E1588" s="5">
        <f>VLOOKUP(B1588,'[1]Current Slope List'!$A$29:$M$1904,3,FALSE)</f>
        <v>0</v>
      </c>
      <c r="F1588" s="6" t="str">
        <f t="shared" si="48"/>
        <v>WHOLE</v>
      </c>
      <c r="G1588" s="6" t="str">
        <f>VLOOKUP(B1588,'[1]Current Slope List'!$A$29:$M$1904,4,FALSE)</f>
        <v>CP,ML&amp;Wch</v>
      </c>
      <c r="H1588" s="6" t="str">
        <f>VLOOKUP(B1588,'[1]Current Slope List'!$A$29:$M$1904,5,FALSE)</f>
        <v>Wch-S</v>
      </c>
      <c r="I1588" s="6" t="s">
        <v>2777</v>
      </c>
      <c r="K1588" s="6">
        <f>VLOOKUP(B1588,'[1]Current Slope List'!$A$29:$M$1904,11,FALSE)</f>
        <v>0</v>
      </c>
      <c r="L1588" s="5" t="s">
        <v>2807</v>
      </c>
      <c r="M1588" s="5" t="s">
        <v>2808</v>
      </c>
      <c r="N1588" s="5" t="s">
        <v>1851</v>
      </c>
      <c r="O1588" s="7" t="s">
        <v>125</v>
      </c>
      <c r="P1588" s="7">
        <v>40</v>
      </c>
      <c r="Q1588" s="7">
        <v>4</v>
      </c>
      <c r="R1588" s="7">
        <v>7</v>
      </c>
      <c r="S1588" s="7">
        <f t="shared" si="49"/>
        <v>28</v>
      </c>
      <c r="T1588" s="17">
        <v>0</v>
      </c>
      <c r="U1588" s="17">
        <v>0</v>
      </c>
      <c r="V1588" s="17">
        <v>0</v>
      </c>
      <c r="W1588" s="17">
        <v>1</v>
      </c>
      <c r="X1588" s="17">
        <v>0</v>
      </c>
      <c r="Y1588" s="6" t="s">
        <v>61</v>
      </c>
      <c r="Z1588" s="6" t="s">
        <v>62</v>
      </c>
      <c r="AA1588" s="9" t="s">
        <v>116</v>
      </c>
      <c r="AB1588" s="9" t="s">
        <v>116</v>
      </c>
      <c r="AC1588" s="9" t="s">
        <v>116</v>
      </c>
      <c r="AD1588" s="9" t="s">
        <v>116</v>
      </c>
      <c r="AE1588" s="9" t="s">
        <v>49</v>
      </c>
      <c r="AF1588" s="5">
        <v>3</v>
      </c>
      <c r="AG1588" s="10">
        <f>VLOOKUP(B1588,[1]NPRS!$A$29:$O$1904,10,FALSE)</f>
        <v>0</v>
      </c>
      <c r="AH1588" s="5" t="s">
        <v>1698</v>
      </c>
      <c r="AI1588" s="6" t="str">
        <f>IF(VLOOKUP(B1588,'[1]intensive 2019'!$A$2:$E$145,1,TRUE)=B1588,"Y","N")</f>
        <v>N</v>
      </c>
      <c r="AJ1588" s="6" t="s">
        <v>50</v>
      </c>
      <c r="AK1588" s="5">
        <v>2</v>
      </c>
      <c r="AL1588" s="6" t="s">
        <v>50</v>
      </c>
      <c r="AM1588" s="6" t="s">
        <v>50</v>
      </c>
      <c r="AN1588" s="6" t="s">
        <v>50</v>
      </c>
      <c r="AO1588" s="6" t="s">
        <v>50</v>
      </c>
      <c r="AP1588" s="6" t="s">
        <v>50</v>
      </c>
    </row>
    <row r="1589" spans="1:42" hidden="1">
      <c r="A1589" s="5">
        <v>1588</v>
      </c>
      <c r="B1589" s="5" t="s">
        <v>2814</v>
      </c>
      <c r="C1589" s="6" t="str">
        <f>IF(VLOOKUP(B1589,'[1]Current Slope List'!$A$29:$M$1904,1,FALSE)=B1589,"Y","N")</f>
        <v>Y</v>
      </c>
      <c r="D1589" s="5" t="str">
        <f>VLOOKUP(B1589,'[1]Current Slope List'!$A$29:$M$1904,2,FALSE)</f>
        <v>11SE-A/R239</v>
      </c>
      <c r="E1589" s="5">
        <f>VLOOKUP(B1589,'[1]Current Slope List'!$A$29:$M$1904,3,FALSE)</f>
        <v>0</v>
      </c>
      <c r="F1589" s="6" t="str">
        <f t="shared" si="48"/>
        <v>WHOLE</v>
      </c>
      <c r="G1589" s="6" t="str">
        <f>VLOOKUP(B1589,'[1]Current Slope List'!$A$29:$M$1904,4,FALSE)</f>
        <v>CP,ML&amp;Wch</v>
      </c>
      <c r="H1589" s="6" t="str">
        <f>VLOOKUP(B1589,'[1]Current Slope List'!$A$29:$M$1904,5,FALSE)</f>
        <v>Wch-S</v>
      </c>
      <c r="I1589" s="6" t="s">
        <v>2777</v>
      </c>
      <c r="K1589" s="6">
        <f>VLOOKUP(B1589,'[1]Current Slope List'!$A$29:$M$1904,11,FALSE)</f>
        <v>0</v>
      </c>
      <c r="L1589" s="5" t="s">
        <v>2815</v>
      </c>
      <c r="M1589" s="5" t="s">
        <v>2816</v>
      </c>
      <c r="N1589" s="5" t="s">
        <v>2817</v>
      </c>
      <c r="O1589" s="7" t="s">
        <v>46</v>
      </c>
      <c r="P1589" s="6" t="s">
        <v>49</v>
      </c>
      <c r="Q1589" s="6" t="s">
        <v>49</v>
      </c>
      <c r="R1589" s="6" t="s">
        <v>49</v>
      </c>
      <c r="S1589" s="6" t="s">
        <v>49</v>
      </c>
      <c r="T1589" s="6" t="s">
        <v>49</v>
      </c>
      <c r="U1589" s="6" t="s">
        <v>49</v>
      </c>
      <c r="V1589" s="6" t="s">
        <v>49</v>
      </c>
      <c r="W1589" s="6" t="s">
        <v>49</v>
      </c>
      <c r="X1589" s="6" t="s">
        <v>49</v>
      </c>
      <c r="Y1589" s="6" t="s">
        <v>49</v>
      </c>
      <c r="Z1589" s="6" t="s">
        <v>49</v>
      </c>
      <c r="AA1589" s="9" t="s">
        <v>987</v>
      </c>
      <c r="AB1589" s="9" t="s">
        <v>436</v>
      </c>
      <c r="AC1589" s="9" t="s">
        <v>121</v>
      </c>
      <c r="AD1589" s="9" t="s">
        <v>352</v>
      </c>
      <c r="AE1589" s="9" t="s">
        <v>72</v>
      </c>
      <c r="AF1589" s="5">
        <v>1</v>
      </c>
      <c r="AG1589" s="10">
        <f>VLOOKUP(B1589,[1]NPRS!$A$29:$O$1904,10,FALSE)</f>
        <v>92.75</v>
      </c>
      <c r="AH1589" s="5" t="s">
        <v>1728</v>
      </c>
      <c r="AI1589" s="6" t="str">
        <f>IF(VLOOKUP(B1589,'[1]intensive 2019'!$A$2:$E$145,1,TRUE)=B1589,"Y","N")</f>
        <v>N</v>
      </c>
      <c r="AJ1589" s="6" t="s">
        <v>50</v>
      </c>
      <c r="AL1589" s="6" t="s">
        <v>50</v>
      </c>
      <c r="AM1589" s="6" t="s">
        <v>50</v>
      </c>
      <c r="AN1589" s="6" t="s">
        <v>50</v>
      </c>
      <c r="AO1589" s="6" t="s">
        <v>50</v>
      </c>
      <c r="AP1589" s="6" t="s">
        <v>50</v>
      </c>
    </row>
    <row r="1590" spans="1:42" hidden="1">
      <c r="A1590" s="5">
        <v>1589</v>
      </c>
      <c r="B1590" s="5" t="s">
        <v>2818</v>
      </c>
      <c r="C1590" s="6" t="str">
        <f>IF(VLOOKUP(B1590,'[1]Current Slope List'!$A$29:$M$1904,1,FALSE)=B1590,"Y","N")</f>
        <v>Y</v>
      </c>
      <c r="D1590" s="5" t="str">
        <f>VLOOKUP(B1590,'[1]Current Slope List'!$A$29:$M$1904,2,FALSE)</f>
        <v>11SE-A/C471</v>
      </c>
      <c r="E1590" s="5">
        <f>VLOOKUP(B1590,'[1]Current Slope List'!$A$29:$M$1904,3,FALSE)</f>
        <v>0</v>
      </c>
      <c r="F1590" s="6" t="str">
        <f t="shared" si="48"/>
        <v>WHOLE</v>
      </c>
      <c r="G1590" s="6" t="str">
        <f>VLOOKUP(B1590,'[1]Current Slope List'!$A$29:$M$1904,4,FALSE)</f>
        <v>CP,ML&amp;Wch</v>
      </c>
      <c r="H1590" s="6" t="str">
        <f>VLOOKUP(B1590,'[1]Current Slope List'!$A$29:$M$1904,5,FALSE)</f>
        <v>Wch-S</v>
      </c>
      <c r="I1590" s="6" t="s">
        <v>2777</v>
      </c>
      <c r="K1590" s="6">
        <f>VLOOKUP(B1590,'[1]Current Slope List'!$A$29:$M$1904,11,FALSE)</f>
        <v>0</v>
      </c>
      <c r="L1590" s="5" t="s">
        <v>2815</v>
      </c>
      <c r="M1590" s="5" t="s">
        <v>2816</v>
      </c>
      <c r="N1590" s="5" t="s">
        <v>2819</v>
      </c>
      <c r="O1590" s="7" t="s">
        <v>46</v>
      </c>
      <c r="P1590" s="7">
        <v>64</v>
      </c>
      <c r="Q1590" s="7">
        <v>4</v>
      </c>
      <c r="R1590" s="7">
        <v>18</v>
      </c>
      <c r="S1590" s="7">
        <f t="shared" si="49"/>
        <v>72</v>
      </c>
      <c r="T1590" s="17">
        <v>0</v>
      </c>
      <c r="U1590" s="17">
        <v>0</v>
      </c>
      <c r="V1590" s="17">
        <v>1</v>
      </c>
      <c r="W1590" s="17">
        <v>0</v>
      </c>
      <c r="X1590" s="17">
        <v>0</v>
      </c>
      <c r="Y1590" s="6" t="s">
        <v>61</v>
      </c>
      <c r="Z1590" s="6" t="s">
        <v>62</v>
      </c>
      <c r="AA1590" s="9" t="s">
        <v>116</v>
      </c>
      <c r="AB1590" s="9" t="s">
        <v>116</v>
      </c>
      <c r="AC1590" s="9" t="s">
        <v>116</v>
      </c>
      <c r="AD1590" s="9" t="s">
        <v>116</v>
      </c>
      <c r="AE1590" s="9" t="s">
        <v>49</v>
      </c>
      <c r="AF1590" s="5">
        <v>1</v>
      </c>
      <c r="AG1590" s="10">
        <f>VLOOKUP(B1590,[1]NPRS!$A$29:$O$1904,10,FALSE)</f>
        <v>32.659999999999997</v>
      </c>
      <c r="AH1590" s="5" t="s">
        <v>1698</v>
      </c>
      <c r="AI1590" s="6" t="str">
        <f>IF(VLOOKUP(B1590,'[1]intensive 2019'!$A$2:$E$145,1,TRUE)=B1590,"Y","N")</f>
        <v>N</v>
      </c>
      <c r="AJ1590" s="6" t="s">
        <v>50</v>
      </c>
      <c r="AK1590" s="5">
        <v>0</v>
      </c>
      <c r="AL1590" s="6" t="s">
        <v>50</v>
      </c>
      <c r="AM1590" s="6" t="s">
        <v>50</v>
      </c>
      <c r="AN1590" s="6" t="s">
        <v>50</v>
      </c>
      <c r="AO1590" s="6" t="s">
        <v>50</v>
      </c>
      <c r="AP1590" s="6" t="s">
        <v>50</v>
      </c>
    </row>
    <row r="1591" spans="1:42" hidden="1">
      <c r="A1591" s="5">
        <v>1590</v>
      </c>
      <c r="B1591" s="5" t="s">
        <v>2820</v>
      </c>
      <c r="C1591" s="6" t="str">
        <f>IF(VLOOKUP(B1591,'[1]Current Slope List'!$A$29:$M$1904,1,FALSE)=B1591,"Y","N")</f>
        <v>Y</v>
      </c>
      <c r="D1591" s="5" t="str">
        <f>VLOOKUP(B1591,'[1]Current Slope List'!$A$29:$M$1904,2,FALSE)</f>
        <v>11SE-A/C472</v>
      </c>
      <c r="E1591" s="5">
        <f>VLOOKUP(B1591,'[1]Current Slope List'!$A$29:$M$1904,3,FALSE)</f>
        <v>0</v>
      </c>
      <c r="F1591" s="6" t="str">
        <f t="shared" si="48"/>
        <v>WHOLE</v>
      </c>
      <c r="G1591" s="6" t="str">
        <f>VLOOKUP(B1591,'[1]Current Slope List'!$A$29:$M$1904,4,FALSE)</f>
        <v>CP,ML&amp;Wch</v>
      </c>
      <c r="H1591" s="6" t="str">
        <f>VLOOKUP(B1591,'[1]Current Slope List'!$A$29:$M$1904,5,FALSE)</f>
        <v>Wch-S</v>
      </c>
      <c r="I1591" s="6" t="s">
        <v>2777</v>
      </c>
      <c r="K1591" s="6">
        <f>VLOOKUP(B1591,'[1]Current Slope List'!$A$29:$M$1904,11,FALSE)</f>
        <v>0</v>
      </c>
      <c r="L1591" s="5" t="s">
        <v>2815</v>
      </c>
      <c r="M1591" s="5" t="s">
        <v>2816</v>
      </c>
      <c r="N1591" s="5" t="s">
        <v>2817</v>
      </c>
      <c r="O1591" s="7" t="s">
        <v>46</v>
      </c>
      <c r="P1591" s="7">
        <v>35</v>
      </c>
      <c r="Q1591" s="7">
        <v>3.4</v>
      </c>
      <c r="R1591" s="7">
        <v>80</v>
      </c>
      <c r="S1591" s="7">
        <f t="shared" si="49"/>
        <v>272</v>
      </c>
      <c r="T1591" s="17">
        <v>0.5</v>
      </c>
      <c r="U1591" s="17">
        <v>0.5</v>
      </c>
      <c r="V1591" s="17">
        <v>0</v>
      </c>
      <c r="W1591" s="17">
        <v>0</v>
      </c>
      <c r="X1591" s="17">
        <v>0</v>
      </c>
      <c r="Y1591" s="6" t="s">
        <v>61</v>
      </c>
      <c r="Z1591" s="6" t="s">
        <v>62</v>
      </c>
      <c r="AA1591" s="9" t="s">
        <v>116</v>
      </c>
      <c r="AB1591" s="9" t="s">
        <v>116</v>
      </c>
      <c r="AC1591" s="9" t="s">
        <v>116</v>
      </c>
      <c r="AD1591" s="9" t="s">
        <v>116</v>
      </c>
      <c r="AE1591" s="9" t="s">
        <v>49</v>
      </c>
      <c r="AF1591" s="5">
        <v>3</v>
      </c>
      <c r="AG1591" s="10">
        <f>VLOOKUP(B1591,[1]NPRS!$A$29:$O$1904,10,FALSE)</f>
        <v>0</v>
      </c>
      <c r="AH1591" s="5" t="s">
        <v>1698</v>
      </c>
      <c r="AI1591" s="6" t="str">
        <f>IF(VLOOKUP(B1591,'[1]intensive 2019'!$A$2:$E$145,1,TRUE)=B1591,"Y","N")</f>
        <v>N</v>
      </c>
      <c r="AJ1591" s="6" t="s">
        <v>50</v>
      </c>
      <c r="AK1591" s="5">
        <v>2</v>
      </c>
      <c r="AL1591" s="6" t="s">
        <v>50</v>
      </c>
      <c r="AM1591" s="6" t="s">
        <v>50</v>
      </c>
      <c r="AN1591" s="6" t="s">
        <v>50</v>
      </c>
      <c r="AO1591" s="6" t="s">
        <v>50</v>
      </c>
      <c r="AP1591" s="6" t="s">
        <v>50</v>
      </c>
    </row>
    <row r="1592" spans="1:42" hidden="1">
      <c r="A1592" s="5">
        <v>1591</v>
      </c>
      <c r="B1592" s="5" t="s">
        <v>2821</v>
      </c>
      <c r="C1592" s="6" t="str">
        <f>IF(VLOOKUP(B1592,'[1]Current Slope List'!$A$29:$M$1904,1,FALSE)=B1592,"Y","N")</f>
        <v>Y</v>
      </c>
      <c r="D1592" s="5" t="str">
        <f>VLOOKUP(B1592,'[1]Current Slope List'!$A$29:$M$1904,2,FALSE)</f>
        <v>11SE-A/C473</v>
      </c>
      <c r="E1592" s="5">
        <f>VLOOKUP(B1592,'[1]Current Slope List'!$A$29:$M$1904,3,FALSE)</f>
        <v>0</v>
      </c>
      <c r="F1592" s="6" t="str">
        <f t="shared" si="48"/>
        <v>WHOLE</v>
      </c>
      <c r="G1592" s="6" t="str">
        <f>VLOOKUP(B1592,'[1]Current Slope List'!$A$29:$M$1904,4,FALSE)</f>
        <v>CP,ML&amp;Wch</v>
      </c>
      <c r="H1592" s="6" t="str">
        <f>VLOOKUP(B1592,'[1]Current Slope List'!$A$29:$M$1904,5,FALSE)</f>
        <v>Wch-S</v>
      </c>
      <c r="I1592" s="6" t="s">
        <v>2777</v>
      </c>
      <c r="K1592" s="6">
        <f>VLOOKUP(B1592,'[1]Current Slope List'!$A$29:$M$1904,11,FALSE)</f>
        <v>0</v>
      </c>
      <c r="L1592" s="5" t="s">
        <v>2815</v>
      </c>
      <c r="M1592" s="5" t="s">
        <v>2816</v>
      </c>
      <c r="N1592" s="5" t="s">
        <v>2817</v>
      </c>
      <c r="O1592" s="7" t="s">
        <v>46</v>
      </c>
      <c r="P1592" s="7">
        <v>60</v>
      </c>
      <c r="Q1592" s="7">
        <v>4.3</v>
      </c>
      <c r="R1592" s="7">
        <v>63</v>
      </c>
      <c r="S1592" s="7">
        <f t="shared" si="49"/>
        <v>270.89999999999998</v>
      </c>
      <c r="T1592" s="17">
        <v>1</v>
      </c>
      <c r="U1592" s="17">
        <v>0</v>
      </c>
      <c r="V1592" s="17">
        <v>0</v>
      </c>
      <c r="W1592" s="17">
        <v>0</v>
      </c>
      <c r="X1592" s="17">
        <v>0</v>
      </c>
      <c r="Y1592" s="6" t="s">
        <v>61</v>
      </c>
      <c r="Z1592" s="6" t="s">
        <v>62</v>
      </c>
      <c r="AA1592" s="9" t="s">
        <v>116</v>
      </c>
      <c r="AB1592" s="9" t="s">
        <v>116</v>
      </c>
      <c r="AC1592" s="9" t="s">
        <v>116</v>
      </c>
      <c r="AD1592" s="9" t="s">
        <v>49</v>
      </c>
      <c r="AE1592" s="9" t="s">
        <v>49</v>
      </c>
      <c r="AF1592" s="5">
        <v>3</v>
      </c>
      <c r="AG1592" s="10">
        <f>VLOOKUP(B1592,[1]NPRS!$A$29:$O$1904,10,FALSE)</f>
        <v>0</v>
      </c>
      <c r="AH1592" s="5" t="s">
        <v>1698</v>
      </c>
      <c r="AI1592" s="6" t="str">
        <f>IF(VLOOKUP(B1592,'[1]intensive 2019'!$A$2:$E$145,1,TRUE)=B1592,"Y","N")</f>
        <v>N</v>
      </c>
      <c r="AJ1592" s="6" t="s">
        <v>50</v>
      </c>
      <c r="AK1592" s="5">
        <v>0</v>
      </c>
      <c r="AL1592" s="6" t="s">
        <v>50</v>
      </c>
      <c r="AM1592" s="6" t="s">
        <v>50</v>
      </c>
      <c r="AN1592" s="6" t="s">
        <v>50</v>
      </c>
      <c r="AO1592" s="6" t="s">
        <v>50</v>
      </c>
      <c r="AP1592" s="6" t="s">
        <v>50</v>
      </c>
    </row>
    <row r="1593" spans="1:42" hidden="1">
      <c r="A1593" s="5">
        <v>1592</v>
      </c>
      <c r="B1593" s="5" t="s">
        <v>2822</v>
      </c>
      <c r="C1593" s="6" t="str">
        <f>IF(VLOOKUP(B1593,'[1]Current Slope List'!$A$29:$M$1904,1,FALSE)=B1593,"Y","N")</f>
        <v>Y</v>
      </c>
      <c r="D1593" s="5" t="str">
        <f>VLOOKUP(B1593,'[1]Current Slope List'!$A$29:$M$1904,2,FALSE)</f>
        <v>11SE-A/C474</v>
      </c>
      <c r="E1593" s="5">
        <f>VLOOKUP(B1593,'[1]Current Slope List'!$A$29:$M$1904,3,FALSE)</f>
        <v>0</v>
      </c>
      <c r="F1593" s="6" t="str">
        <f t="shared" si="48"/>
        <v>WHOLE</v>
      </c>
      <c r="G1593" s="6" t="str">
        <f>VLOOKUP(B1593,'[1]Current Slope List'!$A$29:$M$1904,4,FALSE)</f>
        <v>CP,ML&amp;Wch</v>
      </c>
      <c r="H1593" s="6" t="str">
        <f>VLOOKUP(B1593,'[1]Current Slope List'!$A$29:$M$1904,5,FALSE)</f>
        <v>Wch-S</v>
      </c>
      <c r="I1593" s="6" t="s">
        <v>2777</v>
      </c>
      <c r="K1593" s="6">
        <f>VLOOKUP(B1593,'[1]Current Slope List'!$A$29:$M$1904,11,FALSE)</f>
        <v>0</v>
      </c>
      <c r="L1593" s="5" t="s">
        <v>2815</v>
      </c>
      <c r="M1593" s="5" t="s">
        <v>2816</v>
      </c>
      <c r="N1593" s="5" t="s">
        <v>2817</v>
      </c>
      <c r="O1593" s="7" t="s">
        <v>46</v>
      </c>
      <c r="P1593" s="7">
        <v>50</v>
      </c>
      <c r="Q1593" s="7">
        <v>4.5999999999999996</v>
      </c>
      <c r="R1593" s="7">
        <v>26</v>
      </c>
      <c r="S1593" s="7">
        <f t="shared" si="49"/>
        <v>119.6</v>
      </c>
      <c r="T1593" s="17">
        <v>0.95</v>
      </c>
      <c r="U1593" s="17">
        <v>0.05</v>
      </c>
      <c r="V1593" s="17">
        <v>0.09</v>
      </c>
      <c r="W1593" s="17">
        <v>0.09</v>
      </c>
      <c r="X1593" s="17">
        <v>0.09</v>
      </c>
      <c r="Y1593" s="6" t="s">
        <v>61</v>
      </c>
      <c r="Z1593" s="6" t="s">
        <v>62</v>
      </c>
      <c r="AA1593" s="9" t="s">
        <v>116</v>
      </c>
      <c r="AB1593" s="9" t="s">
        <v>116</v>
      </c>
      <c r="AC1593" s="9" t="s">
        <v>116</v>
      </c>
      <c r="AD1593" s="9" t="s">
        <v>116</v>
      </c>
      <c r="AE1593" s="9" t="s">
        <v>49</v>
      </c>
      <c r="AF1593" s="5">
        <v>3</v>
      </c>
      <c r="AG1593" s="10">
        <f>VLOOKUP(B1593,[1]NPRS!$A$29:$O$1904,10,FALSE)</f>
        <v>0</v>
      </c>
      <c r="AH1593" s="5" t="s">
        <v>1698</v>
      </c>
      <c r="AI1593" s="6" t="str">
        <f>IF(VLOOKUP(B1593,'[1]intensive 2019'!$A$2:$E$145,1,TRUE)=B1593,"Y","N")</f>
        <v>N</v>
      </c>
      <c r="AJ1593" s="6" t="s">
        <v>50</v>
      </c>
      <c r="AK1593" s="5">
        <v>0</v>
      </c>
      <c r="AL1593" s="6" t="s">
        <v>50</v>
      </c>
      <c r="AM1593" s="6" t="s">
        <v>50</v>
      </c>
      <c r="AN1593" s="6" t="s">
        <v>50</v>
      </c>
      <c r="AO1593" s="6" t="s">
        <v>50</v>
      </c>
      <c r="AP1593" s="6" t="s">
        <v>50</v>
      </c>
    </row>
    <row r="1594" spans="1:42" hidden="1">
      <c r="A1594" s="5">
        <v>1593</v>
      </c>
      <c r="B1594" s="5" t="s">
        <v>2823</v>
      </c>
      <c r="C1594" s="6" t="str">
        <f>IF(VLOOKUP(B1594,'[1]Current Slope List'!$A$29:$M$1904,1,FALSE)=B1594,"Y","N")</f>
        <v>Y</v>
      </c>
      <c r="D1594" s="5" t="str">
        <f>VLOOKUP(B1594,'[1]Current Slope List'!$A$29:$M$1904,2,FALSE)</f>
        <v>11SE-A/C475</v>
      </c>
      <c r="E1594" s="5">
        <f>VLOOKUP(B1594,'[1]Current Slope List'!$A$29:$M$1904,3,FALSE)</f>
        <v>0</v>
      </c>
      <c r="F1594" s="6" t="str">
        <f t="shared" si="48"/>
        <v>WHOLE</v>
      </c>
      <c r="G1594" s="6" t="str">
        <f>VLOOKUP(B1594,'[1]Current Slope List'!$A$29:$M$1904,4,FALSE)</f>
        <v>CP,ML&amp;Wch</v>
      </c>
      <c r="H1594" s="6" t="str">
        <f>VLOOKUP(B1594,'[1]Current Slope List'!$A$29:$M$1904,5,FALSE)</f>
        <v>Wch-S</v>
      </c>
      <c r="I1594" s="6" t="s">
        <v>2777</v>
      </c>
      <c r="K1594" s="6">
        <f>VLOOKUP(B1594,'[1]Current Slope List'!$A$29:$M$1904,11,FALSE)</f>
        <v>0</v>
      </c>
      <c r="L1594" s="5" t="s">
        <v>2815</v>
      </c>
      <c r="M1594" s="5" t="s">
        <v>2816</v>
      </c>
      <c r="N1594" s="5" t="s">
        <v>2817</v>
      </c>
      <c r="O1594" s="7" t="s">
        <v>46</v>
      </c>
      <c r="P1594" s="7">
        <v>48</v>
      </c>
      <c r="Q1594" s="7">
        <v>8</v>
      </c>
      <c r="R1594" s="7">
        <v>40</v>
      </c>
      <c r="S1594" s="7">
        <f t="shared" si="49"/>
        <v>320</v>
      </c>
      <c r="T1594" s="17">
        <v>0</v>
      </c>
      <c r="U1594" s="17">
        <v>0.8</v>
      </c>
      <c r="V1594" s="17">
        <v>0</v>
      </c>
      <c r="W1594" s="17">
        <v>0.2</v>
      </c>
      <c r="X1594" s="17">
        <v>0</v>
      </c>
      <c r="Y1594" s="6" t="s">
        <v>61</v>
      </c>
      <c r="Z1594" s="6" t="s">
        <v>62</v>
      </c>
      <c r="AA1594" s="9" t="s">
        <v>116</v>
      </c>
      <c r="AB1594" s="9" t="s">
        <v>116</v>
      </c>
      <c r="AC1594" s="9" t="s">
        <v>116</v>
      </c>
      <c r="AD1594" s="9" t="s">
        <v>116</v>
      </c>
      <c r="AE1594" s="9" t="s">
        <v>49</v>
      </c>
      <c r="AF1594" s="5">
        <v>1</v>
      </c>
      <c r="AG1594" s="10">
        <f>VLOOKUP(B1594,[1]NPRS!$A$29:$O$1904,10,FALSE)</f>
        <v>0</v>
      </c>
      <c r="AH1594" s="5" t="s">
        <v>1728</v>
      </c>
      <c r="AI1594" s="6" t="str">
        <f>IF(VLOOKUP(B1594,'[1]intensive 2019'!$A$2:$E$145,1,TRUE)=B1594,"Y","N")</f>
        <v>N</v>
      </c>
      <c r="AJ1594" s="6" t="s">
        <v>50</v>
      </c>
      <c r="AL1594" s="6" t="s">
        <v>50</v>
      </c>
      <c r="AM1594" s="6" t="s">
        <v>50</v>
      </c>
      <c r="AN1594" s="6" t="s">
        <v>50</v>
      </c>
      <c r="AO1594" s="6" t="s">
        <v>50</v>
      </c>
      <c r="AP1594" s="6" t="s">
        <v>50</v>
      </c>
    </row>
    <row r="1595" spans="1:42" hidden="1">
      <c r="A1595" s="5">
        <v>1594</v>
      </c>
      <c r="B1595" s="5" t="s">
        <v>2824</v>
      </c>
      <c r="C1595" s="6" t="str">
        <f>IF(VLOOKUP(B1595,'[1]Current Slope List'!$A$29:$M$1904,1,FALSE)=B1595,"Y","N")</f>
        <v>Y</v>
      </c>
      <c r="D1595" s="5" t="str">
        <f>VLOOKUP(B1595,'[1]Current Slope List'!$A$29:$M$1904,2,FALSE)</f>
        <v>11SE-A/C494</v>
      </c>
      <c r="E1595" s="5">
        <f>VLOOKUP(B1595,'[1]Current Slope List'!$A$29:$M$1904,3,FALSE)</f>
        <v>0</v>
      </c>
      <c r="F1595" s="6" t="str">
        <f t="shared" si="48"/>
        <v>WHOLE</v>
      </c>
      <c r="G1595" s="6" t="str">
        <f>VLOOKUP(B1595,'[1]Current Slope List'!$A$29:$M$1904,4,FALSE)</f>
        <v>CP,ML&amp;Wch</v>
      </c>
      <c r="H1595" s="6" t="str">
        <f>VLOOKUP(B1595,'[1]Current Slope List'!$A$29:$M$1904,5,FALSE)</f>
        <v>Wch-S</v>
      </c>
      <c r="I1595" s="6" t="s">
        <v>2777</v>
      </c>
      <c r="K1595" s="6">
        <f>VLOOKUP(B1595,'[1]Current Slope List'!$A$29:$M$1904,11,FALSE)</f>
        <v>0</v>
      </c>
      <c r="L1595" s="5" t="s">
        <v>2815</v>
      </c>
      <c r="M1595" s="5" t="s">
        <v>2816</v>
      </c>
      <c r="N1595" s="5" t="s">
        <v>2817</v>
      </c>
      <c r="O1595" s="7" t="s">
        <v>125</v>
      </c>
      <c r="P1595" s="7">
        <v>40</v>
      </c>
      <c r="Q1595" s="7">
        <v>3.8</v>
      </c>
      <c r="R1595" s="7">
        <v>50</v>
      </c>
      <c r="S1595" s="7">
        <f t="shared" si="49"/>
        <v>190</v>
      </c>
      <c r="T1595" s="17">
        <v>0</v>
      </c>
      <c r="U1595" s="17">
        <v>1</v>
      </c>
      <c r="V1595" s="17">
        <v>0</v>
      </c>
      <c r="W1595" s="17">
        <v>0</v>
      </c>
      <c r="X1595" s="17">
        <v>0</v>
      </c>
      <c r="Y1595" s="6" t="s">
        <v>61</v>
      </c>
      <c r="Z1595" s="6" t="s">
        <v>62</v>
      </c>
      <c r="AA1595" s="9" t="s">
        <v>116</v>
      </c>
      <c r="AB1595" s="9" t="s">
        <v>116</v>
      </c>
      <c r="AC1595" s="9" t="s">
        <v>116</v>
      </c>
      <c r="AD1595" s="9" t="s">
        <v>116</v>
      </c>
      <c r="AE1595" s="9" t="s">
        <v>49</v>
      </c>
      <c r="AF1595" s="5">
        <v>3</v>
      </c>
      <c r="AG1595" s="10">
        <f>VLOOKUP(B1595,[1]NPRS!$A$29:$O$1904,10,FALSE)</f>
        <v>0</v>
      </c>
      <c r="AH1595" s="5" t="s">
        <v>1698</v>
      </c>
      <c r="AI1595" s="6" t="str">
        <f>IF(VLOOKUP(B1595,'[1]intensive 2019'!$A$2:$E$145,1,TRUE)=B1595,"Y","N")</f>
        <v>N</v>
      </c>
      <c r="AJ1595" s="6" t="s">
        <v>50</v>
      </c>
      <c r="AK1595" s="5">
        <v>0</v>
      </c>
      <c r="AL1595" s="6" t="s">
        <v>50</v>
      </c>
      <c r="AM1595" s="6" t="s">
        <v>50</v>
      </c>
      <c r="AN1595" s="6" t="s">
        <v>50</v>
      </c>
      <c r="AO1595" s="6" t="s">
        <v>50</v>
      </c>
      <c r="AP1595" s="6" t="s">
        <v>50</v>
      </c>
    </row>
    <row r="1596" spans="1:42" hidden="1">
      <c r="A1596" s="5">
        <v>1595</v>
      </c>
      <c r="B1596" s="5" t="s">
        <v>2825</v>
      </c>
      <c r="C1596" s="6" t="str">
        <f>IF(VLOOKUP(B1596,'[1]Current Slope List'!$A$29:$M$1904,1,FALSE)=B1596,"Y","N")</f>
        <v>Y</v>
      </c>
      <c r="D1596" s="5" t="str">
        <f>VLOOKUP(B1596,'[1]Current Slope List'!$A$29:$M$1904,2,FALSE)</f>
        <v>11SE-A/C559</v>
      </c>
      <c r="E1596" s="5">
        <f>VLOOKUP(B1596,'[1]Current Slope List'!$A$29:$M$1904,3,FALSE)</f>
        <v>0</v>
      </c>
      <c r="F1596" s="6" t="str">
        <f t="shared" si="48"/>
        <v>WHOLE</v>
      </c>
      <c r="G1596" s="6" t="str">
        <f>VLOOKUP(B1596,'[1]Current Slope List'!$A$29:$M$1904,4,FALSE)</f>
        <v>CP,ML&amp;Wch</v>
      </c>
      <c r="H1596" s="6" t="str">
        <f>VLOOKUP(B1596,'[1]Current Slope List'!$A$29:$M$1904,5,FALSE)</f>
        <v>Wch-S</v>
      </c>
      <c r="I1596" s="6" t="s">
        <v>2777</v>
      </c>
      <c r="K1596" s="6">
        <f>VLOOKUP(B1596,'[1]Current Slope List'!$A$29:$M$1904,11,FALSE)</f>
        <v>0</v>
      </c>
      <c r="L1596" s="5" t="s">
        <v>2815</v>
      </c>
      <c r="M1596" s="5" t="s">
        <v>2816</v>
      </c>
      <c r="N1596" s="5" t="s">
        <v>2817</v>
      </c>
      <c r="O1596" s="7" t="s">
        <v>46</v>
      </c>
      <c r="P1596" s="7">
        <v>55</v>
      </c>
      <c r="Q1596" s="7">
        <v>5</v>
      </c>
      <c r="R1596" s="7">
        <v>15</v>
      </c>
      <c r="S1596" s="7">
        <f t="shared" si="49"/>
        <v>75</v>
      </c>
      <c r="T1596" s="17">
        <v>0</v>
      </c>
      <c r="U1596" s="17">
        <v>1</v>
      </c>
      <c r="V1596" s="17">
        <v>0</v>
      </c>
      <c r="W1596" s="17">
        <v>0</v>
      </c>
      <c r="X1596" s="17">
        <v>0</v>
      </c>
      <c r="Y1596" s="6" t="s">
        <v>61</v>
      </c>
      <c r="Z1596" s="6" t="s">
        <v>62</v>
      </c>
      <c r="AA1596" s="9" t="s">
        <v>116</v>
      </c>
      <c r="AB1596" s="9" t="s">
        <v>116</v>
      </c>
      <c r="AC1596" s="9" t="s">
        <v>116</v>
      </c>
      <c r="AD1596" s="9" t="s">
        <v>116</v>
      </c>
      <c r="AE1596" s="9" t="s">
        <v>49</v>
      </c>
      <c r="AF1596" s="5">
        <v>3</v>
      </c>
      <c r="AG1596" s="10">
        <f>VLOOKUP(B1596,[1]NPRS!$A$29:$O$1904,10,FALSE)</f>
        <v>0</v>
      </c>
      <c r="AH1596" s="5" t="s">
        <v>1698</v>
      </c>
      <c r="AI1596" s="6" t="str">
        <f>IF(VLOOKUP(B1596,'[1]intensive 2019'!$A$2:$E$145,1,TRUE)=B1596,"Y","N")</f>
        <v>N</v>
      </c>
      <c r="AJ1596" s="6" t="s">
        <v>50</v>
      </c>
      <c r="AK1596" s="5">
        <v>3</v>
      </c>
      <c r="AL1596" s="6" t="s">
        <v>50</v>
      </c>
      <c r="AM1596" s="6" t="s">
        <v>50</v>
      </c>
      <c r="AN1596" s="6" t="s">
        <v>50</v>
      </c>
      <c r="AO1596" s="6" t="s">
        <v>50</v>
      </c>
      <c r="AP1596" s="6" t="s">
        <v>50</v>
      </c>
    </row>
    <row r="1597" spans="1:42" hidden="1">
      <c r="A1597" s="5">
        <v>1596</v>
      </c>
      <c r="B1597" s="5" t="s">
        <v>2826</v>
      </c>
      <c r="C1597" s="6" t="str">
        <f>IF(VLOOKUP(B1597,'[1]Current Slope List'!$A$29:$M$1904,1,FALSE)=B1597,"Y","N")</f>
        <v>Y</v>
      </c>
      <c r="D1597" s="5" t="str">
        <f>VLOOKUP(B1597,'[1]Current Slope List'!$A$29:$M$1904,2,FALSE)</f>
        <v>11SE-A/F128</v>
      </c>
      <c r="E1597" s="5">
        <f>VLOOKUP(B1597,'[1]Current Slope List'!$A$29:$M$1904,3,FALSE)</f>
        <v>0</v>
      </c>
      <c r="F1597" s="6" t="str">
        <f t="shared" si="48"/>
        <v>WHOLE</v>
      </c>
      <c r="G1597" s="6" t="str">
        <f>VLOOKUP(B1597,'[1]Current Slope List'!$A$29:$M$1904,4,FALSE)</f>
        <v>CP,ML&amp;Wch</v>
      </c>
      <c r="H1597" s="6" t="str">
        <f>VLOOKUP(B1597,'[1]Current Slope List'!$A$29:$M$1904,5,FALSE)</f>
        <v>Wch-S</v>
      </c>
      <c r="I1597" s="6" t="s">
        <v>2777</v>
      </c>
      <c r="K1597" s="6">
        <f>VLOOKUP(B1597,'[1]Current Slope List'!$A$29:$M$1904,11,FALSE)</f>
        <v>0</v>
      </c>
      <c r="L1597" s="5" t="s">
        <v>2815</v>
      </c>
      <c r="M1597" s="5" t="s">
        <v>2816</v>
      </c>
      <c r="N1597" s="5" t="s">
        <v>2817</v>
      </c>
      <c r="O1597" s="7" t="s">
        <v>46</v>
      </c>
      <c r="P1597" s="7">
        <v>40</v>
      </c>
      <c r="Q1597" s="7">
        <v>6</v>
      </c>
      <c r="R1597" s="7">
        <v>40</v>
      </c>
      <c r="S1597" s="7">
        <f t="shared" si="49"/>
        <v>240</v>
      </c>
      <c r="T1597" s="17">
        <v>0.6</v>
      </c>
      <c r="U1597" s="17">
        <v>0.4</v>
      </c>
      <c r="V1597" s="17">
        <v>0</v>
      </c>
      <c r="W1597" s="17">
        <v>0</v>
      </c>
      <c r="X1597" s="17">
        <v>0</v>
      </c>
      <c r="Y1597" s="6" t="s">
        <v>61</v>
      </c>
      <c r="Z1597" s="6" t="s">
        <v>62</v>
      </c>
      <c r="AA1597" s="9" t="s">
        <v>116</v>
      </c>
      <c r="AB1597" s="9" t="s">
        <v>116</v>
      </c>
      <c r="AC1597" s="9" t="s">
        <v>116</v>
      </c>
      <c r="AD1597" s="9" t="s">
        <v>116</v>
      </c>
      <c r="AE1597" s="9" t="s">
        <v>49</v>
      </c>
      <c r="AF1597" s="5">
        <v>3</v>
      </c>
      <c r="AG1597" s="10">
        <f>VLOOKUP(B1597,[1]NPRS!$A$29:$O$1904,10,FALSE)</f>
        <v>0</v>
      </c>
      <c r="AH1597" s="5" t="s">
        <v>1698</v>
      </c>
      <c r="AI1597" s="6" t="str">
        <f>IF(VLOOKUP(B1597,'[1]intensive 2019'!$A$2:$E$145,1,TRUE)=B1597,"Y","N")</f>
        <v>N</v>
      </c>
      <c r="AJ1597" s="6" t="s">
        <v>50</v>
      </c>
      <c r="AK1597" s="5">
        <v>7</v>
      </c>
      <c r="AL1597" s="6" t="s">
        <v>50</v>
      </c>
      <c r="AM1597" s="6" t="s">
        <v>50</v>
      </c>
      <c r="AN1597" s="6" t="s">
        <v>50</v>
      </c>
      <c r="AO1597" s="6" t="s">
        <v>50</v>
      </c>
      <c r="AP1597" s="6" t="s">
        <v>50</v>
      </c>
    </row>
    <row r="1598" spans="1:42" hidden="1">
      <c r="A1598" s="5">
        <v>1597</v>
      </c>
      <c r="B1598" s="5" t="s">
        <v>2827</v>
      </c>
      <c r="C1598" s="6" t="str">
        <f>IF(VLOOKUP(B1598,'[1]Current Slope List'!$A$29:$M$1904,1,FALSE)=B1598,"Y","N")</f>
        <v>Y</v>
      </c>
      <c r="D1598" s="5" t="str">
        <f>VLOOKUP(B1598,'[1]Current Slope List'!$A$29:$M$1904,2,FALSE)</f>
        <v>11SE-A/F129</v>
      </c>
      <c r="E1598" s="5">
        <f>VLOOKUP(B1598,'[1]Current Slope List'!$A$29:$M$1904,3,FALSE)</f>
        <v>0</v>
      </c>
      <c r="F1598" s="6" t="str">
        <f t="shared" si="48"/>
        <v>WHOLE</v>
      </c>
      <c r="G1598" s="6" t="str">
        <f>VLOOKUP(B1598,'[1]Current Slope List'!$A$29:$M$1904,4,FALSE)</f>
        <v>CP,ML&amp;Wch</v>
      </c>
      <c r="H1598" s="6" t="str">
        <f>VLOOKUP(B1598,'[1]Current Slope List'!$A$29:$M$1904,5,FALSE)</f>
        <v>Wch-S</v>
      </c>
      <c r="I1598" s="6" t="s">
        <v>2777</v>
      </c>
      <c r="K1598" s="6">
        <f>VLOOKUP(B1598,'[1]Current Slope List'!$A$29:$M$1904,11,FALSE)</f>
        <v>0</v>
      </c>
      <c r="L1598" s="5" t="s">
        <v>2815</v>
      </c>
      <c r="M1598" s="5" t="s">
        <v>2816</v>
      </c>
      <c r="N1598" s="5" t="s">
        <v>2817</v>
      </c>
      <c r="O1598" s="7" t="s">
        <v>46</v>
      </c>
      <c r="P1598" s="7">
        <v>40</v>
      </c>
      <c r="Q1598" s="7">
        <v>9</v>
      </c>
      <c r="R1598" s="7">
        <v>30</v>
      </c>
      <c r="S1598" s="7">
        <f t="shared" si="49"/>
        <v>270</v>
      </c>
      <c r="T1598" s="17">
        <v>0</v>
      </c>
      <c r="U1598" s="17">
        <v>1</v>
      </c>
      <c r="V1598" s="17">
        <v>0</v>
      </c>
      <c r="W1598" s="17">
        <v>0</v>
      </c>
      <c r="X1598" s="17">
        <v>0</v>
      </c>
      <c r="Y1598" s="6" t="s">
        <v>61</v>
      </c>
      <c r="Z1598" s="6" t="s">
        <v>62</v>
      </c>
      <c r="AA1598" s="9" t="s">
        <v>116</v>
      </c>
      <c r="AB1598" s="9" t="s">
        <v>116</v>
      </c>
      <c r="AC1598" s="9" t="s">
        <v>116</v>
      </c>
      <c r="AD1598" s="9" t="s">
        <v>116</v>
      </c>
      <c r="AE1598" s="9" t="s">
        <v>49</v>
      </c>
      <c r="AF1598" s="5">
        <v>3</v>
      </c>
      <c r="AG1598" s="10">
        <f>VLOOKUP(B1598,[1]NPRS!$A$29:$O$1904,10,FALSE)</f>
        <v>0</v>
      </c>
      <c r="AH1598" s="5" t="s">
        <v>1698</v>
      </c>
      <c r="AI1598" s="6" t="str">
        <f>IF(VLOOKUP(B1598,'[1]intensive 2019'!$A$2:$E$145,1,TRUE)=B1598,"Y","N")</f>
        <v>N</v>
      </c>
      <c r="AJ1598" s="6" t="s">
        <v>50</v>
      </c>
      <c r="AK1598" s="5">
        <v>26</v>
      </c>
      <c r="AL1598" s="6" t="s">
        <v>50</v>
      </c>
      <c r="AM1598" s="6" t="s">
        <v>50</v>
      </c>
      <c r="AN1598" s="6" t="s">
        <v>50</v>
      </c>
      <c r="AO1598" s="6" t="s">
        <v>50</v>
      </c>
      <c r="AP1598" s="6" t="s">
        <v>50</v>
      </c>
    </row>
    <row r="1599" spans="1:42" hidden="1">
      <c r="A1599" s="5">
        <v>1598</v>
      </c>
      <c r="B1599" s="5" t="s">
        <v>2828</v>
      </c>
      <c r="C1599" s="6" t="str">
        <f>IF(VLOOKUP(B1599,'[1]Current Slope List'!$A$29:$M$1904,1,FALSE)=B1599,"Y","N")</f>
        <v>Y</v>
      </c>
      <c r="D1599" s="5" t="str">
        <f>VLOOKUP(B1599,'[1]Current Slope List'!$A$29:$M$1904,2,FALSE)</f>
        <v>11SE-A/R237</v>
      </c>
      <c r="E1599" s="5">
        <f>VLOOKUP(B1599,'[1]Current Slope List'!$A$29:$M$1904,3,FALSE)</f>
        <v>0</v>
      </c>
      <c r="F1599" s="6" t="str">
        <f t="shared" si="48"/>
        <v>WHOLE</v>
      </c>
      <c r="G1599" s="6" t="str">
        <f>VLOOKUP(B1599,'[1]Current Slope List'!$A$29:$M$1904,4,FALSE)</f>
        <v>CP,ML&amp;Wch</v>
      </c>
      <c r="H1599" s="6" t="str">
        <f>VLOOKUP(B1599,'[1]Current Slope List'!$A$29:$M$1904,5,FALSE)</f>
        <v>Wch-S</v>
      </c>
      <c r="I1599" s="6" t="s">
        <v>2777</v>
      </c>
      <c r="K1599" s="6">
        <f>VLOOKUP(B1599,'[1]Current Slope List'!$A$29:$M$1904,11,FALSE)</f>
        <v>0</v>
      </c>
      <c r="L1599" s="5" t="s">
        <v>2815</v>
      </c>
      <c r="M1599" s="5" t="s">
        <v>2816</v>
      </c>
      <c r="N1599" s="5" t="s">
        <v>2817</v>
      </c>
      <c r="O1599" s="7" t="s">
        <v>46</v>
      </c>
      <c r="P1599" s="6" t="s">
        <v>49</v>
      </c>
      <c r="Q1599" s="6" t="s">
        <v>49</v>
      </c>
      <c r="R1599" s="6" t="s">
        <v>49</v>
      </c>
      <c r="S1599" s="6" t="s">
        <v>49</v>
      </c>
      <c r="T1599" s="6" t="s">
        <v>49</v>
      </c>
      <c r="U1599" s="6" t="s">
        <v>49</v>
      </c>
      <c r="V1599" s="6" t="s">
        <v>49</v>
      </c>
      <c r="W1599" s="6" t="s">
        <v>49</v>
      </c>
      <c r="X1599" s="6" t="s">
        <v>49</v>
      </c>
      <c r="Y1599" s="6" t="s">
        <v>49</v>
      </c>
      <c r="Z1599" s="6" t="s">
        <v>49</v>
      </c>
      <c r="AA1599" s="9" t="s">
        <v>270</v>
      </c>
      <c r="AB1599" s="9" t="s">
        <v>329</v>
      </c>
      <c r="AC1599" s="9" t="s">
        <v>121</v>
      </c>
      <c r="AD1599" s="9" t="s">
        <v>352</v>
      </c>
      <c r="AE1599" s="9" t="s">
        <v>72</v>
      </c>
      <c r="AF1599" s="5">
        <v>1</v>
      </c>
      <c r="AG1599" s="10">
        <f>VLOOKUP(B1599,[1]NPRS!$A$29:$O$1904,10,FALSE)</f>
        <v>0.24</v>
      </c>
      <c r="AH1599" s="5" t="s">
        <v>1728</v>
      </c>
      <c r="AI1599" s="6" t="str">
        <f>IF(VLOOKUP(B1599,'[1]intensive 2019'!$A$2:$E$145,1,TRUE)=B1599,"Y","N")</f>
        <v>N</v>
      </c>
      <c r="AJ1599" s="6" t="s">
        <v>50</v>
      </c>
      <c r="AL1599" s="6" t="s">
        <v>50</v>
      </c>
      <c r="AM1599" s="6" t="s">
        <v>50</v>
      </c>
      <c r="AN1599" s="6" t="s">
        <v>50</v>
      </c>
      <c r="AO1599" s="6" t="s">
        <v>50</v>
      </c>
      <c r="AP1599" s="6" t="s">
        <v>50</v>
      </c>
    </row>
    <row r="1600" spans="1:42" hidden="1">
      <c r="A1600" s="5">
        <v>1599</v>
      </c>
      <c r="B1600" s="5" t="s">
        <v>2829</v>
      </c>
      <c r="C1600" s="6" t="str">
        <f>IF(VLOOKUP(B1600,'[1]Current Slope List'!$A$29:$M$1904,1,FALSE)=B1600,"Y","N")</f>
        <v>Y</v>
      </c>
      <c r="D1600" s="5" t="str">
        <f>VLOOKUP(B1600,'[1]Current Slope List'!$A$29:$M$1904,2,FALSE)</f>
        <v>11SE-A/R238</v>
      </c>
      <c r="E1600" s="5">
        <f>VLOOKUP(B1600,'[1]Current Slope List'!$A$29:$M$1904,3,FALSE)</f>
        <v>0</v>
      </c>
      <c r="F1600" s="6" t="str">
        <f t="shared" si="48"/>
        <v>WHOLE</v>
      </c>
      <c r="G1600" s="6" t="str">
        <f>VLOOKUP(B1600,'[1]Current Slope List'!$A$29:$M$1904,4,FALSE)</f>
        <v>CP,ML&amp;Wch</v>
      </c>
      <c r="H1600" s="6" t="str">
        <f>VLOOKUP(B1600,'[1]Current Slope List'!$A$29:$M$1904,5,FALSE)</f>
        <v>Wch-S</v>
      </c>
      <c r="I1600" s="6" t="s">
        <v>2777</v>
      </c>
      <c r="K1600" s="6">
        <f>VLOOKUP(B1600,'[1]Current Slope List'!$A$29:$M$1904,11,FALSE)</f>
        <v>0</v>
      </c>
      <c r="L1600" s="5" t="s">
        <v>2815</v>
      </c>
      <c r="M1600" s="5" t="s">
        <v>2816</v>
      </c>
      <c r="N1600" s="5" t="s">
        <v>2817</v>
      </c>
      <c r="O1600" s="7" t="s">
        <v>46</v>
      </c>
      <c r="P1600" s="6" t="s">
        <v>49</v>
      </c>
      <c r="Q1600" s="6" t="s">
        <v>49</v>
      </c>
      <c r="R1600" s="6" t="s">
        <v>49</v>
      </c>
      <c r="S1600" s="6" t="s">
        <v>49</v>
      </c>
      <c r="T1600" s="6" t="s">
        <v>49</v>
      </c>
      <c r="U1600" s="6" t="s">
        <v>49</v>
      </c>
      <c r="V1600" s="6" t="s">
        <v>49</v>
      </c>
      <c r="W1600" s="6" t="s">
        <v>49</v>
      </c>
      <c r="X1600" s="6" t="s">
        <v>49</v>
      </c>
      <c r="Y1600" s="6" t="s">
        <v>49</v>
      </c>
      <c r="Z1600" s="6" t="s">
        <v>49</v>
      </c>
      <c r="AA1600" s="9" t="s">
        <v>270</v>
      </c>
      <c r="AB1600" s="9">
        <v>14</v>
      </c>
      <c r="AC1600" s="9" t="s">
        <v>121</v>
      </c>
      <c r="AD1600" s="9" t="s">
        <v>352</v>
      </c>
      <c r="AE1600" s="9" t="s">
        <v>72</v>
      </c>
      <c r="AF1600" s="5">
        <v>1</v>
      </c>
      <c r="AG1600" s="10">
        <f>VLOOKUP(B1600,[1]NPRS!$A$29:$O$1904,10,FALSE)</f>
        <v>32.799999999999997</v>
      </c>
      <c r="AH1600" s="5" t="s">
        <v>1728</v>
      </c>
      <c r="AI1600" s="6" t="str">
        <f>IF(VLOOKUP(B1600,'[1]intensive 2019'!$A$2:$E$145,1,TRUE)=B1600,"Y","N")</f>
        <v>N</v>
      </c>
      <c r="AJ1600" s="6" t="s">
        <v>50</v>
      </c>
      <c r="AL1600" s="6" t="s">
        <v>50</v>
      </c>
      <c r="AM1600" s="6" t="s">
        <v>50</v>
      </c>
      <c r="AN1600" s="6" t="s">
        <v>50</v>
      </c>
      <c r="AO1600" s="6" t="s">
        <v>50</v>
      </c>
      <c r="AP1600" s="6" t="s">
        <v>50</v>
      </c>
    </row>
    <row r="1601" spans="1:42" hidden="1">
      <c r="A1601" s="5">
        <v>1600</v>
      </c>
      <c r="B1601" s="5" t="s">
        <v>2830</v>
      </c>
      <c r="C1601" s="6" t="str">
        <f>IF(VLOOKUP(B1601,'[1]Current Slope List'!$A$29:$M$1904,1,FALSE)=B1601,"Y","N")</f>
        <v>Y</v>
      </c>
      <c r="D1601" s="5" t="str">
        <f>VLOOKUP(B1601,'[1]Current Slope List'!$A$29:$M$1904,2,FALSE)</f>
        <v>11SE-C/C591</v>
      </c>
      <c r="E1601" s="5">
        <f>VLOOKUP(B1601,'[1]Current Slope List'!$A$29:$M$1904,3,FALSE)</f>
        <v>0</v>
      </c>
      <c r="F1601" s="6" t="str">
        <f t="shared" si="48"/>
        <v>WHOLE</v>
      </c>
      <c r="G1601" s="6" t="str">
        <f>VLOOKUP(B1601,'[1]Current Slope List'!$A$29:$M$1904,4,FALSE)</f>
        <v>CP,ML&amp;Wch</v>
      </c>
      <c r="H1601" s="6" t="str">
        <f>VLOOKUP(B1601,'[1]Current Slope List'!$A$29:$M$1904,5,FALSE)</f>
        <v>Wch-S</v>
      </c>
      <c r="I1601" s="6" t="s">
        <v>2777</v>
      </c>
      <c r="K1601" s="6">
        <f>VLOOKUP(B1601,'[1]Current Slope List'!$A$29:$M$1904,11,FALSE)</f>
        <v>0</v>
      </c>
      <c r="L1601" s="5" t="s">
        <v>2831</v>
      </c>
      <c r="M1601" s="5" t="s">
        <v>2832</v>
      </c>
      <c r="N1601" s="5" t="s">
        <v>1851</v>
      </c>
      <c r="O1601" s="7" t="s">
        <v>125</v>
      </c>
      <c r="P1601" s="7">
        <v>20</v>
      </c>
      <c r="Q1601" s="7">
        <v>4</v>
      </c>
      <c r="R1601" s="7">
        <v>30</v>
      </c>
      <c r="S1601" s="7">
        <f t="shared" si="49"/>
        <v>120</v>
      </c>
      <c r="T1601" s="17">
        <v>0</v>
      </c>
      <c r="U1601" s="17">
        <v>0.5</v>
      </c>
      <c r="V1601" s="17">
        <v>0</v>
      </c>
      <c r="W1601" s="17">
        <v>0</v>
      </c>
      <c r="X1601" s="17">
        <v>0.5</v>
      </c>
      <c r="Y1601" s="6" t="s">
        <v>61</v>
      </c>
      <c r="Z1601" s="6" t="s">
        <v>62</v>
      </c>
      <c r="AA1601" s="9" t="s">
        <v>116</v>
      </c>
      <c r="AB1601" s="9" t="s">
        <v>116</v>
      </c>
      <c r="AC1601" s="9" t="s">
        <v>116</v>
      </c>
      <c r="AD1601" s="9" t="s">
        <v>116</v>
      </c>
      <c r="AE1601" s="9" t="s">
        <v>49</v>
      </c>
      <c r="AF1601" s="5">
        <v>3</v>
      </c>
      <c r="AG1601" s="10">
        <f>VLOOKUP(B1601,[1]NPRS!$A$29:$O$1904,10,FALSE)</f>
        <v>0</v>
      </c>
      <c r="AH1601" s="5" t="s">
        <v>1698</v>
      </c>
      <c r="AI1601" s="6" t="str">
        <f>IF(VLOOKUP(B1601,'[1]intensive 2019'!$A$2:$E$145,1,TRUE)=B1601,"Y","N")</f>
        <v>N</v>
      </c>
      <c r="AJ1601" s="6" t="s">
        <v>50</v>
      </c>
      <c r="AK1601" s="5">
        <v>11</v>
      </c>
      <c r="AL1601" s="6" t="s">
        <v>50</v>
      </c>
      <c r="AM1601" s="6" t="s">
        <v>50</v>
      </c>
      <c r="AN1601" s="6" t="s">
        <v>50</v>
      </c>
      <c r="AO1601" s="6" t="s">
        <v>50</v>
      </c>
      <c r="AP1601" s="6" t="s">
        <v>50</v>
      </c>
    </row>
    <row r="1602" spans="1:42" hidden="1">
      <c r="A1602" s="5">
        <v>1601</v>
      </c>
      <c r="B1602" s="5" t="s">
        <v>2833</v>
      </c>
      <c r="C1602" s="6" t="str">
        <f>IF(VLOOKUP(B1602,'[1]Current Slope List'!$A$29:$M$1904,1,FALSE)=B1602,"Y","N")</f>
        <v>Y</v>
      </c>
      <c r="D1602" s="5" t="str">
        <f>VLOOKUP(B1602,'[1]Current Slope List'!$A$29:$M$1904,2,FALSE)</f>
        <v>11SE-C/C140</v>
      </c>
      <c r="E1602" s="5">
        <f>VLOOKUP(B1602,'[1]Current Slope List'!$A$29:$M$1904,3,FALSE)</f>
        <v>0</v>
      </c>
      <c r="F1602" s="6" t="str">
        <f t="shared" si="48"/>
        <v>WHOLE</v>
      </c>
      <c r="G1602" s="6" t="str">
        <f>VLOOKUP(B1602,'[1]Current Slope List'!$A$29:$M$1904,4,FALSE)</f>
        <v>CP,ML&amp;Wch</v>
      </c>
      <c r="H1602" s="6" t="str">
        <f>VLOOKUP(B1602,'[1]Current Slope List'!$A$29:$M$1904,5,FALSE)</f>
        <v>Wch-S</v>
      </c>
      <c r="I1602" s="6" t="s">
        <v>2777</v>
      </c>
      <c r="K1602" s="6">
        <f>VLOOKUP(B1602,'[1]Current Slope List'!$A$29:$M$1904,11,FALSE)</f>
        <v>0</v>
      </c>
      <c r="L1602" s="5" t="s">
        <v>2831</v>
      </c>
      <c r="M1602" s="5" t="s">
        <v>2832</v>
      </c>
      <c r="N1602" s="5" t="s">
        <v>1851</v>
      </c>
      <c r="O1602" s="7" t="s">
        <v>46</v>
      </c>
      <c r="P1602" s="7">
        <v>50</v>
      </c>
      <c r="Q1602" s="7">
        <v>10.5</v>
      </c>
      <c r="R1602" s="7">
        <v>30</v>
      </c>
      <c r="S1602" s="7">
        <f t="shared" si="49"/>
        <v>315</v>
      </c>
      <c r="T1602" s="17">
        <v>0</v>
      </c>
      <c r="U1602" s="17">
        <v>0</v>
      </c>
      <c r="V1602" s="17">
        <v>0</v>
      </c>
      <c r="W1602" s="17">
        <v>1</v>
      </c>
      <c r="X1602" s="17">
        <v>0</v>
      </c>
      <c r="Y1602" s="6" t="s">
        <v>1701</v>
      </c>
      <c r="Z1602" s="6" t="s">
        <v>62</v>
      </c>
      <c r="AA1602" s="9" t="s">
        <v>116</v>
      </c>
      <c r="AB1602" s="9" t="s">
        <v>116</v>
      </c>
      <c r="AC1602" s="9" t="s">
        <v>116</v>
      </c>
      <c r="AD1602" s="9" t="s">
        <v>116</v>
      </c>
      <c r="AE1602" s="9" t="s">
        <v>49</v>
      </c>
      <c r="AF1602" s="5">
        <v>3</v>
      </c>
      <c r="AG1602" s="10">
        <f>VLOOKUP(B1602,[1]NPRS!$A$29:$O$1904,10,FALSE)</f>
        <v>0</v>
      </c>
      <c r="AH1602" s="5" t="s">
        <v>1728</v>
      </c>
      <c r="AI1602" s="6" t="str">
        <f>IF(VLOOKUP(B1602,'[1]intensive 2019'!$A$2:$E$145,1,TRUE)=B1602,"Y","N")</f>
        <v>N</v>
      </c>
      <c r="AJ1602" s="6" t="s">
        <v>50</v>
      </c>
      <c r="AL1602" s="6" t="s">
        <v>50</v>
      </c>
      <c r="AM1602" s="6" t="s">
        <v>50</v>
      </c>
      <c r="AN1602" s="6" t="s">
        <v>50</v>
      </c>
      <c r="AO1602" s="6" t="s">
        <v>50</v>
      </c>
      <c r="AP1602" s="6" t="s">
        <v>50</v>
      </c>
    </row>
    <row r="1603" spans="1:42" hidden="1">
      <c r="A1603" s="5">
        <v>1602</v>
      </c>
      <c r="B1603" s="5" t="s">
        <v>2834</v>
      </c>
      <c r="C1603" s="6" t="str">
        <f>IF(VLOOKUP(B1603,'[1]Current Slope List'!$A$29:$M$1904,1,FALSE)=B1603,"Y","N")</f>
        <v>Y</v>
      </c>
      <c r="D1603" s="5" t="str">
        <f>VLOOKUP(B1603,'[1]Current Slope List'!$A$29:$M$1904,2,FALSE)</f>
        <v>11SE-C/C141</v>
      </c>
      <c r="E1603" s="5">
        <f>VLOOKUP(B1603,'[1]Current Slope List'!$A$29:$M$1904,3,FALSE)</f>
        <v>0</v>
      </c>
      <c r="F1603" s="6" t="str">
        <f t="shared" ref="F1603:F1666" si="50">IF(E1603=0,"WHOLE",E1603)</f>
        <v>WHOLE</v>
      </c>
      <c r="G1603" s="6" t="str">
        <f>VLOOKUP(B1603,'[1]Current Slope List'!$A$29:$M$1904,4,FALSE)</f>
        <v>CP,ML&amp;Wch</v>
      </c>
      <c r="H1603" s="6" t="str">
        <f>VLOOKUP(B1603,'[1]Current Slope List'!$A$29:$M$1904,5,FALSE)</f>
        <v>Wch-S</v>
      </c>
      <c r="I1603" s="6" t="s">
        <v>2777</v>
      </c>
      <c r="K1603" s="6">
        <f>VLOOKUP(B1603,'[1]Current Slope List'!$A$29:$M$1904,11,FALSE)</f>
        <v>0</v>
      </c>
      <c r="L1603" s="5" t="s">
        <v>2831</v>
      </c>
      <c r="M1603" s="5" t="s">
        <v>2832</v>
      </c>
      <c r="N1603" s="5" t="s">
        <v>1851</v>
      </c>
      <c r="O1603" s="7" t="s">
        <v>46</v>
      </c>
      <c r="P1603" s="7">
        <v>60</v>
      </c>
      <c r="Q1603" s="7">
        <v>6</v>
      </c>
      <c r="R1603" s="7">
        <v>33</v>
      </c>
      <c r="S1603" s="7">
        <f t="shared" si="49"/>
        <v>198</v>
      </c>
      <c r="T1603" s="17">
        <v>0</v>
      </c>
      <c r="U1603" s="17">
        <v>0</v>
      </c>
      <c r="V1603" s="17">
        <v>0</v>
      </c>
      <c r="W1603" s="17">
        <v>1</v>
      </c>
      <c r="X1603" s="17">
        <v>0</v>
      </c>
      <c r="Y1603" s="6" t="s">
        <v>1701</v>
      </c>
      <c r="Z1603" s="6" t="s">
        <v>62</v>
      </c>
      <c r="AA1603" s="9" t="s">
        <v>116</v>
      </c>
      <c r="AB1603" s="9" t="s">
        <v>116</v>
      </c>
      <c r="AC1603" s="9" t="s">
        <v>116</v>
      </c>
      <c r="AD1603" s="9" t="s">
        <v>49</v>
      </c>
      <c r="AE1603" s="9" t="s">
        <v>49</v>
      </c>
      <c r="AF1603" s="5">
        <v>3</v>
      </c>
      <c r="AG1603" s="10">
        <f>VLOOKUP(B1603,[1]NPRS!$A$29:$O$1904,10,FALSE)</f>
        <v>0</v>
      </c>
      <c r="AH1603" s="5" t="s">
        <v>1698</v>
      </c>
      <c r="AI1603" s="6" t="str">
        <f>IF(VLOOKUP(B1603,'[1]intensive 2019'!$A$2:$E$145,1,TRUE)=B1603,"Y","N")</f>
        <v>N</v>
      </c>
      <c r="AJ1603" s="6" t="s">
        <v>50</v>
      </c>
      <c r="AK1603" s="5">
        <v>6</v>
      </c>
      <c r="AL1603" s="6" t="s">
        <v>50</v>
      </c>
      <c r="AM1603" s="6" t="s">
        <v>50</v>
      </c>
      <c r="AN1603" s="6" t="s">
        <v>50</v>
      </c>
      <c r="AO1603" s="6" t="s">
        <v>50</v>
      </c>
      <c r="AP1603" s="6" t="s">
        <v>50</v>
      </c>
    </row>
    <row r="1604" spans="1:42" hidden="1">
      <c r="A1604" s="5">
        <v>1603</v>
      </c>
      <c r="B1604" s="5" t="s">
        <v>2835</v>
      </c>
      <c r="C1604" s="6" t="str">
        <f>IF(VLOOKUP(B1604,'[1]Current Slope List'!$A$29:$M$1904,1,FALSE)=B1604,"Y","N")</f>
        <v>Y</v>
      </c>
      <c r="D1604" s="5" t="str">
        <f>VLOOKUP(B1604,'[1]Current Slope List'!$A$29:$M$1904,2,FALSE)</f>
        <v>11SE-C/C142</v>
      </c>
      <c r="E1604" s="5">
        <f>VLOOKUP(B1604,'[1]Current Slope List'!$A$29:$M$1904,3,FALSE)</f>
        <v>0</v>
      </c>
      <c r="F1604" s="6" t="str">
        <f t="shared" si="50"/>
        <v>WHOLE</v>
      </c>
      <c r="G1604" s="6" t="str">
        <f>VLOOKUP(B1604,'[1]Current Slope List'!$A$29:$M$1904,4,FALSE)</f>
        <v>CP,ML&amp;Wch</v>
      </c>
      <c r="H1604" s="6" t="str">
        <f>VLOOKUP(B1604,'[1]Current Slope List'!$A$29:$M$1904,5,FALSE)</f>
        <v>Wch-S</v>
      </c>
      <c r="I1604" s="6" t="s">
        <v>2777</v>
      </c>
      <c r="K1604" s="6">
        <f>VLOOKUP(B1604,'[1]Current Slope List'!$A$29:$M$1904,11,FALSE)</f>
        <v>0</v>
      </c>
      <c r="L1604" s="5" t="s">
        <v>2831</v>
      </c>
      <c r="M1604" s="5" t="s">
        <v>2832</v>
      </c>
      <c r="N1604" s="5" t="s">
        <v>1851</v>
      </c>
      <c r="O1604" s="7" t="s">
        <v>46</v>
      </c>
      <c r="P1604" s="7">
        <v>40</v>
      </c>
      <c r="Q1604" s="7">
        <v>8</v>
      </c>
      <c r="R1604" s="7">
        <v>32</v>
      </c>
      <c r="S1604" s="7">
        <f t="shared" si="49"/>
        <v>256</v>
      </c>
      <c r="T1604" s="17">
        <v>0</v>
      </c>
      <c r="U1604" s="17">
        <v>1</v>
      </c>
      <c r="V1604" s="17">
        <v>0</v>
      </c>
      <c r="W1604" s="17">
        <v>0</v>
      </c>
      <c r="X1604" s="17">
        <v>0</v>
      </c>
      <c r="Y1604" s="6" t="s">
        <v>61</v>
      </c>
      <c r="Z1604" s="6" t="s">
        <v>62</v>
      </c>
      <c r="AA1604" s="9" t="s">
        <v>116</v>
      </c>
      <c r="AB1604" s="9" t="s">
        <v>116</v>
      </c>
      <c r="AC1604" s="9" t="s">
        <v>116</v>
      </c>
      <c r="AD1604" s="9" t="s">
        <v>116</v>
      </c>
      <c r="AE1604" s="9" t="s">
        <v>49</v>
      </c>
      <c r="AF1604" s="5">
        <v>3</v>
      </c>
      <c r="AG1604" s="10">
        <f>VLOOKUP(B1604,[1]NPRS!$A$29:$O$1904,10,FALSE)</f>
        <v>0</v>
      </c>
      <c r="AH1604" s="5" t="s">
        <v>1698</v>
      </c>
      <c r="AI1604" s="6" t="str">
        <f>IF(VLOOKUP(B1604,'[1]intensive 2019'!$A$2:$E$145,1,TRUE)=B1604,"Y","N")</f>
        <v>N</v>
      </c>
      <c r="AJ1604" s="6" t="s">
        <v>50</v>
      </c>
      <c r="AK1604" s="5">
        <v>15</v>
      </c>
      <c r="AL1604" s="6" t="s">
        <v>50</v>
      </c>
      <c r="AM1604" s="6" t="s">
        <v>50</v>
      </c>
      <c r="AN1604" s="6" t="s">
        <v>50</v>
      </c>
      <c r="AO1604" s="6" t="s">
        <v>50</v>
      </c>
      <c r="AP1604" s="6" t="s">
        <v>50</v>
      </c>
    </row>
    <row r="1605" spans="1:42" hidden="1">
      <c r="A1605" s="5">
        <v>1604</v>
      </c>
      <c r="B1605" s="5" t="s">
        <v>2836</v>
      </c>
      <c r="C1605" s="6" t="str">
        <f>IF(VLOOKUP(B1605,'[1]Current Slope List'!$A$29:$M$1904,1,FALSE)=B1605,"Y","N")</f>
        <v>Y</v>
      </c>
      <c r="D1605" s="5" t="str">
        <f>VLOOKUP(B1605,'[1]Current Slope List'!$A$29:$M$1904,2,FALSE)</f>
        <v>11SE-C/C160</v>
      </c>
      <c r="E1605" s="5">
        <f>VLOOKUP(B1605,'[1]Current Slope List'!$A$29:$M$1904,3,FALSE)</f>
        <v>0</v>
      </c>
      <c r="F1605" s="6" t="str">
        <f t="shared" si="50"/>
        <v>WHOLE</v>
      </c>
      <c r="G1605" s="6" t="str">
        <f>VLOOKUP(B1605,'[1]Current Slope List'!$A$29:$M$1904,4,FALSE)</f>
        <v>CP,ML&amp;Wch</v>
      </c>
      <c r="H1605" s="6" t="str">
        <f>VLOOKUP(B1605,'[1]Current Slope List'!$A$29:$M$1904,5,FALSE)</f>
        <v>Wch-S</v>
      </c>
      <c r="I1605" s="6" t="s">
        <v>2777</v>
      </c>
      <c r="K1605" s="6">
        <f>VLOOKUP(B1605,'[1]Current Slope List'!$A$29:$M$1904,11,FALSE)</f>
        <v>0</v>
      </c>
      <c r="L1605" s="5" t="s">
        <v>2831</v>
      </c>
      <c r="M1605" s="5" t="s">
        <v>2832</v>
      </c>
      <c r="N1605" s="5" t="s">
        <v>1851</v>
      </c>
      <c r="O1605" s="7" t="s">
        <v>46</v>
      </c>
      <c r="P1605" s="7">
        <v>60</v>
      </c>
      <c r="Q1605" s="7">
        <v>4</v>
      </c>
      <c r="R1605" s="7">
        <v>120</v>
      </c>
      <c r="S1605" s="7">
        <f t="shared" ref="S1605:S1668" si="51">SUM(Q1605*R1605)</f>
        <v>480</v>
      </c>
      <c r="T1605" s="17">
        <v>0</v>
      </c>
      <c r="U1605" s="17">
        <v>0</v>
      </c>
      <c r="V1605" s="17">
        <v>0</v>
      </c>
      <c r="W1605" s="17">
        <v>1</v>
      </c>
      <c r="X1605" s="17">
        <v>0</v>
      </c>
      <c r="Y1605" s="6" t="s">
        <v>1701</v>
      </c>
      <c r="Z1605" s="6" t="s">
        <v>62</v>
      </c>
      <c r="AA1605" s="9" t="s">
        <v>116</v>
      </c>
      <c r="AB1605" s="9" t="s">
        <v>116</v>
      </c>
      <c r="AC1605" s="9" t="s">
        <v>116</v>
      </c>
      <c r="AD1605" s="9" t="s">
        <v>116</v>
      </c>
      <c r="AE1605" s="9" t="s">
        <v>49</v>
      </c>
      <c r="AF1605" s="5">
        <v>3</v>
      </c>
      <c r="AG1605" s="10">
        <f>VLOOKUP(B1605,[1]NPRS!$A$29:$O$1904,10,FALSE)</f>
        <v>0</v>
      </c>
      <c r="AH1605" s="5" t="s">
        <v>1698</v>
      </c>
      <c r="AI1605" s="6" t="str">
        <f>IF(VLOOKUP(B1605,'[1]intensive 2019'!$A$2:$E$145,1,TRUE)=B1605,"Y","N")</f>
        <v>N</v>
      </c>
      <c r="AJ1605" s="6" t="s">
        <v>50</v>
      </c>
      <c r="AK1605" s="5">
        <v>13</v>
      </c>
      <c r="AL1605" s="6" t="s">
        <v>50</v>
      </c>
      <c r="AM1605" s="6" t="s">
        <v>50</v>
      </c>
      <c r="AN1605" s="6" t="s">
        <v>50</v>
      </c>
      <c r="AO1605" s="6" t="s">
        <v>50</v>
      </c>
      <c r="AP1605" s="6" t="s">
        <v>50</v>
      </c>
    </row>
    <row r="1606" spans="1:42" hidden="1">
      <c r="A1606" s="5">
        <v>1605</v>
      </c>
      <c r="B1606" s="5" t="s">
        <v>2837</v>
      </c>
      <c r="C1606" s="6" t="str">
        <f>IF(VLOOKUP(B1606,'[1]Current Slope List'!$A$29:$M$1904,1,FALSE)=B1606,"Y","N")</f>
        <v>Y</v>
      </c>
      <c r="D1606" s="5" t="str">
        <f>VLOOKUP(B1606,'[1]Current Slope List'!$A$29:$M$1904,2,FALSE)</f>
        <v>11SE-C/CR594</v>
      </c>
      <c r="E1606" s="5">
        <f>VLOOKUP(B1606,'[1]Current Slope List'!$A$29:$M$1904,3,FALSE)</f>
        <v>0</v>
      </c>
      <c r="F1606" s="6" t="str">
        <f t="shared" si="50"/>
        <v>WHOLE</v>
      </c>
      <c r="G1606" s="6" t="str">
        <f>VLOOKUP(B1606,'[1]Current Slope List'!$A$29:$M$1904,4,FALSE)</f>
        <v>CP,ML&amp;Wch</v>
      </c>
      <c r="H1606" s="6" t="str">
        <f>VLOOKUP(B1606,'[1]Current Slope List'!$A$29:$M$1904,5,FALSE)</f>
        <v>Wch-S</v>
      </c>
      <c r="I1606" s="6" t="s">
        <v>2777</v>
      </c>
      <c r="K1606" s="6">
        <f>VLOOKUP(B1606,'[1]Current Slope List'!$A$29:$M$1904,11,FALSE)</f>
        <v>0</v>
      </c>
      <c r="L1606" s="5" t="s">
        <v>2831</v>
      </c>
      <c r="M1606" s="5" t="s">
        <v>2832</v>
      </c>
      <c r="N1606" s="5" t="s">
        <v>1851</v>
      </c>
      <c r="O1606" s="7" t="s">
        <v>46</v>
      </c>
      <c r="P1606" s="7">
        <v>60</v>
      </c>
      <c r="Q1606" s="7">
        <v>4.5</v>
      </c>
      <c r="R1606" s="7">
        <v>40</v>
      </c>
      <c r="S1606" s="7">
        <f t="shared" si="51"/>
        <v>180</v>
      </c>
      <c r="T1606" s="17">
        <v>0</v>
      </c>
      <c r="U1606" s="17">
        <v>0</v>
      </c>
      <c r="V1606" s="17">
        <v>0</v>
      </c>
      <c r="W1606" s="17">
        <v>0.6</v>
      </c>
      <c r="X1606" s="17">
        <v>0.4</v>
      </c>
      <c r="Y1606" s="6" t="s">
        <v>61</v>
      </c>
      <c r="Z1606" s="6" t="s">
        <v>72</v>
      </c>
      <c r="AA1606" s="9" t="s">
        <v>94</v>
      </c>
      <c r="AB1606" s="9">
        <v>15</v>
      </c>
      <c r="AC1606" s="9" t="s">
        <v>121</v>
      </c>
      <c r="AD1606" s="9" t="s">
        <v>56</v>
      </c>
      <c r="AE1606" s="9" t="s">
        <v>62</v>
      </c>
      <c r="AF1606" s="5">
        <v>3</v>
      </c>
      <c r="AG1606" s="10">
        <f>VLOOKUP(B1606,[1]NPRS!$A$29:$O$1904,10,FALSE)</f>
        <v>0.01</v>
      </c>
      <c r="AH1606" s="5" t="s">
        <v>1698</v>
      </c>
      <c r="AI1606" s="6" t="str">
        <f>IF(VLOOKUP(B1606,'[1]intensive 2019'!$A$2:$E$145,1,TRUE)=B1606,"Y","N")</f>
        <v>N</v>
      </c>
      <c r="AJ1606" s="6" t="s">
        <v>50</v>
      </c>
      <c r="AK1606" s="5">
        <v>5</v>
      </c>
      <c r="AL1606" s="6" t="s">
        <v>50</v>
      </c>
      <c r="AM1606" s="6" t="s">
        <v>50</v>
      </c>
      <c r="AN1606" s="6" t="s">
        <v>50</v>
      </c>
      <c r="AO1606" s="6" t="s">
        <v>50</v>
      </c>
      <c r="AP1606" s="6" t="s">
        <v>50</v>
      </c>
    </row>
    <row r="1607" spans="1:42" hidden="1">
      <c r="A1607" s="5">
        <v>1606</v>
      </c>
      <c r="B1607" s="5" t="s">
        <v>2838</v>
      </c>
      <c r="C1607" s="6" t="str">
        <f>IF(VLOOKUP(B1607,'[1]Current Slope List'!$A$29:$M$1904,1,FALSE)=B1607,"Y","N")</f>
        <v>Y</v>
      </c>
      <c r="D1607" s="5" t="str">
        <f>VLOOKUP(B1607,'[1]Current Slope List'!$A$29:$M$1904,2,FALSE)</f>
        <v>11SE-C/C595</v>
      </c>
      <c r="E1607" s="5">
        <f>VLOOKUP(B1607,'[1]Current Slope List'!$A$29:$M$1904,3,FALSE)</f>
        <v>0</v>
      </c>
      <c r="F1607" s="6" t="str">
        <f t="shared" si="50"/>
        <v>WHOLE</v>
      </c>
      <c r="G1607" s="6" t="str">
        <f>VLOOKUP(B1607,'[1]Current Slope List'!$A$29:$M$1904,4,FALSE)</f>
        <v>CP,ML&amp;Wch</v>
      </c>
      <c r="H1607" s="6" t="str">
        <f>VLOOKUP(B1607,'[1]Current Slope List'!$A$29:$M$1904,5,FALSE)</f>
        <v>Wch-S</v>
      </c>
      <c r="I1607" s="6" t="s">
        <v>2777</v>
      </c>
      <c r="K1607" s="6">
        <f>VLOOKUP(B1607,'[1]Current Slope List'!$A$29:$M$1904,11,FALSE)</f>
        <v>0</v>
      </c>
      <c r="L1607" s="5" t="s">
        <v>2831</v>
      </c>
      <c r="M1607" s="5" t="s">
        <v>2832</v>
      </c>
      <c r="N1607" s="5" t="s">
        <v>1851</v>
      </c>
      <c r="O1607" s="7" t="s">
        <v>46</v>
      </c>
      <c r="P1607" s="7">
        <v>45</v>
      </c>
      <c r="Q1607" s="7">
        <v>10.199999999999999</v>
      </c>
      <c r="R1607" s="7">
        <v>45</v>
      </c>
      <c r="S1607" s="7">
        <f t="shared" si="51"/>
        <v>458.99999999999994</v>
      </c>
      <c r="T1607" s="17">
        <v>0</v>
      </c>
      <c r="U1607" s="17">
        <v>0.4</v>
      </c>
      <c r="V1607" s="17">
        <v>0</v>
      </c>
      <c r="W1607" s="17">
        <v>0.6</v>
      </c>
      <c r="X1607" s="17">
        <v>0</v>
      </c>
      <c r="Y1607" s="6" t="s">
        <v>61</v>
      </c>
      <c r="Z1607" s="6" t="s">
        <v>72</v>
      </c>
      <c r="AA1607" s="9" t="s">
        <v>116</v>
      </c>
      <c r="AB1607" s="9" t="s">
        <v>116</v>
      </c>
      <c r="AC1607" s="9" t="s">
        <v>116</v>
      </c>
      <c r="AD1607" s="9" t="s">
        <v>116</v>
      </c>
      <c r="AE1607" s="9" t="s">
        <v>49</v>
      </c>
      <c r="AF1607" s="5">
        <v>2</v>
      </c>
      <c r="AG1607" s="10">
        <f>VLOOKUP(B1607,[1]NPRS!$A$29:$O$1904,10,FALSE)</f>
        <v>0.08</v>
      </c>
      <c r="AH1607" s="5" t="s">
        <v>1698</v>
      </c>
      <c r="AI1607" s="6" t="str">
        <f>IF(VLOOKUP(B1607,'[1]intensive 2019'!$A$2:$E$145,1,TRUE)=B1607,"Y","N")</f>
        <v>N</v>
      </c>
      <c r="AJ1607" s="6" t="s">
        <v>50</v>
      </c>
      <c r="AK1607" s="5">
        <v>13</v>
      </c>
      <c r="AL1607" s="6" t="s">
        <v>50</v>
      </c>
      <c r="AM1607" s="6" t="s">
        <v>50</v>
      </c>
      <c r="AN1607" s="6" t="s">
        <v>50</v>
      </c>
      <c r="AO1607" s="6" t="s">
        <v>50</v>
      </c>
      <c r="AP1607" s="6" t="s">
        <v>50</v>
      </c>
    </row>
    <row r="1608" spans="1:42" hidden="1">
      <c r="A1608" s="5">
        <v>1607</v>
      </c>
      <c r="B1608" s="5" t="s">
        <v>2839</v>
      </c>
      <c r="C1608" s="6" t="str">
        <f>IF(VLOOKUP(B1608,'[1]Current Slope List'!$A$29:$M$1904,1,FALSE)=B1608,"Y","N")</f>
        <v>Y</v>
      </c>
      <c r="D1608" s="5" t="str">
        <f>VLOOKUP(B1608,'[1]Current Slope List'!$A$29:$M$1904,2,FALSE)</f>
        <v>11SE-C/C596</v>
      </c>
      <c r="E1608" s="5">
        <f>VLOOKUP(B1608,'[1]Current Slope List'!$A$29:$M$1904,3,FALSE)</f>
        <v>0</v>
      </c>
      <c r="F1608" s="6" t="str">
        <f t="shared" si="50"/>
        <v>WHOLE</v>
      </c>
      <c r="G1608" s="6" t="str">
        <f>VLOOKUP(B1608,'[1]Current Slope List'!$A$29:$M$1904,4,FALSE)</f>
        <v>CP,ML&amp;Wch</v>
      </c>
      <c r="H1608" s="6" t="str">
        <f>VLOOKUP(B1608,'[1]Current Slope List'!$A$29:$M$1904,5,FALSE)</f>
        <v>Wch-S</v>
      </c>
      <c r="I1608" s="6" t="s">
        <v>2777</v>
      </c>
      <c r="K1608" s="6">
        <f>VLOOKUP(B1608,'[1]Current Slope List'!$A$29:$M$1904,11,FALSE)</f>
        <v>0</v>
      </c>
      <c r="L1608" s="5" t="s">
        <v>2831</v>
      </c>
      <c r="M1608" s="5" t="s">
        <v>2832</v>
      </c>
      <c r="N1608" s="5" t="s">
        <v>1851</v>
      </c>
      <c r="O1608" s="7" t="s">
        <v>46</v>
      </c>
      <c r="P1608" s="7">
        <v>50</v>
      </c>
      <c r="Q1608" s="7">
        <v>11.5</v>
      </c>
      <c r="R1608" s="7">
        <v>95</v>
      </c>
      <c r="S1608" s="7">
        <f t="shared" si="51"/>
        <v>1092.5</v>
      </c>
      <c r="T1608" s="17">
        <v>0</v>
      </c>
      <c r="U1608" s="17">
        <v>1</v>
      </c>
      <c r="V1608" s="17">
        <v>0</v>
      </c>
      <c r="W1608" s="17">
        <v>0</v>
      </c>
      <c r="X1608" s="17">
        <v>0</v>
      </c>
      <c r="Y1608" s="6" t="s">
        <v>61</v>
      </c>
      <c r="Z1608" s="6" t="s">
        <v>62</v>
      </c>
      <c r="AA1608" s="9" t="s">
        <v>116</v>
      </c>
      <c r="AB1608" s="9" t="s">
        <v>116</v>
      </c>
      <c r="AC1608" s="9" t="s">
        <v>116</v>
      </c>
      <c r="AD1608" s="9" t="s">
        <v>116</v>
      </c>
      <c r="AE1608" s="9" t="s">
        <v>49</v>
      </c>
      <c r="AF1608" s="5">
        <v>2</v>
      </c>
      <c r="AG1608" s="10">
        <f>VLOOKUP(B1608,[1]NPRS!$A$29:$O$1904,10,FALSE)</f>
        <v>0</v>
      </c>
      <c r="AH1608" s="5" t="s">
        <v>1698</v>
      </c>
      <c r="AI1608" s="6" t="str">
        <f>IF(VLOOKUP(B1608,'[1]intensive 2019'!$A$2:$E$145,1,TRUE)=B1608,"Y","N")</f>
        <v>N</v>
      </c>
      <c r="AJ1608" s="6" t="s">
        <v>50</v>
      </c>
      <c r="AK1608" s="5">
        <v>28</v>
      </c>
      <c r="AL1608" s="6" t="s">
        <v>50</v>
      </c>
      <c r="AM1608" s="6" t="s">
        <v>50</v>
      </c>
      <c r="AN1608" s="6" t="s">
        <v>50</v>
      </c>
      <c r="AO1608" s="6" t="s">
        <v>50</v>
      </c>
      <c r="AP1608" s="6" t="s">
        <v>50</v>
      </c>
    </row>
    <row r="1609" spans="1:42" hidden="1">
      <c r="A1609" s="5">
        <v>1608</v>
      </c>
      <c r="B1609" s="5" t="s">
        <v>2840</v>
      </c>
      <c r="C1609" s="6" t="str">
        <f>IF(VLOOKUP(B1609,'[1]Current Slope List'!$A$29:$M$1904,1,FALSE)=B1609,"Y","N")</f>
        <v>Y</v>
      </c>
      <c r="D1609" s="5" t="str">
        <f>VLOOKUP(B1609,'[1]Current Slope List'!$A$29:$M$1904,2,FALSE)</f>
        <v>11SE-C/C597</v>
      </c>
      <c r="E1609" s="5">
        <f>VLOOKUP(B1609,'[1]Current Slope List'!$A$29:$M$1904,3,FALSE)</f>
        <v>0</v>
      </c>
      <c r="F1609" s="6" t="str">
        <f t="shared" si="50"/>
        <v>WHOLE</v>
      </c>
      <c r="G1609" s="6" t="str">
        <f>VLOOKUP(B1609,'[1]Current Slope List'!$A$29:$M$1904,4,FALSE)</f>
        <v>CP,ML&amp;Wch</v>
      </c>
      <c r="H1609" s="6" t="str">
        <f>VLOOKUP(B1609,'[1]Current Slope List'!$A$29:$M$1904,5,FALSE)</f>
        <v>Wch-S</v>
      </c>
      <c r="I1609" s="6" t="s">
        <v>2777</v>
      </c>
      <c r="K1609" s="6">
        <f>VLOOKUP(B1609,'[1]Current Slope List'!$A$29:$M$1904,11,FALSE)</f>
        <v>0</v>
      </c>
      <c r="L1609" s="5" t="s">
        <v>2831</v>
      </c>
      <c r="M1609" s="5" t="s">
        <v>2832</v>
      </c>
      <c r="N1609" s="5" t="s">
        <v>1851</v>
      </c>
      <c r="O1609" s="7" t="s">
        <v>46</v>
      </c>
      <c r="P1609" s="7">
        <v>30</v>
      </c>
      <c r="Q1609" s="7">
        <v>4.5</v>
      </c>
      <c r="R1609" s="7">
        <v>15</v>
      </c>
      <c r="S1609" s="7">
        <f t="shared" si="51"/>
        <v>67.5</v>
      </c>
      <c r="T1609" s="17">
        <v>0</v>
      </c>
      <c r="U1609" s="17">
        <v>0</v>
      </c>
      <c r="V1609" s="17">
        <v>0.9</v>
      </c>
      <c r="W1609" s="17">
        <v>0</v>
      </c>
      <c r="X1609" s="17">
        <v>0.1</v>
      </c>
      <c r="Y1609" s="6" t="s">
        <v>61</v>
      </c>
      <c r="Z1609" s="6" t="s">
        <v>62</v>
      </c>
      <c r="AA1609" s="9" t="s">
        <v>116</v>
      </c>
      <c r="AB1609" s="9" t="s">
        <v>116</v>
      </c>
      <c r="AC1609" s="9" t="s">
        <v>116</v>
      </c>
      <c r="AD1609" s="9" t="s">
        <v>116</v>
      </c>
      <c r="AE1609" s="9" t="s">
        <v>49</v>
      </c>
      <c r="AF1609" s="5">
        <v>2</v>
      </c>
      <c r="AG1609" s="10">
        <f>VLOOKUP(B1609,[1]NPRS!$A$29:$O$1904,10,FALSE)</f>
        <v>0</v>
      </c>
      <c r="AH1609" s="5" t="s">
        <v>1698</v>
      </c>
      <c r="AI1609" s="6" t="str">
        <f>IF(VLOOKUP(B1609,'[1]intensive 2019'!$A$2:$E$145,1,TRUE)=B1609,"Y","N")</f>
        <v>N</v>
      </c>
      <c r="AJ1609" s="6" t="s">
        <v>50</v>
      </c>
      <c r="AK1609" s="5">
        <v>2</v>
      </c>
      <c r="AL1609" s="6" t="s">
        <v>50</v>
      </c>
      <c r="AM1609" s="6" t="s">
        <v>50</v>
      </c>
      <c r="AN1609" s="6" t="s">
        <v>50</v>
      </c>
      <c r="AO1609" s="6" t="s">
        <v>50</v>
      </c>
      <c r="AP1609" s="6" t="s">
        <v>50</v>
      </c>
    </row>
    <row r="1610" spans="1:42" hidden="1">
      <c r="A1610" s="5">
        <v>1609</v>
      </c>
      <c r="B1610" s="5" t="s">
        <v>2841</v>
      </c>
      <c r="C1610" s="6" t="str">
        <f>IF(VLOOKUP(B1610,'[1]Current Slope List'!$A$29:$M$1904,1,FALSE)=B1610,"Y","N")</f>
        <v>Y</v>
      </c>
      <c r="D1610" s="5" t="str">
        <f>VLOOKUP(B1610,'[1]Current Slope List'!$A$29:$M$1904,2,FALSE)</f>
        <v>11SE-C/C598</v>
      </c>
      <c r="E1610" s="5">
        <f>VLOOKUP(B1610,'[1]Current Slope List'!$A$29:$M$1904,3,FALSE)</f>
        <v>0</v>
      </c>
      <c r="F1610" s="6" t="str">
        <f t="shared" si="50"/>
        <v>WHOLE</v>
      </c>
      <c r="G1610" s="6" t="str">
        <f>VLOOKUP(B1610,'[1]Current Slope List'!$A$29:$M$1904,4,FALSE)</f>
        <v>CP,ML&amp;Wch</v>
      </c>
      <c r="H1610" s="6" t="str">
        <f>VLOOKUP(B1610,'[1]Current Slope List'!$A$29:$M$1904,5,FALSE)</f>
        <v>Wch-S</v>
      </c>
      <c r="I1610" s="6" t="s">
        <v>2777</v>
      </c>
      <c r="K1610" s="6">
        <f>VLOOKUP(B1610,'[1]Current Slope List'!$A$29:$M$1904,11,FALSE)</f>
        <v>0</v>
      </c>
      <c r="L1610" s="5" t="s">
        <v>2831</v>
      </c>
      <c r="M1610" s="5" t="s">
        <v>2832</v>
      </c>
      <c r="N1610" s="5" t="s">
        <v>1851</v>
      </c>
      <c r="O1610" s="7" t="s">
        <v>46</v>
      </c>
      <c r="P1610" s="7" t="s">
        <v>2842</v>
      </c>
      <c r="Q1610" s="7" t="s">
        <v>2843</v>
      </c>
      <c r="R1610" s="7" t="s">
        <v>2844</v>
      </c>
      <c r="S1610" s="7" t="s">
        <v>2845</v>
      </c>
      <c r="T1610" s="7" t="s">
        <v>847</v>
      </c>
      <c r="U1610" s="7" t="s">
        <v>2846</v>
      </c>
      <c r="V1610" s="7" t="s">
        <v>2847</v>
      </c>
      <c r="W1610" s="7" t="s">
        <v>847</v>
      </c>
      <c r="X1610" s="7" t="s">
        <v>2473</v>
      </c>
      <c r="Y1610" s="6" t="s">
        <v>2848</v>
      </c>
      <c r="Z1610" s="6" t="s">
        <v>319</v>
      </c>
      <c r="AA1610" s="9" t="s">
        <v>116</v>
      </c>
      <c r="AB1610" s="9" t="s">
        <v>116</v>
      </c>
      <c r="AC1610" s="9" t="s">
        <v>116</v>
      </c>
      <c r="AD1610" s="9" t="s">
        <v>116</v>
      </c>
      <c r="AE1610" s="9" t="s">
        <v>49</v>
      </c>
      <c r="AF1610" s="5">
        <v>3</v>
      </c>
      <c r="AG1610" s="10">
        <f>VLOOKUP(B1610,[1]NPRS!$A$29:$O$1904,10,FALSE)</f>
        <v>0</v>
      </c>
      <c r="AH1610" s="5" t="s">
        <v>1698</v>
      </c>
      <c r="AI1610" s="6" t="str">
        <f>IF(VLOOKUP(B1610,'[1]intensive 2019'!$A$2:$E$145,1,TRUE)=B1610,"Y","N")</f>
        <v>N</v>
      </c>
      <c r="AJ1610" s="6" t="s">
        <v>50</v>
      </c>
      <c r="AK1610" s="5">
        <v>1</v>
      </c>
      <c r="AL1610" s="6" t="s">
        <v>50</v>
      </c>
      <c r="AM1610" s="6" t="s">
        <v>50</v>
      </c>
      <c r="AN1610" s="6" t="s">
        <v>50</v>
      </c>
      <c r="AO1610" s="6" t="s">
        <v>50</v>
      </c>
      <c r="AP1610" s="6" t="s">
        <v>50</v>
      </c>
    </row>
    <row r="1611" spans="1:42" hidden="1">
      <c r="A1611" s="5">
        <v>1610</v>
      </c>
      <c r="B1611" s="5" t="s">
        <v>2849</v>
      </c>
      <c r="C1611" s="6" t="str">
        <f>IF(VLOOKUP(B1611,'[1]Current Slope List'!$A$29:$M$1904,1,FALSE)=B1611,"Y","N")</f>
        <v>Y</v>
      </c>
      <c r="D1611" s="5" t="str">
        <f>VLOOKUP(B1611,'[1]Current Slope List'!$A$29:$M$1904,2,FALSE)</f>
        <v>11SE-C/CR599</v>
      </c>
      <c r="E1611" s="5">
        <f>VLOOKUP(B1611,'[1]Current Slope List'!$A$29:$M$1904,3,FALSE)</f>
        <v>0</v>
      </c>
      <c r="F1611" s="6" t="str">
        <f t="shared" si="50"/>
        <v>WHOLE</v>
      </c>
      <c r="G1611" s="6" t="str">
        <f>VLOOKUP(B1611,'[1]Current Slope List'!$A$29:$M$1904,4,FALSE)</f>
        <v>CP,ML&amp;Wch</v>
      </c>
      <c r="H1611" s="6" t="str">
        <f>VLOOKUP(B1611,'[1]Current Slope List'!$A$29:$M$1904,5,FALSE)</f>
        <v>Wch-S</v>
      </c>
      <c r="I1611" s="6" t="s">
        <v>2777</v>
      </c>
      <c r="K1611" s="6">
        <f>VLOOKUP(B1611,'[1]Current Slope List'!$A$29:$M$1904,11,FALSE)</f>
        <v>0</v>
      </c>
      <c r="L1611" s="5" t="s">
        <v>2831</v>
      </c>
      <c r="M1611" s="5" t="s">
        <v>2832</v>
      </c>
      <c r="N1611" s="5" t="s">
        <v>1851</v>
      </c>
      <c r="O1611" s="7" t="s">
        <v>46</v>
      </c>
      <c r="P1611" s="7">
        <v>35</v>
      </c>
      <c r="Q1611" s="7">
        <v>3</v>
      </c>
      <c r="R1611" s="7">
        <v>23</v>
      </c>
      <c r="S1611" s="7">
        <f t="shared" si="51"/>
        <v>69</v>
      </c>
      <c r="T1611" s="17">
        <v>0.1</v>
      </c>
      <c r="U1611" s="17">
        <v>0.8</v>
      </c>
      <c r="V1611" s="17">
        <v>0</v>
      </c>
      <c r="W1611" s="17">
        <v>0</v>
      </c>
      <c r="X1611" s="17">
        <v>0.1</v>
      </c>
      <c r="Y1611" s="6" t="s">
        <v>61</v>
      </c>
      <c r="Z1611" s="6" t="s">
        <v>62</v>
      </c>
      <c r="AA1611" s="9" t="s">
        <v>94</v>
      </c>
      <c r="AB1611" s="9" t="s">
        <v>271</v>
      </c>
      <c r="AC1611" s="9" t="s">
        <v>351</v>
      </c>
      <c r="AD1611" s="9" t="s">
        <v>1168</v>
      </c>
      <c r="AE1611" s="9" t="s">
        <v>62</v>
      </c>
      <c r="AF1611" s="5">
        <v>3</v>
      </c>
      <c r="AG1611" s="10">
        <f>VLOOKUP(B1611,[1]NPRS!$A$29:$O$1904,10,FALSE)</f>
        <v>0</v>
      </c>
      <c r="AH1611" s="5" t="s">
        <v>1698</v>
      </c>
      <c r="AI1611" s="6" t="str">
        <f>IF(VLOOKUP(B1611,'[1]intensive 2019'!$A$2:$E$145,1,TRUE)=B1611,"Y","N")</f>
        <v>N</v>
      </c>
      <c r="AJ1611" s="6" t="s">
        <v>50</v>
      </c>
      <c r="AK1611" s="5">
        <v>3</v>
      </c>
      <c r="AL1611" s="6" t="s">
        <v>50</v>
      </c>
      <c r="AM1611" s="6" t="s">
        <v>50</v>
      </c>
      <c r="AN1611" s="6" t="s">
        <v>50</v>
      </c>
      <c r="AO1611" s="6" t="s">
        <v>50</v>
      </c>
      <c r="AP1611" s="6" t="s">
        <v>50</v>
      </c>
    </row>
    <row r="1612" spans="1:42" hidden="1">
      <c r="A1612" s="5">
        <v>1611</v>
      </c>
      <c r="B1612" s="5" t="s">
        <v>2850</v>
      </c>
      <c r="C1612" s="6" t="str">
        <f>IF(VLOOKUP(B1612,'[1]Current Slope List'!$A$29:$M$1904,1,FALSE)=B1612,"Y","N")</f>
        <v>Y</v>
      </c>
      <c r="D1612" s="5" t="str">
        <f>VLOOKUP(B1612,'[1]Current Slope List'!$A$29:$M$1904,2,FALSE)</f>
        <v>11SE-C/C603</v>
      </c>
      <c r="E1612" s="5">
        <f>VLOOKUP(B1612,'[1]Current Slope List'!$A$29:$M$1904,3,FALSE)</f>
        <v>0</v>
      </c>
      <c r="F1612" s="6" t="str">
        <f t="shared" si="50"/>
        <v>WHOLE</v>
      </c>
      <c r="G1612" s="6" t="str">
        <f>VLOOKUP(B1612,'[1]Current Slope List'!$A$29:$M$1904,4,FALSE)</f>
        <v>CP,ML&amp;Wch</v>
      </c>
      <c r="H1612" s="6" t="str">
        <f>VLOOKUP(B1612,'[1]Current Slope List'!$A$29:$M$1904,5,FALSE)</f>
        <v>Wch-S</v>
      </c>
      <c r="I1612" s="6" t="s">
        <v>2777</v>
      </c>
      <c r="K1612" s="6">
        <f>VLOOKUP(B1612,'[1]Current Slope List'!$A$29:$M$1904,11,FALSE)</f>
        <v>0</v>
      </c>
      <c r="L1612" s="5" t="s">
        <v>2831</v>
      </c>
      <c r="M1612" s="5" t="s">
        <v>2832</v>
      </c>
      <c r="N1612" s="5" t="s">
        <v>1851</v>
      </c>
      <c r="O1612" s="7" t="s">
        <v>46</v>
      </c>
      <c r="P1612" s="7">
        <v>60</v>
      </c>
      <c r="Q1612" s="7">
        <v>20</v>
      </c>
      <c r="R1612" s="7">
        <v>70</v>
      </c>
      <c r="S1612" s="7">
        <f t="shared" si="51"/>
        <v>1400</v>
      </c>
      <c r="T1612" s="17">
        <v>0</v>
      </c>
      <c r="U1612" s="17">
        <v>0.5</v>
      </c>
      <c r="V1612" s="17">
        <v>0</v>
      </c>
      <c r="W1612" s="17">
        <v>0</v>
      </c>
      <c r="X1612" s="17">
        <v>0.5</v>
      </c>
      <c r="Y1612" s="6" t="s">
        <v>84</v>
      </c>
      <c r="Z1612" s="6" t="s">
        <v>62</v>
      </c>
      <c r="AA1612" s="9" t="s">
        <v>116</v>
      </c>
      <c r="AB1612" s="9" t="s">
        <v>116</v>
      </c>
      <c r="AC1612" s="9" t="s">
        <v>116</v>
      </c>
      <c r="AD1612" s="9" t="s">
        <v>116</v>
      </c>
      <c r="AE1612" s="9" t="s">
        <v>49</v>
      </c>
      <c r="AF1612" s="5">
        <v>3</v>
      </c>
      <c r="AG1612" s="10">
        <f>VLOOKUP(B1612,[1]NPRS!$A$29:$O$1904,10,FALSE)</f>
        <v>0</v>
      </c>
      <c r="AH1612" s="5" t="s">
        <v>1698</v>
      </c>
      <c r="AI1612" s="6" t="str">
        <f>IF(VLOOKUP(B1612,'[1]intensive 2019'!$A$2:$E$145,1,TRUE)=B1612,"Y","N")</f>
        <v>N</v>
      </c>
      <c r="AJ1612" s="6" t="s">
        <v>50</v>
      </c>
      <c r="AK1612" s="5">
        <v>12</v>
      </c>
      <c r="AL1612" s="6" t="s">
        <v>50</v>
      </c>
      <c r="AM1612" s="6" t="s">
        <v>50</v>
      </c>
      <c r="AN1612" s="6" t="s">
        <v>50</v>
      </c>
      <c r="AO1612" s="6" t="s">
        <v>50</v>
      </c>
      <c r="AP1612" s="6" t="s">
        <v>50</v>
      </c>
    </row>
    <row r="1613" spans="1:42" hidden="1">
      <c r="A1613" s="5">
        <v>1612</v>
      </c>
      <c r="B1613" s="5" t="s">
        <v>2851</v>
      </c>
      <c r="C1613" s="6" t="str">
        <f>IF(VLOOKUP(B1613,'[1]Current Slope List'!$A$29:$M$1904,1,FALSE)=B1613,"Y","N")</f>
        <v>Y</v>
      </c>
      <c r="D1613" s="5" t="str">
        <f>VLOOKUP(B1613,'[1]Current Slope List'!$A$29:$M$1904,2,FALSE)</f>
        <v>11SE-C/C604</v>
      </c>
      <c r="E1613" s="5">
        <f>VLOOKUP(B1613,'[1]Current Slope List'!$A$29:$M$1904,3,FALSE)</f>
        <v>0</v>
      </c>
      <c r="F1613" s="6" t="str">
        <f t="shared" si="50"/>
        <v>WHOLE</v>
      </c>
      <c r="G1613" s="6" t="str">
        <f>VLOOKUP(B1613,'[1]Current Slope List'!$A$29:$M$1904,4,FALSE)</f>
        <v>CP,ML&amp;Wch</v>
      </c>
      <c r="H1613" s="6" t="str">
        <f>VLOOKUP(B1613,'[1]Current Slope List'!$A$29:$M$1904,5,FALSE)</f>
        <v>Wch-S</v>
      </c>
      <c r="I1613" s="6" t="s">
        <v>2777</v>
      </c>
      <c r="K1613" s="6">
        <f>VLOOKUP(B1613,'[1]Current Slope List'!$A$29:$M$1904,11,FALSE)</f>
        <v>0</v>
      </c>
      <c r="L1613" s="5" t="s">
        <v>2831</v>
      </c>
      <c r="M1613" s="5" t="s">
        <v>2832</v>
      </c>
      <c r="N1613" s="5" t="s">
        <v>1851</v>
      </c>
      <c r="O1613" s="7" t="s">
        <v>46</v>
      </c>
      <c r="P1613" s="7">
        <v>58</v>
      </c>
      <c r="Q1613" s="7">
        <v>5</v>
      </c>
      <c r="R1613" s="7">
        <v>33</v>
      </c>
      <c r="S1613" s="7">
        <f t="shared" si="51"/>
        <v>165</v>
      </c>
      <c r="T1613" s="17">
        <v>0</v>
      </c>
      <c r="U1613" s="17">
        <v>0.05</v>
      </c>
      <c r="V1613" s="17">
        <v>0.7</v>
      </c>
      <c r="W1613" s="17">
        <v>0</v>
      </c>
      <c r="X1613" s="17">
        <v>0.25</v>
      </c>
      <c r="Y1613" s="6" t="s">
        <v>1701</v>
      </c>
      <c r="Z1613" s="6" t="s">
        <v>72</v>
      </c>
      <c r="AA1613" s="9" t="s">
        <v>116</v>
      </c>
      <c r="AB1613" s="9" t="s">
        <v>116</v>
      </c>
      <c r="AC1613" s="9" t="s">
        <v>116</v>
      </c>
      <c r="AD1613" s="9" t="s">
        <v>116</v>
      </c>
      <c r="AE1613" s="9" t="s">
        <v>49</v>
      </c>
      <c r="AF1613" s="5">
        <v>3</v>
      </c>
      <c r="AG1613" s="10">
        <f>VLOOKUP(B1613,[1]NPRS!$A$29:$O$1904,10,FALSE)</f>
        <v>0</v>
      </c>
      <c r="AH1613" s="5" t="s">
        <v>1698</v>
      </c>
      <c r="AI1613" s="6" t="str">
        <f>IF(VLOOKUP(B1613,'[1]intensive 2019'!$A$2:$E$145,1,TRUE)=B1613,"Y","N")</f>
        <v>N</v>
      </c>
      <c r="AJ1613" s="6" t="s">
        <v>50</v>
      </c>
      <c r="AK1613" s="5">
        <v>7</v>
      </c>
      <c r="AL1613" s="6" t="s">
        <v>50</v>
      </c>
      <c r="AM1613" s="6" t="s">
        <v>50</v>
      </c>
      <c r="AN1613" s="6" t="s">
        <v>50</v>
      </c>
      <c r="AO1613" s="6" t="s">
        <v>50</v>
      </c>
      <c r="AP1613" s="6" t="s">
        <v>50</v>
      </c>
    </row>
    <row r="1614" spans="1:42" hidden="1">
      <c r="A1614" s="5">
        <v>1613</v>
      </c>
      <c r="B1614" s="5" t="s">
        <v>2852</v>
      </c>
      <c r="C1614" s="6" t="str">
        <f>IF(VLOOKUP(B1614,'[1]Current Slope List'!$A$29:$M$1904,1,FALSE)=B1614,"Y","N")</f>
        <v>Y</v>
      </c>
      <c r="D1614" s="5" t="str">
        <f>VLOOKUP(B1614,'[1]Current Slope List'!$A$29:$M$1904,2,FALSE)</f>
        <v>11SE-C/C608</v>
      </c>
      <c r="E1614" s="5">
        <f>VLOOKUP(B1614,'[1]Current Slope List'!$A$29:$M$1904,3,FALSE)</f>
        <v>0</v>
      </c>
      <c r="F1614" s="6" t="str">
        <f t="shared" si="50"/>
        <v>WHOLE</v>
      </c>
      <c r="G1614" s="6" t="str">
        <f>VLOOKUP(B1614,'[1]Current Slope List'!$A$29:$M$1904,4,FALSE)</f>
        <v>CP,ML&amp;Wch</v>
      </c>
      <c r="H1614" s="6" t="str">
        <f>VLOOKUP(B1614,'[1]Current Slope List'!$A$29:$M$1904,5,FALSE)</f>
        <v>Wch-S</v>
      </c>
      <c r="I1614" s="6" t="s">
        <v>2777</v>
      </c>
      <c r="K1614" s="6">
        <f>VLOOKUP(B1614,'[1]Current Slope List'!$A$29:$M$1904,11,FALSE)</f>
        <v>0</v>
      </c>
      <c r="L1614" s="5" t="s">
        <v>2831</v>
      </c>
      <c r="M1614" s="5" t="s">
        <v>2832</v>
      </c>
      <c r="N1614" s="5" t="s">
        <v>1851</v>
      </c>
      <c r="O1614" s="7" t="s">
        <v>46</v>
      </c>
      <c r="P1614" s="7">
        <v>70</v>
      </c>
      <c r="Q1614" s="7">
        <v>3</v>
      </c>
      <c r="R1614" s="7">
        <v>20</v>
      </c>
      <c r="S1614" s="7">
        <f t="shared" si="51"/>
        <v>60</v>
      </c>
      <c r="T1614" s="17">
        <v>0</v>
      </c>
      <c r="U1614" s="17">
        <v>1</v>
      </c>
      <c r="V1614" s="17">
        <v>0</v>
      </c>
      <c r="W1614" s="17">
        <v>0</v>
      </c>
      <c r="X1614" s="17">
        <v>0</v>
      </c>
      <c r="Y1614" s="6" t="s">
        <v>61</v>
      </c>
      <c r="Z1614" s="6" t="s">
        <v>62</v>
      </c>
      <c r="AA1614" s="9" t="s">
        <v>116</v>
      </c>
      <c r="AB1614" s="9" t="s">
        <v>116</v>
      </c>
      <c r="AC1614" s="9" t="s">
        <v>116</v>
      </c>
      <c r="AD1614" s="9" t="s">
        <v>116</v>
      </c>
      <c r="AE1614" s="9" t="s">
        <v>49</v>
      </c>
      <c r="AF1614" s="5">
        <v>3</v>
      </c>
      <c r="AG1614" s="10">
        <f>VLOOKUP(B1614,[1]NPRS!$A$29:$O$1904,10,FALSE)</f>
        <v>0</v>
      </c>
      <c r="AH1614" s="5" t="s">
        <v>1698</v>
      </c>
      <c r="AI1614" s="6" t="str">
        <f>IF(VLOOKUP(B1614,'[1]intensive 2019'!$A$2:$E$145,1,TRUE)=B1614,"Y","N")</f>
        <v>N</v>
      </c>
      <c r="AJ1614" s="6" t="s">
        <v>50</v>
      </c>
      <c r="AK1614" s="5">
        <v>7</v>
      </c>
      <c r="AL1614" s="6" t="s">
        <v>50</v>
      </c>
      <c r="AM1614" s="6" t="s">
        <v>50</v>
      </c>
      <c r="AN1614" s="6" t="s">
        <v>50</v>
      </c>
      <c r="AO1614" s="6" t="s">
        <v>50</v>
      </c>
      <c r="AP1614" s="6" t="s">
        <v>50</v>
      </c>
    </row>
    <row r="1615" spans="1:42" hidden="1">
      <c r="A1615" s="5">
        <v>1614</v>
      </c>
      <c r="B1615" s="5" t="s">
        <v>2853</v>
      </c>
      <c r="C1615" s="6" t="str">
        <f>IF(VLOOKUP(B1615,'[1]Current Slope List'!$A$29:$M$1904,1,FALSE)=B1615,"Y","N")</f>
        <v>Y</v>
      </c>
      <c r="D1615" s="5" t="str">
        <f>VLOOKUP(B1615,'[1]Current Slope List'!$A$29:$M$1904,2,FALSE)</f>
        <v>11SE-C/C612</v>
      </c>
      <c r="E1615" s="5">
        <f>VLOOKUP(B1615,'[1]Current Slope List'!$A$29:$M$1904,3,FALSE)</f>
        <v>0</v>
      </c>
      <c r="F1615" s="6" t="str">
        <f t="shared" si="50"/>
        <v>WHOLE</v>
      </c>
      <c r="G1615" s="6" t="str">
        <f>VLOOKUP(B1615,'[1]Current Slope List'!$A$29:$M$1904,4,FALSE)</f>
        <v>CP,ML&amp;Wch</v>
      </c>
      <c r="H1615" s="6" t="str">
        <f>VLOOKUP(B1615,'[1]Current Slope List'!$A$29:$M$1904,5,FALSE)</f>
        <v>Wch-S</v>
      </c>
      <c r="I1615" s="6" t="s">
        <v>2777</v>
      </c>
      <c r="K1615" s="6">
        <f>VLOOKUP(B1615,'[1]Current Slope List'!$A$29:$M$1904,11,FALSE)</f>
        <v>0</v>
      </c>
      <c r="L1615" s="5" t="s">
        <v>2831</v>
      </c>
      <c r="M1615" s="5" t="s">
        <v>2832</v>
      </c>
      <c r="N1615" s="5" t="s">
        <v>1851</v>
      </c>
      <c r="O1615" s="7" t="s">
        <v>46</v>
      </c>
      <c r="P1615" s="7">
        <v>50</v>
      </c>
      <c r="Q1615" s="7">
        <v>7.4</v>
      </c>
      <c r="R1615" s="7">
        <v>83</v>
      </c>
      <c r="S1615" s="7">
        <f t="shared" si="51"/>
        <v>614.20000000000005</v>
      </c>
      <c r="T1615" s="17">
        <v>0</v>
      </c>
      <c r="U1615" s="17">
        <v>0.05</v>
      </c>
      <c r="V1615" s="17">
        <v>0.05</v>
      </c>
      <c r="W1615" s="17">
        <v>0.25</v>
      </c>
      <c r="X1615" s="17">
        <v>0.65</v>
      </c>
      <c r="Y1615" s="6" t="s">
        <v>61</v>
      </c>
      <c r="Z1615" s="6" t="s">
        <v>62</v>
      </c>
      <c r="AA1615" s="9" t="s">
        <v>116</v>
      </c>
      <c r="AB1615" s="9" t="s">
        <v>116</v>
      </c>
      <c r="AC1615" s="9" t="s">
        <v>116</v>
      </c>
      <c r="AD1615" s="9" t="s">
        <v>116</v>
      </c>
      <c r="AE1615" s="9" t="s">
        <v>49</v>
      </c>
      <c r="AF1615" s="5">
        <v>3</v>
      </c>
      <c r="AG1615" s="10">
        <f>VLOOKUP(B1615,[1]NPRS!$A$29:$O$1904,10,FALSE)</f>
        <v>0.01</v>
      </c>
      <c r="AH1615" s="5" t="s">
        <v>1698</v>
      </c>
      <c r="AI1615" s="6" t="str">
        <f>IF(VLOOKUP(B1615,'[1]intensive 2019'!$A$2:$E$145,1,TRUE)=B1615,"Y","N")</f>
        <v>N</v>
      </c>
      <c r="AJ1615" s="6" t="s">
        <v>50</v>
      </c>
      <c r="AK1615" s="5">
        <v>8</v>
      </c>
      <c r="AL1615" s="6" t="s">
        <v>50</v>
      </c>
      <c r="AM1615" s="6" t="s">
        <v>50</v>
      </c>
      <c r="AN1615" s="6" t="s">
        <v>50</v>
      </c>
      <c r="AO1615" s="6" t="s">
        <v>50</v>
      </c>
      <c r="AP1615" s="6" t="s">
        <v>50</v>
      </c>
    </row>
    <row r="1616" spans="1:42" hidden="1">
      <c r="A1616" s="5">
        <v>1615</v>
      </c>
      <c r="B1616" s="5" t="s">
        <v>2854</v>
      </c>
      <c r="C1616" s="6" t="str">
        <f>IF(VLOOKUP(B1616,'[1]Current Slope List'!$A$29:$M$1904,1,FALSE)=B1616,"Y","N")</f>
        <v>Y</v>
      </c>
      <c r="D1616" s="5" t="str">
        <f>VLOOKUP(B1616,'[1]Current Slope List'!$A$29:$M$1904,2,FALSE)</f>
        <v>11SE-C/C614</v>
      </c>
      <c r="E1616" s="5">
        <f>VLOOKUP(B1616,'[1]Current Slope List'!$A$29:$M$1904,3,FALSE)</f>
        <v>0</v>
      </c>
      <c r="F1616" s="6" t="str">
        <f t="shared" si="50"/>
        <v>WHOLE</v>
      </c>
      <c r="G1616" s="6" t="str">
        <f>VLOOKUP(B1616,'[1]Current Slope List'!$A$29:$M$1904,4,FALSE)</f>
        <v>CP,ML&amp;Wch</v>
      </c>
      <c r="H1616" s="6" t="str">
        <f>VLOOKUP(B1616,'[1]Current Slope List'!$A$29:$M$1904,5,FALSE)</f>
        <v>Wch-S</v>
      </c>
      <c r="I1616" s="6" t="s">
        <v>2777</v>
      </c>
      <c r="K1616" s="6">
        <f>VLOOKUP(B1616,'[1]Current Slope List'!$A$29:$M$1904,11,FALSE)</f>
        <v>0</v>
      </c>
      <c r="L1616" s="5" t="s">
        <v>2831</v>
      </c>
      <c r="M1616" s="5" t="s">
        <v>2832</v>
      </c>
      <c r="N1616" s="5" t="s">
        <v>1851</v>
      </c>
      <c r="O1616" s="7" t="s">
        <v>46</v>
      </c>
      <c r="P1616" s="7">
        <v>55</v>
      </c>
      <c r="Q1616" s="7">
        <v>5.3</v>
      </c>
      <c r="R1616" s="7">
        <v>50</v>
      </c>
      <c r="S1616" s="7">
        <f t="shared" si="51"/>
        <v>265</v>
      </c>
      <c r="T1616" s="17">
        <v>0</v>
      </c>
      <c r="U1616" s="17">
        <v>0</v>
      </c>
      <c r="V1616" s="17">
        <v>0</v>
      </c>
      <c r="W1616" s="17">
        <v>0</v>
      </c>
      <c r="X1616" s="17">
        <v>1</v>
      </c>
      <c r="Y1616" s="6" t="s">
        <v>61</v>
      </c>
      <c r="Z1616" s="6" t="s">
        <v>62</v>
      </c>
      <c r="AA1616" s="9" t="s">
        <v>116</v>
      </c>
      <c r="AB1616" s="9" t="s">
        <v>116</v>
      </c>
      <c r="AC1616" s="9" t="s">
        <v>116</v>
      </c>
      <c r="AD1616" s="9" t="s">
        <v>116</v>
      </c>
      <c r="AE1616" s="9" t="s">
        <v>49</v>
      </c>
      <c r="AF1616" s="5">
        <v>3</v>
      </c>
      <c r="AG1616" s="10">
        <f>VLOOKUP(B1616,[1]NPRS!$A$29:$O$1904,10,FALSE)</f>
        <v>0.11</v>
      </c>
      <c r="AH1616" s="5" t="s">
        <v>1728</v>
      </c>
      <c r="AI1616" s="6" t="str">
        <f>IF(VLOOKUP(B1616,'[1]intensive 2019'!$A$2:$E$145,1,TRUE)=B1616,"Y","N")</f>
        <v>N</v>
      </c>
      <c r="AJ1616" s="6" t="s">
        <v>50</v>
      </c>
      <c r="AL1616" s="6" t="s">
        <v>50</v>
      </c>
      <c r="AM1616" s="6" t="s">
        <v>50</v>
      </c>
      <c r="AN1616" s="6" t="s">
        <v>50</v>
      </c>
      <c r="AO1616" s="6" t="s">
        <v>50</v>
      </c>
      <c r="AP1616" s="6" t="s">
        <v>50</v>
      </c>
    </row>
    <row r="1617" spans="1:42" hidden="1">
      <c r="A1617" s="5">
        <v>1616</v>
      </c>
      <c r="B1617" s="5" t="s">
        <v>2855</v>
      </c>
      <c r="C1617" s="6" t="str">
        <f>IF(VLOOKUP(B1617,'[1]Current Slope List'!$A$29:$M$1904,1,FALSE)=B1617,"Y","N")</f>
        <v>Y</v>
      </c>
      <c r="D1617" s="5" t="str">
        <f>VLOOKUP(B1617,'[1]Current Slope List'!$A$29:$M$1904,2,FALSE)</f>
        <v>11SE-C/C640</v>
      </c>
      <c r="E1617" s="5">
        <f>VLOOKUP(B1617,'[1]Current Slope List'!$A$29:$M$1904,3,FALSE)</f>
        <v>0</v>
      </c>
      <c r="F1617" s="6" t="str">
        <f t="shared" si="50"/>
        <v>WHOLE</v>
      </c>
      <c r="G1617" s="6" t="str">
        <f>VLOOKUP(B1617,'[1]Current Slope List'!$A$29:$M$1904,4,FALSE)</f>
        <v>CP,ML&amp;Wch</v>
      </c>
      <c r="H1617" s="6" t="str">
        <f>VLOOKUP(B1617,'[1]Current Slope List'!$A$29:$M$1904,5,FALSE)</f>
        <v>Wch-S</v>
      </c>
      <c r="I1617" s="6" t="s">
        <v>2777</v>
      </c>
      <c r="K1617" s="6">
        <f>VLOOKUP(B1617,'[1]Current Slope List'!$A$29:$M$1904,11,FALSE)</f>
        <v>0</v>
      </c>
      <c r="L1617" s="5" t="s">
        <v>2831</v>
      </c>
      <c r="M1617" s="5" t="s">
        <v>2832</v>
      </c>
      <c r="N1617" s="5" t="s">
        <v>1851</v>
      </c>
      <c r="O1617" s="7" t="s">
        <v>46</v>
      </c>
      <c r="P1617" s="7">
        <v>80</v>
      </c>
      <c r="Q1617" s="7">
        <v>9</v>
      </c>
      <c r="R1617" s="7">
        <v>35</v>
      </c>
      <c r="S1617" s="7">
        <f t="shared" si="51"/>
        <v>315</v>
      </c>
      <c r="T1617" s="17">
        <v>0</v>
      </c>
      <c r="U1617" s="17">
        <v>1</v>
      </c>
      <c r="V1617" s="17">
        <v>0</v>
      </c>
      <c r="W1617" s="17">
        <v>0</v>
      </c>
      <c r="X1617" s="17">
        <v>0</v>
      </c>
      <c r="Y1617" s="6" t="s">
        <v>1701</v>
      </c>
      <c r="Z1617" s="6" t="s">
        <v>62</v>
      </c>
      <c r="AA1617" s="9" t="s">
        <v>116</v>
      </c>
      <c r="AB1617" s="9" t="s">
        <v>116</v>
      </c>
      <c r="AC1617" s="9" t="s">
        <v>116</v>
      </c>
      <c r="AD1617" s="9" t="s">
        <v>116</v>
      </c>
      <c r="AE1617" s="9" t="s">
        <v>49</v>
      </c>
      <c r="AF1617" s="5">
        <v>3</v>
      </c>
      <c r="AG1617" s="10">
        <f>VLOOKUP(B1617,[1]NPRS!$A$29:$O$1904,10,FALSE)</f>
        <v>0.01</v>
      </c>
      <c r="AH1617" s="5" t="s">
        <v>1698</v>
      </c>
      <c r="AI1617" s="6" t="str">
        <f>IF(VLOOKUP(B1617,'[1]intensive 2019'!$A$2:$E$145,1,TRUE)=B1617,"Y","N")</f>
        <v>N</v>
      </c>
      <c r="AJ1617" s="6" t="s">
        <v>50</v>
      </c>
      <c r="AK1617" s="5">
        <v>6</v>
      </c>
      <c r="AL1617" s="6" t="s">
        <v>50</v>
      </c>
      <c r="AM1617" s="6" t="s">
        <v>50</v>
      </c>
      <c r="AN1617" s="6" t="s">
        <v>50</v>
      </c>
      <c r="AO1617" s="6" t="s">
        <v>50</v>
      </c>
      <c r="AP1617" s="6" t="s">
        <v>50</v>
      </c>
    </row>
    <row r="1618" spans="1:42" hidden="1">
      <c r="A1618" s="5">
        <v>1617</v>
      </c>
      <c r="B1618" s="5" t="s">
        <v>2856</v>
      </c>
      <c r="C1618" s="6" t="str">
        <f>IF(VLOOKUP(B1618,'[1]Current Slope List'!$A$29:$M$1904,1,FALSE)=B1618,"Y","N")</f>
        <v>Y</v>
      </c>
      <c r="D1618" s="5" t="str">
        <f>VLOOKUP(B1618,'[1]Current Slope List'!$A$29:$M$1904,2,FALSE)</f>
        <v>11SE-C/C641</v>
      </c>
      <c r="E1618" s="5">
        <f>VLOOKUP(B1618,'[1]Current Slope List'!$A$29:$M$1904,3,FALSE)</f>
        <v>0</v>
      </c>
      <c r="F1618" s="6" t="str">
        <f t="shared" si="50"/>
        <v>WHOLE</v>
      </c>
      <c r="G1618" s="6" t="str">
        <f>VLOOKUP(B1618,'[1]Current Slope List'!$A$29:$M$1904,4,FALSE)</f>
        <v>CP,ML&amp;Wch</v>
      </c>
      <c r="H1618" s="6" t="str">
        <f>VLOOKUP(B1618,'[1]Current Slope List'!$A$29:$M$1904,5,FALSE)</f>
        <v>Wch-S</v>
      </c>
      <c r="I1618" s="6" t="s">
        <v>2777</v>
      </c>
      <c r="K1618" s="6">
        <f>VLOOKUP(B1618,'[1]Current Slope List'!$A$29:$M$1904,11,FALSE)</f>
        <v>0</v>
      </c>
      <c r="L1618" s="5" t="s">
        <v>2831</v>
      </c>
      <c r="M1618" s="5" t="s">
        <v>2832</v>
      </c>
      <c r="N1618" s="5" t="s">
        <v>1851</v>
      </c>
      <c r="O1618" s="7" t="s">
        <v>46</v>
      </c>
      <c r="P1618" s="7">
        <v>60</v>
      </c>
      <c r="Q1618" s="7">
        <v>10</v>
      </c>
      <c r="R1618" s="7">
        <v>40</v>
      </c>
      <c r="S1618" s="7">
        <f t="shared" si="51"/>
        <v>400</v>
      </c>
      <c r="T1618" s="17">
        <v>0</v>
      </c>
      <c r="U1618" s="17">
        <v>0.5</v>
      </c>
      <c r="V1618" s="17">
        <v>0</v>
      </c>
      <c r="W1618" s="17">
        <v>0.5</v>
      </c>
      <c r="X1618" s="17">
        <v>0</v>
      </c>
      <c r="Y1618" s="6" t="s">
        <v>61</v>
      </c>
      <c r="Z1618" s="6" t="s">
        <v>72</v>
      </c>
      <c r="AA1618" s="9" t="s">
        <v>116</v>
      </c>
      <c r="AB1618" s="9" t="s">
        <v>116</v>
      </c>
      <c r="AC1618" s="9" t="s">
        <v>116</v>
      </c>
      <c r="AD1618" s="9" t="s">
        <v>116</v>
      </c>
      <c r="AE1618" s="9" t="s">
        <v>49</v>
      </c>
      <c r="AF1618" s="5">
        <v>3</v>
      </c>
      <c r="AG1618" s="10">
        <f>VLOOKUP(B1618,[1]NPRS!$A$29:$O$1904,10,FALSE)</f>
        <v>0.05</v>
      </c>
      <c r="AH1618" s="5" t="s">
        <v>1698</v>
      </c>
      <c r="AI1618" s="6" t="str">
        <f>IF(VLOOKUP(B1618,'[1]intensive 2019'!$A$2:$E$145,1,TRUE)=B1618,"Y","N")</f>
        <v>N</v>
      </c>
      <c r="AJ1618" s="6" t="s">
        <v>50</v>
      </c>
      <c r="AK1618" s="5">
        <v>14</v>
      </c>
      <c r="AL1618" s="6" t="s">
        <v>50</v>
      </c>
      <c r="AM1618" s="6" t="s">
        <v>50</v>
      </c>
      <c r="AN1618" s="6" t="s">
        <v>50</v>
      </c>
      <c r="AO1618" s="6" t="s">
        <v>50</v>
      </c>
      <c r="AP1618" s="6" t="s">
        <v>50</v>
      </c>
    </row>
    <row r="1619" spans="1:42" hidden="1">
      <c r="A1619" s="5">
        <v>1618</v>
      </c>
      <c r="B1619" s="5" t="s">
        <v>2857</v>
      </c>
      <c r="C1619" s="6" t="str">
        <f>IF(VLOOKUP(B1619,'[1]Current Slope List'!$A$29:$M$1904,1,FALSE)=B1619,"Y","N")</f>
        <v>Y</v>
      </c>
      <c r="D1619" s="5" t="str">
        <f>VLOOKUP(B1619,'[1]Current Slope List'!$A$29:$M$1904,2,FALSE)</f>
        <v>11SE-C/C642</v>
      </c>
      <c r="E1619" s="5">
        <f>VLOOKUP(B1619,'[1]Current Slope List'!$A$29:$M$1904,3,FALSE)</f>
        <v>0</v>
      </c>
      <c r="F1619" s="6" t="str">
        <f t="shared" si="50"/>
        <v>WHOLE</v>
      </c>
      <c r="G1619" s="6" t="str">
        <f>VLOOKUP(B1619,'[1]Current Slope List'!$A$29:$M$1904,4,FALSE)</f>
        <v>CP,ML&amp;Wch</v>
      </c>
      <c r="H1619" s="6" t="str">
        <f>VLOOKUP(B1619,'[1]Current Slope List'!$A$29:$M$1904,5,FALSE)</f>
        <v>Wch-S</v>
      </c>
      <c r="I1619" s="6" t="s">
        <v>2777</v>
      </c>
      <c r="K1619" s="6">
        <f>VLOOKUP(B1619,'[1]Current Slope List'!$A$29:$M$1904,11,FALSE)</f>
        <v>0</v>
      </c>
      <c r="L1619" s="5" t="s">
        <v>2831</v>
      </c>
      <c r="M1619" s="5" t="s">
        <v>2832</v>
      </c>
      <c r="N1619" s="5" t="s">
        <v>1851</v>
      </c>
      <c r="O1619" s="7" t="s">
        <v>46</v>
      </c>
      <c r="P1619" s="7">
        <v>50</v>
      </c>
      <c r="Q1619" s="7">
        <v>19</v>
      </c>
      <c r="R1619" s="7">
        <v>62</v>
      </c>
      <c r="S1619" s="7">
        <f t="shared" si="51"/>
        <v>1178</v>
      </c>
      <c r="T1619" s="17">
        <v>0</v>
      </c>
      <c r="U1619" s="17">
        <v>0.6</v>
      </c>
      <c r="V1619" s="17">
        <v>0</v>
      </c>
      <c r="W1619" s="17">
        <v>0.4</v>
      </c>
      <c r="X1619" s="17">
        <v>0</v>
      </c>
      <c r="Y1619" s="6" t="s">
        <v>61</v>
      </c>
      <c r="Z1619" s="6" t="s">
        <v>72</v>
      </c>
      <c r="AA1619" s="9" t="s">
        <v>116</v>
      </c>
      <c r="AB1619" s="9" t="s">
        <v>116</v>
      </c>
      <c r="AC1619" s="9" t="s">
        <v>116</v>
      </c>
      <c r="AD1619" s="9" t="s">
        <v>116</v>
      </c>
      <c r="AE1619" s="9" t="s">
        <v>49</v>
      </c>
      <c r="AF1619" s="5">
        <v>3</v>
      </c>
      <c r="AG1619" s="10">
        <f>VLOOKUP(B1619,[1]NPRS!$A$29:$O$1904,10,FALSE)</f>
        <v>0.05</v>
      </c>
      <c r="AH1619" s="5" t="s">
        <v>1698</v>
      </c>
      <c r="AI1619" s="6" t="str">
        <f>IF(VLOOKUP(B1619,'[1]intensive 2019'!$A$2:$E$145,1,TRUE)=B1619,"Y","N")</f>
        <v>N</v>
      </c>
      <c r="AJ1619" s="6" t="s">
        <v>50</v>
      </c>
      <c r="AK1619" s="5">
        <v>6</v>
      </c>
      <c r="AL1619" s="6" t="s">
        <v>50</v>
      </c>
      <c r="AM1619" s="6" t="s">
        <v>50</v>
      </c>
      <c r="AN1619" s="6" t="s">
        <v>50</v>
      </c>
      <c r="AO1619" s="6" t="s">
        <v>50</v>
      </c>
      <c r="AP1619" s="6" t="s">
        <v>50</v>
      </c>
    </row>
    <row r="1620" spans="1:42" hidden="1">
      <c r="A1620" s="5">
        <v>1619</v>
      </c>
      <c r="B1620" s="5" t="s">
        <v>2858</v>
      </c>
      <c r="C1620" s="6" t="str">
        <f>IF(VLOOKUP(B1620,'[1]Current Slope List'!$A$29:$M$1904,1,FALSE)=B1620,"Y","N")</f>
        <v>Y</v>
      </c>
      <c r="D1620" s="5" t="str">
        <f>VLOOKUP(B1620,'[1]Current Slope List'!$A$29:$M$1904,2,FALSE)</f>
        <v>11SE-C/C643</v>
      </c>
      <c r="E1620" s="5">
        <f>VLOOKUP(B1620,'[1]Current Slope List'!$A$29:$M$1904,3,FALSE)</f>
        <v>0</v>
      </c>
      <c r="F1620" s="6" t="str">
        <f t="shared" si="50"/>
        <v>WHOLE</v>
      </c>
      <c r="G1620" s="6" t="str">
        <f>VLOOKUP(B1620,'[1]Current Slope List'!$A$29:$M$1904,4,FALSE)</f>
        <v>CP,ML&amp;Wch</v>
      </c>
      <c r="H1620" s="6" t="str">
        <f>VLOOKUP(B1620,'[1]Current Slope List'!$A$29:$M$1904,5,FALSE)</f>
        <v>Wch-S</v>
      </c>
      <c r="I1620" s="6" t="s">
        <v>2777</v>
      </c>
      <c r="K1620" s="6">
        <f>VLOOKUP(B1620,'[1]Current Slope List'!$A$29:$M$1904,11,FALSE)</f>
        <v>0</v>
      </c>
      <c r="L1620" s="5" t="s">
        <v>2831</v>
      </c>
      <c r="M1620" s="5" t="s">
        <v>2832</v>
      </c>
      <c r="N1620" s="5" t="s">
        <v>1851</v>
      </c>
      <c r="O1620" s="7" t="s">
        <v>125</v>
      </c>
      <c r="P1620" s="7">
        <v>70</v>
      </c>
      <c r="Q1620" s="7">
        <v>5</v>
      </c>
      <c r="R1620" s="7">
        <v>15</v>
      </c>
      <c r="S1620" s="7">
        <f t="shared" si="51"/>
        <v>75</v>
      </c>
      <c r="T1620" s="17">
        <v>0</v>
      </c>
      <c r="U1620" s="17">
        <v>0.95</v>
      </c>
      <c r="V1620" s="17">
        <v>0</v>
      </c>
      <c r="W1620" s="17">
        <v>0.05</v>
      </c>
      <c r="X1620" s="17">
        <v>0</v>
      </c>
      <c r="Y1620" s="6" t="s">
        <v>61</v>
      </c>
      <c r="Z1620" s="6" t="s">
        <v>62</v>
      </c>
      <c r="AA1620" s="9" t="s">
        <v>116</v>
      </c>
      <c r="AB1620" s="9" t="s">
        <v>116</v>
      </c>
      <c r="AC1620" s="9" t="s">
        <v>116</v>
      </c>
      <c r="AD1620" s="9" t="s">
        <v>116</v>
      </c>
      <c r="AE1620" s="9" t="s">
        <v>49</v>
      </c>
      <c r="AF1620" s="5">
        <v>3</v>
      </c>
      <c r="AG1620" s="10">
        <f>VLOOKUP(B1620,[1]NPRS!$A$29:$O$1904,10,FALSE)</f>
        <v>0</v>
      </c>
      <c r="AH1620" s="5" t="s">
        <v>1698</v>
      </c>
      <c r="AI1620" s="6" t="str">
        <f>IF(VLOOKUP(B1620,'[1]intensive 2019'!$A$2:$E$145,1,TRUE)=B1620,"Y","N")</f>
        <v>N</v>
      </c>
      <c r="AJ1620" s="6" t="s">
        <v>50</v>
      </c>
      <c r="AK1620" s="5">
        <v>1</v>
      </c>
      <c r="AL1620" s="6" t="s">
        <v>50</v>
      </c>
      <c r="AM1620" s="6" t="s">
        <v>50</v>
      </c>
      <c r="AN1620" s="6" t="s">
        <v>50</v>
      </c>
      <c r="AO1620" s="6" t="s">
        <v>50</v>
      </c>
      <c r="AP1620" s="6" t="s">
        <v>50</v>
      </c>
    </row>
    <row r="1621" spans="1:42" hidden="1">
      <c r="A1621" s="5">
        <v>1620</v>
      </c>
      <c r="B1621" s="5" t="s">
        <v>2859</v>
      </c>
      <c r="C1621" s="6" t="str">
        <f>IF(VLOOKUP(B1621,'[1]Current Slope List'!$A$29:$M$1904,1,FALSE)=B1621,"Y","N")</f>
        <v>Y</v>
      </c>
      <c r="D1621" s="5" t="str">
        <f>VLOOKUP(B1621,'[1]Current Slope List'!$A$29:$M$1904,2,FALSE)</f>
        <v>11SE-C/C644</v>
      </c>
      <c r="E1621" s="5">
        <f>VLOOKUP(B1621,'[1]Current Slope List'!$A$29:$M$1904,3,FALSE)</f>
        <v>0</v>
      </c>
      <c r="F1621" s="6" t="str">
        <f t="shared" si="50"/>
        <v>WHOLE</v>
      </c>
      <c r="G1621" s="6" t="str">
        <f>VLOOKUP(B1621,'[1]Current Slope List'!$A$29:$M$1904,4,FALSE)</f>
        <v>CP,ML&amp;Wch</v>
      </c>
      <c r="H1621" s="6" t="str">
        <f>VLOOKUP(B1621,'[1]Current Slope List'!$A$29:$M$1904,5,FALSE)</f>
        <v>Wch-S</v>
      </c>
      <c r="I1621" s="6" t="s">
        <v>2777</v>
      </c>
      <c r="K1621" s="6">
        <f>VLOOKUP(B1621,'[1]Current Slope List'!$A$29:$M$1904,11,FALSE)</f>
        <v>0</v>
      </c>
      <c r="L1621" s="5" t="s">
        <v>2831</v>
      </c>
      <c r="M1621" s="5" t="s">
        <v>2832</v>
      </c>
      <c r="N1621" s="5" t="s">
        <v>1851</v>
      </c>
      <c r="O1621" s="7" t="s">
        <v>46</v>
      </c>
      <c r="P1621" s="7">
        <v>55</v>
      </c>
      <c r="Q1621" s="7">
        <v>12.5</v>
      </c>
      <c r="R1621" s="7">
        <v>80</v>
      </c>
      <c r="S1621" s="7">
        <f t="shared" si="51"/>
        <v>1000</v>
      </c>
      <c r="T1621" s="17">
        <v>0</v>
      </c>
      <c r="U1621" s="17">
        <v>0</v>
      </c>
      <c r="V1621" s="17">
        <v>0</v>
      </c>
      <c r="W1621" s="17">
        <v>0</v>
      </c>
      <c r="X1621" s="17">
        <v>1</v>
      </c>
      <c r="Y1621" s="6" t="s">
        <v>61</v>
      </c>
      <c r="Z1621" s="6" t="s">
        <v>72</v>
      </c>
      <c r="AA1621" s="9" t="s">
        <v>116</v>
      </c>
      <c r="AB1621" s="9" t="s">
        <v>116</v>
      </c>
      <c r="AC1621" s="9" t="s">
        <v>116</v>
      </c>
      <c r="AD1621" s="9" t="s">
        <v>116</v>
      </c>
      <c r="AE1621" s="9" t="s">
        <v>49</v>
      </c>
      <c r="AF1621" s="5">
        <v>3</v>
      </c>
      <c r="AG1621" s="10">
        <f>VLOOKUP(B1621,[1]NPRS!$A$29:$O$1904,10,FALSE)</f>
        <v>0.03</v>
      </c>
      <c r="AH1621" s="5" t="s">
        <v>1698</v>
      </c>
      <c r="AI1621" s="6" t="str">
        <f>IF(VLOOKUP(B1621,'[1]intensive 2019'!$A$2:$E$145,1,TRUE)=B1621,"Y","N")</f>
        <v>N</v>
      </c>
      <c r="AJ1621" s="6" t="s">
        <v>50</v>
      </c>
      <c r="AK1621" s="5">
        <v>2</v>
      </c>
      <c r="AL1621" s="6" t="s">
        <v>50</v>
      </c>
      <c r="AM1621" s="6" t="s">
        <v>50</v>
      </c>
      <c r="AN1621" s="6" t="s">
        <v>50</v>
      </c>
      <c r="AO1621" s="6" t="s">
        <v>50</v>
      </c>
      <c r="AP1621" s="6" t="s">
        <v>50</v>
      </c>
    </row>
    <row r="1622" spans="1:42" hidden="1">
      <c r="A1622" s="5">
        <v>1621</v>
      </c>
      <c r="B1622" s="5" t="s">
        <v>2860</v>
      </c>
      <c r="C1622" s="6" t="str">
        <f>IF(VLOOKUP(B1622,'[1]Current Slope List'!$A$29:$M$1904,1,FALSE)=B1622,"Y","N")</f>
        <v>Y</v>
      </c>
      <c r="D1622" s="5" t="str">
        <f>VLOOKUP(B1622,'[1]Current Slope List'!$A$29:$M$1904,2,FALSE)</f>
        <v>11SE-C/C798</v>
      </c>
      <c r="E1622" s="5">
        <f>VLOOKUP(B1622,'[1]Current Slope List'!$A$29:$M$1904,3,FALSE)</f>
        <v>0</v>
      </c>
      <c r="F1622" s="6" t="str">
        <f t="shared" si="50"/>
        <v>WHOLE</v>
      </c>
      <c r="G1622" s="6" t="str">
        <f>VLOOKUP(B1622,'[1]Current Slope List'!$A$29:$M$1904,4,FALSE)</f>
        <v>CP,ML&amp;Wch</v>
      </c>
      <c r="H1622" s="6" t="str">
        <f>VLOOKUP(B1622,'[1]Current Slope List'!$A$29:$M$1904,5,FALSE)</f>
        <v>Wch-S</v>
      </c>
      <c r="I1622" s="6" t="s">
        <v>2777</v>
      </c>
      <c r="K1622" s="6">
        <f>VLOOKUP(B1622,'[1]Current Slope List'!$A$29:$M$1904,11,FALSE)</f>
        <v>0</v>
      </c>
      <c r="L1622" s="5" t="s">
        <v>2831</v>
      </c>
      <c r="M1622" s="5" t="s">
        <v>2832</v>
      </c>
      <c r="N1622" s="5" t="s">
        <v>1851</v>
      </c>
      <c r="O1622" s="7" t="s">
        <v>125</v>
      </c>
      <c r="P1622" s="7">
        <v>30</v>
      </c>
      <c r="Q1622" s="7">
        <v>8</v>
      </c>
      <c r="R1622" s="7">
        <v>28</v>
      </c>
      <c r="S1622" s="7">
        <f t="shared" si="51"/>
        <v>224</v>
      </c>
      <c r="T1622" s="17">
        <v>0</v>
      </c>
      <c r="U1622" s="17">
        <v>0</v>
      </c>
      <c r="V1622" s="17">
        <v>0</v>
      </c>
      <c r="W1622" s="17">
        <v>1</v>
      </c>
      <c r="X1622" s="17">
        <v>0</v>
      </c>
      <c r="Y1622" s="6" t="s">
        <v>61</v>
      </c>
      <c r="Z1622" s="6" t="s">
        <v>62</v>
      </c>
      <c r="AA1622" s="9" t="s">
        <v>116</v>
      </c>
      <c r="AB1622" s="9" t="s">
        <v>116</v>
      </c>
      <c r="AC1622" s="9" t="s">
        <v>116</v>
      </c>
      <c r="AD1622" s="9" t="s">
        <v>49</v>
      </c>
      <c r="AE1622" s="9" t="s">
        <v>49</v>
      </c>
      <c r="AF1622" s="5">
        <v>3</v>
      </c>
      <c r="AG1622" s="10">
        <f>VLOOKUP(B1622,[1]NPRS!$A$29:$O$1904,10,FALSE)</f>
        <v>0</v>
      </c>
      <c r="AH1622" s="5" t="s">
        <v>1698</v>
      </c>
      <c r="AI1622" s="6" t="str">
        <f>IF(VLOOKUP(B1622,'[1]intensive 2019'!$A$2:$E$145,1,TRUE)=B1622,"Y","N")</f>
        <v>N</v>
      </c>
      <c r="AJ1622" s="6" t="s">
        <v>50</v>
      </c>
      <c r="AK1622" s="5">
        <v>7</v>
      </c>
      <c r="AL1622" s="6" t="s">
        <v>50</v>
      </c>
      <c r="AM1622" s="6" t="s">
        <v>50</v>
      </c>
      <c r="AN1622" s="6" t="s">
        <v>50</v>
      </c>
      <c r="AO1622" s="6" t="s">
        <v>50</v>
      </c>
      <c r="AP1622" s="6" t="s">
        <v>50</v>
      </c>
    </row>
    <row r="1623" spans="1:42" hidden="1">
      <c r="A1623" s="5">
        <v>1622</v>
      </c>
      <c r="B1623" s="5" t="s">
        <v>2861</v>
      </c>
      <c r="C1623" s="6" t="str">
        <f>IF(VLOOKUP(B1623,'[1]Current Slope List'!$A$29:$M$1904,1,FALSE)=B1623,"Y","N")</f>
        <v>Y</v>
      </c>
      <c r="D1623" s="5" t="str">
        <f>VLOOKUP(B1623,'[1]Current Slope List'!$A$29:$M$1904,2,FALSE)</f>
        <v>11SE-C/C801</v>
      </c>
      <c r="E1623" s="5">
        <f>VLOOKUP(B1623,'[1]Current Slope List'!$A$29:$M$1904,3,FALSE)</f>
        <v>0</v>
      </c>
      <c r="F1623" s="6" t="str">
        <f t="shared" si="50"/>
        <v>WHOLE</v>
      </c>
      <c r="G1623" s="6" t="str">
        <f>VLOOKUP(B1623,'[1]Current Slope List'!$A$29:$M$1904,4,FALSE)</f>
        <v>CP,ML&amp;Wch</v>
      </c>
      <c r="H1623" s="6" t="str">
        <f>VLOOKUP(B1623,'[1]Current Slope List'!$A$29:$M$1904,5,FALSE)</f>
        <v>Wch-S</v>
      </c>
      <c r="I1623" s="6" t="s">
        <v>2777</v>
      </c>
      <c r="K1623" s="6">
        <f>VLOOKUP(B1623,'[1]Current Slope List'!$A$29:$M$1904,11,FALSE)</f>
        <v>0</v>
      </c>
      <c r="L1623" s="5" t="s">
        <v>2831</v>
      </c>
      <c r="M1623" s="5" t="s">
        <v>2832</v>
      </c>
      <c r="N1623" s="5" t="s">
        <v>1851</v>
      </c>
      <c r="O1623" s="7" t="s">
        <v>46</v>
      </c>
      <c r="P1623" s="7">
        <v>85</v>
      </c>
      <c r="Q1623" s="7">
        <v>14</v>
      </c>
      <c r="R1623" s="7">
        <v>56</v>
      </c>
      <c r="S1623" s="7">
        <f t="shared" si="51"/>
        <v>784</v>
      </c>
      <c r="T1623" s="17">
        <v>0</v>
      </c>
      <c r="U1623" s="17">
        <v>0</v>
      </c>
      <c r="V1623" s="17">
        <v>0</v>
      </c>
      <c r="W1623" s="17">
        <v>0</v>
      </c>
      <c r="X1623" s="17">
        <v>1</v>
      </c>
      <c r="Y1623" s="6" t="s">
        <v>84</v>
      </c>
      <c r="Z1623" s="6" t="s">
        <v>72</v>
      </c>
      <c r="AA1623" s="9" t="s">
        <v>116</v>
      </c>
      <c r="AB1623" s="9" t="s">
        <v>116</v>
      </c>
      <c r="AC1623" s="9" t="s">
        <v>116</v>
      </c>
      <c r="AD1623" s="9" t="s">
        <v>116</v>
      </c>
      <c r="AE1623" s="9" t="s">
        <v>49</v>
      </c>
      <c r="AF1623" s="5">
        <v>3</v>
      </c>
      <c r="AG1623" s="10">
        <f>VLOOKUP(B1623,[1]NPRS!$A$29:$O$1904,10,FALSE)</f>
        <v>0</v>
      </c>
      <c r="AH1623" s="5" t="s">
        <v>1698</v>
      </c>
      <c r="AI1623" s="6" t="str">
        <f>IF(VLOOKUP(B1623,'[1]intensive 2019'!$A$2:$E$145,1,TRUE)=B1623,"Y","N")</f>
        <v>N</v>
      </c>
      <c r="AJ1623" s="6" t="s">
        <v>50</v>
      </c>
      <c r="AK1623" s="5">
        <v>3</v>
      </c>
      <c r="AL1623" s="6" t="s">
        <v>50</v>
      </c>
      <c r="AM1623" s="6" t="s">
        <v>50</v>
      </c>
      <c r="AN1623" s="6" t="s">
        <v>50</v>
      </c>
      <c r="AO1623" s="6" t="s">
        <v>50</v>
      </c>
      <c r="AP1623" s="6" t="s">
        <v>50</v>
      </c>
    </row>
    <row r="1624" spans="1:42" hidden="1">
      <c r="A1624" s="5">
        <v>1623</v>
      </c>
      <c r="B1624" s="5" t="s">
        <v>2862</v>
      </c>
      <c r="C1624" s="6" t="str">
        <f>IF(VLOOKUP(B1624,'[1]Current Slope List'!$A$29:$M$1904,1,FALSE)=B1624,"Y","N")</f>
        <v>Y</v>
      </c>
      <c r="D1624" s="5" t="str">
        <f>VLOOKUP(B1624,'[1]Current Slope List'!$A$29:$M$1904,2,FALSE)</f>
        <v>11SE-C/C835</v>
      </c>
      <c r="E1624" s="5">
        <f>VLOOKUP(B1624,'[1]Current Slope List'!$A$29:$M$1904,3,FALSE)</f>
        <v>0</v>
      </c>
      <c r="F1624" s="6" t="str">
        <f t="shared" si="50"/>
        <v>WHOLE</v>
      </c>
      <c r="G1624" s="6" t="str">
        <f>VLOOKUP(B1624,'[1]Current Slope List'!$A$29:$M$1904,4,FALSE)</f>
        <v>CP,ML&amp;Wch</v>
      </c>
      <c r="H1624" s="6" t="str">
        <f>VLOOKUP(B1624,'[1]Current Slope List'!$A$29:$M$1904,5,FALSE)</f>
        <v>Wch-S</v>
      </c>
      <c r="I1624" s="6" t="s">
        <v>2777</v>
      </c>
      <c r="K1624" s="6">
        <f>VLOOKUP(B1624,'[1]Current Slope List'!$A$29:$M$1904,11,FALSE)</f>
        <v>0</v>
      </c>
      <c r="L1624" s="5" t="s">
        <v>2831</v>
      </c>
      <c r="M1624" s="5" t="s">
        <v>2832</v>
      </c>
      <c r="N1624" s="5" t="s">
        <v>1851</v>
      </c>
      <c r="O1624" s="7" t="s">
        <v>46</v>
      </c>
      <c r="P1624" s="7">
        <v>85</v>
      </c>
      <c r="Q1624" s="7">
        <v>5</v>
      </c>
      <c r="R1624" s="7">
        <v>23</v>
      </c>
      <c r="S1624" s="7">
        <f t="shared" si="51"/>
        <v>115</v>
      </c>
      <c r="T1624" s="17">
        <v>0.9</v>
      </c>
      <c r="U1624" s="17">
        <v>0.1</v>
      </c>
      <c r="V1624" s="17">
        <v>0</v>
      </c>
      <c r="W1624" s="17">
        <v>0</v>
      </c>
      <c r="X1624" s="17">
        <v>0</v>
      </c>
      <c r="Y1624" s="6" t="s">
        <v>84</v>
      </c>
      <c r="Z1624" s="6" t="s">
        <v>62</v>
      </c>
      <c r="AA1624" s="9" t="s">
        <v>116</v>
      </c>
      <c r="AB1624" s="9" t="s">
        <v>116</v>
      </c>
      <c r="AC1624" s="9" t="s">
        <v>116</v>
      </c>
      <c r="AD1624" s="9" t="s">
        <v>116</v>
      </c>
      <c r="AE1624" s="9" t="s">
        <v>49</v>
      </c>
      <c r="AF1624" s="5">
        <v>3</v>
      </c>
      <c r="AG1624" s="10">
        <f>VLOOKUP(B1624,[1]NPRS!$A$29:$O$1904,10,FALSE)</f>
        <v>0</v>
      </c>
      <c r="AH1624" s="5" t="s">
        <v>1698</v>
      </c>
      <c r="AI1624" s="6" t="str">
        <f>IF(VLOOKUP(B1624,'[1]intensive 2019'!$A$2:$E$145,1,TRUE)=B1624,"Y","N")</f>
        <v>N</v>
      </c>
      <c r="AJ1624" s="6" t="s">
        <v>50</v>
      </c>
      <c r="AK1624" s="5">
        <v>2</v>
      </c>
      <c r="AL1624" s="6" t="s">
        <v>50</v>
      </c>
      <c r="AM1624" s="6" t="s">
        <v>50</v>
      </c>
      <c r="AN1624" s="6" t="s">
        <v>50</v>
      </c>
      <c r="AO1624" s="6" t="s">
        <v>50</v>
      </c>
      <c r="AP1624" s="6" t="s">
        <v>50</v>
      </c>
    </row>
    <row r="1625" spans="1:42" hidden="1">
      <c r="A1625" s="5">
        <v>1624</v>
      </c>
      <c r="B1625" s="5" t="s">
        <v>2863</v>
      </c>
      <c r="C1625" s="6" t="str">
        <f>IF(VLOOKUP(B1625,'[1]Current Slope List'!$A$29:$M$1904,1,FALSE)=B1625,"Y","N")</f>
        <v>Y</v>
      </c>
      <c r="D1625" s="5" t="str">
        <f>VLOOKUP(B1625,'[1]Current Slope List'!$A$29:$M$1904,2,FALSE)</f>
        <v>11SE-C/C855</v>
      </c>
      <c r="E1625" s="5">
        <f>VLOOKUP(B1625,'[1]Current Slope List'!$A$29:$M$1904,3,FALSE)</f>
        <v>0</v>
      </c>
      <c r="F1625" s="6" t="str">
        <f t="shared" si="50"/>
        <v>WHOLE</v>
      </c>
      <c r="G1625" s="6" t="str">
        <f>VLOOKUP(B1625,'[1]Current Slope List'!$A$29:$M$1904,4,FALSE)</f>
        <v>CP,ML&amp;Wch</v>
      </c>
      <c r="H1625" s="6" t="str">
        <f>VLOOKUP(B1625,'[1]Current Slope List'!$A$29:$M$1904,5,FALSE)</f>
        <v>Wch-S</v>
      </c>
      <c r="I1625" s="6" t="s">
        <v>2777</v>
      </c>
      <c r="K1625" s="6">
        <f>VLOOKUP(B1625,'[1]Current Slope List'!$A$29:$M$1904,11,FALSE)</f>
        <v>0</v>
      </c>
      <c r="L1625" s="5" t="s">
        <v>2831</v>
      </c>
      <c r="M1625" s="5" t="s">
        <v>2832</v>
      </c>
      <c r="N1625" s="5" t="s">
        <v>1851</v>
      </c>
      <c r="O1625" s="7" t="s">
        <v>46</v>
      </c>
      <c r="P1625" s="7">
        <v>70</v>
      </c>
      <c r="Q1625" s="7">
        <v>8</v>
      </c>
      <c r="R1625" s="7">
        <v>135</v>
      </c>
      <c r="S1625" s="7">
        <f t="shared" si="51"/>
        <v>1080</v>
      </c>
      <c r="T1625" s="17">
        <v>0.6</v>
      </c>
      <c r="U1625" s="17">
        <v>0.4</v>
      </c>
      <c r="V1625" s="17">
        <v>0</v>
      </c>
      <c r="W1625" s="17">
        <v>0</v>
      </c>
      <c r="X1625" s="17">
        <v>0</v>
      </c>
      <c r="Y1625" s="6" t="s">
        <v>84</v>
      </c>
      <c r="Z1625" s="6" t="s">
        <v>62</v>
      </c>
      <c r="AA1625" s="9" t="s">
        <v>116</v>
      </c>
      <c r="AB1625" s="9" t="s">
        <v>116</v>
      </c>
      <c r="AC1625" s="9" t="s">
        <v>116</v>
      </c>
      <c r="AD1625" s="9" t="s">
        <v>116</v>
      </c>
      <c r="AE1625" s="9" t="s">
        <v>49</v>
      </c>
      <c r="AF1625" s="5">
        <v>3</v>
      </c>
      <c r="AG1625" s="10">
        <f>VLOOKUP(B1625,[1]NPRS!$A$29:$O$1904,10,FALSE)</f>
        <v>0</v>
      </c>
      <c r="AH1625" s="5" t="s">
        <v>1698</v>
      </c>
      <c r="AI1625" s="6" t="str">
        <f>IF(VLOOKUP(B1625,'[1]intensive 2019'!$A$2:$E$145,1,TRUE)=B1625,"Y","N")</f>
        <v>N</v>
      </c>
      <c r="AJ1625" s="6" t="s">
        <v>50</v>
      </c>
      <c r="AK1625" s="5">
        <v>4</v>
      </c>
      <c r="AL1625" s="6" t="s">
        <v>50</v>
      </c>
      <c r="AM1625" s="6" t="s">
        <v>50</v>
      </c>
      <c r="AN1625" s="6" t="s">
        <v>50</v>
      </c>
      <c r="AO1625" s="6" t="s">
        <v>50</v>
      </c>
      <c r="AP1625" s="6" t="s">
        <v>50</v>
      </c>
    </row>
    <row r="1626" spans="1:42" hidden="1">
      <c r="A1626" s="5">
        <v>1625</v>
      </c>
      <c r="B1626" s="5" t="s">
        <v>2864</v>
      </c>
      <c r="C1626" s="6" t="str">
        <f>IF(VLOOKUP(B1626,'[1]Current Slope List'!$A$29:$M$1904,1,FALSE)=B1626,"Y","N")</f>
        <v>Y</v>
      </c>
      <c r="D1626" s="5" t="str">
        <f>VLOOKUP(B1626,'[1]Current Slope List'!$A$29:$M$1904,2,FALSE)</f>
        <v>11SE-C/F10</v>
      </c>
      <c r="E1626" s="5">
        <f>VLOOKUP(B1626,'[1]Current Slope List'!$A$29:$M$1904,3,FALSE)</f>
        <v>0</v>
      </c>
      <c r="F1626" s="6" t="str">
        <f t="shared" si="50"/>
        <v>WHOLE</v>
      </c>
      <c r="G1626" s="6" t="str">
        <f>VLOOKUP(B1626,'[1]Current Slope List'!$A$29:$M$1904,4,FALSE)</f>
        <v>CP,ML&amp;Wch</v>
      </c>
      <c r="H1626" s="6" t="str">
        <f>VLOOKUP(B1626,'[1]Current Slope List'!$A$29:$M$1904,5,FALSE)</f>
        <v>Wch-S</v>
      </c>
      <c r="I1626" s="6" t="s">
        <v>2777</v>
      </c>
      <c r="K1626" s="6">
        <f>VLOOKUP(B1626,'[1]Current Slope List'!$A$29:$M$1904,11,FALSE)</f>
        <v>0</v>
      </c>
      <c r="L1626" s="5" t="s">
        <v>2831</v>
      </c>
      <c r="M1626" s="5" t="s">
        <v>2832</v>
      </c>
      <c r="N1626" s="5" t="s">
        <v>1851</v>
      </c>
      <c r="O1626" s="7" t="s">
        <v>46</v>
      </c>
      <c r="P1626" s="7">
        <v>40</v>
      </c>
      <c r="Q1626" s="7">
        <v>6</v>
      </c>
      <c r="R1626" s="7">
        <v>70</v>
      </c>
      <c r="S1626" s="7">
        <f t="shared" si="51"/>
        <v>420</v>
      </c>
      <c r="T1626" s="17">
        <v>0</v>
      </c>
      <c r="U1626" s="17">
        <v>0</v>
      </c>
      <c r="V1626" s="17">
        <v>1</v>
      </c>
      <c r="W1626" s="17">
        <v>0</v>
      </c>
      <c r="X1626" s="17">
        <v>0</v>
      </c>
      <c r="Y1626" s="6" t="s">
        <v>61</v>
      </c>
      <c r="Z1626" s="6" t="s">
        <v>72</v>
      </c>
      <c r="AA1626" s="9" t="s">
        <v>116</v>
      </c>
      <c r="AB1626" s="9" t="s">
        <v>116</v>
      </c>
      <c r="AC1626" s="9" t="s">
        <v>116</v>
      </c>
      <c r="AD1626" s="9" t="s">
        <v>116</v>
      </c>
      <c r="AE1626" s="9" t="s">
        <v>49</v>
      </c>
      <c r="AF1626" s="5">
        <v>2</v>
      </c>
      <c r="AG1626" s="10">
        <f>VLOOKUP(B1626,[1]NPRS!$A$29:$O$1904,10,FALSE)</f>
        <v>0</v>
      </c>
      <c r="AH1626" s="5" t="s">
        <v>1698</v>
      </c>
      <c r="AI1626" s="6" t="str">
        <f>IF(VLOOKUP(B1626,'[1]intensive 2019'!$A$2:$E$145,1,TRUE)=B1626,"Y","N")</f>
        <v>N</v>
      </c>
      <c r="AJ1626" s="6" t="s">
        <v>50</v>
      </c>
      <c r="AK1626" s="5">
        <v>16</v>
      </c>
      <c r="AL1626" s="6" t="s">
        <v>50</v>
      </c>
      <c r="AM1626" s="6" t="s">
        <v>50</v>
      </c>
      <c r="AN1626" s="6" t="s">
        <v>50</v>
      </c>
      <c r="AO1626" s="6" t="s">
        <v>50</v>
      </c>
      <c r="AP1626" s="6" t="s">
        <v>50</v>
      </c>
    </row>
    <row r="1627" spans="1:42" hidden="1">
      <c r="A1627" s="5">
        <v>1626</v>
      </c>
      <c r="B1627" s="5" t="s">
        <v>2865</v>
      </c>
      <c r="C1627" s="6" t="str">
        <f>IF(VLOOKUP(B1627,'[1]Current Slope List'!$A$29:$M$1904,1,FALSE)=B1627,"Y","N")</f>
        <v>Y</v>
      </c>
      <c r="D1627" s="5" t="str">
        <f>VLOOKUP(B1627,'[1]Current Slope List'!$A$29:$M$1904,2,FALSE)</f>
        <v>11SE-C/F124</v>
      </c>
      <c r="E1627" s="5">
        <f>VLOOKUP(B1627,'[1]Current Slope List'!$A$29:$M$1904,3,FALSE)</f>
        <v>0</v>
      </c>
      <c r="F1627" s="6" t="str">
        <f t="shared" si="50"/>
        <v>WHOLE</v>
      </c>
      <c r="G1627" s="6" t="str">
        <f>VLOOKUP(B1627,'[1]Current Slope List'!$A$29:$M$1904,4,FALSE)</f>
        <v>CP,ML&amp;Wch</v>
      </c>
      <c r="H1627" s="6" t="str">
        <f>VLOOKUP(B1627,'[1]Current Slope List'!$A$29:$M$1904,5,FALSE)</f>
        <v>Wch-S</v>
      </c>
      <c r="I1627" s="6" t="s">
        <v>2777</v>
      </c>
      <c r="K1627" s="6">
        <f>VLOOKUP(B1627,'[1]Current Slope List'!$A$29:$M$1904,11,FALSE)</f>
        <v>0</v>
      </c>
      <c r="L1627" s="5" t="s">
        <v>2831</v>
      </c>
      <c r="M1627" s="5" t="s">
        <v>2832</v>
      </c>
      <c r="N1627" s="5" t="s">
        <v>1851</v>
      </c>
      <c r="O1627" s="7" t="s">
        <v>46</v>
      </c>
      <c r="P1627" s="7">
        <v>50</v>
      </c>
      <c r="Q1627" s="7">
        <v>5</v>
      </c>
      <c r="R1627" s="7">
        <v>110</v>
      </c>
      <c r="S1627" s="7">
        <f t="shared" si="51"/>
        <v>550</v>
      </c>
      <c r="T1627" s="17">
        <v>0</v>
      </c>
      <c r="U1627" s="17">
        <v>0.5</v>
      </c>
      <c r="V1627" s="17">
        <v>0</v>
      </c>
      <c r="W1627" s="17">
        <v>0</v>
      </c>
      <c r="X1627" s="17">
        <v>0.5</v>
      </c>
      <c r="Y1627" s="6" t="s">
        <v>61</v>
      </c>
      <c r="Z1627" s="6" t="s">
        <v>62</v>
      </c>
      <c r="AA1627" s="9" t="s">
        <v>116</v>
      </c>
      <c r="AB1627" s="9" t="s">
        <v>116</v>
      </c>
      <c r="AC1627" s="9" t="s">
        <v>116</v>
      </c>
      <c r="AD1627" s="9" t="s">
        <v>116</v>
      </c>
      <c r="AE1627" s="9" t="s">
        <v>49</v>
      </c>
      <c r="AF1627" s="5">
        <v>3</v>
      </c>
      <c r="AG1627" s="10">
        <f>VLOOKUP(B1627,[1]NPRS!$A$29:$O$1904,10,FALSE)</f>
        <v>0.02</v>
      </c>
      <c r="AH1627" s="5" t="s">
        <v>1698</v>
      </c>
      <c r="AI1627" s="6" t="str">
        <f>IF(VLOOKUP(B1627,'[1]intensive 2019'!$A$2:$E$145,1,TRUE)=B1627,"Y","N")</f>
        <v>N</v>
      </c>
      <c r="AJ1627" s="6" t="s">
        <v>50</v>
      </c>
      <c r="AK1627" s="5">
        <v>53</v>
      </c>
      <c r="AL1627" s="6" t="s">
        <v>50</v>
      </c>
      <c r="AM1627" s="6" t="s">
        <v>50</v>
      </c>
      <c r="AN1627" s="6" t="s">
        <v>50</v>
      </c>
      <c r="AO1627" s="6" t="s">
        <v>50</v>
      </c>
      <c r="AP1627" s="6" t="s">
        <v>50</v>
      </c>
    </row>
    <row r="1628" spans="1:42" hidden="1">
      <c r="A1628" s="5">
        <v>1627</v>
      </c>
      <c r="B1628" s="5" t="s">
        <v>2866</v>
      </c>
      <c r="C1628" s="6" t="str">
        <f>IF(VLOOKUP(B1628,'[1]Current Slope List'!$A$29:$M$1904,1,FALSE)=B1628,"Y","N")</f>
        <v>Y</v>
      </c>
      <c r="D1628" s="5" t="str">
        <f>VLOOKUP(B1628,'[1]Current Slope List'!$A$29:$M$1904,2,FALSE)</f>
        <v>11SE-C/FR125</v>
      </c>
      <c r="E1628" s="5">
        <f>VLOOKUP(B1628,'[1]Current Slope List'!$A$29:$M$1904,3,FALSE)</f>
        <v>0</v>
      </c>
      <c r="F1628" s="6" t="str">
        <f t="shared" si="50"/>
        <v>WHOLE</v>
      </c>
      <c r="G1628" s="6" t="str">
        <f>VLOOKUP(B1628,'[1]Current Slope List'!$A$29:$M$1904,4,FALSE)</f>
        <v>CP,ML&amp;Wch</v>
      </c>
      <c r="H1628" s="6" t="str">
        <f>VLOOKUP(B1628,'[1]Current Slope List'!$A$29:$M$1904,5,FALSE)</f>
        <v>Wch-S</v>
      </c>
      <c r="I1628" s="6" t="s">
        <v>2777</v>
      </c>
      <c r="K1628" s="6">
        <f>VLOOKUP(B1628,'[1]Current Slope List'!$A$29:$M$1904,11,FALSE)</f>
        <v>0</v>
      </c>
      <c r="L1628" s="5" t="s">
        <v>2831</v>
      </c>
      <c r="M1628" s="5" t="s">
        <v>2832</v>
      </c>
      <c r="N1628" s="5" t="s">
        <v>1851</v>
      </c>
      <c r="O1628" s="7" t="s">
        <v>46</v>
      </c>
      <c r="P1628" s="7">
        <v>15</v>
      </c>
      <c r="Q1628" s="7">
        <v>6.3</v>
      </c>
      <c r="R1628" s="7">
        <v>24</v>
      </c>
      <c r="S1628" s="7">
        <f t="shared" si="51"/>
        <v>151.19999999999999</v>
      </c>
      <c r="T1628" s="17">
        <v>0</v>
      </c>
      <c r="U1628" s="17">
        <v>0.85</v>
      </c>
      <c r="V1628" s="17">
        <v>0</v>
      </c>
      <c r="W1628" s="17">
        <v>0</v>
      </c>
      <c r="X1628" s="17">
        <v>0.15</v>
      </c>
      <c r="Y1628" s="6" t="s">
        <v>61</v>
      </c>
      <c r="Z1628" s="6" t="s">
        <v>62</v>
      </c>
      <c r="AA1628" s="9" t="s">
        <v>769</v>
      </c>
      <c r="AB1628" s="9" t="s">
        <v>53</v>
      </c>
      <c r="AC1628" s="9" t="s">
        <v>121</v>
      </c>
      <c r="AD1628" s="9" t="s">
        <v>187</v>
      </c>
      <c r="AE1628" s="9" t="s">
        <v>72</v>
      </c>
      <c r="AF1628" s="5">
        <v>3</v>
      </c>
      <c r="AG1628" s="10">
        <f>VLOOKUP(B1628,[1]NPRS!$A$29:$O$1904,10,FALSE)</f>
        <v>0</v>
      </c>
      <c r="AH1628" s="5" t="s">
        <v>1698</v>
      </c>
      <c r="AI1628" s="6" t="str">
        <f>IF(VLOOKUP(B1628,'[1]intensive 2019'!$A$2:$E$145,1,TRUE)=B1628,"Y","N")</f>
        <v>N</v>
      </c>
      <c r="AJ1628" s="6" t="s">
        <v>50</v>
      </c>
      <c r="AK1628" s="5">
        <v>14</v>
      </c>
      <c r="AL1628" s="6" t="s">
        <v>50</v>
      </c>
      <c r="AM1628" s="6" t="s">
        <v>50</v>
      </c>
      <c r="AN1628" s="6" t="s">
        <v>50</v>
      </c>
      <c r="AO1628" s="6" t="s">
        <v>50</v>
      </c>
      <c r="AP1628" s="6" t="s">
        <v>50</v>
      </c>
    </row>
    <row r="1629" spans="1:42" hidden="1">
      <c r="A1629" s="5">
        <v>1628</v>
      </c>
      <c r="B1629" s="5" t="s">
        <v>2867</v>
      </c>
      <c r="C1629" s="6" t="str">
        <f>IF(VLOOKUP(B1629,'[1]Current Slope List'!$A$29:$M$1904,1,FALSE)=B1629,"Y","N")</f>
        <v>Y</v>
      </c>
      <c r="D1629" s="5" t="str">
        <f>VLOOKUP(B1629,'[1]Current Slope List'!$A$29:$M$1904,2,FALSE)</f>
        <v>11SE-C/F175</v>
      </c>
      <c r="E1629" s="5">
        <f>VLOOKUP(B1629,'[1]Current Slope List'!$A$29:$M$1904,3,FALSE)</f>
        <v>0</v>
      </c>
      <c r="F1629" s="6" t="str">
        <f t="shared" si="50"/>
        <v>WHOLE</v>
      </c>
      <c r="G1629" s="6" t="str">
        <f>VLOOKUP(B1629,'[1]Current Slope List'!$A$29:$M$1904,4,FALSE)</f>
        <v>CP,ML&amp;Wch</v>
      </c>
      <c r="H1629" s="6" t="str">
        <f>VLOOKUP(B1629,'[1]Current Slope List'!$A$29:$M$1904,5,FALSE)</f>
        <v>Wch-S</v>
      </c>
      <c r="I1629" s="6" t="s">
        <v>2777</v>
      </c>
      <c r="K1629" s="6">
        <f>VLOOKUP(B1629,'[1]Current Slope List'!$A$29:$M$1904,11,FALSE)</f>
        <v>0</v>
      </c>
      <c r="L1629" s="5" t="s">
        <v>2831</v>
      </c>
      <c r="M1629" s="5" t="s">
        <v>2832</v>
      </c>
      <c r="N1629" s="5" t="s">
        <v>1851</v>
      </c>
      <c r="O1629" s="7" t="s">
        <v>46</v>
      </c>
      <c r="P1629" s="7">
        <v>40</v>
      </c>
      <c r="Q1629" s="7">
        <v>3.5</v>
      </c>
      <c r="R1629" s="7">
        <v>33</v>
      </c>
      <c r="S1629" s="7">
        <f t="shared" si="51"/>
        <v>115.5</v>
      </c>
      <c r="T1629" s="17">
        <v>0.7</v>
      </c>
      <c r="U1629" s="17">
        <v>0.3</v>
      </c>
      <c r="V1629" s="17">
        <v>0</v>
      </c>
      <c r="W1629" s="17">
        <v>0</v>
      </c>
      <c r="X1629" s="17">
        <v>0</v>
      </c>
      <c r="Y1629" s="6" t="s">
        <v>61</v>
      </c>
      <c r="Z1629" s="6" t="s">
        <v>62</v>
      </c>
      <c r="AA1629" s="9" t="s">
        <v>116</v>
      </c>
      <c r="AB1629" s="9" t="s">
        <v>116</v>
      </c>
      <c r="AC1629" s="9" t="s">
        <v>116</v>
      </c>
      <c r="AD1629" s="9" t="s">
        <v>116</v>
      </c>
      <c r="AE1629" s="9" t="s">
        <v>49</v>
      </c>
      <c r="AF1629" s="5">
        <v>1</v>
      </c>
      <c r="AG1629" s="10">
        <f>VLOOKUP(B1629,[1]NPRS!$A$29:$O$1904,10,FALSE)</f>
        <v>12.3</v>
      </c>
      <c r="AH1629" s="5" t="s">
        <v>1698</v>
      </c>
      <c r="AI1629" s="6" t="str">
        <f>IF(VLOOKUP(B1629,'[1]intensive 2019'!$A$2:$E$145,1,TRUE)=B1629,"Y","N")</f>
        <v>N</v>
      </c>
      <c r="AJ1629" s="6" t="s">
        <v>50</v>
      </c>
      <c r="AK1629" s="5">
        <v>10</v>
      </c>
      <c r="AL1629" s="6" t="s">
        <v>50</v>
      </c>
      <c r="AM1629" s="6" t="s">
        <v>50</v>
      </c>
      <c r="AN1629" s="6" t="s">
        <v>50</v>
      </c>
      <c r="AO1629" s="6" t="s">
        <v>50</v>
      </c>
      <c r="AP1629" s="6" t="s">
        <v>50</v>
      </c>
    </row>
    <row r="1630" spans="1:42" hidden="1">
      <c r="A1630" s="5">
        <v>1629</v>
      </c>
      <c r="B1630" s="5" t="s">
        <v>2868</v>
      </c>
      <c r="C1630" s="6" t="str">
        <f>IF(VLOOKUP(B1630,'[1]Current Slope List'!$A$29:$M$1904,1,FALSE)=B1630,"Y","N")</f>
        <v>Y</v>
      </c>
      <c r="D1630" s="5" t="str">
        <f>VLOOKUP(B1630,'[1]Current Slope List'!$A$29:$M$1904,2,FALSE)</f>
        <v>11SE-C/R230</v>
      </c>
      <c r="E1630" s="5">
        <f>VLOOKUP(B1630,'[1]Current Slope List'!$A$29:$M$1904,3,FALSE)</f>
        <v>0</v>
      </c>
      <c r="F1630" s="6" t="str">
        <f t="shared" si="50"/>
        <v>WHOLE</v>
      </c>
      <c r="G1630" s="6" t="str">
        <f>VLOOKUP(B1630,'[1]Current Slope List'!$A$29:$M$1904,4,FALSE)</f>
        <v>CP,ML&amp;Wch</v>
      </c>
      <c r="H1630" s="6" t="str">
        <f>VLOOKUP(B1630,'[1]Current Slope List'!$A$29:$M$1904,5,FALSE)</f>
        <v>Wch-S</v>
      </c>
      <c r="I1630" s="6" t="s">
        <v>2777</v>
      </c>
      <c r="K1630" s="6">
        <f>VLOOKUP(B1630,'[1]Current Slope List'!$A$29:$M$1904,11,FALSE)</f>
        <v>0</v>
      </c>
      <c r="L1630" s="5" t="s">
        <v>2831</v>
      </c>
      <c r="M1630" s="5" t="s">
        <v>2832</v>
      </c>
      <c r="N1630" s="5" t="s">
        <v>1851</v>
      </c>
      <c r="O1630" s="7" t="s">
        <v>46</v>
      </c>
      <c r="P1630" s="6" t="s">
        <v>49</v>
      </c>
      <c r="Q1630" s="6" t="s">
        <v>49</v>
      </c>
      <c r="R1630" s="6" t="s">
        <v>49</v>
      </c>
      <c r="S1630" s="6" t="s">
        <v>49</v>
      </c>
      <c r="T1630" s="6" t="s">
        <v>49</v>
      </c>
      <c r="U1630" s="6" t="s">
        <v>49</v>
      </c>
      <c r="V1630" s="6" t="s">
        <v>49</v>
      </c>
      <c r="W1630" s="6" t="s">
        <v>49</v>
      </c>
      <c r="X1630" s="6" t="s">
        <v>49</v>
      </c>
      <c r="Y1630" s="6" t="s">
        <v>49</v>
      </c>
      <c r="Z1630" s="6" t="s">
        <v>49</v>
      </c>
      <c r="AA1630" s="9" t="s">
        <v>270</v>
      </c>
      <c r="AB1630" s="9" t="s">
        <v>201</v>
      </c>
      <c r="AC1630" s="9" t="s">
        <v>55</v>
      </c>
      <c r="AD1630" s="9" t="s">
        <v>352</v>
      </c>
      <c r="AE1630" s="9" t="s">
        <v>62</v>
      </c>
      <c r="AF1630" s="5">
        <v>1</v>
      </c>
      <c r="AG1630" s="10">
        <f>VLOOKUP(B1630,[1]NPRS!$A$29:$O$1904,10,FALSE)</f>
        <v>1819.93</v>
      </c>
      <c r="AH1630" s="5" t="s">
        <v>1728</v>
      </c>
      <c r="AI1630" s="6" t="str">
        <f>IF(VLOOKUP(B1630,'[1]intensive 2019'!$A$2:$E$145,1,TRUE)=B1630,"Y","N")</f>
        <v>N</v>
      </c>
      <c r="AJ1630" s="6" t="s">
        <v>50</v>
      </c>
      <c r="AL1630" s="6" t="s">
        <v>50</v>
      </c>
      <c r="AM1630" s="6" t="s">
        <v>50</v>
      </c>
      <c r="AN1630" s="6" t="s">
        <v>50</v>
      </c>
      <c r="AO1630" s="6" t="s">
        <v>50</v>
      </c>
      <c r="AP1630" s="6" t="s">
        <v>50</v>
      </c>
    </row>
    <row r="1631" spans="1:42" hidden="1">
      <c r="A1631" s="5">
        <v>1630</v>
      </c>
      <c r="B1631" s="5" t="s">
        <v>2869</v>
      </c>
      <c r="C1631" s="6" t="str">
        <f>IF(VLOOKUP(B1631,'[1]Current Slope List'!$A$29:$M$1904,1,FALSE)=B1631,"Y","N")</f>
        <v>Y</v>
      </c>
      <c r="D1631" s="5" t="str">
        <f>VLOOKUP(B1631,'[1]Current Slope List'!$A$29:$M$1904,2,FALSE)</f>
        <v>11SE-C/DT15</v>
      </c>
      <c r="E1631" s="5">
        <f>VLOOKUP(B1631,'[1]Current Slope List'!$A$29:$M$1904,3,FALSE)</f>
        <v>0</v>
      </c>
      <c r="F1631" s="6" t="str">
        <f t="shared" si="50"/>
        <v>WHOLE</v>
      </c>
      <c r="G1631" s="6" t="str">
        <f>VLOOKUP(B1631,'[1]Current Slope List'!$A$29:$M$1904,4,FALSE)</f>
        <v>CP,ML&amp;Wch</v>
      </c>
      <c r="H1631" s="6" t="str">
        <f>VLOOKUP(B1631,'[1]Current Slope List'!$A$29:$M$1904,5,FALSE)</f>
        <v>Wch-S</v>
      </c>
      <c r="I1631" s="6" t="s">
        <v>2777</v>
      </c>
      <c r="K1631" s="6">
        <f>VLOOKUP(B1631,'[1]Current Slope List'!$A$29:$M$1904,11,FALSE)</f>
        <v>0</v>
      </c>
      <c r="L1631" s="5" t="s">
        <v>2831</v>
      </c>
      <c r="M1631" s="5" t="s">
        <v>2832</v>
      </c>
      <c r="N1631" s="5" t="s">
        <v>1851</v>
      </c>
      <c r="O1631" s="7" t="s">
        <v>49</v>
      </c>
      <c r="P1631" s="6" t="s">
        <v>49</v>
      </c>
      <c r="Q1631" s="6" t="s">
        <v>49</v>
      </c>
      <c r="R1631" s="6" t="s">
        <v>49</v>
      </c>
      <c r="S1631" s="6" t="s">
        <v>49</v>
      </c>
      <c r="T1631" s="6" t="s">
        <v>49</v>
      </c>
      <c r="U1631" s="6" t="s">
        <v>49</v>
      </c>
      <c r="V1631" s="6" t="s">
        <v>49</v>
      </c>
      <c r="W1631" s="6" t="s">
        <v>49</v>
      </c>
      <c r="X1631" s="6" t="s">
        <v>49</v>
      </c>
      <c r="Y1631" s="6" t="s">
        <v>49</v>
      </c>
      <c r="Z1631" s="6" t="s">
        <v>49</v>
      </c>
      <c r="AA1631" s="9" t="s">
        <v>49</v>
      </c>
      <c r="AB1631" s="9" t="s">
        <v>116</v>
      </c>
      <c r="AC1631" s="9" t="s">
        <v>116</v>
      </c>
      <c r="AD1631" s="9" t="s">
        <v>116</v>
      </c>
      <c r="AE1631" s="9" t="s">
        <v>49</v>
      </c>
      <c r="AF1631" s="5">
        <v>3</v>
      </c>
      <c r="AG1631" s="10">
        <f>VLOOKUP(B1631,[1]NPRS!$A$29:$O$1904,10,FALSE)</f>
        <v>0</v>
      </c>
      <c r="AH1631" s="5" t="s">
        <v>1728</v>
      </c>
      <c r="AI1631" s="6" t="str">
        <f>IF(VLOOKUP(B1631,'[1]intensive 2019'!$A$2:$E$145,1,TRUE)=B1631,"Y","N")</f>
        <v>N</v>
      </c>
      <c r="AJ1631" s="6" t="s">
        <v>50</v>
      </c>
      <c r="AL1631" s="6" t="s">
        <v>50</v>
      </c>
      <c r="AM1631" s="6" t="s">
        <v>50</v>
      </c>
      <c r="AN1631" s="6" t="s">
        <v>50</v>
      </c>
      <c r="AO1631" s="6" t="s">
        <v>50</v>
      </c>
      <c r="AP1631" s="6" t="s">
        <v>50</v>
      </c>
    </row>
    <row r="1632" spans="1:42" hidden="1">
      <c r="A1632" s="5">
        <v>1631</v>
      </c>
      <c r="B1632" s="5" t="s">
        <v>2870</v>
      </c>
      <c r="C1632" s="6" t="str">
        <f>IF(VLOOKUP(B1632,'[1]Current Slope List'!$A$29:$M$1904,1,FALSE)=B1632,"Y","N")</f>
        <v>Y</v>
      </c>
      <c r="D1632" s="5" t="str">
        <f>VLOOKUP(B1632,'[1]Current Slope List'!$A$29:$M$1904,2,FALSE)</f>
        <v>11SE-C/C875</v>
      </c>
      <c r="E1632" s="5">
        <f>VLOOKUP(B1632,'[1]Current Slope List'!$A$29:$M$1904,3,FALSE)</f>
        <v>0</v>
      </c>
      <c r="F1632" s="6" t="str">
        <f t="shared" si="50"/>
        <v>WHOLE</v>
      </c>
      <c r="G1632" s="6" t="str">
        <f>VLOOKUP(B1632,'[1]Current Slope List'!$A$29:$M$1904,4,FALSE)</f>
        <v>CP,ML&amp;Wch</v>
      </c>
      <c r="H1632" s="6" t="str">
        <f>VLOOKUP(B1632,'[1]Current Slope List'!$A$29:$M$1904,5,FALSE)</f>
        <v>Wch-S</v>
      </c>
      <c r="I1632" s="6" t="s">
        <v>2777</v>
      </c>
      <c r="K1632" s="6">
        <f>VLOOKUP(B1632,'[1]Current Slope List'!$A$29:$M$1904,11,FALSE)</f>
        <v>0</v>
      </c>
      <c r="L1632" s="5" t="s">
        <v>2831</v>
      </c>
      <c r="M1632" s="5" t="s">
        <v>2832</v>
      </c>
      <c r="N1632" s="5" t="s">
        <v>1851</v>
      </c>
      <c r="O1632" s="7" t="s">
        <v>46</v>
      </c>
      <c r="P1632" s="7">
        <v>44</v>
      </c>
      <c r="Q1632" s="7">
        <v>9</v>
      </c>
      <c r="R1632" s="7">
        <v>28</v>
      </c>
      <c r="S1632" s="7">
        <f t="shared" si="51"/>
        <v>252</v>
      </c>
      <c r="T1632" s="17">
        <v>0.5</v>
      </c>
      <c r="U1632" s="17">
        <v>0.5</v>
      </c>
      <c r="V1632" s="17">
        <v>0</v>
      </c>
      <c r="W1632" s="17">
        <v>0</v>
      </c>
      <c r="X1632" s="17">
        <v>0</v>
      </c>
      <c r="Y1632" s="6" t="s">
        <v>1701</v>
      </c>
      <c r="Z1632" s="6" t="s">
        <v>62</v>
      </c>
      <c r="AA1632" s="9" t="s">
        <v>116</v>
      </c>
      <c r="AB1632" s="9" t="s">
        <v>116</v>
      </c>
      <c r="AC1632" s="9" t="s">
        <v>116</v>
      </c>
      <c r="AD1632" s="9" t="s">
        <v>116</v>
      </c>
      <c r="AE1632" s="9" t="s">
        <v>49</v>
      </c>
      <c r="AF1632" s="5">
        <v>3</v>
      </c>
      <c r="AG1632" s="10">
        <f>VLOOKUP(B1632,[1]NPRS!$A$29:$O$1904,10,FALSE)</f>
        <v>0</v>
      </c>
      <c r="AH1632" s="5" t="s">
        <v>1698</v>
      </c>
      <c r="AI1632" s="6" t="str">
        <f>IF(VLOOKUP(B1632,'[1]intensive 2019'!$A$2:$E$145,1,TRUE)=B1632,"Y","N")</f>
        <v>N</v>
      </c>
      <c r="AJ1632" s="6" t="s">
        <v>50</v>
      </c>
      <c r="AK1632" s="5">
        <v>12</v>
      </c>
      <c r="AL1632" s="6" t="s">
        <v>50</v>
      </c>
      <c r="AM1632" s="6" t="s">
        <v>50</v>
      </c>
      <c r="AN1632" s="6" t="s">
        <v>50</v>
      </c>
      <c r="AO1632" s="6" t="s">
        <v>50</v>
      </c>
      <c r="AP1632" s="6" t="s">
        <v>50</v>
      </c>
    </row>
    <row r="1633" spans="1:42" hidden="1">
      <c r="A1633" s="5">
        <v>1632</v>
      </c>
      <c r="B1633" s="5" t="s">
        <v>2871</v>
      </c>
      <c r="C1633" s="6" t="str">
        <f>IF(VLOOKUP(B1633,'[1]Current Slope List'!$A$29:$M$1904,1,FALSE)=B1633,"Y","N")</f>
        <v>Y</v>
      </c>
      <c r="D1633" s="5" t="str">
        <f>VLOOKUP(B1633,'[1]Current Slope List'!$A$29:$M$1904,2,FALSE)</f>
        <v>11SE-C/C877</v>
      </c>
      <c r="E1633" s="5">
        <f>VLOOKUP(B1633,'[1]Current Slope List'!$A$29:$M$1904,3,FALSE)</f>
        <v>0</v>
      </c>
      <c r="F1633" s="6" t="str">
        <f t="shared" si="50"/>
        <v>WHOLE</v>
      </c>
      <c r="G1633" s="6" t="str">
        <f>VLOOKUP(B1633,'[1]Current Slope List'!$A$29:$M$1904,4,FALSE)</f>
        <v>CP,ML&amp;Wch</v>
      </c>
      <c r="H1633" s="6" t="str">
        <f>VLOOKUP(B1633,'[1]Current Slope List'!$A$29:$M$1904,5,FALSE)</f>
        <v>Wch-S</v>
      </c>
      <c r="I1633" s="6" t="s">
        <v>2777</v>
      </c>
      <c r="K1633" s="6">
        <f>VLOOKUP(B1633,'[1]Current Slope List'!$A$29:$M$1904,11,FALSE)</f>
        <v>0</v>
      </c>
      <c r="L1633" s="5" t="s">
        <v>2831</v>
      </c>
      <c r="M1633" s="5" t="s">
        <v>2832</v>
      </c>
      <c r="N1633" s="5" t="s">
        <v>1851</v>
      </c>
      <c r="O1633" s="7" t="s">
        <v>46</v>
      </c>
      <c r="P1633" s="7">
        <v>45</v>
      </c>
      <c r="Q1633" s="7">
        <v>3.8</v>
      </c>
      <c r="R1633" s="7">
        <v>56</v>
      </c>
      <c r="S1633" s="7">
        <f t="shared" si="51"/>
        <v>212.79999999999998</v>
      </c>
      <c r="T1633" s="17">
        <v>0</v>
      </c>
      <c r="U1633" s="17">
        <v>0.1</v>
      </c>
      <c r="V1633" s="17">
        <v>0</v>
      </c>
      <c r="W1633" s="17">
        <v>0.9</v>
      </c>
      <c r="X1633" s="17">
        <v>0</v>
      </c>
      <c r="Y1633" s="6" t="s">
        <v>61</v>
      </c>
      <c r="Z1633" s="6" t="s">
        <v>62</v>
      </c>
      <c r="AA1633" s="9" t="s">
        <v>116</v>
      </c>
      <c r="AB1633" s="9" t="s">
        <v>116</v>
      </c>
      <c r="AC1633" s="9" t="s">
        <v>116</v>
      </c>
      <c r="AD1633" s="9" t="s">
        <v>116</v>
      </c>
      <c r="AE1633" s="9" t="s">
        <v>49</v>
      </c>
      <c r="AF1633" s="5">
        <v>1</v>
      </c>
      <c r="AG1633" s="10">
        <f>VLOOKUP(B1633,[1]NPRS!$A$29:$O$1904,10,FALSE)</f>
        <v>0.16</v>
      </c>
      <c r="AH1633" s="5" t="s">
        <v>1698</v>
      </c>
      <c r="AI1633" s="6" t="str">
        <f>IF(VLOOKUP(B1633,'[1]intensive 2019'!$A$2:$E$145,1,TRUE)=B1633,"Y","N")</f>
        <v>N</v>
      </c>
      <c r="AJ1633" s="6" t="s">
        <v>50</v>
      </c>
      <c r="AK1633" s="5">
        <v>10</v>
      </c>
      <c r="AL1633" s="6" t="s">
        <v>50</v>
      </c>
      <c r="AM1633" s="6" t="s">
        <v>50</v>
      </c>
      <c r="AN1633" s="6" t="s">
        <v>50</v>
      </c>
      <c r="AO1633" s="6" t="s">
        <v>50</v>
      </c>
      <c r="AP1633" s="6" t="s">
        <v>50</v>
      </c>
    </row>
    <row r="1634" spans="1:42" hidden="1">
      <c r="A1634" s="5">
        <v>1633</v>
      </c>
      <c r="B1634" s="5" t="s">
        <v>2872</v>
      </c>
      <c r="C1634" s="6" t="str">
        <f>IF(VLOOKUP(B1634,'[1]Current Slope List'!$A$29:$M$1904,1,FALSE)=B1634,"Y","N")</f>
        <v>Y</v>
      </c>
      <c r="D1634" s="5" t="str">
        <f>VLOOKUP(B1634,'[1]Current Slope List'!$A$29:$M$1904,2,FALSE)</f>
        <v>11SE-C/F201</v>
      </c>
      <c r="E1634" s="5">
        <f>VLOOKUP(B1634,'[1]Current Slope List'!$A$29:$M$1904,3,FALSE)</f>
        <v>0</v>
      </c>
      <c r="F1634" s="6" t="str">
        <f t="shared" si="50"/>
        <v>WHOLE</v>
      </c>
      <c r="G1634" s="6" t="str">
        <f>VLOOKUP(B1634,'[1]Current Slope List'!$A$29:$M$1904,4,FALSE)</f>
        <v>CP,ML&amp;Wch</v>
      </c>
      <c r="H1634" s="6" t="str">
        <f>VLOOKUP(B1634,'[1]Current Slope List'!$A$29:$M$1904,5,FALSE)</f>
        <v>Wch-S</v>
      </c>
      <c r="I1634" s="6" t="s">
        <v>2777</v>
      </c>
      <c r="K1634" s="6">
        <f>VLOOKUP(B1634,'[1]Current Slope List'!$A$29:$M$1904,11,FALSE)</f>
        <v>0</v>
      </c>
      <c r="L1634" s="5" t="s">
        <v>2831</v>
      </c>
      <c r="M1634" s="5" t="s">
        <v>2832</v>
      </c>
      <c r="N1634" s="5" t="s">
        <v>1851</v>
      </c>
      <c r="O1634" s="7" t="s">
        <v>46</v>
      </c>
      <c r="P1634" s="7">
        <v>34</v>
      </c>
      <c r="Q1634" s="7">
        <v>14</v>
      </c>
      <c r="R1634" s="7">
        <v>92</v>
      </c>
      <c r="S1634" s="7">
        <f t="shared" si="51"/>
        <v>1288</v>
      </c>
      <c r="T1634" s="17">
        <v>0</v>
      </c>
      <c r="U1634" s="17">
        <v>1</v>
      </c>
      <c r="V1634" s="17">
        <v>0</v>
      </c>
      <c r="W1634" s="17">
        <v>0</v>
      </c>
      <c r="X1634" s="17">
        <v>0</v>
      </c>
      <c r="Y1634" s="6" t="s">
        <v>61</v>
      </c>
      <c r="Z1634" s="6" t="s">
        <v>62</v>
      </c>
      <c r="AA1634" s="9" t="s">
        <v>116</v>
      </c>
      <c r="AB1634" s="9" t="s">
        <v>116</v>
      </c>
      <c r="AC1634" s="9" t="s">
        <v>116</v>
      </c>
      <c r="AD1634" s="9" t="s">
        <v>116</v>
      </c>
      <c r="AE1634" s="9" t="s">
        <v>49</v>
      </c>
      <c r="AF1634" s="5">
        <v>3</v>
      </c>
      <c r="AG1634" s="10">
        <f>VLOOKUP(B1634,[1]NPRS!$A$29:$O$1904,10,FALSE)</f>
        <v>0</v>
      </c>
      <c r="AH1634" s="5" t="s">
        <v>1698</v>
      </c>
      <c r="AI1634" s="6" t="str">
        <f>IF(VLOOKUP(B1634,'[1]intensive 2019'!$A$2:$E$145,1,TRUE)=B1634,"Y","N")</f>
        <v>N</v>
      </c>
      <c r="AJ1634" s="6" t="s">
        <v>50</v>
      </c>
      <c r="AK1634" s="5">
        <v>50</v>
      </c>
      <c r="AL1634" s="6" t="s">
        <v>50</v>
      </c>
      <c r="AM1634" s="6" t="s">
        <v>50</v>
      </c>
      <c r="AN1634" s="6" t="s">
        <v>50</v>
      </c>
      <c r="AO1634" s="6" t="s">
        <v>50</v>
      </c>
      <c r="AP1634" s="6" t="s">
        <v>50</v>
      </c>
    </row>
    <row r="1635" spans="1:42" hidden="1">
      <c r="A1635" s="5">
        <v>1634</v>
      </c>
      <c r="B1635" s="5" t="s">
        <v>2873</v>
      </c>
      <c r="C1635" s="6" t="str">
        <f>IF(VLOOKUP(B1635,'[1]Current Slope List'!$A$29:$M$1904,1,FALSE)=B1635,"Y","N")</f>
        <v>Y</v>
      </c>
      <c r="D1635" s="5" t="str">
        <f>VLOOKUP(B1635,'[1]Current Slope List'!$A$29:$M$1904,2,FALSE)</f>
        <v>11SE-C/F202</v>
      </c>
      <c r="E1635" s="5">
        <f>VLOOKUP(B1635,'[1]Current Slope List'!$A$29:$M$1904,3,FALSE)</f>
        <v>0</v>
      </c>
      <c r="F1635" s="6" t="str">
        <f t="shared" si="50"/>
        <v>WHOLE</v>
      </c>
      <c r="G1635" s="6" t="str">
        <f>VLOOKUP(B1635,'[1]Current Slope List'!$A$29:$M$1904,4,FALSE)</f>
        <v>CP,ML&amp;Wch</v>
      </c>
      <c r="H1635" s="6" t="str">
        <f>VLOOKUP(B1635,'[1]Current Slope List'!$A$29:$M$1904,5,FALSE)</f>
        <v>Wch-S</v>
      </c>
      <c r="I1635" s="6" t="s">
        <v>2777</v>
      </c>
      <c r="K1635" s="6">
        <f>VLOOKUP(B1635,'[1]Current Slope List'!$A$29:$M$1904,11,FALSE)</f>
        <v>0</v>
      </c>
      <c r="L1635" s="5" t="s">
        <v>2831</v>
      </c>
      <c r="M1635" s="5" t="s">
        <v>2832</v>
      </c>
      <c r="N1635" s="5" t="s">
        <v>1851</v>
      </c>
      <c r="O1635" s="7" t="s">
        <v>46</v>
      </c>
      <c r="P1635" s="7">
        <v>36</v>
      </c>
      <c r="Q1635" s="7">
        <v>8</v>
      </c>
      <c r="R1635" s="7">
        <v>33</v>
      </c>
      <c r="S1635" s="7">
        <f t="shared" si="51"/>
        <v>264</v>
      </c>
      <c r="T1635" s="17">
        <v>0</v>
      </c>
      <c r="U1635" s="17">
        <v>1</v>
      </c>
      <c r="V1635" s="17">
        <v>0</v>
      </c>
      <c r="W1635" s="17">
        <v>0</v>
      </c>
      <c r="X1635" s="17">
        <v>0</v>
      </c>
      <c r="Y1635" s="6" t="s">
        <v>61</v>
      </c>
      <c r="Z1635" s="6" t="s">
        <v>62</v>
      </c>
      <c r="AA1635" s="9" t="s">
        <v>116</v>
      </c>
      <c r="AB1635" s="9" t="s">
        <v>116</v>
      </c>
      <c r="AC1635" s="9" t="s">
        <v>116</v>
      </c>
      <c r="AD1635" s="9" t="s">
        <v>116</v>
      </c>
      <c r="AE1635" s="9" t="s">
        <v>49</v>
      </c>
      <c r="AF1635" s="5">
        <v>3</v>
      </c>
      <c r="AG1635" s="10">
        <f>VLOOKUP(B1635,[1]NPRS!$A$29:$O$1904,10,FALSE)</f>
        <v>0</v>
      </c>
      <c r="AH1635" s="5" t="s">
        <v>1698</v>
      </c>
      <c r="AI1635" s="6" t="str">
        <f>IF(VLOOKUP(B1635,'[1]intensive 2019'!$A$2:$E$145,1,TRUE)=B1635,"Y","N")</f>
        <v>N</v>
      </c>
      <c r="AJ1635" s="6" t="s">
        <v>50</v>
      </c>
      <c r="AK1635" s="5">
        <v>16</v>
      </c>
      <c r="AL1635" s="6" t="s">
        <v>50</v>
      </c>
      <c r="AM1635" s="6" t="s">
        <v>50</v>
      </c>
      <c r="AN1635" s="6" t="s">
        <v>50</v>
      </c>
      <c r="AO1635" s="6" t="s">
        <v>50</v>
      </c>
      <c r="AP1635" s="6" t="s">
        <v>50</v>
      </c>
    </row>
    <row r="1636" spans="1:42" hidden="1">
      <c r="A1636" s="5">
        <v>1635</v>
      </c>
      <c r="B1636" s="5" t="s">
        <v>2874</v>
      </c>
      <c r="C1636" s="6" t="str">
        <f>IF(VLOOKUP(B1636,'[1]Current Slope List'!$A$29:$M$1904,1,FALSE)=B1636,"Y","N")</f>
        <v>Y</v>
      </c>
      <c r="D1636" s="5" t="str">
        <f>VLOOKUP(B1636,'[1]Current Slope List'!$A$29:$M$1904,2,FALSE)</f>
        <v>11SE-C/F204</v>
      </c>
      <c r="E1636" s="5">
        <f>VLOOKUP(B1636,'[1]Current Slope List'!$A$29:$M$1904,3,FALSE)</f>
        <v>0</v>
      </c>
      <c r="F1636" s="6" t="str">
        <f t="shared" si="50"/>
        <v>WHOLE</v>
      </c>
      <c r="G1636" s="6" t="str">
        <f>VLOOKUP(B1636,'[1]Current Slope List'!$A$29:$M$1904,4,FALSE)</f>
        <v>CP,ML&amp;Wch</v>
      </c>
      <c r="H1636" s="6" t="str">
        <f>VLOOKUP(B1636,'[1]Current Slope List'!$A$29:$M$1904,5,FALSE)</f>
        <v>Wch-S</v>
      </c>
      <c r="I1636" s="6" t="s">
        <v>2777</v>
      </c>
      <c r="K1636" s="6">
        <f>VLOOKUP(B1636,'[1]Current Slope List'!$A$29:$M$1904,11,FALSE)</f>
        <v>0</v>
      </c>
      <c r="L1636" s="5" t="s">
        <v>2831</v>
      </c>
      <c r="M1636" s="5" t="s">
        <v>2832</v>
      </c>
      <c r="N1636" s="5" t="s">
        <v>1851</v>
      </c>
      <c r="O1636" s="7" t="s">
        <v>46</v>
      </c>
      <c r="P1636" s="7">
        <v>28</v>
      </c>
      <c r="Q1636" s="7">
        <v>11</v>
      </c>
      <c r="R1636" s="7">
        <v>23</v>
      </c>
      <c r="S1636" s="7">
        <f t="shared" si="51"/>
        <v>253</v>
      </c>
      <c r="T1636" s="17">
        <v>0</v>
      </c>
      <c r="U1636" s="17">
        <v>1</v>
      </c>
      <c r="V1636" s="17">
        <v>0</v>
      </c>
      <c r="W1636" s="17">
        <v>0</v>
      </c>
      <c r="X1636" s="17">
        <v>0</v>
      </c>
      <c r="Y1636" s="6" t="s">
        <v>61</v>
      </c>
      <c r="Z1636" s="6" t="s">
        <v>62</v>
      </c>
      <c r="AA1636" s="9" t="s">
        <v>116</v>
      </c>
      <c r="AB1636" s="9" t="s">
        <v>116</v>
      </c>
      <c r="AC1636" s="9" t="s">
        <v>116</v>
      </c>
      <c r="AD1636" s="9" t="s">
        <v>116</v>
      </c>
      <c r="AE1636" s="9" t="s">
        <v>49</v>
      </c>
      <c r="AF1636" s="5">
        <v>3</v>
      </c>
      <c r="AG1636" s="10">
        <f>VLOOKUP(B1636,[1]NPRS!$A$29:$O$1904,10,FALSE)</f>
        <v>0</v>
      </c>
      <c r="AH1636" s="5" t="s">
        <v>1698</v>
      </c>
      <c r="AI1636" s="6" t="str">
        <f>IF(VLOOKUP(B1636,'[1]intensive 2019'!$A$2:$E$145,1,TRUE)=B1636,"Y","N")</f>
        <v>N</v>
      </c>
      <c r="AJ1636" s="6" t="s">
        <v>50</v>
      </c>
      <c r="AK1636" s="5">
        <v>26</v>
      </c>
      <c r="AL1636" s="6" t="s">
        <v>50</v>
      </c>
      <c r="AM1636" s="6" t="s">
        <v>50</v>
      </c>
      <c r="AN1636" s="6" t="s">
        <v>50</v>
      </c>
      <c r="AO1636" s="6" t="s">
        <v>50</v>
      </c>
      <c r="AP1636" s="6" t="s">
        <v>50</v>
      </c>
    </row>
    <row r="1637" spans="1:42" hidden="1">
      <c r="A1637" s="5">
        <v>1636</v>
      </c>
      <c r="B1637" s="5" t="s">
        <v>2875</v>
      </c>
      <c r="C1637" s="6" t="str">
        <f>IF(VLOOKUP(B1637,'[1]Current Slope List'!$A$29:$M$1904,1,FALSE)=B1637,"Y","N")</f>
        <v>Y</v>
      </c>
      <c r="D1637" s="5" t="str">
        <f>VLOOKUP(B1637,'[1]Current Slope List'!$A$29:$M$1904,2,FALSE)</f>
        <v>11SE-C/F205</v>
      </c>
      <c r="E1637" s="5">
        <f>VLOOKUP(B1637,'[1]Current Slope List'!$A$29:$M$1904,3,FALSE)</f>
        <v>0</v>
      </c>
      <c r="F1637" s="6" t="str">
        <f t="shared" si="50"/>
        <v>WHOLE</v>
      </c>
      <c r="G1637" s="6" t="str">
        <f>VLOOKUP(B1637,'[1]Current Slope List'!$A$29:$M$1904,4,FALSE)</f>
        <v>CP,ML&amp;Wch</v>
      </c>
      <c r="H1637" s="6" t="str">
        <f>VLOOKUP(B1637,'[1]Current Slope List'!$A$29:$M$1904,5,FALSE)</f>
        <v>Wch-S</v>
      </c>
      <c r="I1637" s="6" t="s">
        <v>2777</v>
      </c>
      <c r="K1637" s="6">
        <f>VLOOKUP(B1637,'[1]Current Slope List'!$A$29:$M$1904,11,FALSE)</f>
        <v>0</v>
      </c>
      <c r="L1637" s="5" t="s">
        <v>2831</v>
      </c>
      <c r="M1637" s="5" t="s">
        <v>2832</v>
      </c>
      <c r="N1637" s="5" t="s">
        <v>1851</v>
      </c>
      <c r="O1637" s="7" t="s">
        <v>46</v>
      </c>
      <c r="P1637" s="7">
        <v>34</v>
      </c>
      <c r="Q1637" s="7">
        <v>17</v>
      </c>
      <c r="R1637" s="7">
        <v>142</v>
      </c>
      <c r="S1637" s="7">
        <f t="shared" si="51"/>
        <v>2414</v>
      </c>
      <c r="T1637" s="17">
        <v>0</v>
      </c>
      <c r="U1637" s="17">
        <v>1</v>
      </c>
      <c r="V1637" s="17">
        <v>0</v>
      </c>
      <c r="W1637" s="17">
        <v>0</v>
      </c>
      <c r="X1637" s="17">
        <v>0</v>
      </c>
      <c r="Y1637" s="6" t="s">
        <v>61</v>
      </c>
      <c r="Z1637" s="6" t="s">
        <v>62</v>
      </c>
      <c r="AA1637" s="9" t="s">
        <v>116</v>
      </c>
      <c r="AB1637" s="9" t="s">
        <v>116</v>
      </c>
      <c r="AC1637" s="9" t="s">
        <v>116</v>
      </c>
      <c r="AD1637" s="9" t="s">
        <v>116</v>
      </c>
      <c r="AE1637" s="9" t="s">
        <v>49</v>
      </c>
      <c r="AF1637" s="5">
        <v>3</v>
      </c>
      <c r="AG1637" s="10">
        <f>VLOOKUP(B1637,[1]NPRS!$A$29:$O$1904,10,FALSE)</f>
        <v>0</v>
      </c>
      <c r="AH1637" s="5" t="s">
        <v>1698</v>
      </c>
      <c r="AI1637" s="6" t="str">
        <f>IF(VLOOKUP(B1637,'[1]intensive 2019'!$A$2:$E$145,1,TRUE)=B1637,"Y","N")</f>
        <v>N</v>
      </c>
      <c r="AJ1637" s="6" t="s">
        <v>50</v>
      </c>
      <c r="AK1637" s="5">
        <v>3</v>
      </c>
      <c r="AL1637" s="6" t="s">
        <v>50</v>
      </c>
      <c r="AM1637" s="6" t="s">
        <v>50</v>
      </c>
      <c r="AN1637" s="6" t="s">
        <v>50</v>
      </c>
      <c r="AO1637" s="6" t="s">
        <v>50</v>
      </c>
      <c r="AP1637" s="6" t="s">
        <v>50</v>
      </c>
    </row>
    <row r="1638" spans="1:42" hidden="1">
      <c r="A1638" s="5">
        <v>1637</v>
      </c>
      <c r="B1638" s="5" t="s">
        <v>2876</v>
      </c>
      <c r="C1638" s="6" t="str">
        <f>IF(VLOOKUP(B1638,'[1]Current Slope List'!$A$29:$M$1904,1,FALSE)=B1638,"Y","N")</f>
        <v>Y</v>
      </c>
      <c r="D1638" s="5" t="str">
        <f>VLOOKUP(B1638,'[1]Current Slope List'!$A$29:$M$1904,2,FALSE)</f>
        <v>11SE-C/C872</v>
      </c>
      <c r="E1638" s="5">
        <f>VLOOKUP(B1638,'[1]Current Slope List'!$A$29:$M$1904,3,FALSE)</f>
        <v>0</v>
      </c>
      <c r="F1638" s="6" t="str">
        <f t="shared" si="50"/>
        <v>WHOLE</v>
      </c>
      <c r="G1638" s="6" t="str">
        <f>VLOOKUP(B1638,'[1]Current Slope List'!$A$29:$M$1904,4,FALSE)</f>
        <v>CP,ML&amp;Wch</v>
      </c>
      <c r="H1638" s="6" t="str">
        <f>VLOOKUP(B1638,'[1]Current Slope List'!$A$29:$M$1904,5,FALSE)</f>
        <v>Wch-S</v>
      </c>
      <c r="I1638" s="6" t="s">
        <v>2777</v>
      </c>
      <c r="K1638" s="6">
        <f>VLOOKUP(B1638,'[1]Current Slope List'!$A$29:$M$1904,11,FALSE)</f>
        <v>0</v>
      </c>
      <c r="L1638" s="5" t="s">
        <v>2831</v>
      </c>
      <c r="M1638" s="5" t="s">
        <v>2832</v>
      </c>
      <c r="N1638" s="5" t="s">
        <v>1851</v>
      </c>
      <c r="O1638" s="7" t="s">
        <v>125</v>
      </c>
      <c r="P1638" s="7">
        <v>32</v>
      </c>
      <c r="Q1638" s="7">
        <v>30</v>
      </c>
      <c r="R1638" s="7">
        <v>73</v>
      </c>
      <c r="S1638" s="7">
        <f t="shared" si="51"/>
        <v>2190</v>
      </c>
      <c r="T1638" s="17">
        <v>0.4</v>
      </c>
      <c r="U1638" s="17">
        <v>0.6</v>
      </c>
      <c r="V1638" s="17">
        <v>0</v>
      </c>
      <c r="W1638" s="17">
        <v>0</v>
      </c>
      <c r="X1638" s="17">
        <v>0</v>
      </c>
      <c r="Y1638" s="6" t="s">
        <v>1701</v>
      </c>
      <c r="Z1638" s="6" t="s">
        <v>62</v>
      </c>
      <c r="AA1638" s="9" t="s">
        <v>116</v>
      </c>
      <c r="AB1638" s="9" t="s">
        <v>116</v>
      </c>
      <c r="AC1638" s="9" t="s">
        <v>116</v>
      </c>
      <c r="AD1638" s="9" t="s">
        <v>116</v>
      </c>
      <c r="AE1638" s="9" t="s">
        <v>49</v>
      </c>
      <c r="AF1638" s="5">
        <v>1</v>
      </c>
      <c r="AG1638" s="10">
        <f>VLOOKUP(B1638,[1]NPRS!$A$29:$O$1904,10,FALSE)</f>
        <v>439.07</v>
      </c>
      <c r="AH1638" s="5" t="s">
        <v>1698</v>
      </c>
      <c r="AI1638" s="6" t="str">
        <f>IF(VLOOKUP(B1638,'[1]intensive 2019'!$A$2:$E$145,1,TRUE)=B1638,"Y","N")</f>
        <v>N</v>
      </c>
      <c r="AJ1638" s="6" t="s">
        <v>50</v>
      </c>
      <c r="AK1638" s="5">
        <v>13</v>
      </c>
      <c r="AL1638" s="6" t="s">
        <v>50</v>
      </c>
      <c r="AM1638" s="6" t="s">
        <v>50</v>
      </c>
      <c r="AN1638" s="6" t="s">
        <v>50</v>
      </c>
      <c r="AO1638" s="6" t="s">
        <v>50</v>
      </c>
      <c r="AP1638" s="6" t="s">
        <v>50</v>
      </c>
    </row>
    <row r="1639" spans="1:42" hidden="1">
      <c r="A1639" s="5">
        <v>1638</v>
      </c>
      <c r="B1639" s="5" t="s">
        <v>2877</v>
      </c>
      <c r="C1639" s="6" t="str">
        <f>IF(VLOOKUP(B1639,'[1]Current Slope List'!$A$29:$M$1904,1,FALSE)=B1639,"Y","N")</f>
        <v>Y</v>
      </c>
      <c r="D1639" s="5" t="str">
        <f>VLOOKUP(B1639,'[1]Current Slope List'!$A$29:$M$1904,2,FALSE)</f>
        <v>11SE-C/C873</v>
      </c>
      <c r="E1639" s="5">
        <f>VLOOKUP(B1639,'[1]Current Slope List'!$A$29:$M$1904,3,FALSE)</f>
        <v>0</v>
      </c>
      <c r="F1639" s="6" t="str">
        <f t="shared" si="50"/>
        <v>WHOLE</v>
      </c>
      <c r="G1639" s="6" t="str">
        <f>VLOOKUP(B1639,'[1]Current Slope List'!$A$29:$M$1904,4,FALSE)</f>
        <v>CP,ML&amp;Wch</v>
      </c>
      <c r="H1639" s="6" t="str">
        <f>VLOOKUP(B1639,'[1]Current Slope List'!$A$29:$M$1904,5,FALSE)</f>
        <v>Wch-S</v>
      </c>
      <c r="I1639" s="6" t="s">
        <v>2777</v>
      </c>
      <c r="K1639" s="6">
        <f>VLOOKUP(B1639,'[1]Current Slope List'!$A$29:$M$1904,11,FALSE)</f>
        <v>0</v>
      </c>
      <c r="L1639" s="5" t="s">
        <v>2831</v>
      </c>
      <c r="M1639" s="5" t="s">
        <v>2832</v>
      </c>
      <c r="N1639" s="5" t="s">
        <v>1851</v>
      </c>
      <c r="O1639" s="7" t="s">
        <v>125</v>
      </c>
      <c r="P1639" s="7">
        <v>65</v>
      </c>
      <c r="Q1639" s="7">
        <v>7.5</v>
      </c>
      <c r="R1639" s="7">
        <v>70</v>
      </c>
      <c r="S1639" s="7">
        <f t="shared" si="51"/>
        <v>525</v>
      </c>
      <c r="T1639" s="17">
        <v>0.35</v>
      </c>
      <c r="U1639" s="17">
        <v>0</v>
      </c>
      <c r="V1639" s="17">
        <v>0</v>
      </c>
      <c r="W1639" s="17">
        <v>0.3</v>
      </c>
      <c r="X1639" s="17">
        <v>0.35</v>
      </c>
      <c r="Y1639" s="6" t="s">
        <v>84</v>
      </c>
      <c r="Z1639" s="6" t="s">
        <v>72</v>
      </c>
      <c r="AA1639" s="9">
        <v>7.5</v>
      </c>
      <c r="AB1639" s="9">
        <v>6</v>
      </c>
      <c r="AC1639" s="9">
        <v>90</v>
      </c>
      <c r="AD1639" s="9" t="s">
        <v>79</v>
      </c>
      <c r="AE1639" s="9" t="s">
        <v>62</v>
      </c>
      <c r="AF1639" s="5">
        <v>1</v>
      </c>
      <c r="AG1639" s="10">
        <f>VLOOKUP(B1639,[1]NPRS!$A$29:$O$1904,10,FALSE)</f>
        <v>219.06</v>
      </c>
      <c r="AH1639" s="5" t="s">
        <v>1698</v>
      </c>
      <c r="AI1639" s="6" t="str">
        <f>IF(VLOOKUP(B1639,'[1]intensive 2019'!$A$2:$E$145,1,TRUE)=B1639,"Y","N")</f>
        <v>N</v>
      </c>
      <c r="AJ1639" s="6" t="s">
        <v>50</v>
      </c>
      <c r="AK1639" s="5">
        <v>13</v>
      </c>
      <c r="AL1639" s="6" t="s">
        <v>50</v>
      </c>
      <c r="AM1639" s="6" t="s">
        <v>50</v>
      </c>
      <c r="AN1639" s="6" t="s">
        <v>50</v>
      </c>
      <c r="AO1639" s="6" t="s">
        <v>50</v>
      </c>
      <c r="AP1639" s="6" t="s">
        <v>50</v>
      </c>
    </row>
    <row r="1640" spans="1:42" hidden="1">
      <c r="A1640" s="5">
        <v>1639</v>
      </c>
      <c r="B1640" s="5" t="s">
        <v>2878</v>
      </c>
      <c r="C1640" s="6" t="str">
        <f>IF(VLOOKUP(B1640,'[1]Current Slope List'!$A$29:$M$1904,1,FALSE)=B1640,"Y","N")</f>
        <v>Y</v>
      </c>
      <c r="D1640" s="5" t="str">
        <f>VLOOKUP(B1640,'[1]Current Slope List'!$A$29:$M$1904,2,FALSE)</f>
        <v>11SE-C/F199</v>
      </c>
      <c r="E1640" s="5">
        <f>VLOOKUP(B1640,'[1]Current Slope List'!$A$29:$M$1904,3,FALSE)</f>
        <v>0</v>
      </c>
      <c r="F1640" s="6" t="str">
        <f t="shared" si="50"/>
        <v>WHOLE</v>
      </c>
      <c r="G1640" s="6" t="str">
        <f>VLOOKUP(B1640,'[1]Current Slope List'!$A$29:$M$1904,4,FALSE)</f>
        <v>CP,ML&amp;Wch</v>
      </c>
      <c r="H1640" s="6" t="str">
        <f>VLOOKUP(B1640,'[1]Current Slope List'!$A$29:$M$1904,5,FALSE)</f>
        <v>Wch-S</v>
      </c>
      <c r="I1640" s="6" t="s">
        <v>2777</v>
      </c>
      <c r="K1640" s="6">
        <f>VLOOKUP(B1640,'[1]Current Slope List'!$A$29:$M$1904,11,FALSE)</f>
        <v>0</v>
      </c>
      <c r="L1640" s="5" t="s">
        <v>2831</v>
      </c>
      <c r="M1640" s="5" t="s">
        <v>2832</v>
      </c>
      <c r="N1640" s="5" t="s">
        <v>1851</v>
      </c>
      <c r="O1640" s="7" t="s">
        <v>125</v>
      </c>
      <c r="P1640" s="7">
        <v>40</v>
      </c>
      <c r="Q1640" s="7">
        <v>8</v>
      </c>
      <c r="R1640" s="7">
        <v>160</v>
      </c>
      <c r="S1640" s="7">
        <f t="shared" si="51"/>
        <v>1280</v>
      </c>
      <c r="T1640" s="17">
        <v>1</v>
      </c>
      <c r="U1640" s="17">
        <v>0</v>
      </c>
      <c r="V1640" s="17">
        <v>0</v>
      </c>
      <c r="W1640" s="17">
        <v>0</v>
      </c>
      <c r="X1640" s="17">
        <v>0</v>
      </c>
      <c r="Y1640" s="6" t="s">
        <v>1701</v>
      </c>
      <c r="Z1640" s="6" t="s">
        <v>62</v>
      </c>
      <c r="AA1640" s="9" t="s">
        <v>116</v>
      </c>
      <c r="AB1640" s="9" t="s">
        <v>116</v>
      </c>
      <c r="AC1640" s="9" t="s">
        <v>116</v>
      </c>
      <c r="AD1640" s="9" t="s">
        <v>116</v>
      </c>
      <c r="AE1640" s="9" t="s">
        <v>49</v>
      </c>
      <c r="AF1640" s="5">
        <v>2</v>
      </c>
      <c r="AG1640" s="10">
        <f>VLOOKUP(B1640,[1]NPRS!$A$29:$O$1904,10,FALSE)</f>
        <v>0.77</v>
      </c>
      <c r="AH1640" s="5" t="s">
        <v>1698</v>
      </c>
      <c r="AI1640" s="6" t="str">
        <f>IF(VLOOKUP(B1640,'[1]intensive 2019'!$A$2:$E$145,1,TRUE)=B1640,"Y","N")</f>
        <v>N</v>
      </c>
      <c r="AJ1640" s="6" t="s">
        <v>50</v>
      </c>
      <c r="AK1640" s="5">
        <v>0</v>
      </c>
      <c r="AL1640" s="6" t="s">
        <v>50</v>
      </c>
      <c r="AM1640" s="6" t="s">
        <v>50</v>
      </c>
      <c r="AN1640" s="6" t="s">
        <v>50</v>
      </c>
      <c r="AO1640" s="6" t="s">
        <v>50</v>
      </c>
      <c r="AP1640" s="6" t="s">
        <v>50</v>
      </c>
    </row>
    <row r="1641" spans="1:42" hidden="1">
      <c r="A1641" s="5">
        <v>1640</v>
      </c>
      <c r="B1641" s="5" t="s">
        <v>2879</v>
      </c>
      <c r="C1641" s="6" t="str">
        <f>IF(VLOOKUP(B1641,'[1]Current Slope List'!$A$29:$M$1904,1,FALSE)=B1641,"Y","N")</f>
        <v>Y</v>
      </c>
      <c r="D1641" s="5" t="str">
        <f>VLOOKUP(B1641,'[1]Current Slope List'!$A$29:$M$1904,2,FALSE)</f>
        <v>11SE-C/C138</v>
      </c>
      <c r="E1641" s="5">
        <f>VLOOKUP(B1641,'[1]Current Slope List'!$A$29:$M$1904,3,FALSE)</f>
        <v>0</v>
      </c>
      <c r="F1641" s="6" t="str">
        <f t="shared" si="50"/>
        <v>WHOLE</v>
      </c>
      <c r="G1641" s="6" t="str">
        <f>VLOOKUP(B1641,'[1]Current Slope List'!$A$29:$M$1904,4,FALSE)</f>
        <v>CP,ML&amp;Wch</v>
      </c>
      <c r="H1641" s="6" t="str">
        <f>VLOOKUP(B1641,'[1]Current Slope List'!$A$29:$M$1904,5,FALSE)</f>
        <v>Wch-S</v>
      </c>
      <c r="I1641" s="6" t="s">
        <v>2777</v>
      </c>
      <c r="K1641" s="6">
        <f>VLOOKUP(B1641,'[1]Current Slope List'!$A$29:$M$1904,11,FALSE)</f>
        <v>0</v>
      </c>
      <c r="L1641" s="5" t="s">
        <v>2880</v>
      </c>
      <c r="M1641" s="5" t="s">
        <v>2881</v>
      </c>
      <c r="N1641" s="5" t="s">
        <v>1851</v>
      </c>
      <c r="O1641" s="7" t="s">
        <v>46</v>
      </c>
      <c r="P1641" s="7">
        <v>60</v>
      </c>
      <c r="Q1641" s="7">
        <v>7</v>
      </c>
      <c r="R1641" s="7">
        <v>64</v>
      </c>
      <c r="S1641" s="7">
        <f t="shared" si="51"/>
        <v>448</v>
      </c>
      <c r="T1641" s="17">
        <v>0</v>
      </c>
      <c r="U1641" s="17">
        <v>0.25</v>
      </c>
      <c r="V1641" s="17">
        <v>0</v>
      </c>
      <c r="W1641" s="17">
        <v>0.75</v>
      </c>
      <c r="X1641" s="17">
        <v>0</v>
      </c>
      <c r="Y1641" s="6" t="s">
        <v>61</v>
      </c>
      <c r="Z1641" s="6" t="s">
        <v>62</v>
      </c>
      <c r="AA1641" s="9" t="s">
        <v>116</v>
      </c>
      <c r="AB1641" s="9" t="s">
        <v>116</v>
      </c>
      <c r="AC1641" s="9" t="s">
        <v>116</v>
      </c>
      <c r="AD1641" s="9" t="s">
        <v>116</v>
      </c>
      <c r="AE1641" s="9" t="s">
        <v>49</v>
      </c>
      <c r="AF1641" s="5">
        <v>1</v>
      </c>
      <c r="AG1641" s="10">
        <f>VLOOKUP(B1641,[1]NPRS!$A$29:$O$1904,10,FALSE)</f>
        <v>285.77999999999997</v>
      </c>
      <c r="AH1641" s="5" t="s">
        <v>1698</v>
      </c>
      <c r="AI1641" s="6" t="str">
        <f>IF(VLOOKUP(B1641,'[1]intensive 2019'!$A$2:$E$145,1,TRUE)=B1641,"Y","N")</f>
        <v>N</v>
      </c>
      <c r="AJ1641" s="6" t="s">
        <v>50</v>
      </c>
      <c r="AK1641" s="5">
        <v>21</v>
      </c>
      <c r="AL1641" s="6" t="s">
        <v>50</v>
      </c>
      <c r="AM1641" s="6" t="s">
        <v>50</v>
      </c>
      <c r="AN1641" s="6" t="s">
        <v>50</v>
      </c>
      <c r="AO1641" s="6" t="s">
        <v>50</v>
      </c>
      <c r="AP1641" s="6" t="s">
        <v>50</v>
      </c>
    </row>
    <row r="1642" spans="1:42" hidden="1">
      <c r="A1642" s="5">
        <v>1641</v>
      </c>
      <c r="B1642" s="5" t="s">
        <v>2882</v>
      </c>
      <c r="C1642" s="6" t="str">
        <f>IF(VLOOKUP(B1642,'[1]Current Slope List'!$A$29:$M$1904,1,FALSE)=B1642,"Y","N")</f>
        <v>Y</v>
      </c>
      <c r="D1642" s="5" t="str">
        <f>VLOOKUP(B1642,'[1]Current Slope List'!$A$29:$M$1904,2,FALSE)</f>
        <v>11SE-C/C139</v>
      </c>
      <c r="E1642" s="5">
        <f>VLOOKUP(B1642,'[1]Current Slope List'!$A$29:$M$1904,3,FALSE)</f>
        <v>0</v>
      </c>
      <c r="F1642" s="6" t="str">
        <f t="shared" si="50"/>
        <v>WHOLE</v>
      </c>
      <c r="G1642" s="6" t="str">
        <f>VLOOKUP(B1642,'[1]Current Slope List'!$A$29:$M$1904,4,FALSE)</f>
        <v>CP,ML&amp;Wch</v>
      </c>
      <c r="H1642" s="6" t="str">
        <f>VLOOKUP(B1642,'[1]Current Slope List'!$A$29:$M$1904,5,FALSE)</f>
        <v>Wch-S</v>
      </c>
      <c r="I1642" s="6" t="s">
        <v>2777</v>
      </c>
      <c r="K1642" s="6">
        <f>VLOOKUP(B1642,'[1]Current Slope List'!$A$29:$M$1904,11,FALSE)</f>
        <v>0</v>
      </c>
      <c r="L1642" s="5" t="s">
        <v>2880</v>
      </c>
      <c r="M1642" s="5" t="s">
        <v>2881</v>
      </c>
      <c r="N1642" s="5" t="s">
        <v>1851</v>
      </c>
      <c r="O1642" s="7" t="s">
        <v>46</v>
      </c>
      <c r="P1642" s="7">
        <v>55</v>
      </c>
      <c r="Q1642" s="7">
        <v>3.5</v>
      </c>
      <c r="R1642" s="7">
        <v>35</v>
      </c>
      <c r="S1642" s="7">
        <f t="shared" si="51"/>
        <v>122.5</v>
      </c>
      <c r="T1642" s="17">
        <v>0</v>
      </c>
      <c r="U1642" s="17">
        <v>0</v>
      </c>
      <c r="V1642" s="17">
        <v>0</v>
      </c>
      <c r="W1642" s="17">
        <v>1</v>
      </c>
      <c r="X1642" s="17">
        <v>0</v>
      </c>
      <c r="Y1642" s="6" t="s">
        <v>61</v>
      </c>
      <c r="Z1642" s="6" t="s">
        <v>72</v>
      </c>
      <c r="AA1642" s="9" t="s">
        <v>116</v>
      </c>
      <c r="AB1642" s="9" t="s">
        <v>116</v>
      </c>
      <c r="AC1642" s="9" t="s">
        <v>116</v>
      </c>
      <c r="AD1642" s="9" t="s">
        <v>116</v>
      </c>
      <c r="AE1642" s="9" t="s">
        <v>49</v>
      </c>
      <c r="AF1642" s="5">
        <v>3</v>
      </c>
      <c r="AG1642" s="10">
        <f>VLOOKUP(B1642,[1]NPRS!$A$29:$O$1904,10,FALSE)</f>
        <v>0</v>
      </c>
      <c r="AH1642" s="5" t="s">
        <v>1698</v>
      </c>
      <c r="AI1642" s="6" t="str">
        <f>IF(VLOOKUP(B1642,'[1]intensive 2019'!$A$2:$E$145,1,TRUE)=B1642,"Y","N")</f>
        <v>N</v>
      </c>
      <c r="AJ1642" s="6" t="s">
        <v>50</v>
      </c>
      <c r="AK1642" s="5">
        <v>2</v>
      </c>
      <c r="AL1642" s="6" t="s">
        <v>50</v>
      </c>
      <c r="AM1642" s="6" t="s">
        <v>50</v>
      </c>
      <c r="AN1642" s="6" t="s">
        <v>50</v>
      </c>
      <c r="AO1642" s="6" t="s">
        <v>50</v>
      </c>
      <c r="AP1642" s="6" t="s">
        <v>50</v>
      </c>
    </row>
    <row r="1643" spans="1:42" hidden="1">
      <c r="A1643" s="5">
        <v>1642</v>
      </c>
      <c r="B1643" s="5" t="s">
        <v>2883</v>
      </c>
      <c r="C1643" s="6" t="str">
        <f>IF(VLOOKUP(B1643,'[1]Current Slope List'!$A$29:$M$1904,1,FALSE)=B1643,"Y","N")</f>
        <v>Y</v>
      </c>
      <c r="D1643" s="5" t="str">
        <f>VLOOKUP(B1643,'[1]Current Slope List'!$A$29:$M$1904,2,FALSE)</f>
        <v>11SE-C/FR9</v>
      </c>
      <c r="E1643" s="5">
        <f>VLOOKUP(B1643,'[1]Current Slope List'!$A$29:$M$1904,3,FALSE)</f>
        <v>0</v>
      </c>
      <c r="F1643" s="6" t="str">
        <f t="shared" si="50"/>
        <v>WHOLE</v>
      </c>
      <c r="G1643" s="6" t="str">
        <f>VLOOKUP(B1643,'[1]Current Slope List'!$A$29:$M$1904,4,FALSE)</f>
        <v>CP,ML&amp;Wch</v>
      </c>
      <c r="H1643" s="6" t="str">
        <f>VLOOKUP(B1643,'[1]Current Slope List'!$A$29:$M$1904,5,FALSE)</f>
        <v>Wch-S</v>
      </c>
      <c r="I1643" s="6" t="s">
        <v>2777</v>
      </c>
      <c r="K1643" s="6">
        <f>VLOOKUP(B1643,'[1]Current Slope List'!$A$29:$M$1904,11,FALSE)</f>
        <v>0</v>
      </c>
      <c r="L1643" s="5" t="s">
        <v>2880</v>
      </c>
      <c r="M1643" s="5" t="s">
        <v>2881</v>
      </c>
      <c r="N1643" s="5" t="s">
        <v>1851</v>
      </c>
      <c r="O1643" s="7" t="s">
        <v>46</v>
      </c>
      <c r="P1643" s="7">
        <v>35</v>
      </c>
      <c r="Q1643" s="7">
        <v>7</v>
      </c>
      <c r="R1643" s="7">
        <v>65</v>
      </c>
      <c r="S1643" s="7">
        <f t="shared" si="51"/>
        <v>455</v>
      </c>
      <c r="T1643" s="17">
        <v>0</v>
      </c>
      <c r="U1643" s="17">
        <v>1</v>
      </c>
      <c r="V1643" s="17">
        <v>0</v>
      </c>
      <c r="W1643" s="17">
        <v>0</v>
      </c>
      <c r="X1643" s="17">
        <v>0</v>
      </c>
      <c r="Y1643" s="6" t="s">
        <v>61</v>
      </c>
      <c r="Z1643" s="6" t="s">
        <v>62</v>
      </c>
      <c r="AA1643" s="9" t="s">
        <v>94</v>
      </c>
      <c r="AB1643" s="9" t="s">
        <v>669</v>
      </c>
      <c r="AC1643" s="9" t="s">
        <v>71</v>
      </c>
      <c r="AD1643" s="9" t="s">
        <v>97</v>
      </c>
      <c r="AE1643" s="9" t="s">
        <v>62</v>
      </c>
      <c r="AF1643" s="5">
        <v>3</v>
      </c>
      <c r="AG1643" s="10">
        <f>VLOOKUP(B1643,[1]NPRS!$A$29:$O$1904,10,FALSE)</f>
        <v>0</v>
      </c>
      <c r="AH1643" s="5" t="s">
        <v>1698</v>
      </c>
      <c r="AI1643" s="6" t="str">
        <f>IF(VLOOKUP(B1643,'[1]intensive 2019'!$A$2:$E$145,1,TRUE)=B1643,"Y","N")</f>
        <v>N</v>
      </c>
      <c r="AJ1643" s="6" t="s">
        <v>50</v>
      </c>
      <c r="AK1643" s="5">
        <v>49</v>
      </c>
      <c r="AL1643" s="6" t="s">
        <v>50</v>
      </c>
      <c r="AM1643" s="6" t="s">
        <v>50</v>
      </c>
      <c r="AN1643" s="6" t="s">
        <v>50</v>
      </c>
      <c r="AO1643" s="6" t="s">
        <v>50</v>
      </c>
      <c r="AP1643" s="6" t="s">
        <v>50</v>
      </c>
    </row>
    <row r="1644" spans="1:42" hidden="1">
      <c r="A1644" s="5">
        <v>1643</v>
      </c>
      <c r="B1644" s="5" t="s">
        <v>2884</v>
      </c>
      <c r="C1644" s="6" t="str">
        <f>IF(VLOOKUP(B1644,'[1]Current Slope List'!$A$29:$M$1904,1,FALSE)=B1644,"Y","N")</f>
        <v>Y</v>
      </c>
      <c r="D1644" s="5" t="str">
        <f>VLOOKUP(B1644,'[1]Current Slope List'!$A$29:$M$1904,2,FALSE)</f>
        <v>11SE-C/C87</v>
      </c>
      <c r="E1644" s="5" t="str">
        <f>VLOOKUP(B1644,'[1]Current Slope List'!$A$29:$M$1904,3,FALSE)</f>
        <v>1,2</v>
      </c>
      <c r="F1644" s="6" t="str">
        <f t="shared" si="50"/>
        <v>1,2</v>
      </c>
      <c r="G1644" s="6" t="str">
        <f>VLOOKUP(B1644,'[1]Current Slope List'!$A$29:$M$1904,4,FALSE)</f>
        <v>CP,ML&amp;Wch</v>
      </c>
      <c r="H1644" s="6" t="str">
        <f>VLOOKUP(B1644,'[1]Current Slope List'!$A$29:$M$1904,5,FALSE)</f>
        <v>Wch-S</v>
      </c>
      <c r="I1644" s="6" t="s">
        <v>2777</v>
      </c>
      <c r="K1644" s="6">
        <f>VLOOKUP(B1644,'[1]Current Slope List'!$A$29:$M$1904,11,FALSE)</f>
        <v>0</v>
      </c>
      <c r="L1644" s="5" t="s">
        <v>2885</v>
      </c>
      <c r="M1644" s="5" t="s">
        <v>2886</v>
      </c>
      <c r="N1644" s="5" t="s">
        <v>1795</v>
      </c>
      <c r="O1644" s="7" t="s">
        <v>125</v>
      </c>
      <c r="P1644" s="7">
        <v>70</v>
      </c>
      <c r="Q1644" s="7">
        <v>14</v>
      </c>
      <c r="R1644" s="7">
        <v>170</v>
      </c>
      <c r="S1644" s="7">
        <f t="shared" si="51"/>
        <v>2380</v>
      </c>
      <c r="T1644" s="17">
        <v>0</v>
      </c>
      <c r="U1644" s="17">
        <v>0.5</v>
      </c>
      <c r="V1644" s="17">
        <v>0</v>
      </c>
      <c r="W1644" s="17">
        <v>0.5</v>
      </c>
      <c r="X1644" s="17">
        <v>0</v>
      </c>
      <c r="Y1644" s="6" t="s">
        <v>1701</v>
      </c>
      <c r="Z1644" s="6" t="s">
        <v>72</v>
      </c>
      <c r="AA1644" s="9" t="s">
        <v>116</v>
      </c>
      <c r="AB1644" s="9" t="s">
        <v>116</v>
      </c>
      <c r="AC1644" s="9" t="s">
        <v>116</v>
      </c>
      <c r="AD1644" s="9" t="s">
        <v>116</v>
      </c>
      <c r="AE1644" s="9" t="s">
        <v>49</v>
      </c>
      <c r="AF1644" s="5">
        <v>1</v>
      </c>
      <c r="AG1644" s="10">
        <f>VLOOKUP(B1644,[1]NPRS!$A$29:$O$1904,10,FALSE)</f>
        <v>0</v>
      </c>
      <c r="AH1644" s="5" t="s">
        <v>1698</v>
      </c>
      <c r="AI1644" s="6" t="str">
        <f>IF(VLOOKUP(B1644,'[1]intensive 2019'!$A$2:$E$145,1,TRUE)=B1644,"Y","N")</f>
        <v>Y</v>
      </c>
      <c r="AJ1644" s="6" t="str">
        <f>IF(VLOOKUP(B1644,[1]PWI!$A$2:$B$239,1,FALSE)=B1644,"Y","N")</f>
        <v>Y</v>
      </c>
      <c r="AK1644" s="5">
        <v>26</v>
      </c>
      <c r="AL1644" s="6" t="s">
        <v>50</v>
      </c>
      <c r="AM1644" s="6" t="s">
        <v>50</v>
      </c>
      <c r="AN1644" s="6" t="s">
        <v>50</v>
      </c>
      <c r="AO1644" s="6" t="str">
        <f>IF(VLOOKUP(B1644,[1]Roadside!$B$2:$D$186,1,FALSE)=B1644,"Y","N")</f>
        <v>Y</v>
      </c>
      <c r="AP1644" s="6" t="s">
        <v>50</v>
      </c>
    </row>
    <row r="1645" spans="1:42" hidden="1">
      <c r="A1645" s="5">
        <v>1644</v>
      </c>
      <c r="B1645" s="5" t="s">
        <v>2887</v>
      </c>
      <c r="C1645" s="6" t="str">
        <f>IF(VLOOKUP(B1645,'[1]Current Slope List'!$A$29:$M$1904,1,FALSE)=B1645,"Y","N")</f>
        <v>Y</v>
      </c>
      <c r="D1645" s="5" t="str">
        <f>VLOOKUP(B1645,'[1]Current Slope List'!$A$29:$M$1904,2,FALSE)</f>
        <v>11SE-C/F174</v>
      </c>
      <c r="E1645" s="5">
        <f>VLOOKUP(B1645,'[1]Current Slope List'!$A$29:$M$1904,3,FALSE)</f>
        <v>0</v>
      </c>
      <c r="F1645" s="6" t="str">
        <f t="shared" si="50"/>
        <v>WHOLE</v>
      </c>
      <c r="G1645" s="6" t="str">
        <f>VLOOKUP(B1645,'[1]Current Slope List'!$A$29:$M$1904,4,FALSE)</f>
        <v>CP,ML&amp;Wch</v>
      </c>
      <c r="H1645" s="6" t="str">
        <f>VLOOKUP(B1645,'[1]Current Slope List'!$A$29:$M$1904,5,FALSE)</f>
        <v>Wch-S</v>
      </c>
      <c r="I1645" s="6" t="s">
        <v>2777</v>
      </c>
      <c r="K1645" s="6">
        <f>VLOOKUP(B1645,'[1]Current Slope List'!$A$29:$M$1904,11,FALSE)</f>
        <v>0</v>
      </c>
      <c r="L1645" s="5" t="s">
        <v>2888</v>
      </c>
      <c r="M1645" s="5" t="s">
        <v>2889</v>
      </c>
      <c r="N1645" s="5" t="s">
        <v>1697</v>
      </c>
      <c r="O1645" s="7" t="s">
        <v>125</v>
      </c>
      <c r="P1645" s="7">
        <v>25</v>
      </c>
      <c r="Q1645" s="7">
        <v>4</v>
      </c>
      <c r="R1645" s="7">
        <v>20</v>
      </c>
      <c r="S1645" s="7">
        <f t="shared" si="51"/>
        <v>80</v>
      </c>
      <c r="T1645" s="17">
        <v>0.1</v>
      </c>
      <c r="U1645" s="17">
        <v>0.9</v>
      </c>
      <c r="V1645" s="17">
        <v>0</v>
      </c>
      <c r="W1645" s="17">
        <v>0</v>
      </c>
      <c r="X1645" s="17">
        <v>0</v>
      </c>
      <c r="Y1645" s="6" t="s">
        <v>61</v>
      </c>
      <c r="Z1645" s="6" t="s">
        <v>62</v>
      </c>
      <c r="AA1645" s="9" t="s">
        <v>116</v>
      </c>
      <c r="AB1645" s="9" t="s">
        <v>116</v>
      </c>
      <c r="AC1645" s="9" t="s">
        <v>116</v>
      </c>
      <c r="AD1645" s="9" t="s">
        <v>116</v>
      </c>
      <c r="AE1645" s="9" t="s">
        <v>49</v>
      </c>
      <c r="AF1645" s="5">
        <v>2</v>
      </c>
      <c r="AG1645" s="10">
        <f>VLOOKUP(B1645,[1]NPRS!$A$29:$O$1904,10,FALSE)</f>
        <v>0</v>
      </c>
      <c r="AH1645" s="5" t="s">
        <v>1698</v>
      </c>
      <c r="AI1645" s="6" t="str">
        <f>IF(VLOOKUP(B1645,'[1]intensive 2019'!$A$2:$E$145,1,TRUE)=B1645,"Y","N")</f>
        <v>N</v>
      </c>
      <c r="AJ1645" s="6" t="s">
        <v>50</v>
      </c>
      <c r="AK1645" s="5">
        <v>6</v>
      </c>
      <c r="AL1645" s="6" t="s">
        <v>50</v>
      </c>
      <c r="AM1645" s="6" t="s">
        <v>50</v>
      </c>
      <c r="AN1645" s="6" t="s">
        <v>50</v>
      </c>
      <c r="AO1645" s="6" t="str">
        <f>IF(VLOOKUP(B1645,[1]Roadside!$B$2:$D$186,1,FALSE)=B1645,"Y","N")</f>
        <v>Y</v>
      </c>
      <c r="AP1645" s="6" t="s">
        <v>50</v>
      </c>
    </row>
    <row r="1646" spans="1:42" hidden="1">
      <c r="A1646" s="5">
        <v>1645</v>
      </c>
      <c r="B1646" s="5" t="s">
        <v>2890</v>
      </c>
      <c r="C1646" s="6" t="str">
        <f>IF(VLOOKUP(B1646,'[1]Current Slope List'!$A$29:$M$1904,1,FALSE)=B1646,"Y","N")</f>
        <v>Y</v>
      </c>
      <c r="D1646" s="5" t="str">
        <f>VLOOKUP(B1646,'[1]Current Slope List'!$A$29:$M$1904,2,FALSE)</f>
        <v>11SW-C/C630</v>
      </c>
      <c r="E1646" s="5">
        <f>VLOOKUP(B1646,'[1]Current Slope List'!$A$29:$M$1904,3,FALSE)</f>
        <v>0</v>
      </c>
      <c r="F1646" s="6" t="str">
        <f t="shared" si="50"/>
        <v>WHOLE</v>
      </c>
      <c r="G1646" s="6" t="str">
        <f>VLOOKUP(B1646,'[1]Current Slope List'!$A$29:$M$1904,4,FALSE)</f>
        <v>CP,ML&amp;Wch</v>
      </c>
      <c r="H1646" s="6" t="str">
        <f>VLOOKUP(B1646,'[1]Current Slope List'!$A$29:$M$1904,5,FALSE)</f>
        <v>PML</v>
      </c>
      <c r="I1646" s="6" t="s">
        <v>2777</v>
      </c>
      <c r="K1646" s="6">
        <f>VLOOKUP(B1646,'[1]Current Slope List'!$A$29:$M$1904,11,FALSE)</f>
        <v>0</v>
      </c>
      <c r="L1646" s="5" t="s">
        <v>2891</v>
      </c>
      <c r="M1646" s="5" t="s">
        <v>2892</v>
      </c>
      <c r="N1646" s="5" t="s">
        <v>1697</v>
      </c>
      <c r="O1646" s="7" t="s">
        <v>46</v>
      </c>
      <c r="P1646" s="7">
        <v>40</v>
      </c>
      <c r="Q1646" s="7">
        <v>12</v>
      </c>
      <c r="R1646" s="7">
        <v>33</v>
      </c>
      <c r="S1646" s="7">
        <f t="shared" si="51"/>
        <v>396</v>
      </c>
      <c r="T1646" s="17">
        <v>0</v>
      </c>
      <c r="U1646" s="17">
        <v>1</v>
      </c>
      <c r="V1646" s="17">
        <v>0</v>
      </c>
      <c r="W1646" s="17">
        <v>0</v>
      </c>
      <c r="X1646" s="17">
        <v>0</v>
      </c>
      <c r="Y1646" s="6" t="s">
        <v>1701</v>
      </c>
      <c r="Z1646" s="6" t="s">
        <v>62</v>
      </c>
      <c r="AA1646" s="9" t="s">
        <v>116</v>
      </c>
      <c r="AB1646" s="9" t="s">
        <v>116</v>
      </c>
      <c r="AC1646" s="9" t="s">
        <v>116</v>
      </c>
      <c r="AD1646" s="9" t="s">
        <v>116</v>
      </c>
      <c r="AE1646" s="9" t="s">
        <v>49</v>
      </c>
      <c r="AF1646" s="5">
        <v>3</v>
      </c>
      <c r="AG1646" s="10">
        <f>VLOOKUP(B1646,[1]NPRS!$A$29:$O$1904,10,FALSE)</f>
        <v>2090.25</v>
      </c>
      <c r="AH1646" s="5" t="s">
        <v>1698</v>
      </c>
      <c r="AI1646" s="6" t="str">
        <f>IF(VLOOKUP(B1646,'[1]intensive 2019'!$A$2:$E$145,1,TRUE)=B1646,"Y","N")</f>
        <v>N</v>
      </c>
      <c r="AJ1646" s="6" t="s">
        <v>50</v>
      </c>
      <c r="AK1646" s="5">
        <v>6</v>
      </c>
      <c r="AL1646" s="6" t="s">
        <v>50</v>
      </c>
      <c r="AM1646" s="6" t="s">
        <v>50</v>
      </c>
      <c r="AN1646" s="6" t="s">
        <v>50</v>
      </c>
      <c r="AO1646" s="6" t="s">
        <v>50</v>
      </c>
      <c r="AP1646" s="6" t="s">
        <v>50</v>
      </c>
    </row>
    <row r="1647" spans="1:42" hidden="1">
      <c r="A1647" s="5">
        <v>1646</v>
      </c>
      <c r="B1647" s="5" t="s">
        <v>2893</v>
      </c>
      <c r="C1647" s="6" t="str">
        <f>IF(VLOOKUP(B1647,'[1]Current Slope List'!$A$29:$M$1904,1,FALSE)=B1647,"Y","N")</f>
        <v>Y</v>
      </c>
      <c r="D1647" s="5" t="str">
        <f>VLOOKUP(B1647,'[1]Current Slope List'!$A$29:$M$1904,2,FALSE)</f>
        <v>11SE-A/CR395</v>
      </c>
      <c r="E1647" s="5">
        <f>VLOOKUP(B1647,'[1]Current Slope List'!$A$29:$M$1904,3,FALSE)</f>
        <v>0</v>
      </c>
      <c r="F1647" s="6" t="str">
        <f t="shared" si="50"/>
        <v>WHOLE</v>
      </c>
      <c r="G1647" s="6" t="str">
        <f>VLOOKUP(B1647,'[1]Current Slope List'!$A$29:$M$1904,4,FALSE)</f>
        <v>CP,ML&amp;Wch</v>
      </c>
      <c r="H1647" s="6" t="str">
        <f>VLOOKUP(B1647,'[1]Current Slope List'!$A$29:$M$1904,5,FALSE)</f>
        <v>Wch-S</v>
      </c>
      <c r="I1647" s="6" t="s">
        <v>2777</v>
      </c>
      <c r="K1647" s="6">
        <f>VLOOKUP(B1647,'[1]Current Slope List'!$A$29:$M$1904,11,FALSE)</f>
        <v>0</v>
      </c>
      <c r="L1647" s="5" t="s">
        <v>2894</v>
      </c>
      <c r="M1647" s="5" t="s">
        <v>2895</v>
      </c>
      <c r="N1647" s="5" t="s">
        <v>1697</v>
      </c>
      <c r="O1647" s="7" t="s">
        <v>125</v>
      </c>
      <c r="P1647" s="7">
        <v>20</v>
      </c>
      <c r="Q1647" s="7">
        <v>3</v>
      </c>
      <c r="R1647" s="7">
        <v>40</v>
      </c>
      <c r="S1647" s="7">
        <f t="shared" si="51"/>
        <v>120</v>
      </c>
      <c r="T1647" s="17">
        <v>0</v>
      </c>
      <c r="U1647" s="17">
        <v>1</v>
      </c>
      <c r="V1647" s="17">
        <v>0</v>
      </c>
      <c r="W1647" s="17">
        <v>0</v>
      </c>
      <c r="X1647" s="17">
        <v>0</v>
      </c>
      <c r="Y1647" s="6" t="s">
        <v>61</v>
      </c>
      <c r="Z1647" s="6" t="s">
        <v>62</v>
      </c>
      <c r="AA1647" s="9">
        <v>1</v>
      </c>
      <c r="AB1647" s="9">
        <v>8</v>
      </c>
      <c r="AC1647" s="9">
        <v>90</v>
      </c>
      <c r="AD1647" s="9" t="s">
        <v>79</v>
      </c>
      <c r="AE1647" s="9" t="s">
        <v>62</v>
      </c>
      <c r="AF1647" s="5">
        <v>2</v>
      </c>
      <c r="AG1647" s="10">
        <f>VLOOKUP(B1647,[1]NPRS!$A$29:$O$1904,10,FALSE)</f>
        <v>0.31</v>
      </c>
      <c r="AH1647" s="5" t="s">
        <v>1698</v>
      </c>
      <c r="AI1647" s="6" t="str">
        <f>IF(VLOOKUP(B1647,'[1]intensive 2019'!$A$2:$E$145,1,TRUE)=B1647,"Y","N")</f>
        <v>N</v>
      </c>
      <c r="AJ1647" s="6" t="str">
        <f>IF(VLOOKUP(B1647,[1]PWI!$A$2:$B$239,1,FALSE)=B1647,"Y","N")</f>
        <v>Y</v>
      </c>
      <c r="AK1647" s="5">
        <v>11</v>
      </c>
      <c r="AL1647" s="6" t="s">
        <v>50</v>
      </c>
      <c r="AM1647" s="6" t="s">
        <v>50</v>
      </c>
      <c r="AN1647" s="6" t="s">
        <v>50</v>
      </c>
      <c r="AO1647" s="6" t="s">
        <v>50</v>
      </c>
      <c r="AP1647" s="6" t="s">
        <v>50</v>
      </c>
    </row>
    <row r="1648" spans="1:42" hidden="1">
      <c r="A1648" s="5">
        <v>1647</v>
      </c>
      <c r="B1648" s="5" t="s">
        <v>2896</v>
      </c>
      <c r="C1648" s="6" t="str">
        <f>IF(VLOOKUP(B1648,'[1]Current Slope List'!$A$29:$M$1904,1,FALSE)=B1648,"Y","N")</f>
        <v>Y</v>
      </c>
      <c r="D1648" s="5" t="str">
        <f>VLOOKUP(B1648,'[1]Current Slope List'!$A$29:$M$1904,2,FALSE)</f>
        <v>11SE-A/F104</v>
      </c>
      <c r="E1648" s="5">
        <f>VLOOKUP(B1648,'[1]Current Slope List'!$A$29:$M$1904,3,FALSE)</f>
        <v>0</v>
      </c>
      <c r="F1648" s="6" t="str">
        <f t="shared" si="50"/>
        <v>WHOLE</v>
      </c>
      <c r="G1648" s="6" t="str">
        <f>VLOOKUP(B1648,'[1]Current Slope List'!$A$29:$M$1904,4,FALSE)</f>
        <v>CP,ML&amp;Wch</v>
      </c>
      <c r="H1648" s="6" t="str">
        <f>VLOOKUP(B1648,'[1]Current Slope List'!$A$29:$M$1904,5,FALSE)</f>
        <v>Wch-S</v>
      </c>
      <c r="I1648" s="6" t="s">
        <v>2777</v>
      </c>
      <c r="K1648" s="6">
        <f>VLOOKUP(B1648,'[1]Current Slope List'!$A$29:$M$1904,11,FALSE)</f>
        <v>0</v>
      </c>
      <c r="L1648" s="5" t="s">
        <v>2894</v>
      </c>
      <c r="M1648" s="5" t="s">
        <v>2895</v>
      </c>
      <c r="N1648" s="5" t="s">
        <v>1697</v>
      </c>
      <c r="O1648" s="7" t="s">
        <v>46</v>
      </c>
      <c r="P1648" s="7">
        <v>30</v>
      </c>
      <c r="Q1648" s="7">
        <v>12</v>
      </c>
      <c r="R1648" s="7">
        <v>28</v>
      </c>
      <c r="S1648" s="7">
        <f t="shared" si="51"/>
        <v>336</v>
      </c>
      <c r="T1648" s="17">
        <v>0.4</v>
      </c>
      <c r="U1648" s="17">
        <v>0.25</v>
      </c>
      <c r="V1648" s="17">
        <v>0</v>
      </c>
      <c r="W1648" s="17">
        <v>0.35</v>
      </c>
      <c r="X1648" s="17">
        <v>0</v>
      </c>
      <c r="Y1648" s="6" t="s">
        <v>1701</v>
      </c>
      <c r="Z1648" s="6" t="s">
        <v>62</v>
      </c>
      <c r="AA1648" s="9" t="s">
        <v>116</v>
      </c>
      <c r="AB1648" s="9" t="s">
        <v>116</v>
      </c>
      <c r="AC1648" s="9" t="s">
        <v>116</v>
      </c>
      <c r="AD1648" s="9" t="s">
        <v>116</v>
      </c>
      <c r="AE1648" s="9" t="s">
        <v>49</v>
      </c>
      <c r="AF1648" s="5">
        <v>2</v>
      </c>
      <c r="AG1648" s="10">
        <f>VLOOKUP(B1648,[1]NPRS!$A$29:$O$1904,10,FALSE)</f>
        <v>8.9499999999999993</v>
      </c>
      <c r="AH1648" s="5" t="s">
        <v>1698</v>
      </c>
      <c r="AI1648" s="6" t="str">
        <f>IF(VLOOKUP(B1648,'[1]intensive 2019'!$A$2:$E$145,1,TRUE)=B1648,"Y","N")</f>
        <v>N</v>
      </c>
      <c r="AJ1648" s="6" t="str">
        <f>IF(VLOOKUP(B1648,[1]PWI!$A$2:$B$239,1,FALSE)=B1648,"Y","N")</f>
        <v>Y</v>
      </c>
      <c r="AK1648" s="5">
        <v>19</v>
      </c>
      <c r="AL1648" s="6" t="s">
        <v>50</v>
      </c>
      <c r="AM1648" s="6" t="s">
        <v>50</v>
      </c>
      <c r="AN1648" s="6" t="s">
        <v>50</v>
      </c>
      <c r="AO1648" s="6" t="s">
        <v>50</v>
      </c>
      <c r="AP1648" s="6" t="s">
        <v>50</v>
      </c>
    </row>
    <row r="1649" spans="1:42" hidden="1">
      <c r="A1649" s="5">
        <v>1648</v>
      </c>
      <c r="B1649" s="5" t="s">
        <v>2897</v>
      </c>
      <c r="C1649" s="6" t="str">
        <f>IF(VLOOKUP(B1649,'[1]Current Slope List'!$A$29:$M$1904,1,FALSE)=B1649,"Y","N")</f>
        <v>Y</v>
      </c>
      <c r="D1649" s="5" t="str">
        <f>VLOOKUP(B1649,'[1]Current Slope List'!$A$29:$M$1904,2,FALSE)</f>
        <v>11SE-A/FR117</v>
      </c>
      <c r="E1649" s="5">
        <f>VLOOKUP(B1649,'[1]Current Slope List'!$A$29:$M$1904,3,FALSE)</f>
        <v>0</v>
      </c>
      <c r="F1649" s="6" t="str">
        <f t="shared" si="50"/>
        <v>WHOLE</v>
      </c>
      <c r="G1649" s="6" t="str">
        <f>VLOOKUP(B1649,'[1]Current Slope List'!$A$29:$M$1904,4,FALSE)</f>
        <v>CP,ML&amp;Wch</v>
      </c>
      <c r="H1649" s="6" t="str">
        <f>VLOOKUP(B1649,'[1]Current Slope List'!$A$29:$M$1904,5,FALSE)</f>
        <v>Wch-S</v>
      </c>
      <c r="I1649" s="6" t="s">
        <v>2777</v>
      </c>
      <c r="K1649" s="6">
        <f>VLOOKUP(B1649,'[1]Current Slope List'!$A$29:$M$1904,11,FALSE)</f>
        <v>0</v>
      </c>
      <c r="L1649" s="5" t="s">
        <v>2894</v>
      </c>
      <c r="M1649" s="5" t="s">
        <v>2895</v>
      </c>
      <c r="N1649" s="5" t="s">
        <v>1697</v>
      </c>
      <c r="O1649" s="7" t="s">
        <v>46</v>
      </c>
      <c r="P1649" s="7">
        <v>30</v>
      </c>
      <c r="Q1649" s="7">
        <v>7</v>
      </c>
      <c r="R1649" s="7">
        <v>35</v>
      </c>
      <c r="S1649" s="7">
        <f t="shared" si="51"/>
        <v>245</v>
      </c>
      <c r="T1649" s="17">
        <v>0</v>
      </c>
      <c r="U1649" s="17">
        <v>1</v>
      </c>
      <c r="V1649" s="17">
        <v>0</v>
      </c>
      <c r="W1649" s="17">
        <v>0</v>
      </c>
      <c r="X1649" s="17">
        <v>0</v>
      </c>
      <c r="Y1649" s="6" t="s">
        <v>61</v>
      </c>
      <c r="Z1649" s="6" t="s">
        <v>62</v>
      </c>
      <c r="AA1649" s="9" t="s">
        <v>689</v>
      </c>
      <c r="AB1649" s="9" t="s">
        <v>130</v>
      </c>
      <c r="AC1649" s="9" t="s">
        <v>121</v>
      </c>
      <c r="AD1649" s="9" t="s">
        <v>56</v>
      </c>
      <c r="AE1649" s="9" t="s">
        <v>72</v>
      </c>
      <c r="AF1649" s="5">
        <v>1</v>
      </c>
      <c r="AG1649" s="10">
        <f>VLOOKUP(B1649,[1]NPRS!$A$29:$O$1904,10,FALSE)</f>
        <v>8.75</v>
      </c>
      <c r="AH1649" s="5" t="s">
        <v>1698</v>
      </c>
      <c r="AI1649" s="6" t="str">
        <f>IF(VLOOKUP(B1649,'[1]intensive 2019'!$A$2:$E$145,1,TRUE)=B1649,"Y","N")</f>
        <v>N</v>
      </c>
      <c r="AJ1649" s="6" t="str">
        <f>IF(VLOOKUP(B1649,[1]PWI!$A$2:$B$239,1,FALSE)=B1649,"Y","N")</f>
        <v>Y</v>
      </c>
      <c r="AK1649" s="5">
        <v>16</v>
      </c>
      <c r="AL1649" s="6" t="s">
        <v>50</v>
      </c>
      <c r="AM1649" s="6" t="s">
        <v>50</v>
      </c>
      <c r="AN1649" s="6" t="s">
        <v>50</v>
      </c>
      <c r="AO1649" s="6" t="s">
        <v>50</v>
      </c>
      <c r="AP1649" s="6" t="s">
        <v>50</v>
      </c>
    </row>
    <row r="1650" spans="1:42" hidden="1">
      <c r="A1650" s="5">
        <v>1649</v>
      </c>
      <c r="B1650" s="5" t="s">
        <v>2898</v>
      </c>
      <c r="C1650" s="6" t="str">
        <f>IF(VLOOKUP(B1650,'[1]Current Slope List'!$A$29:$M$1904,1,FALSE)=B1650,"Y","N")</f>
        <v>Y</v>
      </c>
      <c r="D1650" s="5" t="str">
        <f>VLOOKUP(B1650,'[1]Current Slope List'!$A$29:$M$1904,2,FALSE)</f>
        <v>11SE-A/R31</v>
      </c>
      <c r="E1650" s="5">
        <f>VLOOKUP(B1650,'[1]Current Slope List'!$A$29:$M$1904,3,FALSE)</f>
        <v>0</v>
      </c>
      <c r="F1650" s="6" t="str">
        <f t="shared" si="50"/>
        <v>WHOLE</v>
      </c>
      <c r="G1650" s="6" t="str">
        <f>VLOOKUP(B1650,'[1]Current Slope List'!$A$29:$M$1904,4,FALSE)</f>
        <v>CP,ML&amp;Wch</v>
      </c>
      <c r="H1650" s="6" t="str">
        <f>VLOOKUP(B1650,'[1]Current Slope List'!$A$29:$M$1904,5,FALSE)</f>
        <v>Wch-S</v>
      </c>
      <c r="I1650" s="6" t="s">
        <v>2777</v>
      </c>
      <c r="K1650" s="6">
        <f>VLOOKUP(B1650,'[1]Current Slope List'!$A$29:$M$1904,11,FALSE)</f>
        <v>0</v>
      </c>
      <c r="L1650" s="5" t="s">
        <v>2894</v>
      </c>
      <c r="M1650" s="5" t="s">
        <v>2895</v>
      </c>
      <c r="N1650" s="5" t="s">
        <v>1697</v>
      </c>
      <c r="O1650" s="7" t="s">
        <v>125</v>
      </c>
      <c r="P1650" s="6" t="s">
        <v>49</v>
      </c>
      <c r="Q1650" s="6" t="s">
        <v>49</v>
      </c>
      <c r="R1650" s="6" t="s">
        <v>49</v>
      </c>
      <c r="S1650" s="6" t="s">
        <v>49</v>
      </c>
      <c r="T1650" s="6" t="s">
        <v>49</v>
      </c>
      <c r="U1650" s="6" t="s">
        <v>49</v>
      </c>
      <c r="V1650" s="6" t="s">
        <v>49</v>
      </c>
      <c r="W1650" s="6" t="s">
        <v>49</v>
      </c>
      <c r="X1650" s="6" t="s">
        <v>49</v>
      </c>
      <c r="Y1650" s="6" t="s">
        <v>49</v>
      </c>
      <c r="Z1650" s="6" t="s">
        <v>49</v>
      </c>
      <c r="AA1650" s="9" t="s">
        <v>1835</v>
      </c>
      <c r="AB1650" s="9" t="s">
        <v>288</v>
      </c>
      <c r="AC1650" s="9" t="s">
        <v>121</v>
      </c>
      <c r="AD1650" s="9" t="s">
        <v>352</v>
      </c>
      <c r="AE1650" s="9" t="s">
        <v>72</v>
      </c>
      <c r="AF1650" s="5">
        <v>2</v>
      </c>
      <c r="AG1650" s="10">
        <f>VLOOKUP(B1650,[1]NPRS!$A$29:$O$1904,10,FALSE)</f>
        <v>0.67</v>
      </c>
      <c r="AH1650" s="5" t="s">
        <v>1728</v>
      </c>
      <c r="AI1650" s="6" t="str">
        <f>IF(VLOOKUP(B1650,'[1]intensive 2019'!$A$2:$E$145,1,TRUE)=B1650,"Y","N")</f>
        <v>N</v>
      </c>
      <c r="AJ1650" s="6" t="s">
        <v>50</v>
      </c>
      <c r="AL1650" s="6" t="s">
        <v>50</v>
      </c>
      <c r="AM1650" s="6" t="s">
        <v>50</v>
      </c>
      <c r="AN1650" s="6" t="s">
        <v>50</v>
      </c>
      <c r="AO1650" s="6" t="s">
        <v>50</v>
      </c>
      <c r="AP1650" s="6" t="s">
        <v>50</v>
      </c>
    </row>
    <row r="1651" spans="1:42" hidden="1">
      <c r="A1651" s="5">
        <v>1650</v>
      </c>
      <c r="B1651" s="5" t="s">
        <v>2899</v>
      </c>
      <c r="C1651" s="6" t="str">
        <f>IF(VLOOKUP(B1651,'[1]Current Slope List'!$A$29:$M$1904,1,FALSE)=B1651,"Y","N")</f>
        <v>Y</v>
      </c>
      <c r="D1651" s="5" t="str">
        <f>VLOOKUP(B1651,[2]List_A!$A$29:$M$1904,2,FALSE)</f>
        <v>11SE-A/C936</v>
      </c>
      <c r="E1651" s="5">
        <f>VLOOKUP(B1651,'[1]Current Slope List'!$A$29:$M$1904,3,FALSE)</f>
        <v>4</v>
      </c>
      <c r="F1651" s="6">
        <f t="shared" si="50"/>
        <v>4</v>
      </c>
      <c r="G1651" s="6" t="str">
        <f>VLOOKUP(B1651,'[1]Current Slope List'!$A$29:$M$1904,4,FALSE)</f>
        <v>CP,ML&amp;Wch</v>
      </c>
      <c r="H1651" s="6" t="str">
        <f>VLOOKUP(B1651,'[1]Current Slope List'!$A$29:$M$1904,5,FALSE)</f>
        <v>Wch-S</v>
      </c>
      <c r="I1651" s="6" t="s">
        <v>2777</v>
      </c>
      <c r="K1651" s="6">
        <f>VLOOKUP(B1651,'[1]Current Slope List'!$A$29:$M$1904,11,FALSE)</f>
        <v>0</v>
      </c>
      <c r="L1651" s="5" t="s">
        <v>2894</v>
      </c>
      <c r="M1651" s="5" t="s">
        <v>2895</v>
      </c>
      <c r="N1651" s="5" t="s">
        <v>1697</v>
      </c>
      <c r="O1651" s="7" t="s">
        <v>49</v>
      </c>
      <c r="P1651" s="6">
        <v>34</v>
      </c>
      <c r="Q1651" s="6">
        <v>16</v>
      </c>
      <c r="R1651" s="6">
        <v>48</v>
      </c>
      <c r="S1651" s="6">
        <f>SUM(Q1651*R1651)</f>
        <v>768</v>
      </c>
      <c r="T1651" s="11">
        <v>0</v>
      </c>
      <c r="U1651" s="11">
        <v>1</v>
      </c>
      <c r="V1651" s="11">
        <v>0</v>
      </c>
      <c r="W1651" s="11">
        <v>0</v>
      </c>
      <c r="X1651" s="11">
        <v>0</v>
      </c>
      <c r="Y1651" s="6" t="s">
        <v>49</v>
      </c>
      <c r="Z1651" s="6" t="s">
        <v>49</v>
      </c>
      <c r="AA1651" s="9" t="s">
        <v>49</v>
      </c>
      <c r="AB1651" s="9" t="s">
        <v>116</v>
      </c>
      <c r="AC1651" s="9" t="s">
        <v>116</v>
      </c>
      <c r="AD1651" s="9" t="s">
        <v>116</v>
      </c>
      <c r="AE1651" s="9" t="s">
        <v>49</v>
      </c>
      <c r="AG1651" s="10">
        <f>VLOOKUP(B1651,[1]NPRS!$A$29:$O$1904,10,FALSE)</f>
        <v>-1</v>
      </c>
      <c r="AH1651" s="5" t="s">
        <v>1698</v>
      </c>
      <c r="AI1651" s="6" t="str">
        <f>IF(VLOOKUP(B1651,'[1]intensive 2019'!$A$2:$E$145,1,TRUE)=B1651,"Y","N")</f>
        <v>N</v>
      </c>
      <c r="AJ1651" s="6" t="str">
        <f>IF(VLOOKUP(B1651,[1]PWI!$A$2:$B$239,1,FALSE)=B1651,"Y","N")</f>
        <v>Y</v>
      </c>
      <c r="AK1651" s="5">
        <v>0</v>
      </c>
      <c r="AL1651" s="6" t="s">
        <v>50</v>
      </c>
      <c r="AM1651" s="6" t="s">
        <v>50</v>
      </c>
      <c r="AN1651" s="6" t="s">
        <v>50</v>
      </c>
      <c r="AO1651" s="6" t="s">
        <v>50</v>
      </c>
      <c r="AP1651" s="6" t="s">
        <v>50</v>
      </c>
    </row>
    <row r="1652" spans="1:42" hidden="1">
      <c r="A1652" s="5">
        <v>1651</v>
      </c>
      <c r="B1652" s="5" t="s">
        <v>2900</v>
      </c>
      <c r="C1652" s="6" t="str">
        <f>IF(VLOOKUP(B1652,'[1]Current Slope List'!$A$29:$M$1904,1,FALSE)=B1652,"Y","N")</f>
        <v>Y</v>
      </c>
      <c r="D1652" s="5" t="str">
        <f>VLOOKUP(B1652,'[1]Current Slope List'!$A$29:$M$1904,2,FALSE)</f>
        <v>11SE-A/FR429</v>
      </c>
      <c r="E1652" s="5">
        <f>VLOOKUP(B1652,'[1]Current Slope List'!$A$29:$M$1904,3,FALSE)</f>
        <v>1</v>
      </c>
      <c r="F1652" s="6">
        <f t="shared" si="50"/>
        <v>1</v>
      </c>
      <c r="G1652" s="6" t="str">
        <f>VLOOKUP(B1652,'[1]Current Slope List'!$A$29:$M$1904,4,FALSE)</f>
        <v>CP,ML&amp;Wch</v>
      </c>
      <c r="H1652" s="6" t="str">
        <f>VLOOKUP(B1652,'[1]Current Slope List'!$A$29:$M$1904,5,FALSE)</f>
        <v>Wch-S</v>
      </c>
      <c r="I1652" s="6" t="s">
        <v>2777</v>
      </c>
      <c r="K1652" s="6">
        <f>VLOOKUP(B1652,'[1]Current Slope List'!$A$29:$M$1904,11,FALSE)</f>
        <v>0</v>
      </c>
      <c r="L1652" s="5" t="s">
        <v>2901</v>
      </c>
      <c r="M1652" s="5" t="s">
        <v>2902</v>
      </c>
      <c r="N1652" s="5" t="s">
        <v>1697</v>
      </c>
      <c r="O1652" s="7" t="s">
        <v>46</v>
      </c>
      <c r="P1652" s="7">
        <v>37</v>
      </c>
      <c r="Q1652" s="7">
        <v>8.5</v>
      </c>
      <c r="R1652" s="7">
        <v>45</v>
      </c>
      <c r="S1652" s="7">
        <f t="shared" si="51"/>
        <v>382.5</v>
      </c>
      <c r="T1652" s="17">
        <v>0.45</v>
      </c>
      <c r="U1652" s="17">
        <v>0.45</v>
      </c>
      <c r="V1652" s="17">
        <v>0.1</v>
      </c>
      <c r="W1652" s="17">
        <v>0</v>
      </c>
      <c r="X1652" s="17">
        <v>0</v>
      </c>
      <c r="Y1652" s="6" t="s">
        <v>61</v>
      </c>
      <c r="Z1652" s="6" t="s">
        <v>62</v>
      </c>
      <c r="AA1652" s="9" t="s">
        <v>570</v>
      </c>
      <c r="AB1652" s="9" t="s">
        <v>794</v>
      </c>
      <c r="AC1652" s="9" t="s">
        <v>121</v>
      </c>
      <c r="AD1652" s="9" t="s">
        <v>392</v>
      </c>
      <c r="AE1652" s="9" t="s">
        <v>72</v>
      </c>
      <c r="AF1652" s="5">
        <v>2</v>
      </c>
      <c r="AG1652" s="10">
        <f>VLOOKUP(B1652,[1]NPRS!$A$29:$O$1904,10,FALSE)</f>
        <v>0</v>
      </c>
      <c r="AH1652" s="5" t="s">
        <v>1698</v>
      </c>
      <c r="AI1652" s="6" t="str">
        <f>IF(VLOOKUP(B1652,'[1]intensive 2019'!$A$2:$E$145,1,TRUE)=B1652,"Y","N")</f>
        <v>Y</v>
      </c>
      <c r="AJ1652" s="6" t="str">
        <f>IF(VLOOKUP(B1652,[1]PWI!$A$2:$B$239,1,FALSE)=B1652,"Y","N")</f>
        <v>Y</v>
      </c>
      <c r="AK1652" s="5">
        <v>20</v>
      </c>
      <c r="AL1652" s="6" t="s">
        <v>50</v>
      </c>
      <c r="AM1652" s="6" t="s">
        <v>50</v>
      </c>
      <c r="AN1652" s="6" t="s">
        <v>50</v>
      </c>
      <c r="AO1652" s="6" t="s">
        <v>50</v>
      </c>
      <c r="AP1652" s="6" t="s">
        <v>50</v>
      </c>
    </row>
    <row r="1653" spans="1:42" hidden="1">
      <c r="A1653" s="5">
        <v>1652</v>
      </c>
      <c r="B1653" s="5" t="s">
        <v>2903</v>
      </c>
      <c r="C1653" s="6" t="s">
        <v>50</v>
      </c>
      <c r="D1653" s="5" t="e">
        <f>VLOOKUP(B1653,'[1]Current Slope List'!$A$29:$M$1904,2,FALSE)</f>
        <v>#N/A</v>
      </c>
      <c r="E1653" s="5" t="e">
        <f>VLOOKUP(B1653,'[1]Current Slope List'!$A$29:$M$1904,3,FALSE)</f>
        <v>#N/A</v>
      </c>
      <c r="F1653" s="6" t="e">
        <f t="shared" si="50"/>
        <v>#N/A</v>
      </c>
      <c r="G1653" s="6" t="e">
        <f>VLOOKUP(B1653,'[1]Current Slope List'!$A$29:$M$1904,4,FALSE)</f>
        <v>#N/A</v>
      </c>
      <c r="H1653" s="6" t="e">
        <f>VLOOKUP(B1653,'[1]Current Slope List'!$A$29:$M$1904,5,FALSE)</f>
        <v>#N/A</v>
      </c>
      <c r="I1653" s="6" t="s">
        <v>2777</v>
      </c>
      <c r="K1653" s="6" t="e">
        <f>VLOOKUP(B1653,'[1]Current Slope List'!$A$29:$M$1904,11,FALSE)</f>
        <v>#N/A</v>
      </c>
      <c r="L1653" s="5" t="s">
        <v>2904</v>
      </c>
      <c r="M1653" s="5" t="s">
        <v>2905</v>
      </c>
      <c r="N1653" s="5" t="s">
        <v>1697</v>
      </c>
      <c r="O1653" s="7" t="s">
        <v>49</v>
      </c>
      <c r="P1653" s="6" t="s">
        <v>49</v>
      </c>
      <c r="Q1653" s="6" t="s">
        <v>49</v>
      </c>
      <c r="R1653" s="6" t="s">
        <v>49</v>
      </c>
      <c r="S1653" s="6" t="s">
        <v>49</v>
      </c>
      <c r="T1653" s="6" t="s">
        <v>49</v>
      </c>
      <c r="U1653" s="6" t="s">
        <v>49</v>
      </c>
      <c r="V1653" s="6" t="s">
        <v>49</v>
      </c>
      <c r="W1653" s="6" t="s">
        <v>49</v>
      </c>
      <c r="X1653" s="6" t="s">
        <v>49</v>
      </c>
      <c r="Y1653" s="6" t="s">
        <v>49</v>
      </c>
      <c r="Z1653" s="6" t="s">
        <v>49</v>
      </c>
      <c r="AA1653" s="9" t="s">
        <v>49</v>
      </c>
      <c r="AB1653" s="9" t="s">
        <v>49</v>
      </c>
      <c r="AC1653" s="9" t="s">
        <v>116</v>
      </c>
      <c r="AD1653" s="9" t="s">
        <v>116</v>
      </c>
      <c r="AE1653" s="9" t="s">
        <v>49</v>
      </c>
      <c r="AF1653" s="5">
        <v>3</v>
      </c>
      <c r="AG1653" s="10" t="e">
        <f>VLOOKUP(B1653,[1]NPRS!$A$29:$O$1904,10,FALSE)</f>
        <v>#N/A</v>
      </c>
      <c r="AH1653" s="5" t="s">
        <v>1698</v>
      </c>
      <c r="AI1653" s="6" t="str">
        <f>IF(VLOOKUP(B1653,'[1]intensive 2019'!$A$2:$E$145,1,TRUE)=B1653,"Y","N")</f>
        <v>N</v>
      </c>
      <c r="AJ1653" s="6" t="s">
        <v>50</v>
      </c>
      <c r="AK1653" s="5">
        <v>72</v>
      </c>
      <c r="AL1653" s="6" t="s">
        <v>50</v>
      </c>
      <c r="AM1653" s="6" t="s">
        <v>50</v>
      </c>
      <c r="AN1653" s="6" t="s">
        <v>50</v>
      </c>
      <c r="AO1653" s="6" t="s">
        <v>50</v>
      </c>
      <c r="AP1653" s="6" t="s">
        <v>50</v>
      </c>
    </row>
    <row r="1654" spans="1:42" hidden="1">
      <c r="A1654" s="5">
        <v>1653</v>
      </c>
      <c r="B1654" s="5" t="s">
        <v>2906</v>
      </c>
      <c r="C1654" s="6" t="str">
        <f>IF(VLOOKUP(B1654,'[1]Current Slope List'!$A$29:$M$1904,1,FALSE)=B1654,"Y","N")</f>
        <v>Y</v>
      </c>
      <c r="D1654" s="5" t="str">
        <f>VLOOKUP(B1654,'[1]Current Slope List'!$A$29:$M$1904,2,FALSE)</f>
        <v>11SE-C/F7</v>
      </c>
      <c r="E1654" s="5">
        <f>VLOOKUP(B1654,'[1]Current Slope List'!$A$29:$M$1904,3,FALSE)</f>
        <v>0</v>
      </c>
      <c r="F1654" s="6" t="str">
        <f t="shared" si="50"/>
        <v>WHOLE</v>
      </c>
      <c r="G1654" s="6" t="str">
        <f>VLOOKUP(B1654,'[1]Current Slope List'!$A$29:$M$1904,4,FALSE)</f>
        <v>CP,ML&amp;Wch</v>
      </c>
      <c r="H1654" s="6" t="str">
        <f>VLOOKUP(B1654,'[1]Current Slope List'!$A$29:$M$1904,5,FALSE)</f>
        <v>Wch-S</v>
      </c>
      <c r="I1654" s="6" t="s">
        <v>2777</v>
      </c>
      <c r="K1654" s="6">
        <f>VLOOKUP(B1654,'[1]Current Slope List'!$A$29:$M$1904,11,FALSE)</f>
        <v>0</v>
      </c>
      <c r="L1654" s="5" t="s">
        <v>2904</v>
      </c>
      <c r="M1654" s="5" t="s">
        <v>2905</v>
      </c>
      <c r="N1654" s="5" t="s">
        <v>1697</v>
      </c>
      <c r="O1654" s="7" t="s">
        <v>46</v>
      </c>
      <c r="P1654" s="7">
        <v>30</v>
      </c>
      <c r="Q1654" s="7">
        <v>8</v>
      </c>
      <c r="R1654" s="7">
        <v>70</v>
      </c>
      <c r="S1654" s="7">
        <f t="shared" si="51"/>
        <v>560</v>
      </c>
      <c r="T1654" s="17">
        <v>0</v>
      </c>
      <c r="U1654" s="17">
        <v>1</v>
      </c>
      <c r="V1654" s="17">
        <v>0</v>
      </c>
      <c r="W1654" s="17">
        <v>0</v>
      </c>
      <c r="X1654" s="17">
        <v>0</v>
      </c>
      <c r="Y1654" s="6" t="s">
        <v>61</v>
      </c>
      <c r="Z1654" s="6" t="s">
        <v>62</v>
      </c>
      <c r="AA1654" s="9" t="s">
        <v>116</v>
      </c>
      <c r="AB1654" s="9" t="s">
        <v>116</v>
      </c>
      <c r="AC1654" s="9" t="s">
        <v>116</v>
      </c>
      <c r="AD1654" s="9" t="s">
        <v>116</v>
      </c>
      <c r="AE1654" s="9" t="s">
        <v>49</v>
      </c>
      <c r="AF1654" s="5">
        <v>3</v>
      </c>
      <c r="AG1654" s="10">
        <f>VLOOKUP(B1654,[1]NPRS!$A$29:$O$1904,10,FALSE)</f>
        <v>3.3699999999999999E-5</v>
      </c>
      <c r="AH1654" s="5" t="s">
        <v>1698</v>
      </c>
      <c r="AI1654" s="6" t="str">
        <f>IF(VLOOKUP(B1654,'[1]intensive 2019'!$A$2:$E$145,1,TRUE)=B1654,"Y","N")</f>
        <v>N</v>
      </c>
      <c r="AJ1654" s="6" t="s">
        <v>50</v>
      </c>
      <c r="AK1654" s="5">
        <v>54</v>
      </c>
      <c r="AL1654" s="6" t="s">
        <v>50</v>
      </c>
      <c r="AM1654" s="6" t="s">
        <v>50</v>
      </c>
      <c r="AN1654" s="6" t="s">
        <v>50</v>
      </c>
      <c r="AO1654" s="6" t="s">
        <v>50</v>
      </c>
      <c r="AP1654" s="6" t="s">
        <v>50</v>
      </c>
    </row>
    <row r="1655" spans="1:42" hidden="1">
      <c r="A1655" s="5">
        <v>1654</v>
      </c>
      <c r="B1655" s="5" t="s">
        <v>2907</v>
      </c>
      <c r="C1655" s="6" t="str">
        <f>IF(VLOOKUP(B1655,'[1]Current Slope List'!$A$29:$M$1904,1,FALSE)=B1655,"Y","N")</f>
        <v>Y</v>
      </c>
      <c r="D1655" s="5" t="str">
        <f>VLOOKUP(B1655,'[1]Current Slope List'!$A$29:$M$1904,2,FALSE)</f>
        <v>11SE-A/FR103</v>
      </c>
      <c r="E1655" s="5">
        <f>VLOOKUP(B1655,'[1]Current Slope List'!$A$29:$M$1904,3,FALSE)</f>
        <v>0</v>
      </c>
      <c r="F1655" s="6" t="str">
        <f t="shared" si="50"/>
        <v>WHOLE</v>
      </c>
      <c r="G1655" s="6" t="str">
        <f>VLOOKUP(B1655,'[1]Current Slope List'!$A$29:$M$1904,4,FALSE)</f>
        <v>CP,ML&amp;Wch</v>
      </c>
      <c r="H1655" s="6" t="str">
        <f>VLOOKUP(B1655,'[1]Current Slope List'!$A$29:$M$1904,5,FALSE)</f>
        <v>Wch-S</v>
      </c>
      <c r="I1655" s="6" t="s">
        <v>2777</v>
      </c>
      <c r="K1655" s="6">
        <f>VLOOKUP(B1655,'[1]Current Slope List'!$A$29:$M$1904,11,FALSE)</f>
        <v>0</v>
      </c>
      <c r="L1655" s="5" t="s">
        <v>2908</v>
      </c>
      <c r="M1655" s="5" t="s">
        <v>2909</v>
      </c>
      <c r="N1655" s="5" t="s">
        <v>1697</v>
      </c>
      <c r="O1655" s="7" t="s">
        <v>46</v>
      </c>
      <c r="P1655" s="7">
        <v>30</v>
      </c>
      <c r="Q1655" s="7">
        <v>10</v>
      </c>
      <c r="R1655" s="7">
        <v>20</v>
      </c>
      <c r="S1655" s="7">
        <f t="shared" si="51"/>
        <v>200</v>
      </c>
      <c r="T1655" s="17">
        <v>0</v>
      </c>
      <c r="U1655" s="17">
        <v>1</v>
      </c>
      <c r="V1655" s="17">
        <v>0</v>
      </c>
      <c r="W1655" s="17">
        <v>0</v>
      </c>
      <c r="X1655" s="17">
        <v>0</v>
      </c>
      <c r="Y1655" s="6" t="s">
        <v>61</v>
      </c>
      <c r="Z1655" s="6" t="s">
        <v>62</v>
      </c>
      <c r="AA1655" s="9" t="s">
        <v>185</v>
      </c>
      <c r="AB1655" s="9" t="s">
        <v>356</v>
      </c>
      <c r="AC1655" s="9" t="s">
        <v>96</v>
      </c>
      <c r="AD1655" s="9" t="s">
        <v>1168</v>
      </c>
      <c r="AE1655" s="9" t="s">
        <v>62</v>
      </c>
      <c r="AF1655" s="5">
        <v>3</v>
      </c>
      <c r="AG1655" s="10">
        <f>VLOOKUP(B1655,[1]NPRS!$A$29:$O$1904,10,FALSE)</f>
        <v>0.03</v>
      </c>
      <c r="AH1655" s="5" t="s">
        <v>1698</v>
      </c>
      <c r="AI1655" s="6" t="str">
        <f>IF(VLOOKUP(B1655,'[1]intensive 2019'!$A$2:$E$145,1,TRUE)=B1655,"Y","N")</f>
        <v>N</v>
      </c>
      <c r="AJ1655" s="6" t="s">
        <v>50</v>
      </c>
      <c r="AK1655" s="5">
        <v>20</v>
      </c>
      <c r="AL1655" s="6" t="s">
        <v>50</v>
      </c>
      <c r="AM1655" s="6" t="s">
        <v>50</v>
      </c>
      <c r="AN1655" s="6" t="s">
        <v>50</v>
      </c>
      <c r="AO1655" s="6" t="s">
        <v>50</v>
      </c>
      <c r="AP1655" s="6" t="s">
        <v>50</v>
      </c>
    </row>
    <row r="1656" spans="1:42" hidden="1">
      <c r="A1656" s="5">
        <v>1655</v>
      </c>
      <c r="B1656" s="5" t="s">
        <v>2910</v>
      </c>
      <c r="C1656" s="6" t="str">
        <f>IF(VLOOKUP(B1656,'[1]Current Slope List'!$A$29:$M$1904,1,FALSE)=B1656,"Y","N")</f>
        <v>Y</v>
      </c>
      <c r="D1656" s="5" t="str">
        <f>VLOOKUP(B1656,'[1]Current Slope List'!$A$29:$M$1904,2,FALSE)</f>
        <v>11SE-A/F118</v>
      </c>
      <c r="E1656" s="5">
        <f>VLOOKUP(B1656,'[1]Current Slope List'!$A$29:$M$1904,3,FALSE)</f>
        <v>0</v>
      </c>
      <c r="F1656" s="6" t="str">
        <f t="shared" si="50"/>
        <v>WHOLE</v>
      </c>
      <c r="G1656" s="6" t="str">
        <f>VLOOKUP(B1656,'[1]Current Slope List'!$A$29:$M$1904,4,FALSE)</f>
        <v>CP,ML&amp;Wch</v>
      </c>
      <c r="H1656" s="6" t="str">
        <f>VLOOKUP(B1656,'[1]Current Slope List'!$A$29:$M$1904,5,FALSE)</f>
        <v>Wch-S</v>
      </c>
      <c r="I1656" s="6" t="s">
        <v>2777</v>
      </c>
      <c r="K1656" s="6">
        <f>VLOOKUP(B1656,'[1]Current Slope List'!$A$29:$M$1904,11,FALSE)</f>
        <v>0</v>
      </c>
      <c r="L1656" s="5" t="s">
        <v>2908</v>
      </c>
      <c r="M1656" s="5" t="s">
        <v>2909</v>
      </c>
      <c r="N1656" s="5" t="s">
        <v>1697</v>
      </c>
      <c r="O1656" s="7" t="s">
        <v>46</v>
      </c>
      <c r="P1656" s="7">
        <v>35</v>
      </c>
      <c r="Q1656" s="7">
        <v>14</v>
      </c>
      <c r="R1656" s="7">
        <v>30</v>
      </c>
      <c r="S1656" s="7">
        <f t="shared" si="51"/>
        <v>420</v>
      </c>
      <c r="T1656" s="17">
        <v>0</v>
      </c>
      <c r="U1656" s="17">
        <v>1</v>
      </c>
      <c r="V1656" s="17">
        <v>0</v>
      </c>
      <c r="W1656" s="17">
        <v>0</v>
      </c>
      <c r="X1656" s="17">
        <v>0</v>
      </c>
      <c r="Y1656" s="6" t="s">
        <v>61</v>
      </c>
      <c r="Z1656" s="6" t="s">
        <v>62</v>
      </c>
      <c r="AA1656" s="9" t="s">
        <v>116</v>
      </c>
      <c r="AB1656" s="9" t="s">
        <v>116</v>
      </c>
      <c r="AC1656" s="9" t="s">
        <v>116</v>
      </c>
      <c r="AD1656" s="9" t="s">
        <v>116</v>
      </c>
      <c r="AE1656" s="9" t="s">
        <v>49</v>
      </c>
      <c r="AF1656" s="5">
        <v>2</v>
      </c>
      <c r="AG1656" s="10">
        <f>VLOOKUP(B1656,[1]NPRS!$A$29:$O$1904,10,FALSE)</f>
        <v>1.1200000000000001</v>
      </c>
      <c r="AH1656" s="5" t="s">
        <v>1698</v>
      </c>
      <c r="AI1656" s="6" t="str">
        <f>IF(VLOOKUP(B1656,'[1]intensive 2019'!$A$2:$E$145,1,TRUE)=B1656,"Y","N")</f>
        <v>N</v>
      </c>
      <c r="AJ1656" s="6" t="s">
        <v>50</v>
      </c>
      <c r="AK1656" s="5">
        <v>39</v>
      </c>
      <c r="AL1656" s="6" t="s">
        <v>50</v>
      </c>
      <c r="AM1656" s="6" t="s">
        <v>50</v>
      </c>
      <c r="AN1656" s="6" t="s">
        <v>50</v>
      </c>
      <c r="AO1656" s="6" t="s">
        <v>50</v>
      </c>
      <c r="AP1656" s="6" t="s">
        <v>50</v>
      </c>
    </row>
    <row r="1657" spans="1:42" hidden="1">
      <c r="A1657" s="5">
        <v>1656</v>
      </c>
      <c r="B1657" s="5" t="s">
        <v>2911</v>
      </c>
      <c r="C1657" s="6" t="str">
        <f>IF(VLOOKUP(B1657,'[1]Current Slope List'!$A$29:$M$1904,1,FALSE)=B1657,"Y","N")</f>
        <v>Y</v>
      </c>
      <c r="D1657" s="5" t="str">
        <f>VLOOKUP(B1657,'[1]Current Slope List'!$A$29:$M$1904,2,FALSE)</f>
        <v>11SE-C/F38</v>
      </c>
      <c r="E1657" s="5">
        <f>VLOOKUP(B1657,'[1]Current Slope List'!$A$29:$M$1904,3,FALSE)</f>
        <v>0</v>
      </c>
      <c r="F1657" s="6" t="str">
        <f t="shared" si="50"/>
        <v>WHOLE</v>
      </c>
      <c r="G1657" s="6" t="str">
        <f>VLOOKUP(B1657,'[1]Current Slope List'!$A$29:$M$1904,4,FALSE)</f>
        <v>E</v>
      </c>
      <c r="H1657" s="6" t="str">
        <f>VLOOKUP(B1657,'[1]Current Slope List'!$A$29:$M$1904,5,FALSE)</f>
        <v>NP&amp;CB</v>
      </c>
      <c r="I1657" s="6" t="s">
        <v>2912</v>
      </c>
      <c r="K1657" s="6">
        <f>VLOOKUP(B1657,'[1]Current Slope List'!$A$29:$M$1904,11,FALSE)</f>
        <v>0</v>
      </c>
      <c r="L1657" s="5" t="s">
        <v>2913</v>
      </c>
      <c r="M1657" s="5" t="s">
        <v>2130</v>
      </c>
      <c r="N1657" s="5" t="s">
        <v>1721</v>
      </c>
      <c r="O1657" s="7" t="s">
        <v>125</v>
      </c>
      <c r="P1657" s="7">
        <v>45</v>
      </c>
      <c r="Q1657" s="7">
        <v>5</v>
      </c>
      <c r="R1657" s="7">
        <v>65</v>
      </c>
      <c r="S1657" s="7">
        <f t="shared" si="51"/>
        <v>325</v>
      </c>
      <c r="T1657" s="17">
        <v>0</v>
      </c>
      <c r="U1657" s="17">
        <v>1</v>
      </c>
      <c r="V1657" s="17">
        <v>0</v>
      </c>
      <c r="W1657" s="17">
        <v>0</v>
      </c>
      <c r="X1657" s="17">
        <v>0</v>
      </c>
      <c r="Y1657" s="6" t="s">
        <v>61</v>
      </c>
      <c r="Z1657" s="6" t="s">
        <v>62</v>
      </c>
      <c r="AA1657" s="9" t="s">
        <v>116</v>
      </c>
      <c r="AB1657" s="9" t="s">
        <v>116</v>
      </c>
      <c r="AC1657" s="9" t="s">
        <v>116</v>
      </c>
      <c r="AD1657" s="9" t="s">
        <v>116</v>
      </c>
      <c r="AE1657" s="9" t="s">
        <v>49</v>
      </c>
      <c r="AF1657" s="5">
        <v>1</v>
      </c>
      <c r="AG1657" s="10">
        <f>VLOOKUP(B1657,[1]NPRS!$A$29:$O$1904,10,FALSE)</f>
        <v>0.73</v>
      </c>
      <c r="AH1657" s="5" t="s">
        <v>1698</v>
      </c>
      <c r="AI1657" s="6" t="str">
        <f>IF(VLOOKUP(B1657,'[1]intensive 2019'!$A$2:$E$145,1,TRUE)=B1657,"Y","N")</f>
        <v>N</v>
      </c>
      <c r="AJ1657" s="6" t="str">
        <f>IF(VLOOKUP(B1657,[1]PWI!$A$2:$B$239,1,FALSE)=B1657,"Y","N")</f>
        <v>Y</v>
      </c>
      <c r="AK1657" s="5">
        <v>24</v>
      </c>
      <c r="AL1657" s="6" t="s">
        <v>50</v>
      </c>
      <c r="AM1657" s="6" t="s">
        <v>50</v>
      </c>
      <c r="AN1657" s="6" t="s">
        <v>50</v>
      </c>
      <c r="AO1657" s="6" t="s">
        <v>50</v>
      </c>
      <c r="AP1657" s="6" t="s">
        <v>50</v>
      </c>
    </row>
    <row r="1658" spans="1:42" hidden="1">
      <c r="A1658" s="5">
        <v>1657</v>
      </c>
      <c r="B1658" s="5" t="s">
        <v>2914</v>
      </c>
      <c r="C1658" s="6" t="str">
        <f>IF(VLOOKUP(B1658,'[1]Current Slope List'!$A$29:$M$1904,1,FALSE)=B1658,"Y","N")</f>
        <v>Y</v>
      </c>
      <c r="D1658" s="5" t="str">
        <f>VLOOKUP(B1658,'[1]Current Slope List'!$A$29:$M$1904,2,FALSE)</f>
        <v>11SE-C/C194</v>
      </c>
      <c r="E1658" s="5">
        <f>VLOOKUP(B1658,'[1]Current Slope List'!$A$29:$M$1904,3,FALSE)</f>
        <v>0</v>
      </c>
      <c r="F1658" s="6" t="str">
        <f t="shared" si="50"/>
        <v>WHOLE</v>
      </c>
      <c r="G1658" s="6" t="str">
        <f>VLOOKUP(B1658,'[1]Current Slope List'!$A$29:$M$1904,4,FALSE)</f>
        <v>WS&amp;L</v>
      </c>
      <c r="H1658" s="6" t="str">
        <f>VLOOKUP(B1658,'[1]Current Slope List'!$A$29:$M$1904,5,FALSE)</f>
        <v>S</v>
      </c>
      <c r="I1658" s="6" t="s">
        <v>2912</v>
      </c>
      <c r="K1658" s="6">
        <f>VLOOKUP(B1658,'[1]Current Slope List'!$A$29:$M$1904,11,FALSE)</f>
        <v>0</v>
      </c>
      <c r="L1658" s="5" t="s">
        <v>2915</v>
      </c>
      <c r="M1658" s="5" t="s">
        <v>2916</v>
      </c>
      <c r="N1658" s="5" t="s">
        <v>1711</v>
      </c>
      <c r="O1658" s="7" t="s">
        <v>46</v>
      </c>
      <c r="P1658" s="7">
        <v>70</v>
      </c>
      <c r="Q1658" s="7">
        <v>4.0999999999999996</v>
      </c>
      <c r="R1658" s="7">
        <v>85</v>
      </c>
      <c r="S1658" s="7">
        <f t="shared" si="51"/>
        <v>348.49999999999994</v>
      </c>
      <c r="T1658" s="17">
        <v>0</v>
      </c>
      <c r="U1658" s="17">
        <v>0</v>
      </c>
      <c r="V1658" s="17">
        <v>1</v>
      </c>
      <c r="W1658" s="17">
        <v>0</v>
      </c>
      <c r="X1658" s="17">
        <v>0</v>
      </c>
      <c r="Y1658" s="6" t="s">
        <v>61</v>
      </c>
      <c r="Z1658" s="6" t="s">
        <v>72</v>
      </c>
      <c r="AA1658" s="9" t="s">
        <v>116</v>
      </c>
      <c r="AB1658" s="9" t="s">
        <v>116</v>
      </c>
      <c r="AC1658" s="9" t="s">
        <v>116</v>
      </c>
      <c r="AD1658" s="9" t="s">
        <v>116</v>
      </c>
      <c r="AE1658" s="9" t="s">
        <v>49</v>
      </c>
      <c r="AG1658" s="10">
        <f>VLOOKUP(B1658,[1]NPRS!$A$29:$O$1904,10,FALSE)</f>
        <v>0</v>
      </c>
      <c r="AH1658" s="5" t="s">
        <v>1698</v>
      </c>
      <c r="AI1658" s="6" t="str">
        <f>IF(VLOOKUP(B1658,'[1]intensive 2019'!$A$2:$E$145,1,TRUE)=B1658,"Y","N")</f>
        <v>N</v>
      </c>
      <c r="AJ1658" s="6" t="s">
        <v>50</v>
      </c>
      <c r="AL1658" s="6" t="s">
        <v>50</v>
      </c>
      <c r="AM1658" s="6" t="s">
        <v>50</v>
      </c>
      <c r="AN1658" s="6" t="s">
        <v>50</v>
      </c>
      <c r="AO1658" s="6" t="s">
        <v>50</v>
      </c>
      <c r="AP1658" s="6" t="s">
        <v>50</v>
      </c>
    </row>
    <row r="1659" spans="1:42" hidden="1">
      <c r="A1659" s="5">
        <v>1658</v>
      </c>
      <c r="B1659" s="5" t="s">
        <v>2917</v>
      </c>
      <c r="C1659" s="6" t="str">
        <f>IF(VLOOKUP(B1659,'[1]Current Slope List'!$A$29:$M$1904,1,FALSE)=B1659,"Y","N")</f>
        <v>Y</v>
      </c>
      <c r="D1659" s="5" t="str">
        <f>VLOOKUP(B1659,'[1]Current Slope List'!$A$29:$M$1904,2,FALSE)</f>
        <v>11SE-C/C195</v>
      </c>
      <c r="E1659" s="5">
        <f>VLOOKUP(B1659,'[1]Current Slope List'!$A$29:$M$1904,3,FALSE)</f>
        <v>0</v>
      </c>
      <c r="F1659" s="6" t="str">
        <f t="shared" si="50"/>
        <v>WHOLE</v>
      </c>
      <c r="G1659" s="6" t="str">
        <f>VLOOKUP(B1659,'[1]Current Slope List'!$A$29:$M$1904,4,FALSE)</f>
        <v>WS&amp;L</v>
      </c>
      <c r="H1659" s="6" t="str">
        <f>VLOOKUP(B1659,'[1]Current Slope List'!$A$29:$M$1904,5,FALSE)</f>
        <v>S</v>
      </c>
      <c r="I1659" s="6" t="s">
        <v>2912</v>
      </c>
      <c r="K1659" s="6">
        <f>VLOOKUP(B1659,'[1]Current Slope List'!$A$29:$M$1904,11,FALSE)</f>
        <v>0</v>
      </c>
      <c r="L1659" s="5" t="s">
        <v>2915</v>
      </c>
      <c r="M1659" s="5" t="s">
        <v>2916</v>
      </c>
      <c r="N1659" s="5" t="s">
        <v>1711</v>
      </c>
      <c r="O1659" s="7" t="s">
        <v>46</v>
      </c>
      <c r="P1659" s="7">
        <v>65</v>
      </c>
      <c r="Q1659" s="7">
        <v>4</v>
      </c>
      <c r="R1659" s="7">
        <v>48</v>
      </c>
      <c r="S1659" s="7">
        <f t="shared" si="51"/>
        <v>192</v>
      </c>
      <c r="T1659" s="17">
        <v>0</v>
      </c>
      <c r="U1659" s="17">
        <v>1</v>
      </c>
      <c r="V1659" s="17">
        <v>0</v>
      </c>
      <c r="W1659" s="17">
        <v>0</v>
      </c>
      <c r="X1659" s="17">
        <v>0</v>
      </c>
      <c r="Y1659" s="6" t="s">
        <v>61</v>
      </c>
      <c r="Z1659" s="6" t="s">
        <v>62</v>
      </c>
      <c r="AA1659" s="9" t="s">
        <v>116</v>
      </c>
      <c r="AB1659" s="9" t="s">
        <v>116</v>
      </c>
      <c r="AC1659" s="9" t="s">
        <v>116</v>
      </c>
      <c r="AD1659" s="9" t="s">
        <v>116</v>
      </c>
      <c r="AE1659" s="9" t="s">
        <v>49</v>
      </c>
      <c r="AG1659" s="10">
        <f>VLOOKUP(B1659,[1]NPRS!$A$29:$O$1904,10,FALSE)</f>
        <v>0</v>
      </c>
      <c r="AH1659" s="5" t="s">
        <v>1698</v>
      </c>
      <c r="AI1659" s="6" t="str">
        <f>IF(VLOOKUP(B1659,'[1]intensive 2019'!$A$2:$E$145,1,TRUE)=B1659,"Y","N")</f>
        <v>N</v>
      </c>
      <c r="AJ1659" s="6" t="s">
        <v>50</v>
      </c>
      <c r="AL1659" s="6" t="s">
        <v>50</v>
      </c>
      <c r="AM1659" s="6" t="s">
        <v>50</v>
      </c>
      <c r="AN1659" s="6" t="s">
        <v>50</v>
      </c>
      <c r="AO1659" s="6" t="s">
        <v>50</v>
      </c>
      <c r="AP1659" s="6" t="s">
        <v>50</v>
      </c>
    </row>
    <row r="1660" spans="1:42" hidden="1">
      <c r="A1660" s="5">
        <v>1659</v>
      </c>
      <c r="B1660" s="5" t="s">
        <v>2918</v>
      </c>
      <c r="C1660" s="6" t="str">
        <f>IF(VLOOKUP(B1660,'[1]Current Slope List'!$A$29:$M$1904,1,FALSE)=B1660,"Y","N")</f>
        <v>Y</v>
      </c>
      <c r="D1660" s="5" t="str">
        <f>VLOOKUP(B1660,'[1]Current Slope List'!$A$29:$M$1904,2,FALSE)</f>
        <v>11SE-D/C313</v>
      </c>
      <c r="E1660" s="5">
        <f>VLOOKUP(B1660,'[1]Current Slope List'!$A$29:$M$1904,3,FALSE)</f>
        <v>0</v>
      </c>
      <c r="F1660" s="6" t="str">
        <f t="shared" si="50"/>
        <v>WHOLE</v>
      </c>
      <c r="G1660" s="6" t="str">
        <f>VLOOKUP(B1660,'[1]Current Slope List'!$A$29:$M$1904,4,FALSE)</f>
        <v>E</v>
      </c>
      <c r="H1660" s="6" t="str">
        <f>VLOOKUP(B1660,'[1]Current Slope List'!$A$29:$M$1904,5,FALSE)</f>
        <v>NP&amp;CB</v>
      </c>
      <c r="I1660" s="6" t="s">
        <v>2912</v>
      </c>
      <c r="K1660" s="6">
        <f>VLOOKUP(B1660,'[1]Current Slope List'!$A$29:$M$1904,11,FALSE)</f>
        <v>0</v>
      </c>
      <c r="L1660" s="5" t="s">
        <v>2919</v>
      </c>
      <c r="M1660" s="5" t="s">
        <v>2920</v>
      </c>
      <c r="N1660" s="5" t="s">
        <v>1725</v>
      </c>
      <c r="O1660" s="7" t="s">
        <v>46</v>
      </c>
      <c r="P1660" s="7">
        <v>60</v>
      </c>
      <c r="Q1660" s="7">
        <v>7.5</v>
      </c>
      <c r="R1660" s="7">
        <v>25</v>
      </c>
      <c r="S1660" s="7">
        <f t="shared" si="51"/>
        <v>187.5</v>
      </c>
      <c r="T1660" s="17">
        <v>0</v>
      </c>
      <c r="U1660" s="17">
        <v>0</v>
      </c>
      <c r="V1660" s="17">
        <v>0</v>
      </c>
      <c r="W1660" s="17">
        <v>1</v>
      </c>
      <c r="X1660" s="17">
        <v>0</v>
      </c>
      <c r="Y1660" s="6" t="s">
        <v>61</v>
      </c>
      <c r="Z1660" s="6" t="s">
        <v>72</v>
      </c>
      <c r="AA1660" s="9" t="s">
        <v>116</v>
      </c>
      <c r="AB1660" s="9" t="s">
        <v>116</v>
      </c>
      <c r="AC1660" s="9" t="s">
        <v>116</v>
      </c>
      <c r="AD1660" s="9" t="s">
        <v>116</v>
      </c>
      <c r="AE1660" s="9" t="s">
        <v>49</v>
      </c>
      <c r="AF1660" s="5">
        <v>1</v>
      </c>
      <c r="AG1660" s="10">
        <f>VLOOKUP(B1660,[1]NPRS!$A$29:$O$1904,10,FALSE)</f>
        <v>0</v>
      </c>
      <c r="AH1660" s="5" t="s">
        <v>1698</v>
      </c>
      <c r="AI1660" s="6" t="str">
        <f>IF(VLOOKUP(B1660,'[1]intensive 2019'!$A$2:$E$145,1,TRUE)=B1660,"Y","N")</f>
        <v>N</v>
      </c>
      <c r="AJ1660" s="6" t="s">
        <v>50</v>
      </c>
      <c r="AK1660" s="5">
        <v>5</v>
      </c>
      <c r="AL1660" s="6" t="s">
        <v>50</v>
      </c>
      <c r="AM1660" s="6" t="s">
        <v>50</v>
      </c>
      <c r="AN1660" s="6" t="s">
        <v>50</v>
      </c>
      <c r="AO1660" s="6" t="s">
        <v>50</v>
      </c>
      <c r="AP1660" s="6" t="s">
        <v>50</v>
      </c>
    </row>
    <row r="1661" spans="1:42" hidden="1">
      <c r="A1661" s="5">
        <v>1660</v>
      </c>
      <c r="B1661" s="5" t="s">
        <v>2921</v>
      </c>
      <c r="C1661" s="6" t="str">
        <f>IF(VLOOKUP(B1661,'[1]Current Slope List'!$A$29:$M$1904,1,FALSE)=B1661,"Y","N")</f>
        <v>Y</v>
      </c>
      <c r="D1661" s="5" t="str">
        <f>VLOOKUP(B1661,'[1]Current Slope List'!$A$29:$M$1904,2,FALSE)</f>
        <v>11SE-D/C58</v>
      </c>
      <c r="E1661" s="5">
        <f>VLOOKUP(B1661,'[1]Current Slope List'!$A$29:$M$1904,3,FALSE)</f>
        <v>0</v>
      </c>
      <c r="F1661" s="6" t="str">
        <f t="shared" si="50"/>
        <v>WHOLE</v>
      </c>
      <c r="G1661" s="6" t="str">
        <f>VLOOKUP(B1661,'[1]Current Slope List'!$A$29:$M$1904,4,FALSE)</f>
        <v>E</v>
      </c>
      <c r="H1661" s="6" t="str">
        <f>VLOOKUP(B1661,'[1]Current Slope List'!$A$29:$M$1904,5,FALSE)</f>
        <v>NP&amp;CB</v>
      </c>
      <c r="I1661" s="6" t="s">
        <v>2912</v>
      </c>
      <c r="K1661" s="6">
        <f>VLOOKUP(B1661,'[1]Current Slope List'!$A$29:$M$1904,11,FALSE)</f>
        <v>0</v>
      </c>
      <c r="L1661" s="5" t="s">
        <v>2919</v>
      </c>
      <c r="M1661" s="5" t="s">
        <v>2920</v>
      </c>
      <c r="N1661" s="5" t="s">
        <v>1725</v>
      </c>
      <c r="O1661" s="7" t="s">
        <v>46</v>
      </c>
      <c r="P1661" s="7">
        <v>70</v>
      </c>
      <c r="Q1661" s="7">
        <v>6.8</v>
      </c>
      <c r="R1661" s="7">
        <v>46</v>
      </c>
      <c r="S1661" s="7">
        <f t="shared" si="51"/>
        <v>312.8</v>
      </c>
      <c r="T1661" s="17">
        <v>0</v>
      </c>
      <c r="U1661" s="17">
        <v>0</v>
      </c>
      <c r="V1661" s="17">
        <v>0</v>
      </c>
      <c r="W1661" s="17">
        <v>1</v>
      </c>
      <c r="X1661" s="17">
        <v>0</v>
      </c>
      <c r="Y1661" s="6" t="s">
        <v>1701</v>
      </c>
      <c r="Z1661" s="6" t="s">
        <v>72</v>
      </c>
      <c r="AA1661" s="9" t="s">
        <v>116</v>
      </c>
      <c r="AB1661" s="9" t="s">
        <v>116</v>
      </c>
      <c r="AC1661" s="9" t="s">
        <v>116</v>
      </c>
      <c r="AD1661" s="9" t="s">
        <v>116</v>
      </c>
      <c r="AE1661" s="9" t="s">
        <v>49</v>
      </c>
      <c r="AF1661" s="5">
        <v>1</v>
      </c>
      <c r="AG1661" s="10">
        <f>VLOOKUP(B1661,[1]NPRS!$A$29:$O$1904,10,FALSE)</f>
        <v>0</v>
      </c>
      <c r="AH1661" s="5" t="s">
        <v>1698</v>
      </c>
      <c r="AI1661" s="6" t="str">
        <f>IF(VLOOKUP(B1661,'[1]intensive 2019'!$A$2:$E$145,1,TRUE)=B1661,"Y","N")</f>
        <v>N</v>
      </c>
      <c r="AJ1661" s="6" t="s">
        <v>50</v>
      </c>
      <c r="AK1661" s="5">
        <v>6</v>
      </c>
      <c r="AL1661" s="6" t="s">
        <v>50</v>
      </c>
      <c r="AM1661" s="6" t="s">
        <v>50</v>
      </c>
      <c r="AN1661" s="6" t="s">
        <v>50</v>
      </c>
      <c r="AO1661" s="6" t="s">
        <v>50</v>
      </c>
      <c r="AP1661" s="6" t="s">
        <v>50</v>
      </c>
    </row>
    <row r="1662" spans="1:42" hidden="1">
      <c r="A1662" s="5">
        <v>1661</v>
      </c>
      <c r="B1662" s="5" t="s">
        <v>2922</v>
      </c>
      <c r="C1662" s="6" t="str">
        <f>IF(VLOOKUP(B1662,'[1]Current Slope List'!$A$29:$M$1904,1,FALSE)=B1662,"Y","N")</f>
        <v>Y</v>
      </c>
      <c r="D1662" s="5" t="str">
        <f>VLOOKUP(B1662,'[1]Current Slope List'!$A$29:$M$1904,2,FALSE)</f>
        <v>11SE-C/C161</v>
      </c>
      <c r="E1662" s="5">
        <f>VLOOKUP(B1662,'[1]Current Slope List'!$A$29:$M$1904,3,FALSE)</f>
        <v>0</v>
      </c>
      <c r="F1662" s="6" t="str">
        <f t="shared" si="50"/>
        <v>WHOLE</v>
      </c>
      <c r="G1662" s="6" t="str">
        <f>VLOOKUP(B1662,'[1]Current Slope List'!$A$29:$M$1904,4,FALSE)</f>
        <v>E</v>
      </c>
      <c r="H1662" s="6" t="str">
        <f>VLOOKUP(B1662,'[1]Current Slope List'!$A$29:$M$1904,5,FALSE)</f>
        <v>NP&amp;CB</v>
      </c>
      <c r="I1662" s="6" t="s">
        <v>2912</v>
      </c>
      <c r="K1662" s="6">
        <f>VLOOKUP(B1662,'[1]Current Slope List'!$A$29:$M$1904,11,FALSE)</f>
        <v>0</v>
      </c>
      <c r="L1662" s="5" t="s">
        <v>2923</v>
      </c>
      <c r="M1662" s="5" t="s">
        <v>2924</v>
      </c>
      <c r="N1662" s="5" t="s">
        <v>1905</v>
      </c>
      <c r="O1662" s="7" t="s">
        <v>46</v>
      </c>
      <c r="P1662" s="7">
        <v>60</v>
      </c>
      <c r="Q1662" s="7">
        <v>13</v>
      </c>
      <c r="R1662" s="7">
        <v>100</v>
      </c>
      <c r="S1662" s="7">
        <f t="shared" si="51"/>
        <v>1300</v>
      </c>
      <c r="T1662" s="17">
        <v>0</v>
      </c>
      <c r="U1662" s="17">
        <v>0.5</v>
      </c>
      <c r="V1662" s="17">
        <v>0</v>
      </c>
      <c r="W1662" s="17">
        <v>0.5</v>
      </c>
      <c r="X1662" s="17">
        <v>0</v>
      </c>
      <c r="Y1662" s="6" t="s">
        <v>61</v>
      </c>
      <c r="Z1662" s="6" t="s">
        <v>72</v>
      </c>
      <c r="AA1662" s="9" t="s">
        <v>116</v>
      </c>
      <c r="AB1662" s="9" t="s">
        <v>116</v>
      </c>
      <c r="AC1662" s="9" t="s">
        <v>116</v>
      </c>
      <c r="AD1662" s="9" t="s">
        <v>116</v>
      </c>
      <c r="AE1662" s="9" t="s">
        <v>49</v>
      </c>
      <c r="AF1662" s="5">
        <v>3</v>
      </c>
      <c r="AG1662" s="10">
        <f>VLOOKUP(B1662,[1]NPRS!$A$29:$O$1904,10,FALSE)</f>
        <v>0</v>
      </c>
      <c r="AH1662" s="5" t="s">
        <v>1698</v>
      </c>
      <c r="AI1662" s="6" t="str">
        <f>IF(VLOOKUP(B1662,'[1]intensive 2019'!$A$2:$E$145,1,TRUE)=B1662,"Y","N")</f>
        <v>N</v>
      </c>
      <c r="AJ1662" s="6" t="s">
        <v>50</v>
      </c>
      <c r="AK1662" s="5">
        <v>34</v>
      </c>
      <c r="AL1662" s="6" t="s">
        <v>50</v>
      </c>
      <c r="AM1662" s="6" t="s">
        <v>50</v>
      </c>
      <c r="AN1662" s="6" t="s">
        <v>50</v>
      </c>
      <c r="AO1662" s="6" t="s">
        <v>50</v>
      </c>
      <c r="AP1662" s="6" t="s">
        <v>50</v>
      </c>
    </row>
    <row r="1663" spans="1:42" hidden="1">
      <c r="A1663" s="5">
        <v>1662</v>
      </c>
      <c r="B1663" s="5" t="s">
        <v>2925</v>
      </c>
      <c r="C1663" s="6" t="str">
        <f>IF(VLOOKUP(B1663,'[1]Current Slope List'!$A$29:$M$1904,1,FALSE)=B1663,"Y","N")</f>
        <v>Y</v>
      </c>
      <c r="D1663" s="5" t="str">
        <f>VLOOKUP(B1663,'[1]Current Slope List'!$A$29:$M$1904,2,FALSE)</f>
        <v>11SE-C/C357</v>
      </c>
      <c r="E1663" s="5">
        <f>VLOOKUP(B1663,'[1]Current Slope List'!$A$29:$M$1904,3,FALSE)</f>
        <v>0</v>
      </c>
      <c r="F1663" s="6" t="str">
        <f t="shared" si="50"/>
        <v>WHOLE</v>
      </c>
      <c r="G1663" s="6" t="str">
        <f>VLOOKUP(B1663,'[1]Current Slope List'!$A$29:$M$1904,4,FALSE)</f>
        <v>E</v>
      </c>
      <c r="H1663" s="6" t="str">
        <f>VLOOKUP(B1663,'[1]Current Slope List'!$A$29:$M$1904,5,FALSE)</f>
        <v>NP&amp;CB</v>
      </c>
      <c r="I1663" s="6" t="s">
        <v>2912</v>
      </c>
      <c r="K1663" s="6">
        <f>VLOOKUP(B1663,'[1]Current Slope List'!$A$29:$M$1904,11,FALSE)</f>
        <v>0</v>
      </c>
      <c r="L1663" s="5" t="s">
        <v>2923</v>
      </c>
      <c r="M1663" s="5" t="s">
        <v>2924</v>
      </c>
      <c r="N1663" s="5" t="s">
        <v>1905</v>
      </c>
      <c r="O1663" s="7" t="s">
        <v>46</v>
      </c>
      <c r="P1663" s="7">
        <v>55</v>
      </c>
      <c r="Q1663" s="7">
        <v>5</v>
      </c>
      <c r="R1663" s="7">
        <v>105</v>
      </c>
      <c r="S1663" s="7">
        <f t="shared" si="51"/>
        <v>525</v>
      </c>
      <c r="T1663" s="17">
        <v>0</v>
      </c>
      <c r="U1663" s="17">
        <v>1</v>
      </c>
      <c r="V1663" s="17">
        <v>0</v>
      </c>
      <c r="W1663" s="17">
        <v>0</v>
      </c>
      <c r="X1663" s="17">
        <v>0</v>
      </c>
      <c r="Y1663" s="6" t="s">
        <v>61</v>
      </c>
      <c r="Z1663" s="6" t="s">
        <v>62</v>
      </c>
      <c r="AA1663" s="9" t="s">
        <v>116</v>
      </c>
      <c r="AB1663" s="9" t="s">
        <v>116</v>
      </c>
      <c r="AC1663" s="9" t="s">
        <v>116</v>
      </c>
      <c r="AD1663" s="9" t="s">
        <v>116</v>
      </c>
      <c r="AE1663" s="9" t="s">
        <v>49</v>
      </c>
      <c r="AF1663" s="5">
        <v>3</v>
      </c>
      <c r="AG1663" s="10">
        <f>VLOOKUP(B1663,[1]NPRS!$A$29:$O$1904,10,FALSE)</f>
        <v>0</v>
      </c>
      <c r="AH1663" s="5" t="s">
        <v>1698</v>
      </c>
      <c r="AI1663" s="6" t="str">
        <f>IF(VLOOKUP(B1663,'[1]intensive 2019'!$A$2:$E$145,1,TRUE)=B1663,"Y","N")</f>
        <v>N</v>
      </c>
      <c r="AJ1663" s="6" t="s">
        <v>50</v>
      </c>
      <c r="AK1663" s="5">
        <v>29</v>
      </c>
      <c r="AL1663" s="6" t="s">
        <v>50</v>
      </c>
      <c r="AM1663" s="6" t="s">
        <v>50</v>
      </c>
      <c r="AN1663" s="6" t="s">
        <v>50</v>
      </c>
      <c r="AO1663" s="6" t="s">
        <v>50</v>
      </c>
      <c r="AP1663" s="6" t="s">
        <v>50</v>
      </c>
    </row>
    <row r="1664" spans="1:42" hidden="1">
      <c r="A1664" s="5">
        <v>1663</v>
      </c>
      <c r="B1664" s="5" t="s">
        <v>2926</v>
      </c>
      <c r="C1664" s="6" t="str">
        <f>IF(VLOOKUP(B1664,'[1]Current Slope List'!$A$29:$M$1904,1,FALSE)=B1664,"Y","N")</f>
        <v>Y</v>
      </c>
      <c r="D1664" s="5" t="str">
        <f>VLOOKUP(B1664,'[1]Current Slope List'!$A$29:$M$1904,2,FALSE)</f>
        <v>11SE-C/C358</v>
      </c>
      <c r="E1664" s="5">
        <f>VLOOKUP(B1664,'[1]Current Slope List'!$A$29:$M$1904,3,FALSE)</f>
        <v>0</v>
      </c>
      <c r="F1664" s="6" t="str">
        <f t="shared" si="50"/>
        <v>WHOLE</v>
      </c>
      <c r="G1664" s="6" t="str">
        <f>VLOOKUP(B1664,'[1]Current Slope List'!$A$29:$M$1904,4,FALSE)</f>
        <v>E</v>
      </c>
      <c r="H1664" s="6" t="str">
        <f>VLOOKUP(B1664,'[1]Current Slope List'!$A$29:$M$1904,5,FALSE)</f>
        <v>NP&amp;CB</v>
      </c>
      <c r="I1664" s="6" t="s">
        <v>2912</v>
      </c>
      <c r="K1664" s="6">
        <f>VLOOKUP(B1664,'[1]Current Slope List'!$A$29:$M$1904,11,FALSE)</f>
        <v>0</v>
      </c>
      <c r="L1664" s="5" t="s">
        <v>2923</v>
      </c>
      <c r="M1664" s="5" t="s">
        <v>2924</v>
      </c>
      <c r="N1664" s="5" t="s">
        <v>1905</v>
      </c>
      <c r="O1664" s="7" t="s">
        <v>46</v>
      </c>
      <c r="P1664" s="7">
        <v>55</v>
      </c>
      <c r="Q1664" s="7">
        <v>13</v>
      </c>
      <c r="R1664" s="7">
        <v>150</v>
      </c>
      <c r="S1664" s="7">
        <f t="shared" si="51"/>
        <v>1950</v>
      </c>
      <c r="T1664" s="17">
        <v>0</v>
      </c>
      <c r="U1664" s="17">
        <v>0</v>
      </c>
      <c r="V1664" s="17">
        <v>0</v>
      </c>
      <c r="W1664" s="17">
        <v>1</v>
      </c>
      <c r="X1664" s="17">
        <v>0</v>
      </c>
      <c r="Y1664" s="6" t="s">
        <v>1701</v>
      </c>
      <c r="Z1664" s="6" t="s">
        <v>62</v>
      </c>
      <c r="AA1664" s="9" t="s">
        <v>116</v>
      </c>
      <c r="AB1664" s="9" t="s">
        <v>116</v>
      </c>
      <c r="AC1664" s="9" t="s">
        <v>116</v>
      </c>
      <c r="AD1664" s="9" t="s">
        <v>116</v>
      </c>
      <c r="AE1664" s="9" t="s">
        <v>49</v>
      </c>
      <c r="AF1664" s="5">
        <v>3</v>
      </c>
      <c r="AG1664" s="10">
        <f>VLOOKUP(B1664,[1]NPRS!$A$29:$O$1904,10,FALSE)</f>
        <v>0</v>
      </c>
      <c r="AH1664" s="5" t="s">
        <v>1698</v>
      </c>
      <c r="AI1664" s="6" t="str">
        <f>IF(VLOOKUP(B1664,'[1]intensive 2019'!$A$2:$E$145,1,TRUE)=B1664,"Y","N")</f>
        <v>N</v>
      </c>
      <c r="AJ1664" s="6" t="s">
        <v>50</v>
      </c>
      <c r="AK1664" s="5">
        <v>80</v>
      </c>
      <c r="AL1664" s="6" t="s">
        <v>50</v>
      </c>
      <c r="AM1664" s="6" t="s">
        <v>50</v>
      </c>
      <c r="AN1664" s="6" t="s">
        <v>50</v>
      </c>
      <c r="AO1664" s="6" t="s">
        <v>50</v>
      </c>
      <c r="AP1664" s="6" t="s">
        <v>50</v>
      </c>
    </row>
    <row r="1665" spans="1:42" hidden="1">
      <c r="A1665" s="5">
        <v>1664</v>
      </c>
      <c r="B1665" s="5" t="s">
        <v>2927</v>
      </c>
      <c r="C1665" s="6" t="str">
        <f>IF(VLOOKUP(B1665,'[1]Current Slope List'!$A$29:$M$1904,1,FALSE)=B1665,"Y","N")</f>
        <v>Y</v>
      </c>
      <c r="D1665" s="5" t="str">
        <f>VLOOKUP(B1665,'[1]Current Slope List'!$A$29:$M$1904,2,FALSE)</f>
        <v>11SE-C/C363</v>
      </c>
      <c r="E1665" s="5">
        <f>VLOOKUP(B1665,'[1]Current Slope List'!$A$29:$M$1904,3,FALSE)</f>
        <v>0</v>
      </c>
      <c r="F1665" s="6" t="str">
        <f t="shared" si="50"/>
        <v>WHOLE</v>
      </c>
      <c r="G1665" s="6" t="str">
        <f>VLOOKUP(B1665,'[1]Current Slope List'!$A$29:$M$1904,4,FALSE)</f>
        <v>E</v>
      </c>
      <c r="H1665" s="6" t="str">
        <f>VLOOKUP(B1665,'[1]Current Slope List'!$A$29:$M$1904,5,FALSE)</f>
        <v>NP&amp;CB</v>
      </c>
      <c r="I1665" s="6" t="s">
        <v>2912</v>
      </c>
      <c r="K1665" s="6">
        <f>VLOOKUP(B1665,'[1]Current Slope List'!$A$29:$M$1904,11,FALSE)</f>
        <v>0</v>
      </c>
      <c r="L1665" s="5" t="s">
        <v>2923</v>
      </c>
      <c r="M1665" s="5" t="s">
        <v>2924</v>
      </c>
      <c r="N1665" s="5" t="s">
        <v>1905</v>
      </c>
      <c r="O1665" s="7" t="s">
        <v>46</v>
      </c>
      <c r="P1665" s="7">
        <v>70</v>
      </c>
      <c r="Q1665" s="7">
        <v>6</v>
      </c>
      <c r="R1665" s="7">
        <v>130</v>
      </c>
      <c r="S1665" s="7">
        <f t="shared" si="51"/>
        <v>780</v>
      </c>
      <c r="T1665" s="17">
        <v>0</v>
      </c>
      <c r="U1665" s="17">
        <v>0</v>
      </c>
      <c r="V1665" s="17">
        <v>1</v>
      </c>
      <c r="W1665" s="17">
        <v>0</v>
      </c>
      <c r="X1665" s="17">
        <v>0</v>
      </c>
      <c r="Y1665" s="6" t="s">
        <v>1701</v>
      </c>
      <c r="Z1665" s="6" t="s">
        <v>62</v>
      </c>
      <c r="AA1665" s="9" t="s">
        <v>116</v>
      </c>
      <c r="AB1665" s="9" t="s">
        <v>116</v>
      </c>
      <c r="AC1665" s="9" t="s">
        <v>116</v>
      </c>
      <c r="AD1665" s="9" t="s">
        <v>116</v>
      </c>
      <c r="AE1665" s="9" t="s">
        <v>49</v>
      </c>
      <c r="AF1665" s="5">
        <v>3</v>
      </c>
      <c r="AG1665" s="10">
        <f>VLOOKUP(B1665,[1]NPRS!$A$29:$O$1904,10,FALSE)</f>
        <v>0</v>
      </c>
      <c r="AH1665" s="5" t="s">
        <v>1698</v>
      </c>
      <c r="AI1665" s="6" t="str">
        <f>IF(VLOOKUP(B1665,'[1]intensive 2019'!$A$2:$E$145,1,TRUE)=B1665,"Y","N")</f>
        <v>N</v>
      </c>
      <c r="AJ1665" s="6" t="s">
        <v>50</v>
      </c>
      <c r="AK1665" s="5">
        <v>4</v>
      </c>
      <c r="AL1665" s="6" t="s">
        <v>50</v>
      </c>
      <c r="AM1665" s="6" t="s">
        <v>50</v>
      </c>
      <c r="AN1665" s="6" t="s">
        <v>50</v>
      </c>
      <c r="AO1665" s="6" t="s">
        <v>50</v>
      </c>
      <c r="AP1665" s="6" t="s">
        <v>50</v>
      </c>
    </row>
    <row r="1666" spans="1:42" hidden="1">
      <c r="A1666" s="5">
        <v>1665</v>
      </c>
      <c r="B1666" s="5" t="s">
        <v>2928</v>
      </c>
      <c r="C1666" s="6" t="str">
        <f>IF(VLOOKUP(B1666,'[1]Current Slope List'!$A$29:$M$1904,1,FALSE)=B1666,"Y","N")</f>
        <v>Y</v>
      </c>
      <c r="D1666" s="5" t="str">
        <f>VLOOKUP(B1666,'[1]Current Slope List'!$A$29:$M$1904,2,FALSE)</f>
        <v>11SE-C/C364</v>
      </c>
      <c r="E1666" s="5">
        <f>VLOOKUP(B1666,'[1]Current Slope List'!$A$29:$M$1904,3,FALSE)</f>
        <v>0</v>
      </c>
      <c r="F1666" s="6" t="str">
        <f t="shared" si="50"/>
        <v>WHOLE</v>
      </c>
      <c r="G1666" s="6" t="str">
        <f>VLOOKUP(B1666,'[1]Current Slope List'!$A$29:$M$1904,4,FALSE)</f>
        <v>E</v>
      </c>
      <c r="H1666" s="6" t="str">
        <f>VLOOKUP(B1666,'[1]Current Slope List'!$A$29:$M$1904,5,FALSE)</f>
        <v>NP&amp;CB</v>
      </c>
      <c r="I1666" s="6" t="s">
        <v>2912</v>
      </c>
      <c r="K1666" s="6">
        <f>VLOOKUP(B1666,'[1]Current Slope List'!$A$29:$M$1904,11,FALSE)</f>
        <v>0</v>
      </c>
      <c r="L1666" s="5" t="s">
        <v>2923</v>
      </c>
      <c r="M1666" s="5" t="s">
        <v>2924</v>
      </c>
      <c r="N1666" s="5" t="s">
        <v>1905</v>
      </c>
      <c r="O1666" s="7" t="s">
        <v>46</v>
      </c>
      <c r="P1666" s="7">
        <v>55</v>
      </c>
      <c r="Q1666" s="7">
        <v>5</v>
      </c>
      <c r="R1666" s="7">
        <v>75</v>
      </c>
      <c r="S1666" s="7">
        <f t="shared" si="51"/>
        <v>375</v>
      </c>
      <c r="T1666" s="17">
        <v>0</v>
      </c>
      <c r="U1666" s="17">
        <v>0</v>
      </c>
      <c r="V1666" s="17">
        <v>1</v>
      </c>
      <c r="W1666" s="17">
        <v>0</v>
      </c>
      <c r="X1666" s="17">
        <v>0</v>
      </c>
      <c r="Y1666" s="6" t="s">
        <v>1701</v>
      </c>
      <c r="Z1666" s="6" t="s">
        <v>72</v>
      </c>
      <c r="AA1666" s="9" t="s">
        <v>116</v>
      </c>
      <c r="AB1666" s="9" t="s">
        <v>116</v>
      </c>
      <c r="AC1666" s="9" t="s">
        <v>116</v>
      </c>
      <c r="AD1666" s="9" t="s">
        <v>116</v>
      </c>
      <c r="AE1666" s="9" t="s">
        <v>49</v>
      </c>
      <c r="AF1666" s="5">
        <v>2</v>
      </c>
      <c r="AG1666" s="10">
        <f>VLOOKUP(B1666,[1]NPRS!$A$29:$O$1904,10,FALSE)</f>
        <v>0</v>
      </c>
      <c r="AH1666" s="5" t="s">
        <v>1728</v>
      </c>
      <c r="AI1666" s="6" t="str">
        <f>IF(VLOOKUP(B1666,'[1]intensive 2019'!$A$2:$E$145,1,TRUE)=B1666,"Y","N")</f>
        <v>N</v>
      </c>
      <c r="AJ1666" s="6" t="s">
        <v>50</v>
      </c>
      <c r="AL1666" s="6" t="s">
        <v>50</v>
      </c>
      <c r="AM1666" s="6" t="s">
        <v>50</v>
      </c>
      <c r="AN1666" s="6" t="s">
        <v>50</v>
      </c>
      <c r="AO1666" s="6" t="s">
        <v>50</v>
      </c>
      <c r="AP1666" s="6" t="s">
        <v>50</v>
      </c>
    </row>
    <row r="1667" spans="1:42" hidden="1">
      <c r="A1667" s="5">
        <v>1666</v>
      </c>
      <c r="B1667" s="5" t="s">
        <v>2929</v>
      </c>
      <c r="C1667" s="6" t="str">
        <f>IF(VLOOKUP(B1667,'[1]Current Slope List'!$A$29:$M$1904,1,FALSE)=B1667,"Y","N")</f>
        <v>Y</v>
      </c>
      <c r="D1667" s="5" t="str">
        <f>VLOOKUP(B1667,'[1]Current Slope List'!$A$29:$M$1904,2,FALSE)</f>
        <v>11SE-C/C531</v>
      </c>
      <c r="E1667" s="5">
        <f>VLOOKUP(B1667,'[1]Current Slope List'!$A$29:$M$1904,3,FALSE)</f>
        <v>0</v>
      </c>
      <c r="F1667" s="6" t="str">
        <f t="shared" ref="F1667:F1730" si="52">IF(E1667=0,"WHOLE",E1667)</f>
        <v>WHOLE</v>
      </c>
      <c r="G1667" s="6" t="str">
        <f>VLOOKUP(B1667,'[1]Current Slope List'!$A$29:$M$1904,4,FALSE)</f>
        <v>E</v>
      </c>
      <c r="H1667" s="6" t="str">
        <f>VLOOKUP(B1667,'[1]Current Slope List'!$A$29:$M$1904,5,FALSE)</f>
        <v>NP&amp;CB</v>
      </c>
      <c r="I1667" s="6" t="s">
        <v>2912</v>
      </c>
      <c r="K1667" s="6">
        <f>VLOOKUP(B1667,'[1]Current Slope List'!$A$29:$M$1904,11,FALSE)</f>
        <v>0</v>
      </c>
      <c r="L1667" s="5" t="s">
        <v>2923</v>
      </c>
      <c r="M1667" s="5" t="s">
        <v>2924</v>
      </c>
      <c r="N1667" s="5" t="s">
        <v>1905</v>
      </c>
      <c r="O1667" s="7" t="s">
        <v>125</v>
      </c>
      <c r="P1667" s="7">
        <v>60</v>
      </c>
      <c r="Q1667" s="7">
        <v>10</v>
      </c>
      <c r="R1667" s="7">
        <v>300</v>
      </c>
      <c r="S1667" s="7">
        <f t="shared" si="51"/>
        <v>3000</v>
      </c>
      <c r="T1667" s="17">
        <v>0</v>
      </c>
      <c r="U1667" s="17">
        <v>0</v>
      </c>
      <c r="V1667" s="17">
        <v>0</v>
      </c>
      <c r="W1667" s="17">
        <v>1</v>
      </c>
      <c r="X1667" s="17">
        <v>0</v>
      </c>
      <c r="Y1667" s="6" t="s">
        <v>1701</v>
      </c>
      <c r="Z1667" s="6" t="s">
        <v>72</v>
      </c>
      <c r="AA1667" s="9" t="s">
        <v>116</v>
      </c>
      <c r="AB1667" s="9" t="s">
        <v>116</v>
      </c>
      <c r="AC1667" s="9" t="s">
        <v>116</v>
      </c>
      <c r="AD1667" s="9" t="s">
        <v>116</v>
      </c>
      <c r="AE1667" s="9" t="s">
        <v>49</v>
      </c>
      <c r="AF1667" s="5">
        <v>3</v>
      </c>
      <c r="AG1667" s="10">
        <f>VLOOKUP(B1667,[1]NPRS!$A$29:$O$1904,10,FALSE)</f>
        <v>0</v>
      </c>
      <c r="AH1667" s="5" t="s">
        <v>1698</v>
      </c>
      <c r="AI1667" s="6" t="str">
        <f>IF(VLOOKUP(B1667,'[1]intensive 2019'!$A$2:$E$145,1,TRUE)=B1667,"Y","N")</f>
        <v>N</v>
      </c>
      <c r="AJ1667" s="6" t="str">
        <f>IF(VLOOKUP(B1667,[1]PWI!$A$2:$B$239,1,FALSE)=B1667,"Y","N")</f>
        <v>Y</v>
      </c>
      <c r="AK1667" s="5">
        <v>64</v>
      </c>
      <c r="AL1667" s="6" t="s">
        <v>50</v>
      </c>
      <c r="AM1667" s="6" t="s">
        <v>50</v>
      </c>
      <c r="AN1667" s="6" t="s">
        <v>50</v>
      </c>
      <c r="AO1667" s="6" t="s">
        <v>50</v>
      </c>
      <c r="AP1667" s="6" t="s">
        <v>50</v>
      </c>
    </row>
    <row r="1668" spans="1:42" hidden="1">
      <c r="A1668" s="5">
        <v>1667</v>
      </c>
      <c r="B1668" s="5" t="s">
        <v>2930</v>
      </c>
      <c r="C1668" s="6" t="str">
        <f>IF(VLOOKUP(B1668,'[1]Current Slope List'!$A$29:$M$1904,1,FALSE)=B1668,"Y","N")</f>
        <v>Y</v>
      </c>
      <c r="D1668" s="5" t="str">
        <f>VLOOKUP(B1668,'[1]Current Slope List'!$A$29:$M$1904,2,FALSE)</f>
        <v>11SE-C/C356</v>
      </c>
      <c r="E1668" s="5">
        <f>VLOOKUP(B1668,'[1]Current Slope List'!$A$29:$M$1904,3,FALSE)</f>
        <v>0</v>
      </c>
      <c r="F1668" s="6" t="str">
        <f t="shared" si="52"/>
        <v>WHOLE</v>
      </c>
      <c r="G1668" s="6" t="str">
        <f>VLOOKUP(B1668,'[1]Current Slope List'!$A$29:$M$1904,4,FALSE)</f>
        <v>E</v>
      </c>
      <c r="H1668" s="6" t="str">
        <f>VLOOKUP(B1668,'[1]Current Slope List'!$A$29:$M$1904,5,FALSE)</f>
        <v>NP&amp;CB</v>
      </c>
      <c r="I1668" s="6" t="s">
        <v>2912</v>
      </c>
      <c r="K1668" s="6">
        <f>VLOOKUP(B1668,'[1]Current Slope List'!$A$29:$M$1904,11,FALSE)</f>
        <v>0</v>
      </c>
      <c r="L1668" s="5" t="s">
        <v>2923</v>
      </c>
      <c r="M1668" s="5" t="s">
        <v>2924</v>
      </c>
      <c r="N1668" s="5" t="s">
        <v>1905</v>
      </c>
      <c r="O1668" s="7" t="s">
        <v>46</v>
      </c>
      <c r="P1668" s="7">
        <v>55</v>
      </c>
      <c r="Q1668" s="7">
        <v>5</v>
      </c>
      <c r="R1668" s="7">
        <v>50</v>
      </c>
      <c r="S1668" s="7">
        <f t="shared" si="51"/>
        <v>250</v>
      </c>
      <c r="T1668" s="17">
        <v>0</v>
      </c>
      <c r="U1668" s="17">
        <v>1</v>
      </c>
      <c r="V1668" s="17">
        <v>0</v>
      </c>
      <c r="W1668" s="17">
        <v>0</v>
      </c>
      <c r="X1668" s="17">
        <v>0</v>
      </c>
      <c r="Y1668" s="6" t="s">
        <v>1701</v>
      </c>
      <c r="Z1668" s="6" t="s">
        <v>62</v>
      </c>
      <c r="AA1668" s="9" t="s">
        <v>116</v>
      </c>
      <c r="AB1668" s="9" t="s">
        <v>116</v>
      </c>
      <c r="AC1668" s="9" t="s">
        <v>116</v>
      </c>
      <c r="AD1668" s="9" t="s">
        <v>116</v>
      </c>
      <c r="AE1668" s="9" t="s">
        <v>49</v>
      </c>
      <c r="AF1668" s="5">
        <v>3</v>
      </c>
      <c r="AG1668" s="10">
        <f>VLOOKUP(B1668,[1]NPRS!$A$29:$O$1904,10,FALSE)</f>
        <v>0</v>
      </c>
      <c r="AH1668" s="5" t="s">
        <v>1698</v>
      </c>
      <c r="AI1668" s="6" t="str">
        <f>IF(VLOOKUP(B1668,'[1]intensive 2019'!$A$2:$E$145,1,TRUE)=B1668,"Y","N")</f>
        <v>N</v>
      </c>
      <c r="AJ1668" s="6" t="s">
        <v>50</v>
      </c>
      <c r="AK1668" s="5">
        <v>3</v>
      </c>
      <c r="AL1668" s="6" t="s">
        <v>50</v>
      </c>
      <c r="AM1668" s="6" t="s">
        <v>50</v>
      </c>
      <c r="AN1668" s="6" t="s">
        <v>50</v>
      </c>
      <c r="AO1668" s="6" t="s">
        <v>50</v>
      </c>
      <c r="AP1668" s="6" t="s">
        <v>50</v>
      </c>
    </row>
    <row r="1669" spans="1:42" hidden="1">
      <c r="A1669" s="5">
        <v>1668</v>
      </c>
      <c r="B1669" s="5" t="s">
        <v>2931</v>
      </c>
      <c r="C1669" s="6" t="str">
        <f>IF(VLOOKUP(B1669,'[1]Current Slope List'!$A$29:$M$1904,1,FALSE)=B1669,"Y","N")</f>
        <v>Y</v>
      </c>
      <c r="D1669" s="5" t="str">
        <f>VLOOKUP(B1669,'[1]Current Slope List'!$A$29:$M$1904,2,FALSE)</f>
        <v>11SE-C/C359</v>
      </c>
      <c r="E1669" s="5">
        <f>VLOOKUP(B1669,'[1]Current Slope List'!$A$29:$M$1904,3,FALSE)</f>
        <v>0</v>
      </c>
      <c r="F1669" s="6" t="str">
        <f t="shared" si="52"/>
        <v>WHOLE</v>
      </c>
      <c r="G1669" s="6" t="str">
        <f>VLOOKUP(B1669,'[1]Current Slope List'!$A$29:$M$1904,4,FALSE)</f>
        <v>E</v>
      </c>
      <c r="H1669" s="6" t="str">
        <f>VLOOKUP(B1669,'[1]Current Slope List'!$A$29:$M$1904,5,FALSE)</f>
        <v>NP&amp;CB</v>
      </c>
      <c r="I1669" s="6" t="s">
        <v>2912</v>
      </c>
      <c r="K1669" s="6">
        <f>VLOOKUP(B1669,'[1]Current Slope List'!$A$29:$M$1904,11,FALSE)</f>
        <v>0</v>
      </c>
      <c r="L1669" s="5" t="s">
        <v>2923</v>
      </c>
      <c r="M1669" s="5" t="s">
        <v>2924</v>
      </c>
      <c r="N1669" s="5" t="s">
        <v>1905</v>
      </c>
      <c r="O1669" s="7" t="s">
        <v>46</v>
      </c>
      <c r="P1669" s="7">
        <v>60</v>
      </c>
      <c r="Q1669" s="7">
        <v>12</v>
      </c>
      <c r="R1669" s="7">
        <v>470</v>
      </c>
      <c r="S1669" s="7">
        <f t="shared" ref="S1669:S1732" si="53">SUM(Q1669*R1669)</f>
        <v>5640</v>
      </c>
      <c r="T1669" s="17">
        <v>0</v>
      </c>
      <c r="U1669" s="17">
        <v>0</v>
      </c>
      <c r="V1669" s="17">
        <v>0</v>
      </c>
      <c r="W1669" s="17">
        <v>1</v>
      </c>
      <c r="X1669" s="17">
        <v>0</v>
      </c>
      <c r="Y1669" s="6" t="s">
        <v>61</v>
      </c>
      <c r="Z1669" s="6" t="s">
        <v>62</v>
      </c>
      <c r="AA1669" s="9" t="s">
        <v>116</v>
      </c>
      <c r="AB1669" s="9" t="s">
        <v>116</v>
      </c>
      <c r="AC1669" s="9" t="s">
        <v>116</v>
      </c>
      <c r="AD1669" s="9" t="s">
        <v>116</v>
      </c>
      <c r="AE1669" s="9" t="s">
        <v>49</v>
      </c>
      <c r="AF1669" s="5">
        <v>3</v>
      </c>
      <c r="AG1669" s="10">
        <f>VLOOKUP(B1669,[1]NPRS!$A$29:$O$1904,10,FALSE)</f>
        <v>0</v>
      </c>
      <c r="AH1669" s="5" t="s">
        <v>1698</v>
      </c>
      <c r="AI1669" s="6" t="str">
        <f>IF(VLOOKUP(B1669,'[1]intensive 2019'!$A$2:$E$145,1,TRUE)=B1669,"Y","N")</f>
        <v>N</v>
      </c>
      <c r="AJ1669" s="6" t="s">
        <v>50</v>
      </c>
      <c r="AK1669" s="5">
        <v>78</v>
      </c>
      <c r="AL1669" s="6" t="s">
        <v>50</v>
      </c>
      <c r="AM1669" s="6" t="s">
        <v>50</v>
      </c>
      <c r="AN1669" s="6" t="s">
        <v>50</v>
      </c>
      <c r="AO1669" s="6" t="s">
        <v>50</v>
      </c>
      <c r="AP1669" s="6" t="s">
        <v>50</v>
      </c>
    </row>
    <row r="1670" spans="1:42" hidden="1">
      <c r="A1670" s="5">
        <v>1669</v>
      </c>
      <c r="B1670" s="5" t="s">
        <v>2932</v>
      </c>
      <c r="C1670" s="6" t="str">
        <f>IF(VLOOKUP(B1670,'[1]Current Slope List'!$A$29:$M$1904,1,FALSE)=B1670,"Y","N")</f>
        <v>Y</v>
      </c>
      <c r="D1670" s="5" t="str">
        <f>VLOOKUP(B1670,'[1]Current Slope List'!$A$29:$M$1904,2,FALSE)</f>
        <v>11SE-C/C360</v>
      </c>
      <c r="E1670" s="5">
        <f>VLOOKUP(B1670,'[1]Current Slope List'!$A$29:$M$1904,3,FALSE)</f>
        <v>0</v>
      </c>
      <c r="F1670" s="6" t="str">
        <f t="shared" si="52"/>
        <v>WHOLE</v>
      </c>
      <c r="G1670" s="6" t="str">
        <f>VLOOKUP(B1670,'[1]Current Slope List'!$A$29:$M$1904,4,FALSE)</f>
        <v>E</v>
      </c>
      <c r="H1670" s="6" t="str">
        <f>VLOOKUP(B1670,'[1]Current Slope List'!$A$29:$M$1904,5,FALSE)</f>
        <v>NP&amp;CB</v>
      </c>
      <c r="I1670" s="6" t="s">
        <v>2912</v>
      </c>
      <c r="K1670" s="6">
        <f>VLOOKUP(B1670,'[1]Current Slope List'!$A$29:$M$1904,11,FALSE)</f>
        <v>0</v>
      </c>
      <c r="L1670" s="5" t="s">
        <v>2923</v>
      </c>
      <c r="M1670" s="5" t="s">
        <v>2924</v>
      </c>
      <c r="N1670" s="5" t="s">
        <v>1905</v>
      </c>
      <c r="O1670" s="7" t="s">
        <v>46</v>
      </c>
      <c r="P1670" s="7">
        <v>60</v>
      </c>
      <c r="Q1670" s="7">
        <v>4</v>
      </c>
      <c r="R1670" s="7">
        <v>45</v>
      </c>
      <c r="S1670" s="7">
        <f t="shared" si="53"/>
        <v>180</v>
      </c>
      <c r="T1670" s="17">
        <v>0</v>
      </c>
      <c r="U1670" s="17">
        <v>0.8</v>
      </c>
      <c r="V1670" s="17">
        <v>0.2</v>
      </c>
      <c r="W1670" s="17">
        <v>0</v>
      </c>
      <c r="X1670" s="17">
        <v>0</v>
      </c>
      <c r="Y1670" s="6" t="s">
        <v>1701</v>
      </c>
      <c r="Z1670" s="6" t="s">
        <v>62</v>
      </c>
      <c r="AA1670" s="9" t="s">
        <v>116</v>
      </c>
      <c r="AB1670" s="9" t="s">
        <v>116</v>
      </c>
      <c r="AC1670" s="9" t="s">
        <v>116</v>
      </c>
      <c r="AD1670" s="9" t="s">
        <v>116</v>
      </c>
      <c r="AE1670" s="9" t="s">
        <v>49</v>
      </c>
      <c r="AF1670" s="5">
        <v>3</v>
      </c>
      <c r="AG1670" s="10">
        <f>VLOOKUP(B1670,[1]NPRS!$A$29:$O$1904,10,FALSE)</f>
        <v>1.48</v>
      </c>
      <c r="AH1670" s="5" t="s">
        <v>1698</v>
      </c>
      <c r="AI1670" s="6" t="str">
        <f>IF(VLOOKUP(B1670,'[1]intensive 2019'!$A$2:$E$145,1,TRUE)=B1670,"Y","N")</f>
        <v>N</v>
      </c>
      <c r="AJ1670" s="6" t="s">
        <v>50</v>
      </c>
      <c r="AK1670" s="5">
        <v>1</v>
      </c>
      <c r="AL1670" s="6" t="s">
        <v>50</v>
      </c>
      <c r="AM1670" s="6" t="s">
        <v>50</v>
      </c>
      <c r="AN1670" s="6" t="s">
        <v>50</v>
      </c>
      <c r="AO1670" s="6" t="s">
        <v>50</v>
      </c>
      <c r="AP1670" s="6" t="s">
        <v>50</v>
      </c>
    </row>
    <row r="1671" spans="1:42" hidden="1">
      <c r="A1671" s="5">
        <v>1670</v>
      </c>
      <c r="B1671" s="5" t="s">
        <v>2933</v>
      </c>
      <c r="C1671" s="6" t="str">
        <f>IF(VLOOKUP(B1671,'[1]Current Slope List'!$A$29:$M$1904,1,FALSE)=B1671,"Y","N")</f>
        <v>Y</v>
      </c>
      <c r="D1671" s="5" t="str">
        <f>VLOOKUP(B1671,'[1]Current Slope List'!$A$29:$M$1904,2,FALSE)</f>
        <v>11SE-C/C362</v>
      </c>
      <c r="E1671" s="5">
        <f>VLOOKUP(B1671,'[1]Current Slope List'!$A$29:$M$1904,3,FALSE)</f>
        <v>0</v>
      </c>
      <c r="F1671" s="6" t="str">
        <f t="shared" si="52"/>
        <v>WHOLE</v>
      </c>
      <c r="G1671" s="6" t="str">
        <f>VLOOKUP(B1671,'[1]Current Slope List'!$A$29:$M$1904,4,FALSE)</f>
        <v>E</v>
      </c>
      <c r="H1671" s="6" t="str">
        <f>VLOOKUP(B1671,'[1]Current Slope List'!$A$29:$M$1904,5,FALSE)</f>
        <v>NP&amp;CB</v>
      </c>
      <c r="I1671" s="6" t="s">
        <v>2912</v>
      </c>
      <c r="K1671" s="6">
        <f>VLOOKUP(B1671,'[1]Current Slope List'!$A$29:$M$1904,11,FALSE)</f>
        <v>0</v>
      </c>
      <c r="L1671" s="5" t="s">
        <v>2923</v>
      </c>
      <c r="M1671" s="5" t="s">
        <v>2924</v>
      </c>
      <c r="N1671" s="5" t="s">
        <v>1905</v>
      </c>
      <c r="O1671" s="7" t="s">
        <v>46</v>
      </c>
      <c r="P1671" s="7">
        <v>50</v>
      </c>
      <c r="Q1671" s="7">
        <v>3</v>
      </c>
      <c r="R1671" s="7">
        <v>45</v>
      </c>
      <c r="S1671" s="7">
        <f t="shared" si="53"/>
        <v>135</v>
      </c>
      <c r="T1671" s="17">
        <v>0</v>
      </c>
      <c r="U1671" s="17">
        <v>1</v>
      </c>
      <c r="V1671" s="17">
        <v>0</v>
      </c>
      <c r="W1671" s="17">
        <v>0</v>
      </c>
      <c r="X1671" s="17">
        <v>0</v>
      </c>
      <c r="Y1671" s="6" t="s">
        <v>61</v>
      </c>
      <c r="Z1671" s="6" t="s">
        <v>62</v>
      </c>
      <c r="AA1671" s="9" t="s">
        <v>116</v>
      </c>
      <c r="AB1671" s="9" t="s">
        <v>116</v>
      </c>
      <c r="AC1671" s="9" t="s">
        <v>116</v>
      </c>
      <c r="AD1671" s="9" t="s">
        <v>116</v>
      </c>
      <c r="AE1671" s="9" t="s">
        <v>49</v>
      </c>
      <c r="AF1671" s="5">
        <v>3</v>
      </c>
      <c r="AG1671" s="10">
        <f>VLOOKUP(B1671,[1]NPRS!$A$29:$O$1904,10,FALSE)</f>
        <v>0</v>
      </c>
      <c r="AH1671" s="5" t="s">
        <v>1698</v>
      </c>
      <c r="AI1671" s="6" t="str">
        <f>IF(VLOOKUP(B1671,'[1]intensive 2019'!$A$2:$E$145,1,TRUE)=B1671,"Y","N")</f>
        <v>N</v>
      </c>
      <c r="AJ1671" s="6" t="s">
        <v>50</v>
      </c>
      <c r="AK1671" s="5">
        <v>11</v>
      </c>
      <c r="AL1671" s="6" t="s">
        <v>50</v>
      </c>
      <c r="AM1671" s="6" t="s">
        <v>50</v>
      </c>
      <c r="AN1671" s="6" t="s">
        <v>50</v>
      </c>
      <c r="AO1671" s="6" t="s">
        <v>50</v>
      </c>
      <c r="AP1671" s="6" t="s">
        <v>50</v>
      </c>
    </row>
    <row r="1672" spans="1:42" hidden="1">
      <c r="A1672" s="5">
        <v>1671</v>
      </c>
      <c r="B1672" s="5" t="s">
        <v>2934</v>
      </c>
      <c r="C1672" s="6" t="str">
        <f>IF(VLOOKUP(B1672,'[1]Current Slope List'!$A$29:$M$1904,1,FALSE)=B1672,"Y","N")</f>
        <v>Y</v>
      </c>
      <c r="D1672" s="5" t="str">
        <f>VLOOKUP(B1672,'[1]Current Slope List'!$A$29:$M$1904,2,FALSE)</f>
        <v>11SE-C/C836</v>
      </c>
      <c r="E1672" s="5">
        <f>VLOOKUP(B1672,'[1]Current Slope List'!$A$29:$M$1904,3,FALSE)</f>
        <v>0</v>
      </c>
      <c r="F1672" s="6" t="str">
        <f t="shared" si="52"/>
        <v>WHOLE</v>
      </c>
      <c r="G1672" s="6" t="str">
        <f>VLOOKUP(B1672,'[1]Current Slope List'!$A$29:$M$1904,4,FALSE)</f>
        <v>E</v>
      </c>
      <c r="H1672" s="6" t="str">
        <f>VLOOKUP(B1672,'[1]Current Slope List'!$A$29:$M$1904,5,FALSE)</f>
        <v>NP&amp;CB</v>
      </c>
      <c r="I1672" s="6" t="s">
        <v>2912</v>
      </c>
      <c r="K1672" s="6">
        <f>VLOOKUP(B1672,'[1]Current Slope List'!$A$29:$M$1904,11,FALSE)</f>
        <v>0</v>
      </c>
      <c r="L1672" s="5" t="s">
        <v>2923</v>
      </c>
      <c r="M1672" s="5" t="s">
        <v>2924</v>
      </c>
      <c r="N1672" s="5" t="s">
        <v>1905</v>
      </c>
      <c r="O1672" s="7" t="s">
        <v>46</v>
      </c>
      <c r="P1672" s="7">
        <v>35</v>
      </c>
      <c r="Q1672" s="7">
        <v>7</v>
      </c>
      <c r="R1672" s="7">
        <v>150</v>
      </c>
      <c r="S1672" s="7">
        <f t="shared" si="53"/>
        <v>1050</v>
      </c>
      <c r="T1672" s="17">
        <v>0</v>
      </c>
      <c r="U1672" s="17">
        <v>1</v>
      </c>
      <c r="V1672" s="17">
        <v>0</v>
      </c>
      <c r="W1672" s="17">
        <v>0</v>
      </c>
      <c r="X1672" s="17">
        <v>0</v>
      </c>
      <c r="Y1672" s="6" t="s">
        <v>61</v>
      </c>
      <c r="Z1672" s="6" t="s">
        <v>62</v>
      </c>
      <c r="AA1672" s="9" t="s">
        <v>116</v>
      </c>
      <c r="AB1672" s="9" t="s">
        <v>116</v>
      </c>
      <c r="AC1672" s="9" t="s">
        <v>116</v>
      </c>
      <c r="AD1672" s="9" t="s">
        <v>116</v>
      </c>
      <c r="AE1672" s="9" t="s">
        <v>49</v>
      </c>
      <c r="AF1672" s="5">
        <v>1</v>
      </c>
      <c r="AG1672" s="10">
        <f>VLOOKUP(B1672,[1]NPRS!$A$29:$O$1904,10,FALSE)</f>
        <v>2.38</v>
      </c>
      <c r="AH1672" s="5" t="s">
        <v>1698</v>
      </c>
      <c r="AI1672" s="6" t="str">
        <f>IF(VLOOKUP(B1672,'[1]intensive 2019'!$A$2:$E$145,1,TRUE)=B1672,"Y","N")</f>
        <v>N</v>
      </c>
      <c r="AJ1672" s="6" t="s">
        <v>50</v>
      </c>
      <c r="AK1672" s="5">
        <v>26</v>
      </c>
      <c r="AL1672" s="6" t="s">
        <v>50</v>
      </c>
      <c r="AM1672" s="6" t="s">
        <v>50</v>
      </c>
      <c r="AN1672" s="6" t="s">
        <v>50</v>
      </c>
      <c r="AO1672" s="6" t="s">
        <v>50</v>
      </c>
      <c r="AP1672" s="6" t="s">
        <v>50</v>
      </c>
    </row>
    <row r="1673" spans="1:42" hidden="1">
      <c r="A1673" s="5">
        <v>1672</v>
      </c>
      <c r="B1673" s="5" t="s">
        <v>2935</v>
      </c>
      <c r="C1673" s="6" t="str">
        <f>IF(VLOOKUP(B1673,'[1]Current Slope List'!$A$29:$M$1904,1,FALSE)=B1673,"Y","N")</f>
        <v>Y</v>
      </c>
      <c r="D1673" s="5" t="str">
        <f>VLOOKUP(B1673,'[1]Current Slope List'!$A$29:$M$1904,2,FALSE)</f>
        <v>11SE-C/F102</v>
      </c>
      <c r="E1673" s="5">
        <f>VLOOKUP(B1673,'[1]Current Slope List'!$A$29:$M$1904,3,FALSE)</f>
        <v>0</v>
      </c>
      <c r="F1673" s="6" t="str">
        <f t="shared" si="52"/>
        <v>WHOLE</v>
      </c>
      <c r="G1673" s="6" t="str">
        <f>VLOOKUP(B1673,'[1]Current Slope List'!$A$29:$M$1904,4,FALSE)</f>
        <v>E</v>
      </c>
      <c r="H1673" s="6" t="str">
        <f>VLOOKUP(B1673,'[1]Current Slope List'!$A$29:$M$1904,5,FALSE)</f>
        <v>NP&amp;CB</v>
      </c>
      <c r="I1673" s="6" t="s">
        <v>2912</v>
      </c>
      <c r="K1673" s="6">
        <f>VLOOKUP(B1673,'[1]Current Slope List'!$A$29:$M$1904,11,FALSE)</f>
        <v>0</v>
      </c>
      <c r="L1673" s="5" t="s">
        <v>2923</v>
      </c>
      <c r="M1673" s="5" t="s">
        <v>2924</v>
      </c>
      <c r="N1673" s="5" t="s">
        <v>1905</v>
      </c>
      <c r="O1673" s="7" t="s">
        <v>46</v>
      </c>
      <c r="P1673" s="7">
        <v>45</v>
      </c>
      <c r="Q1673" s="7">
        <v>8</v>
      </c>
      <c r="R1673" s="7">
        <v>30</v>
      </c>
      <c r="S1673" s="7">
        <f t="shared" si="53"/>
        <v>240</v>
      </c>
      <c r="T1673" s="17">
        <v>0</v>
      </c>
      <c r="U1673" s="17">
        <v>1</v>
      </c>
      <c r="V1673" s="17">
        <v>0</v>
      </c>
      <c r="W1673" s="17">
        <v>0</v>
      </c>
      <c r="X1673" s="17">
        <v>0</v>
      </c>
      <c r="Y1673" s="6" t="s">
        <v>61</v>
      </c>
      <c r="Z1673" s="6" t="s">
        <v>62</v>
      </c>
      <c r="AA1673" s="9" t="s">
        <v>116</v>
      </c>
      <c r="AB1673" s="9" t="s">
        <v>116</v>
      </c>
      <c r="AC1673" s="9" t="s">
        <v>116</v>
      </c>
      <c r="AD1673" s="9" t="s">
        <v>116</v>
      </c>
      <c r="AE1673" s="9" t="s">
        <v>49</v>
      </c>
      <c r="AF1673" s="5">
        <v>3</v>
      </c>
      <c r="AG1673" s="10">
        <f>VLOOKUP(B1673,[1]NPRS!$A$29:$O$1904,10,FALSE)</f>
        <v>0</v>
      </c>
      <c r="AH1673" s="5" t="s">
        <v>1698</v>
      </c>
      <c r="AI1673" s="6" t="str">
        <f>IF(VLOOKUP(B1673,'[1]intensive 2019'!$A$2:$E$145,1,TRUE)=B1673,"Y","N")</f>
        <v>N</v>
      </c>
      <c r="AJ1673" s="6" t="s">
        <v>50</v>
      </c>
      <c r="AK1673" s="5">
        <v>39</v>
      </c>
      <c r="AL1673" s="6" t="s">
        <v>50</v>
      </c>
      <c r="AM1673" s="6" t="s">
        <v>50</v>
      </c>
      <c r="AN1673" s="6" t="s">
        <v>50</v>
      </c>
      <c r="AO1673" s="6" t="s">
        <v>50</v>
      </c>
      <c r="AP1673" s="6" t="s">
        <v>50</v>
      </c>
    </row>
    <row r="1674" spans="1:42" hidden="1">
      <c r="A1674" s="5">
        <v>1673</v>
      </c>
      <c r="B1674" s="5" t="s">
        <v>2936</v>
      </c>
      <c r="C1674" s="6" t="str">
        <f>IF(VLOOKUP(B1674,'[1]Current Slope List'!$A$29:$M$1904,1,FALSE)=B1674,"Y","N")</f>
        <v>Y</v>
      </c>
      <c r="D1674" s="5" t="str">
        <f>VLOOKUP(B1674,'[1]Current Slope List'!$A$29:$M$1904,2,FALSE)</f>
        <v>11SE-C/F76</v>
      </c>
      <c r="E1674" s="5">
        <f>VLOOKUP(B1674,'[1]Current Slope List'!$A$29:$M$1904,3,FALSE)</f>
        <v>0</v>
      </c>
      <c r="F1674" s="6" t="str">
        <f t="shared" si="52"/>
        <v>WHOLE</v>
      </c>
      <c r="G1674" s="6" t="str">
        <f>VLOOKUP(B1674,'[1]Current Slope List'!$A$29:$M$1904,4,FALSE)</f>
        <v>E</v>
      </c>
      <c r="H1674" s="6" t="str">
        <f>VLOOKUP(B1674,'[1]Current Slope List'!$A$29:$M$1904,5,FALSE)</f>
        <v>NP&amp;CB</v>
      </c>
      <c r="I1674" s="6" t="s">
        <v>2912</v>
      </c>
      <c r="K1674" s="6">
        <f>VLOOKUP(B1674,'[1]Current Slope List'!$A$29:$M$1904,11,FALSE)</f>
        <v>0</v>
      </c>
      <c r="L1674" s="5" t="s">
        <v>2923</v>
      </c>
      <c r="M1674" s="5" t="s">
        <v>2924</v>
      </c>
      <c r="N1674" s="5" t="s">
        <v>1905</v>
      </c>
      <c r="O1674" s="7" t="s">
        <v>46</v>
      </c>
      <c r="P1674" s="7">
        <v>30</v>
      </c>
      <c r="Q1674" s="7">
        <v>10</v>
      </c>
      <c r="R1674" s="7">
        <v>7</v>
      </c>
      <c r="S1674" s="7">
        <f t="shared" si="53"/>
        <v>70</v>
      </c>
      <c r="T1674" s="17">
        <v>0</v>
      </c>
      <c r="U1674" s="17">
        <v>0.7</v>
      </c>
      <c r="V1674" s="17">
        <v>0.3</v>
      </c>
      <c r="W1674" s="17">
        <v>0</v>
      </c>
      <c r="X1674" s="17">
        <v>0</v>
      </c>
      <c r="Y1674" s="6" t="s">
        <v>61</v>
      </c>
      <c r="Z1674" s="6" t="s">
        <v>72</v>
      </c>
      <c r="AA1674" s="9" t="s">
        <v>116</v>
      </c>
      <c r="AB1674" s="9" t="s">
        <v>116</v>
      </c>
      <c r="AC1674" s="9" t="s">
        <v>116</v>
      </c>
      <c r="AD1674" s="9" t="s">
        <v>116</v>
      </c>
      <c r="AE1674" s="9" t="s">
        <v>49</v>
      </c>
      <c r="AF1674" s="5">
        <v>3</v>
      </c>
      <c r="AG1674" s="10">
        <f>VLOOKUP(B1674,[1]NPRS!$A$29:$O$1904,10,FALSE)</f>
        <v>0</v>
      </c>
      <c r="AH1674" s="5" t="s">
        <v>1698</v>
      </c>
      <c r="AI1674" s="6" t="str">
        <f>IF(VLOOKUP(B1674,'[1]intensive 2019'!$A$2:$E$145,1,TRUE)=B1674,"Y","N")</f>
        <v>N</v>
      </c>
      <c r="AJ1674" s="6" t="s">
        <v>50</v>
      </c>
      <c r="AK1674" s="5">
        <v>6</v>
      </c>
      <c r="AL1674" s="6" t="s">
        <v>50</v>
      </c>
      <c r="AM1674" s="6" t="s">
        <v>50</v>
      </c>
      <c r="AN1674" s="6" t="s">
        <v>50</v>
      </c>
      <c r="AO1674" s="6" t="s">
        <v>50</v>
      </c>
      <c r="AP1674" s="6" t="s">
        <v>50</v>
      </c>
    </row>
    <row r="1675" spans="1:42" hidden="1">
      <c r="A1675" s="5">
        <v>1674</v>
      </c>
      <c r="B1675" s="5" t="s">
        <v>2937</v>
      </c>
      <c r="C1675" s="6" t="str">
        <f>IF(VLOOKUP(B1675,'[1]Current Slope List'!$A$29:$M$1904,1,FALSE)=B1675,"Y","N")</f>
        <v>Y</v>
      </c>
      <c r="D1675" s="5" t="str">
        <f>VLOOKUP(B1675,'[1]Current Slope List'!$A$29:$M$1904,2,FALSE)</f>
        <v>11SE-C/F77</v>
      </c>
      <c r="E1675" s="5">
        <f>VLOOKUP(B1675,'[1]Current Slope List'!$A$29:$M$1904,3,FALSE)</f>
        <v>0</v>
      </c>
      <c r="F1675" s="6" t="str">
        <f t="shared" si="52"/>
        <v>WHOLE</v>
      </c>
      <c r="G1675" s="6" t="str">
        <f>VLOOKUP(B1675,'[1]Current Slope List'!$A$29:$M$1904,4,FALSE)</f>
        <v>E</v>
      </c>
      <c r="H1675" s="6" t="str">
        <f>VLOOKUP(B1675,'[1]Current Slope List'!$A$29:$M$1904,5,FALSE)</f>
        <v>NP&amp;CB</v>
      </c>
      <c r="I1675" s="6" t="s">
        <v>2912</v>
      </c>
      <c r="K1675" s="6">
        <f>VLOOKUP(B1675,'[1]Current Slope List'!$A$29:$M$1904,11,FALSE)</f>
        <v>0</v>
      </c>
      <c r="L1675" s="5" t="s">
        <v>2923</v>
      </c>
      <c r="M1675" s="5" t="s">
        <v>2924</v>
      </c>
      <c r="N1675" s="5" t="s">
        <v>1905</v>
      </c>
      <c r="O1675" s="7" t="s">
        <v>46</v>
      </c>
      <c r="P1675" s="7">
        <v>40</v>
      </c>
      <c r="Q1675" s="7">
        <v>5</v>
      </c>
      <c r="R1675" s="7">
        <v>13</v>
      </c>
      <c r="S1675" s="7">
        <f t="shared" si="53"/>
        <v>65</v>
      </c>
      <c r="T1675" s="17">
        <v>0</v>
      </c>
      <c r="U1675" s="17">
        <v>1</v>
      </c>
      <c r="V1675" s="17">
        <v>0</v>
      </c>
      <c r="W1675" s="17">
        <v>0</v>
      </c>
      <c r="X1675" s="17">
        <v>0</v>
      </c>
      <c r="Y1675" s="6" t="s">
        <v>61</v>
      </c>
      <c r="Z1675" s="6" t="s">
        <v>62</v>
      </c>
      <c r="AA1675" s="9" t="s">
        <v>116</v>
      </c>
      <c r="AB1675" s="9" t="s">
        <v>116</v>
      </c>
      <c r="AC1675" s="9" t="s">
        <v>116</v>
      </c>
      <c r="AD1675" s="9" t="s">
        <v>116</v>
      </c>
      <c r="AE1675" s="9" t="s">
        <v>49</v>
      </c>
      <c r="AF1675" s="5">
        <v>3</v>
      </c>
      <c r="AG1675" s="10">
        <f>VLOOKUP(B1675,[1]NPRS!$A$29:$O$1904,10,FALSE)</f>
        <v>0</v>
      </c>
      <c r="AH1675" s="5" t="s">
        <v>1698</v>
      </c>
      <c r="AI1675" s="6" t="str">
        <f>IF(VLOOKUP(B1675,'[1]intensive 2019'!$A$2:$E$145,1,TRUE)=B1675,"Y","N")</f>
        <v>N</v>
      </c>
      <c r="AJ1675" s="6" t="s">
        <v>50</v>
      </c>
      <c r="AK1675" s="5">
        <v>19</v>
      </c>
      <c r="AL1675" s="6" t="s">
        <v>50</v>
      </c>
      <c r="AM1675" s="6" t="s">
        <v>50</v>
      </c>
      <c r="AN1675" s="6" t="s">
        <v>50</v>
      </c>
      <c r="AO1675" s="6" t="s">
        <v>50</v>
      </c>
      <c r="AP1675" s="6" t="s">
        <v>50</v>
      </c>
    </row>
    <row r="1676" spans="1:42" hidden="1">
      <c r="A1676" s="5">
        <v>1675</v>
      </c>
      <c r="B1676" s="5" t="s">
        <v>2938</v>
      </c>
      <c r="C1676" s="6" t="str">
        <f>IF(VLOOKUP(B1676,'[1]Current Slope List'!$A$29:$M$1904,1,FALSE)=B1676,"Y","N")</f>
        <v>Y</v>
      </c>
      <c r="D1676" s="5" t="str">
        <f>VLOOKUP(B1676,'[1]Current Slope List'!$A$29:$M$1904,2,FALSE)</f>
        <v>11SE-C/C361</v>
      </c>
      <c r="E1676" s="5">
        <f>VLOOKUP(B1676,'[1]Current Slope List'!$A$29:$M$1904,3,FALSE)</f>
        <v>0</v>
      </c>
      <c r="F1676" s="6" t="str">
        <f t="shared" si="52"/>
        <v>WHOLE</v>
      </c>
      <c r="G1676" s="6" t="str">
        <f>VLOOKUP(B1676,'[1]Current Slope List'!$A$29:$M$1904,4,FALSE)</f>
        <v>E</v>
      </c>
      <c r="H1676" s="6" t="str">
        <f>VLOOKUP(B1676,'[1]Current Slope List'!$A$29:$M$1904,5,FALSE)</f>
        <v>NP&amp;CB</v>
      </c>
      <c r="I1676" s="6" t="s">
        <v>2912</v>
      </c>
      <c r="K1676" s="6">
        <f>VLOOKUP(B1676,'[1]Current Slope List'!$A$29:$M$1904,11,FALSE)</f>
        <v>0</v>
      </c>
      <c r="L1676" s="5" t="s">
        <v>2923</v>
      </c>
      <c r="M1676" s="5" t="s">
        <v>2924</v>
      </c>
      <c r="N1676" s="5" t="s">
        <v>1905</v>
      </c>
      <c r="O1676" s="7" t="s">
        <v>46</v>
      </c>
      <c r="P1676" s="7">
        <v>60</v>
      </c>
      <c r="Q1676" s="7">
        <v>5</v>
      </c>
      <c r="R1676" s="7">
        <v>50</v>
      </c>
      <c r="S1676" s="7">
        <f t="shared" si="53"/>
        <v>250</v>
      </c>
      <c r="T1676" s="17">
        <v>0</v>
      </c>
      <c r="U1676" s="17">
        <v>0.8</v>
      </c>
      <c r="V1676" s="17">
        <v>0.2</v>
      </c>
      <c r="W1676" s="17">
        <v>0</v>
      </c>
      <c r="X1676" s="17">
        <v>0</v>
      </c>
      <c r="Y1676" s="6" t="s">
        <v>1701</v>
      </c>
      <c r="Z1676" s="6" t="s">
        <v>62</v>
      </c>
      <c r="AE1676" s="9" t="s">
        <v>49</v>
      </c>
      <c r="AF1676" s="5">
        <v>3</v>
      </c>
      <c r="AG1676" s="10">
        <f>VLOOKUP(B1676,[1]NPRS!$A$29:$O$1904,10,FALSE)</f>
        <v>0</v>
      </c>
      <c r="AH1676" s="5" t="s">
        <v>1698</v>
      </c>
      <c r="AI1676" s="6" t="str">
        <f>IF(VLOOKUP(B1676,'[1]intensive 2019'!$A$2:$E$145,1,TRUE)=B1676,"Y","N")</f>
        <v>N</v>
      </c>
      <c r="AJ1676" s="6" t="s">
        <v>50</v>
      </c>
      <c r="AL1676" s="6" t="s">
        <v>50</v>
      </c>
      <c r="AM1676" s="6" t="s">
        <v>50</v>
      </c>
      <c r="AN1676" s="6" t="s">
        <v>50</v>
      </c>
      <c r="AO1676" s="6" t="s">
        <v>50</v>
      </c>
      <c r="AP1676" s="6" t="s">
        <v>50</v>
      </c>
    </row>
    <row r="1677" spans="1:42" hidden="1">
      <c r="A1677" s="5">
        <v>1676</v>
      </c>
      <c r="B1677" s="5" t="s">
        <v>2939</v>
      </c>
      <c r="C1677" s="6" t="str">
        <f>IF(VLOOKUP(B1677,'[1]Current Slope List'!$A$29:$M$1904,1,FALSE)=B1677,"Y","N")</f>
        <v>Y</v>
      </c>
      <c r="D1677" s="5" t="str">
        <f>VLOOKUP(B1677,'[1]Current Slope List'!$A$29:$M$1904,2,FALSE)</f>
        <v>11SE-C/C98</v>
      </c>
      <c r="E1677" s="5">
        <f>VLOOKUP(B1677,'[1]Current Slope List'!$A$29:$M$1904,3,FALSE)</f>
        <v>0</v>
      </c>
      <c r="F1677" s="6" t="str">
        <f t="shared" si="52"/>
        <v>WHOLE</v>
      </c>
      <c r="G1677" s="6" t="str">
        <f>VLOOKUP(B1677,'[1]Current Slope List'!$A$29:$M$1904,4,FALSE)</f>
        <v>WS&amp;L</v>
      </c>
      <c r="H1677" s="6" t="str">
        <f>VLOOKUP(B1677,'[1]Current Slope List'!$A$29:$M$1904,5,FALSE)</f>
        <v>S</v>
      </c>
      <c r="I1677" s="6" t="s">
        <v>2912</v>
      </c>
      <c r="K1677" s="6">
        <f>VLOOKUP(B1677,'[1]Current Slope List'!$A$29:$M$1904,11,FALSE)</f>
        <v>0</v>
      </c>
      <c r="L1677" s="5" t="s">
        <v>2940</v>
      </c>
      <c r="M1677" s="5" t="s">
        <v>2941</v>
      </c>
      <c r="N1677" s="5" t="s">
        <v>1711</v>
      </c>
      <c r="O1677" s="7" t="s">
        <v>46</v>
      </c>
      <c r="P1677" s="7">
        <v>45</v>
      </c>
      <c r="Q1677" s="7">
        <v>8</v>
      </c>
      <c r="R1677" s="7">
        <v>55</v>
      </c>
      <c r="S1677" s="7">
        <f t="shared" si="53"/>
        <v>440</v>
      </c>
      <c r="T1677" s="17">
        <v>0</v>
      </c>
      <c r="U1677" s="17">
        <v>1</v>
      </c>
      <c r="V1677" s="17">
        <v>0</v>
      </c>
      <c r="W1677" s="17">
        <v>0</v>
      </c>
      <c r="X1677" s="17">
        <v>0</v>
      </c>
      <c r="Y1677" s="6" t="s">
        <v>61</v>
      </c>
      <c r="Z1677" s="6" t="s">
        <v>62</v>
      </c>
      <c r="AA1677" s="9" t="s">
        <v>116</v>
      </c>
      <c r="AB1677" s="9" t="s">
        <v>116</v>
      </c>
      <c r="AC1677" s="9" t="s">
        <v>116</v>
      </c>
      <c r="AD1677" s="9" t="s">
        <v>49</v>
      </c>
      <c r="AE1677" s="9" t="s">
        <v>49</v>
      </c>
      <c r="AF1677" s="5">
        <v>3</v>
      </c>
      <c r="AG1677" s="10">
        <f>VLOOKUP(B1677,[1]NPRS!$A$29:$O$1904,10,FALSE)</f>
        <v>0</v>
      </c>
      <c r="AH1677" s="5" t="s">
        <v>1698</v>
      </c>
      <c r="AI1677" s="6" t="str">
        <f>IF(VLOOKUP(B1677,'[1]intensive 2019'!$A$2:$E$145,1,TRUE)=B1677,"Y","N")</f>
        <v>N</v>
      </c>
      <c r="AJ1677" s="6" t="s">
        <v>50</v>
      </c>
      <c r="AK1677" s="5">
        <v>13</v>
      </c>
      <c r="AL1677" s="6" t="s">
        <v>50</v>
      </c>
      <c r="AM1677" s="6" t="s">
        <v>50</v>
      </c>
      <c r="AN1677" s="6" t="s">
        <v>50</v>
      </c>
      <c r="AO1677" s="6" t="s">
        <v>50</v>
      </c>
      <c r="AP1677" s="6" t="s">
        <v>50</v>
      </c>
    </row>
    <row r="1678" spans="1:42" hidden="1">
      <c r="A1678" s="5">
        <v>1677</v>
      </c>
      <c r="B1678" s="5" t="s">
        <v>2942</v>
      </c>
      <c r="C1678" s="6" t="str">
        <f>IF(VLOOKUP(B1678,'[1]Current Slope List'!$A$29:$M$1904,1,FALSE)=B1678,"Y","N")</f>
        <v>Y</v>
      </c>
      <c r="D1678" s="5" t="str">
        <f>VLOOKUP(B1678,'[1]Current Slope List'!$A$29:$M$1904,2,FALSE)</f>
        <v>11SE-A/C341</v>
      </c>
      <c r="E1678" s="5">
        <f>VLOOKUP(B1678,'[1]Current Slope List'!$A$29:$M$1904,3,FALSE)</f>
        <v>0</v>
      </c>
      <c r="F1678" s="6" t="str">
        <f t="shared" si="52"/>
        <v>WHOLE</v>
      </c>
      <c r="G1678" s="6" t="str">
        <f>VLOOKUP(B1678,'[1]Current Slope List'!$A$29:$M$1904,4,FALSE)</f>
        <v>E</v>
      </c>
      <c r="H1678" s="6" t="str">
        <f>VLOOKUP(B1678,'[1]Current Slope List'!$A$29:$M$1904,5,FALSE)</f>
        <v>NP&amp;CB</v>
      </c>
      <c r="I1678" s="6" t="s">
        <v>2912</v>
      </c>
      <c r="K1678" s="6">
        <f>VLOOKUP(B1678,'[1]Current Slope List'!$A$29:$M$1904,11,FALSE)</f>
        <v>0</v>
      </c>
      <c r="L1678" s="5" t="s">
        <v>2943</v>
      </c>
      <c r="M1678" s="5" t="s">
        <v>2944</v>
      </c>
      <c r="N1678" s="5" t="s">
        <v>1711</v>
      </c>
      <c r="O1678" s="7" t="s">
        <v>46</v>
      </c>
      <c r="P1678" s="7">
        <v>70</v>
      </c>
      <c r="Q1678" s="7">
        <v>4</v>
      </c>
      <c r="R1678" s="7">
        <v>57</v>
      </c>
      <c r="S1678" s="7">
        <f t="shared" si="53"/>
        <v>228</v>
      </c>
      <c r="T1678" s="17">
        <v>0</v>
      </c>
      <c r="U1678" s="17">
        <v>1</v>
      </c>
      <c r="V1678" s="17">
        <v>0</v>
      </c>
      <c r="W1678" s="17">
        <v>0</v>
      </c>
      <c r="X1678" s="17">
        <v>0</v>
      </c>
      <c r="Y1678" s="6" t="s">
        <v>61</v>
      </c>
      <c r="Z1678" s="6" t="s">
        <v>62</v>
      </c>
      <c r="AA1678" s="9" t="s">
        <v>116</v>
      </c>
      <c r="AB1678" s="9" t="s">
        <v>116</v>
      </c>
      <c r="AC1678" s="9" t="s">
        <v>116</v>
      </c>
      <c r="AD1678" s="9" t="s">
        <v>116</v>
      </c>
      <c r="AE1678" s="9" t="s">
        <v>49</v>
      </c>
      <c r="AF1678" s="5">
        <v>1</v>
      </c>
      <c r="AG1678" s="10">
        <f>VLOOKUP(B1678,[1]NPRS!$A$29:$O$1904,10,FALSE)</f>
        <v>21.78</v>
      </c>
      <c r="AH1678" s="5" t="s">
        <v>1698</v>
      </c>
      <c r="AI1678" s="6" t="str">
        <f>IF(VLOOKUP(B1678,'[1]intensive 2019'!$A$2:$E$145,1,TRUE)=B1678,"Y","N")</f>
        <v>N</v>
      </c>
      <c r="AJ1678" s="6" t="s">
        <v>50</v>
      </c>
      <c r="AK1678" s="5">
        <v>10</v>
      </c>
      <c r="AL1678" s="6" t="s">
        <v>50</v>
      </c>
      <c r="AM1678" s="6" t="s">
        <v>50</v>
      </c>
      <c r="AN1678" s="6" t="s">
        <v>50</v>
      </c>
      <c r="AO1678" s="6" t="s">
        <v>50</v>
      </c>
      <c r="AP1678" s="6" t="s">
        <v>50</v>
      </c>
    </row>
    <row r="1679" spans="1:42" hidden="1">
      <c r="A1679" s="5">
        <v>1678</v>
      </c>
      <c r="B1679" s="5" t="s">
        <v>2945</v>
      </c>
      <c r="C1679" s="6" t="str">
        <f>IF(VLOOKUP(B1679,'[1]Current Slope List'!$A$29:$M$1904,1,FALSE)=B1679,"Y","N")</f>
        <v>Y</v>
      </c>
      <c r="D1679" s="5" t="str">
        <f>VLOOKUP(B1679,'[1]Current Slope List'!$A$29:$M$1904,2,FALSE)</f>
        <v>11SE-A/F78</v>
      </c>
      <c r="E1679" s="5">
        <f>VLOOKUP(B1679,'[1]Current Slope List'!$A$29:$M$1904,3,FALSE)</f>
        <v>0</v>
      </c>
      <c r="F1679" s="6" t="str">
        <f t="shared" si="52"/>
        <v>WHOLE</v>
      </c>
      <c r="G1679" s="6" t="str">
        <f>VLOOKUP(B1679,'[1]Current Slope List'!$A$29:$M$1904,4,FALSE)</f>
        <v>E</v>
      </c>
      <c r="H1679" s="6" t="str">
        <f>VLOOKUP(B1679,'[1]Current Slope List'!$A$29:$M$1904,5,FALSE)</f>
        <v>NP&amp;CB</v>
      </c>
      <c r="I1679" s="6" t="s">
        <v>2912</v>
      </c>
      <c r="K1679" s="6">
        <f>VLOOKUP(B1679,'[1]Current Slope List'!$A$29:$M$1904,11,FALSE)</f>
        <v>0</v>
      </c>
      <c r="L1679" s="5" t="s">
        <v>2943</v>
      </c>
      <c r="M1679" s="5" t="s">
        <v>2944</v>
      </c>
      <c r="N1679" s="5" t="s">
        <v>1711</v>
      </c>
      <c r="O1679" s="7" t="s">
        <v>46</v>
      </c>
      <c r="P1679" s="7">
        <v>35</v>
      </c>
      <c r="Q1679" s="7">
        <v>6</v>
      </c>
      <c r="R1679" s="7">
        <v>65</v>
      </c>
      <c r="S1679" s="7">
        <f t="shared" si="53"/>
        <v>390</v>
      </c>
      <c r="T1679" s="17">
        <v>0</v>
      </c>
      <c r="U1679" s="17">
        <v>1</v>
      </c>
      <c r="V1679" s="17">
        <v>0</v>
      </c>
      <c r="W1679" s="17">
        <v>0</v>
      </c>
      <c r="X1679" s="17">
        <v>0</v>
      </c>
      <c r="Y1679" s="6" t="s">
        <v>61</v>
      </c>
      <c r="Z1679" s="6" t="s">
        <v>62</v>
      </c>
      <c r="AA1679" s="9" t="s">
        <v>116</v>
      </c>
      <c r="AB1679" s="9" t="s">
        <v>116</v>
      </c>
      <c r="AC1679" s="9" t="s">
        <v>116</v>
      </c>
      <c r="AD1679" s="9" t="s">
        <v>116</v>
      </c>
      <c r="AE1679" s="9" t="s">
        <v>49</v>
      </c>
      <c r="AF1679" s="5">
        <v>2</v>
      </c>
      <c r="AG1679" s="10">
        <f>VLOOKUP(B1679,[1]NPRS!$A$29:$O$1904,10,FALSE)</f>
        <v>0</v>
      </c>
      <c r="AH1679" s="5" t="s">
        <v>1698</v>
      </c>
      <c r="AI1679" s="6" t="str">
        <f>IF(VLOOKUP(B1679,'[1]intensive 2019'!$A$2:$E$145,1,TRUE)=B1679,"Y","N")</f>
        <v>N</v>
      </c>
      <c r="AJ1679" s="6" t="s">
        <v>50</v>
      </c>
      <c r="AK1679" s="5">
        <v>65</v>
      </c>
      <c r="AL1679" s="6" t="s">
        <v>50</v>
      </c>
      <c r="AM1679" s="6" t="s">
        <v>50</v>
      </c>
      <c r="AN1679" s="6" t="s">
        <v>50</v>
      </c>
      <c r="AO1679" s="6" t="s">
        <v>50</v>
      </c>
      <c r="AP1679" s="6" t="s">
        <v>50</v>
      </c>
    </row>
    <row r="1680" spans="1:42" hidden="1">
      <c r="A1680" s="5">
        <v>1679</v>
      </c>
      <c r="B1680" s="5" t="s">
        <v>2946</v>
      </c>
      <c r="C1680" s="6" t="str">
        <f>IF(VLOOKUP(B1680,'[1]Current Slope List'!$A$29:$M$1904,1,FALSE)=B1680,"Y","N")</f>
        <v>Y</v>
      </c>
      <c r="D1680" s="5" t="str">
        <f>VLOOKUP(B1680,'[1]Current Slope List'!$A$29:$M$1904,2,FALSE)</f>
        <v>11SE-A/FR79</v>
      </c>
      <c r="E1680" s="5">
        <f>VLOOKUP(B1680,'[1]Current Slope List'!$A$29:$M$1904,3,FALSE)</f>
        <v>0</v>
      </c>
      <c r="F1680" s="6" t="str">
        <f t="shared" si="52"/>
        <v>WHOLE</v>
      </c>
      <c r="G1680" s="6" t="str">
        <f>VLOOKUP(B1680,'[1]Current Slope List'!$A$29:$M$1904,4,FALSE)</f>
        <v>E</v>
      </c>
      <c r="H1680" s="6" t="str">
        <f>VLOOKUP(B1680,'[1]Current Slope List'!$A$29:$M$1904,5,FALSE)</f>
        <v>NP&amp;CB</v>
      </c>
      <c r="I1680" s="6" t="s">
        <v>2912</v>
      </c>
      <c r="K1680" s="6">
        <f>VLOOKUP(B1680,'[1]Current Slope List'!$A$29:$M$1904,11,FALSE)</f>
        <v>0</v>
      </c>
      <c r="L1680" s="5" t="s">
        <v>2943</v>
      </c>
      <c r="M1680" s="5" t="s">
        <v>2944</v>
      </c>
      <c r="N1680" s="5" t="s">
        <v>1711</v>
      </c>
      <c r="O1680" s="7" t="s">
        <v>46</v>
      </c>
      <c r="P1680" s="7">
        <v>41</v>
      </c>
      <c r="Q1680" s="7">
        <v>19</v>
      </c>
      <c r="R1680" s="7">
        <v>130</v>
      </c>
      <c r="S1680" s="7">
        <f t="shared" si="53"/>
        <v>2470</v>
      </c>
      <c r="T1680" s="17">
        <v>0.5</v>
      </c>
      <c r="U1680" s="17">
        <v>0.5</v>
      </c>
      <c r="V1680" s="17">
        <v>0</v>
      </c>
      <c r="W1680" s="17">
        <v>0</v>
      </c>
      <c r="X1680" s="17">
        <v>0</v>
      </c>
      <c r="Y1680" s="6" t="s">
        <v>61</v>
      </c>
      <c r="Z1680" s="6" t="s">
        <v>62</v>
      </c>
      <c r="AA1680" s="9" t="s">
        <v>797</v>
      </c>
      <c r="AB1680" s="9" t="s">
        <v>157</v>
      </c>
      <c r="AC1680" s="9" t="s">
        <v>121</v>
      </c>
      <c r="AD1680" s="9" t="s">
        <v>56</v>
      </c>
      <c r="AE1680" s="9" t="s">
        <v>62</v>
      </c>
      <c r="AF1680" s="5">
        <v>2</v>
      </c>
      <c r="AG1680" s="10">
        <f>VLOOKUP(B1680,[1]NPRS!$A$29:$O$1904,10,FALSE)</f>
        <v>44.83</v>
      </c>
      <c r="AH1680" s="5" t="s">
        <v>1698</v>
      </c>
      <c r="AI1680" s="6" t="str">
        <f>IF(VLOOKUP(B1680,'[1]intensive 2019'!$A$2:$E$145,1,TRUE)=B1680,"Y","N")</f>
        <v>N</v>
      </c>
      <c r="AJ1680" s="6" t="s">
        <v>50</v>
      </c>
      <c r="AK1680" s="5">
        <v>109</v>
      </c>
      <c r="AL1680" s="6" t="s">
        <v>50</v>
      </c>
      <c r="AM1680" s="6" t="s">
        <v>50</v>
      </c>
      <c r="AN1680" s="6" t="s">
        <v>50</v>
      </c>
      <c r="AO1680" s="6" t="s">
        <v>50</v>
      </c>
      <c r="AP1680" s="6" t="s">
        <v>50</v>
      </c>
    </row>
    <row r="1681" spans="1:42" hidden="1">
      <c r="A1681" s="5">
        <v>1680</v>
      </c>
      <c r="B1681" s="5" t="s">
        <v>2947</v>
      </c>
      <c r="C1681" s="6" t="str">
        <f>IF(VLOOKUP(B1681,'[1]Current Slope List'!$A$29:$M$1904,1,FALSE)=B1681,"Y","N")</f>
        <v>Y</v>
      </c>
      <c r="D1681" s="5" t="str">
        <f>VLOOKUP(B1681,'[1]Current Slope List'!$A$29:$M$1904,2,FALSE)</f>
        <v>11SE-C/C831</v>
      </c>
      <c r="E1681" s="5">
        <f>VLOOKUP(B1681,'[1]Current Slope List'!$A$29:$M$1904,3,FALSE)</f>
        <v>0</v>
      </c>
      <c r="F1681" s="6" t="str">
        <f t="shared" si="52"/>
        <v>WHOLE</v>
      </c>
      <c r="G1681" s="6" t="str">
        <f>VLOOKUP(B1681,'[1]Current Slope List'!$A$29:$M$1904,4,FALSE)</f>
        <v>E</v>
      </c>
      <c r="H1681" s="6" t="str">
        <f>VLOOKUP(B1681,'[1]Current Slope List'!$A$29:$M$1904,5,FALSE)</f>
        <v>NP&amp;CB</v>
      </c>
      <c r="I1681" s="6" t="s">
        <v>2912</v>
      </c>
      <c r="K1681" s="6">
        <f>VLOOKUP(B1681,'[1]Current Slope List'!$A$29:$M$1904,11,FALSE)</f>
        <v>0</v>
      </c>
      <c r="L1681" s="5" t="s">
        <v>2948</v>
      </c>
      <c r="M1681" s="5" t="s">
        <v>2949</v>
      </c>
      <c r="N1681" s="5" t="s">
        <v>1711</v>
      </c>
      <c r="O1681" s="7" t="s">
        <v>125</v>
      </c>
      <c r="P1681" s="7">
        <v>70</v>
      </c>
      <c r="Q1681" s="7">
        <v>4.5</v>
      </c>
      <c r="R1681" s="7">
        <v>32</v>
      </c>
      <c r="S1681" s="7">
        <f t="shared" si="53"/>
        <v>144</v>
      </c>
      <c r="T1681" s="17">
        <v>0</v>
      </c>
      <c r="U1681" s="17">
        <v>1</v>
      </c>
      <c r="V1681" s="17">
        <v>0</v>
      </c>
      <c r="W1681" s="17">
        <v>0</v>
      </c>
      <c r="X1681" s="17">
        <v>0</v>
      </c>
      <c r="Y1681" s="6" t="s">
        <v>61</v>
      </c>
      <c r="Z1681" s="6" t="s">
        <v>62</v>
      </c>
      <c r="AA1681" s="9" t="s">
        <v>116</v>
      </c>
      <c r="AB1681" s="9" t="s">
        <v>116</v>
      </c>
      <c r="AC1681" s="9" t="s">
        <v>116</v>
      </c>
      <c r="AD1681" s="9" t="s">
        <v>116</v>
      </c>
      <c r="AE1681" s="9" t="s">
        <v>49</v>
      </c>
      <c r="AF1681" s="5">
        <v>1</v>
      </c>
      <c r="AG1681" s="10">
        <f>VLOOKUP(B1681,[1]NPRS!$A$29:$O$1904,10,FALSE)</f>
        <v>1.96</v>
      </c>
      <c r="AH1681" s="5" t="s">
        <v>1698</v>
      </c>
      <c r="AI1681" s="6" t="str">
        <f>IF(VLOOKUP(B1681,'[1]intensive 2019'!$A$2:$E$145,1,TRUE)=B1681,"Y","N")</f>
        <v>N</v>
      </c>
      <c r="AJ1681" s="6" t="s">
        <v>50</v>
      </c>
      <c r="AK1681" s="5">
        <v>28</v>
      </c>
      <c r="AL1681" s="6" t="s">
        <v>50</v>
      </c>
      <c r="AM1681" s="6" t="s">
        <v>50</v>
      </c>
      <c r="AN1681" s="6" t="s">
        <v>50</v>
      </c>
      <c r="AO1681" s="6" t="s">
        <v>50</v>
      </c>
      <c r="AP1681" s="6" t="s">
        <v>50</v>
      </c>
    </row>
    <row r="1682" spans="1:42" hidden="1">
      <c r="A1682" s="5">
        <v>1681</v>
      </c>
      <c r="B1682" s="5" t="s">
        <v>2950</v>
      </c>
      <c r="C1682" s="6" t="str">
        <f>IF(VLOOKUP(B1682,'[1]Current Slope List'!$A$29:$M$1904,1,FALSE)=B1682,"Y","N")</f>
        <v>Y</v>
      </c>
      <c r="D1682" s="5" t="str">
        <f>VLOOKUP(B1682,'[1]Current Slope List'!$A$29:$M$1904,2,FALSE)</f>
        <v>11SE-D/C112</v>
      </c>
      <c r="E1682" s="5">
        <f>VLOOKUP(B1682,'[1]Current Slope List'!$A$29:$M$1904,3,FALSE)</f>
        <v>0</v>
      </c>
      <c r="F1682" s="6" t="str">
        <f t="shared" si="52"/>
        <v>WHOLE</v>
      </c>
      <c r="G1682" s="6" t="str">
        <f>VLOOKUP(B1682,'[1]Current Slope List'!$A$29:$M$1904,4,FALSE)</f>
        <v>E</v>
      </c>
      <c r="H1682" s="6" t="str">
        <f>VLOOKUP(B1682,'[1]Current Slope List'!$A$29:$M$1904,5,FALSE)</f>
        <v>CW</v>
      </c>
      <c r="I1682" s="6" t="s">
        <v>2912</v>
      </c>
      <c r="K1682" s="6">
        <f>VLOOKUP(B1682,'[1]Current Slope List'!$A$29:$M$1904,11,FALSE)</f>
        <v>0</v>
      </c>
      <c r="L1682" s="5" t="s">
        <v>2951</v>
      </c>
      <c r="M1682" s="5" t="s">
        <v>2952</v>
      </c>
      <c r="N1682" s="5" t="s">
        <v>2253</v>
      </c>
      <c r="O1682" s="7" t="s">
        <v>46</v>
      </c>
      <c r="P1682" s="7">
        <v>70</v>
      </c>
      <c r="Q1682" s="7">
        <v>6</v>
      </c>
      <c r="R1682" s="7">
        <v>50</v>
      </c>
      <c r="S1682" s="7">
        <f t="shared" si="53"/>
        <v>300</v>
      </c>
      <c r="T1682" s="17">
        <v>0</v>
      </c>
      <c r="U1682" s="17">
        <v>0</v>
      </c>
      <c r="V1682" s="17">
        <v>0</v>
      </c>
      <c r="W1682" s="17">
        <v>1</v>
      </c>
      <c r="X1682" s="17">
        <v>0</v>
      </c>
      <c r="Y1682" s="6" t="s">
        <v>1701</v>
      </c>
      <c r="Z1682" s="6" t="s">
        <v>62</v>
      </c>
      <c r="AA1682" s="9" t="s">
        <v>116</v>
      </c>
      <c r="AB1682" s="9" t="s">
        <v>116</v>
      </c>
      <c r="AC1682" s="9" t="s">
        <v>116</v>
      </c>
      <c r="AD1682" s="9" t="s">
        <v>116</v>
      </c>
      <c r="AE1682" s="9" t="s">
        <v>49</v>
      </c>
      <c r="AF1682" s="5">
        <v>2</v>
      </c>
      <c r="AG1682" s="10">
        <f>VLOOKUP(B1682,[1]NPRS!$A$29:$O$1904,10,FALSE)</f>
        <v>0</v>
      </c>
      <c r="AH1682" s="5" t="s">
        <v>1698</v>
      </c>
      <c r="AI1682" s="6" t="str">
        <f>IF(VLOOKUP(B1682,'[1]intensive 2019'!$A$2:$E$145,1,TRUE)=B1682,"Y","N")</f>
        <v>N</v>
      </c>
      <c r="AJ1682" s="6" t="s">
        <v>50</v>
      </c>
      <c r="AK1682" s="5">
        <v>5</v>
      </c>
      <c r="AL1682" s="6" t="s">
        <v>50</v>
      </c>
      <c r="AM1682" s="6" t="s">
        <v>50</v>
      </c>
      <c r="AN1682" s="6" t="s">
        <v>50</v>
      </c>
      <c r="AO1682" s="6" t="str">
        <f>IF(VLOOKUP(B1682,[1]Roadside!$B$2:$D$186,1,FALSE)=B1682,"Y","N")</f>
        <v>Y</v>
      </c>
      <c r="AP1682" s="6" t="s">
        <v>50</v>
      </c>
    </row>
    <row r="1683" spans="1:42" hidden="1">
      <c r="A1683" s="5">
        <v>1682</v>
      </c>
      <c r="B1683" s="5" t="s">
        <v>2953</v>
      </c>
      <c r="C1683" s="6" t="str">
        <f>IF(VLOOKUP(B1683,'[1]Current Slope List'!$A$29:$M$1904,1,FALSE)=B1683,"Y","N")</f>
        <v>Y</v>
      </c>
      <c r="D1683" s="5" t="str">
        <f>VLOOKUP(B1683,'[1]Current Slope List'!$A$29:$M$1904,2,FALSE)</f>
        <v>11SE-D/C113</v>
      </c>
      <c r="E1683" s="5">
        <f>VLOOKUP(B1683,'[1]Current Slope List'!$A$29:$M$1904,3,FALSE)</f>
        <v>0</v>
      </c>
      <c r="F1683" s="6" t="str">
        <f t="shared" si="52"/>
        <v>WHOLE</v>
      </c>
      <c r="G1683" s="6" t="str">
        <f>VLOOKUP(B1683,'[1]Current Slope List'!$A$29:$M$1904,4,FALSE)</f>
        <v>E</v>
      </c>
      <c r="H1683" s="6" t="str">
        <f>VLOOKUP(B1683,'[1]Current Slope List'!$A$29:$M$1904,5,FALSE)</f>
        <v>CW</v>
      </c>
      <c r="I1683" s="6" t="s">
        <v>2912</v>
      </c>
      <c r="K1683" s="6">
        <f>VLOOKUP(B1683,'[1]Current Slope List'!$A$29:$M$1904,11,FALSE)</f>
        <v>0</v>
      </c>
      <c r="L1683" s="5" t="s">
        <v>2951</v>
      </c>
      <c r="M1683" s="5" t="s">
        <v>2952</v>
      </c>
      <c r="N1683" s="5" t="s">
        <v>2253</v>
      </c>
      <c r="O1683" s="7" t="s">
        <v>46</v>
      </c>
      <c r="P1683" s="7">
        <v>65</v>
      </c>
      <c r="Q1683" s="7">
        <v>12.6</v>
      </c>
      <c r="R1683" s="7">
        <v>54</v>
      </c>
      <c r="S1683" s="7">
        <f t="shared" si="53"/>
        <v>680.4</v>
      </c>
      <c r="T1683" s="17">
        <v>0</v>
      </c>
      <c r="U1683" s="17">
        <v>0</v>
      </c>
      <c r="V1683" s="17">
        <v>0</v>
      </c>
      <c r="W1683" s="17">
        <v>1</v>
      </c>
      <c r="X1683" s="17">
        <v>0</v>
      </c>
      <c r="Y1683" s="6" t="s">
        <v>61</v>
      </c>
      <c r="Z1683" s="6" t="s">
        <v>62</v>
      </c>
      <c r="AA1683" s="9" t="s">
        <v>116</v>
      </c>
      <c r="AB1683" s="9" t="s">
        <v>116</v>
      </c>
      <c r="AC1683" s="9" t="s">
        <v>116</v>
      </c>
      <c r="AD1683" s="9" t="s">
        <v>49</v>
      </c>
      <c r="AE1683" s="9" t="s">
        <v>49</v>
      </c>
      <c r="AF1683" s="5">
        <v>3</v>
      </c>
      <c r="AG1683" s="10">
        <f>VLOOKUP(B1683,[1]NPRS!$A$29:$O$1904,10,FALSE)</f>
        <v>0</v>
      </c>
      <c r="AH1683" s="5" t="s">
        <v>1698</v>
      </c>
      <c r="AI1683" s="6" t="str">
        <f>IF(VLOOKUP(B1683,'[1]intensive 2019'!$A$2:$E$145,1,TRUE)=B1683,"Y","N")</f>
        <v>N</v>
      </c>
      <c r="AJ1683" s="6" t="s">
        <v>50</v>
      </c>
      <c r="AK1683" s="5">
        <v>2</v>
      </c>
      <c r="AL1683" s="6" t="s">
        <v>50</v>
      </c>
      <c r="AM1683" s="6" t="s">
        <v>50</v>
      </c>
      <c r="AN1683" s="6" t="s">
        <v>50</v>
      </c>
      <c r="AO1683" s="6" t="str">
        <f>IF(VLOOKUP(B1683,[1]Roadside!$B$2:$D$186,1,FALSE)=B1683,"Y","N")</f>
        <v>Y</v>
      </c>
      <c r="AP1683" s="6" t="s">
        <v>50</v>
      </c>
    </row>
    <row r="1684" spans="1:42" hidden="1">
      <c r="A1684" s="5">
        <v>1683</v>
      </c>
      <c r="B1684" s="5" t="s">
        <v>2954</v>
      </c>
      <c r="C1684" s="6" t="str">
        <f>IF(VLOOKUP(B1684,'[1]Current Slope List'!$A$29:$M$1904,1,FALSE)=B1684,"Y","N")</f>
        <v>Y</v>
      </c>
      <c r="D1684" s="5" t="str">
        <f>VLOOKUP(B1684,'[1]Current Slope List'!$A$29:$M$1904,2,FALSE)</f>
        <v>11SE-D/C131</v>
      </c>
      <c r="E1684" s="5">
        <f>VLOOKUP(B1684,'[1]Current Slope List'!$A$29:$M$1904,3,FALSE)</f>
        <v>0</v>
      </c>
      <c r="F1684" s="6" t="str">
        <f t="shared" si="52"/>
        <v>WHOLE</v>
      </c>
      <c r="G1684" s="6" t="str">
        <f>VLOOKUP(B1684,'[1]Current Slope List'!$A$29:$M$1904,4,FALSE)</f>
        <v>E</v>
      </c>
      <c r="H1684" s="6" t="str">
        <f>VLOOKUP(B1684,'[1]Current Slope List'!$A$29:$M$1904,5,FALSE)</f>
        <v>CW</v>
      </c>
      <c r="I1684" s="6" t="s">
        <v>2912</v>
      </c>
      <c r="K1684" s="6">
        <f>VLOOKUP(B1684,'[1]Current Slope List'!$A$29:$M$1904,11,FALSE)</f>
        <v>0</v>
      </c>
      <c r="L1684" s="5" t="s">
        <v>2951</v>
      </c>
      <c r="M1684" s="5" t="s">
        <v>2952</v>
      </c>
      <c r="N1684" s="5" t="s">
        <v>2253</v>
      </c>
      <c r="O1684" s="7" t="s">
        <v>46</v>
      </c>
      <c r="P1684" s="7">
        <v>65</v>
      </c>
      <c r="Q1684" s="7">
        <v>6.7</v>
      </c>
      <c r="R1684" s="7">
        <v>30</v>
      </c>
      <c r="S1684" s="7">
        <f t="shared" si="53"/>
        <v>201</v>
      </c>
      <c r="T1684" s="17">
        <v>0</v>
      </c>
      <c r="U1684" s="17">
        <v>0</v>
      </c>
      <c r="V1684" s="17">
        <v>0</v>
      </c>
      <c r="W1684" s="17">
        <v>1</v>
      </c>
      <c r="X1684" s="17">
        <v>0</v>
      </c>
      <c r="Y1684" s="6" t="s">
        <v>61</v>
      </c>
      <c r="Z1684" s="6" t="s">
        <v>72</v>
      </c>
      <c r="AA1684" s="9" t="s">
        <v>116</v>
      </c>
      <c r="AB1684" s="9" t="s">
        <v>116</v>
      </c>
      <c r="AC1684" s="9" t="s">
        <v>116</v>
      </c>
      <c r="AD1684" s="9" t="s">
        <v>116</v>
      </c>
      <c r="AE1684" s="9" t="s">
        <v>49</v>
      </c>
      <c r="AF1684" s="5">
        <v>1</v>
      </c>
      <c r="AG1684" s="10">
        <f>VLOOKUP(B1684,[1]NPRS!$A$29:$O$1904,10,FALSE)</f>
        <v>0</v>
      </c>
      <c r="AH1684" s="5" t="s">
        <v>1728</v>
      </c>
      <c r="AI1684" s="6" t="str">
        <f>IF(VLOOKUP(B1684,'[1]intensive 2019'!$A$2:$E$145,1,TRUE)=B1684,"Y","N")</f>
        <v>N</v>
      </c>
      <c r="AJ1684" s="6" t="s">
        <v>50</v>
      </c>
      <c r="AL1684" s="6" t="s">
        <v>50</v>
      </c>
      <c r="AM1684" s="6" t="s">
        <v>50</v>
      </c>
      <c r="AN1684" s="6" t="s">
        <v>50</v>
      </c>
      <c r="AO1684" s="6" t="s">
        <v>50</v>
      </c>
      <c r="AP1684" s="6" t="s">
        <v>50</v>
      </c>
    </row>
    <row r="1685" spans="1:42" hidden="1">
      <c r="A1685" s="5">
        <v>1684</v>
      </c>
      <c r="B1685" s="5" t="s">
        <v>2955</v>
      </c>
      <c r="C1685" s="6" t="str">
        <f>IF(VLOOKUP(B1685,'[1]Current Slope List'!$A$29:$M$1904,1,FALSE)=B1685,"Y","N")</f>
        <v>Y</v>
      </c>
      <c r="D1685" s="5" t="str">
        <f>VLOOKUP(B1685,'[1]Current Slope List'!$A$29:$M$1904,2,FALSE)</f>
        <v>11SE-D/CR153</v>
      </c>
      <c r="E1685" s="5">
        <f>VLOOKUP(B1685,'[1]Current Slope List'!$A$29:$M$1904,3,FALSE)</f>
        <v>0</v>
      </c>
      <c r="F1685" s="6" t="str">
        <f t="shared" si="52"/>
        <v>WHOLE</v>
      </c>
      <c r="G1685" s="6" t="str">
        <f>VLOOKUP(B1685,'[1]Current Slope List'!$A$29:$M$1904,4,FALSE)</f>
        <v>E</v>
      </c>
      <c r="H1685" s="6" t="str">
        <f>VLOOKUP(B1685,'[1]Current Slope List'!$A$29:$M$1904,5,FALSE)</f>
        <v>CW</v>
      </c>
      <c r="I1685" s="6" t="s">
        <v>2912</v>
      </c>
      <c r="K1685" s="6">
        <f>VLOOKUP(B1685,'[1]Current Slope List'!$A$29:$M$1904,11,FALSE)</f>
        <v>0</v>
      </c>
      <c r="L1685" s="5" t="s">
        <v>2951</v>
      </c>
      <c r="M1685" s="5" t="s">
        <v>2952</v>
      </c>
      <c r="N1685" s="5" t="s">
        <v>2253</v>
      </c>
      <c r="O1685" s="7" t="s">
        <v>46</v>
      </c>
      <c r="P1685" s="7">
        <v>60</v>
      </c>
      <c r="Q1685" s="7">
        <v>9</v>
      </c>
      <c r="R1685" s="7">
        <v>50</v>
      </c>
      <c r="S1685" s="7">
        <f t="shared" si="53"/>
        <v>450</v>
      </c>
      <c r="T1685" s="17">
        <v>0</v>
      </c>
      <c r="U1685" s="17">
        <v>0</v>
      </c>
      <c r="V1685" s="17">
        <v>0</v>
      </c>
      <c r="W1685" s="17">
        <v>1</v>
      </c>
      <c r="X1685" s="17">
        <v>0</v>
      </c>
      <c r="Y1685" s="6" t="s">
        <v>61</v>
      </c>
      <c r="Z1685" s="6" t="s">
        <v>62</v>
      </c>
      <c r="AA1685" s="9" t="s">
        <v>987</v>
      </c>
      <c r="AB1685" s="9" t="s">
        <v>228</v>
      </c>
      <c r="AC1685" s="9" t="s">
        <v>121</v>
      </c>
      <c r="AD1685" s="9" t="s">
        <v>56</v>
      </c>
      <c r="AE1685" s="9" t="s">
        <v>72</v>
      </c>
      <c r="AF1685" s="5">
        <v>1</v>
      </c>
      <c r="AG1685" s="10">
        <f>VLOOKUP(B1685,[1]NPRS!$A$29:$O$1904,10,FALSE)</f>
        <v>0</v>
      </c>
      <c r="AH1685" s="5" t="s">
        <v>1728</v>
      </c>
      <c r="AI1685" s="6" t="str">
        <f>IF(VLOOKUP(B1685,'[1]intensive 2019'!$A$2:$E$145,1,TRUE)=B1685,"Y","N")</f>
        <v>N</v>
      </c>
      <c r="AJ1685" s="6" t="s">
        <v>50</v>
      </c>
      <c r="AL1685" s="6" t="s">
        <v>50</v>
      </c>
      <c r="AM1685" s="6" t="s">
        <v>50</v>
      </c>
      <c r="AN1685" s="6" t="s">
        <v>50</v>
      </c>
      <c r="AO1685" s="6" t="s">
        <v>50</v>
      </c>
      <c r="AP1685" s="6" t="s">
        <v>50</v>
      </c>
    </row>
    <row r="1686" spans="1:42" hidden="1">
      <c r="A1686" s="5">
        <v>1685</v>
      </c>
      <c r="B1686" s="5" t="s">
        <v>2956</v>
      </c>
      <c r="C1686" s="6" t="str">
        <f>IF(VLOOKUP(B1686,'[1]Current Slope List'!$A$29:$M$1904,1,FALSE)=B1686,"Y","N")</f>
        <v>Y</v>
      </c>
      <c r="D1686" s="5" t="str">
        <f>VLOOKUP(B1686,'[1]Current Slope List'!$A$29:$M$1904,2,FALSE)</f>
        <v>11SE-D/C154</v>
      </c>
      <c r="E1686" s="5">
        <f>VLOOKUP(B1686,'[1]Current Slope List'!$A$29:$M$1904,3,FALSE)</f>
        <v>0</v>
      </c>
      <c r="F1686" s="6" t="str">
        <f t="shared" si="52"/>
        <v>WHOLE</v>
      </c>
      <c r="G1686" s="6" t="str">
        <f>VLOOKUP(B1686,'[1]Current Slope List'!$A$29:$M$1904,4,FALSE)</f>
        <v>E</v>
      </c>
      <c r="H1686" s="6" t="str">
        <f>VLOOKUP(B1686,'[1]Current Slope List'!$A$29:$M$1904,5,FALSE)</f>
        <v>CW</v>
      </c>
      <c r="I1686" s="6" t="s">
        <v>2912</v>
      </c>
      <c r="K1686" s="6">
        <f>VLOOKUP(B1686,'[1]Current Slope List'!$A$29:$M$1904,11,FALSE)</f>
        <v>0</v>
      </c>
      <c r="L1686" s="5" t="s">
        <v>2951</v>
      </c>
      <c r="M1686" s="5" t="s">
        <v>2952</v>
      </c>
      <c r="N1686" s="5" t="s">
        <v>2253</v>
      </c>
      <c r="O1686" s="7" t="s">
        <v>46</v>
      </c>
      <c r="P1686" s="7">
        <v>40</v>
      </c>
      <c r="Q1686" s="7">
        <v>4.5</v>
      </c>
      <c r="R1686" s="7">
        <v>90</v>
      </c>
      <c r="S1686" s="7">
        <f t="shared" si="53"/>
        <v>405</v>
      </c>
      <c r="T1686" s="17">
        <v>0</v>
      </c>
      <c r="U1686" s="17">
        <v>0</v>
      </c>
      <c r="V1686" s="17">
        <v>0</v>
      </c>
      <c r="W1686" s="17">
        <v>1</v>
      </c>
      <c r="X1686" s="17">
        <v>0</v>
      </c>
      <c r="Y1686" s="6" t="s">
        <v>61</v>
      </c>
      <c r="Z1686" s="6" t="s">
        <v>72</v>
      </c>
      <c r="AA1686" s="9" t="s">
        <v>116</v>
      </c>
      <c r="AB1686" s="9" t="s">
        <v>116</v>
      </c>
      <c r="AC1686" s="9" t="s">
        <v>116</v>
      </c>
      <c r="AD1686" s="9" t="s">
        <v>116</v>
      </c>
      <c r="AE1686" s="9" t="s">
        <v>49</v>
      </c>
      <c r="AF1686" s="5">
        <v>1</v>
      </c>
      <c r="AG1686" s="10">
        <f>VLOOKUP(B1686,[1]NPRS!$A$29:$O$1904,10,FALSE)</f>
        <v>0</v>
      </c>
      <c r="AH1686" s="5" t="s">
        <v>1698</v>
      </c>
      <c r="AI1686" s="6" t="str">
        <f>IF(VLOOKUP(B1686,'[1]intensive 2019'!$A$2:$E$145,1,TRUE)=B1686,"Y","N")</f>
        <v>N</v>
      </c>
      <c r="AJ1686" s="6" t="s">
        <v>50</v>
      </c>
      <c r="AK1686" s="5">
        <v>11</v>
      </c>
      <c r="AL1686" s="6" t="s">
        <v>50</v>
      </c>
      <c r="AM1686" s="6" t="s">
        <v>50</v>
      </c>
      <c r="AN1686" s="6" t="s">
        <v>50</v>
      </c>
      <c r="AO1686" s="6" t="s">
        <v>50</v>
      </c>
      <c r="AP1686" s="6" t="s">
        <v>50</v>
      </c>
    </row>
    <row r="1687" spans="1:42" hidden="1">
      <c r="A1687" s="5">
        <v>1686</v>
      </c>
      <c r="B1687" s="5" t="s">
        <v>2957</v>
      </c>
      <c r="C1687" s="6" t="str">
        <f>IF(VLOOKUP(B1687,'[1]Current Slope List'!$A$29:$M$1904,1,FALSE)=B1687,"Y","N")</f>
        <v>Y</v>
      </c>
      <c r="D1687" s="5" t="str">
        <f>VLOOKUP(B1687,'[1]Current Slope List'!$A$29:$M$1904,2,FALSE)</f>
        <v>11SE-D/C155</v>
      </c>
      <c r="E1687" s="5">
        <f>VLOOKUP(B1687,'[1]Current Slope List'!$A$29:$M$1904,3,FALSE)</f>
        <v>0</v>
      </c>
      <c r="F1687" s="6" t="str">
        <f t="shared" si="52"/>
        <v>WHOLE</v>
      </c>
      <c r="G1687" s="6" t="str">
        <f>VLOOKUP(B1687,'[1]Current Slope List'!$A$29:$M$1904,4,FALSE)</f>
        <v>E</v>
      </c>
      <c r="H1687" s="6" t="str">
        <f>VLOOKUP(B1687,'[1]Current Slope List'!$A$29:$M$1904,5,FALSE)</f>
        <v>CW</v>
      </c>
      <c r="I1687" s="6" t="s">
        <v>2912</v>
      </c>
      <c r="K1687" s="6">
        <f>VLOOKUP(B1687,'[1]Current Slope List'!$A$29:$M$1904,11,FALSE)</f>
        <v>0</v>
      </c>
      <c r="L1687" s="5" t="s">
        <v>2951</v>
      </c>
      <c r="M1687" s="5" t="s">
        <v>2952</v>
      </c>
      <c r="N1687" s="5" t="s">
        <v>2253</v>
      </c>
      <c r="O1687" s="7" t="s">
        <v>46</v>
      </c>
      <c r="P1687" s="7">
        <v>60</v>
      </c>
      <c r="Q1687" s="7">
        <v>7</v>
      </c>
      <c r="R1687" s="7">
        <v>65</v>
      </c>
      <c r="S1687" s="7">
        <f t="shared" si="53"/>
        <v>455</v>
      </c>
      <c r="T1687" s="17">
        <v>0</v>
      </c>
      <c r="U1687" s="17">
        <v>0.9</v>
      </c>
      <c r="V1687" s="17">
        <v>0</v>
      </c>
      <c r="W1687" s="17">
        <v>0</v>
      </c>
      <c r="X1687" s="17">
        <v>0.1</v>
      </c>
      <c r="Y1687" s="6" t="s">
        <v>61</v>
      </c>
      <c r="Z1687" s="6" t="s">
        <v>62</v>
      </c>
      <c r="AA1687" s="9" t="s">
        <v>116</v>
      </c>
      <c r="AB1687" s="9" t="s">
        <v>116</v>
      </c>
      <c r="AC1687" s="9" t="s">
        <v>116</v>
      </c>
      <c r="AD1687" s="9" t="s">
        <v>116</v>
      </c>
      <c r="AE1687" s="9" t="s">
        <v>49</v>
      </c>
      <c r="AF1687" s="5">
        <v>1</v>
      </c>
      <c r="AG1687" s="10">
        <f>VLOOKUP(B1687,[1]NPRS!$A$29:$O$1904,10,FALSE)</f>
        <v>0</v>
      </c>
      <c r="AH1687" s="5" t="s">
        <v>1698</v>
      </c>
      <c r="AI1687" s="6" t="str">
        <f>IF(VLOOKUP(B1687,'[1]intensive 2019'!$A$2:$E$145,1,TRUE)=B1687,"Y","N")</f>
        <v>N</v>
      </c>
      <c r="AJ1687" s="6" t="s">
        <v>50</v>
      </c>
      <c r="AK1687" s="5">
        <v>11</v>
      </c>
      <c r="AL1687" s="6" t="s">
        <v>50</v>
      </c>
      <c r="AM1687" s="6" t="s">
        <v>50</v>
      </c>
      <c r="AN1687" s="6" t="s">
        <v>50</v>
      </c>
      <c r="AO1687" s="6" t="s">
        <v>50</v>
      </c>
      <c r="AP1687" s="6" t="s">
        <v>50</v>
      </c>
    </row>
    <row r="1688" spans="1:42" hidden="1">
      <c r="A1688" s="5">
        <v>1687</v>
      </c>
      <c r="B1688" s="5" t="s">
        <v>2958</v>
      </c>
      <c r="C1688" s="6" t="str">
        <f>IF(VLOOKUP(B1688,'[1]Current Slope List'!$A$29:$M$1904,1,FALSE)=B1688,"Y","N")</f>
        <v>Y</v>
      </c>
      <c r="D1688" s="5" t="str">
        <f>VLOOKUP(B1688,'[1]Current Slope List'!$A$29:$M$1904,2,FALSE)</f>
        <v>11SE-D/C156</v>
      </c>
      <c r="E1688" s="5">
        <f>VLOOKUP(B1688,'[1]Current Slope List'!$A$29:$M$1904,3,FALSE)</f>
        <v>0</v>
      </c>
      <c r="F1688" s="6" t="str">
        <f t="shared" si="52"/>
        <v>WHOLE</v>
      </c>
      <c r="G1688" s="6" t="str">
        <f>VLOOKUP(B1688,'[1]Current Slope List'!$A$29:$M$1904,4,FALSE)</f>
        <v>E</v>
      </c>
      <c r="H1688" s="6" t="str">
        <f>VLOOKUP(B1688,'[1]Current Slope List'!$A$29:$M$1904,5,FALSE)</f>
        <v>CW</v>
      </c>
      <c r="I1688" s="6" t="s">
        <v>2912</v>
      </c>
      <c r="K1688" s="6">
        <f>VLOOKUP(B1688,'[1]Current Slope List'!$A$29:$M$1904,11,FALSE)</f>
        <v>0</v>
      </c>
      <c r="L1688" s="5" t="s">
        <v>2951</v>
      </c>
      <c r="M1688" s="5" t="s">
        <v>2952</v>
      </c>
      <c r="N1688" s="5" t="s">
        <v>2253</v>
      </c>
      <c r="O1688" s="7" t="s">
        <v>46</v>
      </c>
      <c r="P1688" s="7">
        <v>65</v>
      </c>
      <c r="Q1688" s="7">
        <v>9</v>
      </c>
      <c r="R1688" s="7">
        <v>30</v>
      </c>
      <c r="S1688" s="7">
        <f t="shared" si="53"/>
        <v>270</v>
      </c>
      <c r="T1688" s="17">
        <v>0</v>
      </c>
      <c r="U1688" s="17">
        <v>0</v>
      </c>
      <c r="V1688" s="17">
        <v>0</v>
      </c>
      <c r="W1688" s="17">
        <v>1</v>
      </c>
      <c r="X1688" s="17">
        <v>0</v>
      </c>
      <c r="Y1688" s="6" t="s">
        <v>1701</v>
      </c>
      <c r="Z1688" s="6" t="s">
        <v>72</v>
      </c>
      <c r="AA1688" s="9" t="s">
        <v>116</v>
      </c>
      <c r="AB1688" s="9" t="s">
        <v>116</v>
      </c>
      <c r="AC1688" s="9" t="s">
        <v>116</v>
      </c>
      <c r="AD1688" s="9" t="s">
        <v>116</v>
      </c>
      <c r="AE1688" s="9" t="s">
        <v>49</v>
      </c>
      <c r="AF1688" s="5">
        <v>1</v>
      </c>
      <c r="AG1688" s="10">
        <f>VLOOKUP(B1688,[1]NPRS!$A$29:$O$1904,10,FALSE)</f>
        <v>0</v>
      </c>
      <c r="AH1688" s="5" t="s">
        <v>1728</v>
      </c>
      <c r="AI1688" s="6" t="str">
        <f>IF(VLOOKUP(B1688,'[1]intensive 2019'!$A$2:$E$145,1,TRUE)=B1688,"Y","N")</f>
        <v>N</v>
      </c>
      <c r="AJ1688" s="6" t="s">
        <v>50</v>
      </c>
      <c r="AL1688" s="6" t="s">
        <v>50</v>
      </c>
      <c r="AM1688" s="6" t="s">
        <v>50</v>
      </c>
      <c r="AN1688" s="6" t="s">
        <v>50</v>
      </c>
      <c r="AO1688" s="6" t="s">
        <v>50</v>
      </c>
      <c r="AP1688" s="6" t="s">
        <v>50</v>
      </c>
    </row>
    <row r="1689" spans="1:42" hidden="1">
      <c r="A1689" s="5">
        <v>1688</v>
      </c>
      <c r="B1689" s="5" t="s">
        <v>2959</v>
      </c>
      <c r="C1689" s="6" t="str">
        <f>IF(VLOOKUP(B1689,'[1]Current Slope List'!$A$29:$M$1904,1,FALSE)=B1689,"Y","N")</f>
        <v>Y</v>
      </c>
      <c r="D1689" s="5" t="str">
        <f>VLOOKUP(B1689,'[1]Current Slope List'!$A$29:$M$1904,2,FALSE)</f>
        <v>11SE-D/C348</v>
      </c>
      <c r="E1689" s="5" t="str">
        <f>VLOOKUP(B1689,'[1]Current Slope List'!$A$29:$M$1904,3,FALSE)</f>
        <v>1,2</v>
      </c>
      <c r="F1689" s="6" t="str">
        <f t="shared" si="52"/>
        <v>1,2</v>
      </c>
      <c r="G1689" s="6" t="str">
        <f>VLOOKUP(B1689,'[1]Current Slope List'!$A$29:$M$1904,4,FALSE)</f>
        <v>E</v>
      </c>
      <c r="H1689" s="6" t="str">
        <f>VLOOKUP(B1689,'[1]Current Slope List'!$A$29:$M$1904,5,FALSE)</f>
        <v>CW</v>
      </c>
      <c r="I1689" s="6" t="s">
        <v>2912</v>
      </c>
      <c r="K1689" s="6">
        <f>VLOOKUP(B1689,'[1]Current Slope List'!$A$29:$M$1904,11,FALSE)</f>
        <v>0</v>
      </c>
      <c r="L1689" s="5" t="s">
        <v>2951</v>
      </c>
      <c r="M1689" s="5" t="s">
        <v>2952</v>
      </c>
      <c r="N1689" s="5" t="s">
        <v>2960</v>
      </c>
      <c r="O1689" s="7" t="s">
        <v>46</v>
      </c>
      <c r="P1689" s="7">
        <v>65</v>
      </c>
      <c r="Q1689" s="7">
        <v>9</v>
      </c>
      <c r="R1689" s="7">
        <v>200</v>
      </c>
      <c r="S1689" s="7">
        <f t="shared" si="53"/>
        <v>1800</v>
      </c>
      <c r="T1689" s="17">
        <v>0</v>
      </c>
      <c r="U1689" s="17">
        <v>0</v>
      </c>
      <c r="V1689" s="17">
        <v>1</v>
      </c>
      <c r="W1689" s="17">
        <v>0</v>
      </c>
      <c r="X1689" s="17">
        <v>0</v>
      </c>
      <c r="Y1689" s="6" t="s">
        <v>1701</v>
      </c>
      <c r="Z1689" s="6" t="s">
        <v>72</v>
      </c>
      <c r="AA1689" s="9" t="s">
        <v>116</v>
      </c>
      <c r="AB1689" s="9" t="s">
        <v>116</v>
      </c>
      <c r="AC1689" s="9" t="s">
        <v>116</v>
      </c>
      <c r="AD1689" s="9" t="s">
        <v>116</v>
      </c>
      <c r="AE1689" s="9" t="s">
        <v>49</v>
      </c>
      <c r="AF1689" s="5">
        <v>1</v>
      </c>
      <c r="AG1689" s="10">
        <f>VLOOKUP(B1689,[1]NPRS!$A$29:$O$1904,10,FALSE)</f>
        <v>0</v>
      </c>
      <c r="AH1689" s="5" t="s">
        <v>1698</v>
      </c>
      <c r="AI1689" s="6" t="str">
        <f>IF(VLOOKUP(B1689,'[1]intensive 2019'!$A$2:$E$145,1,TRUE)=B1689,"Y","N")</f>
        <v>N</v>
      </c>
      <c r="AJ1689" s="6" t="s">
        <v>50</v>
      </c>
      <c r="AK1689" s="5">
        <v>14</v>
      </c>
      <c r="AL1689" s="6" t="s">
        <v>50</v>
      </c>
      <c r="AM1689" s="6" t="s">
        <v>50</v>
      </c>
      <c r="AN1689" s="6" t="s">
        <v>50</v>
      </c>
      <c r="AO1689" s="6" t="s">
        <v>50</v>
      </c>
      <c r="AP1689" s="6" t="s">
        <v>50</v>
      </c>
    </row>
    <row r="1690" spans="1:42" hidden="1">
      <c r="A1690" s="5">
        <v>1689</v>
      </c>
      <c r="B1690" s="5" t="s">
        <v>2961</v>
      </c>
      <c r="C1690" s="6" t="str">
        <f>IF(VLOOKUP(B1690,'[1]Current Slope List'!$A$29:$M$1904,1,FALSE)=B1690,"Y","N")</f>
        <v>Y</v>
      </c>
      <c r="D1690" s="5" t="str">
        <f>VLOOKUP(B1690,'[1]Current Slope List'!$A$29:$M$1904,2,FALSE)</f>
        <v>11SE-D/C393</v>
      </c>
      <c r="E1690" s="5">
        <f>VLOOKUP(B1690,'[1]Current Slope List'!$A$29:$M$1904,3,FALSE)</f>
        <v>0</v>
      </c>
      <c r="F1690" s="6" t="str">
        <f t="shared" si="52"/>
        <v>WHOLE</v>
      </c>
      <c r="G1690" s="6" t="str">
        <f>VLOOKUP(B1690,'[1]Current Slope List'!$A$29:$M$1904,4,FALSE)</f>
        <v>E</v>
      </c>
      <c r="H1690" s="6" t="str">
        <f>VLOOKUP(B1690,'[1]Current Slope List'!$A$29:$M$1904,5,FALSE)</f>
        <v>CW</v>
      </c>
      <c r="I1690" s="6" t="s">
        <v>2912</v>
      </c>
      <c r="K1690" s="6">
        <f>VLOOKUP(B1690,'[1]Current Slope List'!$A$29:$M$1904,11,FALSE)</f>
        <v>0</v>
      </c>
      <c r="L1690" s="5" t="s">
        <v>2951</v>
      </c>
      <c r="M1690" s="5" t="s">
        <v>2952</v>
      </c>
      <c r="N1690" s="5" t="s">
        <v>2253</v>
      </c>
      <c r="O1690" s="7" t="s">
        <v>46</v>
      </c>
      <c r="P1690" s="7">
        <v>70</v>
      </c>
      <c r="Q1690" s="7">
        <v>9</v>
      </c>
      <c r="R1690" s="7">
        <v>45</v>
      </c>
      <c r="S1690" s="7">
        <f t="shared" si="53"/>
        <v>405</v>
      </c>
      <c r="T1690" s="17">
        <v>0</v>
      </c>
      <c r="U1690" s="17">
        <v>0</v>
      </c>
      <c r="V1690" s="17">
        <v>0</v>
      </c>
      <c r="W1690" s="17">
        <v>1</v>
      </c>
      <c r="X1690" s="17">
        <v>0</v>
      </c>
      <c r="Y1690" s="6" t="s">
        <v>61</v>
      </c>
      <c r="Z1690" s="6" t="s">
        <v>72</v>
      </c>
      <c r="AA1690" s="9" t="s">
        <v>116</v>
      </c>
      <c r="AB1690" s="9" t="s">
        <v>116</v>
      </c>
      <c r="AC1690" s="9" t="s">
        <v>116</v>
      </c>
      <c r="AD1690" s="9" t="s">
        <v>116</v>
      </c>
      <c r="AE1690" s="9" t="s">
        <v>49</v>
      </c>
      <c r="AF1690" s="5">
        <v>2</v>
      </c>
      <c r="AG1690" s="10">
        <f>VLOOKUP(B1690,[1]NPRS!$A$29:$O$1904,10,FALSE)</f>
        <v>1.05</v>
      </c>
      <c r="AH1690" s="5" t="s">
        <v>1698</v>
      </c>
      <c r="AI1690" s="6" t="str">
        <f>IF(VLOOKUP(B1690,'[1]intensive 2019'!$A$2:$E$145,1,TRUE)=B1690,"Y","N")</f>
        <v>N</v>
      </c>
      <c r="AJ1690" s="6" t="s">
        <v>50</v>
      </c>
      <c r="AK1690" s="5">
        <v>0</v>
      </c>
      <c r="AL1690" s="6" t="s">
        <v>50</v>
      </c>
      <c r="AM1690" s="6" t="s">
        <v>50</v>
      </c>
      <c r="AN1690" s="6" t="s">
        <v>50</v>
      </c>
      <c r="AO1690" s="6" t="s">
        <v>50</v>
      </c>
      <c r="AP1690" s="6" t="s">
        <v>50</v>
      </c>
    </row>
    <row r="1691" spans="1:42" hidden="1">
      <c r="A1691" s="5">
        <v>1690</v>
      </c>
      <c r="B1691" s="5" t="s">
        <v>2962</v>
      </c>
      <c r="C1691" s="6" t="str">
        <f>IF(VLOOKUP(B1691,'[1]Current Slope List'!$A$29:$M$1904,1,FALSE)=B1691,"Y","N")</f>
        <v>Y</v>
      </c>
      <c r="D1691" s="5" t="str">
        <f>VLOOKUP(B1691,'[1]Current Slope List'!$A$29:$M$1904,2,FALSE)</f>
        <v>11SE-D/C394</v>
      </c>
      <c r="E1691" s="5">
        <f>VLOOKUP(B1691,'[1]Current Slope List'!$A$29:$M$1904,3,FALSE)</f>
        <v>0</v>
      </c>
      <c r="F1691" s="6" t="str">
        <f t="shared" si="52"/>
        <v>WHOLE</v>
      </c>
      <c r="G1691" s="6" t="str">
        <f>VLOOKUP(B1691,'[1]Current Slope List'!$A$29:$M$1904,4,FALSE)</f>
        <v>E</v>
      </c>
      <c r="H1691" s="6" t="str">
        <f>VLOOKUP(B1691,'[1]Current Slope List'!$A$29:$M$1904,5,FALSE)</f>
        <v>CW</v>
      </c>
      <c r="I1691" s="6" t="s">
        <v>2912</v>
      </c>
      <c r="K1691" s="6">
        <f>VLOOKUP(B1691,'[1]Current Slope List'!$A$29:$M$1904,11,FALSE)</f>
        <v>0</v>
      </c>
      <c r="L1691" s="5" t="s">
        <v>2951</v>
      </c>
      <c r="M1691" s="5" t="s">
        <v>2952</v>
      </c>
      <c r="N1691" s="5" t="s">
        <v>2253</v>
      </c>
      <c r="O1691" s="7" t="s">
        <v>46</v>
      </c>
      <c r="P1691" s="7">
        <v>65</v>
      </c>
      <c r="Q1691" s="7">
        <v>4</v>
      </c>
      <c r="R1691" s="7">
        <v>20</v>
      </c>
      <c r="S1691" s="7">
        <f t="shared" si="53"/>
        <v>80</v>
      </c>
      <c r="T1691" s="17">
        <v>0</v>
      </c>
      <c r="U1691" s="17">
        <v>0</v>
      </c>
      <c r="V1691" s="17">
        <v>0</v>
      </c>
      <c r="W1691" s="17">
        <v>1</v>
      </c>
      <c r="X1691" s="17">
        <v>0</v>
      </c>
      <c r="Y1691" s="6" t="s">
        <v>61</v>
      </c>
      <c r="Z1691" s="6" t="s">
        <v>72</v>
      </c>
      <c r="AA1691" s="9" t="s">
        <v>116</v>
      </c>
      <c r="AB1691" s="9" t="s">
        <v>116</v>
      </c>
      <c r="AC1691" s="9" t="s">
        <v>116</v>
      </c>
      <c r="AD1691" s="9" t="s">
        <v>116</v>
      </c>
      <c r="AE1691" s="9" t="s">
        <v>49</v>
      </c>
      <c r="AF1691" s="5">
        <v>3</v>
      </c>
      <c r="AG1691" s="10">
        <f>VLOOKUP(B1691,[1]NPRS!$A$29:$O$1904,10,FALSE)</f>
        <v>0.47</v>
      </c>
      <c r="AH1691" s="5" t="s">
        <v>1728</v>
      </c>
      <c r="AI1691" s="6" t="str">
        <f>IF(VLOOKUP(B1691,'[1]intensive 2019'!$A$2:$E$145,1,TRUE)=B1691,"Y","N")</f>
        <v>N</v>
      </c>
      <c r="AJ1691" s="6" t="s">
        <v>50</v>
      </c>
      <c r="AL1691" s="6" t="s">
        <v>50</v>
      </c>
      <c r="AM1691" s="6" t="s">
        <v>50</v>
      </c>
      <c r="AN1691" s="6" t="s">
        <v>50</v>
      </c>
      <c r="AO1691" s="6" t="s">
        <v>50</v>
      </c>
      <c r="AP1691" s="6" t="s">
        <v>50</v>
      </c>
    </row>
    <row r="1692" spans="1:42" hidden="1">
      <c r="A1692" s="5">
        <v>1691</v>
      </c>
      <c r="B1692" s="5" t="s">
        <v>2963</v>
      </c>
      <c r="C1692" s="6" t="str">
        <f>IF(VLOOKUP(B1692,'[1]Current Slope List'!$A$29:$M$1904,1,FALSE)=B1692,"Y","N")</f>
        <v>Y</v>
      </c>
      <c r="D1692" s="5" t="str">
        <f>VLOOKUP(B1692,'[1]Current Slope List'!$A$29:$M$1904,2,FALSE)</f>
        <v>11SE-D/C395</v>
      </c>
      <c r="E1692" s="5">
        <f>VLOOKUP(B1692,'[1]Current Slope List'!$A$29:$M$1904,3,FALSE)</f>
        <v>0</v>
      </c>
      <c r="F1692" s="6" t="str">
        <f t="shared" si="52"/>
        <v>WHOLE</v>
      </c>
      <c r="G1692" s="6" t="str">
        <f>VLOOKUP(B1692,'[1]Current Slope List'!$A$29:$M$1904,4,FALSE)</f>
        <v>E</v>
      </c>
      <c r="H1692" s="6" t="str">
        <f>VLOOKUP(B1692,'[1]Current Slope List'!$A$29:$M$1904,5,FALSE)</f>
        <v>CW</v>
      </c>
      <c r="I1692" s="6" t="s">
        <v>2912</v>
      </c>
      <c r="K1692" s="6">
        <f>VLOOKUP(B1692,'[1]Current Slope List'!$A$29:$M$1904,11,FALSE)</f>
        <v>0</v>
      </c>
      <c r="L1692" s="5" t="s">
        <v>2951</v>
      </c>
      <c r="M1692" s="5" t="s">
        <v>2952</v>
      </c>
      <c r="N1692" s="5" t="s">
        <v>2253</v>
      </c>
      <c r="O1692" s="7" t="s">
        <v>46</v>
      </c>
      <c r="P1692" s="7">
        <v>60</v>
      </c>
      <c r="Q1692" s="7">
        <v>7.5</v>
      </c>
      <c r="R1692" s="7">
        <v>29</v>
      </c>
      <c r="S1692" s="7">
        <f t="shared" si="53"/>
        <v>217.5</v>
      </c>
      <c r="T1692" s="17">
        <v>0</v>
      </c>
      <c r="U1692" s="17">
        <v>0</v>
      </c>
      <c r="V1692" s="17">
        <v>0</v>
      </c>
      <c r="W1692" s="17">
        <v>0</v>
      </c>
      <c r="X1692" s="17">
        <v>1</v>
      </c>
      <c r="Y1692" s="6" t="s">
        <v>61</v>
      </c>
      <c r="Z1692" s="6" t="s">
        <v>72</v>
      </c>
      <c r="AA1692" s="9" t="s">
        <v>116</v>
      </c>
      <c r="AB1692" s="9" t="s">
        <v>116</v>
      </c>
      <c r="AC1692" s="9" t="s">
        <v>116</v>
      </c>
      <c r="AD1692" s="9" t="s">
        <v>116</v>
      </c>
      <c r="AE1692" s="9" t="s">
        <v>49</v>
      </c>
      <c r="AF1692" s="5">
        <v>1</v>
      </c>
      <c r="AG1692" s="10">
        <f>VLOOKUP(B1692,[1]NPRS!$A$29:$O$1904,10,FALSE)</f>
        <v>0</v>
      </c>
      <c r="AH1692" s="5" t="s">
        <v>1728</v>
      </c>
      <c r="AI1692" s="6" t="str">
        <f>IF(VLOOKUP(B1692,'[1]intensive 2019'!$A$2:$E$145,1,TRUE)=B1692,"Y","N")</f>
        <v>N</v>
      </c>
      <c r="AJ1692" s="6" t="s">
        <v>50</v>
      </c>
      <c r="AL1692" s="6" t="s">
        <v>50</v>
      </c>
      <c r="AM1692" s="6" t="s">
        <v>50</v>
      </c>
      <c r="AN1692" s="6" t="s">
        <v>50</v>
      </c>
      <c r="AO1692" s="6" t="s">
        <v>50</v>
      </c>
      <c r="AP1692" s="6" t="s">
        <v>50</v>
      </c>
    </row>
    <row r="1693" spans="1:42" hidden="1">
      <c r="A1693" s="5">
        <v>1692</v>
      </c>
      <c r="B1693" s="5" t="s">
        <v>2964</v>
      </c>
      <c r="C1693" s="6" t="str">
        <f>IF(VLOOKUP(B1693,'[1]Current Slope List'!$A$29:$M$1904,1,FALSE)=B1693,"Y","N")</f>
        <v>Y</v>
      </c>
      <c r="D1693" s="5" t="str">
        <f>VLOOKUP(B1693,'[1]Current Slope List'!$A$29:$M$1904,2,FALSE)</f>
        <v>11SE-D/C396</v>
      </c>
      <c r="E1693" s="5">
        <f>VLOOKUP(B1693,'[1]Current Slope List'!$A$29:$M$1904,3,FALSE)</f>
        <v>0</v>
      </c>
      <c r="F1693" s="6" t="str">
        <f t="shared" si="52"/>
        <v>WHOLE</v>
      </c>
      <c r="G1693" s="6" t="str">
        <f>VLOOKUP(B1693,'[1]Current Slope List'!$A$29:$M$1904,4,FALSE)</f>
        <v>E</v>
      </c>
      <c r="H1693" s="6" t="str">
        <f>VLOOKUP(B1693,'[1]Current Slope List'!$A$29:$M$1904,5,FALSE)</f>
        <v>CW</v>
      </c>
      <c r="I1693" s="6" t="s">
        <v>2912</v>
      </c>
      <c r="K1693" s="6">
        <f>VLOOKUP(B1693,'[1]Current Slope List'!$A$29:$M$1904,11,FALSE)</f>
        <v>0</v>
      </c>
      <c r="L1693" s="5" t="s">
        <v>2951</v>
      </c>
      <c r="M1693" s="5" t="s">
        <v>2952</v>
      </c>
      <c r="N1693" s="5" t="s">
        <v>2253</v>
      </c>
      <c r="O1693" s="7" t="s">
        <v>46</v>
      </c>
      <c r="P1693" s="7">
        <v>60</v>
      </c>
      <c r="Q1693" s="7">
        <v>5.5</v>
      </c>
      <c r="R1693" s="7">
        <v>40</v>
      </c>
      <c r="S1693" s="7">
        <f t="shared" si="53"/>
        <v>220</v>
      </c>
      <c r="T1693" s="17">
        <v>0</v>
      </c>
      <c r="U1693" s="17">
        <v>0</v>
      </c>
      <c r="V1693" s="17">
        <v>0</v>
      </c>
      <c r="W1693" s="17">
        <v>0</v>
      </c>
      <c r="X1693" s="17">
        <v>1</v>
      </c>
      <c r="Y1693" s="6" t="s">
        <v>61</v>
      </c>
      <c r="Z1693" s="6" t="s">
        <v>72</v>
      </c>
      <c r="AA1693" s="9" t="s">
        <v>116</v>
      </c>
      <c r="AB1693" s="9" t="s">
        <v>116</v>
      </c>
      <c r="AC1693" s="9" t="s">
        <v>116</v>
      </c>
      <c r="AD1693" s="9" t="s">
        <v>116</v>
      </c>
      <c r="AE1693" s="9" t="s">
        <v>49</v>
      </c>
      <c r="AF1693" s="5">
        <v>1</v>
      </c>
      <c r="AG1693" s="10">
        <f>VLOOKUP(B1693,[1]NPRS!$A$29:$O$1904,10,FALSE)</f>
        <v>0</v>
      </c>
      <c r="AH1693" s="5" t="s">
        <v>1728</v>
      </c>
      <c r="AI1693" s="6" t="str">
        <f>IF(VLOOKUP(B1693,'[1]intensive 2019'!$A$2:$E$145,1,TRUE)=B1693,"Y","N")</f>
        <v>N</v>
      </c>
      <c r="AJ1693" s="6" t="s">
        <v>50</v>
      </c>
      <c r="AL1693" s="6" t="s">
        <v>50</v>
      </c>
      <c r="AM1693" s="6" t="s">
        <v>50</v>
      </c>
      <c r="AN1693" s="6" t="s">
        <v>50</v>
      </c>
      <c r="AO1693" s="6" t="s">
        <v>50</v>
      </c>
      <c r="AP1693" s="6" t="s">
        <v>50</v>
      </c>
    </row>
    <row r="1694" spans="1:42" hidden="1">
      <c r="A1694" s="5">
        <v>1693</v>
      </c>
      <c r="B1694" s="5" t="s">
        <v>2965</v>
      </c>
      <c r="C1694" s="6" t="str">
        <f>IF(VLOOKUP(B1694,'[1]Current Slope List'!$A$29:$M$1904,1,FALSE)=B1694,"Y","N")</f>
        <v>Y</v>
      </c>
      <c r="D1694" s="5" t="str">
        <f>VLOOKUP(B1694,'[1]Current Slope List'!$A$29:$M$1904,2,FALSE)</f>
        <v>11SE-D/C397</v>
      </c>
      <c r="E1694" s="5">
        <f>VLOOKUP(B1694,'[1]Current Slope List'!$A$29:$M$1904,3,FALSE)</f>
        <v>0</v>
      </c>
      <c r="F1694" s="6" t="str">
        <f t="shared" si="52"/>
        <v>WHOLE</v>
      </c>
      <c r="G1694" s="6" t="str">
        <f>VLOOKUP(B1694,'[1]Current Slope List'!$A$29:$M$1904,4,FALSE)</f>
        <v>E</v>
      </c>
      <c r="H1694" s="6" t="str">
        <f>VLOOKUP(B1694,'[1]Current Slope List'!$A$29:$M$1904,5,FALSE)</f>
        <v>CW</v>
      </c>
      <c r="I1694" s="6" t="s">
        <v>2912</v>
      </c>
      <c r="K1694" s="6">
        <f>VLOOKUP(B1694,'[1]Current Slope List'!$A$29:$M$1904,11,FALSE)</f>
        <v>0</v>
      </c>
      <c r="L1694" s="5" t="s">
        <v>2951</v>
      </c>
      <c r="M1694" s="5" t="s">
        <v>2952</v>
      </c>
      <c r="N1694" s="5" t="s">
        <v>2253</v>
      </c>
      <c r="O1694" s="7" t="s">
        <v>46</v>
      </c>
      <c r="P1694" s="7">
        <v>65</v>
      </c>
      <c r="Q1694" s="7">
        <v>5</v>
      </c>
      <c r="R1694" s="7">
        <v>15</v>
      </c>
      <c r="S1694" s="7">
        <f t="shared" si="53"/>
        <v>75</v>
      </c>
      <c r="T1694" s="17">
        <v>0</v>
      </c>
      <c r="U1694" s="17">
        <v>0</v>
      </c>
      <c r="V1694" s="17">
        <v>0</v>
      </c>
      <c r="W1694" s="17">
        <v>1</v>
      </c>
      <c r="X1694" s="17">
        <v>0</v>
      </c>
      <c r="Y1694" s="6" t="s">
        <v>61</v>
      </c>
      <c r="Z1694" s="6" t="s">
        <v>72</v>
      </c>
      <c r="AA1694" s="9" t="s">
        <v>116</v>
      </c>
      <c r="AB1694" s="9" t="s">
        <v>116</v>
      </c>
      <c r="AC1694" s="9" t="s">
        <v>116</v>
      </c>
      <c r="AD1694" s="9" t="s">
        <v>116</v>
      </c>
      <c r="AE1694" s="9" t="s">
        <v>49</v>
      </c>
      <c r="AF1694" s="5">
        <v>1</v>
      </c>
      <c r="AG1694" s="10">
        <f>VLOOKUP(B1694,[1]NPRS!$A$29:$O$1904,10,FALSE)</f>
        <v>0</v>
      </c>
      <c r="AH1694" s="5" t="s">
        <v>1728</v>
      </c>
      <c r="AI1694" s="6" t="str">
        <f>IF(VLOOKUP(B1694,'[1]intensive 2019'!$A$2:$E$145,1,TRUE)=B1694,"Y","N")</f>
        <v>N</v>
      </c>
      <c r="AJ1694" s="6" t="s">
        <v>50</v>
      </c>
      <c r="AL1694" s="6" t="s">
        <v>50</v>
      </c>
      <c r="AM1694" s="6" t="s">
        <v>50</v>
      </c>
      <c r="AN1694" s="6" t="s">
        <v>50</v>
      </c>
      <c r="AO1694" s="6" t="s">
        <v>50</v>
      </c>
      <c r="AP1694" s="6" t="s">
        <v>50</v>
      </c>
    </row>
    <row r="1695" spans="1:42" hidden="1">
      <c r="A1695" s="5">
        <v>1694</v>
      </c>
      <c r="B1695" s="5" t="s">
        <v>2966</v>
      </c>
      <c r="C1695" s="6" t="str">
        <f>IF(VLOOKUP(B1695,'[1]Current Slope List'!$A$29:$M$1904,1,FALSE)=B1695,"Y","N")</f>
        <v>Y</v>
      </c>
      <c r="D1695" s="5" t="str">
        <f>VLOOKUP(B1695,'[1]Current Slope List'!$A$29:$M$1904,2,FALSE)</f>
        <v>11SE-D/CR398</v>
      </c>
      <c r="E1695" s="5">
        <f>VLOOKUP(B1695,'[1]Current Slope List'!$A$29:$M$1904,3,FALSE)</f>
        <v>1</v>
      </c>
      <c r="F1695" s="6">
        <f t="shared" si="52"/>
        <v>1</v>
      </c>
      <c r="G1695" s="6" t="str">
        <f>VLOOKUP(B1695,'[1]Current Slope List'!$A$29:$M$1904,4,FALSE)</f>
        <v>E</v>
      </c>
      <c r="H1695" s="6" t="str">
        <f>VLOOKUP(B1695,'[1]Current Slope List'!$A$29:$M$1904,5,FALSE)</f>
        <v>CW</v>
      </c>
      <c r="I1695" s="6" t="s">
        <v>2912</v>
      </c>
      <c r="K1695" s="6">
        <f>VLOOKUP(B1695,'[1]Current Slope List'!$A$29:$M$1904,11,FALSE)</f>
        <v>0</v>
      </c>
      <c r="L1695" s="5" t="s">
        <v>2951</v>
      </c>
      <c r="M1695" s="5" t="s">
        <v>2952</v>
      </c>
      <c r="N1695" s="5" t="s">
        <v>2253</v>
      </c>
      <c r="O1695" s="7" t="s">
        <v>46</v>
      </c>
      <c r="P1695" s="7">
        <v>60</v>
      </c>
      <c r="Q1695" s="7">
        <v>2</v>
      </c>
      <c r="R1695" s="7">
        <v>140</v>
      </c>
      <c r="S1695" s="7">
        <f t="shared" si="53"/>
        <v>280</v>
      </c>
      <c r="T1695" s="17">
        <v>0</v>
      </c>
      <c r="U1695" s="17">
        <v>0</v>
      </c>
      <c r="V1695" s="17">
        <v>1</v>
      </c>
      <c r="W1695" s="17">
        <v>0</v>
      </c>
      <c r="X1695" s="17">
        <v>0</v>
      </c>
      <c r="Y1695" s="6" t="s">
        <v>61</v>
      </c>
      <c r="Z1695" s="6" t="s">
        <v>72</v>
      </c>
      <c r="AA1695" s="9" t="s">
        <v>361</v>
      </c>
      <c r="AB1695" s="9" t="s">
        <v>71</v>
      </c>
      <c r="AC1695" s="9" t="s">
        <v>71</v>
      </c>
      <c r="AD1695" s="9" t="s">
        <v>187</v>
      </c>
      <c r="AE1695" s="9" t="s">
        <v>72</v>
      </c>
      <c r="AF1695" s="5">
        <v>3</v>
      </c>
      <c r="AG1695" s="10">
        <f>VLOOKUP(B1695,[1]NPRS!$A$29:$O$1904,10,FALSE)</f>
        <v>0</v>
      </c>
      <c r="AH1695" s="5" t="s">
        <v>1698</v>
      </c>
      <c r="AI1695" s="6" t="str">
        <f>IF(VLOOKUP(B1695,'[1]intensive 2019'!$A$2:$E$145,1,TRUE)=B1695,"Y","N")</f>
        <v>N</v>
      </c>
      <c r="AJ1695" s="6" t="s">
        <v>50</v>
      </c>
      <c r="AK1695" s="5">
        <v>5</v>
      </c>
      <c r="AL1695" s="6" t="s">
        <v>50</v>
      </c>
      <c r="AM1695" s="6" t="s">
        <v>50</v>
      </c>
      <c r="AN1695" s="6" t="s">
        <v>50</v>
      </c>
      <c r="AO1695" s="6" t="s">
        <v>50</v>
      </c>
      <c r="AP1695" s="6" t="s">
        <v>50</v>
      </c>
    </row>
    <row r="1696" spans="1:42" hidden="1">
      <c r="A1696" s="5">
        <v>1695</v>
      </c>
      <c r="B1696" s="5" t="s">
        <v>2967</v>
      </c>
      <c r="C1696" s="6" t="str">
        <f>IF(VLOOKUP(B1696,'[1]Current Slope List'!$A$29:$M$1904,1,FALSE)=B1696,"Y","N")</f>
        <v>Y</v>
      </c>
      <c r="D1696" s="5" t="str">
        <f>VLOOKUP(B1696,'[1]Current Slope List'!$A$29:$M$1904,2,FALSE)</f>
        <v>11SE-D/C401</v>
      </c>
      <c r="E1696" s="5">
        <f>VLOOKUP(B1696,'[1]Current Slope List'!$A$29:$M$1904,3,FALSE)</f>
        <v>0</v>
      </c>
      <c r="F1696" s="6" t="str">
        <f t="shared" si="52"/>
        <v>WHOLE</v>
      </c>
      <c r="G1696" s="6" t="str">
        <f>VLOOKUP(B1696,'[1]Current Slope List'!$A$29:$M$1904,4,FALSE)</f>
        <v>E</v>
      </c>
      <c r="H1696" s="6" t="str">
        <f>VLOOKUP(B1696,'[1]Current Slope List'!$A$29:$M$1904,5,FALSE)</f>
        <v>CW</v>
      </c>
      <c r="I1696" s="6" t="s">
        <v>2912</v>
      </c>
      <c r="K1696" s="6">
        <f>VLOOKUP(B1696,'[1]Current Slope List'!$A$29:$M$1904,11,FALSE)</f>
        <v>0</v>
      </c>
      <c r="L1696" s="5" t="s">
        <v>2951</v>
      </c>
      <c r="M1696" s="5" t="s">
        <v>2952</v>
      </c>
      <c r="N1696" s="5" t="s">
        <v>2253</v>
      </c>
      <c r="O1696" s="7" t="s">
        <v>46</v>
      </c>
      <c r="P1696" s="7">
        <v>55</v>
      </c>
      <c r="Q1696" s="7">
        <v>5</v>
      </c>
      <c r="R1696" s="7">
        <v>20</v>
      </c>
      <c r="S1696" s="7">
        <f t="shared" si="53"/>
        <v>100</v>
      </c>
      <c r="T1696" s="17">
        <v>0</v>
      </c>
      <c r="U1696" s="17">
        <v>0</v>
      </c>
      <c r="V1696" s="17">
        <v>0</v>
      </c>
      <c r="W1696" s="17">
        <v>1</v>
      </c>
      <c r="X1696" s="17">
        <v>0</v>
      </c>
      <c r="Y1696" s="6" t="s">
        <v>1701</v>
      </c>
      <c r="Z1696" s="6" t="s">
        <v>72</v>
      </c>
      <c r="AA1696" s="9" t="s">
        <v>116</v>
      </c>
      <c r="AB1696" s="9" t="s">
        <v>116</v>
      </c>
      <c r="AC1696" s="9" t="s">
        <v>116</v>
      </c>
      <c r="AD1696" s="9" t="s">
        <v>116</v>
      </c>
      <c r="AE1696" s="9" t="s">
        <v>49</v>
      </c>
      <c r="AF1696" s="5">
        <v>2</v>
      </c>
      <c r="AG1696" s="10">
        <f>VLOOKUP(B1696,[1]NPRS!$A$29:$O$1904,10,FALSE)</f>
        <v>0.36</v>
      </c>
      <c r="AH1696" s="5" t="s">
        <v>1698</v>
      </c>
      <c r="AI1696" s="6" t="str">
        <f>IF(VLOOKUP(B1696,'[1]intensive 2019'!$A$2:$E$145,1,TRUE)=B1696,"Y","N")</f>
        <v>N</v>
      </c>
      <c r="AJ1696" s="6" t="s">
        <v>50</v>
      </c>
      <c r="AK1696" s="5">
        <v>10</v>
      </c>
      <c r="AL1696" s="6" t="s">
        <v>50</v>
      </c>
      <c r="AM1696" s="6" t="s">
        <v>50</v>
      </c>
      <c r="AN1696" s="6" t="s">
        <v>50</v>
      </c>
      <c r="AO1696" s="6" t="str">
        <f>IF(VLOOKUP(B1696,[1]Roadside!$B$2:$D$186,1,FALSE)=B1696,"Y","N")</f>
        <v>Y</v>
      </c>
      <c r="AP1696" s="6" t="s">
        <v>50</v>
      </c>
    </row>
    <row r="1697" spans="1:42" hidden="1">
      <c r="A1697" s="5">
        <v>1696</v>
      </c>
      <c r="B1697" s="5" t="s">
        <v>2968</v>
      </c>
      <c r="C1697" s="6" t="str">
        <f>IF(VLOOKUP(B1697,'[1]Current Slope List'!$A$29:$M$1904,1,FALSE)=B1697,"Y","N")</f>
        <v>Y</v>
      </c>
      <c r="D1697" s="5" t="str">
        <f>VLOOKUP(B1697,'[1]Current Slope List'!$A$29:$M$1904,2,FALSE)</f>
        <v>11SE-D/C407</v>
      </c>
      <c r="E1697" s="5">
        <f>VLOOKUP(B1697,'[1]Current Slope List'!$A$29:$M$1904,3,FALSE)</f>
        <v>0</v>
      </c>
      <c r="F1697" s="6" t="str">
        <f t="shared" si="52"/>
        <v>WHOLE</v>
      </c>
      <c r="G1697" s="6" t="str">
        <f>VLOOKUP(B1697,'[1]Current Slope List'!$A$29:$M$1904,4,FALSE)</f>
        <v>E</v>
      </c>
      <c r="H1697" s="6" t="str">
        <f>VLOOKUP(B1697,'[1]Current Slope List'!$A$29:$M$1904,5,FALSE)</f>
        <v>CW</v>
      </c>
      <c r="I1697" s="6" t="s">
        <v>2912</v>
      </c>
      <c r="K1697" s="6">
        <f>VLOOKUP(B1697,'[1]Current Slope List'!$A$29:$M$1904,11,FALSE)</f>
        <v>0</v>
      </c>
      <c r="L1697" s="5" t="s">
        <v>2951</v>
      </c>
      <c r="M1697" s="5" t="s">
        <v>2952</v>
      </c>
      <c r="N1697" s="5" t="s">
        <v>2253</v>
      </c>
      <c r="O1697" s="7" t="s">
        <v>46</v>
      </c>
      <c r="P1697" s="7">
        <v>65</v>
      </c>
      <c r="Q1697" s="7">
        <v>5</v>
      </c>
      <c r="R1697" s="7">
        <v>30</v>
      </c>
      <c r="S1697" s="7">
        <f t="shared" si="53"/>
        <v>150</v>
      </c>
      <c r="T1697" s="17">
        <v>0</v>
      </c>
      <c r="U1697" s="17">
        <v>0</v>
      </c>
      <c r="V1697" s="17">
        <v>0</v>
      </c>
      <c r="W1697" s="17">
        <v>1</v>
      </c>
      <c r="X1697" s="17">
        <v>0</v>
      </c>
      <c r="Y1697" s="6" t="s">
        <v>61</v>
      </c>
      <c r="Z1697" s="6" t="s">
        <v>72</v>
      </c>
      <c r="AA1697" s="9" t="s">
        <v>116</v>
      </c>
      <c r="AB1697" s="9" t="s">
        <v>116</v>
      </c>
      <c r="AC1697" s="9" t="s">
        <v>116</v>
      </c>
      <c r="AD1697" s="9" t="s">
        <v>116</v>
      </c>
      <c r="AE1697" s="9" t="s">
        <v>49</v>
      </c>
      <c r="AF1697" s="5">
        <v>2</v>
      </c>
      <c r="AG1697" s="10">
        <f>VLOOKUP(B1697,[1]NPRS!$A$29:$O$1904,10,FALSE)</f>
        <v>3.4</v>
      </c>
      <c r="AH1697" s="5" t="s">
        <v>1698</v>
      </c>
      <c r="AI1697" s="6" t="str">
        <f>IF(VLOOKUP(B1697,'[1]intensive 2019'!$A$2:$E$145,1,TRUE)=B1697,"Y","N")</f>
        <v>N</v>
      </c>
      <c r="AJ1697" s="6" t="s">
        <v>50</v>
      </c>
      <c r="AK1697" s="5">
        <v>1</v>
      </c>
      <c r="AL1697" s="6" t="s">
        <v>50</v>
      </c>
      <c r="AM1697" s="6" t="s">
        <v>50</v>
      </c>
      <c r="AN1697" s="6" t="s">
        <v>50</v>
      </c>
      <c r="AO1697" s="6" t="s">
        <v>50</v>
      </c>
      <c r="AP1697" s="6" t="s">
        <v>50</v>
      </c>
    </row>
    <row r="1698" spans="1:42" hidden="1">
      <c r="A1698" s="5">
        <v>1697</v>
      </c>
      <c r="B1698" s="5" t="s">
        <v>2969</v>
      </c>
      <c r="C1698" s="6" t="str">
        <f>IF(VLOOKUP(B1698,'[1]Current Slope List'!$A$29:$M$1904,1,FALSE)=B1698,"Y","N")</f>
        <v>Y</v>
      </c>
      <c r="D1698" s="5" t="str">
        <f>VLOOKUP(B1698,'[1]Current Slope List'!$A$29:$M$1904,2,FALSE)</f>
        <v>11SE-D/C408</v>
      </c>
      <c r="E1698" s="5">
        <f>VLOOKUP(B1698,'[1]Current Slope List'!$A$29:$M$1904,3,FALSE)</f>
        <v>0</v>
      </c>
      <c r="F1698" s="6" t="str">
        <f t="shared" si="52"/>
        <v>WHOLE</v>
      </c>
      <c r="G1698" s="6" t="str">
        <f>VLOOKUP(B1698,'[1]Current Slope List'!$A$29:$M$1904,4,FALSE)</f>
        <v>E</v>
      </c>
      <c r="H1698" s="6" t="str">
        <f>VLOOKUP(B1698,'[1]Current Slope List'!$A$29:$M$1904,5,FALSE)</f>
        <v>CW</v>
      </c>
      <c r="I1698" s="6" t="s">
        <v>2912</v>
      </c>
      <c r="K1698" s="6">
        <f>VLOOKUP(B1698,'[1]Current Slope List'!$A$29:$M$1904,11,FALSE)</f>
        <v>0</v>
      </c>
      <c r="L1698" s="5" t="s">
        <v>2951</v>
      </c>
      <c r="M1698" s="5" t="s">
        <v>2952</v>
      </c>
      <c r="N1698" s="5" t="s">
        <v>2253</v>
      </c>
      <c r="O1698" s="7" t="s">
        <v>46</v>
      </c>
      <c r="P1698" s="7">
        <v>35</v>
      </c>
      <c r="Q1698" s="7">
        <v>6</v>
      </c>
      <c r="R1698" s="7">
        <v>20</v>
      </c>
      <c r="S1698" s="7">
        <f t="shared" si="53"/>
        <v>120</v>
      </c>
      <c r="T1698" s="17">
        <v>0</v>
      </c>
      <c r="U1698" s="17">
        <v>0</v>
      </c>
      <c r="V1698" s="17">
        <v>1</v>
      </c>
      <c r="W1698" s="17">
        <v>0</v>
      </c>
      <c r="X1698" s="17">
        <v>0</v>
      </c>
      <c r="Y1698" s="6" t="s">
        <v>61</v>
      </c>
      <c r="Z1698" s="6" t="s">
        <v>72</v>
      </c>
      <c r="AA1698" s="9" t="s">
        <v>116</v>
      </c>
      <c r="AB1698" s="9" t="s">
        <v>116</v>
      </c>
      <c r="AC1698" s="9" t="s">
        <v>116</v>
      </c>
      <c r="AD1698" s="9" t="s">
        <v>49</v>
      </c>
      <c r="AE1698" s="9" t="s">
        <v>49</v>
      </c>
      <c r="AF1698" s="5">
        <v>1</v>
      </c>
      <c r="AG1698" s="10">
        <f>VLOOKUP(B1698,[1]NPRS!$A$29:$O$1904,10,FALSE)</f>
        <v>0.25</v>
      </c>
      <c r="AH1698" s="5" t="s">
        <v>1728</v>
      </c>
      <c r="AI1698" s="6" t="str">
        <f>IF(VLOOKUP(B1698,'[1]intensive 2019'!$A$2:$E$145,1,TRUE)=B1698,"Y","N")</f>
        <v>N</v>
      </c>
      <c r="AJ1698" s="6" t="s">
        <v>50</v>
      </c>
      <c r="AL1698" s="6" t="s">
        <v>50</v>
      </c>
      <c r="AM1698" s="6" t="s">
        <v>50</v>
      </c>
      <c r="AN1698" s="6" t="s">
        <v>50</v>
      </c>
      <c r="AO1698" s="6" t="s">
        <v>50</v>
      </c>
      <c r="AP1698" s="6" t="s">
        <v>50</v>
      </c>
    </row>
    <row r="1699" spans="1:42" hidden="1">
      <c r="A1699" s="5">
        <v>1698</v>
      </c>
      <c r="B1699" s="5" t="s">
        <v>2970</v>
      </c>
      <c r="C1699" s="6" t="str">
        <f>IF(VLOOKUP(B1699,'[1]Current Slope List'!$A$29:$M$1904,1,FALSE)=B1699,"Y","N")</f>
        <v>Y</v>
      </c>
      <c r="D1699" s="5" t="str">
        <f>VLOOKUP(B1699,'[1]Current Slope List'!$A$29:$M$1904,2,FALSE)</f>
        <v>11SE-D/CR409</v>
      </c>
      <c r="E1699" s="5">
        <f>VLOOKUP(B1699,'[1]Current Slope List'!$A$29:$M$1904,3,FALSE)</f>
        <v>0</v>
      </c>
      <c r="F1699" s="6" t="str">
        <f t="shared" si="52"/>
        <v>WHOLE</v>
      </c>
      <c r="G1699" s="6" t="str">
        <f>VLOOKUP(B1699,'[1]Current Slope List'!$A$29:$M$1904,4,FALSE)</f>
        <v>E</v>
      </c>
      <c r="H1699" s="6" t="str">
        <f>VLOOKUP(B1699,'[1]Current Slope List'!$A$29:$M$1904,5,FALSE)</f>
        <v>CW</v>
      </c>
      <c r="I1699" s="6" t="s">
        <v>2912</v>
      </c>
      <c r="K1699" s="6">
        <f>VLOOKUP(B1699,'[1]Current Slope List'!$A$29:$M$1904,11,FALSE)</f>
        <v>0</v>
      </c>
      <c r="L1699" s="5" t="s">
        <v>2951</v>
      </c>
      <c r="M1699" s="5" t="s">
        <v>2952</v>
      </c>
      <c r="N1699" s="5" t="s">
        <v>2253</v>
      </c>
      <c r="O1699" s="7" t="s">
        <v>46</v>
      </c>
      <c r="P1699" s="7">
        <v>34</v>
      </c>
      <c r="Q1699" s="7">
        <v>7.1</v>
      </c>
      <c r="R1699" s="7">
        <v>33</v>
      </c>
      <c r="S1699" s="7">
        <f t="shared" si="53"/>
        <v>234.29999999999998</v>
      </c>
      <c r="T1699" s="17">
        <v>0</v>
      </c>
      <c r="U1699" s="17">
        <v>1</v>
      </c>
      <c r="V1699" s="17">
        <v>0</v>
      </c>
      <c r="W1699" s="17">
        <v>0</v>
      </c>
      <c r="X1699" s="17">
        <v>0</v>
      </c>
      <c r="Y1699" s="6" t="s">
        <v>61</v>
      </c>
      <c r="Z1699" s="6" t="s">
        <v>62</v>
      </c>
      <c r="AA1699" s="9">
        <v>1</v>
      </c>
      <c r="AB1699" s="9">
        <v>9</v>
      </c>
      <c r="AC1699" s="9">
        <v>90</v>
      </c>
      <c r="AD1699" s="9" t="s">
        <v>79</v>
      </c>
      <c r="AE1699" s="9" t="s">
        <v>72</v>
      </c>
      <c r="AF1699" s="5">
        <v>1</v>
      </c>
      <c r="AG1699" s="10">
        <f>VLOOKUP(B1699,[1]NPRS!$A$29:$O$1904,10,FALSE)</f>
        <v>0</v>
      </c>
      <c r="AH1699" s="5" t="s">
        <v>1698</v>
      </c>
      <c r="AI1699" s="6" t="str">
        <f>IF(VLOOKUP(B1699,'[1]intensive 2019'!$A$2:$E$145,1,TRUE)=B1699,"Y","N")</f>
        <v>N</v>
      </c>
      <c r="AJ1699" s="6" t="s">
        <v>50</v>
      </c>
      <c r="AK1699" s="5">
        <v>8</v>
      </c>
      <c r="AL1699" s="6" t="s">
        <v>50</v>
      </c>
      <c r="AM1699" s="6" t="s">
        <v>50</v>
      </c>
      <c r="AN1699" s="6" t="s">
        <v>50</v>
      </c>
      <c r="AO1699" s="6" t="s">
        <v>50</v>
      </c>
      <c r="AP1699" s="6" t="s">
        <v>50</v>
      </c>
    </row>
    <row r="1700" spans="1:42" hidden="1">
      <c r="A1700" s="5">
        <v>1699</v>
      </c>
      <c r="B1700" s="5" t="s">
        <v>2971</v>
      </c>
      <c r="C1700" s="6" t="str">
        <f>IF(VLOOKUP(B1700,'[1]Current Slope List'!$A$29:$M$1904,1,FALSE)=B1700,"Y","N")</f>
        <v>Y</v>
      </c>
      <c r="D1700" s="5" t="str">
        <f>VLOOKUP(B1700,'[1]Current Slope List'!$A$29:$M$1904,2,FALSE)</f>
        <v>11SE-D/C416</v>
      </c>
      <c r="E1700" s="5">
        <f>VLOOKUP(B1700,'[1]Current Slope List'!$A$29:$M$1904,3,FALSE)</f>
        <v>0</v>
      </c>
      <c r="F1700" s="6" t="str">
        <f t="shared" si="52"/>
        <v>WHOLE</v>
      </c>
      <c r="G1700" s="6" t="str">
        <f>VLOOKUP(B1700,'[1]Current Slope List'!$A$29:$M$1904,4,FALSE)</f>
        <v>E</v>
      </c>
      <c r="H1700" s="6" t="str">
        <f>VLOOKUP(B1700,'[1]Current Slope List'!$A$29:$M$1904,5,FALSE)</f>
        <v>CW</v>
      </c>
      <c r="I1700" s="6" t="s">
        <v>2912</v>
      </c>
      <c r="K1700" s="6">
        <f>VLOOKUP(B1700,'[1]Current Slope List'!$A$29:$M$1904,11,FALSE)</f>
        <v>0</v>
      </c>
      <c r="L1700" s="5" t="s">
        <v>2951</v>
      </c>
      <c r="M1700" s="5" t="s">
        <v>2952</v>
      </c>
      <c r="N1700" s="5" t="s">
        <v>2253</v>
      </c>
      <c r="O1700" s="7" t="s">
        <v>46</v>
      </c>
      <c r="P1700" s="7">
        <v>35</v>
      </c>
      <c r="Q1700" s="7">
        <v>4</v>
      </c>
      <c r="R1700" s="7">
        <v>17</v>
      </c>
      <c r="S1700" s="7">
        <f t="shared" si="53"/>
        <v>68</v>
      </c>
      <c r="T1700" s="17">
        <v>0</v>
      </c>
      <c r="U1700" s="17">
        <v>1</v>
      </c>
      <c r="V1700" s="17">
        <v>0</v>
      </c>
      <c r="W1700" s="17">
        <v>0</v>
      </c>
      <c r="X1700" s="17">
        <v>0</v>
      </c>
      <c r="Y1700" s="6" t="s">
        <v>61</v>
      </c>
      <c r="Z1700" s="6" t="s">
        <v>62</v>
      </c>
      <c r="AA1700" s="9" t="s">
        <v>116</v>
      </c>
      <c r="AB1700" s="9" t="s">
        <v>116</v>
      </c>
      <c r="AC1700" s="9" t="s">
        <v>116</v>
      </c>
      <c r="AD1700" s="9" t="s">
        <v>116</v>
      </c>
      <c r="AE1700" s="9" t="s">
        <v>49</v>
      </c>
      <c r="AF1700" s="5">
        <v>2</v>
      </c>
      <c r="AG1700" s="10">
        <f>VLOOKUP(B1700,[1]NPRS!$A$29:$O$1904,10,FALSE)</f>
        <v>0.03</v>
      </c>
      <c r="AH1700" s="5" t="s">
        <v>1698</v>
      </c>
      <c r="AI1700" s="6" t="str">
        <f>IF(VLOOKUP(B1700,'[1]intensive 2019'!$A$2:$E$145,1,TRUE)=B1700,"Y","N")</f>
        <v>N</v>
      </c>
      <c r="AJ1700" s="6" t="s">
        <v>50</v>
      </c>
      <c r="AK1700" s="5">
        <v>1</v>
      </c>
      <c r="AL1700" s="6" t="s">
        <v>50</v>
      </c>
      <c r="AM1700" s="6" t="s">
        <v>50</v>
      </c>
      <c r="AN1700" s="6" t="s">
        <v>50</v>
      </c>
      <c r="AO1700" s="6" t="s">
        <v>50</v>
      </c>
      <c r="AP1700" s="6" t="s">
        <v>50</v>
      </c>
    </row>
    <row r="1701" spans="1:42" hidden="1">
      <c r="A1701" s="5">
        <v>1700</v>
      </c>
      <c r="B1701" s="5" t="s">
        <v>2972</v>
      </c>
      <c r="C1701" s="6" t="str">
        <f>IF(VLOOKUP(B1701,'[1]Current Slope List'!$A$29:$M$1904,1,FALSE)=B1701,"Y","N")</f>
        <v>Y</v>
      </c>
      <c r="D1701" s="5" t="str">
        <f>VLOOKUP(B1701,'[1]Current Slope List'!$A$29:$M$1904,2,FALSE)</f>
        <v>11SE-D/C615</v>
      </c>
      <c r="E1701" s="5">
        <f>VLOOKUP(B1701,'[1]Current Slope List'!$A$29:$M$1904,3,FALSE)</f>
        <v>1</v>
      </c>
      <c r="F1701" s="6">
        <f t="shared" si="52"/>
        <v>1</v>
      </c>
      <c r="G1701" s="6" t="str">
        <f>VLOOKUP(B1701,'[1]Current Slope List'!$A$29:$M$1904,4,FALSE)</f>
        <v>E</v>
      </c>
      <c r="H1701" s="6" t="str">
        <f>VLOOKUP(B1701,'[1]Current Slope List'!$A$29:$M$1904,5,FALSE)</f>
        <v>CW</v>
      </c>
      <c r="I1701" s="6" t="s">
        <v>2912</v>
      </c>
      <c r="K1701" s="6">
        <f>VLOOKUP(B1701,'[1]Current Slope List'!$A$29:$M$1904,11,FALSE)</f>
        <v>0</v>
      </c>
      <c r="L1701" s="5" t="s">
        <v>2951</v>
      </c>
      <c r="M1701" s="5" t="s">
        <v>2952</v>
      </c>
      <c r="N1701" s="5" t="s">
        <v>2253</v>
      </c>
      <c r="O1701" s="7" t="s">
        <v>46</v>
      </c>
      <c r="P1701" s="7">
        <v>30</v>
      </c>
      <c r="Q1701" s="7">
        <v>4.4000000000000004</v>
      </c>
      <c r="R1701" s="7">
        <v>45</v>
      </c>
      <c r="S1701" s="7">
        <f t="shared" si="53"/>
        <v>198.00000000000003</v>
      </c>
      <c r="T1701" s="17">
        <v>0</v>
      </c>
      <c r="U1701" s="17">
        <v>0.8</v>
      </c>
      <c r="V1701" s="17">
        <v>0</v>
      </c>
      <c r="W1701" s="17">
        <v>0.2</v>
      </c>
      <c r="X1701" s="17">
        <v>0</v>
      </c>
      <c r="Y1701" s="6" t="s">
        <v>61</v>
      </c>
      <c r="Z1701" s="6" t="s">
        <v>62</v>
      </c>
      <c r="AA1701" s="9" t="s">
        <v>116</v>
      </c>
      <c r="AB1701" s="9" t="s">
        <v>116</v>
      </c>
      <c r="AC1701" s="9" t="s">
        <v>116</v>
      </c>
      <c r="AD1701" s="9" t="s">
        <v>116</v>
      </c>
      <c r="AE1701" s="9" t="s">
        <v>49</v>
      </c>
      <c r="AF1701" s="5">
        <v>1</v>
      </c>
      <c r="AG1701" s="10">
        <f>VLOOKUP(B1701,[1]NPRS!$A$29:$O$1904,10,FALSE)</f>
        <v>0</v>
      </c>
      <c r="AH1701" s="5" t="s">
        <v>1698</v>
      </c>
      <c r="AI1701" s="6" t="str">
        <f>IF(VLOOKUP(B1701,'[1]intensive 2019'!$A$2:$E$145,1,TRUE)=B1701,"Y","N")</f>
        <v>N</v>
      </c>
      <c r="AJ1701" s="6" t="s">
        <v>50</v>
      </c>
      <c r="AK1701" s="5">
        <v>16</v>
      </c>
      <c r="AL1701" s="6" t="s">
        <v>50</v>
      </c>
      <c r="AM1701" s="6" t="s">
        <v>50</v>
      </c>
      <c r="AN1701" s="6" t="s">
        <v>50</v>
      </c>
      <c r="AO1701" s="6" t="s">
        <v>50</v>
      </c>
      <c r="AP1701" s="6" t="s">
        <v>50</v>
      </c>
    </row>
    <row r="1702" spans="1:42" hidden="1">
      <c r="A1702" s="5">
        <v>1701</v>
      </c>
      <c r="B1702" s="5" t="s">
        <v>2973</v>
      </c>
      <c r="C1702" s="6" t="str">
        <f>IF(VLOOKUP(B1702,'[1]Current Slope List'!$A$29:$M$1904,1,FALSE)=B1702,"Y","N")</f>
        <v>Y</v>
      </c>
      <c r="D1702" s="5" t="str">
        <f>VLOOKUP(B1702,'[1]Current Slope List'!$A$29:$M$1904,2,FALSE)</f>
        <v>11SE-D/C668</v>
      </c>
      <c r="E1702" s="5">
        <f>VLOOKUP(B1702,'[1]Current Slope List'!$A$29:$M$1904,3,FALSE)</f>
        <v>0</v>
      </c>
      <c r="F1702" s="6" t="str">
        <f t="shared" si="52"/>
        <v>WHOLE</v>
      </c>
      <c r="G1702" s="6" t="str">
        <f>VLOOKUP(B1702,'[1]Current Slope List'!$A$29:$M$1904,4,FALSE)</f>
        <v>E</v>
      </c>
      <c r="H1702" s="6" t="str">
        <f>VLOOKUP(B1702,'[1]Current Slope List'!$A$29:$M$1904,5,FALSE)</f>
        <v>CW</v>
      </c>
      <c r="I1702" s="6" t="s">
        <v>2912</v>
      </c>
      <c r="K1702" s="6">
        <f>VLOOKUP(B1702,'[1]Current Slope List'!$A$29:$M$1904,11,FALSE)</f>
        <v>0</v>
      </c>
      <c r="L1702" s="5" t="s">
        <v>2951</v>
      </c>
      <c r="M1702" s="5" t="s">
        <v>2952</v>
      </c>
      <c r="N1702" s="5" t="s">
        <v>2253</v>
      </c>
      <c r="O1702" s="7" t="s">
        <v>46</v>
      </c>
      <c r="P1702" s="7">
        <v>35</v>
      </c>
      <c r="Q1702" s="7">
        <v>5.5</v>
      </c>
      <c r="R1702" s="7">
        <v>37</v>
      </c>
      <c r="S1702" s="7">
        <f t="shared" si="53"/>
        <v>203.5</v>
      </c>
      <c r="T1702" s="17">
        <v>0</v>
      </c>
      <c r="U1702" s="17">
        <v>0</v>
      </c>
      <c r="V1702" s="17">
        <v>0</v>
      </c>
      <c r="W1702" s="17">
        <v>1</v>
      </c>
      <c r="X1702" s="17">
        <v>0</v>
      </c>
      <c r="Y1702" s="6" t="s">
        <v>61</v>
      </c>
      <c r="Z1702" s="6" t="s">
        <v>72</v>
      </c>
      <c r="AA1702" s="9" t="s">
        <v>116</v>
      </c>
      <c r="AB1702" s="9" t="s">
        <v>116</v>
      </c>
      <c r="AC1702" s="9" t="s">
        <v>116</v>
      </c>
      <c r="AD1702" s="9" t="s">
        <v>116</v>
      </c>
      <c r="AE1702" s="9" t="s">
        <v>49</v>
      </c>
      <c r="AF1702" s="5">
        <v>1</v>
      </c>
      <c r="AG1702" s="10">
        <f>VLOOKUP(B1702,[1]NPRS!$A$29:$O$1904,10,FALSE)</f>
        <v>0.16</v>
      </c>
      <c r="AH1702" s="5" t="s">
        <v>1698</v>
      </c>
      <c r="AI1702" s="6" t="str">
        <f>IF(VLOOKUP(B1702,'[1]intensive 2019'!$A$2:$E$145,1,TRUE)=B1702,"Y","N")</f>
        <v>N</v>
      </c>
      <c r="AJ1702" s="6" t="s">
        <v>50</v>
      </c>
      <c r="AK1702" s="5">
        <v>1</v>
      </c>
      <c r="AL1702" s="6" t="s">
        <v>50</v>
      </c>
      <c r="AM1702" s="6" t="s">
        <v>50</v>
      </c>
      <c r="AN1702" s="6" t="s">
        <v>50</v>
      </c>
      <c r="AO1702" s="6" t="s">
        <v>50</v>
      </c>
      <c r="AP1702" s="6" t="s">
        <v>50</v>
      </c>
    </row>
    <row r="1703" spans="1:42" hidden="1">
      <c r="A1703" s="5">
        <v>1702</v>
      </c>
      <c r="B1703" s="5" t="s">
        <v>2974</v>
      </c>
      <c r="C1703" s="6" t="str">
        <f>IF(VLOOKUP(B1703,'[1]Current Slope List'!$A$29:$M$1904,1,FALSE)=B1703,"Y","N")</f>
        <v>Y</v>
      </c>
      <c r="D1703" s="5" t="str">
        <f>VLOOKUP(B1703,'[1]Current Slope List'!$A$29:$M$1904,2,FALSE)</f>
        <v>11SE-D/C695</v>
      </c>
      <c r="E1703" s="5">
        <f>VLOOKUP(B1703,'[1]Current Slope List'!$A$29:$M$1904,3,FALSE)</f>
        <v>0</v>
      </c>
      <c r="F1703" s="6" t="str">
        <f t="shared" si="52"/>
        <v>WHOLE</v>
      </c>
      <c r="G1703" s="6" t="str">
        <f>VLOOKUP(B1703,'[1]Current Slope List'!$A$29:$M$1904,4,FALSE)</f>
        <v>E</v>
      </c>
      <c r="H1703" s="6" t="str">
        <f>VLOOKUP(B1703,'[1]Current Slope List'!$A$29:$M$1904,5,FALSE)</f>
        <v>CW</v>
      </c>
      <c r="I1703" s="6" t="s">
        <v>2912</v>
      </c>
      <c r="K1703" s="6">
        <f>VLOOKUP(B1703,'[1]Current Slope List'!$A$29:$M$1904,11,FALSE)</f>
        <v>0</v>
      </c>
      <c r="L1703" s="5" t="s">
        <v>2951</v>
      </c>
      <c r="M1703" s="5" t="s">
        <v>2952</v>
      </c>
      <c r="N1703" s="5" t="s">
        <v>2253</v>
      </c>
      <c r="O1703" s="7" t="s">
        <v>46</v>
      </c>
      <c r="P1703" s="7">
        <v>60</v>
      </c>
      <c r="Q1703" s="7">
        <v>3</v>
      </c>
      <c r="R1703" s="7">
        <v>15</v>
      </c>
      <c r="S1703" s="7">
        <f t="shared" si="53"/>
        <v>45</v>
      </c>
      <c r="T1703" s="17">
        <v>0</v>
      </c>
      <c r="U1703" s="17">
        <v>0</v>
      </c>
      <c r="V1703" s="17">
        <v>0</v>
      </c>
      <c r="W1703" s="17">
        <v>1</v>
      </c>
      <c r="X1703" s="17">
        <v>0</v>
      </c>
      <c r="Y1703" s="6" t="s">
        <v>61</v>
      </c>
      <c r="Z1703" s="6" t="s">
        <v>72</v>
      </c>
      <c r="AA1703" s="9" t="s">
        <v>116</v>
      </c>
      <c r="AB1703" s="9" t="s">
        <v>116</v>
      </c>
      <c r="AC1703" s="9" t="s">
        <v>116</v>
      </c>
      <c r="AD1703" s="9" t="s">
        <v>116</v>
      </c>
      <c r="AE1703" s="9" t="s">
        <v>49</v>
      </c>
      <c r="AF1703" s="5">
        <v>3</v>
      </c>
      <c r="AG1703" s="10">
        <f>VLOOKUP(B1703,[1]NPRS!$A$29:$O$1904,10,FALSE)</f>
        <v>0</v>
      </c>
      <c r="AH1703" s="5" t="s">
        <v>1698</v>
      </c>
      <c r="AI1703" s="6" t="str">
        <f>IF(VLOOKUP(B1703,'[1]intensive 2019'!$A$2:$E$145,1,TRUE)=B1703,"Y","N")</f>
        <v>N</v>
      </c>
      <c r="AJ1703" s="6" t="s">
        <v>50</v>
      </c>
      <c r="AK1703" s="5">
        <v>1</v>
      </c>
      <c r="AL1703" s="6" t="s">
        <v>50</v>
      </c>
      <c r="AM1703" s="6" t="s">
        <v>50</v>
      </c>
      <c r="AN1703" s="6" t="s">
        <v>50</v>
      </c>
      <c r="AO1703" s="6" t="s">
        <v>50</v>
      </c>
      <c r="AP1703" s="6" t="s">
        <v>50</v>
      </c>
    </row>
    <row r="1704" spans="1:42" hidden="1">
      <c r="A1704" s="5">
        <v>1703</v>
      </c>
      <c r="B1704" s="5" t="s">
        <v>2975</v>
      </c>
      <c r="C1704" s="6" t="str">
        <f>IF(VLOOKUP(B1704,'[1]Current Slope List'!$A$29:$M$1904,1,FALSE)=B1704,"Y","N")</f>
        <v>Y</v>
      </c>
      <c r="D1704" s="5" t="str">
        <f>VLOOKUP(B1704,'[1]Current Slope List'!$A$29:$M$1904,2,FALSE)</f>
        <v>11SE-D/CR87</v>
      </c>
      <c r="E1704" s="5">
        <f>VLOOKUP(B1704,'[1]Current Slope List'!$A$29:$M$1904,3,FALSE)</f>
        <v>0</v>
      </c>
      <c r="F1704" s="6" t="str">
        <f t="shared" si="52"/>
        <v>WHOLE</v>
      </c>
      <c r="G1704" s="6" t="str">
        <f>VLOOKUP(B1704,'[1]Current Slope List'!$A$29:$M$1904,4,FALSE)</f>
        <v>E</v>
      </c>
      <c r="H1704" s="6" t="str">
        <f>VLOOKUP(B1704,'[1]Current Slope List'!$A$29:$M$1904,5,FALSE)</f>
        <v>CW</v>
      </c>
      <c r="I1704" s="6" t="s">
        <v>2912</v>
      </c>
      <c r="K1704" s="6">
        <f>VLOOKUP(B1704,'[1]Current Slope List'!$A$29:$M$1904,11,FALSE)</f>
        <v>0</v>
      </c>
      <c r="L1704" s="5" t="s">
        <v>2951</v>
      </c>
      <c r="M1704" s="5" t="s">
        <v>2952</v>
      </c>
      <c r="N1704" s="5" t="s">
        <v>2253</v>
      </c>
      <c r="O1704" s="7" t="s">
        <v>46</v>
      </c>
      <c r="P1704" s="7">
        <v>60</v>
      </c>
      <c r="Q1704" s="7">
        <v>6</v>
      </c>
      <c r="R1704" s="7">
        <v>30</v>
      </c>
      <c r="S1704" s="7">
        <f t="shared" si="53"/>
        <v>180</v>
      </c>
      <c r="T1704" s="17">
        <v>0</v>
      </c>
      <c r="U1704" s="17">
        <v>0</v>
      </c>
      <c r="V1704" s="17">
        <v>0</v>
      </c>
      <c r="W1704" s="17">
        <v>1</v>
      </c>
      <c r="X1704" s="17">
        <v>0</v>
      </c>
      <c r="Y1704" s="6" t="s">
        <v>61</v>
      </c>
      <c r="Z1704" s="6" t="s">
        <v>62</v>
      </c>
      <c r="AA1704" s="9" t="s">
        <v>797</v>
      </c>
      <c r="AB1704" s="9" t="s">
        <v>54</v>
      </c>
      <c r="AC1704" s="9" t="s">
        <v>121</v>
      </c>
      <c r="AD1704" s="9" t="s">
        <v>56</v>
      </c>
      <c r="AE1704" s="9" t="s">
        <v>62</v>
      </c>
      <c r="AF1704" s="5">
        <v>2</v>
      </c>
      <c r="AG1704" s="10">
        <f>VLOOKUP(B1704,[1]NPRS!$A$29:$O$1904,10,FALSE)</f>
        <v>3.97</v>
      </c>
      <c r="AH1704" s="5" t="s">
        <v>1728</v>
      </c>
      <c r="AI1704" s="6" t="str">
        <f>IF(VLOOKUP(B1704,'[1]intensive 2019'!$A$2:$E$145,1,TRUE)=B1704,"Y","N")</f>
        <v>N</v>
      </c>
      <c r="AJ1704" s="6" t="s">
        <v>50</v>
      </c>
      <c r="AL1704" s="6" t="s">
        <v>50</v>
      </c>
      <c r="AM1704" s="6" t="s">
        <v>50</v>
      </c>
      <c r="AN1704" s="6" t="s">
        <v>50</v>
      </c>
      <c r="AO1704" s="6" t="s">
        <v>50</v>
      </c>
      <c r="AP1704" s="6" t="s">
        <v>50</v>
      </c>
    </row>
    <row r="1705" spans="1:42" hidden="1">
      <c r="A1705" s="5">
        <v>1704</v>
      </c>
      <c r="B1705" s="5" t="s">
        <v>2976</v>
      </c>
      <c r="C1705" s="6" t="str">
        <f>IF(VLOOKUP(B1705,'[1]Current Slope List'!$A$29:$M$1904,1,FALSE)=B1705,"Y","N")</f>
        <v>Y</v>
      </c>
      <c r="D1705" s="5" t="str">
        <f>VLOOKUP(B1705,'[1]Current Slope List'!$A$29:$M$1904,2,FALSE)</f>
        <v>11SE-D/FR123</v>
      </c>
      <c r="E1705" s="5">
        <f>VLOOKUP(B1705,'[1]Current Slope List'!$A$29:$M$1904,3,FALSE)</f>
        <v>0</v>
      </c>
      <c r="F1705" s="6" t="str">
        <f t="shared" si="52"/>
        <v>WHOLE</v>
      </c>
      <c r="G1705" s="6" t="str">
        <f>VLOOKUP(B1705,'[1]Current Slope List'!$A$29:$M$1904,4,FALSE)</f>
        <v>E</v>
      </c>
      <c r="H1705" s="6" t="str">
        <f>VLOOKUP(B1705,'[1]Current Slope List'!$A$29:$M$1904,5,FALSE)</f>
        <v>CW</v>
      </c>
      <c r="I1705" s="6" t="s">
        <v>2912</v>
      </c>
      <c r="K1705" s="6">
        <f>VLOOKUP(B1705,'[1]Current Slope List'!$A$29:$M$1904,11,FALSE)</f>
        <v>0</v>
      </c>
      <c r="L1705" s="5" t="s">
        <v>2951</v>
      </c>
      <c r="M1705" s="5" t="s">
        <v>2952</v>
      </c>
      <c r="N1705" s="5" t="s">
        <v>2253</v>
      </c>
      <c r="O1705" s="7" t="s">
        <v>46</v>
      </c>
      <c r="P1705" s="7">
        <v>35</v>
      </c>
      <c r="Q1705" s="7">
        <v>5</v>
      </c>
      <c r="R1705" s="7">
        <v>20</v>
      </c>
      <c r="S1705" s="7">
        <f t="shared" si="53"/>
        <v>100</v>
      </c>
      <c r="T1705" s="17">
        <v>0</v>
      </c>
      <c r="U1705" s="17">
        <v>1</v>
      </c>
      <c r="V1705" s="17">
        <v>0</v>
      </c>
      <c r="W1705" s="17">
        <v>0</v>
      </c>
      <c r="X1705" s="17">
        <v>0</v>
      </c>
      <c r="Y1705" s="6" t="s">
        <v>61</v>
      </c>
      <c r="Z1705" s="6" t="s">
        <v>62</v>
      </c>
      <c r="AA1705" s="9" t="s">
        <v>361</v>
      </c>
      <c r="AB1705" s="9" t="s">
        <v>356</v>
      </c>
      <c r="AC1705" s="9" t="s">
        <v>121</v>
      </c>
      <c r="AD1705" s="9" t="s">
        <v>56</v>
      </c>
      <c r="AE1705" s="9" t="s">
        <v>62</v>
      </c>
      <c r="AF1705" s="5">
        <v>2</v>
      </c>
      <c r="AG1705" s="10">
        <f>VLOOKUP(B1705,[1]NPRS!$A$29:$O$1904,10,FALSE)</f>
        <v>2.11</v>
      </c>
      <c r="AH1705" s="5" t="s">
        <v>1698</v>
      </c>
      <c r="AI1705" s="6" t="str">
        <f>IF(VLOOKUP(B1705,'[1]intensive 2019'!$A$2:$E$145,1,TRUE)=B1705,"Y","N")</f>
        <v>N</v>
      </c>
      <c r="AJ1705" s="6" t="s">
        <v>50</v>
      </c>
      <c r="AK1705" s="5">
        <v>3</v>
      </c>
      <c r="AL1705" s="6" t="s">
        <v>50</v>
      </c>
      <c r="AM1705" s="6" t="s">
        <v>50</v>
      </c>
      <c r="AN1705" s="6" t="s">
        <v>50</v>
      </c>
      <c r="AO1705" s="6" t="s">
        <v>50</v>
      </c>
      <c r="AP1705" s="6" t="s">
        <v>50</v>
      </c>
    </row>
    <row r="1706" spans="1:42" hidden="1">
      <c r="A1706" s="5">
        <v>1705</v>
      </c>
      <c r="B1706" s="5" t="s">
        <v>2977</v>
      </c>
      <c r="C1706" s="6" t="str">
        <f>IF(VLOOKUP(B1706,'[1]Current Slope List'!$A$29:$M$1904,1,FALSE)=B1706,"Y","N")</f>
        <v>Y</v>
      </c>
      <c r="D1706" s="5" t="str">
        <f>VLOOKUP(B1706,'[1]Current Slope List'!$A$29:$M$1904,2,FALSE)</f>
        <v>11SE-D/R71</v>
      </c>
      <c r="E1706" s="5">
        <f>VLOOKUP(B1706,'[1]Current Slope List'!$A$29:$M$1904,3,FALSE)</f>
        <v>0</v>
      </c>
      <c r="F1706" s="6" t="str">
        <f t="shared" si="52"/>
        <v>WHOLE</v>
      </c>
      <c r="G1706" s="6" t="str">
        <f>VLOOKUP(B1706,'[1]Current Slope List'!$A$29:$M$1904,4,FALSE)</f>
        <v>E</v>
      </c>
      <c r="H1706" s="6" t="str">
        <f>VLOOKUP(B1706,'[1]Current Slope List'!$A$29:$M$1904,5,FALSE)</f>
        <v>CW</v>
      </c>
      <c r="I1706" s="6" t="s">
        <v>2912</v>
      </c>
      <c r="K1706" s="6">
        <f>VLOOKUP(B1706,'[1]Current Slope List'!$A$29:$M$1904,11,FALSE)</f>
        <v>0</v>
      </c>
      <c r="L1706" s="5" t="s">
        <v>2951</v>
      </c>
      <c r="M1706" s="5" t="s">
        <v>2952</v>
      </c>
      <c r="N1706" s="5" t="s">
        <v>2253</v>
      </c>
      <c r="O1706" s="7" t="s">
        <v>46</v>
      </c>
      <c r="P1706" s="6" t="s">
        <v>49</v>
      </c>
      <c r="Q1706" s="6" t="s">
        <v>49</v>
      </c>
      <c r="R1706" s="6" t="s">
        <v>49</v>
      </c>
      <c r="S1706" s="6" t="s">
        <v>49</v>
      </c>
      <c r="T1706" s="6" t="s">
        <v>49</v>
      </c>
      <c r="U1706" s="6" t="s">
        <v>49</v>
      </c>
      <c r="V1706" s="6" t="s">
        <v>49</v>
      </c>
      <c r="W1706" s="6" t="s">
        <v>49</v>
      </c>
      <c r="X1706" s="6" t="s">
        <v>49</v>
      </c>
      <c r="Y1706" s="6" t="s">
        <v>49</v>
      </c>
      <c r="Z1706" s="6" t="s">
        <v>49</v>
      </c>
      <c r="AA1706" s="9" t="s">
        <v>2978</v>
      </c>
      <c r="AB1706" s="9" t="s">
        <v>356</v>
      </c>
      <c r="AC1706" s="9" t="s">
        <v>121</v>
      </c>
      <c r="AD1706" s="9" t="s">
        <v>113</v>
      </c>
      <c r="AE1706" s="9" t="s">
        <v>62</v>
      </c>
      <c r="AF1706" s="5">
        <v>2</v>
      </c>
      <c r="AG1706" s="10">
        <f>VLOOKUP(B1706,[1]NPRS!$A$29:$O$1904,10,FALSE)</f>
        <v>0.42</v>
      </c>
      <c r="AH1706" s="5" t="s">
        <v>1728</v>
      </c>
      <c r="AI1706" s="6" t="str">
        <f>IF(VLOOKUP(B1706,'[1]intensive 2019'!$A$2:$E$145,1,TRUE)=B1706,"Y","N")</f>
        <v>N</v>
      </c>
      <c r="AJ1706" s="6" t="s">
        <v>50</v>
      </c>
      <c r="AL1706" s="6" t="s">
        <v>50</v>
      </c>
      <c r="AM1706" s="6" t="s">
        <v>50</v>
      </c>
      <c r="AN1706" s="6" t="s">
        <v>50</v>
      </c>
      <c r="AO1706" s="6" t="s">
        <v>50</v>
      </c>
      <c r="AP1706" s="6" t="s">
        <v>50</v>
      </c>
    </row>
    <row r="1707" spans="1:42" hidden="1">
      <c r="A1707" s="5">
        <v>1706</v>
      </c>
      <c r="B1707" s="5" t="s">
        <v>2979</v>
      </c>
      <c r="C1707" s="6" t="str">
        <f>IF(VLOOKUP(B1707,'[1]Current Slope List'!$A$29:$M$1904,1,FALSE)=B1707,"Y","N")</f>
        <v>Y</v>
      </c>
      <c r="D1707" s="5" t="str">
        <f>VLOOKUP(B1707,'[1]Current Slope List'!$A$29:$M$1904,2,FALSE)</f>
        <v>11SE-C/C734</v>
      </c>
      <c r="E1707" s="5">
        <f>VLOOKUP(B1707,'[1]Current Slope List'!$A$29:$M$1904,3,FALSE)</f>
        <v>0</v>
      </c>
      <c r="F1707" s="6" t="str">
        <f t="shared" si="52"/>
        <v>WHOLE</v>
      </c>
      <c r="G1707" s="6" t="str">
        <f>VLOOKUP(B1707,'[1]Current Slope List'!$A$29:$M$1904,4,FALSE)</f>
        <v>CP,ML&amp;Wch</v>
      </c>
      <c r="H1707" s="6" t="str">
        <f>VLOOKUP(B1707,'[1]Current Slope List'!$A$29:$M$1904,5,FALSE)</f>
        <v>Wch-S</v>
      </c>
      <c r="I1707" s="6" t="s">
        <v>2912</v>
      </c>
      <c r="K1707" s="6">
        <f>VLOOKUP(B1707,'[1]Current Slope List'!$A$29:$M$1904,11,FALSE)</f>
        <v>0</v>
      </c>
      <c r="L1707" s="5" t="s">
        <v>2980</v>
      </c>
      <c r="M1707" s="5" t="s">
        <v>2981</v>
      </c>
      <c r="N1707" s="5" t="s">
        <v>1697</v>
      </c>
      <c r="O1707" s="7" t="s">
        <v>125</v>
      </c>
      <c r="P1707" s="7">
        <v>45</v>
      </c>
      <c r="Q1707" s="7">
        <v>6.5</v>
      </c>
      <c r="R1707" s="7">
        <v>20</v>
      </c>
      <c r="S1707" s="7">
        <f t="shared" si="53"/>
        <v>130</v>
      </c>
      <c r="T1707" s="17">
        <v>0</v>
      </c>
      <c r="U1707" s="17">
        <v>1</v>
      </c>
      <c r="V1707" s="17">
        <v>0</v>
      </c>
      <c r="W1707" s="17">
        <v>0</v>
      </c>
      <c r="X1707" s="17">
        <v>0</v>
      </c>
      <c r="Y1707" s="6" t="s">
        <v>61</v>
      </c>
      <c r="Z1707" s="6" t="s">
        <v>62</v>
      </c>
      <c r="AA1707" s="9" t="s">
        <v>116</v>
      </c>
      <c r="AB1707" s="9" t="s">
        <v>116</v>
      </c>
      <c r="AC1707" s="9" t="s">
        <v>116</v>
      </c>
      <c r="AD1707" s="9" t="s">
        <v>116</v>
      </c>
      <c r="AE1707" s="9" t="s">
        <v>49</v>
      </c>
      <c r="AF1707" s="5">
        <v>2</v>
      </c>
      <c r="AG1707" s="10">
        <f>VLOOKUP(B1707,[1]NPRS!$A$29:$O$1904,10,FALSE)</f>
        <v>0.18</v>
      </c>
      <c r="AH1707" s="5" t="s">
        <v>1698</v>
      </c>
      <c r="AI1707" s="6" t="str">
        <f>IF(VLOOKUP(B1707,'[1]intensive 2019'!$A$2:$E$145,1,TRUE)=B1707,"Y","N")</f>
        <v>N</v>
      </c>
      <c r="AJ1707" s="6" t="s">
        <v>50</v>
      </c>
      <c r="AK1707" s="5">
        <v>5</v>
      </c>
      <c r="AL1707" s="6" t="s">
        <v>50</v>
      </c>
      <c r="AM1707" s="6" t="s">
        <v>50</v>
      </c>
      <c r="AN1707" s="6" t="s">
        <v>50</v>
      </c>
      <c r="AO1707" s="6" t="s">
        <v>50</v>
      </c>
      <c r="AP1707" s="6" t="s">
        <v>50</v>
      </c>
    </row>
    <row r="1708" spans="1:42" hidden="1">
      <c r="A1708" s="5">
        <v>1707</v>
      </c>
      <c r="B1708" s="5" t="s">
        <v>2982</v>
      </c>
      <c r="C1708" s="6" t="str">
        <f>IF(VLOOKUP(B1708,'[1]Current Slope List'!$A$29:$M$1904,1,FALSE)=B1708,"Y","N")</f>
        <v>Y</v>
      </c>
      <c r="D1708" s="5" t="str">
        <f>VLOOKUP(B1708,'[1]Current Slope List'!$A$29:$M$1904,2,FALSE)</f>
        <v>11SE-C/C735</v>
      </c>
      <c r="E1708" s="5">
        <f>VLOOKUP(B1708,'[1]Current Slope List'!$A$29:$M$1904,3,FALSE)</f>
        <v>0</v>
      </c>
      <c r="F1708" s="6" t="str">
        <f t="shared" si="52"/>
        <v>WHOLE</v>
      </c>
      <c r="G1708" s="6" t="str">
        <f>VLOOKUP(B1708,'[1]Current Slope List'!$A$29:$M$1904,4,FALSE)</f>
        <v>CP,ML&amp;Wch</v>
      </c>
      <c r="H1708" s="6" t="str">
        <f>VLOOKUP(B1708,'[1]Current Slope List'!$A$29:$M$1904,5,FALSE)</f>
        <v>Wch-S</v>
      </c>
      <c r="I1708" s="6" t="s">
        <v>2912</v>
      </c>
      <c r="K1708" s="6">
        <f>VLOOKUP(B1708,'[1]Current Slope List'!$A$29:$M$1904,11,FALSE)</f>
        <v>0</v>
      </c>
      <c r="L1708" s="5" t="s">
        <v>2980</v>
      </c>
      <c r="M1708" s="5" t="s">
        <v>2981</v>
      </c>
      <c r="N1708" s="5" t="s">
        <v>1697</v>
      </c>
      <c r="O1708" s="7" t="s">
        <v>125</v>
      </c>
      <c r="P1708" s="7">
        <v>55</v>
      </c>
      <c r="Q1708" s="7">
        <v>4.5</v>
      </c>
      <c r="R1708" s="7">
        <v>19</v>
      </c>
      <c r="S1708" s="7">
        <f t="shared" si="53"/>
        <v>85.5</v>
      </c>
      <c r="T1708" s="17">
        <v>0</v>
      </c>
      <c r="U1708" s="17">
        <v>0</v>
      </c>
      <c r="V1708" s="17">
        <v>1</v>
      </c>
      <c r="W1708" s="17">
        <v>0</v>
      </c>
      <c r="X1708" s="17">
        <v>0</v>
      </c>
      <c r="Y1708" s="6" t="s">
        <v>1701</v>
      </c>
      <c r="Z1708" s="6" t="s">
        <v>72</v>
      </c>
      <c r="AA1708" s="9" t="s">
        <v>116</v>
      </c>
      <c r="AB1708" s="9" t="s">
        <v>116</v>
      </c>
      <c r="AC1708" s="9" t="s">
        <v>116</v>
      </c>
      <c r="AD1708" s="9" t="s">
        <v>116</v>
      </c>
      <c r="AE1708" s="9" t="s">
        <v>49</v>
      </c>
      <c r="AF1708" s="5">
        <v>3</v>
      </c>
      <c r="AG1708" s="10">
        <f>VLOOKUP(B1708,[1]NPRS!$A$29:$O$1904,10,FALSE)</f>
        <v>0</v>
      </c>
      <c r="AH1708" s="5" t="s">
        <v>1698</v>
      </c>
      <c r="AI1708" s="6" t="str">
        <f>IF(VLOOKUP(B1708,'[1]intensive 2019'!$A$2:$E$145,1,TRUE)=B1708,"Y","N")</f>
        <v>N</v>
      </c>
      <c r="AJ1708" s="6" t="s">
        <v>50</v>
      </c>
      <c r="AK1708" s="5">
        <v>5</v>
      </c>
      <c r="AL1708" s="6" t="s">
        <v>50</v>
      </c>
      <c r="AM1708" s="6" t="s">
        <v>50</v>
      </c>
      <c r="AN1708" s="6" t="s">
        <v>50</v>
      </c>
      <c r="AO1708" s="6" t="s">
        <v>50</v>
      </c>
      <c r="AP1708" s="6" t="s">
        <v>50</v>
      </c>
    </row>
    <row r="1709" spans="1:42" hidden="1">
      <c r="A1709" s="5">
        <v>1708</v>
      </c>
      <c r="B1709" s="5" t="s">
        <v>2983</v>
      </c>
      <c r="C1709" s="6" t="str">
        <f>IF(VLOOKUP(B1709,'[1]Current Slope List'!$A$29:$M$1904,1,FALSE)=B1709,"Y","N")</f>
        <v>Y</v>
      </c>
      <c r="D1709" s="5" t="str">
        <f>VLOOKUP(B1709,'[1]Current Slope List'!$A$29:$M$1904,2,FALSE)</f>
        <v>11SE-C/C754</v>
      </c>
      <c r="E1709" s="5">
        <f>VLOOKUP(B1709,'[1]Current Slope List'!$A$29:$M$1904,3,FALSE)</f>
        <v>0</v>
      </c>
      <c r="F1709" s="6" t="str">
        <f t="shared" si="52"/>
        <v>WHOLE</v>
      </c>
      <c r="G1709" s="6" t="str">
        <f>VLOOKUP(B1709,'[1]Current Slope List'!$A$29:$M$1904,4,FALSE)</f>
        <v>CP,ML&amp;Wch</v>
      </c>
      <c r="H1709" s="6" t="str">
        <f>VLOOKUP(B1709,'[1]Current Slope List'!$A$29:$M$1904,5,FALSE)</f>
        <v>Wch-S</v>
      </c>
      <c r="I1709" s="6" t="s">
        <v>2912</v>
      </c>
      <c r="K1709" s="6">
        <f>VLOOKUP(B1709,'[1]Current Slope List'!$A$29:$M$1904,11,FALSE)</f>
        <v>0</v>
      </c>
      <c r="L1709" s="5" t="s">
        <v>2980</v>
      </c>
      <c r="M1709" s="5" t="s">
        <v>2981</v>
      </c>
      <c r="N1709" s="5" t="s">
        <v>1697</v>
      </c>
      <c r="O1709" s="7" t="s">
        <v>46</v>
      </c>
      <c r="P1709" s="7">
        <v>55</v>
      </c>
      <c r="Q1709" s="7">
        <v>4.5</v>
      </c>
      <c r="R1709" s="7">
        <v>34</v>
      </c>
      <c r="S1709" s="7">
        <f t="shared" si="53"/>
        <v>153</v>
      </c>
      <c r="T1709" s="17">
        <v>0</v>
      </c>
      <c r="U1709" s="17">
        <v>1</v>
      </c>
      <c r="V1709" s="17">
        <v>0</v>
      </c>
      <c r="W1709" s="17">
        <v>0</v>
      </c>
      <c r="X1709" s="17">
        <v>0</v>
      </c>
      <c r="Y1709" s="6" t="s">
        <v>1701</v>
      </c>
      <c r="Z1709" s="6" t="s">
        <v>62</v>
      </c>
      <c r="AA1709" s="9" t="s">
        <v>116</v>
      </c>
      <c r="AB1709" s="9" t="s">
        <v>116</v>
      </c>
      <c r="AC1709" s="9" t="s">
        <v>116</v>
      </c>
      <c r="AD1709" s="9" t="s">
        <v>116</v>
      </c>
      <c r="AE1709" s="9" t="s">
        <v>49</v>
      </c>
      <c r="AF1709" s="5">
        <v>3</v>
      </c>
      <c r="AG1709" s="10">
        <f>VLOOKUP(B1709,[1]NPRS!$A$29:$O$1904,10,FALSE)</f>
        <v>0</v>
      </c>
      <c r="AH1709" s="5" t="s">
        <v>1698</v>
      </c>
      <c r="AI1709" s="6" t="str">
        <f>IF(VLOOKUP(B1709,'[1]intensive 2019'!$A$2:$E$145,1,TRUE)=B1709,"Y","N")</f>
        <v>N</v>
      </c>
      <c r="AJ1709" s="6" t="s">
        <v>50</v>
      </c>
      <c r="AK1709" s="5">
        <v>10</v>
      </c>
      <c r="AL1709" s="6" t="s">
        <v>50</v>
      </c>
      <c r="AM1709" s="6" t="s">
        <v>50</v>
      </c>
      <c r="AN1709" s="6" t="s">
        <v>50</v>
      </c>
      <c r="AO1709" s="6" t="s">
        <v>50</v>
      </c>
      <c r="AP1709" s="6" t="s">
        <v>50</v>
      </c>
    </row>
    <row r="1710" spans="1:42" hidden="1">
      <c r="A1710" s="5">
        <v>1709</v>
      </c>
      <c r="B1710" s="5" t="s">
        <v>2984</v>
      </c>
      <c r="C1710" s="6" t="str">
        <f>IF(VLOOKUP(B1710,'[1]Current Slope List'!$A$29:$M$1904,1,FALSE)=B1710,"Y","N")</f>
        <v>Y</v>
      </c>
      <c r="D1710" s="5" t="str">
        <f>VLOOKUP(B1710,'[1]Current Slope List'!$A$29:$M$1904,2,FALSE)</f>
        <v>11SE-C/R262</v>
      </c>
      <c r="E1710" s="5">
        <f>VLOOKUP(B1710,'[1]Current Slope List'!$A$29:$M$1904,3,FALSE)</f>
        <v>0</v>
      </c>
      <c r="F1710" s="6" t="str">
        <f t="shared" si="52"/>
        <v>WHOLE</v>
      </c>
      <c r="G1710" s="6" t="str">
        <f>VLOOKUP(B1710,'[1]Current Slope List'!$A$29:$M$1904,4,FALSE)</f>
        <v>CP,ML&amp;Wch</v>
      </c>
      <c r="H1710" s="6" t="str">
        <f>VLOOKUP(B1710,'[1]Current Slope List'!$A$29:$M$1904,5,FALSE)</f>
        <v>Wch-S</v>
      </c>
      <c r="I1710" s="6" t="s">
        <v>2912</v>
      </c>
      <c r="K1710" s="6">
        <f>VLOOKUP(B1710,'[1]Current Slope List'!$A$29:$M$1904,11,FALSE)</f>
        <v>0</v>
      </c>
      <c r="L1710" s="5" t="s">
        <v>2980</v>
      </c>
      <c r="M1710" s="5" t="s">
        <v>2981</v>
      </c>
      <c r="N1710" s="5" t="s">
        <v>1697</v>
      </c>
      <c r="O1710" s="7" t="s">
        <v>125</v>
      </c>
      <c r="P1710" s="6" t="s">
        <v>49</v>
      </c>
      <c r="Q1710" s="6" t="s">
        <v>49</v>
      </c>
      <c r="R1710" s="6" t="s">
        <v>49</v>
      </c>
      <c r="S1710" s="6" t="s">
        <v>49</v>
      </c>
      <c r="T1710" s="6" t="s">
        <v>49</v>
      </c>
      <c r="U1710" s="6" t="s">
        <v>49</v>
      </c>
      <c r="V1710" s="6" t="s">
        <v>49</v>
      </c>
      <c r="W1710" s="6" t="s">
        <v>49</v>
      </c>
      <c r="X1710" s="6" t="s">
        <v>49</v>
      </c>
      <c r="Y1710" s="6" t="s">
        <v>49</v>
      </c>
      <c r="Z1710" s="6" t="s">
        <v>49</v>
      </c>
      <c r="AA1710" s="9" t="s">
        <v>130</v>
      </c>
      <c r="AB1710" s="9">
        <v>50</v>
      </c>
      <c r="AC1710" s="9" t="s">
        <v>121</v>
      </c>
      <c r="AD1710" s="9" t="s">
        <v>97</v>
      </c>
      <c r="AE1710" s="9" t="s">
        <v>72</v>
      </c>
      <c r="AF1710" s="5">
        <v>2</v>
      </c>
      <c r="AG1710" s="10">
        <f>VLOOKUP(B1710,[1]NPRS!$A$29:$O$1904,10,FALSE)</f>
        <v>4.21</v>
      </c>
      <c r="AH1710" s="5" t="s">
        <v>1728</v>
      </c>
      <c r="AI1710" s="6" t="str">
        <f>IF(VLOOKUP(B1710,'[1]intensive 2019'!$A$2:$E$145,1,TRUE)=B1710,"Y","N")</f>
        <v>N</v>
      </c>
      <c r="AJ1710" s="6" t="s">
        <v>50</v>
      </c>
      <c r="AL1710" s="6" t="s">
        <v>50</v>
      </c>
      <c r="AM1710" s="6" t="s">
        <v>50</v>
      </c>
      <c r="AN1710" s="6" t="s">
        <v>50</v>
      </c>
      <c r="AO1710" s="6" t="s">
        <v>50</v>
      </c>
      <c r="AP1710" s="6" t="s">
        <v>50</v>
      </c>
    </row>
    <row r="1711" spans="1:42" hidden="1">
      <c r="A1711" s="5">
        <v>1710</v>
      </c>
      <c r="B1711" s="5" t="s">
        <v>2985</v>
      </c>
      <c r="C1711" s="6" t="str">
        <f>IF(VLOOKUP(B1711,'[1]Current Slope List'!$A$29:$M$1904,1,FALSE)=B1711,"Y","N")</f>
        <v>Y</v>
      </c>
      <c r="D1711" s="5" t="str">
        <f>VLOOKUP(B1711,'[1]Current Slope List'!$A$29:$M$1904,2,FALSE)</f>
        <v>11SE-C/R275</v>
      </c>
      <c r="E1711" s="5">
        <f>VLOOKUP(B1711,'[1]Current Slope List'!$A$29:$M$1904,3,FALSE)</f>
        <v>0</v>
      </c>
      <c r="F1711" s="6" t="str">
        <f t="shared" si="52"/>
        <v>WHOLE</v>
      </c>
      <c r="G1711" s="6" t="str">
        <f>VLOOKUP(B1711,'[1]Current Slope List'!$A$29:$M$1904,4,FALSE)</f>
        <v>CP,ML&amp;Wch</v>
      </c>
      <c r="H1711" s="6" t="str">
        <f>VLOOKUP(B1711,'[1]Current Slope List'!$A$29:$M$1904,5,FALSE)</f>
        <v>Wch-S</v>
      </c>
      <c r="I1711" s="6" t="s">
        <v>2912</v>
      </c>
      <c r="K1711" s="6">
        <f>VLOOKUP(B1711,'[1]Current Slope List'!$A$29:$M$1904,11,FALSE)</f>
        <v>0</v>
      </c>
      <c r="L1711" s="5" t="s">
        <v>2980</v>
      </c>
      <c r="M1711" s="5" t="s">
        <v>2986</v>
      </c>
      <c r="N1711" s="5" t="s">
        <v>1697</v>
      </c>
      <c r="O1711" s="7" t="s">
        <v>125</v>
      </c>
      <c r="P1711" s="6" t="s">
        <v>49</v>
      </c>
      <c r="Q1711" s="6" t="s">
        <v>49</v>
      </c>
      <c r="R1711" s="6" t="s">
        <v>49</v>
      </c>
      <c r="S1711" s="6" t="s">
        <v>49</v>
      </c>
      <c r="T1711" s="6" t="s">
        <v>49</v>
      </c>
      <c r="U1711" s="6" t="s">
        <v>49</v>
      </c>
      <c r="V1711" s="6" t="s">
        <v>49</v>
      </c>
      <c r="W1711" s="6" t="s">
        <v>49</v>
      </c>
      <c r="X1711" s="6" t="s">
        <v>49</v>
      </c>
      <c r="Y1711" s="6" t="s">
        <v>49</v>
      </c>
      <c r="Z1711" s="6" t="s">
        <v>49</v>
      </c>
      <c r="AA1711" s="9" t="s">
        <v>252</v>
      </c>
      <c r="AB1711" s="9">
        <v>27</v>
      </c>
      <c r="AC1711" s="9" t="s">
        <v>121</v>
      </c>
      <c r="AD1711" s="9" t="s">
        <v>97</v>
      </c>
      <c r="AE1711" s="9" t="s">
        <v>72</v>
      </c>
      <c r="AF1711" s="5">
        <v>2</v>
      </c>
      <c r="AG1711" s="10">
        <f>VLOOKUP(B1711,[1]NPRS!$A$29:$O$1904,10,FALSE)</f>
        <v>1.96</v>
      </c>
      <c r="AH1711" s="5" t="s">
        <v>1728</v>
      </c>
      <c r="AI1711" s="6" t="str">
        <f>IF(VLOOKUP(B1711,'[1]intensive 2019'!$A$2:$E$145,1,TRUE)=B1711,"Y","N")</f>
        <v>N</v>
      </c>
      <c r="AJ1711" s="6" t="s">
        <v>50</v>
      </c>
      <c r="AL1711" s="6" t="s">
        <v>50</v>
      </c>
      <c r="AM1711" s="6" t="s">
        <v>50</v>
      </c>
      <c r="AN1711" s="6" t="s">
        <v>50</v>
      </c>
      <c r="AO1711" s="6" t="s">
        <v>50</v>
      </c>
      <c r="AP1711" s="6" t="s">
        <v>50</v>
      </c>
    </row>
    <row r="1712" spans="1:42" hidden="1">
      <c r="A1712" s="5">
        <v>1711</v>
      </c>
      <c r="B1712" s="5" t="s">
        <v>2987</v>
      </c>
      <c r="C1712" s="6" t="str">
        <f>IF(VLOOKUP(B1712,'[1]Current Slope List'!$A$29:$M$1904,1,FALSE)=B1712,"Y","N")</f>
        <v>Y</v>
      </c>
      <c r="D1712" s="5" t="str">
        <f>VLOOKUP(B1712,'[1]Current Slope List'!$A$29:$M$1904,2,FALSE)</f>
        <v>15NE-B/C193</v>
      </c>
      <c r="E1712" s="5">
        <f>VLOOKUP(B1712,'[1]Current Slope List'!$A$29:$M$1904,3,FALSE)</f>
        <v>0</v>
      </c>
      <c r="F1712" s="6" t="str">
        <f t="shared" si="52"/>
        <v>WHOLE</v>
      </c>
      <c r="G1712" s="6" t="str">
        <f>VLOOKUP(B1712,'[1]Current Slope List'!$A$29:$M$1904,4,FALSE)</f>
        <v>WS&amp;L</v>
      </c>
      <c r="H1712" s="6" t="str">
        <f>VLOOKUP(B1712,'[1]Current Slope List'!$A$29:$M$1904,5,FALSE)</f>
        <v>S</v>
      </c>
      <c r="I1712" s="6" t="s">
        <v>2912</v>
      </c>
      <c r="K1712" s="6">
        <f>VLOOKUP(B1712,'[1]Current Slope List'!$A$29:$M$1904,11,FALSE)</f>
        <v>0</v>
      </c>
      <c r="L1712" s="5" t="s">
        <v>2988</v>
      </c>
      <c r="M1712" s="5" t="s">
        <v>2989</v>
      </c>
      <c r="N1712" s="5" t="s">
        <v>1725</v>
      </c>
      <c r="O1712" s="7" t="s">
        <v>46</v>
      </c>
      <c r="P1712" s="7">
        <v>60</v>
      </c>
      <c r="Q1712" s="7">
        <v>7.5</v>
      </c>
      <c r="R1712" s="7">
        <v>20</v>
      </c>
      <c r="S1712" s="7">
        <f t="shared" si="53"/>
        <v>150</v>
      </c>
      <c r="T1712" s="17">
        <v>0</v>
      </c>
      <c r="U1712" s="17">
        <v>0.9</v>
      </c>
      <c r="V1712" s="17">
        <v>0</v>
      </c>
      <c r="W1712" s="17">
        <v>0</v>
      </c>
      <c r="X1712" s="17">
        <v>0.1</v>
      </c>
      <c r="Y1712" s="6" t="s">
        <v>61</v>
      </c>
      <c r="Z1712" s="6" t="s">
        <v>72</v>
      </c>
      <c r="AA1712" s="9" t="s">
        <v>116</v>
      </c>
      <c r="AB1712" s="9" t="s">
        <v>116</v>
      </c>
      <c r="AC1712" s="9" t="s">
        <v>116</v>
      </c>
      <c r="AD1712" s="9" t="s">
        <v>116</v>
      </c>
      <c r="AE1712" s="9" t="s">
        <v>49</v>
      </c>
      <c r="AF1712" s="5">
        <v>1</v>
      </c>
      <c r="AG1712" s="10">
        <f>VLOOKUP(B1712,[1]NPRS!$A$29:$O$1904,10,FALSE)</f>
        <v>0</v>
      </c>
      <c r="AH1712" s="5" t="s">
        <v>1698</v>
      </c>
      <c r="AI1712" s="6" t="str">
        <f>IF(VLOOKUP(B1712,'[1]intensive 2019'!$A$2:$E$145,1,TRUE)=B1712,"Y","N")</f>
        <v>N</v>
      </c>
      <c r="AJ1712" s="6" t="s">
        <v>50</v>
      </c>
      <c r="AK1712" s="5">
        <v>1</v>
      </c>
      <c r="AL1712" s="6" t="s">
        <v>50</v>
      </c>
      <c r="AM1712" s="6" t="s">
        <v>50</v>
      </c>
      <c r="AN1712" s="6" t="s">
        <v>50</v>
      </c>
      <c r="AO1712" s="6" t="s">
        <v>50</v>
      </c>
      <c r="AP1712" s="6" t="s">
        <v>50</v>
      </c>
    </row>
    <row r="1713" spans="1:42" hidden="1">
      <c r="A1713" s="5">
        <v>1712</v>
      </c>
      <c r="B1713" s="5" t="s">
        <v>2990</v>
      </c>
      <c r="C1713" s="6" t="str">
        <f>IF(VLOOKUP(B1713,'[1]Current Slope List'!$A$29:$M$1904,1,FALSE)=B1713,"Y","N")</f>
        <v>Y</v>
      </c>
      <c r="D1713" s="5" t="str">
        <f>VLOOKUP(B1713,'[1]Current Slope List'!$A$29:$M$1904,2,FALSE)</f>
        <v>15NE-B/C194</v>
      </c>
      <c r="E1713" s="5">
        <f>VLOOKUP(B1713,'[1]Current Slope List'!$A$29:$M$1904,3,FALSE)</f>
        <v>0</v>
      </c>
      <c r="F1713" s="6" t="str">
        <f t="shared" si="52"/>
        <v>WHOLE</v>
      </c>
      <c r="G1713" s="6" t="str">
        <f>VLOOKUP(B1713,'[1]Current Slope List'!$A$29:$M$1904,4,FALSE)</f>
        <v>WS&amp;L</v>
      </c>
      <c r="H1713" s="6" t="str">
        <f>VLOOKUP(B1713,'[1]Current Slope List'!$A$29:$M$1904,5,FALSE)</f>
        <v>S</v>
      </c>
      <c r="I1713" s="6" t="s">
        <v>2912</v>
      </c>
      <c r="K1713" s="6">
        <f>VLOOKUP(B1713,'[1]Current Slope List'!$A$29:$M$1904,11,FALSE)</f>
        <v>0</v>
      </c>
      <c r="L1713" s="5" t="s">
        <v>2988</v>
      </c>
      <c r="M1713" s="5" t="s">
        <v>2989</v>
      </c>
      <c r="N1713" s="5" t="s">
        <v>1725</v>
      </c>
      <c r="O1713" s="7" t="s">
        <v>46</v>
      </c>
      <c r="P1713" s="7">
        <v>60</v>
      </c>
      <c r="Q1713" s="7">
        <v>9</v>
      </c>
      <c r="R1713" s="7">
        <v>21</v>
      </c>
      <c r="S1713" s="7">
        <f t="shared" si="53"/>
        <v>189</v>
      </c>
      <c r="T1713" s="17">
        <v>0</v>
      </c>
      <c r="U1713" s="17">
        <v>0.9</v>
      </c>
      <c r="V1713" s="17">
        <v>0</v>
      </c>
      <c r="W1713" s="17">
        <v>0</v>
      </c>
      <c r="X1713" s="17">
        <v>0.1</v>
      </c>
      <c r="Y1713" s="6" t="s">
        <v>61</v>
      </c>
      <c r="Z1713" s="6" t="s">
        <v>72</v>
      </c>
      <c r="AA1713" s="9" t="s">
        <v>116</v>
      </c>
      <c r="AB1713" s="9" t="s">
        <v>116</v>
      </c>
      <c r="AC1713" s="9" t="s">
        <v>116</v>
      </c>
      <c r="AD1713" s="9" t="s">
        <v>116</v>
      </c>
      <c r="AE1713" s="9" t="s">
        <v>49</v>
      </c>
      <c r="AF1713" s="5">
        <v>1</v>
      </c>
      <c r="AG1713" s="10">
        <f>VLOOKUP(B1713,[1]NPRS!$A$29:$O$1904,10,FALSE)</f>
        <v>0</v>
      </c>
      <c r="AH1713" s="5" t="s">
        <v>1698</v>
      </c>
      <c r="AI1713" s="6" t="str">
        <f>IF(VLOOKUP(B1713,'[1]intensive 2019'!$A$2:$E$145,1,TRUE)=B1713,"Y","N")</f>
        <v>N</v>
      </c>
      <c r="AJ1713" s="6" t="s">
        <v>50</v>
      </c>
      <c r="AK1713" s="5">
        <v>1</v>
      </c>
      <c r="AL1713" s="6" t="s">
        <v>50</v>
      </c>
      <c r="AM1713" s="6" t="s">
        <v>50</v>
      </c>
      <c r="AN1713" s="6" t="s">
        <v>50</v>
      </c>
      <c r="AO1713" s="6" t="s">
        <v>50</v>
      </c>
      <c r="AP1713" s="6" t="s">
        <v>50</v>
      </c>
    </row>
    <row r="1714" spans="1:42" hidden="1">
      <c r="A1714" s="5">
        <v>1713</v>
      </c>
      <c r="B1714" s="5" t="s">
        <v>2991</v>
      </c>
      <c r="C1714" s="6" t="str">
        <f>IF(VLOOKUP(B1714,'[1]Current Slope List'!$A$29:$M$1904,1,FALSE)=B1714,"Y","N")</f>
        <v>Y</v>
      </c>
      <c r="D1714" s="5" t="str">
        <f>VLOOKUP(B1714,'[1]Current Slope List'!$A$29:$M$1904,2,FALSE)</f>
        <v>15NE-B/DT11</v>
      </c>
      <c r="E1714" s="5">
        <f>VLOOKUP(B1714,'[1]Current Slope List'!$A$29:$M$1904,3,FALSE)</f>
        <v>0</v>
      </c>
      <c r="F1714" s="6" t="str">
        <f t="shared" si="52"/>
        <v>WHOLE</v>
      </c>
      <c r="G1714" s="6" t="str">
        <f>VLOOKUP(B1714,'[1]Current Slope List'!$A$29:$M$1904,4,FALSE)</f>
        <v>WS&amp;L</v>
      </c>
      <c r="H1714" s="6" t="str">
        <f>VLOOKUP(B1714,'[1]Current Slope List'!$A$29:$M$1904,5,FALSE)</f>
        <v>S</v>
      </c>
      <c r="I1714" s="6" t="s">
        <v>2912</v>
      </c>
      <c r="K1714" s="6">
        <f>VLOOKUP(B1714,'[1]Current Slope List'!$A$29:$M$1904,11,FALSE)</f>
        <v>0</v>
      </c>
      <c r="L1714" s="5" t="s">
        <v>2988</v>
      </c>
      <c r="M1714" s="5" t="s">
        <v>2989</v>
      </c>
      <c r="N1714" s="5" t="s">
        <v>1725</v>
      </c>
      <c r="O1714" s="7" t="s">
        <v>49</v>
      </c>
      <c r="P1714" s="7">
        <v>45</v>
      </c>
      <c r="Q1714" s="7">
        <v>8</v>
      </c>
      <c r="R1714" s="7">
        <v>13</v>
      </c>
      <c r="S1714" s="7">
        <f>SUM(Q1714*R1714)</f>
        <v>104</v>
      </c>
      <c r="T1714" s="17">
        <v>0</v>
      </c>
      <c r="U1714" s="17">
        <v>0</v>
      </c>
      <c r="V1714" s="17">
        <v>0</v>
      </c>
      <c r="W1714" s="17">
        <v>1</v>
      </c>
      <c r="X1714" s="17">
        <v>0</v>
      </c>
      <c r="Y1714" s="6" t="s">
        <v>49</v>
      </c>
      <c r="Z1714" s="6" t="s">
        <v>49</v>
      </c>
      <c r="AA1714" s="9" t="s">
        <v>49</v>
      </c>
      <c r="AB1714" s="9" t="s">
        <v>49</v>
      </c>
      <c r="AC1714" s="9" t="s">
        <v>116</v>
      </c>
      <c r="AD1714" s="9" t="s">
        <v>116</v>
      </c>
      <c r="AE1714" s="9" t="s">
        <v>49</v>
      </c>
      <c r="AF1714" s="5">
        <v>1</v>
      </c>
      <c r="AG1714" s="10">
        <f>VLOOKUP(B1714,[1]NPRS!$A$29:$O$1904,10,FALSE)</f>
        <v>-1</v>
      </c>
      <c r="AH1714" s="5" t="s">
        <v>1728</v>
      </c>
      <c r="AI1714" s="6" t="str">
        <f>IF(VLOOKUP(B1714,'[1]intensive 2019'!$A$2:$E$145,1,TRUE)=B1714,"Y","N")</f>
        <v>N</v>
      </c>
      <c r="AJ1714" s="6" t="s">
        <v>50</v>
      </c>
      <c r="AL1714" s="6" t="s">
        <v>50</v>
      </c>
      <c r="AM1714" s="6" t="s">
        <v>50</v>
      </c>
      <c r="AN1714" s="6" t="s">
        <v>50</v>
      </c>
      <c r="AO1714" s="6" t="s">
        <v>50</v>
      </c>
      <c r="AP1714" s="6" t="s">
        <v>50</v>
      </c>
    </row>
    <row r="1715" spans="1:42" hidden="1">
      <c r="A1715" s="5">
        <v>1714</v>
      </c>
      <c r="B1715" s="5" t="s">
        <v>2992</v>
      </c>
      <c r="C1715" s="6" t="str">
        <f>IF(VLOOKUP(B1715,'[1]Current Slope List'!$A$29:$M$1904,1,FALSE)=B1715,"Y","N")</f>
        <v>Y</v>
      </c>
      <c r="D1715" s="5" t="str">
        <f>VLOOKUP(B1715,'[1]Current Slope List'!$A$29:$M$1904,2,FALSE)</f>
        <v>15NE-C/C423</v>
      </c>
      <c r="E1715" s="5">
        <f>VLOOKUP(B1715,'[1]Current Slope List'!$A$29:$M$1904,3,FALSE)</f>
        <v>0</v>
      </c>
      <c r="F1715" s="6" t="str">
        <f t="shared" si="52"/>
        <v>WHOLE</v>
      </c>
      <c r="G1715" s="6" t="str">
        <f>VLOOKUP(B1715,'[1]Current Slope List'!$A$29:$M$1904,4,FALSE)</f>
        <v>WS&amp;L</v>
      </c>
      <c r="H1715" s="6" t="str">
        <f>VLOOKUP(B1715,'[1]Current Slope List'!$A$29:$M$1904,5,FALSE)</f>
        <v>S</v>
      </c>
      <c r="I1715" s="6" t="s">
        <v>2912</v>
      </c>
      <c r="K1715" s="6">
        <f>VLOOKUP(B1715,'[1]Current Slope List'!$A$29:$M$1904,11,FALSE)</f>
        <v>0</v>
      </c>
      <c r="L1715" s="5" t="s">
        <v>2993</v>
      </c>
      <c r="M1715" s="5" t="s">
        <v>2994</v>
      </c>
      <c r="N1715" s="5" t="s">
        <v>1819</v>
      </c>
      <c r="O1715" s="7" t="s">
        <v>125</v>
      </c>
      <c r="P1715" s="7">
        <v>35</v>
      </c>
      <c r="Q1715" s="7">
        <v>3</v>
      </c>
      <c r="R1715" s="7">
        <v>30</v>
      </c>
      <c r="S1715" s="7">
        <f t="shared" si="53"/>
        <v>90</v>
      </c>
      <c r="T1715" s="17">
        <v>0</v>
      </c>
      <c r="U1715" s="17">
        <v>0.65</v>
      </c>
      <c r="V1715" s="17">
        <v>0</v>
      </c>
      <c r="W1715" s="17">
        <v>0.25</v>
      </c>
      <c r="X1715" s="17">
        <v>0.1</v>
      </c>
      <c r="Y1715" s="6" t="s">
        <v>61</v>
      </c>
      <c r="Z1715" s="6" t="s">
        <v>72</v>
      </c>
      <c r="AA1715" s="9" t="s">
        <v>116</v>
      </c>
      <c r="AB1715" s="9" t="s">
        <v>116</v>
      </c>
      <c r="AC1715" s="9" t="s">
        <v>116</v>
      </c>
      <c r="AD1715" s="9" t="s">
        <v>116</v>
      </c>
      <c r="AE1715" s="9" t="s">
        <v>49</v>
      </c>
      <c r="AF1715" s="5">
        <v>2</v>
      </c>
      <c r="AG1715" s="10">
        <f>VLOOKUP(B1715,[1]NPRS!$A$29:$O$1904,10,FALSE)</f>
        <v>0.56000000000000005</v>
      </c>
      <c r="AH1715" s="5" t="s">
        <v>1698</v>
      </c>
      <c r="AI1715" s="6" t="str">
        <f>IF(VLOOKUP(B1715,'[1]intensive 2019'!$A$2:$E$145,1,TRUE)=B1715,"Y","N")</f>
        <v>N</v>
      </c>
      <c r="AJ1715" s="6" t="s">
        <v>50</v>
      </c>
      <c r="AK1715" s="5">
        <v>3</v>
      </c>
      <c r="AL1715" s="6" t="s">
        <v>50</v>
      </c>
      <c r="AM1715" s="6" t="s">
        <v>50</v>
      </c>
      <c r="AN1715" s="6" t="s">
        <v>50</v>
      </c>
      <c r="AO1715" s="6" t="s">
        <v>50</v>
      </c>
      <c r="AP1715" s="6" t="s">
        <v>50</v>
      </c>
    </row>
    <row r="1716" spans="1:42" hidden="1">
      <c r="A1716" s="5">
        <v>1715</v>
      </c>
      <c r="B1716" s="5" t="s">
        <v>2995</v>
      </c>
      <c r="C1716" s="6" t="str">
        <f>IF(VLOOKUP(B1716,'[1]Current Slope List'!$A$29:$M$1904,1,FALSE)=B1716,"Y","N")</f>
        <v>Y</v>
      </c>
      <c r="D1716" s="5" t="str">
        <f>VLOOKUP(B1716,'[1]Current Slope List'!$A$29:$M$1904,2,FALSE)</f>
        <v>15NE-B/C304</v>
      </c>
      <c r="E1716" s="5" t="str">
        <f>VLOOKUP(B1716,'[1]Current Slope List'!$A$29:$M$1904,3,FALSE)</f>
        <v>1,2</v>
      </c>
      <c r="F1716" s="6" t="str">
        <f t="shared" si="52"/>
        <v>1,2</v>
      </c>
      <c r="G1716" s="6" t="str">
        <f>VLOOKUP(B1716,'[1]Current Slope List'!$A$29:$M$1904,4,FALSE)</f>
        <v>WS&amp;L</v>
      </c>
      <c r="H1716" s="6" t="str">
        <f>VLOOKUP(B1716,'[1]Current Slope List'!$A$29:$M$1904,5,FALSE)</f>
        <v>S</v>
      </c>
      <c r="I1716" s="6" t="s">
        <v>2912</v>
      </c>
      <c r="K1716" s="6">
        <f>VLOOKUP(B1716,'[1]Current Slope List'!$A$29:$M$1904,11,FALSE)</f>
        <v>0</v>
      </c>
      <c r="L1716" s="5" t="s">
        <v>2996</v>
      </c>
      <c r="M1716" s="5" t="s">
        <v>2997</v>
      </c>
      <c r="N1716" s="5" t="s">
        <v>2998</v>
      </c>
      <c r="O1716" s="7" t="s">
        <v>46</v>
      </c>
      <c r="P1716" s="7">
        <v>48</v>
      </c>
      <c r="Q1716" s="7">
        <v>3.3</v>
      </c>
      <c r="R1716" s="7">
        <v>45</v>
      </c>
      <c r="S1716" s="7">
        <f t="shared" si="53"/>
        <v>148.5</v>
      </c>
      <c r="T1716" s="17">
        <v>0.3</v>
      </c>
      <c r="U1716" s="17">
        <v>0.5</v>
      </c>
      <c r="V1716" s="17">
        <v>0</v>
      </c>
      <c r="W1716" s="17">
        <v>0.2</v>
      </c>
      <c r="X1716" s="17">
        <v>0</v>
      </c>
      <c r="Y1716" s="6" t="s">
        <v>61</v>
      </c>
      <c r="Z1716" s="6" t="s">
        <v>62</v>
      </c>
      <c r="AA1716" s="9" t="s">
        <v>116</v>
      </c>
      <c r="AB1716" s="9" t="s">
        <v>116</v>
      </c>
      <c r="AC1716" s="9" t="s">
        <v>116</v>
      </c>
      <c r="AD1716" s="9" t="s">
        <v>116</v>
      </c>
      <c r="AE1716" s="9" t="s">
        <v>49</v>
      </c>
      <c r="AF1716" s="5">
        <v>2</v>
      </c>
      <c r="AG1716" s="10">
        <f>VLOOKUP(B1716,[1]NPRS!$A$29:$O$1904,10,FALSE)</f>
        <v>0.91</v>
      </c>
      <c r="AH1716" s="5" t="s">
        <v>1698</v>
      </c>
      <c r="AI1716" s="6" t="str">
        <f>IF(VLOOKUP(B1716,'[1]intensive 2019'!$A$2:$E$145,1,TRUE)=B1716,"Y","N")</f>
        <v>N</v>
      </c>
      <c r="AJ1716" s="6" t="s">
        <v>50</v>
      </c>
      <c r="AK1716" s="5">
        <v>2</v>
      </c>
      <c r="AL1716" s="6" t="s">
        <v>50</v>
      </c>
      <c r="AM1716" s="6" t="s">
        <v>50</v>
      </c>
      <c r="AN1716" s="6" t="s">
        <v>50</v>
      </c>
      <c r="AO1716" s="6" t="s">
        <v>50</v>
      </c>
      <c r="AP1716" s="6" t="s">
        <v>50</v>
      </c>
    </row>
    <row r="1717" spans="1:42" hidden="1">
      <c r="A1717" s="5">
        <v>1716</v>
      </c>
      <c r="B1717" s="5" t="s">
        <v>2999</v>
      </c>
      <c r="C1717" s="6" t="str">
        <f>IF(VLOOKUP(B1717,'[1]Current Slope List'!$A$29:$M$1904,1,FALSE)=B1717,"Y","N")</f>
        <v>Y</v>
      </c>
      <c r="D1717" s="5" t="str">
        <f>VLOOKUP(B1717,'[1]Current Slope List'!$A$29:$M$1904,2,FALSE)</f>
        <v>15NE-A/CR753</v>
      </c>
      <c r="E1717" s="5">
        <f>VLOOKUP(B1717,'[1]Current Slope List'!$A$29:$M$1904,3,FALSE)</f>
        <v>0</v>
      </c>
      <c r="F1717" s="6" t="str">
        <f t="shared" si="52"/>
        <v>WHOLE</v>
      </c>
      <c r="G1717" s="6" t="str">
        <f>VLOOKUP(B1717,'[1]Current Slope List'!$A$29:$M$1904,4,FALSE)</f>
        <v>WS&amp;L</v>
      </c>
      <c r="H1717" s="6" t="str">
        <f>VLOOKUP(B1717,'[1]Current Slope List'!$A$29:$M$1904,5,FALSE)</f>
        <v>S</v>
      </c>
      <c r="I1717" s="6" t="s">
        <v>2912</v>
      </c>
      <c r="K1717" s="6">
        <f>VLOOKUP(B1717,'[1]Current Slope List'!$A$29:$M$1904,11,FALSE)</f>
        <v>0</v>
      </c>
      <c r="L1717" s="5" t="s">
        <v>3000</v>
      </c>
      <c r="M1717" s="5" t="s">
        <v>3001</v>
      </c>
      <c r="N1717" s="5" t="s">
        <v>1697</v>
      </c>
      <c r="O1717" s="7" t="s">
        <v>46</v>
      </c>
      <c r="P1717" s="7">
        <v>40</v>
      </c>
      <c r="Q1717" s="7">
        <v>4.5</v>
      </c>
      <c r="R1717" s="7">
        <v>12</v>
      </c>
      <c r="S1717" s="7">
        <f t="shared" si="53"/>
        <v>54</v>
      </c>
      <c r="T1717" s="17">
        <v>0</v>
      </c>
      <c r="U1717" s="17">
        <v>0.5</v>
      </c>
      <c r="V1717" s="17">
        <v>0.5</v>
      </c>
      <c r="W1717" s="17">
        <v>0</v>
      </c>
      <c r="X1717" s="17">
        <v>0</v>
      </c>
      <c r="Y1717" s="6" t="s">
        <v>61</v>
      </c>
      <c r="Z1717" s="6" t="s">
        <v>62</v>
      </c>
      <c r="AA1717" s="9" t="s">
        <v>196</v>
      </c>
      <c r="AB1717" s="9" t="s">
        <v>369</v>
      </c>
      <c r="AC1717" s="9" t="s">
        <v>121</v>
      </c>
      <c r="AD1717" s="9" t="s">
        <v>56</v>
      </c>
      <c r="AE1717" s="9" t="s">
        <v>72</v>
      </c>
      <c r="AF1717" s="5">
        <v>3</v>
      </c>
      <c r="AG1717" s="10">
        <f>VLOOKUP(B1717,[1]NPRS!$A$29:$O$1904,10,FALSE)</f>
        <v>0</v>
      </c>
      <c r="AH1717" s="5" t="s">
        <v>1698</v>
      </c>
      <c r="AI1717" s="6" t="str">
        <f>IF(VLOOKUP(B1717,'[1]intensive 2019'!$A$2:$E$145,1,TRUE)=B1717,"Y","N")</f>
        <v>N</v>
      </c>
      <c r="AJ1717" s="6" t="s">
        <v>50</v>
      </c>
      <c r="AK1717" s="5">
        <v>3</v>
      </c>
      <c r="AL1717" s="6" t="s">
        <v>50</v>
      </c>
      <c r="AM1717" s="6" t="s">
        <v>50</v>
      </c>
      <c r="AN1717" s="6" t="s">
        <v>50</v>
      </c>
      <c r="AO1717" s="6" t="s">
        <v>50</v>
      </c>
      <c r="AP1717" s="6" t="s">
        <v>50</v>
      </c>
    </row>
    <row r="1718" spans="1:42" hidden="1">
      <c r="A1718" s="5">
        <v>1717</v>
      </c>
      <c r="B1718" s="5" t="s">
        <v>3002</v>
      </c>
      <c r="C1718" s="6" t="str">
        <f>IF(VLOOKUP(B1718,'[1]Current Slope List'!$A$29:$M$1904,1,FALSE)=B1718,"Y","N")</f>
        <v>Y</v>
      </c>
      <c r="D1718" s="5" t="str">
        <f>VLOOKUP(B1718,'[1]Current Slope List'!$A$29:$M$1904,2,FALSE)</f>
        <v>11SE-C/C740</v>
      </c>
      <c r="E1718" s="5">
        <f>VLOOKUP(B1718,'[1]Current Slope List'!$A$29:$M$1904,3,FALSE)</f>
        <v>0</v>
      </c>
      <c r="F1718" s="6" t="str">
        <f t="shared" si="52"/>
        <v>WHOLE</v>
      </c>
      <c r="G1718" s="6" t="str">
        <f>VLOOKUP(B1718,'[1]Current Slope List'!$A$29:$M$1904,4,FALSE)</f>
        <v>WS&amp;L</v>
      </c>
      <c r="H1718" s="6" t="str">
        <f>VLOOKUP(B1718,'[1]Current Slope List'!$A$29:$M$1904,5,FALSE)</f>
        <v>S</v>
      </c>
      <c r="I1718" s="6" t="s">
        <v>2912</v>
      </c>
      <c r="K1718" s="6">
        <f>VLOOKUP(B1718,'[1]Current Slope List'!$A$29:$M$1904,11,FALSE)</f>
        <v>0</v>
      </c>
      <c r="L1718" s="5" t="s">
        <v>3003</v>
      </c>
      <c r="M1718" s="5" t="s">
        <v>3004</v>
      </c>
      <c r="N1718" s="5" t="s">
        <v>1697</v>
      </c>
      <c r="O1718" s="7" t="s">
        <v>125</v>
      </c>
      <c r="P1718" s="7">
        <v>40</v>
      </c>
      <c r="Q1718" s="7">
        <v>3.2</v>
      </c>
      <c r="R1718" s="7">
        <v>29</v>
      </c>
      <c r="S1718" s="7">
        <f t="shared" si="53"/>
        <v>92.800000000000011</v>
      </c>
      <c r="T1718" s="17">
        <v>0</v>
      </c>
      <c r="U1718" s="17">
        <v>1</v>
      </c>
      <c r="V1718" s="17">
        <v>0</v>
      </c>
      <c r="W1718" s="17">
        <v>0</v>
      </c>
      <c r="X1718" s="17">
        <v>0</v>
      </c>
      <c r="Y1718" s="6" t="s">
        <v>1701</v>
      </c>
      <c r="Z1718" s="6" t="s">
        <v>62</v>
      </c>
      <c r="AA1718" s="9" t="s">
        <v>116</v>
      </c>
      <c r="AB1718" s="9" t="s">
        <v>116</v>
      </c>
      <c r="AC1718" s="9" t="s">
        <v>116</v>
      </c>
      <c r="AD1718" s="9" t="s">
        <v>116</v>
      </c>
      <c r="AE1718" s="9" t="s">
        <v>49</v>
      </c>
      <c r="AF1718" s="5">
        <v>2</v>
      </c>
      <c r="AG1718" s="10">
        <f>VLOOKUP(B1718,[1]NPRS!$A$29:$O$1904,10,FALSE)</f>
        <v>9.0900000000000009E-3</v>
      </c>
      <c r="AH1718" s="5" t="s">
        <v>1698</v>
      </c>
      <c r="AI1718" s="6" t="str">
        <f>IF(VLOOKUP(B1718,'[1]intensive 2019'!$A$2:$E$145,1,TRUE)=B1718,"Y","N")</f>
        <v>N</v>
      </c>
      <c r="AJ1718" s="6" t="s">
        <v>50</v>
      </c>
      <c r="AK1718" s="5">
        <v>6</v>
      </c>
      <c r="AL1718" s="6" t="s">
        <v>50</v>
      </c>
      <c r="AM1718" s="6" t="s">
        <v>50</v>
      </c>
      <c r="AN1718" s="6" t="s">
        <v>50</v>
      </c>
      <c r="AO1718" s="6" t="s">
        <v>50</v>
      </c>
      <c r="AP1718" s="6" t="s">
        <v>50</v>
      </c>
    </row>
    <row r="1719" spans="1:42" hidden="1">
      <c r="A1719" s="5">
        <v>1718</v>
      </c>
      <c r="B1719" s="5" t="s">
        <v>3005</v>
      </c>
      <c r="C1719" s="6" t="str">
        <f>IF(VLOOKUP(B1719,'[1]Current Slope List'!$A$29:$M$1904,1,FALSE)=B1719,"Y","N")</f>
        <v>Y</v>
      </c>
      <c r="D1719" s="5" t="str">
        <f>VLOOKUP(B1719,'[1]Current Slope List'!$A$29:$M$1904,2,FALSE)</f>
        <v>11SE-A/F435</v>
      </c>
      <c r="E1719" s="5">
        <f>VLOOKUP(B1719,'[1]Current Slope List'!$A$29:$M$1904,3,FALSE)</f>
        <v>0</v>
      </c>
      <c r="F1719" s="6" t="str">
        <f t="shared" si="52"/>
        <v>WHOLE</v>
      </c>
      <c r="G1719" s="6" t="str">
        <f>VLOOKUP(B1719,'[1]Current Slope List'!$A$29:$M$1904,4,FALSE)</f>
        <v>E</v>
      </c>
      <c r="H1719" s="6" t="str">
        <f>VLOOKUP(B1719,'[1]Current Slope List'!$A$29:$M$1904,5,FALSE)</f>
        <v>NP&amp;CB</v>
      </c>
      <c r="I1719" s="6" t="s">
        <v>2912</v>
      </c>
      <c r="K1719" s="6">
        <f>VLOOKUP(B1719,'[1]Current Slope List'!$A$29:$M$1904,11,FALSE)</f>
        <v>0</v>
      </c>
      <c r="L1719" s="5" t="s">
        <v>3006</v>
      </c>
      <c r="M1719" s="5" t="s">
        <v>2130</v>
      </c>
      <c r="N1719" s="5" t="s">
        <v>1711</v>
      </c>
      <c r="O1719" s="7" t="s">
        <v>46</v>
      </c>
      <c r="P1719" s="7">
        <v>42</v>
      </c>
      <c r="Q1719" s="7">
        <v>19</v>
      </c>
      <c r="R1719" s="7">
        <v>190</v>
      </c>
      <c r="S1719" s="7">
        <f t="shared" si="53"/>
        <v>3610</v>
      </c>
      <c r="T1719" s="17">
        <v>0</v>
      </c>
      <c r="U1719" s="17">
        <v>1</v>
      </c>
      <c r="V1719" s="17">
        <v>0</v>
      </c>
      <c r="W1719" s="17">
        <v>0</v>
      </c>
      <c r="X1719" s="17">
        <v>0</v>
      </c>
      <c r="Y1719" s="6" t="s">
        <v>61</v>
      </c>
      <c r="Z1719" s="6" t="s">
        <v>62</v>
      </c>
      <c r="AA1719" s="9" t="s">
        <v>116</v>
      </c>
      <c r="AB1719" s="9" t="s">
        <v>116</v>
      </c>
      <c r="AC1719" s="9" t="s">
        <v>116</v>
      </c>
      <c r="AD1719" s="9" t="s">
        <v>116</v>
      </c>
      <c r="AE1719" s="9" t="s">
        <v>49</v>
      </c>
      <c r="AF1719" s="5">
        <v>1</v>
      </c>
      <c r="AG1719" s="10">
        <f>VLOOKUP(B1719,[1]NPRS!$A$29:$O$1904,10,FALSE)</f>
        <v>0</v>
      </c>
      <c r="AH1719" s="5" t="s">
        <v>1698</v>
      </c>
      <c r="AI1719" s="6" t="str">
        <f>IF(VLOOKUP(B1719,'[1]intensive 2019'!$A$2:$E$145,1,TRUE)=B1719,"Y","N")</f>
        <v>N</v>
      </c>
      <c r="AJ1719" s="6" t="s">
        <v>50</v>
      </c>
      <c r="AL1719" s="6" t="s">
        <v>50</v>
      </c>
      <c r="AM1719" s="6" t="s">
        <v>50</v>
      </c>
      <c r="AN1719" s="6" t="s">
        <v>50</v>
      </c>
      <c r="AO1719" s="6" t="s">
        <v>50</v>
      </c>
      <c r="AP1719" s="6" t="s">
        <v>50</v>
      </c>
    </row>
    <row r="1720" spans="1:42" hidden="1">
      <c r="A1720" s="5">
        <v>1719</v>
      </c>
      <c r="B1720" s="5" t="s">
        <v>3007</v>
      </c>
      <c r="C1720" s="6" t="str">
        <f>IF(VLOOKUP(B1720,'[1]Current Slope List'!$A$29:$M$1904,1,FALSE)=B1720,"Y","N")</f>
        <v>Y</v>
      </c>
      <c r="D1720" s="5" t="str">
        <f>VLOOKUP(B1720,'[1]Current Slope List'!$A$29:$M$1904,2,FALSE)</f>
        <v>11SE-A/C331</v>
      </c>
      <c r="E1720" s="5" t="str">
        <f>VLOOKUP(B1720,'[1]Current Slope List'!$A$29:$M$1904,3,FALSE)</f>
        <v>1,2</v>
      </c>
      <c r="F1720" s="6" t="str">
        <f t="shared" si="52"/>
        <v>1,2</v>
      </c>
      <c r="G1720" s="6" t="str">
        <f>VLOOKUP(B1720,'[1]Current Slope List'!$A$29:$M$1904,4,FALSE)</f>
        <v>E</v>
      </c>
      <c r="H1720" s="6" t="str">
        <f>VLOOKUP(B1720,'[1]Current Slope List'!$A$29:$M$1904,5,FALSE)</f>
        <v>NP&amp;CB</v>
      </c>
      <c r="I1720" s="6" t="s">
        <v>3008</v>
      </c>
      <c r="K1720" s="6" t="str">
        <f>VLOOKUP(B1720,'[1]Current Slope List'!$A$29:$M$1904,11,FALSE)</f>
        <v>TinHau</v>
      </c>
      <c r="L1720" s="5" t="s">
        <v>3009</v>
      </c>
      <c r="M1720" s="5" t="s">
        <v>3010</v>
      </c>
      <c r="N1720" s="5" t="s">
        <v>1795</v>
      </c>
      <c r="O1720" s="7" t="s">
        <v>125</v>
      </c>
      <c r="P1720" s="7">
        <v>60</v>
      </c>
      <c r="Q1720" s="7">
        <v>3</v>
      </c>
      <c r="R1720" s="7">
        <v>70</v>
      </c>
      <c r="S1720" s="7">
        <f t="shared" si="53"/>
        <v>210</v>
      </c>
      <c r="T1720" s="17">
        <v>0</v>
      </c>
      <c r="U1720" s="17">
        <v>1</v>
      </c>
      <c r="V1720" s="17">
        <v>0</v>
      </c>
      <c r="W1720" s="17">
        <v>0</v>
      </c>
      <c r="X1720" s="17">
        <v>0</v>
      </c>
      <c r="Y1720" s="6" t="s">
        <v>61</v>
      </c>
      <c r="Z1720" s="6" t="s">
        <v>62</v>
      </c>
      <c r="AA1720" s="9" t="s">
        <v>116</v>
      </c>
      <c r="AB1720" s="9" t="s">
        <v>116</v>
      </c>
      <c r="AC1720" s="9" t="s">
        <v>116</v>
      </c>
      <c r="AD1720" s="9" t="s">
        <v>116</v>
      </c>
      <c r="AE1720" s="9" t="s">
        <v>49</v>
      </c>
      <c r="AF1720" s="5">
        <v>2</v>
      </c>
      <c r="AG1720" s="10">
        <f>VLOOKUP(B1720,[1]NPRS!$A$29:$O$1904,10,FALSE)</f>
        <v>0.55000000000000004</v>
      </c>
      <c r="AH1720" s="5" t="s">
        <v>1698</v>
      </c>
      <c r="AI1720" s="6" t="str">
        <f>IF(VLOOKUP(B1720,'[1]intensive 2019'!$A$2:$E$145,1,TRUE)=B1720,"Y","N")</f>
        <v>N</v>
      </c>
      <c r="AJ1720" s="6" t="s">
        <v>50</v>
      </c>
      <c r="AK1720" s="5">
        <v>12</v>
      </c>
      <c r="AL1720" s="6" t="s">
        <v>50</v>
      </c>
      <c r="AM1720" s="6" t="s">
        <v>50</v>
      </c>
      <c r="AN1720" s="6" t="s">
        <v>50</v>
      </c>
      <c r="AO1720" s="6" t="s">
        <v>50</v>
      </c>
      <c r="AP1720" s="6" t="s">
        <v>50</v>
      </c>
    </row>
    <row r="1721" spans="1:42" hidden="1">
      <c r="A1721" s="5">
        <v>1720</v>
      </c>
      <c r="B1721" s="5" t="s">
        <v>3011</v>
      </c>
      <c r="C1721" s="6" t="str">
        <f>IF(VLOOKUP(B1721,'[1]Current Slope List'!$A$29:$M$1904,1,FALSE)=B1721,"Y","N")</f>
        <v>Y</v>
      </c>
      <c r="D1721" s="5" t="str">
        <f>VLOOKUP(B1721,'[1]Current Slope List'!$A$29:$M$1904,2,FALSE)</f>
        <v>11SE-A/C388</v>
      </c>
      <c r="E1721" s="5" t="str">
        <f>VLOOKUP(B1721,'[1]Current Slope List'!$A$29:$M$1904,3,FALSE)</f>
        <v>1,2</v>
      </c>
      <c r="F1721" s="6" t="str">
        <f t="shared" si="52"/>
        <v>1,2</v>
      </c>
      <c r="G1721" s="6" t="str">
        <f>VLOOKUP(B1721,'[1]Current Slope List'!$A$29:$M$1904,4,FALSE)</f>
        <v>E</v>
      </c>
      <c r="H1721" s="6" t="str">
        <f>VLOOKUP(B1721,'[1]Current Slope List'!$A$29:$M$1904,5,FALSE)</f>
        <v>NP&amp;CB</v>
      </c>
      <c r="I1721" s="6" t="s">
        <v>3008</v>
      </c>
      <c r="K1721" s="6" t="str">
        <f>VLOOKUP(B1721,'[1]Current Slope List'!$A$29:$M$1904,11,FALSE)</f>
        <v>NorthPoint</v>
      </c>
      <c r="L1721" s="5" t="s">
        <v>3009</v>
      </c>
      <c r="M1721" s="5" t="s">
        <v>3010</v>
      </c>
      <c r="N1721" s="5" t="s">
        <v>1697</v>
      </c>
      <c r="O1721" s="7" t="s">
        <v>46</v>
      </c>
      <c r="P1721" s="7">
        <v>35</v>
      </c>
      <c r="Q1721" s="7">
        <v>26</v>
      </c>
      <c r="R1721" s="7">
        <v>75</v>
      </c>
      <c r="S1721" s="7">
        <f t="shared" si="53"/>
        <v>1950</v>
      </c>
      <c r="T1721" s="17">
        <v>0</v>
      </c>
      <c r="U1721" s="17">
        <v>1</v>
      </c>
      <c r="V1721" s="17">
        <v>0</v>
      </c>
      <c r="W1721" s="17">
        <v>0</v>
      </c>
      <c r="X1721" s="17">
        <v>0</v>
      </c>
      <c r="Y1721" s="6" t="s">
        <v>61</v>
      </c>
      <c r="Z1721" s="6" t="s">
        <v>62</v>
      </c>
      <c r="AA1721" s="9" t="s">
        <v>116</v>
      </c>
      <c r="AB1721" s="9" t="s">
        <v>116</v>
      </c>
      <c r="AC1721" s="9" t="s">
        <v>116</v>
      </c>
      <c r="AD1721" s="9" t="s">
        <v>49</v>
      </c>
      <c r="AE1721" s="9" t="s">
        <v>49</v>
      </c>
      <c r="AF1721" s="5">
        <v>3</v>
      </c>
      <c r="AG1721" s="10">
        <f>VLOOKUP(B1721,[1]NPRS!$A$29:$O$1904,10,FALSE)</f>
        <v>0</v>
      </c>
      <c r="AH1721" s="5" t="s">
        <v>1698</v>
      </c>
      <c r="AI1721" s="6" t="str">
        <f>IF(VLOOKUP(B1721,'[1]intensive 2019'!$A$2:$E$145,1,TRUE)=B1721,"Y","N")</f>
        <v>N</v>
      </c>
      <c r="AJ1721" s="6" t="s">
        <v>50</v>
      </c>
      <c r="AK1721" s="5">
        <v>20</v>
      </c>
      <c r="AL1721" s="6" t="s">
        <v>50</v>
      </c>
      <c r="AM1721" s="6" t="s">
        <v>50</v>
      </c>
      <c r="AN1721" s="6" t="s">
        <v>50</v>
      </c>
      <c r="AO1721" s="6" t="s">
        <v>50</v>
      </c>
      <c r="AP1721" s="6" t="s">
        <v>50</v>
      </c>
    </row>
    <row r="1722" spans="1:42" hidden="1">
      <c r="A1722" s="5">
        <v>1721</v>
      </c>
      <c r="B1722" s="5" t="s">
        <v>3012</v>
      </c>
      <c r="C1722" s="6" t="str">
        <f>IF(VLOOKUP(B1722,'[1]Current Slope List'!$A$29:$M$1904,1,FALSE)=B1722,"Y","N")</f>
        <v>Y</v>
      </c>
      <c r="D1722" s="5" t="str">
        <f>VLOOKUP(B1722,'[1]Current Slope List'!$A$29:$M$1904,2,FALSE)</f>
        <v>11SE-A/FR235</v>
      </c>
      <c r="E1722" s="5">
        <f>VLOOKUP(B1722,'[1]Current Slope List'!$A$29:$M$1904,3,FALSE)</f>
        <v>0</v>
      </c>
      <c r="F1722" s="6" t="str">
        <f t="shared" si="52"/>
        <v>WHOLE</v>
      </c>
      <c r="G1722" s="6" t="str">
        <f>VLOOKUP(B1722,'[1]Current Slope List'!$A$29:$M$1904,4,FALSE)</f>
        <v>E</v>
      </c>
      <c r="H1722" s="6" t="str">
        <f>VLOOKUP(B1722,'[1]Current Slope List'!$A$29:$M$1904,5,FALSE)</f>
        <v>NP&amp;CB</v>
      </c>
      <c r="I1722" s="6" t="s">
        <v>3008</v>
      </c>
      <c r="K1722" s="6" t="str">
        <f>VLOOKUP(B1722,'[1]Current Slope List'!$A$29:$M$1904,11,FALSE)</f>
        <v>TinHau</v>
      </c>
      <c r="L1722" s="5" t="s">
        <v>3009</v>
      </c>
      <c r="M1722" s="5" t="s">
        <v>3010</v>
      </c>
      <c r="N1722" s="5" t="s">
        <v>1697</v>
      </c>
      <c r="O1722" s="7" t="s">
        <v>46</v>
      </c>
      <c r="P1722" s="7">
        <v>25</v>
      </c>
      <c r="Q1722" s="7">
        <v>4.9000000000000004</v>
      </c>
      <c r="R1722" s="7">
        <v>45</v>
      </c>
      <c r="S1722" s="7">
        <f t="shared" si="53"/>
        <v>220.50000000000003</v>
      </c>
      <c r="T1722" s="17">
        <v>0</v>
      </c>
      <c r="U1722" s="17">
        <v>1</v>
      </c>
      <c r="V1722" s="17">
        <v>0</v>
      </c>
      <c r="W1722" s="17">
        <v>0</v>
      </c>
      <c r="X1722" s="17">
        <v>0</v>
      </c>
      <c r="Y1722" s="6" t="s">
        <v>61</v>
      </c>
      <c r="Z1722" s="6" t="s">
        <v>62</v>
      </c>
      <c r="AA1722" s="9" t="s">
        <v>346</v>
      </c>
      <c r="AB1722" s="9" t="s">
        <v>551</v>
      </c>
      <c r="AC1722" s="9" t="s">
        <v>121</v>
      </c>
      <c r="AD1722" s="9" t="s">
        <v>56</v>
      </c>
      <c r="AE1722" s="9" t="s">
        <v>72</v>
      </c>
      <c r="AF1722" s="5">
        <v>3</v>
      </c>
      <c r="AG1722" s="10">
        <f>VLOOKUP(B1722,[1]NPRS!$A$29:$O$1904,10,FALSE)</f>
        <v>0</v>
      </c>
      <c r="AH1722" s="5" t="s">
        <v>1698</v>
      </c>
      <c r="AI1722" s="6" t="str">
        <f>IF(VLOOKUP(B1722,'[1]intensive 2019'!$A$2:$E$145,1,TRUE)=B1722,"Y","N")</f>
        <v>N</v>
      </c>
      <c r="AJ1722" s="6" t="s">
        <v>50</v>
      </c>
      <c r="AK1722" s="5">
        <v>32</v>
      </c>
      <c r="AL1722" s="6" t="s">
        <v>50</v>
      </c>
      <c r="AM1722" s="6" t="s">
        <v>50</v>
      </c>
      <c r="AN1722" s="6" t="s">
        <v>50</v>
      </c>
      <c r="AO1722" s="6" t="s">
        <v>50</v>
      </c>
      <c r="AP1722" s="6" t="s">
        <v>50</v>
      </c>
    </row>
    <row r="1723" spans="1:42" hidden="1">
      <c r="A1723" s="5">
        <v>1722</v>
      </c>
      <c r="B1723" s="5" t="s">
        <v>3013</v>
      </c>
      <c r="C1723" s="6" t="str">
        <f>IF(VLOOKUP(B1723,'[1]Current Slope List'!$A$29:$M$1904,1,FALSE)=B1723,"Y","N")</f>
        <v>Y</v>
      </c>
      <c r="D1723" s="5" t="str">
        <f>VLOOKUP(B1723,'[1]Current Slope List'!$A$29:$M$1904,2,FALSE)</f>
        <v>11SE-A/F92</v>
      </c>
      <c r="E1723" s="5" t="str">
        <f>VLOOKUP(B1723,'[1]Current Slope List'!$A$29:$M$1904,3,FALSE)</f>
        <v>1,2</v>
      </c>
      <c r="F1723" s="6" t="str">
        <f t="shared" si="52"/>
        <v>1,2</v>
      </c>
      <c r="G1723" s="6" t="str">
        <f>VLOOKUP(B1723,'[1]Current Slope List'!$A$29:$M$1904,4,FALSE)</f>
        <v>E</v>
      </c>
      <c r="H1723" s="6" t="str">
        <f>VLOOKUP(B1723,'[1]Current Slope List'!$A$29:$M$1904,5,FALSE)</f>
        <v>NP&amp;CB</v>
      </c>
      <c r="I1723" s="6" t="s">
        <v>3008</v>
      </c>
      <c r="K1723" s="6" t="str">
        <f>VLOOKUP(B1723,'[1]Current Slope List'!$A$29:$M$1904,11,FALSE)</f>
        <v>TinHau</v>
      </c>
      <c r="L1723" s="5" t="s">
        <v>3009</v>
      </c>
      <c r="M1723" s="5" t="s">
        <v>3010</v>
      </c>
      <c r="N1723" s="5" t="s">
        <v>1823</v>
      </c>
      <c r="O1723" s="7" t="s">
        <v>125</v>
      </c>
      <c r="P1723" s="7">
        <v>30</v>
      </c>
      <c r="Q1723" s="7">
        <v>9</v>
      </c>
      <c r="R1723" s="7">
        <v>45</v>
      </c>
      <c r="S1723" s="7">
        <f t="shared" si="53"/>
        <v>405</v>
      </c>
      <c r="T1723" s="17">
        <v>0</v>
      </c>
      <c r="U1723" s="17">
        <v>0.9</v>
      </c>
      <c r="V1723" s="17">
        <v>0</v>
      </c>
      <c r="W1723" s="17">
        <v>0.1</v>
      </c>
      <c r="X1723" s="17">
        <v>0</v>
      </c>
      <c r="Y1723" s="6" t="s">
        <v>1701</v>
      </c>
      <c r="Z1723" s="6" t="s">
        <v>62</v>
      </c>
      <c r="AA1723" s="9" t="s">
        <v>116</v>
      </c>
      <c r="AB1723" s="9" t="s">
        <v>116</v>
      </c>
      <c r="AC1723" s="9" t="s">
        <v>116</v>
      </c>
      <c r="AD1723" s="9" t="s">
        <v>116</v>
      </c>
      <c r="AE1723" s="9" t="s">
        <v>49</v>
      </c>
      <c r="AF1723" s="5">
        <v>2</v>
      </c>
      <c r="AG1723" s="10">
        <f>VLOOKUP(B1723,[1]NPRS!$A$29:$O$1904,10,FALSE)</f>
        <v>0</v>
      </c>
      <c r="AH1723" s="5" t="s">
        <v>1698</v>
      </c>
      <c r="AI1723" s="6" t="str">
        <f>IF(VLOOKUP(B1723,'[1]intensive 2019'!$A$2:$E$145,1,TRUE)=B1723,"Y","N")</f>
        <v>N</v>
      </c>
      <c r="AJ1723" s="6" t="s">
        <v>50</v>
      </c>
      <c r="AK1723" s="5">
        <v>38</v>
      </c>
      <c r="AL1723" s="6" t="s">
        <v>50</v>
      </c>
      <c r="AM1723" s="6" t="s">
        <v>50</v>
      </c>
      <c r="AN1723" s="6" t="s">
        <v>50</v>
      </c>
      <c r="AO1723" s="6" t="s">
        <v>50</v>
      </c>
      <c r="AP1723" s="6" t="s">
        <v>50</v>
      </c>
    </row>
    <row r="1724" spans="1:42" hidden="1">
      <c r="A1724" s="5">
        <v>1723</v>
      </c>
      <c r="B1724" s="5" t="s">
        <v>3014</v>
      </c>
      <c r="C1724" s="6" t="str">
        <f>IF(VLOOKUP(B1724,'[1]Current Slope List'!$A$29:$M$1904,1,FALSE)=B1724,"Y","N")</f>
        <v>Y</v>
      </c>
      <c r="D1724" s="5" t="str">
        <f>VLOOKUP(B1724,'[1]Current Slope List'!$A$29:$M$1904,2,FALSE)</f>
        <v>11SE-A/F155</v>
      </c>
      <c r="E1724" s="5">
        <f>VLOOKUP(B1724,'[1]Current Slope List'!$A$29:$M$1904,3,FALSE)</f>
        <v>0</v>
      </c>
      <c r="F1724" s="6" t="str">
        <f t="shared" si="52"/>
        <v>WHOLE</v>
      </c>
      <c r="G1724" s="6" t="str">
        <f>VLOOKUP(B1724,'[1]Current Slope List'!$A$29:$M$1904,4,FALSE)</f>
        <v>E</v>
      </c>
      <c r="H1724" s="6" t="str">
        <f>VLOOKUP(B1724,'[1]Current Slope List'!$A$29:$M$1904,5,FALSE)</f>
        <v>NP&amp;CB</v>
      </c>
      <c r="I1724" s="6" t="s">
        <v>3008</v>
      </c>
      <c r="K1724" s="6" t="str">
        <f>VLOOKUP(B1724,'[1]Current Slope List'!$A$29:$M$1904,11,FALSE)</f>
        <v>TinHau</v>
      </c>
      <c r="L1724" s="5" t="s">
        <v>3015</v>
      </c>
      <c r="M1724" s="5" t="s">
        <v>3016</v>
      </c>
      <c r="N1724" s="5" t="s">
        <v>1697</v>
      </c>
      <c r="O1724" s="7" t="s">
        <v>46</v>
      </c>
      <c r="P1724" s="7">
        <v>32</v>
      </c>
      <c r="Q1724" s="7">
        <v>5.4</v>
      </c>
      <c r="R1724" s="7">
        <v>2</v>
      </c>
      <c r="S1724" s="7">
        <f t="shared" si="53"/>
        <v>10.8</v>
      </c>
      <c r="T1724" s="17">
        <v>0</v>
      </c>
      <c r="U1724" s="17">
        <v>0.75</v>
      </c>
      <c r="V1724" s="17">
        <v>0</v>
      </c>
      <c r="W1724" s="17">
        <v>0</v>
      </c>
      <c r="X1724" s="17">
        <v>0.25</v>
      </c>
      <c r="Y1724" s="6" t="s">
        <v>61</v>
      </c>
      <c r="Z1724" s="6" t="s">
        <v>62</v>
      </c>
      <c r="AA1724" s="9" t="s">
        <v>116</v>
      </c>
      <c r="AB1724" s="9" t="s">
        <v>116</v>
      </c>
      <c r="AC1724" s="9" t="s">
        <v>116</v>
      </c>
      <c r="AD1724" s="9" t="s">
        <v>116</v>
      </c>
      <c r="AE1724" s="9" t="s">
        <v>49</v>
      </c>
      <c r="AF1724" s="5">
        <v>2</v>
      </c>
      <c r="AG1724" s="10">
        <f>VLOOKUP(B1724,[1]NPRS!$A$29:$O$1904,10,FALSE)</f>
        <v>7.0000000000000007E-2</v>
      </c>
      <c r="AH1724" s="5" t="s">
        <v>1698</v>
      </c>
      <c r="AI1724" s="6" t="str">
        <f>IF(VLOOKUP(B1724,'[1]intensive 2019'!$A$2:$E$145,1,TRUE)=B1724,"Y","N")</f>
        <v>N</v>
      </c>
      <c r="AJ1724" s="6" t="s">
        <v>50</v>
      </c>
      <c r="AK1724" s="5">
        <v>1</v>
      </c>
      <c r="AL1724" s="6" t="s">
        <v>50</v>
      </c>
      <c r="AM1724" s="6" t="s">
        <v>50</v>
      </c>
      <c r="AN1724" s="6" t="s">
        <v>50</v>
      </c>
      <c r="AO1724" s="6" t="s">
        <v>50</v>
      </c>
      <c r="AP1724" s="6" t="s">
        <v>50</v>
      </c>
    </row>
    <row r="1725" spans="1:42" hidden="1">
      <c r="A1725" s="5">
        <v>1724</v>
      </c>
      <c r="B1725" s="5" t="s">
        <v>3017</v>
      </c>
      <c r="C1725" s="6" t="str">
        <f>IF(VLOOKUP(B1725,'[1]Current Slope List'!$A$29:$M$1904,1,FALSE)=B1725,"Y","N")</f>
        <v>Y</v>
      </c>
      <c r="D1725" s="5" t="str">
        <f>VLOOKUP(B1725,'[1]Current Slope List'!$A$29:$M$1904,2,FALSE)</f>
        <v>11SE-A/FR156</v>
      </c>
      <c r="E1725" s="5">
        <f>VLOOKUP(B1725,'[1]Current Slope List'!$A$29:$M$1904,3,FALSE)</f>
        <v>0</v>
      </c>
      <c r="F1725" s="6" t="str">
        <f t="shared" si="52"/>
        <v>WHOLE</v>
      </c>
      <c r="G1725" s="6" t="str">
        <f>VLOOKUP(B1725,'[1]Current Slope List'!$A$29:$M$1904,4,FALSE)</f>
        <v>E</v>
      </c>
      <c r="H1725" s="6" t="str">
        <f>VLOOKUP(B1725,'[1]Current Slope List'!$A$29:$M$1904,5,FALSE)</f>
        <v>NP&amp;CB</v>
      </c>
      <c r="I1725" s="6" t="s">
        <v>3008</v>
      </c>
      <c r="K1725" s="6" t="str">
        <f>VLOOKUP(B1725,'[1]Current Slope List'!$A$29:$M$1904,11,FALSE)</f>
        <v>TinHau</v>
      </c>
      <c r="L1725" s="5" t="s">
        <v>3015</v>
      </c>
      <c r="M1725" s="5" t="s">
        <v>3016</v>
      </c>
      <c r="N1725" s="5" t="s">
        <v>1697</v>
      </c>
      <c r="O1725" s="7" t="s">
        <v>46</v>
      </c>
      <c r="P1725" s="7">
        <v>35</v>
      </c>
      <c r="Q1725" s="7">
        <v>8</v>
      </c>
      <c r="R1725" s="7">
        <v>7</v>
      </c>
      <c r="S1725" s="7">
        <f t="shared" si="53"/>
        <v>56</v>
      </c>
      <c r="T1725" s="17">
        <v>0</v>
      </c>
      <c r="U1725" s="17">
        <v>1</v>
      </c>
      <c r="V1725" s="17">
        <v>0</v>
      </c>
      <c r="W1725" s="17">
        <v>0</v>
      </c>
      <c r="X1725" s="17">
        <v>0</v>
      </c>
      <c r="Y1725" s="6" t="s">
        <v>61</v>
      </c>
      <c r="Z1725" s="6" t="s">
        <v>62</v>
      </c>
      <c r="AA1725" s="9" t="s">
        <v>689</v>
      </c>
      <c r="AB1725" s="9">
        <v>27</v>
      </c>
      <c r="AC1725" s="9" t="s">
        <v>121</v>
      </c>
      <c r="AD1725" s="9" t="s">
        <v>97</v>
      </c>
      <c r="AE1725" s="9" t="s">
        <v>72</v>
      </c>
      <c r="AF1725" s="5">
        <v>2</v>
      </c>
      <c r="AG1725" s="10">
        <f>VLOOKUP(B1725,[1]NPRS!$A$29:$O$1904,10,FALSE)</f>
        <v>12.75</v>
      </c>
      <c r="AH1725" s="5" t="s">
        <v>1698</v>
      </c>
      <c r="AI1725" s="6" t="str">
        <f>IF(VLOOKUP(B1725,'[1]intensive 2019'!$A$2:$E$145,1,TRUE)=B1725,"Y","N")</f>
        <v>N</v>
      </c>
      <c r="AJ1725" s="6" t="str">
        <f>IF(VLOOKUP(B1725,[1]PWI!$A$2:$B$239,1,FALSE)=B1725,"Y","N")</f>
        <v>Y</v>
      </c>
      <c r="AK1725" s="5">
        <v>6</v>
      </c>
      <c r="AL1725" s="6" t="s">
        <v>50</v>
      </c>
      <c r="AM1725" s="6" t="s">
        <v>50</v>
      </c>
      <c r="AN1725" s="6" t="s">
        <v>50</v>
      </c>
      <c r="AO1725" s="6" t="s">
        <v>50</v>
      </c>
      <c r="AP1725" s="6" t="s">
        <v>50</v>
      </c>
    </row>
    <row r="1726" spans="1:42" hidden="1">
      <c r="A1726" s="5">
        <v>1725</v>
      </c>
      <c r="B1726" s="5" t="s">
        <v>3018</v>
      </c>
      <c r="C1726" s="6" t="str">
        <f>IF(VLOOKUP(B1726,'[1]Current Slope List'!$A$29:$M$1904,1,FALSE)=B1726,"Y","N")</f>
        <v>Y</v>
      </c>
      <c r="D1726" s="5" t="str">
        <f>VLOOKUP(B1726,'[1]Current Slope List'!$A$29:$M$1904,2,FALSE)</f>
        <v>11SE-A/R271</v>
      </c>
      <c r="E1726" s="5">
        <f>VLOOKUP(B1726,'[1]Current Slope List'!$A$29:$M$1904,3,FALSE)</f>
        <v>0</v>
      </c>
      <c r="F1726" s="6" t="str">
        <f t="shared" si="52"/>
        <v>WHOLE</v>
      </c>
      <c r="G1726" s="6" t="str">
        <f>VLOOKUP(B1726,'[1]Current Slope List'!$A$29:$M$1904,4,FALSE)</f>
        <v>E</v>
      </c>
      <c r="H1726" s="6" t="str">
        <f>VLOOKUP(B1726,'[1]Current Slope List'!$A$29:$M$1904,5,FALSE)</f>
        <v>NP&amp;CB</v>
      </c>
      <c r="I1726" s="6" t="s">
        <v>3008</v>
      </c>
      <c r="K1726" s="6" t="str">
        <f>VLOOKUP(B1726,'[1]Current Slope List'!$A$29:$M$1904,11,FALSE)</f>
        <v>TinHau</v>
      </c>
      <c r="L1726" s="5" t="s">
        <v>3015</v>
      </c>
      <c r="M1726" s="5" t="s">
        <v>3016</v>
      </c>
      <c r="N1726" s="5" t="s">
        <v>1697</v>
      </c>
      <c r="O1726" s="7" t="s">
        <v>46</v>
      </c>
      <c r="P1726" s="6" t="s">
        <v>49</v>
      </c>
      <c r="Q1726" s="6" t="s">
        <v>49</v>
      </c>
      <c r="R1726" s="6" t="s">
        <v>49</v>
      </c>
      <c r="S1726" s="6" t="s">
        <v>49</v>
      </c>
      <c r="T1726" s="6" t="s">
        <v>49</v>
      </c>
      <c r="U1726" s="6" t="s">
        <v>49</v>
      </c>
      <c r="V1726" s="6" t="s">
        <v>49</v>
      </c>
      <c r="W1726" s="6" t="s">
        <v>49</v>
      </c>
      <c r="X1726" s="6" t="s">
        <v>49</v>
      </c>
      <c r="Y1726" s="6" t="s">
        <v>49</v>
      </c>
      <c r="Z1726" s="6" t="s">
        <v>49</v>
      </c>
      <c r="AA1726" s="9" t="s">
        <v>248</v>
      </c>
      <c r="AB1726" s="9">
        <v>33</v>
      </c>
      <c r="AC1726" s="9" t="s">
        <v>55</v>
      </c>
      <c r="AD1726" s="9" t="s">
        <v>56</v>
      </c>
      <c r="AE1726" s="9" t="s">
        <v>72</v>
      </c>
      <c r="AF1726" s="5">
        <v>2</v>
      </c>
      <c r="AG1726" s="10">
        <f>VLOOKUP(B1726,[1]NPRS!$A$29:$O$1904,10,FALSE)</f>
        <v>0.01</v>
      </c>
      <c r="AH1726" s="5" t="s">
        <v>1728</v>
      </c>
      <c r="AI1726" s="6" t="str">
        <f>IF(VLOOKUP(B1726,'[1]intensive 2019'!$A$2:$E$145,1,TRUE)=B1726,"Y","N")</f>
        <v>N</v>
      </c>
      <c r="AJ1726" s="6" t="s">
        <v>50</v>
      </c>
      <c r="AL1726" s="6" t="s">
        <v>50</v>
      </c>
      <c r="AM1726" s="6" t="s">
        <v>50</v>
      </c>
      <c r="AN1726" s="6" t="s">
        <v>50</v>
      </c>
      <c r="AO1726" s="6" t="s">
        <v>50</v>
      </c>
      <c r="AP1726" s="6" t="s">
        <v>50</v>
      </c>
    </row>
    <row r="1727" spans="1:42" hidden="1">
      <c r="A1727" s="5">
        <v>1726</v>
      </c>
      <c r="B1727" s="5" t="s">
        <v>3019</v>
      </c>
      <c r="C1727" s="6" t="str">
        <f>IF(VLOOKUP(B1727,'[1]Current Slope List'!$A$29:$M$1904,1,FALSE)=B1727,"Y","N")</f>
        <v>Y</v>
      </c>
      <c r="D1727" s="5" t="str">
        <f>VLOOKUP(B1727,'[1]Current Slope List'!$A$29:$M$1904,2,FALSE)</f>
        <v>11SE-A/F54</v>
      </c>
      <c r="E1727" s="5">
        <f>VLOOKUP(B1727,'[1]Current Slope List'!$A$29:$M$1904,3,FALSE)</f>
        <v>0</v>
      </c>
      <c r="F1727" s="6" t="str">
        <f t="shared" si="52"/>
        <v>WHOLE</v>
      </c>
      <c r="G1727" s="6" t="str">
        <f>VLOOKUP(B1727,'[1]Current Slope List'!$A$29:$M$1904,4,FALSE)</f>
        <v>E</v>
      </c>
      <c r="H1727" s="6" t="str">
        <f>VLOOKUP(B1727,'[1]Current Slope List'!$A$29:$M$1904,5,FALSE)</f>
        <v>NP&amp;CB</v>
      </c>
      <c r="I1727" s="6" t="s">
        <v>3008</v>
      </c>
      <c r="K1727" s="6" t="str">
        <f>VLOOKUP(B1727,'[1]Current Slope List'!$A$29:$M$1904,11,FALSE)</f>
        <v>TinHau</v>
      </c>
      <c r="L1727" s="5" t="s">
        <v>3020</v>
      </c>
      <c r="M1727" s="5" t="s">
        <v>3021</v>
      </c>
      <c r="N1727" s="5" t="s">
        <v>1697</v>
      </c>
      <c r="O1727" s="7" t="s">
        <v>46</v>
      </c>
      <c r="P1727" s="7">
        <v>36</v>
      </c>
      <c r="Q1727" s="7">
        <v>14</v>
      </c>
      <c r="R1727" s="7">
        <v>45</v>
      </c>
      <c r="S1727" s="7">
        <f t="shared" si="53"/>
        <v>630</v>
      </c>
      <c r="T1727" s="17">
        <v>0</v>
      </c>
      <c r="U1727" s="17">
        <v>0.3</v>
      </c>
      <c r="V1727" s="17">
        <v>0</v>
      </c>
      <c r="W1727" s="17">
        <v>0.7</v>
      </c>
      <c r="X1727" s="17">
        <v>0</v>
      </c>
      <c r="Y1727" s="6" t="s">
        <v>61</v>
      </c>
      <c r="Z1727" s="6" t="s">
        <v>62</v>
      </c>
      <c r="AA1727" s="9" t="s">
        <v>116</v>
      </c>
      <c r="AB1727" s="9" t="s">
        <v>116</v>
      </c>
      <c r="AC1727" s="9" t="s">
        <v>116</v>
      </c>
      <c r="AD1727" s="9" t="s">
        <v>116</v>
      </c>
      <c r="AE1727" s="9" t="s">
        <v>49</v>
      </c>
      <c r="AF1727" s="5">
        <v>1</v>
      </c>
      <c r="AG1727" s="10">
        <f>VLOOKUP(B1727,[1]NPRS!$A$29:$O$1904,10,FALSE)</f>
        <v>0</v>
      </c>
      <c r="AH1727" s="5" t="s">
        <v>1698</v>
      </c>
      <c r="AI1727" s="6" t="str">
        <f>IF(VLOOKUP(B1727,'[1]intensive 2019'!$A$2:$E$145,1,TRUE)=B1727,"Y","N")</f>
        <v>N</v>
      </c>
      <c r="AJ1727" s="6" t="s">
        <v>50</v>
      </c>
      <c r="AK1727" s="5">
        <v>20</v>
      </c>
      <c r="AL1727" s="6" t="s">
        <v>50</v>
      </c>
      <c r="AM1727" s="6" t="s">
        <v>50</v>
      </c>
      <c r="AN1727" s="6" t="s">
        <v>50</v>
      </c>
      <c r="AO1727" s="6" t="s">
        <v>50</v>
      </c>
      <c r="AP1727" s="6" t="s">
        <v>50</v>
      </c>
    </row>
    <row r="1728" spans="1:42" hidden="1">
      <c r="A1728" s="5">
        <v>1727</v>
      </c>
      <c r="B1728" s="5" t="s">
        <v>3022</v>
      </c>
      <c r="C1728" s="6" t="str">
        <f>IF(VLOOKUP(B1728,'[1]Current Slope List'!$A$29:$M$1904,1,FALSE)=B1728,"Y","N")</f>
        <v>Y</v>
      </c>
      <c r="D1728" s="5" t="str">
        <f>VLOOKUP(B1728,'[1]Current Slope List'!$A$29:$M$1904,2,FALSE)</f>
        <v>11SE-A/R284</v>
      </c>
      <c r="E1728" s="5">
        <f>VLOOKUP(B1728,'[1]Current Slope List'!$A$29:$M$1904,3,FALSE)</f>
        <v>2</v>
      </c>
      <c r="F1728" s="6">
        <f t="shared" si="52"/>
        <v>2</v>
      </c>
      <c r="G1728" s="6" t="str">
        <f>VLOOKUP(B1728,'[1]Current Slope List'!$A$29:$M$1904,4,FALSE)</f>
        <v>E</v>
      </c>
      <c r="H1728" s="6" t="str">
        <f>VLOOKUP(B1728,'[1]Current Slope List'!$A$29:$M$1904,5,FALSE)</f>
        <v>NP&amp;CB</v>
      </c>
      <c r="I1728" s="6" t="s">
        <v>3008</v>
      </c>
      <c r="K1728" s="6" t="str">
        <f>VLOOKUP(B1728,'[1]Current Slope List'!$A$29:$M$1904,11,FALSE)</f>
        <v>TinHau</v>
      </c>
      <c r="L1728" s="5" t="s">
        <v>3023</v>
      </c>
      <c r="M1728" s="5" t="s">
        <v>3024</v>
      </c>
      <c r="N1728" s="5" t="s">
        <v>1697</v>
      </c>
      <c r="O1728" s="7" t="s">
        <v>46</v>
      </c>
      <c r="P1728" s="6" t="s">
        <v>49</v>
      </c>
      <c r="Q1728" s="6" t="s">
        <v>49</v>
      </c>
      <c r="R1728" s="6" t="s">
        <v>49</v>
      </c>
      <c r="S1728" s="6" t="s">
        <v>49</v>
      </c>
      <c r="T1728" s="6" t="s">
        <v>49</v>
      </c>
      <c r="U1728" s="6" t="s">
        <v>49</v>
      </c>
      <c r="V1728" s="6" t="s">
        <v>49</v>
      </c>
      <c r="W1728" s="6" t="s">
        <v>49</v>
      </c>
      <c r="X1728" s="6" t="s">
        <v>49</v>
      </c>
      <c r="Y1728" s="6" t="s">
        <v>49</v>
      </c>
      <c r="Z1728" s="6" t="s">
        <v>49</v>
      </c>
      <c r="AA1728" s="9" t="s">
        <v>3025</v>
      </c>
      <c r="AB1728" s="9" t="s">
        <v>3026</v>
      </c>
      <c r="AC1728" s="9" t="s">
        <v>1546</v>
      </c>
      <c r="AD1728" s="9" t="s">
        <v>2531</v>
      </c>
      <c r="AE1728" s="9" t="s">
        <v>319</v>
      </c>
      <c r="AF1728" s="5">
        <v>2</v>
      </c>
      <c r="AG1728" s="10">
        <f>VLOOKUP(B1728,[1]NPRS!$A$29:$O$1904,10,FALSE)</f>
        <v>9.11</v>
      </c>
      <c r="AH1728" s="5" t="s">
        <v>1698</v>
      </c>
      <c r="AI1728" s="6" t="str">
        <f>IF(VLOOKUP(B1728,'[1]intensive 2019'!$A$2:$E$145,1,TRUE)=B1728,"Y","N")</f>
        <v>N</v>
      </c>
      <c r="AJ1728" s="6" t="s">
        <v>50</v>
      </c>
      <c r="AK1728" s="5">
        <v>1</v>
      </c>
      <c r="AL1728" s="6" t="s">
        <v>50</v>
      </c>
      <c r="AM1728" s="6" t="s">
        <v>50</v>
      </c>
      <c r="AN1728" s="6" t="s">
        <v>50</v>
      </c>
      <c r="AO1728" s="6" t="s">
        <v>50</v>
      </c>
      <c r="AP1728" s="6" t="s">
        <v>50</v>
      </c>
    </row>
    <row r="1729" spans="1:42" hidden="1">
      <c r="A1729" s="5">
        <v>1728</v>
      </c>
      <c r="B1729" s="5" t="s">
        <v>3027</v>
      </c>
      <c r="C1729" s="6" t="str">
        <f>IF(VLOOKUP(B1729,'[1]Current Slope List'!$A$29:$M$1904,1,FALSE)=B1729,"Y","N")</f>
        <v>Y</v>
      </c>
      <c r="D1729" s="5" t="str">
        <f>VLOOKUP(B1729,'[1]Current Slope List'!$A$29:$M$1904,2,FALSE)</f>
        <v>11SW-C/CR505</v>
      </c>
      <c r="E1729" s="5" t="str">
        <f>VLOOKUP(B1729,'[1]Current Slope List'!$A$29:$M$1904,3,FALSE)</f>
        <v>1,2</v>
      </c>
      <c r="F1729" s="6" t="str">
        <f t="shared" si="52"/>
        <v>1,2</v>
      </c>
      <c r="G1729" s="6" t="str">
        <f>VLOOKUP(B1729,'[1]Current Slope List'!$A$29:$M$1904,4,FALSE)</f>
        <v>WS&amp;L</v>
      </c>
      <c r="H1729" s="6" t="str">
        <f>VLOOKUP(B1729,'[1]Current Slope List'!$A$29:$M$1904,5,FALSE)</f>
        <v>W</v>
      </c>
      <c r="I1729" s="6" t="s">
        <v>3028</v>
      </c>
      <c r="K1729" s="6">
        <f>VLOOKUP(B1729,'[1]Current Slope List'!$A$29:$M$1904,11,FALSE)</f>
        <v>0</v>
      </c>
      <c r="L1729" s="5" t="s">
        <v>1950</v>
      </c>
      <c r="M1729" s="5" t="s">
        <v>1951</v>
      </c>
      <c r="N1729" s="5" t="s">
        <v>3029</v>
      </c>
      <c r="O1729" s="7" t="s">
        <v>125</v>
      </c>
      <c r="P1729" s="7">
        <v>50</v>
      </c>
      <c r="Q1729" s="7">
        <v>3</v>
      </c>
      <c r="R1729" s="7">
        <v>40</v>
      </c>
      <c r="S1729" s="7">
        <f t="shared" si="53"/>
        <v>120</v>
      </c>
      <c r="T1729" s="17">
        <v>0</v>
      </c>
      <c r="U1729" s="17">
        <v>1</v>
      </c>
      <c r="V1729" s="17">
        <v>0</v>
      </c>
      <c r="W1729" s="17">
        <v>0</v>
      </c>
      <c r="X1729" s="17">
        <v>0</v>
      </c>
      <c r="Y1729" s="6" t="s">
        <v>61</v>
      </c>
      <c r="Z1729" s="6" t="s">
        <v>62</v>
      </c>
      <c r="AA1729" s="9" t="s">
        <v>119</v>
      </c>
      <c r="AB1729" s="9">
        <v>32</v>
      </c>
      <c r="AC1729" s="9" t="s">
        <v>121</v>
      </c>
      <c r="AD1729" s="9" t="s">
        <v>56</v>
      </c>
      <c r="AE1729" s="9" t="s">
        <v>72</v>
      </c>
      <c r="AF1729" s="5">
        <v>1</v>
      </c>
      <c r="AG1729" s="10">
        <f>VLOOKUP(B1729,[1]NPRS!$A$29:$O$1904,10,FALSE)</f>
        <v>17.22</v>
      </c>
      <c r="AH1729" s="5" t="s">
        <v>1698</v>
      </c>
      <c r="AI1729" s="6" t="str">
        <f>IF(VLOOKUP(B1729,'[1]intensive 2019'!$A$2:$E$145,1,TRUE)=B1729,"Y","N")</f>
        <v>N</v>
      </c>
      <c r="AJ1729" s="6" t="s">
        <v>50</v>
      </c>
      <c r="AK1729" s="5">
        <v>26</v>
      </c>
      <c r="AL1729" s="6" t="s">
        <v>50</v>
      </c>
      <c r="AM1729" s="6" t="s">
        <v>50</v>
      </c>
      <c r="AN1729" s="6" t="s">
        <v>50</v>
      </c>
      <c r="AO1729" s="6" t="s">
        <v>50</v>
      </c>
      <c r="AP1729" s="6" t="s">
        <v>50</v>
      </c>
    </row>
    <row r="1730" spans="1:42" hidden="1">
      <c r="A1730" s="5">
        <v>1729</v>
      </c>
      <c r="B1730" s="5" t="s">
        <v>3030</v>
      </c>
      <c r="C1730" s="6" t="str">
        <f>IF(VLOOKUP(B1730,'[1]Current Slope List'!$A$29:$M$1904,1,FALSE)=B1730,"Y","N")</f>
        <v>Y</v>
      </c>
      <c r="D1730" s="5" t="str">
        <f>VLOOKUP(B1730,'[1]Current Slope List'!$A$29:$M$1904,2,FALSE)</f>
        <v>11SW-C/C511</v>
      </c>
      <c r="E1730" s="5">
        <f>VLOOKUP(B1730,'[1]Current Slope List'!$A$29:$M$1904,3,FALSE)</f>
        <v>0</v>
      </c>
      <c r="F1730" s="6" t="str">
        <f t="shared" si="52"/>
        <v>WHOLE</v>
      </c>
      <c r="G1730" s="6" t="str">
        <f>VLOOKUP(B1730,'[1]Current Slope List'!$A$29:$M$1904,4,FALSE)</f>
        <v>WS&amp;L</v>
      </c>
      <c r="H1730" s="6" t="str">
        <f>VLOOKUP(B1730,'[1]Current Slope List'!$A$29:$M$1904,5,FALSE)</f>
        <v>W</v>
      </c>
      <c r="I1730" s="6" t="s">
        <v>3028</v>
      </c>
      <c r="K1730" s="6">
        <f>VLOOKUP(B1730,'[1]Current Slope List'!$A$29:$M$1904,11,FALSE)</f>
        <v>0</v>
      </c>
      <c r="L1730" s="5" t="s">
        <v>1950</v>
      </c>
      <c r="M1730" s="5" t="s">
        <v>1951</v>
      </c>
      <c r="N1730" s="5" t="s">
        <v>1725</v>
      </c>
      <c r="O1730" s="7" t="s">
        <v>46</v>
      </c>
      <c r="P1730" s="7">
        <v>70</v>
      </c>
      <c r="Q1730" s="7">
        <v>5</v>
      </c>
      <c r="R1730" s="7">
        <v>52</v>
      </c>
      <c r="S1730" s="7">
        <f t="shared" si="53"/>
        <v>260</v>
      </c>
      <c r="T1730" s="17">
        <v>0.1</v>
      </c>
      <c r="U1730" s="17">
        <v>0.9</v>
      </c>
      <c r="V1730" s="17">
        <v>0</v>
      </c>
      <c r="W1730" s="17">
        <v>0</v>
      </c>
      <c r="X1730" s="17">
        <v>0</v>
      </c>
      <c r="Y1730" s="6" t="s">
        <v>61</v>
      </c>
      <c r="Z1730" s="6" t="s">
        <v>62</v>
      </c>
      <c r="AA1730" s="9" t="s">
        <v>116</v>
      </c>
      <c r="AB1730" s="9" t="s">
        <v>116</v>
      </c>
      <c r="AC1730" s="9" t="s">
        <v>116</v>
      </c>
      <c r="AD1730" s="9" t="s">
        <v>116</v>
      </c>
      <c r="AE1730" s="9" t="s">
        <v>49</v>
      </c>
      <c r="AF1730" s="5">
        <v>1</v>
      </c>
      <c r="AG1730" s="10">
        <f>VLOOKUP(B1730,[1]NPRS!$A$29:$O$1904,10,FALSE)</f>
        <v>0.03</v>
      </c>
      <c r="AH1730" s="5" t="s">
        <v>1698</v>
      </c>
      <c r="AI1730" s="6" t="str">
        <f>IF(VLOOKUP(B1730,'[1]intensive 2019'!$A$2:$E$145,1,TRUE)=B1730,"Y","N")</f>
        <v>N</v>
      </c>
      <c r="AJ1730" s="6" t="s">
        <v>50</v>
      </c>
      <c r="AK1730" s="5">
        <v>13</v>
      </c>
      <c r="AL1730" s="6" t="s">
        <v>50</v>
      </c>
      <c r="AM1730" s="6" t="s">
        <v>50</v>
      </c>
      <c r="AN1730" s="6" t="s">
        <v>50</v>
      </c>
      <c r="AO1730" s="6" t="s">
        <v>50</v>
      </c>
      <c r="AP1730" s="6" t="s">
        <v>50</v>
      </c>
    </row>
    <row r="1731" spans="1:42" hidden="1">
      <c r="A1731" s="5">
        <v>1730</v>
      </c>
      <c r="B1731" s="5" t="s">
        <v>3031</v>
      </c>
      <c r="C1731" s="6" t="str">
        <f>IF(VLOOKUP(B1731,'[1]Current Slope List'!$A$29:$M$1904,1,FALSE)=B1731,"Y","N")</f>
        <v>Y</v>
      </c>
      <c r="D1731" s="5" t="str">
        <f>VLOOKUP(B1731,'[1]Current Slope List'!$A$29:$M$1904,2,FALSE)</f>
        <v>11SW-A/CR1097</v>
      </c>
      <c r="E1731" s="5">
        <f>VLOOKUP(B1731,'[1]Current Slope List'!$A$29:$M$1904,3,FALSE)</f>
        <v>0</v>
      </c>
      <c r="F1731" s="6" t="str">
        <f t="shared" ref="F1731:F1794" si="54">IF(E1731=0,"WHOLE",E1731)</f>
        <v>WHOLE</v>
      </c>
      <c r="G1731" s="6" t="str">
        <f>VLOOKUP(B1731,'[1]Current Slope List'!$A$29:$M$1904,4,FALSE)</f>
        <v>WS&amp;L</v>
      </c>
      <c r="H1731" s="6" t="str">
        <f>VLOOKUP(B1731,'[1]Current Slope List'!$A$29:$M$1904,5,FALSE)</f>
        <v>W</v>
      </c>
      <c r="I1731" s="6" t="s">
        <v>3028</v>
      </c>
      <c r="K1731" s="6" t="str">
        <f>VLOOKUP(B1731,'[1]Current Slope List'!$A$29:$M$1904,11,FALSE)</f>
        <v>SaiWan</v>
      </c>
      <c r="L1731" s="5" t="s">
        <v>3032</v>
      </c>
      <c r="M1731" s="5" t="s">
        <v>3033</v>
      </c>
      <c r="N1731" s="5" t="s">
        <v>1697</v>
      </c>
      <c r="O1731" s="7" t="s">
        <v>125</v>
      </c>
      <c r="P1731" s="7">
        <v>40</v>
      </c>
      <c r="Q1731" s="7">
        <v>16</v>
      </c>
      <c r="R1731" s="7">
        <v>37.5</v>
      </c>
      <c r="S1731" s="7">
        <f t="shared" si="53"/>
        <v>600</v>
      </c>
      <c r="T1731" s="17">
        <v>0</v>
      </c>
      <c r="U1731" s="17">
        <v>1</v>
      </c>
      <c r="V1731" s="17">
        <v>0</v>
      </c>
      <c r="W1731" s="17">
        <v>0</v>
      </c>
      <c r="X1731" s="17">
        <v>0</v>
      </c>
      <c r="Y1731" s="6" t="s">
        <v>61</v>
      </c>
      <c r="Z1731" s="6" t="s">
        <v>72</v>
      </c>
      <c r="AA1731" s="9">
        <v>4.5</v>
      </c>
      <c r="AB1731" s="9">
        <v>7</v>
      </c>
      <c r="AC1731" s="9">
        <v>80</v>
      </c>
      <c r="AD1731" s="9" t="s">
        <v>56</v>
      </c>
      <c r="AE1731" s="9" t="s">
        <v>72</v>
      </c>
      <c r="AF1731" s="5">
        <v>1</v>
      </c>
      <c r="AG1731" s="10">
        <f>VLOOKUP(B1731,[1]NPRS!$A$29:$O$1904,10,FALSE)</f>
        <v>0</v>
      </c>
      <c r="AH1731" s="5" t="s">
        <v>1698</v>
      </c>
      <c r="AI1731" s="6" t="str">
        <f>IF(VLOOKUP(B1731,'[1]intensive 2019'!$A$2:$E$145,1,TRUE)=B1731,"Y","N")</f>
        <v>N</v>
      </c>
      <c r="AJ1731" s="6" t="s">
        <v>50</v>
      </c>
      <c r="AL1731" s="6" t="s">
        <v>50</v>
      </c>
      <c r="AM1731" s="6" t="s">
        <v>50</v>
      </c>
      <c r="AN1731" s="6" t="s">
        <v>50</v>
      </c>
      <c r="AO1731" s="6" t="s">
        <v>50</v>
      </c>
      <c r="AP1731" s="6" t="s">
        <v>50</v>
      </c>
    </row>
    <row r="1732" spans="1:42" hidden="1">
      <c r="A1732" s="5">
        <v>1731</v>
      </c>
      <c r="B1732" s="5" t="s">
        <v>3034</v>
      </c>
      <c r="C1732" s="6" t="str">
        <f>IF(VLOOKUP(B1732,'[1]Current Slope List'!$A$29:$M$1904,1,FALSE)=B1732,"Y","N")</f>
        <v>Y</v>
      </c>
      <c r="D1732" s="5" t="str">
        <f>VLOOKUP(B1732,'[1]Current Slope List'!$A$29:$M$1904,2,FALSE)</f>
        <v>11SW-A/C1178</v>
      </c>
      <c r="E1732" s="5">
        <f>VLOOKUP(B1732,'[1]Current Slope List'!$A$29:$M$1904,3,FALSE)</f>
        <v>0</v>
      </c>
      <c r="F1732" s="6" t="str">
        <f t="shared" si="54"/>
        <v>WHOLE</v>
      </c>
      <c r="G1732" s="6" t="str">
        <f>VLOOKUP(B1732,'[1]Current Slope List'!$A$29:$M$1904,4,FALSE)</f>
        <v>WS&amp;L</v>
      </c>
      <c r="H1732" s="6" t="str">
        <f>VLOOKUP(B1732,'[1]Current Slope List'!$A$29:$M$1904,5,FALSE)</f>
        <v>W</v>
      </c>
      <c r="I1732" s="6" t="s">
        <v>3028</v>
      </c>
      <c r="K1732" s="6">
        <f>VLOOKUP(B1732,'[1]Current Slope List'!$A$29:$M$1904,11,FALSE)</f>
        <v>0</v>
      </c>
      <c r="L1732" s="5" t="s">
        <v>3035</v>
      </c>
      <c r="M1732" s="5" t="s">
        <v>3036</v>
      </c>
      <c r="N1732" s="5" t="s">
        <v>1725</v>
      </c>
      <c r="O1732" s="7" t="s">
        <v>46</v>
      </c>
      <c r="P1732" s="7">
        <v>55</v>
      </c>
      <c r="Q1732" s="7">
        <v>3</v>
      </c>
      <c r="R1732" s="7">
        <v>30</v>
      </c>
      <c r="S1732" s="7">
        <f t="shared" si="53"/>
        <v>90</v>
      </c>
      <c r="T1732" s="17">
        <v>0</v>
      </c>
      <c r="U1732" s="17">
        <v>0</v>
      </c>
      <c r="V1732" s="17">
        <v>0</v>
      </c>
      <c r="W1732" s="17">
        <v>0</v>
      </c>
      <c r="X1732" s="17">
        <v>1</v>
      </c>
      <c r="Y1732" s="6" t="s">
        <v>1701</v>
      </c>
      <c r="Z1732" s="6" t="s">
        <v>62</v>
      </c>
      <c r="AA1732" s="9" t="s">
        <v>116</v>
      </c>
      <c r="AB1732" s="9" t="s">
        <v>116</v>
      </c>
      <c r="AC1732" s="9" t="s">
        <v>116</v>
      </c>
      <c r="AD1732" s="9" t="s">
        <v>116</v>
      </c>
      <c r="AE1732" s="9" t="s">
        <v>49</v>
      </c>
      <c r="AF1732" s="5">
        <v>3</v>
      </c>
      <c r="AG1732" s="10">
        <f>VLOOKUP(B1732,[1]NPRS!$A$29:$O$1904,10,FALSE)</f>
        <v>0</v>
      </c>
      <c r="AH1732" s="5" t="s">
        <v>1698</v>
      </c>
      <c r="AI1732" s="6" t="str">
        <f>IF(VLOOKUP(B1732,'[1]intensive 2019'!$A$2:$E$145,1,TRUE)=B1732,"Y","N")</f>
        <v>N</v>
      </c>
      <c r="AJ1732" s="6" t="s">
        <v>50</v>
      </c>
      <c r="AK1732" s="5">
        <v>8</v>
      </c>
      <c r="AL1732" s="6" t="s">
        <v>50</v>
      </c>
      <c r="AM1732" s="6" t="s">
        <v>50</v>
      </c>
      <c r="AN1732" s="6" t="s">
        <v>50</v>
      </c>
      <c r="AO1732" s="6" t="s">
        <v>50</v>
      </c>
      <c r="AP1732" s="6" t="s">
        <v>50</v>
      </c>
    </row>
    <row r="1733" spans="1:42" hidden="1">
      <c r="A1733" s="5">
        <v>1732</v>
      </c>
      <c r="B1733" s="5" t="s">
        <v>3037</v>
      </c>
      <c r="C1733" s="6" t="str">
        <f>IF(VLOOKUP(B1733,'[1]Current Slope List'!$A$29:$M$1904,1,FALSE)=B1733,"Y","N")</f>
        <v>Y</v>
      </c>
      <c r="D1733" s="5" t="str">
        <f>VLOOKUP(B1733,'[1]Current Slope List'!$A$29:$M$1904,2,FALSE)</f>
        <v>11SW-A/C289</v>
      </c>
      <c r="E1733" s="5">
        <f>VLOOKUP(B1733,'[1]Current Slope List'!$A$29:$M$1904,3,FALSE)</f>
        <v>0</v>
      </c>
      <c r="F1733" s="6" t="str">
        <f t="shared" si="54"/>
        <v>WHOLE</v>
      </c>
      <c r="G1733" s="6" t="str">
        <f>VLOOKUP(B1733,'[1]Current Slope List'!$A$29:$M$1904,4,FALSE)</f>
        <v>WS&amp;L</v>
      </c>
      <c r="H1733" s="6" t="str">
        <f>VLOOKUP(B1733,'[1]Current Slope List'!$A$29:$M$1904,5,FALSE)</f>
        <v>W</v>
      </c>
      <c r="I1733" s="6" t="s">
        <v>3028</v>
      </c>
      <c r="K1733" s="6">
        <f>VLOOKUP(B1733,'[1]Current Slope List'!$A$29:$M$1904,11,FALSE)</f>
        <v>0</v>
      </c>
      <c r="L1733" s="5" t="s">
        <v>3035</v>
      </c>
      <c r="M1733" s="5" t="s">
        <v>3036</v>
      </c>
      <c r="N1733" s="5" t="s">
        <v>1725</v>
      </c>
      <c r="O1733" s="7" t="s">
        <v>46</v>
      </c>
      <c r="P1733" s="7">
        <v>55</v>
      </c>
      <c r="Q1733" s="7">
        <v>12.6</v>
      </c>
      <c r="R1733" s="7">
        <v>39</v>
      </c>
      <c r="S1733" s="7">
        <f t="shared" ref="S1733:S1791" si="55">SUM(Q1733*R1733)</f>
        <v>491.4</v>
      </c>
      <c r="T1733" s="17">
        <v>0</v>
      </c>
      <c r="U1733" s="17">
        <v>0.03</v>
      </c>
      <c r="V1733" s="17">
        <v>0</v>
      </c>
      <c r="W1733" s="17">
        <v>0.97</v>
      </c>
      <c r="X1733" s="17">
        <v>0</v>
      </c>
      <c r="Y1733" s="6" t="s">
        <v>61</v>
      </c>
      <c r="Z1733" s="6" t="s">
        <v>72</v>
      </c>
      <c r="AA1733" s="9" t="s">
        <v>116</v>
      </c>
      <c r="AB1733" s="9" t="s">
        <v>116</v>
      </c>
      <c r="AC1733" s="9" t="s">
        <v>116</v>
      </c>
      <c r="AD1733" s="9" t="s">
        <v>116</v>
      </c>
      <c r="AE1733" s="9" t="s">
        <v>49</v>
      </c>
      <c r="AF1733" s="5">
        <v>1</v>
      </c>
      <c r="AG1733" s="10">
        <f>VLOOKUP(B1733,[1]NPRS!$A$29:$O$1904,10,FALSE)</f>
        <v>0</v>
      </c>
      <c r="AH1733" s="5" t="s">
        <v>1698</v>
      </c>
      <c r="AI1733" s="6" t="str">
        <f>IF(VLOOKUP(B1733,'[1]intensive 2019'!$A$2:$E$145,1,TRUE)=B1733,"Y","N")</f>
        <v>N</v>
      </c>
      <c r="AJ1733" s="6" t="s">
        <v>50</v>
      </c>
      <c r="AK1733" s="5">
        <v>17</v>
      </c>
      <c r="AL1733" s="6" t="s">
        <v>50</v>
      </c>
      <c r="AM1733" s="6" t="s">
        <v>50</v>
      </c>
      <c r="AN1733" s="6" t="s">
        <v>50</v>
      </c>
      <c r="AO1733" s="6" t="s">
        <v>50</v>
      </c>
      <c r="AP1733" s="6" t="s">
        <v>50</v>
      </c>
    </row>
    <row r="1734" spans="1:42" hidden="1">
      <c r="A1734" s="5">
        <v>1733</v>
      </c>
      <c r="B1734" s="5" t="s">
        <v>3038</v>
      </c>
      <c r="C1734" s="6" t="str">
        <f>IF(VLOOKUP(B1734,'[1]Current Slope List'!$A$29:$M$1904,1,FALSE)=B1734,"Y","N")</f>
        <v>Y</v>
      </c>
      <c r="D1734" s="5" t="str">
        <f>VLOOKUP(B1734,'[1]Current Slope List'!$A$29:$M$1904,2,FALSE)</f>
        <v>11SW-A/C290</v>
      </c>
      <c r="E1734" s="5">
        <f>VLOOKUP(B1734,'[1]Current Slope List'!$A$29:$M$1904,3,FALSE)</f>
        <v>0</v>
      </c>
      <c r="F1734" s="6" t="str">
        <f t="shared" si="54"/>
        <v>WHOLE</v>
      </c>
      <c r="G1734" s="6" t="str">
        <f>VLOOKUP(B1734,'[1]Current Slope List'!$A$29:$M$1904,4,FALSE)</f>
        <v>WS&amp;L</v>
      </c>
      <c r="H1734" s="6" t="str">
        <f>VLOOKUP(B1734,'[1]Current Slope List'!$A$29:$M$1904,5,FALSE)</f>
        <v>W</v>
      </c>
      <c r="I1734" s="6" t="s">
        <v>3028</v>
      </c>
      <c r="K1734" s="6">
        <f>VLOOKUP(B1734,'[1]Current Slope List'!$A$29:$M$1904,11,FALSE)</f>
        <v>0</v>
      </c>
      <c r="L1734" s="5" t="s">
        <v>3035</v>
      </c>
      <c r="M1734" s="5" t="s">
        <v>3036</v>
      </c>
      <c r="N1734" s="5" t="s">
        <v>1725</v>
      </c>
      <c r="O1734" s="7" t="s">
        <v>125</v>
      </c>
      <c r="P1734" s="7">
        <v>70</v>
      </c>
      <c r="Q1734" s="7">
        <v>7</v>
      </c>
      <c r="R1734" s="7">
        <v>14</v>
      </c>
      <c r="S1734" s="7">
        <f t="shared" si="55"/>
        <v>98</v>
      </c>
      <c r="T1734" s="17">
        <v>0</v>
      </c>
      <c r="U1734" s="17">
        <v>0</v>
      </c>
      <c r="V1734" s="17">
        <v>0</v>
      </c>
      <c r="W1734" s="17">
        <v>1</v>
      </c>
      <c r="X1734" s="17">
        <v>0</v>
      </c>
      <c r="Y1734" s="6" t="s">
        <v>61</v>
      </c>
      <c r="Z1734" s="6" t="s">
        <v>72</v>
      </c>
      <c r="AA1734" s="9" t="s">
        <v>116</v>
      </c>
      <c r="AB1734" s="9" t="s">
        <v>116</v>
      </c>
      <c r="AC1734" s="9" t="s">
        <v>116</v>
      </c>
      <c r="AD1734" s="9" t="s">
        <v>116</v>
      </c>
      <c r="AE1734" s="9" t="s">
        <v>49</v>
      </c>
      <c r="AF1734" s="5">
        <v>1</v>
      </c>
      <c r="AG1734" s="10">
        <f>VLOOKUP(B1734,[1]NPRS!$A$29:$O$1904,10,FALSE)</f>
        <v>0</v>
      </c>
      <c r="AH1734" s="5" t="s">
        <v>1698</v>
      </c>
      <c r="AI1734" s="6" t="str">
        <f>IF(VLOOKUP(B1734,'[1]intensive 2019'!$A$2:$E$145,1,TRUE)=B1734,"Y","N")</f>
        <v>N</v>
      </c>
      <c r="AJ1734" s="6" t="s">
        <v>50</v>
      </c>
      <c r="AK1734" s="5">
        <v>0</v>
      </c>
      <c r="AL1734" s="6" t="s">
        <v>50</v>
      </c>
      <c r="AM1734" s="6" t="s">
        <v>50</v>
      </c>
      <c r="AN1734" s="6" t="s">
        <v>50</v>
      </c>
      <c r="AO1734" s="6" t="s">
        <v>50</v>
      </c>
      <c r="AP1734" s="6" t="s">
        <v>50</v>
      </c>
    </row>
    <row r="1735" spans="1:42" hidden="1">
      <c r="A1735" s="5">
        <v>1734</v>
      </c>
      <c r="B1735" s="5" t="s">
        <v>3039</v>
      </c>
      <c r="C1735" s="6" t="str">
        <f>IF(VLOOKUP(B1735,'[1]Current Slope List'!$A$29:$M$1904,1,FALSE)=B1735,"Y","N")</f>
        <v>Y</v>
      </c>
      <c r="D1735" s="5" t="str">
        <f>VLOOKUP(B1735,'[1]Current Slope List'!$A$29:$M$1904,2,FALSE)</f>
        <v>11SW-A/C415</v>
      </c>
      <c r="E1735" s="5">
        <f>VLOOKUP(B1735,'[1]Current Slope List'!$A$29:$M$1904,3,FALSE)</f>
        <v>0</v>
      </c>
      <c r="F1735" s="6" t="str">
        <f t="shared" si="54"/>
        <v>WHOLE</v>
      </c>
      <c r="G1735" s="6" t="str">
        <f>VLOOKUP(B1735,'[1]Current Slope List'!$A$29:$M$1904,4,FALSE)</f>
        <v>WS&amp;L</v>
      </c>
      <c r="H1735" s="6" t="str">
        <f>VLOOKUP(B1735,'[1]Current Slope List'!$A$29:$M$1904,5,FALSE)</f>
        <v>W</v>
      </c>
      <c r="I1735" s="6" t="s">
        <v>3028</v>
      </c>
      <c r="K1735" s="6">
        <f>VLOOKUP(B1735,'[1]Current Slope List'!$A$29:$M$1904,11,FALSE)</f>
        <v>0</v>
      </c>
      <c r="L1735" s="5" t="s">
        <v>3035</v>
      </c>
      <c r="M1735" s="5" t="s">
        <v>3036</v>
      </c>
      <c r="N1735" s="5" t="s">
        <v>1725</v>
      </c>
      <c r="O1735" s="7" t="s">
        <v>46</v>
      </c>
      <c r="P1735" s="7">
        <v>60</v>
      </c>
      <c r="Q1735" s="7">
        <v>9</v>
      </c>
      <c r="R1735" s="7">
        <v>30</v>
      </c>
      <c r="S1735" s="7">
        <f t="shared" si="55"/>
        <v>270</v>
      </c>
      <c r="T1735" s="17">
        <v>0</v>
      </c>
      <c r="U1735" s="17">
        <v>0</v>
      </c>
      <c r="V1735" s="17">
        <v>1</v>
      </c>
      <c r="W1735" s="17">
        <v>0</v>
      </c>
      <c r="X1735" s="17">
        <v>0</v>
      </c>
      <c r="Y1735" s="6" t="s">
        <v>61</v>
      </c>
      <c r="Z1735" s="6" t="s">
        <v>72</v>
      </c>
      <c r="AA1735" s="9" t="s">
        <v>116</v>
      </c>
      <c r="AB1735" s="9" t="s">
        <v>116</v>
      </c>
      <c r="AC1735" s="9" t="s">
        <v>116</v>
      </c>
      <c r="AD1735" s="9" t="s">
        <v>116</v>
      </c>
      <c r="AE1735" s="9" t="s">
        <v>49</v>
      </c>
      <c r="AF1735" s="5">
        <v>1</v>
      </c>
      <c r="AG1735" s="10">
        <f>VLOOKUP(B1735,[1]NPRS!$A$29:$O$1904,10,FALSE)</f>
        <v>0</v>
      </c>
      <c r="AH1735" s="5" t="s">
        <v>1698</v>
      </c>
      <c r="AI1735" s="6" t="str">
        <f>IF(VLOOKUP(B1735,'[1]intensive 2019'!$A$2:$E$145,1,TRUE)=B1735,"Y","N")</f>
        <v>N</v>
      </c>
      <c r="AJ1735" s="6" t="s">
        <v>50</v>
      </c>
      <c r="AK1735" s="5">
        <v>1</v>
      </c>
      <c r="AL1735" s="6" t="s">
        <v>50</v>
      </c>
      <c r="AM1735" s="6" t="s">
        <v>50</v>
      </c>
      <c r="AN1735" s="6" t="s">
        <v>50</v>
      </c>
      <c r="AO1735" s="6" t="s">
        <v>50</v>
      </c>
      <c r="AP1735" s="6" t="s">
        <v>50</v>
      </c>
    </row>
    <row r="1736" spans="1:42" hidden="1">
      <c r="A1736" s="5">
        <v>1735</v>
      </c>
      <c r="B1736" s="5" t="s">
        <v>3040</v>
      </c>
      <c r="C1736" s="6" t="str">
        <f>IF(VLOOKUP(B1736,'[1]Current Slope List'!$A$29:$M$1904,1,FALSE)=B1736,"Y","N")</f>
        <v>Y</v>
      </c>
      <c r="D1736" s="5" t="str">
        <f>VLOOKUP(B1736,'[1]Current Slope List'!$A$29:$M$1904,2,FALSE)</f>
        <v>11SW-A/CR292</v>
      </c>
      <c r="E1736" s="5">
        <f>VLOOKUP(B1736,'[1]Current Slope List'!$A$29:$M$1904,3,FALSE)</f>
        <v>1</v>
      </c>
      <c r="F1736" s="6">
        <f t="shared" si="54"/>
        <v>1</v>
      </c>
      <c r="G1736" s="6" t="str">
        <f>VLOOKUP(B1736,'[1]Current Slope List'!$A$29:$M$1904,4,FALSE)</f>
        <v>WS&amp;L</v>
      </c>
      <c r="H1736" s="6" t="str">
        <f>VLOOKUP(B1736,'[1]Current Slope List'!$A$29:$M$1904,5,FALSE)</f>
        <v>W</v>
      </c>
      <c r="I1736" s="6" t="s">
        <v>3028</v>
      </c>
      <c r="K1736" s="6">
        <f>VLOOKUP(B1736,'[1]Current Slope List'!$A$29:$M$1904,11,FALSE)</f>
        <v>0</v>
      </c>
      <c r="L1736" s="5" t="s">
        <v>3035</v>
      </c>
      <c r="M1736" s="5" t="s">
        <v>3036</v>
      </c>
      <c r="N1736" s="5" t="s">
        <v>1725</v>
      </c>
      <c r="O1736" s="7" t="s">
        <v>46</v>
      </c>
      <c r="P1736" s="7">
        <v>55</v>
      </c>
      <c r="Q1736" s="7">
        <v>14</v>
      </c>
      <c r="R1736" s="7">
        <v>65</v>
      </c>
      <c r="S1736" s="7">
        <f t="shared" si="55"/>
        <v>910</v>
      </c>
      <c r="T1736" s="17">
        <v>0</v>
      </c>
      <c r="U1736" s="17">
        <v>0.7</v>
      </c>
      <c r="V1736" s="17">
        <v>0</v>
      </c>
      <c r="W1736" s="17">
        <v>0.3</v>
      </c>
      <c r="X1736" s="17">
        <v>0</v>
      </c>
      <c r="Y1736" s="6" t="s">
        <v>61</v>
      </c>
      <c r="Z1736" s="6" t="s">
        <v>72</v>
      </c>
      <c r="AA1736" s="9" t="s">
        <v>94</v>
      </c>
      <c r="AB1736" s="9" t="s">
        <v>271</v>
      </c>
      <c r="AC1736" s="9" t="s">
        <v>71</v>
      </c>
      <c r="AD1736" s="9" t="s">
        <v>3041</v>
      </c>
      <c r="AE1736" s="9" t="s">
        <v>72</v>
      </c>
      <c r="AF1736" s="5">
        <v>2</v>
      </c>
      <c r="AG1736" s="10">
        <f>VLOOKUP(B1736,[1]NPRS!$A$29:$O$1904,10,FALSE)</f>
        <v>0</v>
      </c>
      <c r="AH1736" s="5" t="s">
        <v>1698</v>
      </c>
      <c r="AI1736" s="6" t="str">
        <f>IF(VLOOKUP(B1736,'[1]intensive 2019'!$A$2:$E$145,1,TRUE)=B1736,"Y","N")</f>
        <v>N</v>
      </c>
      <c r="AJ1736" s="6" t="s">
        <v>50</v>
      </c>
      <c r="AK1736" s="5">
        <v>1</v>
      </c>
      <c r="AL1736" s="6" t="s">
        <v>50</v>
      </c>
      <c r="AM1736" s="6" t="s">
        <v>50</v>
      </c>
      <c r="AN1736" s="6" t="s">
        <v>50</v>
      </c>
      <c r="AO1736" s="6" t="s">
        <v>50</v>
      </c>
      <c r="AP1736" s="6" t="s">
        <v>50</v>
      </c>
    </row>
    <row r="1737" spans="1:42" hidden="1">
      <c r="A1737" s="5">
        <v>1736</v>
      </c>
      <c r="B1737" s="5" t="s">
        <v>3042</v>
      </c>
      <c r="C1737" s="6" t="str">
        <f>IF(VLOOKUP(B1737,'[1]Current Slope List'!$A$29:$M$1904,1,FALSE)=B1737,"Y","N")</f>
        <v>Y</v>
      </c>
      <c r="D1737" s="5" t="str">
        <f>VLOOKUP(B1737,'[1]Current Slope List'!$A$29:$M$1904,2,FALSE)</f>
        <v>11SW-A/R478</v>
      </c>
      <c r="E1737" s="5">
        <f>VLOOKUP(B1737,'[1]Current Slope List'!$A$29:$M$1904,3,FALSE)</f>
        <v>2</v>
      </c>
      <c r="F1737" s="6">
        <f t="shared" si="54"/>
        <v>2</v>
      </c>
      <c r="G1737" s="6" t="str">
        <f>VLOOKUP(B1737,'[1]Current Slope List'!$A$29:$M$1904,4,FALSE)</f>
        <v>WS&amp;L</v>
      </c>
      <c r="H1737" s="6" t="str">
        <f>VLOOKUP(B1737,'[1]Current Slope List'!$A$29:$M$1904,5,FALSE)</f>
        <v>W</v>
      </c>
      <c r="I1737" s="6" t="s">
        <v>3028</v>
      </c>
      <c r="K1737" s="6" t="str">
        <f>VLOOKUP(B1737,'[1]Current Slope List'!$A$29:$M$1904,11,FALSE)</f>
        <v>SheungWan_SaiYingPun</v>
      </c>
      <c r="L1737" s="5" t="s">
        <v>3043</v>
      </c>
      <c r="M1737" s="5" t="s">
        <v>3044</v>
      </c>
      <c r="N1737" s="5" t="s">
        <v>2756</v>
      </c>
      <c r="O1737" s="7" t="s">
        <v>46</v>
      </c>
      <c r="P1737" s="6" t="s">
        <v>49</v>
      </c>
      <c r="Q1737" s="6" t="s">
        <v>49</v>
      </c>
      <c r="R1737" s="6" t="s">
        <v>49</v>
      </c>
      <c r="S1737" s="6" t="s">
        <v>49</v>
      </c>
      <c r="T1737" s="6" t="s">
        <v>49</v>
      </c>
      <c r="U1737" s="6" t="s">
        <v>49</v>
      </c>
      <c r="V1737" s="6" t="s">
        <v>49</v>
      </c>
      <c r="W1737" s="6" t="s">
        <v>49</v>
      </c>
      <c r="X1737" s="6" t="s">
        <v>49</v>
      </c>
      <c r="Y1737" s="6" t="s">
        <v>49</v>
      </c>
      <c r="Z1737" s="6" t="s">
        <v>49</v>
      </c>
      <c r="AA1737" s="9" t="s">
        <v>2718</v>
      </c>
      <c r="AB1737" s="9">
        <v>66</v>
      </c>
      <c r="AC1737" s="9" t="s">
        <v>71</v>
      </c>
      <c r="AD1737" s="9" t="s">
        <v>3045</v>
      </c>
      <c r="AE1737" s="9" t="s">
        <v>72</v>
      </c>
      <c r="AF1737" s="5">
        <v>1</v>
      </c>
      <c r="AG1737" s="10">
        <f>VLOOKUP(B1737,[1]NPRS!$A$29:$O$1904,10,FALSE)</f>
        <v>0</v>
      </c>
      <c r="AH1737" s="5" t="s">
        <v>1728</v>
      </c>
      <c r="AI1737" s="6" t="str">
        <f>IF(VLOOKUP(B1737,'[1]intensive 2019'!$A$2:$E$145,1,TRUE)=B1737,"Y","N")</f>
        <v>N</v>
      </c>
      <c r="AJ1737" s="6" t="s">
        <v>50</v>
      </c>
      <c r="AL1737" s="6" t="s">
        <v>50</v>
      </c>
      <c r="AM1737" s="6" t="s">
        <v>50</v>
      </c>
      <c r="AN1737" s="6" t="s">
        <v>50</v>
      </c>
      <c r="AO1737" s="6" t="s">
        <v>50</v>
      </c>
      <c r="AP1737" s="6" t="s">
        <v>50</v>
      </c>
    </row>
    <row r="1738" spans="1:42" hidden="1">
      <c r="A1738" s="5">
        <v>1737</v>
      </c>
      <c r="B1738" s="5" t="s">
        <v>3046</v>
      </c>
      <c r="C1738" s="6" t="str">
        <f>IF(VLOOKUP(B1738,'[1]Current Slope List'!$A$29:$M$1904,1,FALSE)=B1738,"Y","N")</f>
        <v>Y</v>
      </c>
      <c r="D1738" s="5" t="str">
        <f>VLOOKUP(B1738,'[1]Current Slope List'!$A$29:$M$1904,2,FALSE)</f>
        <v>11SW-A/R479</v>
      </c>
      <c r="E1738" s="5">
        <f>VLOOKUP(B1738,'[1]Current Slope List'!$A$29:$M$1904,3,FALSE)</f>
        <v>0</v>
      </c>
      <c r="F1738" s="6" t="str">
        <f t="shared" si="54"/>
        <v>WHOLE</v>
      </c>
      <c r="G1738" s="6" t="str">
        <f>VLOOKUP(B1738,'[1]Current Slope List'!$A$29:$M$1904,4,FALSE)</f>
        <v>WS&amp;L</v>
      </c>
      <c r="H1738" s="6" t="str">
        <f>VLOOKUP(B1738,'[1]Current Slope List'!$A$29:$M$1904,5,FALSE)</f>
        <v>W</v>
      </c>
      <c r="I1738" s="6" t="s">
        <v>3028</v>
      </c>
      <c r="K1738" s="6" t="str">
        <f>VLOOKUP(B1738,'[1]Current Slope List'!$A$29:$M$1904,11,FALSE)</f>
        <v>SheungWan_SaiYingPun</v>
      </c>
      <c r="L1738" s="5" t="s">
        <v>3047</v>
      </c>
      <c r="M1738" s="5" t="s">
        <v>3048</v>
      </c>
      <c r="N1738" s="5" t="s">
        <v>2756</v>
      </c>
      <c r="O1738" s="7" t="s">
        <v>46</v>
      </c>
      <c r="P1738" s="6" t="s">
        <v>49</v>
      </c>
      <c r="Q1738" s="6" t="s">
        <v>49</v>
      </c>
      <c r="R1738" s="6" t="s">
        <v>49</v>
      </c>
      <c r="S1738" s="6" t="s">
        <v>49</v>
      </c>
      <c r="T1738" s="6" t="s">
        <v>49</v>
      </c>
      <c r="U1738" s="6" t="s">
        <v>49</v>
      </c>
      <c r="V1738" s="6" t="s">
        <v>49</v>
      </c>
      <c r="W1738" s="6" t="s">
        <v>49</v>
      </c>
      <c r="X1738" s="6" t="s">
        <v>49</v>
      </c>
      <c r="Y1738" s="6" t="s">
        <v>49</v>
      </c>
      <c r="Z1738" s="6" t="s">
        <v>49</v>
      </c>
      <c r="AA1738" s="9" t="s">
        <v>109</v>
      </c>
      <c r="AB1738" s="9" t="s">
        <v>1459</v>
      </c>
      <c r="AC1738" s="9" t="s">
        <v>121</v>
      </c>
      <c r="AD1738" s="9" t="s">
        <v>352</v>
      </c>
      <c r="AE1738" s="9" t="s">
        <v>62</v>
      </c>
      <c r="AF1738" s="5">
        <v>1</v>
      </c>
      <c r="AG1738" s="10">
        <f>VLOOKUP(B1738,[1]NPRS!$A$29:$O$1904,10,FALSE)</f>
        <v>0</v>
      </c>
      <c r="AH1738" s="5" t="s">
        <v>1728</v>
      </c>
      <c r="AI1738" s="6" t="str">
        <f>IF(VLOOKUP(B1738,'[1]intensive 2019'!$A$2:$E$145,1,TRUE)=B1738,"Y","N")</f>
        <v>N</v>
      </c>
      <c r="AJ1738" s="6" t="s">
        <v>50</v>
      </c>
      <c r="AL1738" s="6" t="s">
        <v>50</v>
      </c>
      <c r="AM1738" s="6" t="s">
        <v>50</v>
      </c>
      <c r="AN1738" s="6" t="s">
        <v>50</v>
      </c>
      <c r="AO1738" s="6" t="s">
        <v>50</v>
      </c>
      <c r="AP1738" s="6" t="s">
        <v>50</v>
      </c>
    </row>
    <row r="1739" spans="1:42" hidden="1">
      <c r="A1739" s="5">
        <v>1738</v>
      </c>
      <c r="B1739" s="5" t="s">
        <v>3049</v>
      </c>
      <c r="C1739" s="6" t="str">
        <f>IF(VLOOKUP(B1739,'[1]Current Slope List'!$A$29:$M$1904,1,FALSE)=B1739,"Y","N")</f>
        <v>Y</v>
      </c>
      <c r="D1739" s="5" t="str">
        <f>VLOOKUP(B1739,'[1]Current Slope List'!$A$29:$M$1904,2,FALSE)</f>
        <v>11SW-A/R308</v>
      </c>
      <c r="E1739" s="5">
        <f>VLOOKUP(B1739,'[1]Current Slope List'!$A$29:$M$1904,3,FALSE)</f>
        <v>0</v>
      </c>
      <c r="F1739" s="6" t="str">
        <f t="shared" si="54"/>
        <v>WHOLE</v>
      </c>
      <c r="G1739" s="6" t="str">
        <f>VLOOKUP(B1739,'[1]Current Slope List'!$A$29:$M$1904,4,FALSE)</f>
        <v>WS&amp;L</v>
      </c>
      <c r="H1739" s="6" t="str">
        <f>VLOOKUP(B1739,'[1]Current Slope List'!$A$29:$M$1904,5,FALSE)</f>
        <v>W</v>
      </c>
      <c r="I1739" s="6" t="s">
        <v>3028</v>
      </c>
      <c r="K1739" s="6" t="str">
        <f>VLOOKUP(B1739,'[1]Current Slope List'!$A$29:$M$1904,11,FALSE)</f>
        <v>SaiWan</v>
      </c>
      <c r="L1739" s="5" t="s">
        <v>3050</v>
      </c>
      <c r="M1739" s="5" t="s">
        <v>3051</v>
      </c>
      <c r="N1739" s="5" t="s">
        <v>1697</v>
      </c>
      <c r="O1739" s="7" t="s">
        <v>46</v>
      </c>
      <c r="P1739" s="6" t="s">
        <v>49</v>
      </c>
      <c r="Q1739" s="6" t="s">
        <v>49</v>
      </c>
      <c r="R1739" s="6" t="s">
        <v>49</v>
      </c>
      <c r="S1739" s="6" t="s">
        <v>49</v>
      </c>
      <c r="T1739" s="6" t="s">
        <v>49</v>
      </c>
      <c r="U1739" s="6" t="s">
        <v>49</v>
      </c>
      <c r="V1739" s="6" t="s">
        <v>49</v>
      </c>
      <c r="W1739" s="6" t="s">
        <v>49</v>
      </c>
      <c r="X1739" s="6" t="s">
        <v>49</v>
      </c>
      <c r="Y1739" s="6" t="s">
        <v>49</v>
      </c>
      <c r="Z1739" s="6" t="s">
        <v>49</v>
      </c>
      <c r="AA1739" s="9" t="s">
        <v>185</v>
      </c>
      <c r="AB1739" s="9" t="s">
        <v>54</v>
      </c>
      <c r="AC1739" s="9" t="s">
        <v>55</v>
      </c>
      <c r="AD1739" s="9" t="s">
        <v>352</v>
      </c>
      <c r="AE1739" s="9" t="s">
        <v>62</v>
      </c>
      <c r="AF1739" s="5">
        <v>2</v>
      </c>
      <c r="AG1739" s="10">
        <f>VLOOKUP(B1739,[1]NPRS!$A$29:$O$1904,10,FALSE)</f>
        <v>48.7</v>
      </c>
      <c r="AH1739" s="5" t="s">
        <v>1698</v>
      </c>
      <c r="AI1739" s="6" t="str">
        <f>IF(VLOOKUP(B1739,'[1]intensive 2019'!$A$2:$E$145,1,TRUE)=B1739,"Y","N")</f>
        <v>Y</v>
      </c>
      <c r="AJ1739" s="6" t="str">
        <f>IF(VLOOKUP(B1739,[1]PWI!$A$2:$B$239,1,FALSE)=B1739,"Y","N")</f>
        <v>Y</v>
      </c>
      <c r="AK1739" s="5">
        <v>1</v>
      </c>
      <c r="AL1739" s="6" t="str">
        <f>IF(VLOOKUP(B1739,[1]OVT_SWT!$A$2:$E$100,1,FALSE)=B1739,"Y","N")</f>
        <v>Y</v>
      </c>
      <c r="AM1739" s="6" t="s">
        <v>50</v>
      </c>
      <c r="AN1739" s="6" t="s">
        <v>50</v>
      </c>
      <c r="AO1739" s="6" t="s">
        <v>50</v>
      </c>
      <c r="AP1739" s="6" t="s">
        <v>50</v>
      </c>
    </row>
    <row r="1740" spans="1:42" hidden="1">
      <c r="A1740" s="5">
        <v>1739</v>
      </c>
      <c r="B1740" s="5" t="s">
        <v>3052</v>
      </c>
      <c r="C1740" s="6" t="str">
        <f>IF(VLOOKUP(B1740,'[1]Current Slope List'!$A$29:$M$1904,1,FALSE)=B1740,"Y","N")</f>
        <v>Y</v>
      </c>
      <c r="D1740" s="5" t="str">
        <f>VLOOKUP(B1740,'[1]Current Slope List'!$A$29:$M$1904,2,FALSE)</f>
        <v>11SW-A/R323</v>
      </c>
      <c r="E1740" s="5">
        <f>VLOOKUP(B1740,'[1]Current Slope List'!$A$29:$M$1904,3,FALSE)</f>
        <v>2</v>
      </c>
      <c r="F1740" s="6">
        <f t="shared" si="54"/>
        <v>2</v>
      </c>
      <c r="G1740" s="6" t="str">
        <f>VLOOKUP(B1740,'[1]Current Slope List'!$A$29:$M$1904,4,FALSE)</f>
        <v>WS&amp;l</v>
      </c>
      <c r="H1740" s="6" t="str">
        <f>VLOOKUP(B1740,'[1]Current Slope List'!$A$29:$M$1904,5,FALSE)</f>
        <v>W</v>
      </c>
      <c r="I1740" s="6" t="s">
        <v>3028</v>
      </c>
      <c r="K1740" s="6" t="str">
        <f>VLOOKUP(B1740,'[1]Current Slope List'!$A$29:$M$1904,11,FALSE)</f>
        <v>SaiWan</v>
      </c>
      <c r="L1740" s="5" t="s">
        <v>3050</v>
      </c>
      <c r="M1740" s="5" t="s">
        <v>3051</v>
      </c>
      <c r="N1740" s="5" t="s">
        <v>1697</v>
      </c>
      <c r="O1740" s="7" t="s">
        <v>46</v>
      </c>
      <c r="P1740" s="6" t="s">
        <v>49</v>
      </c>
      <c r="Q1740" s="6" t="s">
        <v>49</v>
      </c>
      <c r="R1740" s="6" t="s">
        <v>49</v>
      </c>
      <c r="S1740" s="6" t="s">
        <v>49</v>
      </c>
      <c r="T1740" s="6" t="s">
        <v>49</v>
      </c>
      <c r="U1740" s="6" t="s">
        <v>49</v>
      </c>
      <c r="V1740" s="6" t="s">
        <v>49</v>
      </c>
      <c r="W1740" s="6" t="s">
        <v>49</v>
      </c>
      <c r="X1740" s="6" t="s">
        <v>49</v>
      </c>
      <c r="Y1740" s="6" t="s">
        <v>49</v>
      </c>
      <c r="Z1740" s="6" t="s">
        <v>49</v>
      </c>
      <c r="AA1740" s="9">
        <v>5</v>
      </c>
      <c r="AB1740" s="9">
        <v>48</v>
      </c>
      <c r="AC1740" s="9">
        <v>80</v>
      </c>
      <c r="AD1740" s="9" t="s">
        <v>79</v>
      </c>
      <c r="AE1740" s="9" t="s">
        <v>72</v>
      </c>
      <c r="AF1740" s="5">
        <v>1</v>
      </c>
      <c r="AG1740" s="10">
        <f>VLOOKUP(B1740,[1]NPRS!$A$29:$O$1904,10,FALSE)</f>
        <v>0</v>
      </c>
      <c r="AH1740" s="5" t="s">
        <v>1728</v>
      </c>
      <c r="AI1740" s="6" t="str">
        <f>IF(VLOOKUP(B1740,'[1]intensive 2019'!$A$2:$E$145,1,TRUE)=B1740,"Y","N")</f>
        <v>N</v>
      </c>
      <c r="AJ1740" s="6" t="s">
        <v>50</v>
      </c>
      <c r="AL1740" s="6" t="s">
        <v>50</v>
      </c>
      <c r="AM1740" s="6" t="s">
        <v>50</v>
      </c>
      <c r="AN1740" s="6" t="s">
        <v>50</v>
      </c>
      <c r="AO1740" s="6" t="s">
        <v>50</v>
      </c>
      <c r="AP1740" s="6" t="s">
        <v>50</v>
      </c>
    </row>
    <row r="1741" spans="1:42" hidden="1">
      <c r="A1741" s="5">
        <v>1740</v>
      </c>
      <c r="B1741" s="5" t="s">
        <v>3053</v>
      </c>
      <c r="C1741" s="6" t="str">
        <f>IF(VLOOKUP(B1741,'[1]Current Slope List'!$A$29:$M$1904,1,FALSE)=B1741,"Y","N")</f>
        <v>Y</v>
      </c>
      <c r="D1741" s="5" t="str">
        <f>VLOOKUP(B1741,'[1]Current Slope List'!$A$29:$M$1904,2,FALSE)</f>
        <v>11SW-A/FR260</v>
      </c>
      <c r="E1741" s="5" t="str">
        <f>VLOOKUP(B1741,'[1]Current Slope List'!$A$29:$M$1904,3,FALSE)</f>
        <v>1,2</v>
      </c>
      <c r="F1741" s="6" t="str">
        <f t="shared" si="54"/>
        <v>1,2</v>
      </c>
      <c r="G1741" s="6" t="str">
        <f>VLOOKUP(B1741,'[1]Current Slope List'!$A$29:$M$1904,4,FALSE)</f>
        <v>WS&amp;L</v>
      </c>
      <c r="H1741" s="6" t="str">
        <f>VLOOKUP(B1741,'[1]Current Slope List'!$A$29:$M$1904,5,FALSE)</f>
        <v>W</v>
      </c>
      <c r="I1741" s="6" t="s">
        <v>3028</v>
      </c>
      <c r="K1741" s="6">
        <f>VLOOKUP(B1741,'[1]Current Slope List'!$A$29:$M$1904,11,FALSE)</f>
        <v>0</v>
      </c>
      <c r="L1741" s="5" t="s">
        <v>3054</v>
      </c>
      <c r="M1741" s="5" t="s">
        <v>3055</v>
      </c>
      <c r="N1741" s="5" t="s">
        <v>1725</v>
      </c>
      <c r="O1741" s="7" t="s">
        <v>46</v>
      </c>
      <c r="P1741" s="7">
        <v>65</v>
      </c>
      <c r="Q1741" s="7">
        <v>10</v>
      </c>
      <c r="R1741" s="7">
        <v>50</v>
      </c>
      <c r="S1741" s="7">
        <f t="shared" si="55"/>
        <v>500</v>
      </c>
      <c r="T1741" s="17">
        <v>0</v>
      </c>
      <c r="U1741" s="17">
        <v>0.8</v>
      </c>
      <c r="V1741" s="17">
        <v>0</v>
      </c>
      <c r="W1741" s="17">
        <v>0</v>
      </c>
      <c r="X1741" s="17">
        <v>0.2</v>
      </c>
      <c r="Y1741" s="6" t="s">
        <v>61</v>
      </c>
      <c r="Z1741" s="6" t="s">
        <v>62</v>
      </c>
      <c r="AA1741" s="9" t="s">
        <v>270</v>
      </c>
      <c r="AB1741" s="9">
        <v>25</v>
      </c>
      <c r="AC1741" s="9" t="s">
        <v>121</v>
      </c>
      <c r="AD1741" s="9" t="s">
        <v>352</v>
      </c>
      <c r="AE1741" s="9" t="s">
        <v>72</v>
      </c>
      <c r="AF1741" s="5">
        <v>1</v>
      </c>
      <c r="AG1741" s="10">
        <f>VLOOKUP(B1741,[1]NPRS!$A$29:$O$1904,10,FALSE)</f>
        <v>0</v>
      </c>
      <c r="AH1741" s="5" t="s">
        <v>1698</v>
      </c>
      <c r="AI1741" s="6" t="str">
        <f>IF(VLOOKUP(B1741,'[1]intensive 2019'!$A$2:$E$145,1,TRUE)=B1741,"Y","N")</f>
        <v>N</v>
      </c>
      <c r="AJ1741" s="6" t="s">
        <v>50</v>
      </c>
      <c r="AK1741" s="5">
        <v>22</v>
      </c>
      <c r="AL1741" s="6" t="s">
        <v>50</v>
      </c>
      <c r="AM1741" s="6" t="s">
        <v>50</v>
      </c>
      <c r="AN1741" s="6" t="s">
        <v>50</v>
      </c>
      <c r="AO1741" s="6" t="s">
        <v>50</v>
      </c>
      <c r="AP1741" s="6" t="s">
        <v>50</v>
      </c>
    </row>
    <row r="1742" spans="1:42" hidden="1">
      <c r="A1742" s="5">
        <v>1741</v>
      </c>
      <c r="B1742" s="5" t="s">
        <v>3056</v>
      </c>
      <c r="C1742" s="6" t="str">
        <f>IF(VLOOKUP(B1742,'[1]Current Slope List'!$A$29:$M$1904,1,FALSE)=B1742,"Y","N")</f>
        <v>Y</v>
      </c>
      <c r="D1742" s="5" t="str">
        <f>VLOOKUP(B1742,'[1]Current Slope List'!$A$29:$M$1904,2,FALSE)</f>
        <v>11SW-A/CR597</v>
      </c>
      <c r="E1742" s="5">
        <f>VLOOKUP(B1742,'[1]Current Slope List'!$A$29:$M$1904,3,FALSE)</f>
        <v>0</v>
      </c>
      <c r="F1742" s="6" t="str">
        <f t="shared" si="54"/>
        <v>WHOLE</v>
      </c>
      <c r="G1742" s="6" t="str">
        <f>VLOOKUP(B1742,'[1]Current Slope List'!$A$29:$M$1904,4,FALSE)</f>
        <v>WS&amp;L</v>
      </c>
      <c r="H1742" s="6" t="str">
        <f>VLOOKUP(B1742,'[1]Current Slope List'!$A$29:$M$1904,5,FALSE)</f>
        <v>W</v>
      </c>
      <c r="I1742" s="6" t="s">
        <v>3028</v>
      </c>
      <c r="K1742" s="6" t="str">
        <f>VLOOKUP(B1742,'[1]Current Slope List'!$A$29:$M$1904,11,FALSE)</f>
        <v>SaiWan</v>
      </c>
      <c r="L1742" s="5" t="s">
        <v>3057</v>
      </c>
      <c r="M1742" s="5" t="s">
        <v>3058</v>
      </c>
      <c r="N1742" s="5" t="s">
        <v>1697</v>
      </c>
      <c r="O1742" s="7" t="s">
        <v>46</v>
      </c>
      <c r="P1742" s="7">
        <v>50</v>
      </c>
      <c r="Q1742" s="7">
        <v>7.5</v>
      </c>
      <c r="R1742" s="7">
        <v>60</v>
      </c>
      <c r="S1742" s="7">
        <f t="shared" si="55"/>
        <v>450</v>
      </c>
      <c r="T1742" s="17">
        <v>0</v>
      </c>
      <c r="U1742" s="17">
        <v>1</v>
      </c>
      <c r="V1742" s="17">
        <v>0</v>
      </c>
      <c r="W1742" s="12">
        <v>0</v>
      </c>
      <c r="X1742" s="17">
        <v>0</v>
      </c>
      <c r="Y1742" s="6" t="s">
        <v>113</v>
      </c>
      <c r="Z1742" s="6" t="s">
        <v>62</v>
      </c>
      <c r="AA1742" s="9" t="s">
        <v>3059</v>
      </c>
      <c r="AB1742" s="9" t="s">
        <v>3060</v>
      </c>
      <c r="AC1742" s="9" t="s">
        <v>3061</v>
      </c>
      <c r="AD1742" s="9" t="s">
        <v>3062</v>
      </c>
      <c r="AE1742" s="9" t="s">
        <v>1111</v>
      </c>
      <c r="AF1742" s="5">
        <v>1</v>
      </c>
      <c r="AG1742" s="10">
        <f>VLOOKUP(B1742,[1]NPRS!$A$29:$O$1904,10,FALSE)</f>
        <v>0.51</v>
      </c>
      <c r="AH1742" s="5" t="s">
        <v>1698</v>
      </c>
      <c r="AI1742" s="6" t="str">
        <f>IF(VLOOKUP(B1742,'[1]intensive 2019'!$A$2:$E$145,1,TRUE)=B1742,"Y","N")</f>
        <v>N</v>
      </c>
      <c r="AJ1742" s="6" t="str">
        <f>IF(VLOOKUP(B1742,[1]PWI!$A$2:$B$239,1,FALSE)=B1742,"Y","N")</f>
        <v>Y</v>
      </c>
      <c r="AK1742" s="5">
        <v>4</v>
      </c>
      <c r="AL1742" s="6" t="s">
        <v>50</v>
      </c>
      <c r="AM1742" s="6" t="s">
        <v>50</v>
      </c>
      <c r="AN1742" s="6" t="s">
        <v>50</v>
      </c>
      <c r="AO1742" s="6" t="s">
        <v>50</v>
      </c>
      <c r="AP1742" s="6" t="s">
        <v>50</v>
      </c>
    </row>
    <row r="1743" spans="1:42" hidden="1">
      <c r="A1743" s="5">
        <v>1742</v>
      </c>
      <c r="B1743" s="5" t="s">
        <v>3063</v>
      </c>
      <c r="C1743" s="6" t="str">
        <f>IF(VLOOKUP(B1743,'[1]Current Slope List'!$A$29:$M$1904,1,FALSE)=B1743,"Y","N")</f>
        <v>Y</v>
      </c>
      <c r="D1743" s="5" t="str">
        <f>VLOOKUP(B1743,'[1]Current Slope List'!$A$29:$M$1904,2,FALSE)</f>
        <v>11SW-A/FR24</v>
      </c>
      <c r="E1743" s="5">
        <f>VLOOKUP(B1743,'[1]Current Slope List'!$A$29:$M$1904,3,FALSE)</f>
        <v>3</v>
      </c>
      <c r="F1743" s="6">
        <f t="shared" si="54"/>
        <v>3</v>
      </c>
      <c r="G1743" s="6" t="str">
        <f>VLOOKUP(B1743,'[1]Current Slope List'!$A$29:$M$1904,4,FALSE)</f>
        <v>WS&amp;L</v>
      </c>
      <c r="H1743" s="6" t="str">
        <f>VLOOKUP(B1743,'[1]Current Slope List'!$A$29:$M$1904,5,FALSE)</f>
        <v>W</v>
      </c>
      <c r="I1743" s="6" t="s">
        <v>3028</v>
      </c>
      <c r="K1743" s="6" t="str">
        <f>VLOOKUP(B1743,'[1]Current Slope List'!$A$29:$M$1904,11,FALSE)</f>
        <v>SaiWan</v>
      </c>
      <c r="L1743" s="5" t="s">
        <v>3057</v>
      </c>
      <c r="M1743" s="5" t="s">
        <v>3058</v>
      </c>
      <c r="N1743" s="5" t="s">
        <v>1697</v>
      </c>
      <c r="O1743" s="7" t="s">
        <v>125</v>
      </c>
      <c r="P1743" s="7">
        <v>35</v>
      </c>
      <c r="Q1743" s="7">
        <v>7.8</v>
      </c>
      <c r="R1743" s="7">
        <v>70</v>
      </c>
      <c r="S1743" s="7">
        <f t="shared" si="55"/>
        <v>546</v>
      </c>
      <c r="T1743" s="17">
        <v>0</v>
      </c>
      <c r="U1743" s="12">
        <v>0</v>
      </c>
      <c r="V1743" s="17">
        <v>0</v>
      </c>
      <c r="W1743" s="12">
        <v>1</v>
      </c>
      <c r="X1743" s="12">
        <v>0</v>
      </c>
      <c r="Y1743" s="6" t="s">
        <v>61</v>
      </c>
      <c r="Z1743" s="6" t="s">
        <v>62</v>
      </c>
      <c r="AA1743" s="9" t="s">
        <v>3064</v>
      </c>
      <c r="AB1743" s="9" t="s">
        <v>3065</v>
      </c>
      <c r="AC1743" s="9" t="s">
        <v>1546</v>
      </c>
      <c r="AD1743" s="9" t="s">
        <v>389</v>
      </c>
      <c r="AE1743" s="9" t="s">
        <v>303</v>
      </c>
      <c r="AF1743" s="5">
        <v>1</v>
      </c>
      <c r="AG1743" s="10">
        <f>VLOOKUP(B1743,[1]NPRS!$A$29:$O$1904,10,FALSE)</f>
        <v>71.25</v>
      </c>
      <c r="AH1743" s="5" t="s">
        <v>1698</v>
      </c>
      <c r="AI1743" s="6" t="str">
        <f>IF(VLOOKUP(B1743,'[1]intensive 2019'!$A$2:$E$145,1,TRUE)=B1743,"Y","N")</f>
        <v>N</v>
      </c>
      <c r="AJ1743" s="6" t="s">
        <v>50</v>
      </c>
      <c r="AK1743" s="5">
        <v>0</v>
      </c>
      <c r="AL1743" s="6" t="s">
        <v>50</v>
      </c>
      <c r="AM1743" s="6" t="s">
        <v>50</v>
      </c>
      <c r="AN1743" s="6" t="s">
        <v>50</v>
      </c>
      <c r="AO1743" s="6" t="s">
        <v>50</v>
      </c>
      <c r="AP1743" s="6" t="s">
        <v>50</v>
      </c>
    </row>
    <row r="1744" spans="1:42" hidden="1">
      <c r="A1744" s="5">
        <v>1743</v>
      </c>
      <c r="B1744" s="5" t="s">
        <v>3066</v>
      </c>
      <c r="C1744" s="6" t="str">
        <f>IF(VLOOKUP(B1744,'[1]Current Slope List'!$A$29:$M$1904,1,FALSE)=B1744,"Y","N")</f>
        <v>Y</v>
      </c>
      <c r="D1744" s="5" t="str">
        <f>VLOOKUP(B1744,'[1]Current Slope List'!$A$29:$M$1904,2,FALSE)</f>
        <v>11SW-A/FR83</v>
      </c>
      <c r="E1744" s="5">
        <f>VLOOKUP(B1744,'[1]Current Slope List'!$A$29:$M$1904,3,FALSE)</f>
        <v>1</v>
      </c>
      <c r="F1744" s="6">
        <f t="shared" si="54"/>
        <v>1</v>
      </c>
      <c r="G1744" s="6" t="str">
        <f>VLOOKUP(B1744,'[1]Current Slope List'!$A$29:$M$1904,4,FALSE)</f>
        <v>WS&amp;L</v>
      </c>
      <c r="H1744" s="6" t="str">
        <f>VLOOKUP(B1744,'[1]Current Slope List'!$A$29:$M$1904,5,FALSE)</f>
        <v>W</v>
      </c>
      <c r="I1744" s="6" t="s">
        <v>3028</v>
      </c>
      <c r="K1744" s="6" t="str">
        <f>VLOOKUP(B1744,'[1]Current Slope List'!$A$29:$M$1904,11,FALSE)</f>
        <v>SaiWan</v>
      </c>
      <c r="L1744" s="5" t="s">
        <v>3057</v>
      </c>
      <c r="M1744" s="5" t="s">
        <v>3058</v>
      </c>
      <c r="N1744" s="5" t="s">
        <v>1697</v>
      </c>
      <c r="O1744" s="7" t="s">
        <v>125</v>
      </c>
      <c r="P1744" s="7">
        <v>58</v>
      </c>
      <c r="Q1744" s="7">
        <v>11</v>
      </c>
      <c r="R1744" s="7">
        <v>82</v>
      </c>
      <c r="S1744" s="7">
        <f t="shared" si="55"/>
        <v>902</v>
      </c>
      <c r="T1744" s="17">
        <v>0</v>
      </c>
      <c r="U1744" s="17">
        <v>0</v>
      </c>
      <c r="V1744" s="17">
        <v>0</v>
      </c>
      <c r="W1744" s="17">
        <v>1</v>
      </c>
      <c r="X1744" s="17">
        <v>0</v>
      </c>
      <c r="Y1744" s="6" t="s">
        <v>61</v>
      </c>
      <c r="Z1744" s="6" t="s">
        <v>72</v>
      </c>
      <c r="AA1744" s="9" t="s">
        <v>3067</v>
      </c>
      <c r="AB1744" s="9" t="s">
        <v>3068</v>
      </c>
      <c r="AC1744" s="9" t="s">
        <v>3069</v>
      </c>
      <c r="AD1744" s="9" t="s">
        <v>1780</v>
      </c>
      <c r="AE1744" s="9" t="s">
        <v>3070</v>
      </c>
      <c r="AF1744" s="5">
        <v>1</v>
      </c>
      <c r="AG1744" s="10">
        <f>VLOOKUP(B1744,[1]NPRS!$A$29:$O$1904,10,FALSE)</f>
        <v>1.1200000000000001</v>
      </c>
      <c r="AH1744" s="5" t="s">
        <v>1698</v>
      </c>
      <c r="AI1744" s="6" t="str">
        <f>IF(VLOOKUP(B1744,'[1]intensive 2019'!$A$2:$E$145,1,TRUE)=B1744,"Y","N")</f>
        <v>Y</v>
      </c>
      <c r="AJ1744" s="6" t="str">
        <f>IF(VLOOKUP(B1744,[1]PWI!$A$2:$B$239,1,FALSE)=B1744,"Y","N")</f>
        <v>Y</v>
      </c>
      <c r="AK1744" s="5">
        <v>2</v>
      </c>
      <c r="AL1744" s="6" t="s">
        <v>50</v>
      </c>
      <c r="AM1744" s="6" t="str">
        <f>IF(VLOOKUP(B1744,'[1]Ficus Elastica'!$A$2:$B$33,1,FALSE)=B1744,"Y","N")</f>
        <v>Y</v>
      </c>
      <c r="AN1744" s="6" t="s">
        <v>50</v>
      </c>
      <c r="AO1744" s="6" t="s">
        <v>50</v>
      </c>
      <c r="AP1744" s="6" t="s">
        <v>50</v>
      </c>
    </row>
    <row r="1745" spans="1:42" hidden="1">
      <c r="A1745" s="5">
        <v>1744</v>
      </c>
      <c r="B1745" s="5" t="s">
        <v>3071</v>
      </c>
      <c r="C1745" s="6" t="str">
        <f>IF(VLOOKUP(B1745,'[1]Current Slope List'!$A$29:$M$1904,1,FALSE)=B1745,"Y","N")</f>
        <v>Y</v>
      </c>
      <c r="D1745" s="5" t="str">
        <f>VLOOKUP(B1745,'[1]Current Slope List'!$A$29:$M$1904,2,FALSE)</f>
        <v>11SW-A/R754</v>
      </c>
      <c r="E1745" s="5">
        <f>VLOOKUP(B1745,'[1]Current Slope List'!$A$29:$M$1904,3,FALSE)</f>
        <v>0</v>
      </c>
      <c r="F1745" s="6" t="str">
        <f t="shared" si="54"/>
        <v>WHOLE</v>
      </c>
      <c r="G1745" s="6" t="str">
        <f>VLOOKUP(B1745,'[1]Current Slope List'!$A$29:$M$1904,4,FALSE)</f>
        <v>WS&amp;L</v>
      </c>
      <c r="H1745" s="6" t="str">
        <f>VLOOKUP(B1745,'[1]Current Slope List'!$A$29:$M$1904,5,FALSE)</f>
        <v>W</v>
      </c>
      <c r="I1745" s="6" t="s">
        <v>3028</v>
      </c>
      <c r="K1745" s="6" t="str">
        <f>VLOOKUP(B1745,'[1]Current Slope List'!$A$29:$M$1904,11,FALSE)</f>
        <v>SaiWan</v>
      </c>
      <c r="L1745" s="5" t="s">
        <v>3057</v>
      </c>
      <c r="M1745" s="5" t="s">
        <v>3058</v>
      </c>
      <c r="N1745" s="5" t="s">
        <v>1697</v>
      </c>
      <c r="O1745" s="7" t="s">
        <v>46</v>
      </c>
      <c r="P1745" s="6" t="s">
        <v>49</v>
      </c>
      <c r="Q1745" s="6" t="s">
        <v>49</v>
      </c>
      <c r="R1745" s="6" t="s">
        <v>49</v>
      </c>
      <c r="S1745" s="6" t="s">
        <v>49</v>
      </c>
      <c r="T1745" s="6" t="s">
        <v>49</v>
      </c>
      <c r="U1745" s="6" t="s">
        <v>49</v>
      </c>
      <c r="V1745" s="6" t="s">
        <v>49</v>
      </c>
      <c r="W1745" s="6" t="s">
        <v>49</v>
      </c>
      <c r="X1745" s="6" t="s">
        <v>49</v>
      </c>
      <c r="Y1745" s="6" t="s">
        <v>49</v>
      </c>
      <c r="Z1745" s="6" t="s">
        <v>49</v>
      </c>
      <c r="AA1745" s="9" t="s">
        <v>270</v>
      </c>
      <c r="AB1745" s="9" t="s">
        <v>641</v>
      </c>
      <c r="AC1745" s="9" t="s">
        <v>121</v>
      </c>
      <c r="AD1745" s="9" t="s">
        <v>3041</v>
      </c>
      <c r="AE1745" s="9" t="s">
        <v>72</v>
      </c>
      <c r="AF1745" s="5">
        <v>2</v>
      </c>
      <c r="AG1745" s="10">
        <f>VLOOKUP(B1745,[1]NPRS!$A$29:$O$1904,10,FALSE)</f>
        <v>4.0999999999999996</v>
      </c>
      <c r="AH1745" s="5" t="s">
        <v>1728</v>
      </c>
      <c r="AI1745" s="6" t="str">
        <f>IF(VLOOKUP(B1745,'[1]intensive 2019'!$A$2:$E$145,1,TRUE)=B1745,"Y","N")</f>
        <v>N</v>
      </c>
      <c r="AJ1745" s="6" t="s">
        <v>50</v>
      </c>
      <c r="AL1745" s="6" t="s">
        <v>50</v>
      </c>
      <c r="AM1745" s="6" t="s">
        <v>50</v>
      </c>
      <c r="AN1745" s="6" t="s">
        <v>50</v>
      </c>
      <c r="AO1745" s="6" t="s">
        <v>50</v>
      </c>
      <c r="AP1745" s="6" t="s">
        <v>50</v>
      </c>
    </row>
    <row r="1746" spans="1:42" hidden="1">
      <c r="A1746" s="5">
        <v>1745</v>
      </c>
      <c r="B1746" s="5" t="s">
        <v>3072</v>
      </c>
      <c r="C1746" s="6" t="str">
        <f>IF(VLOOKUP(B1746,'[1]Current Slope List'!$A$29:$M$1904,1,FALSE)=B1746,"Y","N")</f>
        <v>Y</v>
      </c>
      <c r="D1746" s="5" t="str">
        <f>VLOOKUP(B1746,'[1]Current Slope List'!$A$29:$M$1904,2,FALSE)</f>
        <v>11SW-C/FR390</v>
      </c>
      <c r="E1746" s="5">
        <f>VLOOKUP(B1746,'[1]Current Slope List'!$A$29:$M$1904,3,FALSE)</f>
        <v>0</v>
      </c>
      <c r="F1746" s="6" t="str">
        <f t="shared" si="54"/>
        <v>WHOLE</v>
      </c>
      <c r="G1746" s="6" t="str">
        <f>VLOOKUP(B1746,'[1]Current Slope List'!$A$29:$M$1904,4,FALSE)</f>
        <v>WS&amp;L</v>
      </c>
      <c r="H1746" s="6" t="str">
        <f>VLOOKUP(B1746,'[1]Current Slope List'!$A$29:$M$1904,5,FALSE)</f>
        <v>W</v>
      </c>
      <c r="I1746" s="6" t="s">
        <v>3028</v>
      </c>
      <c r="K1746" s="6" t="str">
        <f>VLOOKUP(B1746,'[1]Current Slope List'!$A$29:$M$1904,11,FALSE)</f>
        <v>Pokfulam</v>
      </c>
      <c r="L1746" s="5" t="s">
        <v>3073</v>
      </c>
      <c r="M1746" s="5" t="s">
        <v>3074</v>
      </c>
      <c r="N1746" s="5" t="s">
        <v>1697</v>
      </c>
      <c r="O1746" s="7" t="s">
        <v>125</v>
      </c>
      <c r="P1746" s="7">
        <v>50</v>
      </c>
      <c r="Q1746" s="7">
        <v>2</v>
      </c>
      <c r="R1746" s="7">
        <v>45</v>
      </c>
      <c r="S1746" s="7">
        <f t="shared" si="55"/>
        <v>90</v>
      </c>
      <c r="T1746" s="17">
        <v>0</v>
      </c>
      <c r="U1746" s="17">
        <v>0.6</v>
      </c>
      <c r="V1746" s="17">
        <v>0</v>
      </c>
      <c r="W1746" s="17">
        <v>0.4</v>
      </c>
      <c r="X1746" s="17">
        <v>0</v>
      </c>
      <c r="Y1746" s="6" t="s">
        <v>61</v>
      </c>
      <c r="Z1746" s="6" t="s">
        <v>62</v>
      </c>
      <c r="AA1746" s="9" t="s">
        <v>361</v>
      </c>
      <c r="AB1746" s="9" t="s">
        <v>551</v>
      </c>
      <c r="AC1746" s="9" t="s">
        <v>121</v>
      </c>
      <c r="AD1746" s="9" t="s">
        <v>56</v>
      </c>
      <c r="AE1746" s="9" t="s">
        <v>72</v>
      </c>
      <c r="AF1746" s="5">
        <v>2</v>
      </c>
      <c r="AG1746" s="10">
        <f>VLOOKUP(B1746,[1]NPRS!$A$29:$O$1904,10,FALSE)</f>
        <v>0</v>
      </c>
      <c r="AH1746" s="5" t="s">
        <v>1698</v>
      </c>
      <c r="AI1746" s="6" t="str">
        <f>IF(VLOOKUP(B1746,'[1]intensive 2019'!$A$2:$E$145,1,TRUE)=B1746,"Y","N")</f>
        <v>N</v>
      </c>
      <c r="AJ1746" s="6" t="s">
        <v>50</v>
      </c>
      <c r="AK1746" s="5">
        <v>13</v>
      </c>
      <c r="AL1746" s="6" t="s">
        <v>50</v>
      </c>
      <c r="AM1746" s="6" t="s">
        <v>50</v>
      </c>
      <c r="AN1746" s="6" t="s">
        <v>50</v>
      </c>
      <c r="AO1746" s="6" t="s">
        <v>50</v>
      </c>
      <c r="AP1746" s="6" t="s">
        <v>50</v>
      </c>
    </row>
    <row r="1747" spans="1:42" hidden="1">
      <c r="A1747" s="5">
        <v>1746</v>
      </c>
      <c r="B1747" s="5" t="s">
        <v>3075</v>
      </c>
      <c r="C1747" s="6" t="str">
        <f>IF(VLOOKUP(B1747,'[1]Current Slope List'!$A$29:$M$1904,1,FALSE)=B1747,"Y","N")</f>
        <v>Y</v>
      </c>
      <c r="D1747" s="5" t="str">
        <f>VLOOKUP(B1747,'[1]Current Slope List'!$A$29:$M$1904,2,FALSE)</f>
        <v>11SW-C/F218</v>
      </c>
      <c r="E1747" s="5">
        <f>VLOOKUP(B1747,'[1]Current Slope List'!$A$29:$M$1904,3,FALSE)</f>
        <v>0</v>
      </c>
      <c r="F1747" s="6" t="str">
        <f t="shared" si="54"/>
        <v>WHOLE</v>
      </c>
      <c r="G1747" s="6" t="str">
        <f>VLOOKUP(B1747,'[1]Current Slope List'!$A$29:$M$1904,4,FALSE)</f>
        <v>WS&amp;L</v>
      </c>
      <c r="H1747" s="6" t="str">
        <f>VLOOKUP(B1747,'[1]Current Slope List'!$A$29:$M$1904,5,FALSE)</f>
        <v>W</v>
      </c>
      <c r="I1747" s="6" t="s">
        <v>3028</v>
      </c>
      <c r="K1747" s="6">
        <f>VLOOKUP(B1747,'[1]Current Slope List'!$A$29:$M$1904,11,FALSE)</f>
        <v>0</v>
      </c>
      <c r="L1747" s="5" t="s">
        <v>3076</v>
      </c>
      <c r="M1747" s="5" t="s">
        <v>3077</v>
      </c>
      <c r="N1747" s="5" t="s">
        <v>1711</v>
      </c>
      <c r="O1747" s="7" t="s">
        <v>46</v>
      </c>
      <c r="P1747" s="7">
        <v>30</v>
      </c>
      <c r="Q1747" s="7">
        <v>7</v>
      </c>
      <c r="R1747" s="7">
        <v>18</v>
      </c>
      <c r="S1747" s="7">
        <f t="shared" si="55"/>
        <v>126</v>
      </c>
      <c r="T1747" s="17">
        <v>0</v>
      </c>
      <c r="U1747" s="17">
        <v>1</v>
      </c>
      <c r="V1747" s="17">
        <v>0</v>
      </c>
      <c r="W1747" s="17">
        <v>0</v>
      </c>
      <c r="X1747" s="17">
        <v>0</v>
      </c>
      <c r="Y1747" s="6" t="s">
        <v>61</v>
      </c>
      <c r="Z1747" s="6" t="s">
        <v>62</v>
      </c>
      <c r="AA1747" s="9" t="s">
        <v>116</v>
      </c>
      <c r="AB1747" s="9" t="s">
        <v>116</v>
      </c>
      <c r="AC1747" s="9" t="s">
        <v>116</v>
      </c>
      <c r="AD1747" s="9" t="s">
        <v>116</v>
      </c>
      <c r="AE1747" s="9" t="s">
        <v>49</v>
      </c>
      <c r="AF1747" s="5">
        <v>3</v>
      </c>
      <c r="AG1747" s="10">
        <f>VLOOKUP(B1747,[1]NPRS!$A$29:$O$1904,10,FALSE)</f>
        <v>0</v>
      </c>
      <c r="AH1747" s="5" t="s">
        <v>1698</v>
      </c>
      <c r="AI1747" s="6" t="str">
        <f>IF(VLOOKUP(B1747,'[1]intensive 2019'!$A$2:$E$145,1,TRUE)=B1747,"Y","N")</f>
        <v>N</v>
      </c>
      <c r="AJ1747" s="6" t="s">
        <v>50</v>
      </c>
      <c r="AK1747" s="5">
        <v>3</v>
      </c>
      <c r="AL1747" s="6" t="s">
        <v>50</v>
      </c>
      <c r="AM1747" s="6" t="s">
        <v>50</v>
      </c>
      <c r="AN1747" s="6" t="s">
        <v>50</v>
      </c>
      <c r="AO1747" s="6" t="s">
        <v>50</v>
      </c>
      <c r="AP1747" s="6" t="s">
        <v>50</v>
      </c>
    </row>
    <row r="1748" spans="1:42" hidden="1">
      <c r="A1748" s="5">
        <v>1747</v>
      </c>
      <c r="B1748" s="5" t="s">
        <v>3078</v>
      </c>
      <c r="C1748" s="6" t="str">
        <f>IF(VLOOKUP(B1748,'[1]Current Slope List'!$A$29:$M$1904,1,FALSE)=B1748,"Y","N")</f>
        <v>Y</v>
      </c>
      <c r="D1748" s="5" t="str">
        <f>VLOOKUP(B1748,'[1]Current Slope List'!$A$29:$M$1904,2,FALSE)</f>
        <v>11SW-C/F219</v>
      </c>
      <c r="E1748" s="5">
        <f>VLOOKUP(B1748,'[1]Current Slope List'!$A$29:$M$1904,3,FALSE)</f>
        <v>0</v>
      </c>
      <c r="F1748" s="6" t="str">
        <f t="shared" si="54"/>
        <v>WHOLE</v>
      </c>
      <c r="G1748" s="6" t="str">
        <f>VLOOKUP(B1748,'[1]Current Slope List'!$A$29:$M$1904,4,FALSE)</f>
        <v>WS&amp;L</v>
      </c>
      <c r="H1748" s="6" t="str">
        <f>VLOOKUP(B1748,'[1]Current Slope List'!$A$29:$M$1904,5,FALSE)</f>
        <v>W</v>
      </c>
      <c r="I1748" s="6" t="s">
        <v>3028</v>
      </c>
      <c r="K1748" s="6">
        <f>VLOOKUP(B1748,'[1]Current Slope List'!$A$29:$M$1904,11,FALSE)</f>
        <v>0</v>
      </c>
      <c r="L1748" s="5" t="s">
        <v>3076</v>
      </c>
      <c r="M1748" s="5" t="s">
        <v>3077</v>
      </c>
      <c r="N1748" s="5" t="s">
        <v>1711</v>
      </c>
      <c r="O1748" s="7" t="s">
        <v>46</v>
      </c>
      <c r="P1748" s="7">
        <v>42</v>
      </c>
      <c r="Q1748" s="7">
        <v>10.8</v>
      </c>
      <c r="R1748" s="7">
        <v>45</v>
      </c>
      <c r="S1748" s="7">
        <f t="shared" si="55"/>
        <v>486.00000000000006</v>
      </c>
      <c r="T1748" s="17">
        <v>0</v>
      </c>
      <c r="U1748" s="17">
        <v>1</v>
      </c>
      <c r="V1748" s="17">
        <v>0</v>
      </c>
      <c r="W1748" s="17">
        <v>0</v>
      </c>
      <c r="X1748" s="17">
        <v>0</v>
      </c>
      <c r="Y1748" s="6" t="s">
        <v>61</v>
      </c>
      <c r="Z1748" s="6" t="s">
        <v>62</v>
      </c>
      <c r="AA1748" s="9" t="s">
        <v>116</v>
      </c>
      <c r="AB1748" s="9" t="s">
        <v>116</v>
      </c>
      <c r="AC1748" s="9" t="s">
        <v>116</v>
      </c>
      <c r="AD1748" s="9" t="s">
        <v>116</v>
      </c>
      <c r="AE1748" s="9" t="s">
        <v>49</v>
      </c>
      <c r="AF1748" s="5">
        <v>3</v>
      </c>
      <c r="AG1748" s="10">
        <f>VLOOKUP(B1748,[1]NPRS!$A$29:$O$1904,10,FALSE)</f>
        <v>0</v>
      </c>
      <c r="AH1748" s="5" t="s">
        <v>1698</v>
      </c>
      <c r="AI1748" s="6" t="str">
        <f>IF(VLOOKUP(B1748,'[1]intensive 2019'!$A$2:$E$145,1,TRUE)=B1748,"Y","N")</f>
        <v>N</v>
      </c>
      <c r="AJ1748" s="6" t="s">
        <v>50</v>
      </c>
      <c r="AK1748" s="5">
        <v>24</v>
      </c>
      <c r="AL1748" s="6" t="s">
        <v>50</v>
      </c>
      <c r="AM1748" s="6" t="s">
        <v>50</v>
      </c>
      <c r="AN1748" s="6" t="s">
        <v>50</v>
      </c>
      <c r="AO1748" s="6" t="s">
        <v>50</v>
      </c>
      <c r="AP1748" s="6" t="s">
        <v>50</v>
      </c>
    </row>
    <row r="1749" spans="1:42" hidden="1">
      <c r="A1749" s="5">
        <v>1748</v>
      </c>
      <c r="B1749" s="5" t="s">
        <v>3079</v>
      </c>
      <c r="C1749" s="6" t="str">
        <f>IF(VLOOKUP(B1749,'[1]Current Slope List'!$A$29:$M$1904,1,FALSE)=B1749,"Y","N")</f>
        <v>Y</v>
      </c>
      <c r="D1749" s="5" t="str">
        <f>VLOOKUP(B1749,'[1]Current Slope List'!$A$29:$M$1904,2,FALSE)</f>
        <v>11SW-C/R655</v>
      </c>
      <c r="E1749" s="5">
        <f>VLOOKUP(B1749,'[1]Current Slope List'!$A$29:$M$1904,3,FALSE)</f>
        <v>0</v>
      </c>
      <c r="F1749" s="6" t="str">
        <f t="shared" si="54"/>
        <v>WHOLE</v>
      </c>
      <c r="G1749" s="6" t="str">
        <f>VLOOKUP(B1749,'[1]Current Slope List'!$A$29:$M$1904,4,FALSE)</f>
        <v>WS&amp;L</v>
      </c>
      <c r="H1749" s="6" t="str">
        <f>VLOOKUP(B1749,'[1]Current Slope List'!$A$29:$M$1904,5,FALSE)</f>
        <v>W</v>
      </c>
      <c r="I1749" s="6" t="s">
        <v>3028</v>
      </c>
      <c r="K1749" s="6">
        <f>VLOOKUP(B1749,'[1]Current Slope List'!$A$29:$M$1904,11,FALSE)</f>
        <v>0</v>
      </c>
      <c r="L1749" s="5" t="s">
        <v>3076</v>
      </c>
      <c r="M1749" s="5" t="s">
        <v>3077</v>
      </c>
      <c r="N1749" s="5" t="s">
        <v>1711</v>
      </c>
      <c r="O1749" s="7" t="s">
        <v>3080</v>
      </c>
      <c r="P1749" s="6" t="s">
        <v>49</v>
      </c>
      <c r="Q1749" s="6" t="s">
        <v>49</v>
      </c>
      <c r="R1749" s="6" t="s">
        <v>49</v>
      </c>
      <c r="S1749" s="6" t="s">
        <v>49</v>
      </c>
      <c r="T1749" s="6" t="s">
        <v>49</v>
      </c>
      <c r="U1749" s="6" t="s">
        <v>49</v>
      </c>
      <c r="V1749" s="6" t="s">
        <v>49</v>
      </c>
      <c r="W1749" s="6" t="s">
        <v>49</v>
      </c>
      <c r="X1749" s="6" t="s">
        <v>49</v>
      </c>
      <c r="Y1749" s="6" t="s">
        <v>49</v>
      </c>
      <c r="Z1749" s="6" t="s">
        <v>49</v>
      </c>
      <c r="AA1749" s="9" t="s">
        <v>3081</v>
      </c>
      <c r="AB1749" s="9" t="s">
        <v>3082</v>
      </c>
      <c r="AC1749" s="9" t="s">
        <v>121</v>
      </c>
      <c r="AD1749" s="9" t="s">
        <v>56</v>
      </c>
      <c r="AE1749" s="9" t="s">
        <v>72</v>
      </c>
      <c r="AF1749" s="5">
        <v>2</v>
      </c>
      <c r="AG1749" s="10">
        <f>VLOOKUP(B1749,[1]NPRS!$A$29:$O$1904,10,FALSE)</f>
        <v>2.16</v>
      </c>
      <c r="AH1749" s="5" t="s">
        <v>1698</v>
      </c>
      <c r="AI1749" s="6" t="str">
        <f>IF(VLOOKUP(B1749,'[1]intensive 2019'!$A$2:$E$145,1,TRUE)=B1749,"Y","N")</f>
        <v>N</v>
      </c>
      <c r="AJ1749" s="6" t="s">
        <v>50</v>
      </c>
      <c r="AK1749" s="5">
        <v>0</v>
      </c>
      <c r="AL1749" s="6" t="s">
        <v>50</v>
      </c>
      <c r="AM1749" s="6" t="s">
        <v>50</v>
      </c>
      <c r="AN1749" s="6" t="s">
        <v>50</v>
      </c>
      <c r="AO1749" s="6" t="s">
        <v>50</v>
      </c>
      <c r="AP1749" s="6" t="s">
        <v>50</v>
      </c>
    </row>
    <row r="1750" spans="1:42" hidden="1">
      <c r="A1750" s="5">
        <v>1749</v>
      </c>
      <c r="B1750" s="5" t="s">
        <v>3083</v>
      </c>
      <c r="C1750" s="6" t="str">
        <f>IF(VLOOKUP(B1750,'[1]Current Slope List'!$A$29:$M$1904,1,FALSE)=B1750,"Y","N")</f>
        <v>Y</v>
      </c>
      <c r="D1750" s="5" t="str">
        <f>VLOOKUP(B1750,'[1]Current Slope List'!$A$29:$M$1904,2,FALSE)</f>
        <v>11SW-C/R324</v>
      </c>
      <c r="E1750" s="5">
        <f>VLOOKUP(B1750,'[1]Current Slope List'!$A$29:$M$1904,3,FALSE)</f>
        <v>0</v>
      </c>
      <c r="F1750" s="6" t="str">
        <f t="shared" si="54"/>
        <v>WHOLE</v>
      </c>
      <c r="G1750" s="6" t="str">
        <f>VLOOKUP(B1750,'[1]Current Slope List'!$A$29:$M$1904,4,FALSE)</f>
        <v>WS&amp;L</v>
      </c>
      <c r="H1750" s="6" t="str">
        <f>VLOOKUP(B1750,'[1]Current Slope List'!$A$29:$M$1904,5,FALSE)</f>
        <v>W</v>
      </c>
      <c r="I1750" s="6" t="s">
        <v>3028</v>
      </c>
      <c r="K1750" s="6">
        <f>VLOOKUP(B1750,'[1]Current Slope List'!$A$29:$M$1904,11,FALSE)</f>
        <v>0</v>
      </c>
      <c r="L1750" s="5" t="s">
        <v>3076</v>
      </c>
      <c r="M1750" s="5" t="s">
        <v>3077</v>
      </c>
      <c r="N1750" s="5" t="s">
        <v>1711</v>
      </c>
      <c r="O1750" s="7" t="s">
        <v>46</v>
      </c>
      <c r="P1750" s="6" t="s">
        <v>49</v>
      </c>
      <c r="Q1750" s="6" t="s">
        <v>49</v>
      </c>
      <c r="R1750" s="6" t="s">
        <v>49</v>
      </c>
      <c r="S1750" s="6" t="s">
        <v>49</v>
      </c>
      <c r="T1750" s="6" t="s">
        <v>49</v>
      </c>
      <c r="U1750" s="6" t="s">
        <v>49</v>
      </c>
      <c r="V1750" s="6" t="s">
        <v>49</v>
      </c>
      <c r="W1750" s="6" t="s">
        <v>49</v>
      </c>
      <c r="X1750" s="6" t="s">
        <v>49</v>
      </c>
      <c r="Y1750" s="6" t="s">
        <v>49</v>
      </c>
      <c r="Z1750" s="6" t="s">
        <v>49</v>
      </c>
      <c r="AA1750" s="9" t="s">
        <v>880</v>
      </c>
      <c r="AB1750" s="9" t="s">
        <v>669</v>
      </c>
      <c r="AC1750" s="9" t="s">
        <v>121</v>
      </c>
      <c r="AD1750" s="9" t="s">
        <v>297</v>
      </c>
      <c r="AE1750" s="9" t="s">
        <v>72</v>
      </c>
      <c r="AF1750" s="5">
        <v>2</v>
      </c>
      <c r="AG1750" s="10">
        <f>VLOOKUP(B1750,[1]NPRS!$A$29:$O$1904,10,FALSE)</f>
        <v>4.16</v>
      </c>
      <c r="AH1750" s="5" t="s">
        <v>1698</v>
      </c>
      <c r="AI1750" s="6" t="str">
        <f>IF(VLOOKUP(B1750,'[1]intensive 2019'!$A$2:$E$145,1,TRUE)=B1750,"Y","N")</f>
        <v>N</v>
      </c>
      <c r="AJ1750" s="6" t="s">
        <v>50</v>
      </c>
      <c r="AK1750" s="5">
        <v>2</v>
      </c>
      <c r="AL1750" s="6" t="s">
        <v>50</v>
      </c>
      <c r="AM1750" s="6" t="s">
        <v>50</v>
      </c>
      <c r="AN1750" s="6" t="s">
        <v>50</v>
      </c>
      <c r="AO1750" s="6" t="s">
        <v>50</v>
      </c>
      <c r="AP1750" s="6" t="s">
        <v>50</v>
      </c>
    </row>
    <row r="1751" spans="1:42" hidden="1">
      <c r="A1751" s="5">
        <v>1750</v>
      </c>
      <c r="B1751" s="5" t="s">
        <v>3084</v>
      </c>
      <c r="C1751" s="6" t="str">
        <f>IF(VLOOKUP(B1751,'[1]Current Slope List'!$A$29:$M$1904,1,FALSE)=B1751,"Y","N")</f>
        <v>Y</v>
      </c>
      <c r="D1751" s="5" t="str">
        <f>VLOOKUP(B1751,'[1]Current Slope List'!$A$29:$M$1904,2,FALSE)</f>
        <v>11SW-C/C549</v>
      </c>
      <c r="E1751" s="5">
        <f>VLOOKUP(B1751,'[1]Current Slope List'!$A$29:$M$1904,3,FALSE)</f>
        <v>0</v>
      </c>
      <c r="F1751" s="6" t="str">
        <f t="shared" si="54"/>
        <v>WHOLE</v>
      </c>
      <c r="G1751" s="6" t="str">
        <f>VLOOKUP(B1751,'[1]Current Slope List'!$A$29:$M$1904,4,FALSE)</f>
        <v>WS&amp;L</v>
      </c>
      <c r="H1751" s="6" t="str">
        <f>VLOOKUP(B1751,'[1]Current Slope List'!$A$29:$M$1904,5,FALSE)</f>
        <v>W</v>
      </c>
      <c r="I1751" s="6" t="s">
        <v>3028</v>
      </c>
      <c r="K1751" s="6" t="str">
        <f>VLOOKUP(B1751,'[1]Current Slope List'!$A$29:$M$1904,11,FALSE)</f>
        <v>Pokfulam</v>
      </c>
      <c r="L1751" s="5" t="s">
        <v>3085</v>
      </c>
      <c r="M1751" s="5" t="s">
        <v>3086</v>
      </c>
      <c r="N1751" s="5" t="s">
        <v>2756</v>
      </c>
      <c r="O1751" s="7" t="s">
        <v>46</v>
      </c>
      <c r="P1751" s="7">
        <v>55</v>
      </c>
      <c r="Q1751" s="7">
        <v>3</v>
      </c>
      <c r="R1751" s="7">
        <v>15</v>
      </c>
      <c r="S1751" s="7">
        <f t="shared" si="55"/>
        <v>45</v>
      </c>
      <c r="T1751" s="17">
        <v>0</v>
      </c>
      <c r="U1751" s="17">
        <v>0</v>
      </c>
      <c r="V1751" s="17">
        <v>0</v>
      </c>
      <c r="W1751" s="17">
        <v>0</v>
      </c>
      <c r="X1751" s="17">
        <v>1</v>
      </c>
      <c r="Y1751" s="6" t="s">
        <v>84</v>
      </c>
      <c r="Z1751" s="6" t="s">
        <v>62</v>
      </c>
      <c r="AA1751" s="9" t="s">
        <v>116</v>
      </c>
      <c r="AB1751" s="9" t="s">
        <v>116</v>
      </c>
      <c r="AC1751" s="9" t="s">
        <v>116</v>
      </c>
      <c r="AD1751" s="9" t="s">
        <v>116</v>
      </c>
      <c r="AE1751" s="9" t="s">
        <v>49</v>
      </c>
      <c r="AF1751" s="5">
        <v>3</v>
      </c>
      <c r="AG1751" s="10">
        <f>VLOOKUP(B1751,[1]NPRS!$A$29:$O$1904,10,FALSE)</f>
        <v>0</v>
      </c>
      <c r="AH1751" s="5" t="s">
        <v>1698</v>
      </c>
      <c r="AI1751" s="6" t="str">
        <f>IF(VLOOKUP(B1751,'[1]intensive 2019'!$A$2:$E$145,1,TRUE)=B1751,"Y","N")</f>
        <v>N</v>
      </c>
      <c r="AJ1751" s="6" t="s">
        <v>50</v>
      </c>
      <c r="AK1751" s="5">
        <v>3</v>
      </c>
      <c r="AL1751" s="6" t="s">
        <v>50</v>
      </c>
      <c r="AM1751" s="6" t="s">
        <v>50</v>
      </c>
      <c r="AN1751" s="6" t="s">
        <v>50</v>
      </c>
      <c r="AO1751" s="6" t="s">
        <v>50</v>
      </c>
      <c r="AP1751" s="6" t="s">
        <v>50</v>
      </c>
    </row>
    <row r="1752" spans="1:42" hidden="1">
      <c r="A1752" s="5">
        <v>1751</v>
      </c>
      <c r="B1752" s="5" t="s">
        <v>3087</v>
      </c>
      <c r="C1752" s="6" t="str">
        <f>IF(VLOOKUP(B1752,'[1]Current Slope List'!$A$29:$M$1904,1,FALSE)=B1752,"Y","N")</f>
        <v>Y</v>
      </c>
      <c r="D1752" s="5" t="str">
        <f>VLOOKUP(B1752,'[1]Current Slope List'!$A$29:$M$1904,2,FALSE)</f>
        <v>11SW-A/C100</v>
      </c>
      <c r="E1752" s="5">
        <f>VLOOKUP(B1752,'[1]Current Slope List'!$A$29:$M$1904,3,FALSE)</f>
        <v>0</v>
      </c>
      <c r="F1752" s="6" t="str">
        <f t="shared" si="54"/>
        <v>WHOLE</v>
      </c>
      <c r="G1752" s="6" t="str">
        <f>VLOOKUP(B1752,'[1]Current Slope List'!$A$29:$M$1904,4,FALSE)</f>
        <v>WS&amp;L</v>
      </c>
      <c r="H1752" s="6" t="str">
        <f>VLOOKUP(B1752,'[1]Current Slope List'!$A$29:$M$1904,5,FALSE)</f>
        <v>W</v>
      </c>
      <c r="I1752" s="6" t="s">
        <v>3028</v>
      </c>
      <c r="K1752" s="6" t="str">
        <f>VLOOKUP(B1752,'[1]Current Slope List'!$A$29:$M$1904,11,FALSE)</f>
        <v>SaiWan</v>
      </c>
      <c r="L1752" s="5" t="s">
        <v>3088</v>
      </c>
      <c r="M1752" s="5" t="s">
        <v>3089</v>
      </c>
      <c r="N1752" s="5" t="s">
        <v>1697</v>
      </c>
      <c r="O1752" s="7" t="s">
        <v>3080</v>
      </c>
      <c r="P1752" s="7">
        <v>45</v>
      </c>
      <c r="Q1752" s="7">
        <v>6</v>
      </c>
      <c r="R1752" s="7">
        <v>55</v>
      </c>
      <c r="S1752" s="7">
        <f t="shared" si="55"/>
        <v>330</v>
      </c>
      <c r="T1752" s="17">
        <v>0</v>
      </c>
      <c r="U1752" s="17">
        <v>0.33</v>
      </c>
      <c r="V1752" s="17">
        <v>0</v>
      </c>
      <c r="W1752" s="17">
        <v>0.57999999999999996</v>
      </c>
      <c r="X1752" s="17">
        <v>0.09</v>
      </c>
      <c r="Y1752" s="6" t="s">
        <v>61</v>
      </c>
      <c r="Z1752" s="6" t="s">
        <v>72</v>
      </c>
      <c r="AA1752" s="9" t="s">
        <v>116</v>
      </c>
      <c r="AB1752" s="9" t="s">
        <v>116</v>
      </c>
      <c r="AC1752" s="9" t="s">
        <v>116</v>
      </c>
      <c r="AD1752" s="9" t="s">
        <v>116</v>
      </c>
      <c r="AE1752" s="9" t="s">
        <v>49</v>
      </c>
      <c r="AF1752" s="5">
        <v>2</v>
      </c>
      <c r="AG1752" s="10">
        <f>VLOOKUP(B1752,[1]NPRS!$A$29:$O$1904,10,FALSE)</f>
        <v>1.22</v>
      </c>
      <c r="AH1752" s="5" t="s">
        <v>1698</v>
      </c>
      <c r="AI1752" s="6" t="str">
        <f>IF(VLOOKUP(B1752,'[1]intensive 2019'!$A$2:$E$145,1,TRUE)=B1752,"Y","N")</f>
        <v>Y</v>
      </c>
      <c r="AJ1752" s="6" t="str">
        <f>IF(VLOOKUP(B1752,[1]PWI!$A$2:$B$239,1,FALSE)=B1752,"Y","N")</f>
        <v>Y</v>
      </c>
      <c r="AK1752" s="5">
        <v>20</v>
      </c>
      <c r="AL1752" s="6" t="s">
        <v>50</v>
      </c>
      <c r="AM1752" s="6" t="s">
        <v>50</v>
      </c>
      <c r="AN1752" s="6" t="s">
        <v>50</v>
      </c>
      <c r="AO1752" s="6" t="str">
        <f>IF(VLOOKUP(B1752,[1]Roadside!$B$2:$D$186,1,FALSE)=B1752,"Y","N")</f>
        <v>Y</v>
      </c>
      <c r="AP1752" s="6" t="s">
        <v>50</v>
      </c>
    </row>
    <row r="1753" spans="1:42" hidden="1">
      <c r="A1753" s="5">
        <v>1752</v>
      </c>
      <c r="B1753" s="5" t="s">
        <v>3090</v>
      </c>
      <c r="C1753" s="6" t="str">
        <f>IF(VLOOKUP(B1753,'[1]Current Slope List'!$A$29:$M$1904,1,FALSE)=B1753,"Y","N")</f>
        <v>Y</v>
      </c>
      <c r="D1753" s="5" t="str">
        <f>VLOOKUP(B1753,'[1]Current Slope List'!$A$29:$M$1904,2,FALSE)</f>
        <v>11SW-A/FR275</v>
      </c>
      <c r="E1753" s="5">
        <f>VLOOKUP(B1753,'[1]Current Slope List'!$A$29:$M$1904,3,FALSE)</f>
        <v>1</v>
      </c>
      <c r="F1753" s="6">
        <f t="shared" si="54"/>
        <v>1</v>
      </c>
      <c r="G1753" s="6" t="str">
        <f>VLOOKUP(B1753,'[1]Current Slope List'!$A$29:$M$1904,4,FALSE)</f>
        <v>WS&amp;L</v>
      </c>
      <c r="H1753" s="6" t="str">
        <f>VLOOKUP(B1753,'[1]Current Slope List'!$A$29:$M$1904,5,FALSE)</f>
        <v>W</v>
      </c>
      <c r="I1753" s="6" t="s">
        <v>3028</v>
      </c>
      <c r="K1753" s="6" t="str">
        <f>VLOOKUP(B1753,'[1]Current Slope List'!$A$29:$M$1904,11,FALSE)</f>
        <v>SaiWan</v>
      </c>
      <c r="L1753" s="5" t="s">
        <v>3088</v>
      </c>
      <c r="M1753" s="5" t="s">
        <v>3089</v>
      </c>
      <c r="N1753" s="5" t="s">
        <v>1697</v>
      </c>
      <c r="O1753" s="7" t="s">
        <v>46</v>
      </c>
      <c r="P1753" s="7">
        <v>40</v>
      </c>
      <c r="Q1753" s="7">
        <v>3</v>
      </c>
      <c r="R1753" s="7">
        <v>50</v>
      </c>
      <c r="S1753" s="7">
        <f t="shared" si="55"/>
        <v>150</v>
      </c>
      <c r="T1753" s="17">
        <v>0</v>
      </c>
      <c r="U1753" s="17">
        <v>0.8</v>
      </c>
      <c r="V1753" s="17">
        <v>0</v>
      </c>
      <c r="W1753" s="17">
        <v>0</v>
      </c>
      <c r="X1753" s="17">
        <v>0.2</v>
      </c>
      <c r="Y1753" s="6" t="s">
        <v>61</v>
      </c>
      <c r="Z1753" s="6" t="s">
        <v>72</v>
      </c>
      <c r="AA1753" s="9">
        <v>8</v>
      </c>
      <c r="AB1753" s="9">
        <v>50</v>
      </c>
      <c r="AC1753" s="9" t="s">
        <v>55</v>
      </c>
      <c r="AD1753" s="9" t="s">
        <v>97</v>
      </c>
      <c r="AE1753" s="9" t="s">
        <v>72</v>
      </c>
      <c r="AF1753" s="5">
        <v>1</v>
      </c>
      <c r="AG1753" s="10">
        <f>VLOOKUP(B1753,[1]NPRS!$A$29:$O$1904,10,FALSE)</f>
        <v>214.18</v>
      </c>
      <c r="AH1753" s="5" t="s">
        <v>1698</v>
      </c>
      <c r="AI1753" s="6" t="str">
        <f>IF(VLOOKUP(B1753,'[1]intensive 2019'!$A$2:$E$145,1,TRUE)=B1753,"Y","N")</f>
        <v>N</v>
      </c>
      <c r="AJ1753" s="6" t="s">
        <v>50</v>
      </c>
      <c r="AK1753" s="5">
        <v>1</v>
      </c>
      <c r="AL1753" s="6" t="s">
        <v>50</v>
      </c>
      <c r="AM1753" s="6" t="s">
        <v>50</v>
      </c>
      <c r="AN1753" s="6" t="s">
        <v>50</v>
      </c>
      <c r="AO1753" s="6" t="s">
        <v>50</v>
      </c>
      <c r="AP1753" s="6" t="s">
        <v>50</v>
      </c>
    </row>
    <row r="1754" spans="1:42" hidden="1">
      <c r="A1754" s="5">
        <v>1753</v>
      </c>
      <c r="B1754" s="5" t="s">
        <v>3091</v>
      </c>
      <c r="C1754" s="6" t="str">
        <f>IF(VLOOKUP(B1754,'[1]Current Slope List'!$A$29:$M$1904,1,FALSE)=B1754,"Y","N")</f>
        <v>Y</v>
      </c>
      <c r="D1754" s="5" t="str">
        <f>VLOOKUP(B1754,'[1]Current Slope List'!$A$29:$M$1904,2,FALSE)</f>
        <v>11SW-A/F48</v>
      </c>
      <c r="E1754" s="5">
        <f>VLOOKUP(B1754,'[1]Current Slope List'!$A$29:$M$1904,3,FALSE)</f>
        <v>1</v>
      </c>
      <c r="F1754" s="6">
        <f t="shared" si="54"/>
        <v>1</v>
      </c>
      <c r="G1754" s="6" t="str">
        <f>VLOOKUP(B1754,'[1]Current Slope List'!$A$29:$M$1904,4,FALSE)</f>
        <v>WS&amp;L</v>
      </c>
      <c r="H1754" s="6" t="str">
        <f>VLOOKUP(B1754,'[1]Current Slope List'!$A$29:$M$1904,5,FALSE)</f>
        <v>W</v>
      </c>
      <c r="I1754" s="6" t="s">
        <v>3028</v>
      </c>
      <c r="K1754" s="6" t="str">
        <f>VLOOKUP(B1754,'[1]Current Slope List'!$A$29:$M$1904,11,FALSE)</f>
        <v>SaiWan</v>
      </c>
      <c r="L1754" s="5" t="s">
        <v>3088</v>
      </c>
      <c r="M1754" s="5" t="s">
        <v>3089</v>
      </c>
      <c r="N1754" s="5" t="s">
        <v>1697</v>
      </c>
      <c r="O1754" s="7" t="s">
        <v>46</v>
      </c>
      <c r="P1754" s="7">
        <v>35</v>
      </c>
      <c r="Q1754" s="7">
        <v>8</v>
      </c>
      <c r="R1754" s="7">
        <v>50</v>
      </c>
      <c r="S1754" s="7">
        <f t="shared" si="55"/>
        <v>400</v>
      </c>
      <c r="T1754" s="17">
        <v>0</v>
      </c>
      <c r="U1754" s="17">
        <v>0.95</v>
      </c>
      <c r="V1754" s="17">
        <v>0</v>
      </c>
      <c r="W1754" s="17">
        <v>0</v>
      </c>
      <c r="X1754" s="17">
        <v>0.05</v>
      </c>
      <c r="Y1754" s="6" t="s">
        <v>61</v>
      </c>
      <c r="Z1754" s="6" t="s">
        <v>62</v>
      </c>
      <c r="AA1754" s="9" t="s">
        <v>116</v>
      </c>
      <c r="AB1754" s="9" t="s">
        <v>116</v>
      </c>
      <c r="AC1754" s="9" t="s">
        <v>116</v>
      </c>
      <c r="AD1754" s="9" t="s">
        <v>116</v>
      </c>
      <c r="AE1754" s="9" t="s">
        <v>49</v>
      </c>
      <c r="AF1754" s="5">
        <v>1</v>
      </c>
      <c r="AG1754" s="10">
        <f>VLOOKUP(B1754,[1]NPRS!$A$29:$O$1904,10,FALSE)</f>
        <v>5.61</v>
      </c>
      <c r="AH1754" s="5" t="s">
        <v>1698</v>
      </c>
      <c r="AI1754" s="6" t="str">
        <f>IF(VLOOKUP(B1754,'[1]intensive 2019'!$A$2:$E$145,1,TRUE)=B1754,"Y","N")</f>
        <v>N</v>
      </c>
      <c r="AJ1754" s="6" t="s">
        <v>50</v>
      </c>
      <c r="AK1754" s="5">
        <v>2</v>
      </c>
      <c r="AL1754" s="6" t="s">
        <v>50</v>
      </c>
      <c r="AM1754" s="6" t="s">
        <v>50</v>
      </c>
      <c r="AN1754" s="6" t="s">
        <v>50</v>
      </c>
      <c r="AO1754" s="6" t="s">
        <v>50</v>
      </c>
      <c r="AP1754" s="6" t="s">
        <v>50</v>
      </c>
    </row>
    <row r="1755" spans="1:42" hidden="1">
      <c r="A1755" s="5">
        <v>1754</v>
      </c>
      <c r="B1755" s="5" t="s">
        <v>3092</v>
      </c>
      <c r="C1755" s="6" t="str">
        <f>IF(VLOOKUP(B1755,'[1]Current Slope List'!$A$29:$M$1904,1,FALSE)=B1755,"Y","N")</f>
        <v>Y</v>
      </c>
      <c r="D1755" s="5" t="str">
        <f>VLOOKUP(B1755,'[1]Current Slope List'!$A$29:$M$1904,2,FALSE)</f>
        <v>11SW-A/C568</v>
      </c>
      <c r="E1755" s="5">
        <f>VLOOKUP(B1755,'[1]Current Slope List'!$A$29:$M$1904,3,FALSE)</f>
        <v>1</v>
      </c>
      <c r="F1755" s="6">
        <f t="shared" si="54"/>
        <v>1</v>
      </c>
      <c r="G1755" s="6" t="str">
        <f>VLOOKUP(B1755,'[1]Current Slope List'!$A$29:$M$1904,4,FALSE)</f>
        <v>WS&amp;L</v>
      </c>
      <c r="H1755" s="6" t="str">
        <f>VLOOKUP(B1755,'[1]Current Slope List'!$A$29:$M$1904,5,FALSE)</f>
        <v>W</v>
      </c>
      <c r="I1755" s="6" t="s">
        <v>3028</v>
      </c>
      <c r="K1755" s="6" t="str">
        <f>VLOOKUP(B1755,'[1]Current Slope List'!$A$29:$M$1904,11,FALSE)</f>
        <v>SaiWan</v>
      </c>
      <c r="L1755" s="5" t="s">
        <v>3088</v>
      </c>
      <c r="M1755" s="5" t="s">
        <v>3089</v>
      </c>
      <c r="N1755" s="5" t="s">
        <v>1697</v>
      </c>
      <c r="O1755" s="7" t="s">
        <v>46</v>
      </c>
      <c r="P1755" s="7">
        <v>50</v>
      </c>
      <c r="Q1755" s="7">
        <v>5</v>
      </c>
      <c r="R1755" s="7">
        <v>13</v>
      </c>
      <c r="S1755" s="7">
        <f t="shared" si="55"/>
        <v>65</v>
      </c>
      <c r="T1755" s="17">
        <v>0</v>
      </c>
      <c r="U1755" s="17">
        <v>0</v>
      </c>
      <c r="V1755" s="17">
        <v>1</v>
      </c>
      <c r="W1755" s="17">
        <v>0</v>
      </c>
      <c r="X1755" s="17">
        <v>0</v>
      </c>
      <c r="Y1755" s="6" t="s">
        <v>1701</v>
      </c>
      <c r="Z1755" s="6" t="s">
        <v>72</v>
      </c>
      <c r="AA1755" s="9" t="s">
        <v>49</v>
      </c>
      <c r="AB1755" s="9" t="s">
        <v>49</v>
      </c>
      <c r="AC1755" s="9" t="s">
        <v>116</v>
      </c>
      <c r="AD1755" s="9" t="s">
        <v>116</v>
      </c>
      <c r="AE1755" s="9" t="s">
        <v>49</v>
      </c>
      <c r="AF1755" s="5">
        <v>2</v>
      </c>
      <c r="AG1755" s="10">
        <f>VLOOKUP(B1755,[1]NPRS!$A$29:$O$1904,10,FALSE)</f>
        <v>193.63</v>
      </c>
      <c r="AH1755" s="5" t="s">
        <v>1698</v>
      </c>
      <c r="AI1755" s="6" t="str">
        <f>IF(VLOOKUP(B1755,'[1]intensive 2019'!$A$2:$E$145,1,TRUE)=B1755,"Y","N")</f>
        <v>N</v>
      </c>
      <c r="AJ1755" s="6" t="s">
        <v>50</v>
      </c>
      <c r="AK1755" s="5">
        <v>0</v>
      </c>
      <c r="AL1755" s="6" t="s">
        <v>50</v>
      </c>
      <c r="AM1755" s="6" t="s">
        <v>50</v>
      </c>
      <c r="AN1755" s="6" t="s">
        <v>50</v>
      </c>
      <c r="AO1755" s="6" t="s">
        <v>50</v>
      </c>
      <c r="AP1755" s="6" t="s">
        <v>50</v>
      </c>
    </row>
    <row r="1756" spans="1:42" hidden="1">
      <c r="A1756" s="5">
        <v>1755</v>
      </c>
      <c r="B1756" s="5" t="s">
        <v>3093</v>
      </c>
      <c r="C1756" s="6" t="str">
        <f>IF(VLOOKUP(B1756,'[1]Current Slope List'!$A$29:$M$1904,1,FALSE)=B1756,"Y","N")</f>
        <v>Y</v>
      </c>
      <c r="D1756" s="5" t="str">
        <f>VLOOKUP(B1756,'[1]Current Slope List'!$A$29:$M$1904,2,FALSE)</f>
        <v>11SW-A/CR572</v>
      </c>
      <c r="E1756" s="5">
        <f>VLOOKUP(B1756,'[1]Current Slope List'!$A$29:$M$1904,3,FALSE)</f>
        <v>0</v>
      </c>
      <c r="F1756" s="6" t="str">
        <f t="shared" si="54"/>
        <v>WHOLE</v>
      </c>
      <c r="G1756" s="6" t="str">
        <f>VLOOKUP(B1756,'[1]Current Slope List'!$A$29:$M$1904,4,FALSE)</f>
        <v>WS&amp;L</v>
      </c>
      <c r="H1756" s="6" t="str">
        <f>VLOOKUP(B1756,'[1]Current Slope List'!$A$29:$M$1904,5,FALSE)</f>
        <v>W</v>
      </c>
      <c r="I1756" s="6" t="s">
        <v>3028</v>
      </c>
      <c r="K1756" s="6" t="str">
        <f>VLOOKUP(B1756,'[1]Current Slope List'!$A$29:$M$1904,11,FALSE)</f>
        <v>SaiWan</v>
      </c>
      <c r="L1756" s="5" t="s">
        <v>3088</v>
      </c>
      <c r="M1756" s="5" t="s">
        <v>3089</v>
      </c>
      <c r="N1756" s="5" t="s">
        <v>1697</v>
      </c>
      <c r="O1756" s="7" t="s">
        <v>46</v>
      </c>
      <c r="P1756" s="7">
        <v>70</v>
      </c>
      <c r="Q1756" s="7">
        <v>7</v>
      </c>
      <c r="R1756" s="7">
        <v>20</v>
      </c>
      <c r="S1756" s="7">
        <f t="shared" si="55"/>
        <v>140</v>
      </c>
      <c r="T1756" s="17">
        <v>0</v>
      </c>
      <c r="U1756" s="17">
        <v>0</v>
      </c>
      <c r="V1756" s="17">
        <v>0</v>
      </c>
      <c r="W1756" s="17">
        <v>0.5</v>
      </c>
      <c r="X1756" s="17">
        <v>0.5</v>
      </c>
      <c r="Y1756" s="6" t="s">
        <v>1701</v>
      </c>
      <c r="Z1756" s="6" t="s">
        <v>62</v>
      </c>
      <c r="AA1756" s="9" t="s">
        <v>767</v>
      </c>
      <c r="AB1756" s="9" t="s">
        <v>230</v>
      </c>
      <c r="AC1756" s="9" t="s">
        <v>71</v>
      </c>
      <c r="AD1756" s="9" t="s">
        <v>250</v>
      </c>
      <c r="AE1756" s="9" t="s">
        <v>72</v>
      </c>
      <c r="AF1756" s="5">
        <v>2</v>
      </c>
      <c r="AG1756" s="10">
        <f>VLOOKUP(B1756,[1]NPRS!$A$29:$O$1904,10,FALSE)</f>
        <v>9.5299999999999994</v>
      </c>
      <c r="AH1756" s="5" t="s">
        <v>1698</v>
      </c>
      <c r="AI1756" s="6" t="str">
        <f>IF(VLOOKUP(B1756,'[1]intensive 2019'!$A$2:$E$145,1,TRUE)=B1756,"Y","N")</f>
        <v>Y</v>
      </c>
      <c r="AJ1756" s="6" t="str">
        <f>IF(VLOOKUP(B1756,[1]PWI!$A$2:$B$239,1,FALSE)=B1756,"Y","N")</f>
        <v>Y</v>
      </c>
      <c r="AK1756" s="5">
        <v>7</v>
      </c>
      <c r="AL1756" s="6" t="s">
        <v>50</v>
      </c>
      <c r="AM1756" s="6" t="s">
        <v>50</v>
      </c>
      <c r="AN1756" s="6" t="s">
        <v>50</v>
      </c>
      <c r="AO1756" s="6" t="str">
        <f>IF(VLOOKUP(B1756,[1]Roadside!$B$2:$D$186,1,FALSE)=B1756,"Y","N")</f>
        <v>Y</v>
      </c>
      <c r="AP1756" s="6" t="s">
        <v>50</v>
      </c>
    </row>
    <row r="1757" spans="1:42" hidden="1">
      <c r="A1757" s="5">
        <v>1756</v>
      </c>
      <c r="B1757" s="5" t="s">
        <v>3094</v>
      </c>
      <c r="C1757" s="6" t="str">
        <f>IF(VLOOKUP(B1757,'[1]Current Slope List'!$A$29:$M$1904,1,FALSE)=B1757,"Y","N")</f>
        <v>Y</v>
      </c>
      <c r="D1757" s="5" t="str">
        <f>VLOOKUP(B1757,'[1]Current Slope List'!$A$29:$M$1904,2,FALSE)</f>
        <v>11SW-A/R303</v>
      </c>
      <c r="E1757" s="5">
        <f>VLOOKUP(B1757,'[1]Current Slope List'!$A$29:$M$1904,3,FALSE)</f>
        <v>1</v>
      </c>
      <c r="F1757" s="6">
        <f t="shared" si="54"/>
        <v>1</v>
      </c>
      <c r="G1757" s="6" t="str">
        <f>VLOOKUP(B1757,'[1]Current Slope List'!$A$29:$M$1904,4,FALSE)</f>
        <v>WS&amp;L</v>
      </c>
      <c r="H1757" s="6" t="str">
        <f>VLOOKUP(B1757,'[1]Current Slope List'!$A$29:$M$1904,5,FALSE)</f>
        <v>W</v>
      </c>
      <c r="I1757" s="6" t="s">
        <v>3028</v>
      </c>
      <c r="K1757" s="6" t="str">
        <f>VLOOKUP(B1757,'[1]Current Slope List'!$A$29:$M$1904,11,FALSE)</f>
        <v>SaiWan</v>
      </c>
      <c r="L1757" s="5" t="s">
        <v>3088</v>
      </c>
      <c r="M1757" s="5" t="s">
        <v>3089</v>
      </c>
      <c r="N1757" s="5" t="s">
        <v>1697</v>
      </c>
      <c r="O1757" s="7" t="s">
        <v>46</v>
      </c>
      <c r="P1757" s="6" t="s">
        <v>49</v>
      </c>
      <c r="Q1757" s="6" t="s">
        <v>49</v>
      </c>
      <c r="R1757" s="6" t="s">
        <v>49</v>
      </c>
      <c r="S1757" s="6" t="s">
        <v>49</v>
      </c>
      <c r="T1757" s="6" t="s">
        <v>49</v>
      </c>
      <c r="U1757" s="6" t="s">
        <v>49</v>
      </c>
      <c r="V1757" s="6" t="s">
        <v>49</v>
      </c>
      <c r="W1757" s="6" t="s">
        <v>49</v>
      </c>
      <c r="X1757" s="6" t="s">
        <v>49</v>
      </c>
      <c r="Y1757" s="6" t="s">
        <v>49</v>
      </c>
      <c r="Z1757" s="6" t="s">
        <v>49</v>
      </c>
      <c r="AA1757" s="9" t="s">
        <v>3095</v>
      </c>
      <c r="AB1757" s="9" t="s">
        <v>3096</v>
      </c>
      <c r="AC1757" s="9" t="s">
        <v>1479</v>
      </c>
      <c r="AD1757" s="9" t="s">
        <v>318</v>
      </c>
      <c r="AE1757" s="9" t="s">
        <v>303</v>
      </c>
      <c r="AF1757" s="5">
        <v>1</v>
      </c>
      <c r="AG1757" s="10">
        <f>VLOOKUP(B1757,[1]NPRS!$A$29:$O$1904,10,FALSE)</f>
        <v>6.71</v>
      </c>
      <c r="AH1757" s="5" t="s">
        <v>1728</v>
      </c>
      <c r="AI1757" s="6" t="str">
        <f>IF(VLOOKUP(B1757,'[1]intensive 2019'!$A$2:$E$145,1,TRUE)=B1757,"Y","N")</f>
        <v>N</v>
      </c>
      <c r="AJ1757" s="6" t="s">
        <v>50</v>
      </c>
      <c r="AL1757" s="6" t="s">
        <v>50</v>
      </c>
      <c r="AM1757" s="6" t="s">
        <v>50</v>
      </c>
      <c r="AN1757" s="6" t="s">
        <v>50</v>
      </c>
      <c r="AO1757" s="6" t="s">
        <v>50</v>
      </c>
      <c r="AP1757" s="6" t="s">
        <v>50</v>
      </c>
    </row>
    <row r="1758" spans="1:42" hidden="1">
      <c r="A1758" s="5">
        <v>1757</v>
      </c>
      <c r="B1758" s="5" t="s">
        <v>3097</v>
      </c>
      <c r="C1758" s="6" t="str">
        <f>IF(VLOOKUP(B1758,'[1]Current Slope List'!$A$29:$M$1904,1,FALSE)=B1758,"Y","N")</f>
        <v>Y</v>
      </c>
      <c r="D1758" s="5" t="str">
        <f>VLOOKUP(B1758,'[1]Current Slope List'!$A$29:$M$1904,2,FALSE)</f>
        <v>11SW-A/R306</v>
      </c>
      <c r="E1758" s="5">
        <f>VLOOKUP(B1758,'[1]Current Slope List'!$A$29:$M$1904,3,FALSE)</f>
        <v>0</v>
      </c>
      <c r="F1758" s="6" t="str">
        <f t="shared" si="54"/>
        <v>WHOLE</v>
      </c>
      <c r="G1758" s="6" t="str">
        <f>VLOOKUP(B1758,'[1]Current Slope List'!$A$29:$M$1904,4,FALSE)</f>
        <v>WS&amp;L</v>
      </c>
      <c r="H1758" s="6" t="str">
        <f>VLOOKUP(B1758,'[1]Current Slope List'!$A$29:$M$1904,5,FALSE)</f>
        <v>W</v>
      </c>
      <c r="I1758" s="6" t="s">
        <v>3028</v>
      </c>
      <c r="K1758" s="6" t="str">
        <f>VLOOKUP(B1758,'[1]Current Slope List'!$A$29:$M$1904,11,FALSE)</f>
        <v>SaiWan</v>
      </c>
      <c r="L1758" s="5" t="s">
        <v>3088</v>
      </c>
      <c r="M1758" s="5" t="s">
        <v>3089</v>
      </c>
      <c r="N1758" s="5" t="s">
        <v>1697</v>
      </c>
      <c r="O1758" s="7" t="s">
        <v>3080</v>
      </c>
      <c r="P1758" s="6" t="s">
        <v>49</v>
      </c>
      <c r="Q1758" s="6" t="s">
        <v>49</v>
      </c>
      <c r="R1758" s="6" t="s">
        <v>49</v>
      </c>
      <c r="S1758" s="6" t="s">
        <v>49</v>
      </c>
      <c r="T1758" s="6" t="s">
        <v>49</v>
      </c>
      <c r="U1758" s="6" t="s">
        <v>49</v>
      </c>
      <c r="V1758" s="6" t="s">
        <v>49</v>
      </c>
      <c r="W1758" s="6" t="s">
        <v>49</v>
      </c>
      <c r="X1758" s="6" t="s">
        <v>49</v>
      </c>
      <c r="Y1758" s="6" t="s">
        <v>49</v>
      </c>
      <c r="Z1758" s="6" t="s">
        <v>49</v>
      </c>
      <c r="AA1758" s="9" t="s">
        <v>252</v>
      </c>
      <c r="AB1758" s="9" t="s">
        <v>1373</v>
      </c>
      <c r="AC1758" s="9" t="s">
        <v>71</v>
      </c>
      <c r="AD1758" s="9" t="s">
        <v>56</v>
      </c>
      <c r="AE1758" s="9" t="s">
        <v>72</v>
      </c>
      <c r="AF1758" s="5">
        <v>1</v>
      </c>
      <c r="AG1758" s="10">
        <f>VLOOKUP(B1758,[1]NPRS!$A$29:$O$1904,10,FALSE)</f>
        <v>0</v>
      </c>
      <c r="AH1758" s="5" t="s">
        <v>1698</v>
      </c>
      <c r="AI1758" s="6" t="str">
        <f>IF(VLOOKUP(B1758,'[1]intensive 2019'!$A$2:$E$145,1,TRUE)=B1758,"Y","N")</f>
        <v>Y</v>
      </c>
      <c r="AJ1758" s="6" t="str">
        <f>IF(VLOOKUP(B1758,[1]PWI!$A$2:$B$239,1,FALSE)=B1758,"Y","N")</f>
        <v>Y</v>
      </c>
      <c r="AK1758" s="5">
        <v>4</v>
      </c>
      <c r="AL1758" s="6" t="s">
        <v>50</v>
      </c>
      <c r="AM1758" s="6" t="s">
        <v>50</v>
      </c>
      <c r="AN1758" s="6" t="s">
        <v>50</v>
      </c>
      <c r="AO1758" s="6" t="s">
        <v>50</v>
      </c>
      <c r="AP1758" s="6" t="s">
        <v>50</v>
      </c>
    </row>
    <row r="1759" spans="1:42" hidden="1">
      <c r="A1759" s="5">
        <v>1758</v>
      </c>
      <c r="B1759" s="5" t="s">
        <v>3098</v>
      </c>
      <c r="C1759" s="6" t="str">
        <f>IF(VLOOKUP(B1759,'[1]Current Slope List'!$A$29:$M$1904,1,FALSE)=B1759,"Y","N")</f>
        <v>Y</v>
      </c>
      <c r="D1759" s="5" t="str">
        <f>VLOOKUP(B1759,'[1]Current Slope List'!$A$29:$M$1904,2,FALSE)</f>
        <v>11SW-A/C101</v>
      </c>
      <c r="E1759" s="5">
        <f>VLOOKUP(B1759,'[1]Current Slope List'!$A$29:$M$1904,3,FALSE)</f>
        <v>2</v>
      </c>
      <c r="F1759" s="6">
        <f t="shared" si="54"/>
        <v>2</v>
      </c>
      <c r="G1759" s="6" t="str">
        <f>VLOOKUP(B1759,'[1]Current Slope List'!$A$29:$M$1904,4,FALSE)</f>
        <v>WS&amp;L</v>
      </c>
      <c r="H1759" s="6" t="str">
        <f>VLOOKUP(B1759,'[1]Current Slope List'!$A$29:$M$1904,5,FALSE)</f>
        <v>W</v>
      </c>
      <c r="I1759" s="6" t="s">
        <v>3028</v>
      </c>
      <c r="K1759" s="6" t="str">
        <f>VLOOKUP(B1759,'[1]Current Slope List'!$A$29:$M$1904,11,FALSE)</f>
        <v>SaiWan</v>
      </c>
      <c r="L1759" s="5" t="s">
        <v>3088</v>
      </c>
      <c r="M1759" s="5" t="s">
        <v>3089</v>
      </c>
      <c r="N1759" s="5" t="s">
        <v>1697</v>
      </c>
      <c r="O1759" s="7" t="s">
        <v>46</v>
      </c>
      <c r="P1759" s="7">
        <v>65</v>
      </c>
      <c r="Q1759" s="7">
        <v>7.5</v>
      </c>
      <c r="R1759" s="7">
        <v>11.5</v>
      </c>
      <c r="S1759" s="7">
        <f t="shared" si="55"/>
        <v>86.25</v>
      </c>
      <c r="T1759" s="17">
        <v>0</v>
      </c>
      <c r="U1759" s="17">
        <v>0</v>
      </c>
      <c r="V1759" s="17">
        <v>0</v>
      </c>
      <c r="W1759" s="17">
        <v>0</v>
      </c>
      <c r="X1759" s="17">
        <v>1</v>
      </c>
      <c r="Y1759" s="6" t="s">
        <v>1701</v>
      </c>
      <c r="Z1759" s="6" t="s">
        <v>72</v>
      </c>
      <c r="AA1759" s="9" t="s">
        <v>116</v>
      </c>
      <c r="AB1759" s="9" t="s">
        <v>116</v>
      </c>
      <c r="AC1759" s="9" t="s">
        <v>116</v>
      </c>
      <c r="AD1759" s="9" t="s">
        <v>116</v>
      </c>
      <c r="AE1759" s="9" t="s">
        <v>49</v>
      </c>
      <c r="AF1759" s="5">
        <v>1</v>
      </c>
      <c r="AG1759" s="10">
        <f>VLOOKUP(B1759,[1]NPRS!$A$29:$O$1904,10,FALSE)</f>
        <v>0.64</v>
      </c>
      <c r="AH1759" s="5" t="s">
        <v>1728</v>
      </c>
      <c r="AI1759" s="6" t="str">
        <f>IF(VLOOKUP(B1759,'[1]intensive 2019'!$A$2:$E$145,1,TRUE)=B1759,"Y","N")</f>
        <v>N</v>
      </c>
      <c r="AJ1759" s="6" t="s">
        <v>50</v>
      </c>
      <c r="AL1759" s="6" t="s">
        <v>50</v>
      </c>
      <c r="AM1759" s="6" t="s">
        <v>50</v>
      </c>
      <c r="AN1759" s="6" t="s">
        <v>50</v>
      </c>
      <c r="AO1759" s="6" t="s">
        <v>50</v>
      </c>
      <c r="AP1759" s="6" t="s">
        <v>50</v>
      </c>
    </row>
    <row r="1760" spans="1:42" hidden="1">
      <c r="A1760" s="5">
        <v>1759</v>
      </c>
      <c r="B1760" s="5" t="s">
        <v>3099</v>
      </c>
      <c r="C1760" s="6" t="str">
        <f>IF(VLOOKUP(B1760,'[1]Current Slope List'!$A$29:$M$1904,1,FALSE)=B1760,"Y","N")</f>
        <v>Y</v>
      </c>
      <c r="D1760" s="5" t="str">
        <f>VLOOKUP(B1760,'[1]Current Slope List'!$A$29:$M$1904,2,FALSE)</f>
        <v>11SW-A/C102</v>
      </c>
      <c r="E1760" s="5">
        <f>VLOOKUP(B1760,'[1]Current Slope List'!$A$29:$M$1904,3,FALSE)</f>
        <v>0</v>
      </c>
      <c r="F1760" s="6" t="str">
        <f t="shared" si="54"/>
        <v>WHOLE</v>
      </c>
      <c r="G1760" s="6" t="str">
        <f>VLOOKUP(B1760,'[1]Current Slope List'!$A$29:$M$1904,4,FALSE)</f>
        <v>WS&amp;L</v>
      </c>
      <c r="H1760" s="6" t="str">
        <f>VLOOKUP(B1760,'[1]Current Slope List'!$A$29:$M$1904,5,FALSE)</f>
        <v>W</v>
      </c>
      <c r="I1760" s="6" t="s">
        <v>3028</v>
      </c>
      <c r="K1760" s="6" t="str">
        <f>VLOOKUP(B1760,'[1]Current Slope List'!$A$29:$M$1904,11,FALSE)</f>
        <v>SaiWan</v>
      </c>
      <c r="L1760" s="5" t="s">
        <v>3100</v>
      </c>
      <c r="M1760" s="5" t="s">
        <v>3101</v>
      </c>
      <c r="N1760" s="5" t="s">
        <v>1697</v>
      </c>
      <c r="O1760" s="7" t="s">
        <v>46</v>
      </c>
      <c r="P1760" s="7">
        <v>60</v>
      </c>
      <c r="Q1760" s="7">
        <v>10.5</v>
      </c>
      <c r="R1760" s="7">
        <v>115</v>
      </c>
      <c r="S1760" s="7">
        <f t="shared" si="55"/>
        <v>1207.5</v>
      </c>
      <c r="T1760" s="17">
        <v>0</v>
      </c>
      <c r="U1760" s="17">
        <v>0</v>
      </c>
      <c r="V1760" s="17">
        <v>0</v>
      </c>
      <c r="W1760" s="17">
        <v>1</v>
      </c>
      <c r="X1760" s="17">
        <v>0</v>
      </c>
      <c r="Y1760" s="6" t="s">
        <v>61</v>
      </c>
      <c r="Z1760" s="6" t="s">
        <v>72</v>
      </c>
      <c r="AA1760" s="9" t="s">
        <v>116</v>
      </c>
      <c r="AB1760" s="9" t="s">
        <v>116</v>
      </c>
      <c r="AC1760" s="9" t="s">
        <v>116</v>
      </c>
      <c r="AD1760" s="9" t="s">
        <v>116</v>
      </c>
      <c r="AE1760" s="9" t="s">
        <v>49</v>
      </c>
      <c r="AF1760" s="5">
        <v>1</v>
      </c>
      <c r="AG1760" s="10">
        <f>VLOOKUP(B1760,[1]NPRS!$A$29:$O$1904,10,FALSE)</f>
        <v>0</v>
      </c>
      <c r="AH1760" s="5" t="s">
        <v>1698</v>
      </c>
      <c r="AI1760" s="6" t="str">
        <f>IF(VLOOKUP(B1760,'[1]intensive 2019'!$A$2:$E$145,1,TRUE)=B1760,"Y","N")</f>
        <v>Y</v>
      </c>
      <c r="AJ1760" s="6" t="str">
        <f>IF(VLOOKUP(B1760,[1]PWI!$A$2:$B$239,1,FALSE)=B1760,"Y","N")</f>
        <v>Y</v>
      </c>
      <c r="AK1760" s="5">
        <v>20</v>
      </c>
      <c r="AL1760" s="6" t="s">
        <v>50</v>
      </c>
      <c r="AM1760" s="6" t="s">
        <v>50</v>
      </c>
      <c r="AN1760" s="6" t="s">
        <v>50</v>
      </c>
      <c r="AO1760" s="6" t="str">
        <f>IF(VLOOKUP(B1760,[1]Roadside!$B$2:$D$186,1,FALSE)=B1760,"Y","N")</f>
        <v>Y</v>
      </c>
      <c r="AP1760" s="6" t="s">
        <v>50</v>
      </c>
    </row>
    <row r="1761" spans="1:42" hidden="1">
      <c r="A1761" s="5">
        <v>1760</v>
      </c>
      <c r="B1761" s="5" t="s">
        <v>3102</v>
      </c>
      <c r="C1761" s="6" t="str">
        <f>IF(VLOOKUP(B1761,'[1]Current Slope List'!$A$29:$M$1904,1,FALSE)=B1761,"Y","N")</f>
        <v>Y</v>
      </c>
      <c r="D1761" s="5" t="str">
        <f>VLOOKUP(B1761,'[1]Current Slope List'!$A$29:$M$1904,2,FALSE)</f>
        <v>11SW-A/C412</v>
      </c>
      <c r="E1761" s="5">
        <f>VLOOKUP(B1761,'[1]Current Slope List'!$A$29:$M$1904,3,FALSE)</f>
        <v>0</v>
      </c>
      <c r="F1761" s="6" t="str">
        <f t="shared" si="54"/>
        <v>WHOLE</v>
      </c>
      <c r="G1761" s="6" t="str">
        <f>VLOOKUP(B1761,'[1]Current Slope List'!$A$29:$M$1904,4,FALSE)</f>
        <v>WS&amp;L</v>
      </c>
      <c r="H1761" s="6" t="str">
        <f>VLOOKUP(B1761,'[1]Current Slope List'!$A$29:$M$1904,5,FALSE)</f>
        <v>W</v>
      </c>
      <c r="I1761" s="6" t="s">
        <v>3028</v>
      </c>
      <c r="K1761" s="6" t="str">
        <f>VLOOKUP(B1761,'[1]Current Slope List'!$A$29:$M$1904,11,FALSE)</f>
        <v>SaiWan</v>
      </c>
      <c r="L1761" s="5" t="s">
        <v>3103</v>
      </c>
      <c r="M1761" s="5" t="s">
        <v>3104</v>
      </c>
      <c r="N1761" s="5" t="s">
        <v>1697</v>
      </c>
      <c r="O1761" s="7" t="s">
        <v>46</v>
      </c>
      <c r="P1761" s="7">
        <v>65</v>
      </c>
      <c r="Q1761" s="7">
        <v>5</v>
      </c>
      <c r="R1761" s="7">
        <v>43</v>
      </c>
      <c r="S1761" s="7" t="b">
        <f>S1866=SUM(Q1761*R1761)</f>
        <v>0</v>
      </c>
      <c r="T1761" s="17">
        <v>0</v>
      </c>
      <c r="U1761" s="17">
        <v>0</v>
      </c>
      <c r="V1761" s="17">
        <v>0</v>
      </c>
      <c r="W1761" s="17">
        <v>0</v>
      </c>
      <c r="X1761" s="17">
        <v>1</v>
      </c>
      <c r="Y1761" s="6" t="s">
        <v>61</v>
      </c>
      <c r="Z1761" s="6" t="s">
        <v>72</v>
      </c>
      <c r="AA1761" s="9" t="s">
        <v>116</v>
      </c>
      <c r="AB1761" s="9" t="s">
        <v>116</v>
      </c>
      <c r="AC1761" s="9" t="s">
        <v>116</v>
      </c>
      <c r="AD1761" s="9" t="s">
        <v>116</v>
      </c>
      <c r="AE1761" s="9" t="s">
        <v>49</v>
      </c>
      <c r="AF1761" s="5">
        <v>1</v>
      </c>
      <c r="AG1761" s="10">
        <f>VLOOKUP(B1761,[1]NPRS!$A$29:$O$1904,10,FALSE)</f>
        <v>0</v>
      </c>
      <c r="AH1761" s="5" t="s">
        <v>1698</v>
      </c>
      <c r="AI1761" s="6" t="str">
        <f>IF(VLOOKUP(B1761,'[1]intensive 2019'!$A$2:$E$145,1,TRUE)=B1761,"Y","N")</f>
        <v>Y</v>
      </c>
      <c r="AJ1761" s="6" t="str">
        <f>IF(VLOOKUP(B1761,[1]PWI!$A$2:$B$239,1,FALSE)=B1761,"Y","N")</f>
        <v>Y</v>
      </c>
      <c r="AK1761" s="5">
        <v>16</v>
      </c>
      <c r="AL1761" s="6" t="s">
        <v>50</v>
      </c>
      <c r="AM1761" s="6" t="s">
        <v>50</v>
      </c>
      <c r="AN1761" s="6" t="s">
        <v>50</v>
      </c>
      <c r="AO1761" s="6" t="str">
        <f>IF(VLOOKUP(B1761,[1]Roadside!$B$2:$D$186,1,FALSE)=B1761,"Y","N")</f>
        <v>Y</v>
      </c>
      <c r="AP1761" s="6" t="s">
        <v>50</v>
      </c>
    </row>
    <row r="1762" spans="1:42" hidden="1">
      <c r="A1762" s="5">
        <v>1761</v>
      </c>
      <c r="B1762" s="5" t="s">
        <v>3105</v>
      </c>
      <c r="C1762" s="6" t="str">
        <f>IF(VLOOKUP(B1762,'[1]Current Slope List'!$A$29:$M$1904,1,FALSE)=B1762,"Y","N")</f>
        <v>Y</v>
      </c>
      <c r="D1762" s="5" t="str">
        <f>VLOOKUP(B1762,'[1]Current Slope List'!$A$29:$M$1904,2,FALSE)</f>
        <v>11SW-A/R900</v>
      </c>
      <c r="E1762" s="5">
        <f>VLOOKUP(B1762,'[1]Current Slope List'!$A$29:$M$1904,3,FALSE)</f>
        <v>0</v>
      </c>
      <c r="F1762" s="6" t="str">
        <f t="shared" si="54"/>
        <v>WHOLE</v>
      </c>
      <c r="G1762" s="6" t="str">
        <f>VLOOKUP(B1762,'[1]Current Slope List'!$A$29:$M$1904,4,FALSE)</f>
        <v>WS&amp;L</v>
      </c>
      <c r="H1762" s="6" t="str">
        <f>VLOOKUP(B1762,'[1]Current Slope List'!$A$29:$M$1904,5,FALSE)</f>
        <v>W</v>
      </c>
      <c r="I1762" s="6" t="s">
        <v>3028</v>
      </c>
      <c r="K1762" s="6" t="str">
        <f>VLOOKUP(B1762,'[1]Current Slope List'!$A$29:$M$1904,11,FALSE)</f>
        <v>SaiWan</v>
      </c>
      <c r="L1762" s="5" t="s">
        <v>3103</v>
      </c>
      <c r="M1762" s="5" t="s">
        <v>3104</v>
      </c>
      <c r="N1762" s="5" t="s">
        <v>1697</v>
      </c>
      <c r="O1762" s="7" t="s">
        <v>46</v>
      </c>
      <c r="P1762" s="6" t="s">
        <v>49</v>
      </c>
      <c r="Q1762" s="6" t="s">
        <v>49</v>
      </c>
      <c r="R1762" s="6" t="s">
        <v>49</v>
      </c>
      <c r="S1762" s="6" t="s">
        <v>49</v>
      </c>
      <c r="T1762" s="6" t="s">
        <v>49</v>
      </c>
      <c r="U1762" s="6" t="s">
        <v>49</v>
      </c>
      <c r="V1762" s="6" t="s">
        <v>49</v>
      </c>
      <c r="W1762" s="6" t="s">
        <v>49</v>
      </c>
      <c r="X1762" s="6" t="s">
        <v>49</v>
      </c>
      <c r="Y1762" s="6" t="s">
        <v>49</v>
      </c>
      <c r="Z1762" s="6" t="s">
        <v>49</v>
      </c>
      <c r="AA1762" s="9" t="s">
        <v>119</v>
      </c>
      <c r="AB1762" s="9" t="s">
        <v>53</v>
      </c>
      <c r="AC1762" s="9" t="s">
        <v>71</v>
      </c>
      <c r="AD1762" s="9" t="s">
        <v>113</v>
      </c>
      <c r="AE1762" s="9" t="s">
        <v>72</v>
      </c>
      <c r="AF1762" s="5">
        <v>2</v>
      </c>
      <c r="AG1762" s="10">
        <f>VLOOKUP(B1762,[1]NPRS!$A$29:$O$1904,10,FALSE)</f>
        <v>10.25</v>
      </c>
      <c r="AH1762" s="5" t="s">
        <v>1698</v>
      </c>
      <c r="AI1762" s="6" t="str">
        <f>IF(VLOOKUP(B1762,'[1]intensive 2019'!$A$2:$E$145,1,TRUE)=B1762,"Y","N")</f>
        <v>N</v>
      </c>
      <c r="AJ1762" s="6" t="s">
        <v>50</v>
      </c>
      <c r="AK1762" s="5">
        <v>1</v>
      </c>
      <c r="AL1762" s="6" t="s">
        <v>50</v>
      </c>
      <c r="AM1762" s="6" t="s">
        <v>50</v>
      </c>
      <c r="AN1762" s="6" t="s">
        <v>50</v>
      </c>
      <c r="AO1762" s="6" t="s">
        <v>50</v>
      </c>
      <c r="AP1762" s="6" t="s">
        <v>50</v>
      </c>
    </row>
    <row r="1763" spans="1:42" hidden="1">
      <c r="A1763" s="5">
        <v>1762</v>
      </c>
      <c r="B1763" s="5" t="s">
        <v>3106</v>
      </c>
      <c r="C1763" s="6" t="str">
        <f>IF(VLOOKUP(B1763,'[1]Current Slope List'!$A$29:$M$1904,1,FALSE)=B1763,"Y","N")</f>
        <v>Y</v>
      </c>
      <c r="D1763" s="5" t="str">
        <f>VLOOKUP(B1763,'[1]Current Slope List'!$A$29:$M$1904,2,FALSE)</f>
        <v>11SW-A/C103</v>
      </c>
      <c r="E1763" s="5">
        <f>VLOOKUP(B1763,'[1]Current Slope List'!$A$29:$M$1904,3,FALSE)</f>
        <v>0</v>
      </c>
      <c r="F1763" s="6" t="str">
        <f t="shared" si="54"/>
        <v>WHOLE</v>
      </c>
      <c r="G1763" s="6" t="str">
        <f>VLOOKUP(B1763,'[1]Current Slope List'!$A$29:$M$1904,4,FALSE)</f>
        <v>WS&amp;L</v>
      </c>
      <c r="H1763" s="6" t="str">
        <f>VLOOKUP(B1763,'[1]Current Slope List'!$A$29:$M$1904,5,FALSE)</f>
        <v>W</v>
      </c>
      <c r="I1763" s="6" t="s">
        <v>3028</v>
      </c>
      <c r="K1763" s="6" t="str">
        <f>VLOOKUP(B1763,'[1]Current Slope List'!$A$29:$M$1904,11,FALSE)</f>
        <v>SaiWan</v>
      </c>
      <c r="L1763" s="5" t="s">
        <v>3107</v>
      </c>
      <c r="M1763" s="5" t="s">
        <v>3108</v>
      </c>
      <c r="N1763" s="5" t="s">
        <v>2756</v>
      </c>
      <c r="O1763" s="7" t="s">
        <v>125</v>
      </c>
      <c r="P1763" s="7">
        <v>43</v>
      </c>
      <c r="Q1763" s="7">
        <v>10</v>
      </c>
      <c r="R1763" s="7">
        <v>16</v>
      </c>
      <c r="S1763" s="7">
        <f t="shared" si="55"/>
        <v>160</v>
      </c>
      <c r="T1763" s="17">
        <v>0</v>
      </c>
      <c r="U1763" s="17">
        <v>1</v>
      </c>
      <c r="V1763" s="17">
        <v>0</v>
      </c>
      <c r="W1763" s="17">
        <v>0</v>
      </c>
      <c r="X1763" s="17">
        <v>0</v>
      </c>
      <c r="Y1763" s="6" t="s">
        <v>1701</v>
      </c>
      <c r="Z1763" s="6" t="s">
        <v>62</v>
      </c>
      <c r="AA1763" s="9" t="s">
        <v>116</v>
      </c>
      <c r="AB1763" s="9" t="s">
        <v>116</v>
      </c>
      <c r="AC1763" s="9" t="s">
        <v>116</v>
      </c>
      <c r="AD1763" s="9" t="s">
        <v>116</v>
      </c>
      <c r="AE1763" s="9" t="s">
        <v>49</v>
      </c>
      <c r="AF1763" s="5">
        <v>1</v>
      </c>
      <c r="AG1763" s="10">
        <f>VLOOKUP(B1763,[1]NPRS!$A$29:$O$1904,10,FALSE)</f>
        <v>0</v>
      </c>
      <c r="AH1763" s="5" t="s">
        <v>1698</v>
      </c>
      <c r="AI1763" s="6" t="str">
        <f>IF(VLOOKUP(B1763,'[1]intensive 2019'!$A$2:$E$145,1,TRUE)=B1763,"Y","N")</f>
        <v>N</v>
      </c>
      <c r="AJ1763" s="6" t="s">
        <v>50</v>
      </c>
      <c r="AK1763" s="5">
        <v>1</v>
      </c>
      <c r="AL1763" s="6" t="s">
        <v>50</v>
      </c>
      <c r="AM1763" s="6" t="s">
        <v>50</v>
      </c>
      <c r="AN1763" s="6" t="s">
        <v>50</v>
      </c>
      <c r="AO1763" s="6" t="s">
        <v>50</v>
      </c>
      <c r="AP1763" s="6" t="s">
        <v>50</v>
      </c>
    </row>
    <row r="1764" spans="1:42" hidden="1">
      <c r="A1764" s="5">
        <v>1763</v>
      </c>
      <c r="B1764" s="5" t="s">
        <v>3109</v>
      </c>
      <c r="C1764" s="6" t="str">
        <f>IF(VLOOKUP(B1764,'[1]Current Slope List'!$A$29:$M$1904,1,FALSE)=B1764,"Y","N")</f>
        <v>Y</v>
      </c>
      <c r="D1764" s="5" t="str">
        <f>VLOOKUP(B1764,'[1]Current Slope List'!$A$29:$M$1904,2,FALSE)</f>
        <v>11SW-A/FR51</v>
      </c>
      <c r="E1764" s="5">
        <f>VLOOKUP(B1764,'[1]Current Slope List'!$A$29:$M$1904,3,FALSE)</f>
        <v>0</v>
      </c>
      <c r="F1764" s="6" t="str">
        <f t="shared" si="54"/>
        <v>WHOLE</v>
      </c>
      <c r="G1764" s="6" t="str">
        <f>VLOOKUP(B1764,'[1]Current Slope List'!$A$29:$M$1904,4,FALSE)</f>
        <v>WS&amp;L</v>
      </c>
      <c r="H1764" s="6" t="str">
        <f>VLOOKUP(B1764,'[1]Current Slope List'!$A$29:$M$1904,5,FALSE)</f>
        <v>W</v>
      </c>
      <c r="I1764" s="6" t="s">
        <v>3028</v>
      </c>
      <c r="K1764" s="6" t="str">
        <f>VLOOKUP(B1764,'[1]Current Slope List'!$A$29:$M$1904,11,FALSE)</f>
        <v>SaiWan</v>
      </c>
      <c r="L1764" s="5" t="s">
        <v>3107</v>
      </c>
      <c r="M1764" s="5" t="s">
        <v>3108</v>
      </c>
      <c r="N1764" s="5" t="s">
        <v>2756</v>
      </c>
      <c r="O1764" s="7" t="s">
        <v>125</v>
      </c>
      <c r="P1764" s="7">
        <v>35</v>
      </c>
      <c r="Q1764" s="7">
        <v>6</v>
      </c>
      <c r="R1764" s="7">
        <v>55</v>
      </c>
      <c r="S1764" s="7">
        <f t="shared" si="55"/>
        <v>330</v>
      </c>
      <c r="T1764" s="17">
        <v>0</v>
      </c>
      <c r="U1764" s="17">
        <v>0</v>
      </c>
      <c r="V1764" s="17">
        <v>0</v>
      </c>
      <c r="W1764" s="17">
        <v>1</v>
      </c>
      <c r="X1764" s="17">
        <v>0</v>
      </c>
      <c r="Y1764" s="6" t="s">
        <v>61</v>
      </c>
      <c r="Z1764" s="6" t="s">
        <v>62</v>
      </c>
      <c r="AA1764" s="9" t="s">
        <v>248</v>
      </c>
      <c r="AB1764" s="9">
        <v>55</v>
      </c>
      <c r="AC1764" s="9" t="s">
        <v>121</v>
      </c>
      <c r="AD1764" s="9" t="s">
        <v>56</v>
      </c>
      <c r="AE1764" s="9" t="s">
        <v>62</v>
      </c>
      <c r="AF1764" s="5">
        <v>1</v>
      </c>
      <c r="AG1764" s="10">
        <f>VLOOKUP(B1764,[1]NPRS!$A$29:$O$1904,10,FALSE)</f>
        <v>0</v>
      </c>
      <c r="AH1764" s="5" t="s">
        <v>1698</v>
      </c>
      <c r="AI1764" s="6" t="str">
        <f>IF(VLOOKUP(B1764,'[1]intensive 2019'!$A$2:$E$145,1,TRUE)=B1764,"Y","N")</f>
        <v>N</v>
      </c>
      <c r="AJ1764" s="6" t="str">
        <f>IF(VLOOKUP(B1764,[1]PWI!$A$2:$B$239,1,FALSE)=B1764,"Y","N")</f>
        <v>Y</v>
      </c>
      <c r="AK1764" s="5">
        <v>6</v>
      </c>
      <c r="AL1764" s="6" t="s">
        <v>50</v>
      </c>
      <c r="AM1764" s="6" t="s">
        <v>50</v>
      </c>
      <c r="AN1764" s="6" t="s">
        <v>50</v>
      </c>
      <c r="AO1764" s="6" t="s">
        <v>50</v>
      </c>
      <c r="AP1764" s="6" t="s">
        <v>50</v>
      </c>
    </row>
    <row r="1765" spans="1:42" hidden="1">
      <c r="A1765" s="5">
        <v>1764</v>
      </c>
      <c r="B1765" s="5" t="s">
        <v>3110</v>
      </c>
      <c r="C1765" s="6" t="str">
        <f>IF(VLOOKUP(B1765,'[1]Current Slope List'!$A$29:$M$1904,1,FALSE)=B1765,"Y","N")</f>
        <v>Y</v>
      </c>
      <c r="D1765" s="5" t="str">
        <f>VLOOKUP(B1765,'[1]Current Slope List'!$A$29:$M$1904,2,FALSE)</f>
        <v>11SW-A/R995</v>
      </c>
      <c r="E1765" s="5">
        <f>VLOOKUP(B1765,'[1]Current Slope List'!$A$29:$M$1904,3,FALSE)</f>
        <v>0</v>
      </c>
      <c r="F1765" s="6" t="str">
        <f t="shared" si="54"/>
        <v>WHOLE</v>
      </c>
      <c r="G1765" s="6" t="str">
        <f>VLOOKUP(B1765,'[1]Current Slope List'!$A$29:$M$1904,4,FALSE)</f>
        <v>WS&amp;L</v>
      </c>
      <c r="H1765" s="6" t="str">
        <f>VLOOKUP(B1765,'[1]Current Slope List'!$A$29:$M$1904,5,FALSE)</f>
        <v>W</v>
      </c>
      <c r="I1765" s="6" t="s">
        <v>3028</v>
      </c>
      <c r="K1765" s="6" t="str">
        <f>VLOOKUP(B1765,'[1]Current Slope List'!$A$29:$M$1904,11,FALSE)</f>
        <v>SaiWan</v>
      </c>
      <c r="L1765" s="5" t="s">
        <v>3107</v>
      </c>
      <c r="M1765" s="5" t="s">
        <v>3108</v>
      </c>
      <c r="N1765" s="5" t="s">
        <v>2756</v>
      </c>
      <c r="O1765" s="7" t="s">
        <v>125</v>
      </c>
      <c r="P1765" s="6" t="s">
        <v>49</v>
      </c>
      <c r="Q1765" s="6" t="s">
        <v>49</v>
      </c>
      <c r="R1765" s="6" t="s">
        <v>49</v>
      </c>
      <c r="S1765" s="6" t="s">
        <v>49</v>
      </c>
      <c r="T1765" s="6" t="s">
        <v>49</v>
      </c>
      <c r="U1765" s="6" t="s">
        <v>49</v>
      </c>
      <c r="V1765" s="6" t="s">
        <v>49</v>
      </c>
      <c r="W1765" s="6" t="s">
        <v>49</v>
      </c>
      <c r="X1765" s="6" t="s">
        <v>49</v>
      </c>
      <c r="Y1765" s="6" t="s">
        <v>49</v>
      </c>
      <c r="Z1765" s="6" t="s">
        <v>49</v>
      </c>
      <c r="AA1765" s="9" t="s">
        <v>130</v>
      </c>
      <c r="AB1765" s="9" t="s">
        <v>180</v>
      </c>
      <c r="AC1765" s="9" t="s">
        <v>71</v>
      </c>
      <c r="AD1765" s="9" t="s">
        <v>56</v>
      </c>
      <c r="AE1765" s="9" t="s">
        <v>72</v>
      </c>
      <c r="AF1765" s="5">
        <v>1</v>
      </c>
      <c r="AG1765" s="10">
        <f>VLOOKUP(B1765,[1]NPRS!$A$29:$O$1904,10,FALSE)</f>
        <v>0</v>
      </c>
      <c r="AH1765" s="5" t="s">
        <v>1728</v>
      </c>
      <c r="AI1765" s="6" t="str">
        <f>IF(VLOOKUP(B1765,'[1]intensive 2019'!$A$2:$E$145,1,TRUE)=B1765,"Y","N")</f>
        <v>N</v>
      </c>
      <c r="AJ1765" s="6" t="s">
        <v>50</v>
      </c>
      <c r="AL1765" s="6" t="s">
        <v>50</v>
      </c>
      <c r="AM1765" s="6" t="s">
        <v>50</v>
      </c>
      <c r="AN1765" s="6" t="s">
        <v>50</v>
      </c>
      <c r="AO1765" s="6" t="s">
        <v>50</v>
      </c>
      <c r="AP1765" s="6" t="s">
        <v>50</v>
      </c>
    </row>
    <row r="1766" spans="1:42" hidden="1">
      <c r="A1766" s="5">
        <v>1765</v>
      </c>
      <c r="B1766" s="5" t="s">
        <v>3111</v>
      </c>
      <c r="C1766" s="6" t="str">
        <f>IF(VLOOKUP(B1766,'[1]Current Slope List'!$A$29:$M$1904,1,FALSE)=B1766,"Y","N")</f>
        <v>Y</v>
      </c>
      <c r="D1766" s="5" t="str">
        <f>VLOOKUP(B1766,'[1]Current Slope List'!$A$29:$M$1904,2,FALSE)</f>
        <v>11SW-A/CR641</v>
      </c>
      <c r="E1766" s="5">
        <f>VLOOKUP(B1766,'[1]Current Slope List'!$A$29:$M$1904,3,FALSE)</f>
        <v>0</v>
      </c>
      <c r="F1766" s="6" t="str">
        <f t="shared" si="54"/>
        <v>WHOLE</v>
      </c>
      <c r="G1766" s="6" t="str">
        <f>VLOOKUP(B1766,'[1]Current Slope List'!$A$29:$M$1904,4,FALSE)</f>
        <v>WS&amp;L</v>
      </c>
      <c r="H1766" s="6" t="str">
        <f>VLOOKUP(B1766,'[1]Current Slope List'!$A$29:$M$1904,5,FALSE)</f>
        <v>W</v>
      </c>
      <c r="I1766" s="6" t="s">
        <v>3028</v>
      </c>
      <c r="K1766" s="6" t="str">
        <f>VLOOKUP(B1766,'[1]Current Slope List'!$A$29:$M$1904,11,FALSE)</f>
        <v>SaiWan</v>
      </c>
      <c r="L1766" s="5" t="s">
        <v>3112</v>
      </c>
      <c r="M1766" s="5" t="s">
        <v>3113</v>
      </c>
      <c r="N1766" s="5" t="s">
        <v>1851</v>
      </c>
      <c r="O1766" s="7" t="s">
        <v>46</v>
      </c>
      <c r="P1766" s="7">
        <v>60</v>
      </c>
      <c r="Q1766" s="7">
        <v>5</v>
      </c>
      <c r="R1766" s="7">
        <v>11</v>
      </c>
      <c r="S1766" s="7">
        <f t="shared" si="55"/>
        <v>55</v>
      </c>
      <c r="T1766" s="17">
        <v>0</v>
      </c>
      <c r="U1766" s="17">
        <v>0</v>
      </c>
      <c r="V1766" s="17">
        <v>1</v>
      </c>
      <c r="W1766" s="17">
        <v>0</v>
      </c>
      <c r="X1766" s="17">
        <v>0</v>
      </c>
      <c r="Y1766" s="6" t="s">
        <v>1701</v>
      </c>
      <c r="Z1766" s="6" t="s">
        <v>62</v>
      </c>
      <c r="AA1766" s="9" t="s">
        <v>257</v>
      </c>
      <c r="AB1766" s="9" t="s">
        <v>157</v>
      </c>
      <c r="AC1766" s="9" t="s">
        <v>121</v>
      </c>
      <c r="AD1766" s="9" t="s">
        <v>56</v>
      </c>
      <c r="AE1766" s="9" t="s">
        <v>62</v>
      </c>
      <c r="AF1766" s="5">
        <v>1</v>
      </c>
      <c r="AG1766" s="10">
        <f>VLOOKUP(B1766,[1]NPRS!$A$29:$O$1904,10,FALSE)</f>
        <v>0.1</v>
      </c>
      <c r="AH1766" s="5" t="s">
        <v>1728</v>
      </c>
      <c r="AI1766" s="6" t="str">
        <f>IF(VLOOKUP(B1766,'[1]intensive 2019'!$A$2:$E$145,1,TRUE)=B1766,"Y","N")</f>
        <v>N</v>
      </c>
      <c r="AJ1766" s="6" t="s">
        <v>50</v>
      </c>
      <c r="AL1766" s="6" t="s">
        <v>50</v>
      </c>
      <c r="AM1766" s="6" t="s">
        <v>50</v>
      </c>
      <c r="AN1766" s="6" t="s">
        <v>50</v>
      </c>
      <c r="AO1766" s="6" t="s">
        <v>50</v>
      </c>
      <c r="AP1766" s="6" t="s">
        <v>50</v>
      </c>
    </row>
    <row r="1767" spans="1:42" hidden="1">
      <c r="A1767" s="5">
        <v>1766</v>
      </c>
      <c r="B1767" s="5" t="s">
        <v>3114</v>
      </c>
      <c r="C1767" s="6" t="str">
        <f>IF(VLOOKUP(B1767,'[1]Current Slope List'!$A$29:$M$1904,1,FALSE)=B1767,"Y","N")</f>
        <v>Y</v>
      </c>
      <c r="D1767" s="5" t="str">
        <f>VLOOKUP(B1767,'[1]Current Slope List'!$A$29:$M$1904,2,FALSE)</f>
        <v>11SW-A/F231</v>
      </c>
      <c r="E1767" s="5">
        <f>VLOOKUP(B1767,'[1]Current Slope List'!$A$29:$M$1904,3,FALSE)</f>
        <v>2</v>
      </c>
      <c r="F1767" s="6">
        <f t="shared" si="54"/>
        <v>2</v>
      </c>
      <c r="G1767" s="6" t="str">
        <f>VLOOKUP(B1767,'[1]Current Slope List'!$A$29:$M$1904,4,FALSE)</f>
        <v>WS&amp;L</v>
      </c>
      <c r="H1767" s="6" t="str">
        <f>VLOOKUP(B1767,'[1]Current Slope List'!$A$29:$M$1904,5,FALSE)</f>
        <v>W</v>
      </c>
      <c r="I1767" s="6" t="s">
        <v>3028</v>
      </c>
      <c r="K1767" s="6" t="str">
        <f>VLOOKUP(B1767,'[1]Current Slope List'!$A$29:$M$1904,11,FALSE)</f>
        <v>SaiWan</v>
      </c>
      <c r="L1767" s="5" t="s">
        <v>3112</v>
      </c>
      <c r="M1767" s="5" t="s">
        <v>3113</v>
      </c>
      <c r="N1767" s="5" t="s">
        <v>1725</v>
      </c>
      <c r="O1767" s="7" t="s">
        <v>46</v>
      </c>
      <c r="P1767" s="7">
        <v>30</v>
      </c>
      <c r="Q1767" s="7">
        <v>7</v>
      </c>
      <c r="R1767" s="7">
        <v>20</v>
      </c>
      <c r="S1767" s="7">
        <f t="shared" si="55"/>
        <v>140</v>
      </c>
      <c r="T1767" s="17">
        <v>0</v>
      </c>
      <c r="U1767" s="17">
        <v>0</v>
      </c>
      <c r="V1767" s="17">
        <v>0</v>
      </c>
      <c r="W1767" s="17">
        <v>0</v>
      </c>
      <c r="X1767" s="17">
        <v>1</v>
      </c>
      <c r="Y1767" s="6" t="s">
        <v>61</v>
      </c>
      <c r="Z1767" s="6" t="s">
        <v>62</v>
      </c>
      <c r="AA1767" s="9" t="s">
        <v>116</v>
      </c>
      <c r="AB1767" s="9" t="s">
        <v>116</v>
      </c>
      <c r="AC1767" s="9" t="s">
        <v>116</v>
      </c>
      <c r="AD1767" s="9" t="s">
        <v>116</v>
      </c>
      <c r="AE1767" s="9" t="s">
        <v>49</v>
      </c>
      <c r="AF1767" s="5">
        <v>2</v>
      </c>
      <c r="AG1767" s="10">
        <f>VLOOKUP(B1767,[1]NPRS!$A$29:$O$1904,10,FALSE)</f>
        <v>0.66</v>
      </c>
      <c r="AH1767" s="5" t="s">
        <v>1698</v>
      </c>
      <c r="AI1767" s="6" t="str">
        <f>IF(VLOOKUP(B1767,'[1]intensive 2019'!$A$2:$E$145,1,TRUE)=B1767,"Y","N")</f>
        <v>N</v>
      </c>
      <c r="AJ1767" s="6" t="s">
        <v>50</v>
      </c>
      <c r="AK1767" s="5">
        <v>4</v>
      </c>
      <c r="AL1767" s="6" t="s">
        <v>50</v>
      </c>
      <c r="AM1767" s="6" t="s">
        <v>50</v>
      </c>
      <c r="AN1767" s="6" t="s">
        <v>50</v>
      </c>
      <c r="AO1767" s="6" t="s">
        <v>50</v>
      </c>
      <c r="AP1767" s="6" t="s">
        <v>50</v>
      </c>
    </row>
    <row r="1768" spans="1:42" hidden="1">
      <c r="A1768" s="5">
        <v>1767</v>
      </c>
      <c r="B1768" s="5" t="s">
        <v>3115</v>
      </c>
      <c r="C1768" s="6" t="str">
        <f>IF(VLOOKUP(B1768,'[1]Current Slope List'!$A$29:$M$1904,1,FALSE)=B1768,"Y","N")</f>
        <v>Y</v>
      </c>
      <c r="D1768" s="5" t="str">
        <f>VLOOKUP(B1768,'[1]Current Slope List'!$A$29:$M$1904,2,FALSE)</f>
        <v>11SW-A/R301</v>
      </c>
      <c r="E1768" s="5" t="str">
        <f>VLOOKUP(B1768,'[1]Current Slope List'!$A$29:$M$1904,3,FALSE)</f>
        <v>1,2</v>
      </c>
      <c r="F1768" s="6" t="str">
        <f t="shared" si="54"/>
        <v>1,2</v>
      </c>
      <c r="G1768" s="6" t="str">
        <f>VLOOKUP(B1768,'[1]Current Slope List'!$A$29:$M$1904,4,FALSE)</f>
        <v>WS&amp;L</v>
      </c>
      <c r="H1768" s="6" t="str">
        <f>VLOOKUP(B1768,'[1]Current Slope List'!$A$29:$M$1904,5,FALSE)</f>
        <v>W</v>
      </c>
      <c r="I1768" s="6" t="s">
        <v>3028</v>
      </c>
      <c r="K1768" s="6" t="str">
        <f>VLOOKUP(B1768,'[1]Current Slope List'!$A$29:$M$1904,11,FALSE)</f>
        <v>SaiWan</v>
      </c>
      <c r="L1768" s="5" t="s">
        <v>3112</v>
      </c>
      <c r="M1768" s="5" t="s">
        <v>3113</v>
      </c>
      <c r="N1768" s="5" t="s">
        <v>1851</v>
      </c>
      <c r="O1768" s="7" t="s">
        <v>46</v>
      </c>
      <c r="P1768" s="6" t="s">
        <v>49</v>
      </c>
      <c r="Q1768" s="6" t="s">
        <v>49</v>
      </c>
      <c r="R1768" s="6" t="s">
        <v>49</v>
      </c>
      <c r="S1768" s="6" t="s">
        <v>49</v>
      </c>
      <c r="T1768" s="6" t="s">
        <v>49</v>
      </c>
      <c r="U1768" s="6" t="s">
        <v>49</v>
      </c>
      <c r="V1768" s="6" t="s">
        <v>49</v>
      </c>
      <c r="W1768" s="6" t="s">
        <v>49</v>
      </c>
      <c r="X1768" s="6" t="s">
        <v>49</v>
      </c>
      <c r="Y1768" s="6" t="s">
        <v>49</v>
      </c>
      <c r="Z1768" s="6" t="s">
        <v>49</v>
      </c>
      <c r="AA1768" s="9">
        <v>10</v>
      </c>
      <c r="AB1768" s="9">
        <v>43</v>
      </c>
      <c r="AC1768" s="9">
        <v>85</v>
      </c>
      <c r="AD1768" s="9" t="s">
        <v>56</v>
      </c>
      <c r="AE1768" s="9" t="s">
        <v>72</v>
      </c>
      <c r="AF1768" s="5">
        <v>1</v>
      </c>
      <c r="AG1768" s="10">
        <f>VLOOKUP(B1768,[1]NPRS!$A$29:$O$1904,10,FALSE)</f>
        <v>0</v>
      </c>
      <c r="AH1768" s="5" t="s">
        <v>1728</v>
      </c>
      <c r="AI1768" s="6" t="str">
        <f>IF(VLOOKUP(B1768,'[1]intensive 2019'!$A$2:$E$145,1,TRUE)=B1768,"Y","N")</f>
        <v>N</v>
      </c>
      <c r="AJ1768" s="6" t="s">
        <v>50</v>
      </c>
      <c r="AL1768" s="6" t="s">
        <v>50</v>
      </c>
      <c r="AM1768" s="6" t="s">
        <v>50</v>
      </c>
      <c r="AN1768" s="6" t="s">
        <v>50</v>
      </c>
      <c r="AO1768" s="6" t="s">
        <v>50</v>
      </c>
      <c r="AP1768" s="6" t="s">
        <v>50</v>
      </c>
    </row>
    <row r="1769" spans="1:42" hidden="1">
      <c r="A1769" s="5">
        <v>1768</v>
      </c>
      <c r="B1769" s="5" t="s">
        <v>3116</v>
      </c>
      <c r="C1769" s="6" t="str">
        <f>IF(VLOOKUP(B1769,'[1]Current Slope List'!$A$29:$M$1904,1,FALSE)=B1769,"Y","N")</f>
        <v>Y</v>
      </c>
      <c r="D1769" s="5" t="str">
        <f>VLOOKUP(B1769,'[1]Current Slope List'!$A$29:$M$1904,2,FALSE)</f>
        <v>11SW-A/R526</v>
      </c>
      <c r="E1769" s="5">
        <f>VLOOKUP(B1769,'[1]Current Slope List'!$A$29:$M$1904,3,FALSE)</f>
        <v>0</v>
      </c>
      <c r="F1769" s="6" t="str">
        <f t="shared" si="54"/>
        <v>WHOLE</v>
      </c>
      <c r="G1769" s="6" t="str">
        <f>VLOOKUP(B1769,'[1]Current Slope List'!$A$29:$M$1904,4,FALSE)</f>
        <v>WS&amp;L</v>
      </c>
      <c r="H1769" s="6" t="str">
        <f>VLOOKUP(B1769,'[1]Current Slope List'!$A$29:$M$1904,5,FALSE)</f>
        <v>W</v>
      </c>
      <c r="I1769" s="6" t="s">
        <v>3028</v>
      </c>
      <c r="K1769" s="6" t="str">
        <f>VLOOKUP(B1769,'[1]Current Slope List'!$A$29:$M$1904,11,FALSE)</f>
        <v>SheungWan_SaiYingPun</v>
      </c>
      <c r="L1769" s="5" t="s">
        <v>3117</v>
      </c>
      <c r="M1769" s="5" t="s">
        <v>3118</v>
      </c>
      <c r="N1769" s="5" t="s">
        <v>1981</v>
      </c>
      <c r="O1769" s="7" t="s">
        <v>46</v>
      </c>
      <c r="P1769" s="6" t="s">
        <v>49</v>
      </c>
      <c r="Q1769" s="6" t="s">
        <v>49</v>
      </c>
      <c r="R1769" s="6" t="s">
        <v>49</v>
      </c>
      <c r="S1769" s="6" t="s">
        <v>49</v>
      </c>
      <c r="T1769" s="6" t="s">
        <v>49</v>
      </c>
      <c r="U1769" s="6" t="s">
        <v>49</v>
      </c>
      <c r="V1769" s="6" t="s">
        <v>49</v>
      </c>
      <c r="W1769" s="6" t="s">
        <v>49</v>
      </c>
      <c r="X1769" s="6" t="s">
        <v>49</v>
      </c>
      <c r="Y1769" s="6" t="s">
        <v>49</v>
      </c>
      <c r="Z1769" s="6" t="s">
        <v>49</v>
      </c>
      <c r="AA1769" s="9">
        <v>6</v>
      </c>
      <c r="AB1769" s="9">
        <v>67</v>
      </c>
      <c r="AC1769" s="9" t="s">
        <v>71</v>
      </c>
      <c r="AD1769" s="9" t="s">
        <v>297</v>
      </c>
      <c r="AE1769" s="9" t="s">
        <v>72</v>
      </c>
      <c r="AF1769" s="5">
        <v>1</v>
      </c>
      <c r="AG1769" s="10">
        <f>VLOOKUP(B1769,[1]NPRS!$A$29:$O$1904,10,FALSE)</f>
        <v>30051.13</v>
      </c>
      <c r="AH1769" s="5" t="s">
        <v>1698</v>
      </c>
      <c r="AI1769" s="6" t="str">
        <f>IF(VLOOKUP(B1769,'[1]intensive 2019'!$A$2:$E$145,1,TRUE)=B1769,"Y","N")</f>
        <v>N</v>
      </c>
      <c r="AJ1769" s="6" t="s">
        <v>50</v>
      </c>
      <c r="AK1769" s="5">
        <v>1</v>
      </c>
      <c r="AL1769" s="6" t="s">
        <v>50</v>
      </c>
      <c r="AM1769" s="6" t="s">
        <v>50</v>
      </c>
      <c r="AN1769" s="6" t="s">
        <v>50</v>
      </c>
      <c r="AO1769" s="6" t="s">
        <v>50</v>
      </c>
      <c r="AP1769" s="6" t="s">
        <v>50</v>
      </c>
    </row>
    <row r="1770" spans="1:42" hidden="1">
      <c r="A1770" s="5">
        <v>1769</v>
      </c>
      <c r="B1770" s="5" t="s">
        <v>3119</v>
      </c>
      <c r="C1770" s="6" t="str">
        <f>IF(VLOOKUP(B1770,'[1]Current Slope List'!$A$29:$M$1904,1,FALSE)=B1770,"Y","N")</f>
        <v>Y</v>
      </c>
      <c r="D1770" s="5" t="str">
        <f>VLOOKUP(B1770,'[1]Current Slope List'!$A$29:$M$1904,2,FALSE)</f>
        <v>11SW-A/R527</v>
      </c>
      <c r="E1770" s="5">
        <f>VLOOKUP(B1770,'[1]Current Slope List'!$A$29:$M$1904,3,FALSE)</f>
        <v>0</v>
      </c>
      <c r="F1770" s="6" t="str">
        <f t="shared" si="54"/>
        <v>WHOLE</v>
      </c>
      <c r="G1770" s="6" t="str">
        <f>VLOOKUP(B1770,'[1]Current Slope List'!$A$29:$M$1904,4,FALSE)</f>
        <v>WS&amp;L</v>
      </c>
      <c r="H1770" s="6" t="str">
        <f>VLOOKUP(B1770,'[1]Current Slope List'!$A$29:$M$1904,5,FALSE)</f>
        <v>W</v>
      </c>
      <c r="I1770" s="6" t="s">
        <v>3028</v>
      </c>
      <c r="K1770" s="6" t="str">
        <f>VLOOKUP(B1770,'[1]Current Slope List'!$A$29:$M$1904,11,FALSE)</f>
        <v>SheungWan_SaiYingPun</v>
      </c>
      <c r="L1770" s="5" t="s">
        <v>3117</v>
      </c>
      <c r="M1770" s="5" t="s">
        <v>3118</v>
      </c>
      <c r="N1770" s="5" t="s">
        <v>1981</v>
      </c>
      <c r="O1770" s="7" t="s">
        <v>46</v>
      </c>
      <c r="P1770" s="6" t="s">
        <v>49</v>
      </c>
      <c r="Q1770" s="6" t="s">
        <v>49</v>
      </c>
      <c r="R1770" s="6" t="s">
        <v>49</v>
      </c>
      <c r="S1770" s="6" t="s">
        <v>49</v>
      </c>
      <c r="T1770" s="6" t="s">
        <v>49</v>
      </c>
      <c r="U1770" s="6" t="s">
        <v>49</v>
      </c>
      <c r="V1770" s="6" t="s">
        <v>49</v>
      </c>
      <c r="W1770" s="6" t="s">
        <v>49</v>
      </c>
      <c r="X1770" s="6" t="s">
        <v>49</v>
      </c>
      <c r="Y1770" s="6" t="s">
        <v>49</v>
      </c>
      <c r="Z1770" s="6" t="s">
        <v>49</v>
      </c>
      <c r="AA1770" s="9" t="s">
        <v>119</v>
      </c>
      <c r="AB1770" s="9" t="s">
        <v>436</v>
      </c>
      <c r="AC1770" s="9" t="s">
        <v>71</v>
      </c>
      <c r="AD1770" s="9" t="s">
        <v>97</v>
      </c>
      <c r="AE1770" s="9" t="s">
        <v>72</v>
      </c>
      <c r="AF1770" s="5">
        <v>2</v>
      </c>
      <c r="AG1770" s="10">
        <f>VLOOKUP(B1770,[1]NPRS!$A$29:$O$1904,10,FALSE)</f>
        <v>0.59</v>
      </c>
      <c r="AH1770" s="5" t="s">
        <v>1728</v>
      </c>
      <c r="AI1770" s="6" t="str">
        <f>IF(VLOOKUP(B1770,'[1]intensive 2019'!$A$2:$E$145,1,TRUE)=B1770,"Y","N")</f>
        <v>N</v>
      </c>
      <c r="AJ1770" s="6" t="s">
        <v>50</v>
      </c>
      <c r="AL1770" s="6" t="s">
        <v>50</v>
      </c>
      <c r="AM1770" s="6" t="s">
        <v>50</v>
      </c>
      <c r="AN1770" s="6" t="s">
        <v>50</v>
      </c>
      <c r="AO1770" s="6" t="s">
        <v>50</v>
      </c>
      <c r="AP1770" s="6" t="s">
        <v>50</v>
      </c>
    </row>
    <row r="1771" spans="1:42" hidden="1">
      <c r="A1771" s="5">
        <v>1770</v>
      </c>
      <c r="B1771" s="5" t="s">
        <v>3120</v>
      </c>
      <c r="C1771" s="6" t="str">
        <f>IF(VLOOKUP(B1771,'[1]Current Slope List'!$A$29:$M$1904,1,FALSE)=B1771,"Y","N")</f>
        <v>Y</v>
      </c>
      <c r="D1771" s="5" t="str">
        <f>VLOOKUP(B1771,'[1]Current Slope List'!$A$29:$M$1904,2,FALSE)</f>
        <v>11SW-A/R555</v>
      </c>
      <c r="E1771" s="5">
        <f>VLOOKUP(B1771,'[1]Current Slope List'!$A$29:$M$1904,3,FALSE)</f>
        <v>0</v>
      </c>
      <c r="F1771" s="6" t="str">
        <f t="shared" si="54"/>
        <v>WHOLE</v>
      </c>
      <c r="G1771" s="6" t="str">
        <f>VLOOKUP(B1771,'[1]Current Slope List'!$A$29:$M$1904,4,FALSE)</f>
        <v>WS&amp;L</v>
      </c>
      <c r="H1771" s="6" t="str">
        <f>VLOOKUP(B1771,'[1]Current Slope List'!$A$29:$M$1904,5,FALSE)</f>
        <v>W</v>
      </c>
      <c r="I1771" s="6" t="s">
        <v>3028</v>
      </c>
      <c r="K1771" s="6" t="str">
        <f>VLOOKUP(B1771,'[1]Current Slope List'!$A$29:$M$1904,11,FALSE)</f>
        <v>SheungWan_SaiYingPun</v>
      </c>
      <c r="L1771" s="5" t="s">
        <v>3117</v>
      </c>
      <c r="M1771" s="5" t="s">
        <v>3118</v>
      </c>
      <c r="N1771" s="5" t="s">
        <v>1981</v>
      </c>
      <c r="O1771" s="7" t="s">
        <v>46</v>
      </c>
      <c r="P1771" s="6" t="s">
        <v>49</v>
      </c>
      <c r="Q1771" s="6" t="s">
        <v>49</v>
      </c>
      <c r="R1771" s="6" t="s">
        <v>49</v>
      </c>
      <c r="S1771" s="6" t="s">
        <v>49</v>
      </c>
      <c r="T1771" s="6" t="s">
        <v>49</v>
      </c>
      <c r="U1771" s="6" t="s">
        <v>49</v>
      </c>
      <c r="V1771" s="6" t="s">
        <v>49</v>
      </c>
      <c r="W1771" s="6" t="s">
        <v>49</v>
      </c>
      <c r="X1771" s="6" t="s">
        <v>49</v>
      </c>
      <c r="Y1771" s="6" t="s">
        <v>49</v>
      </c>
      <c r="Z1771" s="6" t="s">
        <v>49</v>
      </c>
      <c r="AA1771" s="9" t="s">
        <v>462</v>
      </c>
      <c r="AB1771" s="9" t="s">
        <v>356</v>
      </c>
      <c r="AC1771" s="9" t="s">
        <v>71</v>
      </c>
      <c r="AD1771" s="9" t="s">
        <v>56</v>
      </c>
      <c r="AE1771" s="9" t="s">
        <v>72</v>
      </c>
      <c r="AF1771" s="5">
        <v>1</v>
      </c>
      <c r="AG1771" s="10">
        <f>VLOOKUP(B1771,[1]NPRS!$A$29:$O$1904,10,FALSE)</f>
        <v>0</v>
      </c>
      <c r="AH1771" s="5" t="s">
        <v>1728</v>
      </c>
      <c r="AI1771" s="6" t="str">
        <f>IF(VLOOKUP(B1771,'[1]intensive 2019'!$A$2:$E$145,1,TRUE)=B1771,"Y","N")</f>
        <v>N</v>
      </c>
      <c r="AJ1771" s="6" t="s">
        <v>50</v>
      </c>
      <c r="AL1771" s="6" t="s">
        <v>50</v>
      </c>
      <c r="AM1771" s="6" t="s">
        <v>50</v>
      </c>
      <c r="AN1771" s="6" t="s">
        <v>50</v>
      </c>
      <c r="AO1771" s="6" t="s">
        <v>50</v>
      </c>
      <c r="AP1771" s="6" t="s">
        <v>50</v>
      </c>
    </row>
    <row r="1772" spans="1:42" hidden="1">
      <c r="A1772" s="5">
        <v>1771</v>
      </c>
      <c r="B1772" s="5" t="s">
        <v>3121</v>
      </c>
      <c r="C1772" s="6" t="str">
        <f>IF(VLOOKUP(B1772,'[1]Current Slope List'!$A$29:$M$1904,1,FALSE)=B1772,"Y","N")</f>
        <v>Y</v>
      </c>
      <c r="D1772" s="5" t="str">
        <f>VLOOKUP(B1772,'[1]Current Slope List'!$A$29:$M$1904,2,FALSE)</f>
        <v>11SW-A/R556</v>
      </c>
      <c r="E1772" s="5">
        <f>VLOOKUP(B1772,'[1]Current Slope List'!$A$29:$M$1904,3,FALSE)</f>
        <v>0</v>
      </c>
      <c r="F1772" s="6" t="str">
        <f t="shared" si="54"/>
        <v>WHOLE</v>
      </c>
      <c r="G1772" s="6" t="str">
        <f>VLOOKUP(B1772,'[1]Current Slope List'!$A$29:$M$1904,4,FALSE)</f>
        <v>WS&amp;L</v>
      </c>
      <c r="H1772" s="6" t="str">
        <f>VLOOKUP(B1772,'[1]Current Slope List'!$A$29:$M$1904,5,FALSE)</f>
        <v>W</v>
      </c>
      <c r="I1772" s="6" t="s">
        <v>3028</v>
      </c>
      <c r="K1772" s="6" t="str">
        <f>VLOOKUP(B1772,'[1]Current Slope List'!$A$29:$M$1904,11,FALSE)</f>
        <v>SheungWan_SaiYingPun</v>
      </c>
      <c r="L1772" s="5" t="s">
        <v>3117</v>
      </c>
      <c r="M1772" s="5" t="s">
        <v>3118</v>
      </c>
      <c r="N1772" s="5" t="s">
        <v>1981</v>
      </c>
      <c r="O1772" s="7" t="s">
        <v>46</v>
      </c>
      <c r="P1772" s="6" t="s">
        <v>49</v>
      </c>
      <c r="Q1772" s="6" t="s">
        <v>49</v>
      </c>
      <c r="R1772" s="6" t="s">
        <v>49</v>
      </c>
      <c r="S1772" s="6" t="s">
        <v>49</v>
      </c>
      <c r="T1772" s="6" t="s">
        <v>49</v>
      </c>
      <c r="U1772" s="6" t="s">
        <v>49</v>
      </c>
      <c r="V1772" s="6" t="s">
        <v>49</v>
      </c>
      <c r="W1772" s="6" t="s">
        <v>49</v>
      </c>
      <c r="X1772" s="6" t="s">
        <v>49</v>
      </c>
      <c r="Y1772" s="6" t="s">
        <v>49</v>
      </c>
      <c r="Z1772" s="6" t="s">
        <v>49</v>
      </c>
      <c r="AA1772" s="9" t="s">
        <v>248</v>
      </c>
      <c r="AB1772" s="9" t="s">
        <v>369</v>
      </c>
      <c r="AC1772" s="9" t="s">
        <v>351</v>
      </c>
      <c r="AD1772" s="9" t="s">
        <v>56</v>
      </c>
      <c r="AE1772" s="9" t="s">
        <v>72</v>
      </c>
      <c r="AF1772" s="5">
        <v>1</v>
      </c>
      <c r="AG1772" s="10">
        <f>VLOOKUP(B1772,[1]NPRS!$A$29:$O$1904,10,FALSE)</f>
        <v>40.82</v>
      </c>
      <c r="AH1772" s="5" t="s">
        <v>1728</v>
      </c>
      <c r="AI1772" s="6" t="str">
        <f>IF(VLOOKUP(B1772,'[1]intensive 2019'!$A$2:$E$145,1,TRUE)=B1772,"Y","N")</f>
        <v>N</v>
      </c>
      <c r="AJ1772" s="6" t="s">
        <v>50</v>
      </c>
      <c r="AL1772" s="6" t="s">
        <v>50</v>
      </c>
      <c r="AM1772" s="6" t="s">
        <v>50</v>
      </c>
      <c r="AN1772" s="6" t="s">
        <v>50</v>
      </c>
      <c r="AO1772" s="6" t="s">
        <v>50</v>
      </c>
      <c r="AP1772" s="6" t="s">
        <v>50</v>
      </c>
    </row>
    <row r="1773" spans="1:42" hidden="1">
      <c r="A1773" s="5">
        <v>1772</v>
      </c>
      <c r="B1773" s="5" t="s">
        <v>3122</v>
      </c>
      <c r="C1773" s="6" t="str">
        <f>IF(VLOOKUP(B1773,'[1]Current Slope List'!$A$29:$M$1904,1,FALSE)=B1773,"Y","N")</f>
        <v>Y</v>
      </c>
      <c r="D1773" s="5" t="str">
        <f>VLOOKUP(B1773,'[1]Current Slope List'!$A$29:$M$1904,2,FALSE)</f>
        <v>11SW-A/R557</v>
      </c>
      <c r="E1773" s="5">
        <f>VLOOKUP(B1773,'[1]Current Slope List'!$A$29:$M$1904,3,FALSE)</f>
        <v>0</v>
      </c>
      <c r="F1773" s="6" t="str">
        <f t="shared" si="54"/>
        <v>WHOLE</v>
      </c>
      <c r="G1773" s="6" t="str">
        <f>VLOOKUP(B1773,'[1]Current Slope List'!$A$29:$M$1904,4,FALSE)</f>
        <v>WS&amp;L</v>
      </c>
      <c r="H1773" s="6" t="str">
        <f>VLOOKUP(B1773,'[1]Current Slope List'!$A$29:$M$1904,5,FALSE)</f>
        <v>W</v>
      </c>
      <c r="I1773" s="6" t="s">
        <v>3028</v>
      </c>
      <c r="K1773" s="6" t="str">
        <f>VLOOKUP(B1773,'[1]Current Slope List'!$A$29:$M$1904,11,FALSE)</f>
        <v>SheungWan_SaiYingPun</v>
      </c>
      <c r="L1773" s="5" t="s">
        <v>3117</v>
      </c>
      <c r="M1773" s="5" t="s">
        <v>3118</v>
      </c>
      <c r="N1773" s="5" t="s">
        <v>1981</v>
      </c>
      <c r="O1773" s="7" t="s">
        <v>46</v>
      </c>
      <c r="P1773" s="6" t="s">
        <v>49</v>
      </c>
      <c r="Q1773" s="6" t="s">
        <v>49</v>
      </c>
      <c r="R1773" s="6" t="s">
        <v>49</v>
      </c>
      <c r="S1773" s="6" t="s">
        <v>49</v>
      </c>
      <c r="T1773" s="6" t="s">
        <v>49</v>
      </c>
      <c r="U1773" s="6" t="s">
        <v>49</v>
      </c>
      <c r="V1773" s="6" t="s">
        <v>49</v>
      </c>
      <c r="W1773" s="6" t="s">
        <v>49</v>
      </c>
      <c r="X1773" s="6" t="s">
        <v>49</v>
      </c>
      <c r="Y1773" s="6" t="s">
        <v>49</v>
      </c>
      <c r="Z1773" s="6" t="s">
        <v>49</v>
      </c>
      <c r="AA1773" s="9" t="s">
        <v>248</v>
      </c>
      <c r="AB1773" s="9">
        <v>35</v>
      </c>
      <c r="AC1773" s="9" t="s">
        <v>55</v>
      </c>
      <c r="AD1773" s="9" t="s">
        <v>97</v>
      </c>
      <c r="AE1773" s="9" t="s">
        <v>72</v>
      </c>
      <c r="AF1773" s="5">
        <v>1</v>
      </c>
      <c r="AG1773" s="10">
        <f>VLOOKUP(B1773,[1]NPRS!$A$29:$O$1904,10,FALSE)</f>
        <v>303.26</v>
      </c>
      <c r="AH1773" s="5" t="s">
        <v>1728</v>
      </c>
      <c r="AI1773" s="6" t="str">
        <f>IF(VLOOKUP(B1773,'[1]intensive 2019'!$A$2:$E$145,1,TRUE)=B1773,"Y","N")</f>
        <v>N</v>
      </c>
      <c r="AJ1773" s="6" t="s">
        <v>50</v>
      </c>
      <c r="AL1773" s="6" t="s">
        <v>50</v>
      </c>
      <c r="AM1773" s="6" t="s">
        <v>50</v>
      </c>
      <c r="AN1773" s="6" t="s">
        <v>50</v>
      </c>
      <c r="AO1773" s="6" t="s">
        <v>50</v>
      </c>
      <c r="AP1773" s="6" t="s">
        <v>50</v>
      </c>
    </row>
    <row r="1774" spans="1:42" hidden="1">
      <c r="A1774" s="5">
        <v>1773</v>
      </c>
      <c r="B1774" s="5" t="s">
        <v>3123</v>
      </c>
      <c r="C1774" s="6" t="str">
        <f>IF(VLOOKUP(B1774,'[1]Current Slope List'!$A$29:$M$1904,1,FALSE)=B1774,"Y","N")</f>
        <v>Y</v>
      </c>
      <c r="D1774" s="5" t="str">
        <f>VLOOKUP(B1774,'[1]Current Slope List'!$A$29:$M$1904,2,FALSE)</f>
        <v>11SW-A/R559</v>
      </c>
      <c r="E1774" s="5">
        <f>VLOOKUP(B1774,'[1]Current Slope List'!$A$29:$M$1904,3,FALSE)</f>
        <v>0</v>
      </c>
      <c r="F1774" s="6" t="str">
        <f t="shared" si="54"/>
        <v>WHOLE</v>
      </c>
      <c r="G1774" s="6" t="str">
        <f>VLOOKUP(B1774,'[1]Current Slope List'!$A$29:$M$1904,4,FALSE)</f>
        <v>WS&amp;L</v>
      </c>
      <c r="H1774" s="6" t="str">
        <f>VLOOKUP(B1774,'[1]Current Slope List'!$A$29:$M$1904,5,FALSE)</f>
        <v>W</v>
      </c>
      <c r="I1774" s="6" t="s">
        <v>3028</v>
      </c>
      <c r="K1774" s="6" t="str">
        <f>VLOOKUP(B1774,'[1]Current Slope List'!$A$29:$M$1904,11,FALSE)</f>
        <v>SheungWan_SaiYingPun</v>
      </c>
      <c r="L1774" s="5" t="s">
        <v>3117</v>
      </c>
      <c r="M1774" s="5" t="s">
        <v>3118</v>
      </c>
      <c r="N1774" s="5" t="s">
        <v>1981</v>
      </c>
      <c r="O1774" s="7" t="s">
        <v>46</v>
      </c>
      <c r="P1774" s="6" t="s">
        <v>49</v>
      </c>
      <c r="Q1774" s="6" t="s">
        <v>49</v>
      </c>
      <c r="R1774" s="6" t="s">
        <v>49</v>
      </c>
      <c r="S1774" s="6" t="s">
        <v>49</v>
      </c>
      <c r="T1774" s="6" t="s">
        <v>49</v>
      </c>
      <c r="U1774" s="6" t="s">
        <v>49</v>
      </c>
      <c r="V1774" s="6" t="s">
        <v>49</v>
      </c>
      <c r="W1774" s="6" t="s">
        <v>49</v>
      </c>
      <c r="X1774" s="6" t="s">
        <v>49</v>
      </c>
      <c r="Y1774" s="6" t="s">
        <v>49</v>
      </c>
      <c r="Z1774" s="6" t="s">
        <v>49</v>
      </c>
      <c r="AA1774" s="9" t="s">
        <v>305</v>
      </c>
      <c r="AB1774" s="9" t="s">
        <v>75</v>
      </c>
      <c r="AC1774" s="9" t="s">
        <v>71</v>
      </c>
      <c r="AD1774" s="9" t="s">
        <v>97</v>
      </c>
      <c r="AE1774" s="9" t="s">
        <v>72</v>
      </c>
      <c r="AF1774" s="5">
        <v>1</v>
      </c>
      <c r="AG1774" s="10">
        <f>VLOOKUP(B1774,[1]NPRS!$A$29:$O$1904,10,FALSE)</f>
        <v>2.81</v>
      </c>
      <c r="AH1774" s="5" t="s">
        <v>1728</v>
      </c>
      <c r="AI1774" s="6" t="str">
        <f>IF(VLOOKUP(B1774,'[1]intensive 2019'!$A$2:$E$145,1,TRUE)=B1774,"Y","N")</f>
        <v>N</v>
      </c>
      <c r="AJ1774" s="6" t="s">
        <v>50</v>
      </c>
      <c r="AL1774" s="6" t="s">
        <v>50</v>
      </c>
      <c r="AM1774" s="6" t="s">
        <v>50</v>
      </c>
      <c r="AN1774" s="6" t="s">
        <v>50</v>
      </c>
      <c r="AO1774" s="6" t="s">
        <v>50</v>
      </c>
      <c r="AP1774" s="6" t="s">
        <v>50</v>
      </c>
    </row>
    <row r="1775" spans="1:42" hidden="1">
      <c r="A1775" s="5">
        <v>1774</v>
      </c>
      <c r="B1775" s="5" t="s">
        <v>3124</v>
      </c>
      <c r="C1775" s="6" t="str">
        <f>IF(VLOOKUP(B1775,'[1]Current Slope List'!$A$29:$M$1904,1,FALSE)=B1775,"Y","N")</f>
        <v>Y</v>
      </c>
      <c r="D1775" s="5" t="str">
        <f>VLOOKUP(B1775,'[1]Current Slope List'!$A$29:$M$1904,2,FALSE)</f>
        <v>11SW-A/R519</v>
      </c>
      <c r="E1775" s="5" t="str">
        <f>VLOOKUP(B1775,'[1]Current Slope List'!$A$29:$M$1904,3,FALSE)</f>
        <v>1,2</v>
      </c>
      <c r="F1775" s="6" t="str">
        <f t="shared" si="54"/>
        <v>1,2</v>
      </c>
      <c r="G1775" s="6" t="str">
        <f>VLOOKUP(B1775,'[1]Current Slope List'!$A$29:$M$1904,4,FALSE)</f>
        <v>WS&amp;L</v>
      </c>
      <c r="H1775" s="6" t="str">
        <f>VLOOKUP(B1775,'[1]Current Slope List'!$A$29:$M$1904,5,FALSE)</f>
        <v>W</v>
      </c>
      <c r="I1775" s="6" t="s">
        <v>3028</v>
      </c>
      <c r="K1775" s="6" t="str">
        <f>VLOOKUP(B1775,'[1]Current Slope List'!$A$29:$M$1904,11,FALSE)</f>
        <v>SheungWan_SaiYingPun</v>
      </c>
      <c r="L1775" s="5" t="s">
        <v>3125</v>
      </c>
      <c r="M1775" s="5" t="s">
        <v>3126</v>
      </c>
      <c r="N1775" s="5" t="s">
        <v>2581</v>
      </c>
      <c r="O1775" s="7" t="s">
        <v>125</v>
      </c>
      <c r="P1775" s="6" t="s">
        <v>49</v>
      </c>
      <c r="Q1775" s="6" t="s">
        <v>49</v>
      </c>
      <c r="R1775" s="6" t="s">
        <v>49</v>
      </c>
      <c r="S1775" s="6" t="s">
        <v>49</v>
      </c>
      <c r="T1775" s="6" t="s">
        <v>49</v>
      </c>
      <c r="U1775" s="6" t="s">
        <v>49</v>
      </c>
      <c r="V1775" s="6" t="s">
        <v>49</v>
      </c>
      <c r="W1775" s="6" t="s">
        <v>49</v>
      </c>
      <c r="X1775" s="6" t="s">
        <v>49</v>
      </c>
      <c r="Y1775" s="6" t="s">
        <v>49</v>
      </c>
      <c r="Z1775" s="6" t="s">
        <v>49</v>
      </c>
      <c r="AA1775" s="9" t="s">
        <v>1427</v>
      </c>
      <c r="AB1775" s="9" t="s">
        <v>1428</v>
      </c>
      <c r="AC1775" s="9" t="s">
        <v>128</v>
      </c>
      <c r="AD1775" s="9" t="s">
        <v>398</v>
      </c>
      <c r="AE1775" s="9" t="s">
        <v>194</v>
      </c>
      <c r="AF1775" s="5">
        <v>1</v>
      </c>
      <c r="AG1775" s="10">
        <f>VLOOKUP(B1775,[1]NPRS!$A$29:$O$1904,10,FALSE)</f>
        <v>0</v>
      </c>
      <c r="AH1775" s="5" t="s">
        <v>1728</v>
      </c>
      <c r="AI1775" s="6" t="str">
        <f>IF(VLOOKUP(B1775,'[1]intensive 2019'!$A$2:$E$145,1,TRUE)=B1775,"Y","N")</f>
        <v>N</v>
      </c>
      <c r="AJ1775" s="6" t="s">
        <v>50</v>
      </c>
      <c r="AL1775" s="6" t="s">
        <v>50</v>
      </c>
      <c r="AM1775" s="6" t="s">
        <v>50</v>
      </c>
      <c r="AN1775" s="6" t="s">
        <v>50</v>
      </c>
      <c r="AO1775" s="6" t="s">
        <v>50</v>
      </c>
      <c r="AP1775" s="6" t="s">
        <v>50</v>
      </c>
    </row>
    <row r="1776" spans="1:42" hidden="1">
      <c r="A1776" s="5">
        <v>1775</v>
      </c>
      <c r="B1776" s="5" t="s">
        <v>3127</v>
      </c>
      <c r="C1776" s="6" t="str">
        <f>IF(VLOOKUP(B1776,'[1]Current Slope List'!$A$29:$M$1904,1,FALSE)=B1776,"Y","N")</f>
        <v>Y</v>
      </c>
      <c r="D1776" s="5" t="str">
        <f>VLOOKUP(B1776,'[1]Current Slope List'!$A$29:$M$1904,2,FALSE)</f>
        <v>11SW-A/R520</v>
      </c>
      <c r="E1776" s="5">
        <f>VLOOKUP(B1776,'[1]Current Slope List'!$A$29:$M$1904,3,FALSE)</f>
        <v>0</v>
      </c>
      <c r="F1776" s="6" t="str">
        <f t="shared" si="54"/>
        <v>WHOLE</v>
      </c>
      <c r="G1776" s="6" t="str">
        <f>VLOOKUP(B1776,'[1]Current Slope List'!$A$29:$M$1904,4,FALSE)</f>
        <v>WS&amp;L</v>
      </c>
      <c r="H1776" s="6" t="str">
        <f>VLOOKUP(B1776,'[1]Current Slope List'!$A$29:$M$1904,5,FALSE)</f>
        <v>W</v>
      </c>
      <c r="I1776" s="6" t="s">
        <v>3028</v>
      </c>
      <c r="K1776" s="6" t="str">
        <f>VLOOKUP(B1776,'[1]Current Slope List'!$A$29:$M$1904,11,FALSE)</f>
        <v>SheungWan_SaiYingPun</v>
      </c>
      <c r="L1776" s="5" t="s">
        <v>3125</v>
      </c>
      <c r="M1776" s="5" t="s">
        <v>3126</v>
      </c>
      <c r="N1776" s="5" t="s">
        <v>1981</v>
      </c>
      <c r="O1776" s="7" t="s">
        <v>46</v>
      </c>
      <c r="P1776" s="6" t="s">
        <v>49</v>
      </c>
      <c r="Q1776" s="6" t="s">
        <v>49</v>
      </c>
      <c r="R1776" s="6" t="s">
        <v>49</v>
      </c>
      <c r="S1776" s="6" t="s">
        <v>49</v>
      </c>
      <c r="T1776" s="6" t="s">
        <v>49</v>
      </c>
      <c r="U1776" s="6" t="s">
        <v>49</v>
      </c>
      <c r="V1776" s="6" t="s">
        <v>49</v>
      </c>
      <c r="W1776" s="6" t="s">
        <v>49</v>
      </c>
      <c r="X1776" s="6" t="s">
        <v>49</v>
      </c>
      <c r="Y1776" s="6" t="s">
        <v>49</v>
      </c>
      <c r="Z1776" s="6" t="s">
        <v>49</v>
      </c>
      <c r="AA1776" s="9" t="s">
        <v>248</v>
      </c>
      <c r="AB1776" s="9">
        <v>22</v>
      </c>
      <c r="AC1776" s="9" t="s">
        <v>121</v>
      </c>
      <c r="AD1776" s="9" t="s">
        <v>97</v>
      </c>
      <c r="AE1776" s="9" t="s">
        <v>72</v>
      </c>
      <c r="AF1776" s="5">
        <v>1</v>
      </c>
      <c r="AG1776" s="10">
        <f>VLOOKUP(B1776,[1]NPRS!$A$29:$O$1904,10,FALSE)</f>
        <v>0</v>
      </c>
      <c r="AH1776" s="5" t="s">
        <v>1728</v>
      </c>
      <c r="AI1776" s="6" t="str">
        <f>IF(VLOOKUP(B1776,'[1]intensive 2019'!$A$2:$E$145,1,TRUE)=B1776,"Y","N")</f>
        <v>N</v>
      </c>
      <c r="AJ1776" s="6" t="s">
        <v>50</v>
      </c>
      <c r="AL1776" s="6" t="s">
        <v>50</v>
      </c>
      <c r="AM1776" s="6" t="s">
        <v>50</v>
      </c>
      <c r="AN1776" s="6" t="s">
        <v>50</v>
      </c>
      <c r="AO1776" s="6" t="s">
        <v>50</v>
      </c>
      <c r="AP1776" s="6" t="s">
        <v>50</v>
      </c>
    </row>
    <row r="1777" spans="1:42" hidden="1">
      <c r="A1777" s="5">
        <v>1776</v>
      </c>
      <c r="B1777" s="5" t="s">
        <v>3128</v>
      </c>
      <c r="C1777" s="6" t="str">
        <f>IF(VLOOKUP(B1777,'[1]Current Slope List'!$A$29:$M$1904,1,FALSE)=B1777,"Y","N")</f>
        <v>Y</v>
      </c>
      <c r="D1777" s="5" t="str">
        <f>VLOOKUP(B1777,'[1]Current Slope List'!$A$29:$M$1904,2,FALSE)</f>
        <v>11SW-A/F71</v>
      </c>
      <c r="E1777" s="5">
        <f>VLOOKUP(B1777,'[1]Current Slope List'!$A$29:$M$1904,3,FALSE)</f>
        <v>0</v>
      </c>
      <c r="F1777" s="6" t="str">
        <f t="shared" si="54"/>
        <v>WHOLE</v>
      </c>
      <c r="G1777" s="6" t="str">
        <f>VLOOKUP(B1777,'[1]Current Slope List'!$A$29:$M$1904,4,FALSE)</f>
        <v>CP,ML&amp;Wch</v>
      </c>
      <c r="H1777" s="6" t="str">
        <f>VLOOKUP(B1777,'[1]Current Slope List'!$A$29:$M$1904,5,FALSE)</f>
        <v>PML</v>
      </c>
      <c r="I1777" s="6" t="s">
        <v>3028</v>
      </c>
      <c r="K1777" s="6">
        <f>VLOOKUP(B1777,'[1]Current Slope List'!$A$29:$M$1904,11,FALSE)</f>
        <v>0</v>
      </c>
      <c r="L1777" s="5" t="s">
        <v>654</v>
      </c>
      <c r="M1777" s="5" t="s">
        <v>3129</v>
      </c>
      <c r="N1777" s="5" t="s">
        <v>1711</v>
      </c>
      <c r="O1777" s="7" t="s">
        <v>46</v>
      </c>
      <c r="P1777" s="7">
        <v>130</v>
      </c>
      <c r="Q1777" s="7">
        <v>5</v>
      </c>
      <c r="R1777" s="7">
        <v>100</v>
      </c>
      <c r="S1777" s="7">
        <f t="shared" si="55"/>
        <v>500</v>
      </c>
      <c r="T1777" s="12">
        <v>0</v>
      </c>
      <c r="U1777" s="17">
        <v>1</v>
      </c>
      <c r="V1777" s="17">
        <v>0</v>
      </c>
      <c r="W1777" s="12">
        <v>0</v>
      </c>
      <c r="X1777" s="12">
        <v>0</v>
      </c>
      <c r="Y1777" s="6" t="s">
        <v>61</v>
      </c>
      <c r="Z1777" s="6" t="s">
        <v>62</v>
      </c>
      <c r="AA1777" s="9" t="s">
        <v>116</v>
      </c>
      <c r="AB1777" s="9" t="s">
        <v>116</v>
      </c>
      <c r="AC1777" s="9" t="s">
        <v>116</v>
      </c>
      <c r="AD1777" s="9" t="s">
        <v>116</v>
      </c>
      <c r="AE1777" s="9" t="s">
        <v>49</v>
      </c>
      <c r="AF1777" s="5">
        <v>3</v>
      </c>
      <c r="AG1777" s="10">
        <f>VLOOKUP(B1777,[1]NPRS!$A$29:$O$1904,10,FALSE)</f>
        <v>0</v>
      </c>
      <c r="AH1777" s="5" t="s">
        <v>1698</v>
      </c>
      <c r="AI1777" s="6" t="str">
        <f>IF(VLOOKUP(B1777,'[1]intensive 2019'!$A$2:$E$145,1,TRUE)=B1777,"Y","N")</f>
        <v>N</v>
      </c>
      <c r="AJ1777" s="6" t="s">
        <v>50</v>
      </c>
      <c r="AK1777" s="5">
        <v>91</v>
      </c>
      <c r="AL1777" s="6" t="s">
        <v>50</v>
      </c>
      <c r="AM1777" s="6" t="s">
        <v>50</v>
      </c>
      <c r="AN1777" s="6" t="s">
        <v>50</v>
      </c>
      <c r="AO1777" s="6" t="s">
        <v>50</v>
      </c>
      <c r="AP1777" s="6" t="s">
        <v>50</v>
      </c>
    </row>
    <row r="1778" spans="1:42" hidden="1">
      <c r="A1778" s="5">
        <v>1777</v>
      </c>
      <c r="B1778" s="5" t="s">
        <v>3130</v>
      </c>
      <c r="C1778" s="6" t="str">
        <f>IF(VLOOKUP(B1778,'[1]Current Slope List'!$A$29:$M$1904,1,FALSE)=B1778,"Y","N")</f>
        <v>Y</v>
      </c>
      <c r="D1778" s="5" t="str">
        <f>VLOOKUP(B1778,'[1]Current Slope List'!$A$29:$M$1904,2,FALSE)</f>
        <v>11SW-A/R1152</v>
      </c>
      <c r="E1778" s="5">
        <f>VLOOKUP(B1778,'[1]Current Slope List'!$A$29:$M$1904,3,FALSE)</f>
        <v>0</v>
      </c>
      <c r="F1778" s="6" t="str">
        <f t="shared" si="54"/>
        <v>WHOLE</v>
      </c>
      <c r="G1778" s="6" t="str">
        <f>VLOOKUP(B1778,'[1]Current Slope List'!$A$29:$M$1904,4,FALSE)</f>
        <v>CP,ML&amp;Wch</v>
      </c>
      <c r="H1778" s="6" t="str">
        <f>VLOOKUP(B1778,'[1]Current Slope List'!$A$29:$M$1904,5,FALSE)</f>
        <v>PML</v>
      </c>
      <c r="I1778" s="6" t="s">
        <v>3028</v>
      </c>
      <c r="K1778" s="6">
        <f>VLOOKUP(B1778,'[1]Current Slope List'!$A$29:$M$1904,11,FALSE)</f>
        <v>0</v>
      </c>
      <c r="L1778" s="5" t="s">
        <v>654</v>
      </c>
      <c r="M1778" s="5" t="s">
        <v>3129</v>
      </c>
      <c r="N1778" s="5" t="s">
        <v>1711</v>
      </c>
      <c r="O1778" s="7" t="s">
        <v>46</v>
      </c>
      <c r="P1778" s="6" t="s">
        <v>49</v>
      </c>
      <c r="Q1778" s="6" t="s">
        <v>49</v>
      </c>
      <c r="R1778" s="6" t="s">
        <v>49</v>
      </c>
      <c r="S1778" s="6" t="s">
        <v>49</v>
      </c>
      <c r="T1778" s="6" t="s">
        <v>49</v>
      </c>
      <c r="U1778" s="6" t="s">
        <v>49</v>
      </c>
      <c r="V1778" s="6" t="s">
        <v>49</v>
      </c>
      <c r="W1778" s="6" t="s">
        <v>49</v>
      </c>
      <c r="X1778" s="6" t="s">
        <v>49</v>
      </c>
      <c r="Y1778" s="6" t="s">
        <v>49</v>
      </c>
      <c r="Z1778" s="6" t="s">
        <v>49</v>
      </c>
      <c r="AA1778" s="9" t="s">
        <v>270</v>
      </c>
      <c r="AB1778" s="9" t="s">
        <v>288</v>
      </c>
      <c r="AC1778" s="9" t="s">
        <v>121</v>
      </c>
      <c r="AD1778" s="9" t="s">
        <v>56</v>
      </c>
      <c r="AE1778" s="9" t="s">
        <v>72</v>
      </c>
      <c r="AF1778" s="5">
        <v>3</v>
      </c>
      <c r="AG1778" s="10">
        <f>VLOOKUP(B1778,[1]NPRS!$A$29:$O$1904,10,FALSE)</f>
        <v>3.1</v>
      </c>
      <c r="AH1778" s="5" t="s">
        <v>1728</v>
      </c>
      <c r="AI1778" s="6" t="str">
        <f>IF(VLOOKUP(B1778,'[1]intensive 2019'!$A$2:$E$145,1,TRUE)=B1778,"Y","N")</f>
        <v>N</v>
      </c>
      <c r="AJ1778" s="6" t="s">
        <v>50</v>
      </c>
      <c r="AL1778" s="6" t="s">
        <v>50</v>
      </c>
      <c r="AM1778" s="6" t="s">
        <v>50</v>
      </c>
      <c r="AN1778" s="6" t="s">
        <v>50</v>
      </c>
      <c r="AO1778" s="6" t="s">
        <v>50</v>
      </c>
      <c r="AP1778" s="6" t="s">
        <v>50</v>
      </c>
    </row>
    <row r="1779" spans="1:42" hidden="1">
      <c r="A1779" s="5">
        <v>1778</v>
      </c>
      <c r="B1779" s="5" t="s">
        <v>3131</v>
      </c>
      <c r="C1779" s="6" t="str">
        <f>IF(VLOOKUP(B1779,'[1]Current Slope List'!$A$29:$M$1904,1,FALSE)=B1779,"Y","N")</f>
        <v>Y</v>
      </c>
      <c r="D1779" s="5" t="str">
        <f>VLOOKUP(B1779,'[1]Current Slope List'!$A$29:$M$1904,2,FALSE)</f>
        <v>11SW-A/R1153</v>
      </c>
      <c r="E1779" s="5">
        <f>VLOOKUP(B1779,'[1]Current Slope List'!$A$29:$M$1904,3,FALSE)</f>
        <v>0</v>
      </c>
      <c r="F1779" s="6" t="str">
        <f t="shared" si="54"/>
        <v>WHOLE</v>
      </c>
      <c r="G1779" s="6" t="str">
        <f>VLOOKUP(B1779,'[1]Current Slope List'!$A$29:$M$1904,4,FALSE)</f>
        <v>CP,ML&amp;Wch</v>
      </c>
      <c r="H1779" s="6" t="str">
        <f>VLOOKUP(B1779,'[1]Current Slope List'!$A$29:$M$1904,5,FALSE)</f>
        <v>PML</v>
      </c>
      <c r="I1779" s="6" t="s">
        <v>3028</v>
      </c>
      <c r="K1779" s="6">
        <f>VLOOKUP(B1779,'[1]Current Slope List'!$A$29:$M$1904,11,FALSE)</f>
        <v>0</v>
      </c>
      <c r="L1779" s="5" t="s">
        <v>654</v>
      </c>
      <c r="M1779" s="5" t="s">
        <v>3129</v>
      </c>
      <c r="N1779" s="5" t="s">
        <v>1711</v>
      </c>
      <c r="O1779" s="7" t="s">
        <v>46</v>
      </c>
      <c r="P1779" s="6" t="s">
        <v>49</v>
      </c>
      <c r="Q1779" s="6" t="s">
        <v>49</v>
      </c>
      <c r="R1779" s="6" t="s">
        <v>49</v>
      </c>
      <c r="S1779" s="6" t="s">
        <v>49</v>
      </c>
      <c r="T1779" s="6" t="s">
        <v>49</v>
      </c>
      <c r="U1779" s="6" t="s">
        <v>49</v>
      </c>
      <c r="V1779" s="6" t="s">
        <v>49</v>
      </c>
      <c r="W1779" s="6" t="s">
        <v>49</v>
      </c>
      <c r="X1779" s="6" t="s">
        <v>49</v>
      </c>
      <c r="Y1779" s="6" t="s">
        <v>49</v>
      </c>
      <c r="Z1779" s="6" t="s">
        <v>49</v>
      </c>
      <c r="AA1779" s="9" t="s">
        <v>270</v>
      </c>
      <c r="AB1779" s="9" t="s">
        <v>969</v>
      </c>
      <c r="AC1779" s="9" t="s">
        <v>121</v>
      </c>
      <c r="AD1779" s="9" t="s">
        <v>56</v>
      </c>
      <c r="AE1779" s="9" t="s">
        <v>72</v>
      </c>
      <c r="AF1779" s="5">
        <v>3</v>
      </c>
      <c r="AG1779" s="10">
        <f>VLOOKUP(B1779,[1]NPRS!$A$29:$O$1904,10,FALSE)</f>
        <v>0</v>
      </c>
      <c r="AH1779" s="5" t="s">
        <v>1728</v>
      </c>
      <c r="AI1779" s="6" t="str">
        <f>IF(VLOOKUP(B1779,'[1]intensive 2019'!$A$2:$E$145,1,TRUE)=B1779,"Y","N")</f>
        <v>N</v>
      </c>
      <c r="AJ1779" s="6" t="s">
        <v>50</v>
      </c>
      <c r="AL1779" s="6" t="s">
        <v>50</v>
      </c>
      <c r="AM1779" s="6" t="s">
        <v>50</v>
      </c>
      <c r="AN1779" s="6" t="s">
        <v>50</v>
      </c>
      <c r="AO1779" s="6" t="s">
        <v>50</v>
      </c>
      <c r="AP1779" s="6" t="s">
        <v>50</v>
      </c>
    </row>
    <row r="1780" spans="1:42" hidden="1">
      <c r="A1780" s="5">
        <v>1779</v>
      </c>
      <c r="B1780" s="5" t="s">
        <v>3132</v>
      </c>
      <c r="C1780" s="6" t="str">
        <f>IF(VLOOKUP(B1780,'[1]Current Slope List'!$A$29:$M$1904,1,FALSE)=B1780,"Y","N")</f>
        <v>Y</v>
      </c>
      <c r="D1780" s="5" t="str">
        <f>VLOOKUP(B1780,'[1]Current Slope List'!$A$29:$M$1904,2,FALSE)</f>
        <v>11SW-A/CR117</v>
      </c>
      <c r="E1780" s="5">
        <f>VLOOKUP(B1780,'[1]Current Slope List'!$A$29:$M$1904,3,FALSE)</f>
        <v>0</v>
      </c>
      <c r="F1780" s="6" t="str">
        <f t="shared" si="54"/>
        <v>WHOLE</v>
      </c>
      <c r="G1780" s="6" t="str">
        <f>VLOOKUP(B1780,'[1]Current Slope List'!$A$29:$M$1904,4,FALSE)</f>
        <v>WS&amp;L</v>
      </c>
      <c r="H1780" s="6" t="str">
        <f>VLOOKUP(B1780,'[1]Current Slope List'!$A$29:$M$1904,5,FALSE)</f>
        <v>W</v>
      </c>
      <c r="I1780" s="6" t="s">
        <v>3028</v>
      </c>
      <c r="K1780" s="6" t="str">
        <f>VLOOKUP(B1780,'[1]Current Slope List'!$A$29:$M$1904,11,FALSE)</f>
        <v>SaiWan</v>
      </c>
      <c r="L1780" s="5" t="s">
        <v>3133</v>
      </c>
      <c r="M1780" s="5" t="s">
        <v>3134</v>
      </c>
      <c r="N1780" s="5" t="s">
        <v>1909</v>
      </c>
      <c r="O1780" s="7" t="s">
        <v>46</v>
      </c>
      <c r="P1780" s="7">
        <v>55</v>
      </c>
      <c r="Q1780" s="7">
        <v>4.5999999999999996</v>
      </c>
      <c r="R1780" s="7">
        <v>68</v>
      </c>
      <c r="S1780" s="7">
        <f t="shared" si="55"/>
        <v>312.79999999999995</v>
      </c>
      <c r="T1780" s="12">
        <v>0</v>
      </c>
      <c r="U1780" s="12">
        <v>1</v>
      </c>
      <c r="V1780" s="17">
        <v>0</v>
      </c>
      <c r="W1780" s="12">
        <v>0</v>
      </c>
      <c r="X1780" s="12">
        <v>0</v>
      </c>
      <c r="Y1780" s="6" t="s">
        <v>61</v>
      </c>
      <c r="Z1780" s="6" t="s">
        <v>62</v>
      </c>
      <c r="AA1780" s="9" t="s">
        <v>237</v>
      </c>
      <c r="AB1780" s="9" t="s">
        <v>356</v>
      </c>
      <c r="AC1780" s="9" t="s">
        <v>121</v>
      </c>
      <c r="AD1780" s="9" t="s">
        <v>56</v>
      </c>
      <c r="AE1780" s="9" t="s">
        <v>72</v>
      </c>
      <c r="AF1780" s="5">
        <v>1</v>
      </c>
      <c r="AG1780" s="10">
        <f>VLOOKUP(B1780,[1]NPRS!$A$29:$O$1904,10,FALSE)</f>
        <v>162.16</v>
      </c>
      <c r="AH1780" s="5" t="s">
        <v>1728</v>
      </c>
      <c r="AI1780" s="6" t="str">
        <f>IF(VLOOKUP(B1780,'[1]intensive 2019'!$A$2:$E$145,1,TRUE)=B1780,"Y","N")</f>
        <v>N</v>
      </c>
      <c r="AJ1780" s="6" t="s">
        <v>50</v>
      </c>
      <c r="AL1780" s="6" t="s">
        <v>50</v>
      </c>
      <c r="AM1780" s="6" t="s">
        <v>50</v>
      </c>
      <c r="AN1780" s="6" t="s">
        <v>50</v>
      </c>
      <c r="AO1780" s="6" t="s">
        <v>50</v>
      </c>
      <c r="AP1780" s="6" t="s">
        <v>50</v>
      </c>
    </row>
    <row r="1781" spans="1:42" hidden="1">
      <c r="A1781" s="5">
        <v>1780</v>
      </c>
      <c r="B1781" s="5" t="s">
        <v>3135</v>
      </c>
      <c r="C1781" s="6" t="str">
        <f>IF(VLOOKUP(B1781,'[1]Current Slope List'!$A$29:$M$1904,1,FALSE)=B1781,"Y","N")</f>
        <v>Y</v>
      </c>
      <c r="D1781" s="5" t="str">
        <f>VLOOKUP(B1781,'[1]Current Slope List'!$A$29:$M$1904,2,FALSE)</f>
        <v>11SW-A/R317</v>
      </c>
      <c r="E1781" s="5">
        <f>VLOOKUP(B1781,'[1]Current Slope List'!$A$29:$M$1904,3,FALSE)</f>
        <v>0</v>
      </c>
      <c r="F1781" s="6" t="str">
        <f t="shared" si="54"/>
        <v>WHOLE</v>
      </c>
      <c r="G1781" s="6" t="str">
        <f>VLOOKUP(B1781,'[1]Current Slope List'!$A$29:$M$1904,4,FALSE)</f>
        <v>WS&amp;L</v>
      </c>
      <c r="H1781" s="6" t="str">
        <f>VLOOKUP(B1781,'[1]Current Slope List'!$A$29:$M$1904,5,FALSE)</f>
        <v>W</v>
      </c>
      <c r="I1781" s="6" t="s">
        <v>3028</v>
      </c>
      <c r="K1781" s="6" t="str">
        <f>VLOOKUP(B1781,'[1]Current Slope List'!$A$29:$M$1904,11,FALSE)</f>
        <v>SaiWan</v>
      </c>
      <c r="L1781" s="5" t="s">
        <v>3133</v>
      </c>
      <c r="M1781" s="5" t="s">
        <v>3134</v>
      </c>
      <c r="N1781" s="5" t="s">
        <v>1909</v>
      </c>
      <c r="O1781" s="7" t="s">
        <v>46</v>
      </c>
      <c r="P1781" s="6" t="s">
        <v>49</v>
      </c>
      <c r="Q1781" s="6" t="s">
        <v>49</v>
      </c>
      <c r="R1781" s="6" t="s">
        <v>49</v>
      </c>
      <c r="S1781" s="6" t="s">
        <v>49</v>
      </c>
      <c r="T1781" s="6" t="s">
        <v>49</v>
      </c>
      <c r="U1781" s="6" t="s">
        <v>49</v>
      </c>
      <c r="V1781" s="6" t="s">
        <v>49</v>
      </c>
      <c r="W1781" s="6" t="s">
        <v>49</v>
      </c>
      <c r="X1781" s="6" t="s">
        <v>49</v>
      </c>
      <c r="Y1781" s="6" t="s">
        <v>49</v>
      </c>
      <c r="Z1781" s="6" t="s">
        <v>49</v>
      </c>
      <c r="AA1781" s="9" t="s">
        <v>305</v>
      </c>
      <c r="AB1781" s="9" t="s">
        <v>157</v>
      </c>
      <c r="AC1781" s="9" t="s">
        <v>121</v>
      </c>
      <c r="AD1781" s="9" t="s">
        <v>56</v>
      </c>
      <c r="AE1781" s="9" t="s">
        <v>62</v>
      </c>
      <c r="AF1781" s="5">
        <v>2</v>
      </c>
      <c r="AG1781" s="10">
        <f>VLOOKUP(B1781,[1]NPRS!$A$29:$O$1904,10,FALSE)</f>
        <v>3.21</v>
      </c>
      <c r="AH1781" s="5" t="s">
        <v>1728</v>
      </c>
      <c r="AI1781" s="6" t="str">
        <f>IF(VLOOKUP(B1781,'[1]intensive 2019'!$A$2:$E$145,1,TRUE)=B1781,"Y","N")</f>
        <v>N</v>
      </c>
      <c r="AJ1781" s="6" t="s">
        <v>50</v>
      </c>
      <c r="AL1781" s="6" t="s">
        <v>50</v>
      </c>
      <c r="AM1781" s="6" t="s">
        <v>50</v>
      </c>
      <c r="AN1781" s="6" t="s">
        <v>50</v>
      </c>
      <c r="AO1781" s="6" t="s">
        <v>50</v>
      </c>
      <c r="AP1781" s="6" t="s">
        <v>50</v>
      </c>
    </row>
    <row r="1782" spans="1:42" hidden="1">
      <c r="A1782" s="5">
        <v>1781</v>
      </c>
      <c r="B1782" s="5" t="s">
        <v>3136</v>
      </c>
      <c r="C1782" s="6" t="str">
        <f>IF(VLOOKUP(B1782,'[1]Current Slope List'!$A$29:$M$1904,1,FALSE)=B1782,"Y","N")</f>
        <v>Y</v>
      </c>
      <c r="D1782" s="5" t="str">
        <f>VLOOKUP(B1782,'[1]Current Slope List'!$A$29:$M$1904,2,FALSE)</f>
        <v>11SW-A/C1118</v>
      </c>
      <c r="E1782" s="5">
        <f>VLOOKUP(B1782,'[1]Current Slope List'!$A$29:$M$1904,3,FALSE)</f>
        <v>0</v>
      </c>
      <c r="F1782" s="6" t="str">
        <f t="shared" si="54"/>
        <v>WHOLE</v>
      </c>
      <c r="G1782" s="6" t="str">
        <f>VLOOKUP(B1782,'[1]Current Slope List'!$A$29:$M$1904,4,FALSE)</f>
        <v>WS&amp;L</v>
      </c>
      <c r="H1782" s="6" t="str">
        <f>VLOOKUP(B1782,'[1]Current Slope List'!$A$29:$M$1904,5,FALSE)</f>
        <v>W</v>
      </c>
      <c r="I1782" s="6" t="s">
        <v>3028</v>
      </c>
      <c r="K1782" s="6">
        <f>VLOOKUP(B1782,'[1]Current Slope List'!$A$29:$M$1904,11,FALSE)</f>
        <v>0</v>
      </c>
      <c r="L1782" s="5" t="s">
        <v>3137</v>
      </c>
      <c r="M1782" s="5" t="s">
        <v>3138</v>
      </c>
      <c r="N1782" s="5" t="s">
        <v>1697</v>
      </c>
      <c r="O1782" s="7" t="s">
        <v>46</v>
      </c>
      <c r="P1782" s="7">
        <v>21</v>
      </c>
      <c r="Q1782" s="7">
        <v>3</v>
      </c>
      <c r="R1782" s="7">
        <v>38</v>
      </c>
      <c r="S1782" s="7">
        <f t="shared" si="55"/>
        <v>114</v>
      </c>
      <c r="T1782" s="17">
        <v>0</v>
      </c>
      <c r="U1782" s="17">
        <v>1</v>
      </c>
      <c r="V1782" s="17">
        <v>0</v>
      </c>
      <c r="W1782" s="17">
        <v>0</v>
      </c>
      <c r="X1782" s="17">
        <v>0</v>
      </c>
      <c r="Y1782" s="6" t="s">
        <v>61</v>
      </c>
      <c r="Z1782" s="6" t="s">
        <v>62</v>
      </c>
      <c r="AA1782" s="9" t="s">
        <v>116</v>
      </c>
      <c r="AB1782" s="9" t="s">
        <v>116</v>
      </c>
      <c r="AC1782" s="9" t="s">
        <v>116</v>
      </c>
      <c r="AD1782" s="9" t="s">
        <v>116</v>
      </c>
      <c r="AE1782" s="9" t="s">
        <v>49</v>
      </c>
      <c r="AF1782" s="5">
        <v>3</v>
      </c>
      <c r="AG1782" s="10">
        <f>VLOOKUP(B1782,[1]NPRS!$A$29:$O$1904,10,FALSE)</f>
        <v>3.27</v>
      </c>
      <c r="AH1782" s="5" t="s">
        <v>1698</v>
      </c>
      <c r="AI1782" s="6" t="str">
        <f>IF(VLOOKUP(B1782,'[1]intensive 2019'!$A$2:$E$145,1,TRUE)=B1782,"Y","N")</f>
        <v>N</v>
      </c>
      <c r="AJ1782" s="6" t="s">
        <v>50</v>
      </c>
      <c r="AK1782" s="5">
        <v>21</v>
      </c>
      <c r="AL1782" s="6" t="s">
        <v>50</v>
      </c>
      <c r="AM1782" s="6" t="s">
        <v>50</v>
      </c>
      <c r="AN1782" s="6" t="s">
        <v>50</v>
      </c>
      <c r="AO1782" s="6" t="s">
        <v>50</v>
      </c>
      <c r="AP1782" s="6" t="s">
        <v>50</v>
      </c>
    </row>
    <row r="1783" spans="1:42" hidden="1">
      <c r="A1783" s="5">
        <v>1782</v>
      </c>
      <c r="B1783" s="5" t="s">
        <v>3139</v>
      </c>
      <c r="C1783" s="6" t="str">
        <f>IF(VLOOKUP(B1783,'[1]Current Slope List'!$A$29:$M$1904,1,FALSE)=B1783,"Y","N")</f>
        <v>Y</v>
      </c>
      <c r="D1783" s="5" t="str">
        <f>VLOOKUP(B1783,'[1]Current Slope List'!$A$29:$M$1904,2,FALSE)</f>
        <v>11SW-A/CR155</v>
      </c>
      <c r="E1783" s="5">
        <f>VLOOKUP(B1783,'[1]Current Slope List'!$A$29:$M$1904,3,FALSE)</f>
        <v>1</v>
      </c>
      <c r="F1783" s="6">
        <f t="shared" si="54"/>
        <v>1</v>
      </c>
      <c r="G1783" s="6" t="str">
        <f>VLOOKUP(B1783,'[1]Current Slope List'!$A$29:$M$1904,4,FALSE)</f>
        <v>WS&amp;L</v>
      </c>
      <c r="H1783" s="6" t="str">
        <f>VLOOKUP(B1783,'[1]Current Slope List'!$A$29:$M$1904,5,FALSE)</f>
        <v>W</v>
      </c>
      <c r="I1783" s="6" t="s">
        <v>3028</v>
      </c>
      <c r="K1783" s="6" t="str">
        <f>VLOOKUP(B1783,'[1]Current Slope List'!$A$29:$M$1904,11,FALSE)</f>
        <v>SaiWan</v>
      </c>
      <c r="L1783" s="5" t="s">
        <v>3140</v>
      </c>
      <c r="M1783" s="5" t="s">
        <v>3141</v>
      </c>
      <c r="N1783" s="5" t="s">
        <v>2453</v>
      </c>
      <c r="O1783" s="7" t="s">
        <v>46</v>
      </c>
      <c r="P1783" s="7">
        <v>45</v>
      </c>
      <c r="Q1783" s="7">
        <v>16.3</v>
      </c>
      <c r="R1783" s="7">
        <v>58</v>
      </c>
      <c r="S1783" s="7">
        <f t="shared" si="55"/>
        <v>945.40000000000009</v>
      </c>
      <c r="T1783" s="17">
        <v>0.2</v>
      </c>
      <c r="U1783" s="17">
        <v>0</v>
      </c>
      <c r="V1783" s="17">
        <v>0</v>
      </c>
      <c r="W1783" s="17">
        <v>0.8</v>
      </c>
      <c r="X1783" s="17">
        <v>0</v>
      </c>
      <c r="Y1783" s="6" t="s">
        <v>61</v>
      </c>
      <c r="Z1783" s="6" t="s">
        <v>72</v>
      </c>
      <c r="AA1783" s="9" t="s">
        <v>1527</v>
      </c>
      <c r="AB1783" s="9">
        <v>31</v>
      </c>
      <c r="AC1783" s="9" t="s">
        <v>121</v>
      </c>
      <c r="AD1783" s="9" t="s">
        <v>56</v>
      </c>
      <c r="AE1783" s="9" t="s">
        <v>72</v>
      </c>
      <c r="AF1783" s="5">
        <v>1</v>
      </c>
      <c r="AG1783" s="10">
        <f>VLOOKUP(B1783,[1]NPRS!$A$29:$O$1904,10,FALSE)</f>
        <v>586.04999999999995</v>
      </c>
      <c r="AH1783" s="5" t="s">
        <v>1698</v>
      </c>
      <c r="AI1783" s="6" t="str">
        <f>IF(VLOOKUP(B1783,'[1]intensive 2019'!$A$2:$E$145,1,TRUE)=B1783,"Y","N")</f>
        <v>N</v>
      </c>
      <c r="AJ1783" s="6" t="s">
        <v>50</v>
      </c>
      <c r="AK1783" s="5">
        <v>0</v>
      </c>
      <c r="AL1783" s="6" t="s">
        <v>50</v>
      </c>
      <c r="AM1783" s="6" t="s">
        <v>50</v>
      </c>
      <c r="AN1783" s="6" t="s">
        <v>50</v>
      </c>
      <c r="AO1783" s="6" t="s">
        <v>50</v>
      </c>
      <c r="AP1783" s="6" t="s">
        <v>50</v>
      </c>
    </row>
    <row r="1784" spans="1:42" hidden="1">
      <c r="A1784" s="5">
        <v>1783</v>
      </c>
      <c r="B1784" s="5" t="s">
        <v>3142</v>
      </c>
      <c r="C1784" s="6" t="str">
        <f>IF(VLOOKUP(B1784,'[1]Current Slope List'!$A$29:$M$1904,1,FALSE)=B1784,"Y","N")</f>
        <v>Y</v>
      </c>
      <c r="D1784" s="5" t="str">
        <f>VLOOKUP(B1784,'[1]Current Slope List'!$A$29:$M$1904,2,FALSE)</f>
        <v>11SW-A/R987</v>
      </c>
      <c r="E1784" s="5">
        <f>VLOOKUP(B1784,'[1]Current Slope List'!$A$29:$M$1904,3,FALSE)</f>
        <v>0</v>
      </c>
      <c r="F1784" s="6" t="str">
        <f t="shared" si="54"/>
        <v>WHOLE</v>
      </c>
      <c r="G1784" s="6" t="str">
        <f>VLOOKUP(B1784,'[1]Current Slope List'!$A$29:$M$1904,4,FALSE)</f>
        <v>WS&amp;L</v>
      </c>
      <c r="H1784" s="6" t="str">
        <f>VLOOKUP(B1784,'[1]Current Slope List'!$A$29:$M$1904,5,FALSE)</f>
        <v>W</v>
      </c>
      <c r="I1784" s="6" t="s">
        <v>3028</v>
      </c>
      <c r="K1784" s="6" t="str">
        <f>VLOOKUP(B1784,'[1]Current Slope List'!$A$29:$M$1904,11,FALSE)</f>
        <v>SaiWan</v>
      </c>
      <c r="L1784" s="5" t="s">
        <v>3143</v>
      </c>
      <c r="M1784" s="5" t="s">
        <v>3144</v>
      </c>
      <c r="N1784" s="5" t="s">
        <v>1697</v>
      </c>
      <c r="O1784" s="7" t="s">
        <v>46</v>
      </c>
      <c r="P1784" s="6" t="s">
        <v>49</v>
      </c>
      <c r="Q1784" s="6" t="s">
        <v>49</v>
      </c>
      <c r="R1784" s="6" t="s">
        <v>49</v>
      </c>
      <c r="S1784" s="6" t="s">
        <v>49</v>
      </c>
      <c r="T1784" s="6" t="s">
        <v>49</v>
      </c>
      <c r="U1784" s="6" t="s">
        <v>49</v>
      </c>
      <c r="V1784" s="6" t="s">
        <v>49</v>
      </c>
      <c r="W1784" s="6" t="s">
        <v>49</v>
      </c>
      <c r="X1784" s="6" t="s">
        <v>49</v>
      </c>
      <c r="Y1784" s="6" t="s">
        <v>49</v>
      </c>
      <c r="Z1784" s="6" t="s">
        <v>49</v>
      </c>
      <c r="AA1784" s="9" t="s">
        <v>196</v>
      </c>
      <c r="AB1784" s="9">
        <v>26.5</v>
      </c>
      <c r="AC1784" s="9" t="s">
        <v>121</v>
      </c>
      <c r="AD1784" s="9" t="s">
        <v>56</v>
      </c>
      <c r="AE1784" s="9" t="s">
        <v>72</v>
      </c>
      <c r="AF1784" s="5">
        <v>2</v>
      </c>
      <c r="AG1784" s="10">
        <f>VLOOKUP(B1784,[1]NPRS!$A$29:$O$1904,10,FALSE)</f>
        <v>3.19</v>
      </c>
      <c r="AH1784" s="5" t="s">
        <v>1728</v>
      </c>
      <c r="AI1784" s="6" t="str">
        <f>IF(VLOOKUP(B1784,'[1]intensive 2019'!$A$2:$E$145,1,TRUE)=B1784,"Y","N")</f>
        <v>N</v>
      </c>
      <c r="AJ1784" s="6" t="s">
        <v>50</v>
      </c>
      <c r="AL1784" s="6" t="s">
        <v>50</v>
      </c>
      <c r="AM1784" s="6" t="s">
        <v>50</v>
      </c>
      <c r="AN1784" s="6" t="s">
        <v>50</v>
      </c>
      <c r="AO1784" s="6" t="s">
        <v>50</v>
      </c>
      <c r="AP1784" s="6" t="s">
        <v>50</v>
      </c>
    </row>
    <row r="1785" spans="1:42" hidden="1">
      <c r="A1785" s="5">
        <v>1784</v>
      </c>
      <c r="B1785" s="5" t="s">
        <v>3145</v>
      </c>
      <c r="C1785" s="6" t="str">
        <f>IF(VLOOKUP(B1785,'[1]Current Slope List'!$A$29:$M$1904,1,FALSE)=B1785,"Y","N")</f>
        <v>Y</v>
      </c>
      <c r="D1785" s="5" t="str">
        <f>VLOOKUP(B1785,'[1]Current Slope List'!$A$29:$M$1904,2,FALSE)</f>
        <v>11SW-A/C532</v>
      </c>
      <c r="E1785" s="5">
        <f>VLOOKUP(B1785,'[1]Current Slope List'!$A$29:$M$1904,3,FALSE)</f>
        <v>2</v>
      </c>
      <c r="F1785" s="6">
        <f t="shared" si="54"/>
        <v>2</v>
      </c>
      <c r="G1785" s="6" t="str">
        <f>VLOOKUP(B1785,'[1]Current Slope List'!$A$29:$M$1904,4,FALSE)</f>
        <v>WS&amp;L</v>
      </c>
      <c r="H1785" s="6" t="str">
        <f>VLOOKUP(B1785,'[1]Current Slope List'!$A$29:$M$1904,5,FALSE)</f>
        <v>W</v>
      </c>
      <c r="I1785" s="6" t="s">
        <v>3028</v>
      </c>
      <c r="K1785" s="6" t="str">
        <f>VLOOKUP(B1785,'[1]Current Slope List'!$A$29:$M$1904,11,FALSE)</f>
        <v>SaiWan</v>
      </c>
      <c r="L1785" s="5" t="s">
        <v>3146</v>
      </c>
      <c r="M1785" s="5" t="s">
        <v>3147</v>
      </c>
      <c r="N1785" s="5" t="s">
        <v>1697</v>
      </c>
      <c r="O1785" s="7" t="s">
        <v>46</v>
      </c>
      <c r="P1785" s="7">
        <v>38</v>
      </c>
      <c r="Q1785" s="7">
        <v>6.4</v>
      </c>
      <c r="R1785" s="7">
        <v>11.2</v>
      </c>
      <c r="S1785" s="7">
        <f>SUM(Q1785*R1785)</f>
        <v>71.679999999999993</v>
      </c>
      <c r="T1785" s="17">
        <v>0</v>
      </c>
      <c r="U1785" s="12">
        <v>1</v>
      </c>
      <c r="V1785" s="17">
        <v>0</v>
      </c>
      <c r="W1785" s="12">
        <v>0</v>
      </c>
      <c r="X1785" s="12">
        <v>0</v>
      </c>
      <c r="Y1785" s="6" t="s">
        <v>61</v>
      </c>
      <c r="Z1785" s="6" t="s">
        <v>62</v>
      </c>
      <c r="AA1785" s="9" t="s">
        <v>116</v>
      </c>
      <c r="AB1785" s="9" t="s">
        <v>116</v>
      </c>
      <c r="AC1785" s="9" t="s">
        <v>116</v>
      </c>
      <c r="AD1785" s="9" t="s">
        <v>116</v>
      </c>
      <c r="AE1785" s="9" t="s">
        <v>49</v>
      </c>
      <c r="AF1785" s="5">
        <v>2</v>
      </c>
      <c r="AG1785" s="10">
        <f>VLOOKUP(B1785,[1]NPRS!$A$29:$O$1904,10,FALSE)</f>
        <v>0</v>
      </c>
      <c r="AH1785" s="5" t="s">
        <v>1698</v>
      </c>
      <c r="AI1785" s="6" t="str">
        <f>IF(VLOOKUP(B1785,'[1]intensive 2019'!$A$2:$E$145,1,TRUE)=B1785,"Y","N")</f>
        <v>N</v>
      </c>
      <c r="AJ1785" s="6" t="s">
        <v>50</v>
      </c>
      <c r="AK1785" s="5">
        <v>3</v>
      </c>
      <c r="AL1785" s="6" t="s">
        <v>50</v>
      </c>
      <c r="AM1785" s="6" t="s">
        <v>50</v>
      </c>
      <c r="AN1785" s="6" t="s">
        <v>50</v>
      </c>
      <c r="AO1785" s="6" t="s">
        <v>50</v>
      </c>
      <c r="AP1785" s="6" t="s">
        <v>50</v>
      </c>
    </row>
    <row r="1786" spans="1:42" hidden="1">
      <c r="A1786" s="5">
        <v>1785</v>
      </c>
      <c r="B1786" s="5" t="s">
        <v>3148</v>
      </c>
      <c r="C1786" s="6" t="str">
        <f>IF(VLOOKUP(B1786,'[1]Current Slope List'!$A$29:$M$1904,1,FALSE)=B1786,"Y","N")</f>
        <v>Y</v>
      </c>
      <c r="D1786" s="5" t="str">
        <f>VLOOKUP(B1786,'[1]Current Slope List'!$A$29:$M$1904,2,FALSE)</f>
        <v>11SW-A/FR139</v>
      </c>
      <c r="E1786" s="5">
        <f>VLOOKUP(B1786,'[1]Current Slope List'!$A$29:$M$1904,3,FALSE)</f>
        <v>0</v>
      </c>
      <c r="F1786" s="6" t="str">
        <f t="shared" si="54"/>
        <v>WHOLE</v>
      </c>
      <c r="G1786" s="6" t="str">
        <f>VLOOKUP(B1786,'[1]Current Slope List'!$A$29:$M$1904,4,FALSE)</f>
        <v>WS&amp;L</v>
      </c>
      <c r="H1786" s="6" t="str">
        <f>VLOOKUP(B1786,'[1]Current Slope List'!$A$29:$M$1904,5,FALSE)</f>
        <v>W</v>
      </c>
      <c r="I1786" s="6" t="s">
        <v>3028</v>
      </c>
      <c r="K1786" s="6" t="str">
        <f>VLOOKUP(B1786,'[1]Current Slope List'!$A$29:$M$1904,11,FALSE)</f>
        <v>SaiWan</v>
      </c>
      <c r="L1786" s="5" t="s">
        <v>3146</v>
      </c>
      <c r="M1786" s="5" t="s">
        <v>3147</v>
      </c>
      <c r="N1786" s="5" t="s">
        <v>1697</v>
      </c>
      <c r="O1786" s="7" t="s">
        <v>46</v>
      </c>
      <c r="P1786" s="7">
        <v>38</v>
      </c>
      <c r="Q1786" s="7">
        <v>6.5</v>
      </c>
      <c r="R1786" s="7">
        <v>22</v>
      </c>
      <c r="S1786" s="7">
        <f t="shared" si="55"/>
        <v>143</v>
      </c>
      <c r="T1786" s="17">
        <v>0</v>
      </c>
      <c r="U1786" s="17">
        <v>1</v>
      </c>
      <c r="V1786" s="17">
        <v>0</v>
      </c>
      <c r="W1786" s="17">
        <v>0</v>
      </c>
      <c r="X1786" s="17">
        <v>0</v>
      </c>
      <c r="Y1786" s="6" t="s">
        <v>61</v>
      </c>
      <c r="Z1786" s="6" t="s">
        <v>62</v>
      </c>
      <c r="AA1786" s="9" t="s">
        <v>570</v>
      </c>
      <c r="AB1786" s="9">
        <v>29</v>
      </c>
      <c r="AC1786" s="9" t="s">
        <v>121</v>
      </c>
      <c r="AD1786" s="9" t="s">
        <v>79</v>
      </c>
      <c r="AE1786" s="9" t="s">
        <v>72</v>
      </c>
      <c r="AF1786" s="5">
        <v>2</v>
      </c>
      <c r="AG1786" s="10">
        <f>VLOOKUP(B1786,[1]NPRS!$A$29:$O$1904,10,FALSE)</f>
        <v>0</v>
      </c>
      <c r="AH1786" s="5" t="s">
        <v>1698</v>
      </c>
      <c r="AI1786" s="6" t="str">
        <f>IF(VLOOKUP(B1786,'[1]intensive 2019'!$A$2:$E$145,1,TRUE)=B1786,"Y","N")</f>
        <v>N</v>
      </c>
      <c r="AJ1786" s="6" t="s">
        <v>50</v>
      </c>
      <c r="AK1786" s="5">
        <v>6</v>
      </c>
      <c r="AL1786" s="6" t="s">
        <v>50</v>
      </c>
      <c r="AM1786" s="6" t="s">
        <v>50</v>
      </c>
      <c r="AN1786" s="6" t="s">
        <v>50</v>
      </c>
      <c r="AO1786" s="6" t="s">
        <v>50</v>
      </c>
      <c r="AP1786" s="6" t="s">
        <v>50</v>
      </c>
    </row>
    <row r="1787" spans="1:42" hidden="1">
      <c r="A1787" s="5">
        <v>1786</v>
      </c>
      <c r="B1787" s="5" t="s">
        <v>3149</v>
      </c>
      <c r="C1787" s="6" t="str">
        <f>IF(VLOOKUP(B1787,'[1]Current Slope List'!$A$29:$M$1904,1,FALSE)=B1787,"Y","N")</f>
        <v>Y</v>
      </c>
      <c r="D1787" s="5" t="str">
        <f>VLOOKUP(B1787,'[1]Current Slope List'!$A$29:$M$1904,2,FALSE)</f>
        <v>11SW-A/R473</v>
      </c>
      <c r="E1787" s="5">
        <f>VLOOKUP(B1787,'[1]Current Slope List'!$A$29:$M$1904,3,FALSE)</f>
        <v>0</v>
      </c>
      <c r="F1787" s="6" t="str">
        <f t="shared" si="54"/>
        <v>WHOLE</v>
      </c>
      <c r="G1787" s="6" t="str">
        <f>VLOOKUP(B1787,'[1]Current Slope List'!$A$29:$M$1904,4,FALSE)</f>
        <v>CP,ML&amp;Wch</v>
      </c>
      <c r="H1787" s="6" t="str">
        <f>VLOOKUP(B1787,'[1]Current Slope List'!$A$29:$M$1904,5,FALSE)</f>
        <v>C-W</v>
      </c>
      <c r="I1787" s="6" t="s">
        <v>3028</v>
      </c>
      <c r="K1787" s="6" t="str">
        <f>VLOOKUP(B1787,'[1]Current Slope List'!$A$29:$M$1904,11,FALSE)</f>
        <v>SheungWan_SaiYingPun</v>
      </c>
      <c r="L1787" s="5" t="s">
        <v>3150</v>
      </c>
      <c r="M1787" s="5" t="s">
        <v>3151</v>
      </c>
      <c r="N1787" s="5" t="s">
        <v>1725</v>
      </c>
      <c r="O1787" s="7" t="s">
        <v>46</v>
      </c>
      <c r="P1787" s="6" t="s">
        <v>49</v>
      </c>
      <c r="Q1787" s="6" t="s">
        <v>49</v>
      </c>
      <c r="R1787" s="6" t="s">
        <v>49</v>
      </c>
      <c r="S1787" s="6" t="s">
        <v>49</v>
      </c>
      <c r="T1787" s="6" t="s">
        <v>49</v>
      </c>
      <c r="U1787" s="6" t="s">
        <v>49</v>
      </c>
      <c r="V1787" s="6" t="s">
        <v>49</v>
      </c>
      <c r="W1787" s="6" t="s">
        <v>49</v>
      </c>
      <c r="X1787" s="6" t="s">
        <v>49</v>
      </c>
      <c r="Y1787" s="6" t="s">
        <v>49</v>
      </c>
      <c r="Z1787" s="6" t="s">
        <v>49</v>
      </c>
      <c r="AA1787" s="9" t="s">
        <v>95</v>
      </c>
      <c r="AB1787" s="9" t="s">
        <v>351</v>
      </c>
      <c r="AC1787" s="9" t="s">
        <v>71</v>
      </c>
      <c r="AD1787" s="9" t="s">
        <v>97</v>
      </c>
      <c r="AE1787" s="9" t="s">
        <v>62</v>
      </c>
      <c r="AF1787" s="5">
        <v>1</v>
      </c>
      <c r="AG1787" s="10">
        <f>VLOOKUP(B1787,[1]NPRS!$A$29:$O$1904,10,FALSE)</f>
        <v>0.69</v>
      </c>
      <c r="AH1787" s="5" t="s">
        <v>1728</v>
      </c>
      <c r="AI1787" s="6" t="str">
        <f>IF(VLOOKUP(B1787,'[1]intensive 2019'!$A$2:$E$145,1,TRUE)=B1787,"Y","N")</f>
        <v>N</v>
      </c>
      <c r="AJ1787" s="6" t="s">
        <v>50</v>
      </c>
      <c r="AL1787" s="6" t="s">
        <v>50</v>
      </c>
      <c r="AM1787" s="6" t="s">
        <v>50</v>
      </c>
      <c r="AN1787" s="6" t="s">
        <v>50</v>
      </c>
      <c r="AO1787" s="6" t="s">
        <v>50</v>
      </c>
      <c r="AP1787" s="6" t="s">
        <v>50</v>
      </c>
    </row>
    <row r="1788" spans="1:42" hidden="1">
      <c r="A1788" s="5">
        <v>1787</v>
      </c>
      <c r="B1788" s="5" t="s">
        <v>3152</v>
      </c>
      <c r="C1788" s="6" t="str">
        <f>IF(VLOOKUP(B1788,'[1]Current Slope List'!$A$29:$M$1904,1,FALSE)=B1788,"Y","N")</f>
        <v>Y</v>
      </c>
      <c r="D1788" s="5" t="str">
        <f>VLOOKUP(B1788,'[1]Current Slope List'!$A$29:$M$1904,2,FALSE)</f>
        <v>11SW-A/R474</v>
      </c>
      <c r="E1788" s="5" t="str">
        <f>VLOOKUP(B1788,'[1]Current Slope List'!$A$29:$M$1904,3,FALSE)</f>
        <v>1,2</v>
      </c>
      <c r="F1788" s="6" t="str">
        <f t="shared" si="54"/>
        <v>1,2</v>
      </c>
      <c r="G1788" s="6" t="str">
        <f>VLOOKUP(B1788,'[1]Current Slope List'!$A$29:$M$1904,4,FALSE)</f>
        <v>CP,ML&amp;Wch</v>
      </c>
      <c r="H1788" s="6" t="str">
        <f>VLOOKUP(B1788,'[1]Current Slope List'!$A$29:$M$1904,5,FALSE)</f>
        <v>C-W</v>
      </c>
      <c r="I1788" s="6" t="s">
        <v>3028</v>
      </c>
      <c r="K1788" s="6" t="str">
        <f>VLOOKUP(B1788,'[1]Current Slope List'!$A$29:$M$1904,11,FALSE)</f>
        <v>SheungWan_SaiYingPun</v>
      </c>
      <c r="L1788" s="5" t="s">
        <v>3150</v>
      </c>
      <c r="M1788" s="5" t="s">
        <v>3151</v>
      </c>
      <c r="N1788" s="5" t="s">
        <v>3153</v>
      </c>
      <c r="O1788" s="7" t="s">
        <v>46</v>
      </c>
      <c r="P1788" s="6" t="s">
        <v>49</v>
      </c>
      <c r="Q1788" s="6" t="s">
        <v>49</v>
      </c>
      <c r="R1788" s="6" t="s">
        <v>49</v>
      </c>
      <c r="S1788" s="6" t="s">
        <v>49</v>
      </c>
      <c r="T1788" s="6" t="s">
        <v>49</v>
      </c>
      <c r="U1788" s="6" t="s">
        <v>49</v>
      </c>
      <c r="V1788" s="6" t="s">
        <v>49</v>
      </c>
      <c r="W1788" s="6" t="s">
        <v>49</v>
      </c>
      <c r="X1788" s="6" t="s">
        <v>49</v>
      </c>
      <c r="Y1788" s="6" t="s">
        <v>49</v>
      </c>
      <c r="Z1788" s="6" t="s">
        <v>49</v>
      </c>
      <c r="AA1788" s="9" t="s">
        <v>3154</v>
      </c>
      <c r="AB1788" s="9" t="s">
        <v>3155</v>
      </c>
      <c r="AC1788" s="9" t="s">
        <v>1546</v>
      </c>
      <c r="AD1788" s="9" t="s">
        <v>389</v>
      </c>
      <c r="AE1788" s="9" t="s">
        <v>303</v>
      </c>
      <c r="AF1788" s="5">
        <v>1</v>
      </c>
      <c r="AG1788" s="10">
        <f>VLOOKUP(B1788,[1]NPRS!$A$29:$O$1904,10,FALSE)</f>
        <v>1.04</v>
      </c>
      <c r="AH1788" s="5" t="s">
        <v>1698</v>
      </c>
      <c r="AI1788" s="6" t="str">
        <f>IF(VLOOKUP(B1788,'[1]intensive 2019'!$A$2:$E$145,1,TRUE)=B1788,"Y","N")</f>
        <v>Y</v>
      </c>
      <c r="AJ1788" s="6" t="str">
        <f>IF(VLOOKUP(B1788,[1]PWI!$A$2:$B$239,1,FALSE)=B1788,"Y","N")</f>
        <v>Y</v>
      </c>
      <c r="AK1788" s="5">
        <v>4</v>
      </c>
      <c r="AL1788" s="6" t="s">
        <v>50</v>
      </c>
      <c r="AM1788" s="6" t="s">
        <v>50</v>
      </c>
      <c r="AN1788" s="6" t="s">
        <v>50</v>
      </c>
      <c r="AO1788" s="6" t="s">
        <v>50</v>
      </c>
      <c r="AP1788" s="6" t="s">
        <v>50</v>
      </c>
    </row>
    <row r="1789" spans="1:42" hidden="1">
      <c r="A1789" s="5">
        <v>1788</v>
      </c>
      <c r="B1789" s="5" t="s">
        <v>3156</v>
      </c>
      <c r="C1789" s="6" t="str">
        <f>IF(VLOOKUP(B1789,'[1]Current Slope List'!$A$29:$M$1904,1,FALSE)=B1789,"Y","N")</f>
        <v>Y</v>
      </c>
      <c r="D1789" s="5" t="str">
        <f>VLOOKUP(B1789,'[1]Current Slope List'!$A$29:$M$1904,2,FALSE)</f>
        <v>11SW-A/R476</v>
      </c>
      <c r="E1789" s="5">
        <f>VLOOKUP(B1789,'[1]Current Slope List'!$A$29:$M$1904,3,FALSE)</f>
        <v>0</v>
      </c>
      <c r="F1789" s="6" t="str">
        <f t="shared" si="54"/>
        <v>WHOLE</v>
      </c>
      <c r="G1789" s="6" t="str">
        <f>VLOOKUP(B1789,'[1]Current Slope List'!$A$29:$M$1904,4,FALSE)</f>
        <v>CP,ML&amp;Wch</v>
      </c>
      <c r="H1789" s="6" t="str">
        <f>VLOOKUP(B1789,'[1]Current Slope List'!$A$29:$M$1904,5,FALSE)</f>
        <v>C-W</v>
      </c>
      <c r="I1789" s="6" t="s">
        <v>3028</v>
      </c>
      <c r="K1789" s="6" t="str">
        <f>VLOOKUP(B1789,'[1]Current Slope List'!$A$29:$M$1904,11,FALSE)</f>
        <v>SheungWan_SaiYingPun</v>
      </c>
      <c r="L1789" s="5" t="s">
        <v>3150</v>
      </c>
      <c r="M1789" s="5" t="s">
        <v>3151</v>
      </c>
      <c r="N1789" s="5" t="s">
        <v>1725</v>
      </c>
      <c r="O1789" s="7" t="s">
        <v>46</v>
      </c>
      <c r="P1789" s="6" t="s">
        <v>49</v>
      </c>
      <c r="Q1789" s="6" t="s">
        <v>49</v>
      </c>
      <c r="R1789" s="6" t="s">
        <v>49</v>
      </c>
      <c r="S1789" s="6" t="s">
        <v>49</v>
      </c>
      <c r="T1789" s="6" t="s">
        <v>49</v>
      </c>
      <c r="U1789" s="6" t="s">
        <v>49</v>
      </c>
      <c r="V1789" s="6" t="s">
        <v>49</v>
      </c>
      <c r="W1789" s="6" t="s">
        <v>49</v>
      </c>
      <c r="X1789" s="6" t="s">
        <v>49</v>
      </c>
      <c r="Y1789" s="6" t="s">
        <v>49</v>
      </c>
      <c r="Z1789" s="6" t="s">
        <v>49</v>
      </c>
      <c r="AA1789" s="9" t="s">
        <v>3157</v>
      </c>
      <c r="AB1789" s="9" t="s">
        <v>3158</v>
      </c>
      <c r="AC1789" s="9" t="s">
        <v>985</v>
      </c>
      <c r="AD1789" s="9" t="s">
        <v>392</v>
      </c>
      <c r="AE1789" s="9" t="s">
        <v>72</v>
      </c>
      <c r="AF1789" s="5">
        <v>2</v>
      </c>
      <c r="AG1789" s="10">
        <f>VLOOKUP(B1789,[1]NPRS!$A$29:$O$1904,10,FALSE)</f>
        <v>0</v>
      </c>
      <c r="AH1789" s="5" t="s">
        <v>1728</v>
      </c>
      <c r="AI1789" s="6" t="str">
        <f>IF(VLOOKUP(B1789,'[1]intensive 2019'!$A$2:$E$145,1,TRUE)=B1789,"Y","N")</f>
        <v>N</v>
      </c>
      <c r="AJ1789" s="6" t="s">
        <v>50</v>
      </c>
      <c r="AL1789" s="6" t="s">
        <v>50</v>
      </c>
      <c r="AM1789" s="6" t="s">
        <v>50</v>
      </c>
      <c r="AN1789" s="6" t="s">
        <v>50</v>
      </c>
      <c r="AO1789" s="6" t="s">
        <v>50</v>
      </c>
      <c r="AP1789" s="6" t="s">
        <v>50</v>
      </c>
    </row>
    <row r="1790" spans="1:42" hidden="1">
      <c r="A1790" s="5">
        <v>1789</v>
      </c>
      <c r="B1790" s="5" t="s">
        <v>3159</v>
      </c>
      <c r="C1790" s="6" t="str">
        <f>IF(VLOOKUP(B1790,'[1]Current Slope List'!$A$29:$M$1904,1,FALSE)=B1790,"Y","N")</f>
        <v>Y</v>
      </c>
      <c r="D1790" s="5" t="str">
        <f>VLOOKUP(B1790,'[1]Current Slope List'!$A$29:$M$1904,2,FALSE)</f>
        <v>11SW-A/R486</v>
      </c>
      <c r="E1790" s="5">
        <f>VLOOKUP(B1790,'[1]Current Slope List'!$A$29:$M$1904,3,FALSE)</f>
        <v>0</v>
      </c>
      <c r="F1790" s="6" t="str">
        <f t="shared" si="54"/>
        <v>WHOLE</v>
      </c>
      <c r="G1790" s="6" t="str">
        <f>VLOOKUP(B1790,'[1]Current Slope List'!$A$29:$M$1904,4,FALSE)</f>
        <v>WS&amp;L</v>
      </c>
      <c r="H1790" s="6" t="str">
        <f>VLOOKUP(B1790,'[1]Current Slope List'!$A$29:$M$1904,5,FALSE)</f>
        <v>W</v>
      </c>
      <c r="I1790" s="6" t="s">
        <v>3028</v>
      </c>
      <c r="K1790" s="6" t="str">
        <f>VLOOKUP(B1790,'[1]Current Slope List'!$A$29:$M$1904,11,FALSE)</f>
        <v>SheungWan_SaiYingPun</v>
      </c>
      <c r="L1790" s="5" t="s">
        <v>3160</v>
      </c>
      <c r="M1790" s="5" t="s">
        <v>3161</v>
      </c>
      <c r="N1790" s="5" t="s">
        <v>1819</v>
      </c>
      <c r="O1790" s="7" t="s">
        <v>46</v>
      </c>
      <c r="P1790" s="6" t="s">
        <v>49</v>
      </c>
      <c r="Q1790" s="6" t="s">
        <v>49</v>
      </c>
      <c r="R1790" s="6" t="s">
        <v>49</v>
      </c>
      <c r="S1790" s="6" t="s">
        <v>49</v>
      </c>
      <c r="T1790" s="6" t="s">
        <v>49</v>
      </c>
      <c r="U1790" s="6" t="s">
        <v>49</v>
      </c>
      <c r="V1790" s="6" t="s">
        <v>49</v>
      </c>
      <c r="W1790" s="6" t="s">
        <v>49</v>
      </c>
      <c r="X1790" s="6" t="s">
        <v>49</v>
      </c>
      <c r="Y1790" s="6" t="s">
        <v>49</v>
      </c>
      <c r="Z1790" s="6" t="s">
        <v>49</v>
      </c>
      <c r="AA1790" s="9">
        <v>5.8</v>
      </c>
      <c r="AB1790" s="9">
        <v>33</v>
      </c>
      <c r="AC1790" s="9" t="s">
        <v>71</v>
      </c>
      <c r="AD1790" s="9" t="s">
        <v>97</v>
      </c>
      <c r="AE1790" s="9" t="s">
        <v>72</v>
      </c>
      <c r="AF1790" s="5">
        <v>1</v>
      </c>
      <c r="AG1790" s="10">
        <f>VLOOKUP(B1790,[1]NPRS!$A$29:$O$1904,10,FALSE)</f>
        <v>0</v>
      </c>
      <c r="AH1790" s="5" t="s">
        <v>1698</v>
      </c>
      <c r="AI1790" s="6" t="str">
        <f>IF(VLOOKUP(B1790,'[1]intensive 2019'!$A$2:$E$145,1,TRUE)=B1790,"Y","N")</f>
        <v>N</v>
      </c>
      <c r="AJ1790" s="6" t="s">
        <v>50</v>
      </c>
      <c r="AK1790" s="5">
        <v>0</v>
      </c>
      <c r="AL1790" s="6" t="s">
        <v>50</v>
      </c>
      <c r="AM1790" s="6" t="s">
        <v>50</v>
      </c>
      <c r="AN1790" s="6" t="s">
        <v>50</v>
      </c>
      <c r="AO1790" s="6" t="s">
        <v>50</v>
      </c>
      <c r="AP1790" s="6" t="s">
        <v>50</v>
      </c>
    </row>
    <row r="1791" spans="1:42" hidden="1">
      <c r="A1791" s="5">
        <v>1790</v>
      </c>
      <c r="B1791" s="5" t="s">
        <v>3162</v>
      </c>
      <c r="C1791" s="6" t="str">
        <f>IF(VLOOKUP(B1791,'[1]Current Slope List'!$A$29:$M$1904,1,FALSE)=B1791,"Y","N")</f>
        <v>Y</v>
      </c>
      <c r="D1791" s="5" t="str">
        <f>VLOOKUP(B1791,'[1]Current Slope List'!$A$29:$M$1904,2,FALSE)</f>
        <v>11SW-A/FR52</v>
      </c>
      <c r="E1791" s="5" t="str">
        <f>VLOOKUP(B1791,'[1]Current Slope List'!$A$29:$M$1904,3,FALSE)</f>
        <v>1,2</v>
      </c>
      <c r="F1791" s="6" t="str">
        <f t="shared" si="54"/>
        <v>1,2</v>
      </c>
      <c r="G1791" s="6" t="str">
        <f>VLOOKUP(B1791,'[1]Current Slope List'!$A$29:$M$1904,4,FALSE)</f>
        <v>CP,ML&amp;Wch</v>
      </c>
      <c r="H1791" s="6" t="str">
        <f>VLOOKUP(B1791,'[1]Current Slope List'!$A$29:$M$1904,5,FALSE)</f>
        <v>C-W</v>
      </c>
      <c r="I1791" s="6" t="s">
        <v>3028</v>
      </c>
      <c r="K1791" s="6" t="str">
        <f>VLOOKUP(B1791,'[1]Current Slope List'!$A$29:$M$1904,11,FALSE)</f>
        <v>SheungWan_SaiYingPun</v>
      </c>
      <c r="L1791" s="5" t="s">
        <v>3163</v>
      </c>
      <c r="M1791" s="5" t="s">
        <v>3164</v>
      </c>
      <c r="N1791" s="5" t="s">
        <v>3165</v>
      </c>
      <c r="O1791" s="7" t="s">
        <v>46</v>
      </c>
      <c r="P1791" s="7">
        <v>85</v>
      </c>
      <c r="Q1791" s="7">
        <v>16</v>
      </c>
      <c r="R1791" s="7">
        <v>85</v>
      </c>
      <c r="S1791" s="7">
        <f t="shared" si="55"/>
        <v>1360</v>
      </c>
      <c r="T1791" s="17">
        <v>0</v>
      </c>
      <c r="U1791" s="17">
        <v>0</v>
      </c>
      <c r="V1791" s="12">
        <v>0</v>
      </c>
      <c r="W1791" s="12">
        <v>1</v>
      </c>
      <c r="X1791" s="12">
        <v>0</v>
      </c>
      <c r="Y1791" s="6" t="s">
        <v>61</v>
      </c>
      <c r="Z1791" s="6" t="s">
        <v>72</v>
      </c>
      <c r="AA1791" s="9">
        <v>4</v>
      </c>
      <c r="AB1791" s="9">
        <v>9</v>
      </c>
      <c r="AC1791" s="9" t="s">
        <v>121</v>
      </c>
      <c r="AD1791" s="9" t="s">
        <v>79</v>
      </c>
      <c r="AE1791" s="9" t="s">
        <v>72</v>
      </c>
      <c r="AF1791" s="5">
        <v>1</v>
      </c>
      <c r="AG1791" s="10">
        <f>VLOOKUP(B1791,[1]NPRS!$A$29:$O$1904,10,FALSE)</f>
        <v>3.83</v>
      </c>
      <c r="AH1791" s="5" t="s">
        <v>1698</v>
      </c>
      <c r="AI1791" s="6" t="str">
        <f>IF(VLOOKUP(B1791,'[1]intensive 2019'!$A$2:$E$145,1,TRUE)=B1791,"Y","N")</f>
        <v>N</v>
      </c>
      <c r="AJ1791" s="6" t="s">
        <v>50</v>
      </c>
      <c r="AK1791" s="5">
        <v>2</v>
      </c>
      <c r="AL1791" s="6" t="s">
        <v>50</v>
      </c>
      <c r="AM1791" s="6" t="s">
        <v>50</v>
      </c>
      <c r="AN1791" s="6" t="s">
        <v>50</v>
      </c>
      <c r="AO1791" s="6" t="s">
        <v>50</v>
      </c>
      <c r="AP1791" s="6" t="s">
        <v>50</v>
      </c>
    </row>
    <row r="1792" spans="1:42" hidden="1">
      <c r="A1792" s="5">
        <v>1791</v>
      </c>
      <c r="B1792" s="5" t="s">
        <v>3166</v>
      </c>
      <c r="C1792" s="6" t="str">
        <f>IF(VLOOKUP(B1792,'[1]Current Slope List'!$A$29:$M$1904,1,FALSE)=B1792,"Y","N")</f>
        <v>Y</v>
      </c>
      <c r="D1792" s="5" t="str">
        <f>VLOOKUP(B1792,'[1]Current Slope List'!$A$29:$M$1904,2,FALSE)</f>
        <v>11SW-A/R1156</v>
      </c>
      <c r="E1792" s="5">
        <f>VLOOKUP(B1792,'[1]Current Slope List'!$A$29:$M$1904,3,FALSE)</f>
        <v>0</v>
      </c>
      <c r="F1792" s="6" t="str">
        <f t="shared" si="54"/>
        <v>WHOLE</v>
      </c>
      <c r="G1792" s="6" t="str">
        <f>VLOOKUP(B1792,'[1]Current Slope List'!$A$29:$M$1904,4,FALSE)</f>
        <v>CP,ML&amp;Wch</v>
      </c>
      <c r="H1792" s="6" t="str">
        <f>VLOOKUP(B1792,'[1]Current Slope List'!$A$29:$M$1904,5,FALSE)</f>
        <v>C-W</v>
      </c>
      <c r="I1792" s="6" t="s">
        <v>3028</v>
      </c>
      <c r="K1792" s="6" t="str">
        <f>VLOOKUP(B1792,'[1]Current Slope List'!$A$29:$M$1904,11,FALSE)</f>
        <v>SheungWan_SaiYingPun</v>
      </c>
      <c r="L1792" s="5" t="s">
        <v>3163</v>
      </c>
      <c r="M1792" s="5" t="s">
        <v>3164</v>
      </c>
      <c r="N1792" s="5" t="s">
        <v>2756</v>
      </c>
      <c r="O1792" s="7" t="s">
        <v>46</v>
      </c>
      <c r="P1792" s="6" t="s">
        <v>49</v>
      </c>
      <c r="Q1792" s="6" t="s">
        <v>49</v>
      </c>
      <c r="R1792" s="6" t="s">
        <v>49</v>
      </c>
      <c r="S1792" s="6" t="s">
        <v>49</v>
      </c>
      <c r="T1792" s="6" t="s">
        <v>49</v>
      </c>
      <c r="U1792" s="6" t="s">
        <v>49</v>
      </c>
      <c r="V1792" s="6" t="s">
        <v>49</v>
      </c>
      <c r="W1792" s="6" t="s">
        <v>49</v>
      </c>
      <c r="X1792" s="6" t="s">
        <v>49</v>
      </c>
      <c r="Y1792" s="6" t="s">
        <v>49</v>
      </c>
      <c r="Z1792" s="6" t="s">
        <v>49</v>
      </c>
      <c r="AA1792" s="9">
        <v>3.5</v>
      </c>
      <c r="AB1792" s="9">
        <v>15</v>
      </c>
      <c r="AC1792" s="9">
        <v>90</v>
      </c>
      <c r="AD1792" s="9" t="s">
        <v>297</v>
      </c>
      <c r="AE1792" s="9" t="s">
        <v>62</v>
      </c>
      <c r="AF1792" s="5">
        <v>2</v>
      </c>
      <c r="AG1792" s="10">
        <f>VLOOKUP(B1792,[1]NPRS!$A$29:$O$1904,10,FALSE)</f>
        <v>6.39</v>
      </c>
      <c r="AH1792" s="5" t="s">
        <v>1728</v>
      </c>
      <c r="AI1792" s="6" t="str">
        <f>IF(VLOOKUP(B1792,'[1]intensive 2019'!$A$2:$E$145,1,TRUE)=B1792,"Y","N")</f>
        <v>N</v>
      </c>
      <c r="AJ1792" s="6" t="s">
        <v>50</v>
      </c>
      <c r="AL1792" s="6" t="s">
        <v>50</v>
      </c>
      <c r="AM1792" s="6" t="s">
        <v>50</v>
      </c>
      <c r="AN1792" s="6" t="s">
        <v>50</v>
      </c>
      <c r="AO1792" s="6" t="s">
        <v>50</v>
      </c>
      <c r="AP1792" s="6" t="s">
        <v>50</v>
      </c>
    </row>
    <row r="1793" spans="1:42" hidden="1">
      <c r="A1793" s="5">
        <v>1792</v>
      </c>
      <c r="B1793" s="5" t="s">
        <v>3167</v>
      </c>
      <c r="C1793" s="6" t="str">
        <f>IF(VLOOKUP(B1793,'[1]Current Slope List'!$A$29:$M$1904,1,FALSE)=B1793,"Y","N")</f>
        <v>Y</v>
      </c>
      <c r="D1793" s="5" t="str">
        <f>VLOOKUP(B1793,'[1]Current Slope List'!$A$29:$M$1904,2,FALSE)</f>
        <v>11SW-A/R452</v>
      </c>
      <c r="E1793" s="5">
        <f>VLOOKUP(B1793,'[1]Current Slope List'!$A$29:$M$1904,3,FALSE)</f>
        <v>0</v>
      </c>
      <c r="F1793" s="6" t="str">
        <f t="shared" si="54"/>
        <v>WHOLE</v>
      </c>
      <c r="G1793" s="6" t="str">
        <f>VLOOKUP(B1793,'[1]Current Slope List'!$A$29:$M$1904,4,FALSE)</f>
        <v>CP,ML&amp;Wch</v>
      </c>
      <c r="H1793" s="6" t="str">
        <f>VLOOKUP(B1793,'[1]Current Slope List'!$A$29:$M$1904,5,FALSE)</f>
        <v>C-W</v>
      </c>
      <c r="I1793" s="6" t="s">
        <v>3028</v>
      </c>
      <c r="K1793" s="6" t="str">
        <f>VLOOKUP(B1793,'[1]Current Slope List'!$A$29:$M$1904,11,FALSE)</f>
        <v>SheungWan_SaiYingPun</v>
      </c>
      <c r="L1793" s="5" t="s">
        <v>3163</v>
      </c>
      <c r="M1793" s="5" t="s">
        <v>3164</v>
      </c>
      <c r="N1793" s="5" t="s">
        <v>2756</v>
      </c>
      <c r="O1793" s="7" t="s">
        <v>46</v>
      </c>
      <c r="P1793" s="6" t="s">
        <v>49</v>
      </c>
      <c r="Q1793" s="6" t="s">
        <v>49</v>
      </c>
      <c r="R1793" s="6" t="s">
        <v>49</v>
      </c>
      <c r="S1793" s="6" t="s">
        <v>49</v>
      </c>
      <c r="T1793" s="6" t="s">
        <v>49</v>
      </c>
      <c r="U1793" s="6" t="s">
        <v>49</v>
      </c>
      <c r="V1793" s="6" t="s">
        <v>49</v>
      </c>
      <c r="W1793" s="6" t="s">
        <v>49</v>
      </c>
      <c r="X1793" s="6" t="s">
        <v>49</v>
      </c>
      <c r="Y1793" s="6" t="s">
        <v>49</v>
      </c>
      <c r="Z1793" s="6" t="s">
        <v>49</v>
      </c>
      <c r="AA1793" s="9" t="s">
        <v>185</v>
      </c>
      <c r="AB1793" s="9" t="s">
        <v>431</v>
      </c>
      <c r="AC1793" s="9" t="s">
        <v>71</v>
      </c>
      <c r="AD1793" s="9" t="s">
        <v>352</v>
      </c>
      <c r="AE1793" s="9" t="s">
        <v>62</v>
      </c>
      <c r="AF1793" s="5">
        <v>2</v>
      </c>
      <c r="AG1793" s="10">
        <f>VLOOKUP(B1793,[1]NPRS!$A$29:$O$1904,10,FALSE)</f>
        <v>0</v>
      </c>
      <c r="AH1793" s="5" t="s">
        <v>1698</v>
      </c>
      <c r="AI1793" s="6" t="str">
        <f>IF(VLOOKUP(B1793,'[1]intensive 2019'!$A$2:$E$145,1,TRUE)=B1793,"Y","N")</f>
        <v>Y</v>
      </c>
      <c r="AJ1793" s="6" t="str">
        <f>IF(VLOOKUP(B1793,[1]PWI!$A$2:$B$239,1,FALSE)=B1793,"Y","N")</f>
        <v>Y</v>
      </c>
      <c r="AK1793" s="5">
        <v>1</v>
      </c>
      <c r="AL1793" s="6" t="str">
        <f>IF(VLOOKUP(B1793,[1]OVT_SWT!$A$2:$E$100,1,FALSE)=B1793,"Y","N")</f>
        <v>Y</v>
      </c>
      <c r="AM1793" s="6" t="s">
        <v>50</v>
      </c>
      <c r="AN1793" s="6" t="s">
        <v>50</v>
      </c>
      <c r="AO1793" s="6" t="s">
        <v>50</v>
      </c>
      <c r="AP1793" s="6" t="s">
        <v>50</v>
      </c>
    </row>
    <row r="1794" spans="1:42" hidden="1">
      <c r="A1794" s="5">
        <v>1793</v>
      </c>
      <c r="B1794" s="5" t="s">
        <v>3168</v>
      </c>
      <c r="C1794" s="6" t="str">
        <f>IF(VLOOKUP(B1794,'[1]Current Slope List'!$A$29:$M$1904,1,FALSE)=B1794,"Y","N")</f>
        <v>Y</v>
      </c>
      <c r="D1794" s="5" t="str">
        <f>VLOOKUP(B1794,'[1]Current Slope List'!$A$29:$M$1904,2,FALSE)</f>
        <v>11SW-A/R454</v>
      </c>
      <c r="E1794" s="5">
        <f>VLOOKUP(B1794,'[1]Current Slope List'!$A$29:$M$1904,3,FALSE)</f>
        <v>0</v>
      </c>
      <c r="F1794" s="6" t="str">
        <f t="shared" si="54"/>
        <v>WHOLE</v>
      </c>
      <c r="G1794" s="6" t="str">
        <f>VLOOKUP(B1794,'[1]Current Slope List'!$A$29:$M$1904,4,FALSE)</f>
        <v>CP,ML&amp;Wch</v>
      </c>
      <c r="H1794" s="6" t="str">
        <f>VLOOKUP(B1794,'[1]Current Slope List'!$A$29:$M$1904,5,FALSE)</f>
        <v>C-W</v>
      </c>
      <c r="I1794" s="6" t="s">
        <v>3028</v>
      </c>
      <c r="K1794" s="6" t="str">
        <f>VLOOKUP(B1794,'[1]Current Slope List'!$A$29:$M$1904,11,FALSE)</f>
        <v>SheungWan_SaiYingPun</v>
      </c>
      <c r="L1794" s="5" t="s">
        <v>3163</v>
      </c>
      <c r="M1794" s="5" t="s">
        <v>3164</v>
      </c>
      <c r="N1794" s="5" t="s">
        <v>2756</v>
      </c>
      <c r="O1794" s="7" t="s">
        <v>125</v>
      </c>
      <c r="P1794" s="6" t="s">
        <v>49</v>
      </c>
      <c r="Q1794" s="6" t="s">
        <v>49</v>
      </c>
      <c r="R1794" s="6" t="s">
        <v>49</v>
      </c>
      <c r="S1794" s="6" t="s">
        <v>49</v>
      </c>
      <c r="T1794" s="6" t="s">
        <v>49</v>
      </c>
      <c r="U1794" s="6" t="s">
        <v>49</v>
      </c>
      <c r="V1794" s="6" t="s">
        <v>49</v>
      </c>
      <c r="W1794" s="6" t="s">
        <v>49</v>
      </c>
      <c r="X1794" s="6" t="s">
        <v>49</v>
      </c>
      <c r="Y1794" s="6" t="s">
        <v>49</v>
      </c>
      <c r="Z1794" s="6" t="s">
        <v>49</v>
      </c>
      <c r="AA1794" s="9" t="s">
        <v>95</v>
      </c>
      <c r="AB1794" s="9">
        <v>55</v>
      </c>
      <c r="AC1794" s="9" t="s">
        <v>351</v>
      </c>
      <c r="AD1794" s="9" t="s">
        <v>97</v>
      </c>
      <c r="AE1794" s="9" t="s">
        <v>62</v>
      </c>
      <c r="AF1794" s="5">
        <v>1</v>
      </c>
      <c r="AG1794" s="10">
        <f>VLOOKUP(B1794,[1]NPRS!$A$29:$O$1904,10,FALSE)</f>
        <v>0</v>
      </c>
      <c r="AH1794" s="5" t="s">
        <v>1728</v>
      </c>
      <c r="AI1794" s="6" t="str">
        <f>IF(VLOOKUP(B1794,'[1]intensive 2019'!$A$2:$E$145,1,TRUE)=B1794,"Y","N")</f>
        <v>N</v>
      </c>
      <c r="AJ1794" s="6" t="s">
        <v>50</v>
      </c>
      <c r="AL1794" s="6" t="s">
        <v>50</v>
      </c>
      <c r="AM1794" s="6" t="s">
        <v>50</v>
      </c>
      <c r="AN1794" s="6" t="s">
        <v>50</v>
      </c>
      <c r="AO1794" s="6" t="s">
        <v>50</v>
      </c>
      <c r="AP1794" s="6" t="s">
        <v>50</v>
      </c>
    </row>
    <row r="1795" spans="1:42" hidden="1">
      <c r="A1795" s="5">
        <v>1794</v>
      </c>
      <c r="B1795" s="5" t="s">
        <v>3169</v>
      </c>
      <c r="C1795" s="6" t="str">
        <f>IF(VLOOKUP(B1795,'[1]Current Slope List'!$A$29:$M$1904,1,FALSE)=B1795,"Y","N")</f>
        <v>Y</v>
      </c>
      <c r="D1795" s="5" t="str">
        <f>VLOOKUP(B1795,'[1]Current Slope List'!$A$29:$M$1904,2,FALSE)</f>
        <v>11SW-A/R453</v>
      </c>
      <c r="E1795" s="5">
        <f>VLOOKUP(B1795,'[1]Current Slope List'!$A$29:$M$1904,3,FALSE)</f>
        <v>1</v>
      </c>
      <c r="F1795" s="6">
        <f t="shared" ref="F1795:F1858" si="56">IF(E1795=0,"WHOLE",E1795)</f>
        <v>1</v>
      </c>
      <c r="G1795" s="6" t="str">
        <f>VLOOKUP(B1795,'[1]Current Slope List'!$A$29:$M$1904,4,FALSE)</f>
        <v>CP,ML&amp;Wch</v>
      </c>
      <c r="H1795" s="6" t="str">
        <f>VLOOKUP(B1795,'[1]Current Slope List'!$A$29:$M$1904,5,FALSE)</f>
        <v>C-W</v>
      </c>
      <c r="I1795" s="6" t="s">
        <v>3028</v>
      </c>
      <c r="K1795" s="6" t="str">
        <f>VLOOKUP(B1795,'[1]Current Slope List'!$A$29:$M$1904,11,FALSE)</f>
        <v>SheungWan_SaiYingPun</v>
      </c>
      <c r="L1795" s="5" t="s">
        <v>3163</v>
      </c>
      <c r="M1795" s="5" t="s">
        <v>3164</v>
      </c>
      <c r="N1795" s="5" t="s">
        <v>2756</v>
      </c>
      <c r="O1795" s="7" t="s">
        <v>46</v>
      </c>
      <c r="P1795" s="6" t="s">
        <v>49</v>
      </c>
      <c r="Q1795" s="6" t="s">
        <v>49</v>
      </c>
      <c r="R1795" s="6" t="s">
        <v>49</v>
      </c>
      <c r="S1795" s="6" t="s">
        <v>49</v>
      </c>
      <c r="T1795" s="6" t="s">
        <v>49</v>
      </c>
      <c r="U1795" s="6" t="s">
        <v>49</v>
      </c>
      <c r="V1795" s="6" t="s">
        <v>49</v>
      </c>
      <c r="W1795" s="6" t="s">
        <v>49</v>
      </c>
      <c r="X1795" s="6" t="s">
        <v>49</v>
      </c>
      <c r="Y1795" s="6" t="s">
        <v>49</v>
      </c>
      <c r="Z1795" s="6" t="s">
        <v>49</v>
      </c>
      <c r="AA1795" s="9">
        <v>9</v>
      </c>
      <c r="AB1795" s="9">
        <v>92</v>
      </c>
      <c r="AC1795" s="9">
        <v>80</v>
      </c>
      <c r="AD1795" s="9" t="s">
        <v>97</v>
      </c>
      <c r="AE1795" s="9" t="s">
        <v>62</v>
      </c>
      <c r="AF1795" s="5">
        <v>1</v>
      </c>
      <c r="AG1795" s="10">
        <f>VLOOKUP(B1795,[1]NPRS!$A$29:$O$1904,10,FALSE)</f>
        <v>3949.2</v>
      </c>
      <c r="AH1795" s="5" t="s">
        <v>1698</v>
      </c>
      <c r="AI1795" s="6" t="str">
        <f>IF(VLOOKUP(B1795,'[1]intensive 2019'!$A$2:$E$145,1,TRUE)=B1795,"Y","N")</f>
        <v>N</v>
      </c>
      <c r="AJ1795" s="6" t="s">
        <v>50</v>
      </c>
      <c r="AL1795" s="6" t="s">
        <v>50</v>
      </c>
      <c r="AM1795" s="6" t="s">
        <v>50</v>
      </c>
      <c r="AN1795" s="6" t="s">
        <v>50</v>
      </c>
      <c r="AO1795" s="6" t="s">
        <v>50</v>
      </c>
      <c r="AP1795" s="6" t="s">
        <v>50</v>
      </c>
    </row>
    <row r="1796" spans="1:42" hidden="1">
      <c r="A1796" s="5">
        <v>1795</v>
      </c>
      <c r="B1796" s="5" t="s">
        <v>3170</v>
      </c>
      <c r="C1796" s="6" t="str">
        <f>IF(VLOOKUP(B1796,'[1]Current Slope List'!$A$29:$M$1904,1,FALSE)=B1796,"Y","N")</f>
        <v>Y</v>
      </c>
      <c r="D1796" s="5" t="str">
        <f>VLOOKUP(B1796,'[1]Current Slope List'!$A$29:$M$1904,2,FALSE)</f>
        <v>11SW-A/R751</v>
      </c>
      <c r="E1796" s="5" t="str">
        <f>VLOOKUP(B1796,'[1]Current Slope List'!$A$29:$M$1904,3,FALSE)</f>
        <v>2,3</v>
      </c>
      <c r="F1796" s="6" t="str">
        <f t="shared" si="56"/>
        <v>2,3</v>
      </c>
      <c r="G1796" s="6" t="str">
        <f>VLOOKUP(B1796,'[1]Current Slope List'!$A$29:$M$1904,4,FALSE)</f>
        <v>WS&amp;L</v>
      </c>
      <c r="H1796" s="6" t="str">
        <f>VLOOKUP(B1796,'[1]Current Slope List'!$A$29:$M$1904,5,FALSE)</f>
        <v>W</v>
      </c>
      <c r="I1796" s="6" t="s">
        <v>3028</v>
      </c>
      <c r="K1796" s="6" t="str">
        <f>VLOOKUP(B1796,'[1]Current Slope List'!$A$29:$M$1904,11,FALSE)</f>
        <v>SaiWan</v>
      </c>
      <c r="L1796" s="5" t="s">
        <v>3171</v>
      </c>
      <c r="M1796" s="5" t="s">
        <v>3172</v>
      </c>
      <c r="N1796" s="5" t="s">
        <v>1819</v>
      </c>
      <c r="O1796" s="7" t="s">
        <v>125</v>
      </c>
      <c r="P1796" s="6" t="s">
        <v>49</v>
      </c>
      <c r="Q1796" s="6" t="s">
        <v>49</v>
      </c>
      <c r="R1796" s="6" t="s">
        <v>49</v>
      </c>
      <c r="S1796" s="6" t="s">
        <v>49</v>
      </c>
      <c r="T1796" s="6" t="s">
        <v>49</v>
      </c>
      <c r="U1796" s="6" t="s">
        <v>49</v>
      </c>
      <c r="V1796" s="6" t="s">
        <v>49</v>
      </c>
      <c r="W1796" s="6" t="s">
        <v>49</v>
      </c>
      <c r="X1796" s="6" t="s">
        <v>49</v>
      </c>
      <c r="Y1796" s="6" t="s">
        <v>49</v>
      </c>
      <c r="Z1796" s="6" t="s">
        <v>49</v>
      </c>
      <c r="AA1796" s="9">
        <v>7</v>
      </c>
      <c r="AB1796" s="9">
        <v>50</v>
      </c>
      <c r="AC1796" s="9">
        <v>85</v>
      </c>
      <c r="AD1796" s="9" t="s">
        <v>1867</v>
      </c>
      <c r="AE1796" s="9" t="s">
        <v>62</v>
      </c>
      <c r="AF1796" s="5">
        <v>1</v>
      </c>
      <c r="AG1796" s="10">
        <f>VLOOKUP(B1796,[1]NPRS!$A$29:$O$1904,10,FALSE)</f>
        <v>0</v>
      </c>
      <c r="AH1796" s="5" t="s">
        <v>1698</v>
      </c>
      <c r="AI1796" s="6" t="str">
        <f>IF(VLOOKUP(B1796,'[1]intensive 2019'!$A$2:$E$145,1,TRUE)=B1796,"Y","N")</f>
        <v>N</v>
      </c>
      <c r="AJ1796" s="6" t="str">
        <f>IF(VLOOKUP(B1796,[1]PWI!$A$2:$B$239,1,FALSE)=B1796,"Y","N")</f>
        <v>Y</v>
      </c>
      <c r="AK1796" s="5">
        <v>1</v>
      </c>
      <c r="AL1796" s="6" t="str">
        <f>IF(VLOOKUP(B1796,[1]OVT_SWT!$A$2:$E$100,1,FALSE)=B1796,"Y","N")</f>
        <v>Y</v>
      </c>
      <c r="AM1796" s="6" t="s">
        <v>50</v>
      </c>
      <c r="AN1796" s="6" t="s">
        <v>50</v>
      </c>
      <c r="AO1796" s="6" t="s">
        <v>50</v>
      </c>
      <c r="AP1796" s="6" t="s">
        <v>50</v>
      </c>
    </row>
    <row r="1797" spans="1:42" hidden="1">
      <c r="A1797" s="5">
        <v>1796</v>
      </c>
      <c r="B1797" s="5" t="s">
        <v>3173</v>
      </c>
      <c r="C1797" s="6" t="str">
        <f>IF(VLOOKUP(B1797,'[1]Current Slope List'!$A$29:$M$1904,1,FALSE)=B1797,"Y","N")</f>
        <v>Y</v>
      </c>
      <c r="D1797" s="5" t="str">
        <f>VLOOKUP(B1797,'[1]Current Slope List'!$A$29:$M$1904,2,FALSE)</f>
        <v>11SW-A/R940</v>
      </c>
      <c r="E1797" s="5" t="str">
        <f>VLOOKUP(B1797,'[1]Current Slope List'!$A$29:$M$1904,3,FALSE)</f>
        <v>0,0</v>
      </c>
      <c r="F1797" s="6" t="str">
        <f t="shared" si="56"/>
        <v>0,0</v>
      </c>
      <c r="G1797" s="6" t="str">
        <f>VLOOKUP(B1797,'[1]Current Slope List'!$A$29:$M$1904,4,FALSE)</f>
        <v>WS&amp;L</v>
      </c>
      <c r="H1797" s="6" t="str">
        <f>VLOOKUP(B1797,'[1]Current Slope List'!$A$29:$M$1904,5,FALSE)</f>
        <v>W</v>
      </c>
      <c r="I1797" s="6" t="s">
        <v>3028</v>
      </c>
      <c r="K1797" s="6" t="str">
        <f>VLOOKUP(B1797,'[1]Current Slope List'!$A$29:$M$1904,11,FALSE)</f>
        <v>SaiWan</v>
      </c>
      <c r="L1797" s="5" t="s">
        <v>3171</v>
      </c>
      <c r="M1797" s="5" t="s">
        <v>3172</v>
      </c>
      <c r="N1797" s="5" t="s">
        <v>2716</v>
      </c>
      <c r="O1797" s="7" t="s">
        <v>125</v>
      </c>
      <c r="P1797" s="6" t="s">
        <v>49</v>
      </c>
      <c r="Q1797" s="6" t="s">
        <v>49</v>
      </c>
      <c r="R1797" s="6" t="s">
        <v>49</v>
      </c>
      <c r="S1797" s="6" t="s">
        <v>49</v>
      </c>
      <c r="T1797" s="6" t="s">
        <v>49</v>
      </c>
      <c r="U1797" s="6" t="s">
        <v>49</v>
      </c>
      <c r="V1797" s="6" t="s">
        <v>49</v>
      </c>
      <c r="W1797" s="6" t="s">
        <v>49</v>
      </c>
      <c r="X1797" s="6" t="s">
        <v>49</v>
      </c>
      <c r="Y1797" s="6" t="s">
        <v>49</v>
      </c>
      <c r="Z1797" s="6" t="s">
        <v>49</v>
      </c>
      <c r="AA1797" s="9" t="s">
        <v>53</v>
      </c>
      <c r="AB1797" s="9" t="s">
        <v>551</v>
      </c>
      <c r="AC1797" s="9" t="s">
        <v>351</v>
      </c>
      <c r="AD1797" s="9" t="s">
        <v>56</v>
      </c>
      <c r="AE1797" s="9" t="s">
        <v>72</v>
      </c>
      <c r="AF1797" s="5">
        <v>1</v>
      </c>
      <c r="AG1797" s="10">
        <f>VLOOKUP(B1797,[1]NPRS!$A$29:$O$1904,10,FALSE)</f>
        <v>7.78</v>
      </c>
      <c r="AH1797" s="5" t="s">
        <v>1728</v>
      </c>
      <c r="AI1797" s="6" t="str">
        <f>IF(VLOOKUP(B1797,'[1]intensive 2019'!$A$2:$E$145,1,TRUE)=B1797,"Y","N")</f>
        <v>N</v>
      </c>
      <c r="AJ1797" s="6" t="s">
        <v>50</v>
      </c>
      <c r="AL1797" s="6" t="s">
        <v>50</v>
      </c>
      <c r="AM1797" s="6" t="s">
        <v>50</v>
      </c>
      <c r="AN1797" s="6" t="s">
        <v>50</v>
      </c>
      <c r="AO1797" s="6" t="s">
        <v>50</v>
      </c>
      <c r="AP1797" s="6" t="s">
        <v>50</v>
      </c>
    </row>
    <row r="1798" spans="1:42" hidden="1">
      <c r="A1798" s="5">
        <v>1797</v>
      </c>
      <c r="B1798" s="5" t="s">
        <v>3174</v>
      </c>
      <c r="C1798" s="6" t="str">
        <f>IF(VLOOKUP(B1798,'[1]Current Slope List'!$A$29:$M$1904,1,FALSE)=B1798,"Y","N")</f>
        <v>Y</v>
      </c>
      <c r="D1798" s="5" t="str">
        <f>VLOOKUP(B1798,'[1]Current Slope List'!$A$29:$M$1904,2,FALSE)</f>
        <v>11SW-A/CR443</v>
      </c>
      <c r="E1798" s="5">
        <f>VLOOKUP(B1798,'[1]Current Slope List'!$A$29:$M$1904,3,FALSE)</f>
        <v>0</v>
      </c>
      <c r="F1798" s="6" t="str">
        <f t="shared" si="56"/>
        <v>WHOLE</v>
      </c>
      <c r="G1798" s="6" t="str">
        <f>VLOOKUP(B1798,'[1]Current Slope List'!$A$29:$M$1904,4,FALSE)</f>
        <v>WS&amp;L</v>
      </c>
      <c r="H1798" s="6" t="str">
        <f>VLOOKUP(B1798,'[1]Current Slope List'!$A$29:$M$1904,5,FALSE)</f>
        <v>W</v>
      </c>
      <c r="I1798" s="6" t="s">
        <v>3028</v>
      </c>
      <c r="K1798" s="6">
        <f>VLOOKUP(B1798,'[1]Current Slope List'!$A$29:$M$1904,11,FALSE)</f>
        <v>0</v>
      </c>
      <c r="L1798" s="5" t="s">
        <v>3175</v>
      </c>
      <c r="M1798" s="5" t="s">
        <v>3176</v>
      </c>
      <c r="N1798" s="5" t="s">
        <v>1697</v>
      </c>
      <c r="O1798" s="7" t="s">
        <v>46</v>
      </c>
      <c r="P1798" s="7">
        <v>65</v>
      </c>
      <c r="Q1798" s="7">
        <v>3</v>
      </c>
      <c r="R1798" s="7">
        <v>23</v>
      </c>
      <c r="S1798" s="7">
        <f t="shared" ref="S1798:S1857" si="57">SUM(Q1798*R1798)</f>
        <v>69</v>
      </c>
      <c r="T1798" s="17">
        <v>0</v>
      </c>
      <c r="U1798" s="17">
        <v>0.1</v>
      </c>
      <c r="V1798" s="17">
        <v>0.9</v>
      </c>
      <c r="W1798" s="17">
        <v>0</v>
      </c>
      <c r="X1798" s="17">
        <v>0</v>
      </c>
      <c r="Y1798" s="6" t="s">
        <v>61</v>
      </c>
      <c r="Z1798" s="6" t="s">
        <v>72</v>
      </c>
      <c r="AA1798" s="9" t="s">
        <v>797</v>
      </c>
      <c r="AB1798" s="9">
        <v>22</v>
      </c>
      <c r="AC1798" s="9" t="s">
        <v>121</v>
      </c>
      <c r="AD1798" s="9" t="s">
        <v>97</v>
      </c>
      <c r="AE1798" s="9" t="s">
        <v>72</v>
      </c>
      <c r="AF1798" s="5">
        <v>3</v>
      </c>
      <c r="AG1798" s="10">
        <f>VLOOKUP(B1798,[1]NPRS!$A$29:$O$1904,10,FALSE)</f>
        <v>0.41</v>
      </c>
      <c r="AH1798" s="5" t="s">
        <v>1698</v>
      </c>
      <c r="AI1798" s="6" t="str">
        <f>IF(VLOOKUP(B1798,'[1]intensive 2019'!$A$2:$E$145,1,TRUE)=B1798,"Y","N")</f>
        <v>N</v>
      </c>
      <c r="AJ1798" s="6" t="s">
        <v>50</v>
      </c>
      <c r="AK1798" s="5">
        <v>11</v>
      </c>
      <c r="AL1798" s="6" t="s">
        <v>50</v>
      </c>
      <c r="AM1798" s="6" t="s">
        <v>50</v>
      </c>
      <c r="AN1798" s="6" t="s">
        <v>50</v>
      </c>
      <c r="AO1798" s="6" t="s">
        <v>50</v>
      </c>
      <c r="AP1798" s="6" t="s">
        <v>50</v>
      </c>
    </row>
    <row r="1799" spans="1:42" hidden="1">
      <c r="A1799" s="5">
        <v>1798</v>
      </c>
      <c r="B1799" s="5" t="s">
        <v>3177</v>
      </c>
      <c r="C1799" s="6" t="str">
        <f>IF(VLOOKUP(B1799,'[1]Current Slope List'!$A$29:$M$1904,1,FALSE)=B1799,"Y","N")</f>
        <v>Y</v>
      </c>
      <c r="D1799" s="5" t="str">
        <f>VLOOKUP(B1799,'[1]Current Slope List'!$A$29:$M$1904,2,FALSE)</f>
        <v>11SW-A/C204</v>
      </c>
      <c r="E1799" s="5">
        <f>VLOOKUP(B1799,'[1]Current Slope List'!$A$29:$M$1904,3,FALSE)</f>
        <v>0</v>
      </c>
      <c r="F1799" s="6" t="str">
        <f t="shared" si="56"/>
        <v>WHOLE</v>
      </c>
      <c r="G1799" s="6" t="str">
        <f>VLOOKUP(B1799,'[1]Current Slope List'!$A$29:$M$1904,4,FALSE)</f>
        <v>CP,ML&amp;Wch</v>
      </c>
      <c r="H1799" s="6" t="str">
        <f>VLOOKUP(B1799,'[1]Current Slope List'!$A$29:$M$1904,5,FALSE)</f>
        <v>PML</v>
      </c>
      <c r="I1799" s="6" t="s">
        <v>3028</v>
      </c>
      <c r="K1799" s="6">
        <f>VLOOKUP(B1799,'[1]Current Slope List'!$A$29:$M$1904,11,FALSE)</f>
        <v>0</v>
      </c>
      <c r="L1799" s="5" t="s">
        <v>3178</v>
      </c>
      <c r="M1799" s="5" t="s">
        <v>3179</v>
      </c>
      <c r="N1799" s="5" t="s">
        <v>3180</v>
      </c>
      <c r="O1799" s="7" t="s">
        <v>46</v>
      </c>
      <c r="P1799" s="7">
        <v>45</v>
      </c>
      <c r="Q1799" s="7">
        <v>6</v>
      </c>
      <c r="R1799" s="7">
        <v>30</v>
      </c>
      <c r="S1799" s="7">
        <f t="shared" si="57"/>
        <v>180</v>
      </c>
      <c r="T1799" s="17">
        <v>0.8</v>
      </c>
      <c r="U1799" s="17">
        <v>0.2</v>
      </c>
      <c r="V1799" s="17">
        <v>0</v>
      </c>
      <c r="W1799" s="17">
        <v>0</v>
      </c>
      <c r="X1799" s="17">
        <v>0</v>
      </c>
      <c r="Y1799" s="6" t="s">
        <v>1701</v>
      </c>
      <c r="Z1799" s="6" t="s">
        <v>62</v>
      </c>
      <c r="AA1799" s="9" t="s">
        <v>116</v>
      </c>
      <c r="AB1799" s="9" t="s">
        <v>116</v>
      </c>
      <c r="AC1799" s="9" t="s">
        <v>116</v>
      </c>
      <c r="AD1799" s="9" t="s">
        <v>116</v>
      </c>
      <c r="AE1799" s="9" t="s">
        <v>49</v>
      </c>
      <c r="AF1799" s="5">
        <v>3</v>
      </c>
      <c r="AG1799" s="10">
        <f>VLOOKUP(B1799,[1]NPRS!$A$29:$O$1904,10,FALSE)</f>
        <v>130.63999999999999</v>
      </c>
      <c r="AH1799" s="5" t="s">
        <v>1698</v>
      </c>
      <c r="AI1799" s="6" t="str">
        <f>IF(VLOOKUP(B1799,'[1]intensive 2019'!$A$2:$E$145,1,TRUE)=B1799,"Y","N")</f>
        <v>N</v>
      </c>
      <c r="AJ1799" s="6" t="s">
        <v>50</v>
      </c>
      <c r="AK1799" s="5">
        <v>19</v>
      </c>
      <c r="AL1799" s="6" t="s">
        <v>50</v>
      </c>
      <c r="AM1799" s="6" t="s">
        <v>50</v>
      </c>
      <c r="AN1799" s="6" t="s">
        <v>50</v>
      </c>
      <c r="AO1799" s="6" t="s">
        <v>50</v>
      </c>
      <c r="AP1799" s="6" t="s">
        <v>50</v>
      </c>
    </row>
    <row r="1800" spans="1:42" hidden="1">
      <c r="A1800" s="5">
        <v>1799</v>
      </c>
      <c r="B1800" s="5" t="s">
        <v>3181</v>
      </c>
      <c r="C1800" s="6" t="str">
        <f>IF(VLOOKUP(B1800,'[1]Current Slope List'!$A$29:$M$1904,1,FALSE)=B1800,"Y","N")</f>
        <v>Y</v>
      </c>
      <c r="D1800" s="5" t="str">
        <f>VLOOKUP(B1800,'[1]Current Slope List'!$A$29:$M$1904,2,FALSE)</f>
        <v>11SW-A/C242</v>
      </c>
      <c r="E1800" s="5">
        <f>VLOOKUP(B1800,'[1]Current Slope List'!$A$29:$M$1904,3,FALSE)</f>
        <v>1</v>
      </c>
      <c r="F1800" s="6">
        <f t="shared" si="56"/>
        <v>1</v>
      </c>
      <c r="G1800" s="6" t="str">
        <f>VLOOKUP(B1800,'[1]Current Slope List'!$A$29:$M$1904,4,FALSE)</f>
        <v>WS&amp;L</v>
      </c>
      <c r="H1800" s="6" t="str">
        <f>VLOOKUP(B1800,'[1]Current Slope List'!$A$29:$M$1904,5,FALSE)</f>
        <v>W</v>
      </c>
      <c r="I1800" s="6" t="s">
        <v>3028</v>
      </c>
      <c r="K1800" s="6" t="str">
        <f>VLOOKUP(B1800,'[1]Current Slope List'!$A$29:$M$1904,11,FALSE)</f>
        <v>SaiWan</v>
      </c>
      <c r="L1800" s="5" t="s">
        <v>3182</v>
      </c>
      <c r="M1800" s="5" t="s">
        <v>3183</v>
      </c>
      <c r="N1800" s="5" t="s">
        <v>1725</v>
      </c>
      <c r="O1800" s="7" t="s">
        <v>46</v>
      </c>
      <c r="P1800" s="7">
        <v>45</v>
      </c>
      <c r="Q1800" s="7">
        <v>16</v>
      </c>
      <c r="R1800" s="7">
        <v>50</v>
      </c>
      <c r="S1800" s="7">
        <f t="shared" si="57"/>
        <v>800</v>
      </c>
      <c r="T1800" s="17">
        <v>0</v>
      </c>
      <c r="U1800" s="17">
        <v>0.85</v>
      </c>
      <c r="V1800" s="17">
        <v>0</v>
      </c>
      <c r="W1800" s="17">
        <v>0</v>
      </c>
      <c r="X1800" s="17">
        <v>0</v>
      </c>
      <c r="Y1800" s="6" t="s">
        <v>61</v>
      </c>
      <c r="Z1800" s="6" t="s">
        <v>72</v>
      </c>
      <c r="AA1800" s="9" t="s">
        <v>116</v>
      </c>
      <c r="AB1800" s="9" t="s">
        <v>116</v>
      </c>
      <c r="AC1800" s="9" t="s">
        <v>116</v>
      </c>
      <c r="AD1800" s="9" t="s">
        <v>116</v>
      </c>
      <c r="AE1800" s="9" t="s">
        <v>49</v>
      </c>
      <c r="AF1800" s="5">
        <v>1</v>
      </c>
      <c r="AG1800" s="10">
        <f>VLOOKUP(B1800,[1]NPRS!$A$29:$O$1904,10,FALSE)</f>
        <v>0</v>
      </c>
      <c r="AH1800" s="5" t="s">
        <v>1698</v>
      </c>
      <c r="AI1800" s="6" t="str">
        <f>IF(VLOOKUP(B1800,'[1]intensive 2019'!$A$2:$E$145,1,TRUE)=B1800,"Y","N")</f>
        <v>N</v>
      </c>
      <c r="AJ1800" s="6" t="s">
        <v>50</v>
      </c>
      <c r="AK1800" s="5">
        <v>28</v>
      </c>
      <c r="AL1800" s="6" t="s">
        <v>50</v>
      </c>
      <c r="AM1800" s="6" t="s">
        <v>50</v>
      </c>
      <c r="AN1800" s="6" t="s">
        <v>50</v>
      </c>
      <c r="AO1800" s="6" t="s">
        <v>50</v>
      </c>
      <c r="AP1800" s="6" t="s">
        <v>50</v>
      </c>
    </row>
    <row r="1801" spans="1:42" hidden="1">
      <c r="A1801" s="5">
        <v>1800</v>
      </c>
      <c r="B1801" s="5" t="s">
        <v>3184</v>
      </c>
      <c r="C1801" s="6" t="str">
        <f>IF(VLOOKUP(B1801,'[1]Current Slope List'!$A$29:$M$1904,1,FALSE)=B1801,"Y","N")</f>
        <v>Y</v>
      </c>
      <c r="D1801" s="5" t="str">
        <f>VLOOKUP(B1801,'[1]Current Slope List'!$A$29:$M$1904,2,FALSE)</f>
        <v>11SW-A/DT7</v>
      </c>
      <c r="E1801" s="5">
        <f>VLOOKUP(B1801,'[1]Current Slope List'!$A$29:$M$1904,3,FALSE)</f>
        <v>0</v>
      </c>
      <c r="F1801" s="6" t="str">
        <f t="shared" si="56"/>
        <v>WHOLE</v>
      </c>
      <c r="G1801" s="6" t="str">
        <f>VLOOKUP(B1801,'[1]Current Slope List'!$A$29:$M$1904,4,FALSE)</f>
        <v>WS&amp;L</v>
      </c>
      <c r="H1801" s="6" t="str">
        <f>VLOOKUP(B1801,'[1]Current Slope List'!$A$29:$M$1904,5,FALSE)</f>
        <v>W</v>
      </c>
      <c r="I1801" s="6" t="s">
        <v>3028</v>
      </c>
      <c r="K1801" s="6" t="str">
        <f>VLOOKUP(B1801,'[1]Current Slope List'!$A$29:$M$1904,11,FALSE)</f>
        <v>SaiWan</v>
      </c>
      <c r="L1801" s="5" t="s">
        <v>3182</v>
      </c>
      <c r="M1801" s="5" t="s">
        <v>3183</v>
      </c>
      <c r="N1801" s="5" t="s">
        <v>1725</v>
      </c>
      <c r="O1801" s="7" t="s">
        <v>49</v>
      </c>
      <c r="P1801" s="6">
        <v>46</v>
      </c>
      <c r="Q1801" s="6">
        <v>8</v>
      </c>
      <c r="R1801" s="6">
        <v>9</v>
      </c>
      <c r="S1801" s="7">
        <f>SUM(Q1801*R1801)</f>
        <v>72</v>
      </c>
      <c r="T1801" s="11">
        <v>0</v>
      </c>
      <c r="U1801" s="11">
        <v>0</v>
      </c>
      <c r="V1801" s="11">
        <v>0</v>
      </c>
      <c r="W1801" s="11">
        <v>0.8</v>
      </c>
      <c r="X1801" s="11">
        <v>0.2</v>
      </c>
      <c r="Y1801" s="6" t="s">
        <v>49</v>
      </c>
      <c r="Z1801" s="6" t="s">
        <v>49</v>
      </c>
      <c r="AA1801" s="9" t="s">
        <v>116</v>
      </c>
      <c r="AB1801" s="9" t="s">
        <v>116</v>
      </c>
      <c r="AC1801" s="9" t="s">
        <v>116</v>
      </c>
      <c r="AD1801" s="9" t="s">
        <v>116</v>
      </c>
      <c r="AE1801" s="9" t="s">
        <v>49</v>
      </c>
      <c r="AF1801" s="5">
        <v>1</v>
      </c>
      <c r="AG1801" s="10">
        <f>VLOOKUP(B1801,[1]NPRS!$A$29:$O$1904,10,FALSE)</f>
        <v>-1</v>
      </c>
      <c r="AH1801" s="5" t="s">
        <v>1698</v>
      </c>
      <c r="AI1801" s="6" t="str">
        <f>IF(VLOOKUP(B1801,'[1]intensive 2019'!$A$2:$E$145,1,TRUE)=B1801,"Y","N")</f>
        <v>N</v>
      </c>
      <c r="AJ1801" s="6" t="s">
        <v>50</v>
      </c>
      <c r="AK1801" s="5">
        <v>4</v>
      </c>
      <c r="AL1801" s="6" t="s">
        <v>50</v>
      </c>
      <c r="AM1801" s="6" t="s">
        <v>50</v>
      </c>
      <c r="AN1801" s="6" t="s">
        <v>50</v>
      </c>
      <c r="AO1801" s="6" t="s">
        <v>50</v>
      </c>
      <c r="AP1801" s="6" t="s">
        <v>50</v>
      </c>
    </row>
    <row r="1802" spans="1:42" hidden="1">
      <c r="A1802" s="5">
        <v>1801</v>
      </c>
      <c r="B1802" s="5" t="s">
        <v>3185</v>
      </c>
      <c r="C1802" s="6" t="s">
        <v>50</v>
      </c>
      <c r="D1802" s="5" t="e">
        <f>VLOOKUP(B1802,[2]List_A!$A$29:$M$1904,2,FALSE)</f>
        <v>#N/A</v>
      </c>
      <c r="E1802" s="5" t="e">
        <f>VLOOKUP(B1802,'[1]Current Slope List'!$A$29:$M$1904,3,FALSE)</f>
        <v>#N/A</v>
      </c>
      <c r="F1802" s="6" t="e">
        <f t="shared" si="56"/>
        <v>#N/A</v>
      </c>
      <c r="G1802" s="6" t="e">
        <f>VLOOKUP(B1802,'[1]Current Slope List'!$A$29:$M$1904,4,FALSE)</f>
        <v>#N/A</v>
      </c>
      <c r="H1802" s="6" t="e">
        <f>VLOOKUP(B1802,'[1]Current Slope List'!$A$29:$M$1904,5,FALSE)</f>
        <v>#N/A</v>
      </c>
      <c r="I1802" s="6" t="s">
        <v>3028</v>
      </c>
      <c r="K1802" s="6" t="e">
        <f>VLOOKUP(B1802,'[1]Current Slope List'!$A$29:$M$1904,11,FALSE)</f>
        <v>#N/A</v>
      </c>
      <c r="L1802" s="5" t="s">
        <v>3186</v>
      </c>
      <c r="M1802" s="5" t="s">
        <v>3187</v>
      </c>
      <c r="N1802" s="5" t="s">
        <v>1851</v>
      </c>
      <c r="O1802" s="7" t="s">
        <v>49</v>
      </c>
      <c r="P1802" s="6" t="s">
        <v>49</v>
      </c>
      <c r="Q1802" s="6" t="s">
        <v>49</v>
      </c>
      <c r="R1802" s="6" t="s">
        <v>49</v>
      </c>
      <c r="S1802" s="6" t="s">
        <v>49</v>
      </c>
      <c r="T1802" s="6" t="s">
        <v>49</v>
      </c>
      <c r="U1802" s="6" t="s">
        <v>49</v>
      </c>
      <c r="V1802" s="6" t="s">
        <v>49</v>
      </c>
      <c r="W1802" s="6" t="s">
        <v>49</v>
      </c>
      <c r="X1802" s="6" t="s">
        <v>49</v>
      </c>
      <c r="Y1802" s="6" t="s">
        <v>49</v>
      </c>
      <c r="Z1802" s="6" t="s">
        <v>49</v>
      </c>
      <c r="AA1802" s="9" t="s">
        <v>49</v>
      </c>
      <c r="AB1802" s="9" t="s">
        <v>49</v>
      </c>
      <c r="AC1802" s="9" t="s">
        <v>49</v>
      </c>
      <c r="AD1802" s="9" t="s">
        <v>49</v>
      </c>
      <c r="AE1802" s="9" t="s">
        <v>49</v>
      </c>
      <c r="AF1802" s="5">
        <v>1</v>
      </c>
      <c r="AG1802" s="10" t="e">
        <f>VLOOKUP(B1802,[1]NPRS!$A$29:$O$1904,10,FALSE)</f>
        <v>#N/A</v>
      </c>
      <c r="AH1802" s="5" t="s">
        <v>1698</v>
      </c>
      <c r="AI1802" s="6" t="str">
        <f>IF(VLOOKUP(B1802,'[1]intensive 2019'!$A$2:$E$145,1,TRUE)=B1802,"Y","N")</f>
        <v>N</v>
      </c>
      <c r="AJ1802" s="6" t="s">
        <v>50</v>
      </c>
      <c r="AK1802" s="5">
        <v>9</v>
      </c>
      <c r="AL1802" s="6" t="s">
        <v>50</v>
      </c>
      <c r="AM1802" s="6" t="s">
        <v>50</v>
      </c>
      <c r="AN1802" s="6" t="s">
        <v>50</v>
      </c>
      <c r="AO1802" s="6" t="s">
        <v>50</v>
      </c>
      <c r="AP1802" s="6" t="s">
        <v>50</v>
      </c>
    </row>
    <row r="1803" spans="1:42" hidden="1">
      <c r="A1803" s="5">
        <v>1802</v>
      </c>
      <c r="B1803" s="5" t="s">
        <v>3188</v>
      </c>
      <c r="C1803" s="6" t="str">
        <f>IF(VLOOKUP(B1803,'[1]Current Slope List'!$A$29:$M$1904,1,FALSE)=B1803,"Y","N")</f>
        <v>Y</v>
      </c>
      <c r="D1803" s="5" t="str">
        <f>VLOOKUP(B1803,'[1]Current Slope List'!$A$29:$M$1904,2,FALSE)</f>
        <v>11SW-A/C430</v>
      </c>
      <c r="E1803" s="5">
        <f>VLOOKUP(B1803,'[1]Current Slope List'!$A$29:$M$1904,3,FALSE)</f>
        <v>0</v>
      </c>
      <c r="F1803" s="6" t="str">
        <f t="shared" si="56"/>
        <v>WHOLE</v>
      </c>
      <c r="G1803" s="6" t="str">
        <f>VLOOKUP(B1803,'[1]Current Slope List'!$A$29:$M$1904,4,FALSE)</f>
        <v>WS&amp;L</v>
      </c>
      <c r="H1803" s="6" t="str">
        <f>VLOOKUP(B1803,'[1]Current Slope List'!$A$29:$M$1904,5,FALSE)</f>
        <v>W</v>
      </c>
      <c r="I1803" s="6" t="s">
        <v>3028</v>
      </c>
      <c r="K1803" s="6">
        <f>VLOOKUP(B1803,'[1]Current Slope List'!$A$29:$M$1904,11,FALSE)</f>
        <v>0</v>
      </c>
      <c r="L1803" s="5" t="s">
        <v>3186</v>
      </c>
      <c r="M1803" s="5" t="s">
        <v>3187</v>
      </c>
      <c r="N1803" s="5" t="s">
        <v>1851</v>
      </c>
      <c r="O1803" s="7" t="s">
        <v>46</v>
      </c>
      <c r="P1803" s="7">
        <v>65</v>
      </c>
      <c r="Q1803" s="7">
        <v>7</v>
      </c>
      <c r="R1803" s="7">
        <v>25</v>
      </c>
      <c r="S1803" s="7">
        <f t="shared" si="57"/>
        <v>175</v>
      </c>
      <c r="T1803" s="17">
        <v>0</v>
      </c>
      <c r="U1803" s="17">
        <v>0</v>
      </c>
      <c r="V1803" s="17">
        <v>0</v>
      </c>
      <c r="W1803" s="17">
        <v>0.9</v>
      </c>
      <c r="X1803" s="17">
        <v>0.1</v>
      </c>
      <c r="Y1803" s="6" t="s">
        <v>61</v>
      </c>
      <c r="Z1803" s="6" t="s">
        <v>72</v>
      </c>
      <c r="AA1803" s="9" t="s">
        <v>116</v>
      </c>
      <c r="AB1803" s="9" t="s">
        <v>116</v>
      </c>
      <c r="AC1803" s="9" t="s">
        <v>116</v>
      </c>
      <c r="AD1803" s="9" t="s">
        <v>116</v>
      </c>
      <c r="AE1803" s="9" t="s">
        <v>49</v>
      </c>
      <c r="AF1803" s="5">
        <v>1</v>
      </c>
      <c r="AG1803" s="10">
        <f>VLOOKUP(B1803,[1]NPRS!$A$29:$O$1904,10,FALSE)</f>
        <v>0</v>
      </c>
      <c r="AH1803" s="5" t="s">
        <v>1698</v>
      </c>
      <c r="AI1803" s="6" t="str">
        <f>IF(VLOOKUP(B1803,'[1]intensive 2019'!$A$2:$E$145,1,TRUE)=B1803,"Y","N")</f>
        <v>N</v>
      </c>
      <c r="AJ1803" s="6" t="s">
        <v>50</v>
      </c>
      <c r="AK1803" s="5">
        <v>4</v>
      </c>
      <c r="AL1803" s="6" t="s">
        <v>50</v>
      </c>
      <c r="AM1803" s="6" t="s">
        <v>50</v>
      </c>
      <c r="AN1803" s="6" t="s">
        <v>50</v>
      </c>
      <c r="AO1803" s="6" t="s">
        <v>50</v>
      </c>
      <c r="AP1803" s="6" t="s">
        <v>50</v>
      </c>
    </row>
    <row r="1804" spans="1:42" hidden="1">
      <c r="A1804" s="5">
        <v>1803</v>
      </c>
      <c r="B1804" s="5" t="s">
        <v>3189</v>
      </c>
      <c r="C1804" s="6" t="str">
        <f>IF(VLOOKUP(B1804,'[1]Current Slope List'!$A$29:$M$1904,1,FALSE)=B1804,"Y","N")</f>
        <v>Y</v>
      </c>
      <c r="D1804" s="5" t="str">
        <f>VLOOKUP(B1804,'[1]Current Slope List'!$A$29:$M$1904,2,FALSE)</f>
        <v>11SW-A/C431</v>
      </c>
      <c r="E1804" s="5">
        <f>VLOOKUP(B1804,'[1]Current Slope List'!$A$29:$M$1904,3,FALSE)</f>
        <v>0</v>
      </c>
      <c r="F1804" s="6" t="str">
        <f t="shared" si="56"/>
        <v>WHOLE</v>
      </c>
      <c r="G1804" s="6" t="str">
        <f>VLOOKUP(B1804,'[1]Current Slope List'!$A$29:$M$1904,4,FALSE)</f>
        <v>WS&amp;L</v>
      </c>
      <c r="H1804" s="6" t="str">
        <f>VLOOKUP(B1804,'[1]Current Slope List'!$A$29:$M$1904,5,FALSE)</f>
        <v>W</v>
      </c>
      <c r="I1804" s="6" t="s">
        <v>3028</v>
      </c>
      <c r="K1804" s="6">
        <f>VLOOKUP(B1804,'[1]Current Slope List'!$A$29:$M$1904,11,FALSE)</f>
        <v>0</v>
      </c>
      <c r="L1804" s="5" t="s">
        <v>3186</v>
      </c>
      <c r="M1804" s="5" t="s">
        <v>3187</v>
      </c>
      <c r="N1804" s="5" t="s">
        <v>1725</v>
      </c>
      <c r="O1804" s="7" t="s">
        <v>46</v>
      </c>
      <c r="P1804" s="7">
        <v>70</v>
      </c>
      <c r="Q1804" s="7">
        <v>4.2</v>
      </c>
      <c r="R1804" s="7">
        <v>7</v>
      </c>
      <c r="S1804" s="7">
        <f t="shared" si="57"/>
        <v>29.400000000000002</v>
      </c>
      <c r="T1804" s="17">
        <v>1</v>
      </c>
      <c r="U1804" s="17">
        <v>0</v>
      </c>
      <c r="V1804" s="17">
        <v>0</v>
      </c>
      <c r="W1804" s="17">
        <v>0</v>
      </c>
      <c r="X1804" s="17">
        <v>0</v>
      </c>
      <c r="Y1804" s="6" t="s">
        <v>84</v>
      </c>
      <c r="Z1804" s="6" t="s">
        <v>62</v>
      </c>
      <c r="AA1804" s="9" t="s">
        <v>116</v>
      </c>
      <c r="AB1804" s="9" t="s">
        <v>116</v>
      </c>
      <c r="AC1804" s="9" t="s">
        <v>116</v>
      </c>
      <c r="AD1804" s="9" t="s">
        <v>116</v>
      </c>
      <c r="AE1804" s="9" t="s">
        <v>49</v>
      </c>
      <c r="AF1804" s="5">
        <v>2</v>
      </c>
      <c r="AG1804" s="10">
        <f>VLOOKUP(B1804,[1]NPRS!$A$29:$O$1904,10,FALSE)</f>
        <v>0</v>
      </c>
      <c r="AH1804" s="5" t="s">
        <v>1698</v>
      </c>
      <c r="AI1804" s="6" t="str">
        <f>IF(VLOOKUP(B1804,'[1]intensive 2019'!$A$2:$E$145,1,TRUE)=B1804,"Y","N")</f>
        <v>N</v>
      </c>
      <c r="AJ1804" s="6" t="s">
        <v>50</v>
      </c>
      <c r="AK1804" s="5">
        <v>1</v>
      </c>
      <c r="AL1804" s="6" t="s">
        <v>50</v>
      </c>
      <c r="AM1804" s="6" t="s">
        <v>50</v>
      </c>
      <c r="AN1804" s="6" t="s">
        <v>50</v>
      </c>
      <c r="AO1804" s="6" t="s">
        <v>50</v>
      </c>
      <c r="AP1804" s="6" t="s">
        <v>50</v>
      </c>
    </row>
    <row r="1805" spans="1:42" hidden="1">
      <c r="A1805" s="5">
        <v>1804</v>
      </c>
      <c r="B1805" s="5" t="s">
        <v>3190</v>
      </c>
      <c r="C1805" s="6" t="s">
        <v>50</v>
      </c>
      <c r="D1805" s="5" t="e">
        <f>VLOOKUP(B1805,[2]List_A!$A$29:$M$1904,2,FALSE)</f>
        <v>#N/A</v>
      </c>
      <c r="E1805" s="5" t="e">
        <f>VLOOKUP(B1805,'[1]Current Slope List'!$A$29:$M$1904,3,FALSE)</f>
        <v>#N/A</v>
      </c>
      <c r="F1805" s="6" t="e">
        <f t="shared" si="56"/>
        <v>#N/A</v>
      </c>
      <c r="G1805" s="6" t="e">
        <f>VLOOKUP(B1805,'[1]Current Slope List'!$A$29:$M$1904,4,FALSE)</f>
        <v>#N/A</v>
      </c>
      <c r="H1805" s="6" t="e">
        <f>VLOOKUP(B1805,'[1]Current Slope List'!$A$29:$M$1904,5,FALSE)</f>
        <v>#N/A</v>
      </c>
      <c r="I1805" s="6" t="s">
        <v>3028</v>
      </c>
      <c r="K1805" s="6" t="e">
        <f>VLOOKUP(B1805,'[1]Current Slope List'!$A$29:$M$1904,11,FALSE)</f>
        <v>#N/A</v>
      </c>
      <c r="L1805" s="5" t="s">
        <v>3186</v>
      </c>
      <c r="M1805" s="5" t="s">
        <v>3187</v>
      </c>
      <c r="N1805" s="5" t="s">
        <v>1851</v>
      </c>
      <c r="O1805" s="7" t="s">
        <v>49</v>
      </c>
      <c r="P1805" s="6" t="s">
        <v>49</v>
      </c>
      <c r="Q1805" s="6" t="s">
        <v>49</v>
      </c>
      <c r="R1805" s="6" t="s">
        <v>49</v>
      </c>
      <c r="S1805" s="6" t="s">
        <v>49</v>
      </c>
      <c r="T1805" s="6" t="s">
        <v>49</v>
      </c>
      <c r="U1805" s="6" t="s">
        <v>49</v>
      </c>
      <c r="V1805" s="6" t="s">
        <v>49</v>
      </c>
      <c r="W1805" s="6" t="s">
        <v>49</v>
      </c>
      <c r="X1805" s="6" t="s">
        <v>49</v>
      </c>
      <c r="Y1805" s="6" t="s">
        <v>49</v>
      </c>
      <c r="Z1805" s="6" t="s">
        <v>49</v>
      </c>
      <c r="AA1805" s="9" t="s">
        <v>116</v>
      </c>
      <c r="AB1805" s="9" t="s">
        <v>116</v>
      </c>
      <c r="AC1805" s="9" t="s">
        <v>116</v>
      </c>
      <c r="AD1805" s="9" t="s">
        <v>116</v>
      </c>
      <c r="AE1805" s="9" t="s">
        <v>49</v>
      </c>
      <c r="AF1805" s="5">
        <v>1</v>
      </c>
      <c r="AG1805" s="10" t="e">
        <f>VLOOKUP(B1805,[1]NPRS!$A$29:$O$1904,10,FALSE)</f>
        <v>#N/A</v>
      </c>
      <c r="AH1805" s="5" t="s">
        <v>1698</v>
      </c>
      <c r="AI1805" s="6" t="str">
        <f>IF(VLOOKUP(B1805,'[1]intensive 2019'!$A$2:$E$145,1,TRUE)=B1805,"Y","N")</f>
        <v>N</v>
      </c>
      <c r="AJ1805" s="6" t="s">
        <v>50</v>
      </c>
      <c r="AK1805" s="5">
        <v>1</v>
      </c>
      <c r="AL1805" s="6" t="s">
        <v>50</v>
      </c>
      <c r="AM1805" s="6" t="s">
        <v>50</v>
      </c>
      <c r="AN1805" s="6" t="s">
        <v>50</v>
      </c>
      <c r="AO1805" s="6" t="s">
        <v>50</v>
      </c>
      <c r="AP1805" s="6" t="s">
        <v>50</v>
      </c>
    </row>
    <row r="1806" spans="1:42" hidden="1">
      <c r="A1806" s="5">
        <v>1805</v>
      </c>
      <c r="B1806" s="5" t="s">
        <v>3191</v>
      </c>
      <c r="C1806" s="6" t="s">
        <v>50</v>
      </c>
      <c r="D1806" s="5" t="e">
        <f>VLOOKUP(B1806,[2]List_A!$A$29:$M$1904,2,FALSE)</f>
        <v>#N/A</v>
      </c>
      <c r="E1806" s="5" t="e">
        <f>VLOOKUP(B1806,'[1]Current Slope List'!$A$29:$M$1904,3,FALSE)</f>
        <v>#N/A</v>
      </c>
      <c r="F1806" s="6" t="e">
        <f t="shared" si="56"/>
        <v>#N/A</v>
      </c>
      <c r="G1806" s="6" t="e">
        <f>VLOOKUP(B1806,'[1]Current Slope List'!$A$29:$M$1904,4,FALSE)</f>
        <v>#N/A</v>
      </c>
      <c r="H1806" s="6" t="e">
        <f>VLOOKUP(B1806,'[1]Current Slope List'!$A$29:$M$1904,5,FALSE)</f>
        <v>#N/A</v>
      </c>
      <c r="I1806" s="6" t="s">
        <v>3028</v>
      </c>
      <c r="K1806" s="6" t="e">
        <f>VLOOKUP(B1806,'[1]Current Slope List'!$A$29:$M$1904,11,FALSE)</f>
        <v>#N/A</v>
      </c>
      <c r="L1806" s="5" t="s">
        <v>3186</v>
      </c>
      <c r="M1806" s="5" t="s">
        <v>3187</v>
      </c>
      <c r="N1806" s="5" t="s">
        <v>1851</v>
      </c>
      <c r="O1806" s="7" t="s">
        <v>49</v>
      </c>
      <c r="P1806" s="6" t="s">
        <v>49</v>
      </c>
      <c r="Q1806" s="6" t="s">
        <v>49</v>
      </c>
      <c r="R1806" s="6" t="s">
        <v>49</v>
      </c>
      <c r="S1806" s="6" t="s">
        <v>49</v>
      </c>
      <c r="T1806" s="6" t="s">
        <v>49</v>
      </c>
      <c r="U1806" s="6" t="s">
        <v>49</v>
      </c>
      <c r="V1806" s="6" t="s">
        <v>49</v>
      </c>
      <c r="W1806" s="6" t="s">
        <v>49</v>
      </c>
      <c r="X1806" s="6" t="s">
        <v>49</v>
      </c>
      <c r="Y1806" s="6" t="s">
        <v>49</v>
      </c>
      <c r="Z1806" s="6" t="s">
        <v>49</v>
      </c>
      <c r="AA1806" s="9" t="s">
        <v>116</v>
      </c>
      <c r="AB1806" s="9" t="s">
        <v>116</v>
      </c>
      <c r="AC1806" s="9" t="s">
        <v>116</v>
      </c>
      <c r="AD1806" s="9" t="s">
        <v>116</v>
      </c>
      <c r="AE1806" s="9" t="s">
        <v>49</v>
      </c>
      <c r="AF1806" s="5">
        <v>1</v>
      </c>
      <c r="AG1806" s="10" t="e">
        <f>VLOOKUP(B1806,[1]NPRS!$A$29:$O$1904,10,FALSE)</f>
        <v>#N/A</v>
      </c>
      <c r="AH1806" s="5" t="s">
        <v>1698</v>
      </c>
      <c r="AI1806" s="6" t="str">
        <f>IF(VLOOKUP(B1806,'[1]intensive 2019'!$A$2:$E$145,1,TRUE)=B1806,"Y","N")</f>
        <v>N</v>
      </c>
      <c r="AJ1806" s="6" t="s">
        <v>50</v>
      </c>
      <c r="AK1806" s="5">
        <v>1</v>
      </c>
      <c r="AL1806" s="6" t="s">
        <v>50</v>
      </c>
      <c r="AM1806" s="6" t="s">
        <v>50</v>
      </c>
      <c r="AN1806" s="6" t="s">
        <v>50</v>
      </c>
      <c r="AO1806" s="6" t="s">
        <v>50</v>
      </c>
      <c r="AP1806" s="6" t="s">
        <v>50</v>
      </c>
    </row>
    <row r="1807" spans="1:42" hidden="1">
      <c r="A1807" s="5">
        <v>1806</v>
      </c>
      <c r="B1807" s="5" t="s">
        <v>3192</v>
      </c>
      <c r="C1807" s="6" t="str">
        <f>IF(VLOOKUP(B1807,'[1]Current Slope List'!$A$29:$M$1904,1,FALSE)=B1807,"Y","N")</f>
        <v>Y</v>
      </c>
      <c r="D1807" s="5" t="str">
        <f>VLOOKUP(B1807,'[1]Current Slope List'!$A$29:$M$1904,2,FALSE)</f>
        <v>11SW-A/R783</v>
      </c>
      <c r="E1807" s="5">
        <f>VLOOKUP(B1807,'[1]Current Slope List'!$A$29:$M$1904,3,FALSE)</f>
        <v>0</v>
      </c>
      <c r="F1807" s="6" t="str">
        <f t="shared" si="56"/>
        <v>WHOLE</v>
      </c>
      <c r="G1807" s="6" t="str">
        <f>VLOOKUP(B1807,'[1]Current Slope List'!$A$29:$M$1904,4,FALSE)</f>
        <v>WS&amp;L</v>
      </c>
      <c r="H1807" s="6" t="str">
        <f>VLOOKUP(B1807,'[1]Current Slope List'!$A$29:$M$1904,5,FALSE)</f>
        <v>W</v>
      </c>
      <c r="I1807" s="6" t="s">
        <v>3028</v>
      </c>
      <c r="K1807" s="6">
        <f>VLOOKUP(B1807,'[1]Current Slope List'!$A$29:$M$1904,11,FALSE)</f>
        <v>0</v>
      </c>
      <c r="L1807" s="5" t="s">
        <v>3186</v>
      </c>
      <c r="M1807" s="5" t="s">
        <v>3187</v>
      </c>
      <c r="N1807" s="5" t="s">
        <v>1851</v>
      </c>
      <c r="O1807" s="7" t="s">
        <v>46</v>
      </c>
      <c r="P1807" s="6" t="s">
        <v>49</v>
      </c>
      <c r="Q1807" s="6" t="s">
        <v>49</v>
      </c>
      <c r="R1807" s="6" t="s">
        <v>49</v>
      </c>
      <c r="S1807" s="6" t="s">
        <v>49</v>
      </c>
      <c r="T1807" s="6" t="s">
        <v>49</v>
      </c>
      <c r="U1807" s="6" t="s">
        <v>49</v>
      </c>
      <c r="V1807" s="6" t="s">
        <v>49</v>
      </c>
      <c r="W1807" s="6" t="s">
        <v>49</v>
      </c>
      <c r="X1807" s="6" t="s">
        <v>49</v>
      </c>
      <c r="Y1807" s="6" t="s">
        <v>49</v>
      </c>
      <c r="Z1807" s="6" t="s">
        <v>49</v>
      </c>
      <c r="AA1807" s="9" t="s">
        <v>119</v>
      </c>
      <c r="AB1807" s="9" t="s">
        <v>1841</v>
      </c>
      <c r="AC1807" s="9" t="s">
        <v>71</v>
      </c>
      <c r="AD1807" s="9" t="s">
        <v>56</v>
      </c>
      <c r="AE1807" s="9" t="s">
        <v>62</v>
      </c>
      <c r="AF1807" s="5">
        <v>2</v>
      </c>
      <c r="AG1807" s="10">
        <f>VLOOKUP(B1807,[1]NPRS!$A$29:$O$1904,10,FALSE)</f>
        <v>1.1100000000000001</v>
      </c>
      <c r="AH1807" s="5" t="s">
        <v>1728</v>
      </c>
      <c r="AI1807" s="6" t="str">
        <f>IF(VLOOKUP(B1807,'[1]intensive 2019'!$A$2:$E$145,1,TRUE)=B1807,"Y","N")</f>
        <v>N</v>
      </c>
      <c r="AJ1807" s="6" t="s">
        <v>50</v>
      </c>
      <c r="AL1807" s="6" t="s">
        <v>50</v>
      </c>
      <c r="AM1807" s="6" t="s">
        <v>50</v>
      </c>
      <c r="AN1807" s="6" t="s">
        <v>50</v>
      </c>
      <c r="AO1807" s="6" t="s">
        <v>50</v>
      </c>
      <c r="AP1807" s="6" t="s">
        <v>50</v>
      </c>
    </row>
    <row r="1808" spans="1:42" hidden="1">
      <c r="A1808" s="5">
        <v>1807</v>
      </c>
      <c r="B1808" s="5" t="s">
        <v>3193</v>
      </c>
      <c r="C1808" s="6" t="s">
        <v>50</v>
      </c>
      <c r="D1808" s="5" t="e">
        <f>VLOOKUP(B1808,[2]List_A!$A$29:$M$1904,2,FALSE)</f>
        <v>#N/A</v>
      </c>
      <c r="E1808" s="5" t="e">
        <f>VLOOKUP(B1808,'[1]Current Slope List'!$A$29:$M$1904,3,FALSE)</f>
        <v>#N/A</v>
      </c>
      <c r="F1808" s="6" t="e">
        <f t="shared" si="56"/>
        <v>#N/A</v>
      </c>
      <c r="G1808" s="6" t="e">
        <f>VLOOKUP(B1808,'[1]Current Slope List'!$A$29:$M$1904,4,FALSE)</f>
        <v>#N/A</v>
      </c>
      <c r="H1808" s="6" t="e">
        <f>VLOOKUP(B1808,'[1]Current Slope List'!$A$29:$M$1904,5,FALSE)</f>
        <v>#N/A</v>
      </c>
      <c r="I1808" s="6" t="s">
        <v>3028</v>
      </c>
      <c r="K1808" s="6" t="e">
        <f>VLOOKUP(B1808,'[1]Current Slope List'!$A$29:$M$1904,11,FALSE)</f>
        <v>#N/A</v>
      </c>
      <c r="L1808" s="5" t="s">
        <v>3186</v>
      </c>
      <c r="M1808" s="5" t="s">
        <v>3187</v>
      </c>
      <c r="N1808" s="5" t="s">
        <v>1725</v>
      </c>
      <c r="O1808" s="7" t="s">
        <v>49</v>
      </c>
      <c r="P1808" s="6" t="s">
        <v>49</v>
      </c>
      <c r="Q1808" s="6" t="s">
        <v>49</v>
      </c>
      <c r="R1808" s="6" t="s">
        <v>49</v>
      </c>
      <c r="S1808" s="6" t="s">
        <v>49</v>
      </c>
      <c r="T1808" s="6" t="s">
        <v>49</v>
      </c>
      <c r="U1808" s="6" t="s">
        <v>49</v>
      </c>
      <c r="V1808" s="6" t="s">
        <v>49</v>
      </c>
      <c r="W1808" s="6" t="s">
        <v>49</v>
      </c>
      <c r="X1808" s="6" t="s">
        <v>49</v>
      </c>
      <c r="Y1808" s="6" t="s">
        <v>49</v>
      </c>
      <c r="Z1808" s="6" t="s">
        <v>49</v>
      </c>
      <c r="AA1808" s="9" t="s">
        <v>49</v>
      </c>
      <c r="AB1808" s="9" t="s">
        <v>49</v>
      </c>
      <c r="AC1808" s="9" t="s">
        <v>49</v>
      </c>
      <c r="AD1808" s="9" t="s">
        <v>49</v>
      </c>
      <c r="AE1808" s="9" t="s">
        <v>49</v>
      </c>
      <c r="AF1808" s="5">
        <v>1</v>
      </c>
      <c r="AG1808" s="10" t="e">
        <f>VLOOKUP(B1808,[1]NPRS!$A$29:$O$1904,10,FALSE)</f>
        <v>#N/A</v>
      </c>
      <c r="AH1808" s="5" t="s">
        <v>1698</v>
      </c>
      <c r="AI1808" s="6" t="str">
        <f>IF(VLOOKUP(B1808,'[1]intensive 2019'!$A$2:$E$145,1,TRUE)=B1808,"Y","N")</f>
        <v>N</v>
      </c>
      <c r="AJ1808" s="6" t="s">
        <v>50</v>
      </c>
      <c r="AK1808" s="5">
        <v>1</v>
      </c>
      <c r="AL1808" s="6" t="s">
        <v>50</v>
      </c>
      <c r="AM1808" s="6" t="s">
        <v>50</v>
      </c>
      <c r="AN1808" s="6" t="s">
        <v>50</v>
      </c>
      <c r="AO1808" s="6" t="s">
        <v>50</v>
      </c>
      <c r="AP1808" s="6" t="s">
        <v>50</v>
      </c>
    </row>
    <row r="1809" spans="1:42" hidden="1">
      <c r="A1809" s="5">
        <v>1808</v>
      </c>
      <c r="B1809" s="5" t="s">
        <v>3194</v>
      </c>
      <c r="C1809" s="6" t="str">
        <f>IF(VLOOKUP(B1809,'[1]Current Slope List'!$A$29:$M$1904,1,FALSE)=B1809,"Y","N")</f>
        <v>Y</v>
      </c>
      <c r="D1809" s="5" t="str">
        <f>VLOOKUP(B1809,'[1]Current Slope List'!$A$29:$M$1904,2,FALSE)</f>
        <v>11SW-A/R1182</v>
      </c>
      <c r="E1809" s="5">
        <f>VLOOKUP(B1809,'[1]Current Slope List'!$A$29:$M$1904,3,FALSE)</f>
        <v>0</v>
      </c>
      <c r="F1809" s="6" t="str">
        <f t="shared" si="56"/>
        <v>WHOLE</v>
      </c>
      <c r="G1809" s="6" t="str">
        <f>VLOOKUP(B1809,'[1]Current Slope List'!$A$29:$M$1904,4,FALSE)</f>
        <v>WS&amp;L</v>
      </c>
      <c r="H1809" s="6" t="str">
        <f>VLOOKUP(B1809,'[1]Current Slope List'!$A$29:$M$1904,5,FALSE)</f>
        <v>W</v>
      </c>
      <c r="I1809" s="6" t="s">
        <v>3028</v>
      </c>
      <c r="K1809" s="6" t="str">
        <f>VLOOKUP(B1809,'[1]Current Slope List'!$A$29:$M$1904,11,FALSE)</f>
        <v>SaiWan</v>
      </c>
      <c r="L1809" s="5" t="s">
        <v>3195</v>
      </c>
      <c r="M1809" s="5" t="s">
        <v>3196</v>
      </c>
      <c r="N1809" s="5" t="s">
        <v>1697</v>
      </c>
      <c r="O1809" s="7" t="s">
        <v>3080</v>
      </c>
      <c r="P1809" s="6" t="s">
        <v>49</v>
      </c>
      <c r="Q1809" s="6" t="s">
        <v>49</v>
      </c>
      <c r="R1809" s="6" t="s">
        <v>49</v>
      </c>
      <c r="S1809" s="6" t="s">
        <v>49</v>
      </c>
      <c r="T1809" s="6" t="s">
        <v>49</v>
      </c>
      <c r="U1809" s="6" t="s">
        <v>49</v>
      </c>
      <c r="V1809" s="6" t="s">
        <v>49</v>
      </c>
      <c r="W1809" s="6" t="s">
        <v>49</v>
      </c>
      <c r="X1809" s="6" t="s">
        <v>49</v>
      </c>
      <c r="Y1809" s="6" t="s">
        <v>49</v>
      </c>
      <c r="Z1809" s="6" t="s">
        <v>49</v>
      </c>
      <c r="AA1809" s="9" t="s">
        <v>119</v>
      </c>
      <c r="AB1809" s="9" t="s">
        <v>53</v>
      </c>
      <c r="AC1809" s="9" t="s">
        <v>121</v>
      </c>
      <c r="AD1809" s="9" t="s">
        <v>56</v>
      </c>
      <c r="AE1809" s="9" t="s">
        <v>72</v>
      </c>
      <c r="AF1809" s="5">
        <v>2</v>
      </c>
      <c r="AG1809" s="10">
        <f>VLOOKUP(B1809,[1]NPRS!$A$29:$O$1904,10,FALSE)</f>
        <v>267.91000000000003</v>
      </c>
      <c r="AH1809" s="5" t="s">
        <v>1728</v>
      </c>
      <c r="AI1809" s="6" t="str">
        <f>IF(VLOOKUP(B1809,'[1]intensive 2019'!$A$2:$E$145,1,TRUE)=B1809,"Y","N")</f>
        <v>N</v>
      </c>
      <c r="AJ1809" s="6" t="s">
        <v>50</v>
      </c>
      <c r="AL1809" s="6" t="s">
        <v>50</v>
      </c>
      <c r="AM1809" s="6" t="s">
        <v>50</v>
      </c>
      <c r="AN1809" s="6" t="s">
        <v>50</v>
      </c>
      <c r="AO1809" s="6" t="s">
        <v>50</v>
      </c>
      <c r="AP1809" s="6" t="s">
        <v>50</v>
      </c>
    </row>
    <row r="1810" spans="1:42" hidden="1">
      <c r="A1810" s="5">
        <v>1809</v>
      </c>
      <c r="B1810" s="5" t="s">
        <v>3197</v>
      </c>
      <c r="C1810" s="6" t="str">
        <f>IF(VLOOKUP(B1810,'[1]Current Slope List'!$A$29:$M$1904,1,FALSE)=B1810,"Y","N")</f>
        <v>Y</v>
      </c>
      <c r="D1810" s="5" t="str">
        <f>VLOOKUP(B1810,'[1]Current Slope List'!$A$29:$M$1904,2,FALSE)</f>
        <v>11SW-A/R537</v>
      </c>
      <c r="E1810" s="5">
        <f>VLOOKUP(B1810,'[1]Current Slope List'!$A$29:$M$1904,3,FALSE)</f>
        <v>5</v>
      </c>
      <c r="F1810" s="6">
        <f t="shared" si="56"/>
        <v>5</v>
      </c>
      <c r="G1810" s="6" t="str">
        <f>VLOOKUP(B1810,'[1]Current Slope List'!$A$29:$M$1904,4,FALSE)</f>
        <v>WS&amp;L</v>
      </c>
      <c r="H1810" s="6" t="str">
        <f>VLOOKUP(B1810,'[1]Current Slope List'!$A$29:$M$1904,5,FALSE)</f>
        <v>W</v>
      </c>
      <c r="I1810" s="6" t="s">
        <v>3028</v>
      </c>
      <c r="K1810" s="6">
        <f>VLOOKUP(B1810,'[1]Current Slope List'!$A$29:$M$1904,11,FALSE)</f>
        <v>0</v>
      </c>
      <c r="L1810" s="5" t="s">
        <v>3195</v>
      </c>
      <c r="M1810" s="5" t="s">
        <v>3196</v>
      </c>
      <c r="N1810" s="5" t="s">
        <v>1697</v>
      </c>
      <c r="O1810" s="7" t="s">
        <v>46</v>
      </c>
      <c r="P1810" s="6" t="s">
        <v>49</v>
      </c>
      <c r="Q1810" s="6" t="s">
        <v>49</v>
      </c>
      <c r="R1810" s="6" t="s">
        <v>49</v>
      </c>
      <c r="S1810" s="6" t="s">
        <v>49</v>
      </c>
      <c r="T1810" s="6" t="s">
        <v>49</v>
      </c>
      <c r="U1810" s="6" t="s">
        <v>49</v>
      </c>
      <c r="V1810" s="6" t="s">
        <v>49</v>
      </c>
      <c r="W1810" s="6" t="s">
        <v>49</v>
      </c>
      <c r="X1810" s="6" t="s">
        <v>49</v>
      </c>
      <c r="Y1810" s="6" t="s">
        <v>49</v>
      </c>
      <c r="Z1810" s="6" t="s">
        <v>49</v>
      </c>
      <c r="AA1810" s="9">
        <v>6.2</v>
      </c>
      <c r="AB1810" s="9" t="s">
        <v>3198</v>
      </c>
      <c r="AC1810" s="9">
        <v>85</v>
      </c>
      <c r="AD1810" s="9" t="s">
        <v>79</v>
      </c>
      <c r="AE1810" s="9" t="s">
        <v>62</v>
      </c>
      <c r="AF1810" s="5">
        <v>1</v>
      </c>
      <c r="AG1810" s="10">
        <f>VLOOKUP(B1810,[1]NPRS!$A$29:$O$1904,10,FALSE)</f>
        <v>235.03</v>
      </c>
      <c r="AH1810" s="5" t="s">
        <v>1698</v>
      </c>
      <c r="AI1810" s="6" t="str">
        <f>IF(VLOOKUP(B1810,'[1]intensive 2019'!$A$2:$E$145,1,TRUE)=B1810,"Y","N")</f>
        <v>N</v>
      </c>
      <c r="AJ1810" s="6" t="s">
        <v>50</v>
      </c>
      <c r="AK1810" s="5">
        <v>1</v>
      </c>
      <c r="AL1810" s="6" t="s">
        <v>50</v>
      </c>
      <c r="AM1810" s="6" t="s">
        <v>50</v>
      </c>
      <c r="AN1810" s="6" t="s">
        <v>50</v>
      </c>
      <c r="AO1810" s="6" t="s">
        <v>50</v>
      </c>
      <c r="AP1810" s="6" t="s">
        <v>50</v>
      </c>
    </row>
    <row r="1811" spans="1:42" hidden="1">
      <c r="A1811" s="5">
        <v>1810</v>
      </c>
      <c r="B1811" s="5" t="s">
        <v>3199</v>
      </c>
      <c r="C1811" s="6" t="str">
        <f>IF(VLOOKUP(B1811,'[1]Current Slope List'!$A$29:$M$1904,1,FALSE)=B1811,"Y","N")</f>
        <v>Y</v>
      </c>
      <c r="D1811" s="5" t="str">
        <f>VLOOKUP(B1811,'[1]Current Slope List'!$A$29:$M$1904,2,FALSE)</f>
        <v>11SW-A/R508</v>
      </c>
      <c r="E1811" s="5">
        <f>VLOOKUP(B1811,'[1]Current Slope List'!$A$29:$M$1904,3,FALSE)</f>
        <v>0</v>
      </c>
      <c r="F1811" s="6" t="str">
        <f t="shared" si="56"/>
        <v>WHOLE</v>
      </c>
      <c r="G1811" s="6" t="str">
        <f>VLOOKUP(B1811,'[1]Current Slope List'!$A$29:$M$1904,4,FALSE)</f>
        <v>WS&amp;L</v>
      </c>
      <c r="H1811" s="6" t="str">
        <f>VLOOKUP(B1811,'[1]Current Slope List'!$A$29:$M$1904,5,FALSE)</f>
        <v>W</v>
      </c>
      <c r="I1811" s="6" t="s">
        <v>3028</v>
      </c>
      <c r="K1811" s="6" t="str">
        <f>VLOOKUP(B1811,'[1]Current Slope List'!$A$29:$M$1904,11,FALSE)</f>
        <v>SheungWan_SaiYingPun</v>
      </c>
      <c r="L1811" s="5" t="s">
        <v>3200</v>
      </c>
      <c r="M1811" s="5" t="s">
        <v>3201</v>
      </c>
      <c r="N1811" s="5" t="s">
        <v>3180</v>
      </c>
      <c r="O1811" s="7" t="s">
        <v>46</v>
      </c>
      <c r="P1811" s="6" t="s">
        <v>49</v>
      </c>
      <c r="Q1811" s="6" t="s">
        <v>49</v>
      </c>
      <c r="R1811" s="6" t="s">
        <v>49</v>
      </c>
      <c r="S1811" s="6" t="s">
        <v>49</v>
      </c>
      <c r="T1811" s="6" t="s">
        <v>49</v>
      </c>
      <c r="U1811" s="6" t="s">
        <v>49</v>
      </c>
      <c r="V1811" s="6" t="s">
        <v>49</v>
      </c>
      <c r="W1811" s="6" t="s">
        <v>49</v>
      </c>
      <c r="X1811" s="6" t="s">
        <v>49</v>
      </c>
      <c r="Y1811" s="6" t="s">
        <v>49</v>
      </c>
      <c r="Z1811" s="6" t="s">
        <v>49</v>
      </c>
      <c r="AA1811" s="9" t="s">
        <v>987</v>
      </c>
      <c r="AB1811" s="9" t="s">
        <v>1841</v>
      </c>
      <c r="AC1811" s="9" t="s">
        <v>71</v>
      </c>
      <c r="AD1811" s="9" t="s">
        <v>97</v>
      </c>
      <c r="AE1811" s="9" t="s">
        <v>72</v>
      </c>
      <c r="AF1811" s="5">
        <v>1</v>
      </c>
      <c r="AG1811" s="10">
        <f>VLOOKUP(B1811,[1]NPRS!$A$29:$O$1904,10,FALSE)</f>
        <v>0</v>
      </c>
      <c r="AH1811" s="5" t="s">
        <v>1728</v>
      </c>
      <c r="AI1811" s="6" t="str">
        <f>IF(VLOOKUP(B1811,'[1]intensive 2019'!$A$2:$E$145,1,TRUE)=B1811,"Y","N")</f>
        <v>N</v>
      </c>
      <c r="AJ1811" s="6" t="s">
        <v>50</v>
      </c>
      <c r="AL1811" s="6" t="s">
        <v>50</v>
      </c>
      <c r="AM1811" s="6" t="s">
        <v>50</v>
      </c>
      <c r="AN1811" s="6" t="s">
        <v>50</v>
      </c>
      <c r="AO1811" s="6" t="s">
        <v>50</v>
      </c>
      <c r="AP1811" s="6" t="s">
        <v>50</v>
      </c>
    </row>
    <row r="1812" spans="1:42" hidden="1">
      <c r="A1812" s="5">
        <v>1811</v>
      </c>
      <c r="B1812" s="5" t="s">
        <v>3202</v>
      </c>
      <c r="C1812" s="6" t="str">
        <f>IF(VLOOKUP(B1812,'[1]Current Slope List'!$A$29:$M$1904,1,FALSE)=B1812,"Y","N")</f>
        <v>Y</v>
      </c>
      <c r="D1812" s="5" t="str">
        <f>VLOOKUP(B1812,'[1]Current Slope List'!$A$29:$M$1904,2,FALSE)</f>
        <v>11SW-A/R1137</v>
      </c>
      <c r="E1812" s="5">
        <f>VLOOKUP(B1812,'[1]Current Slope List'!$A$29:$M$1904,3,FALSE)</f>
        <v>0</v>
      </c>
      <c r="F1812" s="6" t="str">
        <f t="shared" si="56"/>
        <v>WHOLE</v>
      </c>
      <c r="G1812" s="6" t="str">
        <f>VLOOKUP(B1812,'[1]Current Slope List'!$A$29:$M$1904,4,FALSE)</f>
        <v>WS&amp;L</v>
      </c>
      <c r="H1812" s="6" t="str">
        <f>VLOOKUP(B1812,'[1]Current Slope List'!$A$29:$M$1904,5,FALSE)</f>
        <v>W</v>
      </c>
      <c r="I1812" s="6" t="s">
        <v>3028</v>
      </c>
      <c r="K1812" s="6" t="str">
        <f>VLOOKUP(B1812,'[1]Current Slope List'!$A$29:$M$1904,11,FALSE)</f>
        <v>SheungWan_SaiYingPun</v>
      </c>
      <c r="L1812" s="5" t="s">
        <v>3203</v>
      </c>
      <c r="M1812" s="5" t="s">
        <v>3204</v>
      </c>
      <c r="N1812" s="5" t="s">
        <v>1851</v>
      </c>
      <c r="O1812" s="7" t="s">
        <v>46</v>
      </c>
      <c r="P1812" s="6" t="s">
        <v>49</v>
      </c>
      <c r="Q1812" s="6" t="s">
        <v>49</v>
      </c>
      <c r="R1812" s="6" t="s">
        <v>49</v>
      </c>
      <c r="S1812" s="6" t="s">
        <v>49</v>
      </c>
      <c r="T1812" s="6" t="s">
        <v>49</v>
      </c>
      <c r="U1812" s="6" t="s">
        <v>49</v>
      </c>
      <c r="V1812" s="6" t="s">
        <v>49</v>
      </c>
      <c r="W1812" s="6" t="s">
        <v>49</v>
      </c>
      <c r="X1812" s="6" t="s">
        <v>49</v>
      </c>
      <c r="Y1812" s="6" t="s">
        <v>49</v>
      </c>
      <c r="Z1812" s="6" t="s">
        <v>49</v>
      </c>
      <c r="AA1812" s="9" t="s">
        <v>270</v>
      </c>
      <c r="AB1812" s="9" t="s">
        <v>296</v>
      </c>
      <c r="AC1812" s="9" t="s">
        <v>71</v>
      </c>
      <c r="AD1812" s="9" t="s">
        <v>187</v>
      </c>
      <c r="AE1812" s="9" t="s">
        <v>72</v>
      </c>
      <c r="AF1812" s="5">
        <v>2</v>
      </c>
      <c r="AG1812" s="10">
        <f>VLOOKUP(B1812,[1]NPRS!$A$29:$O$1904,10,FALSE)</f>
        <v>2061.25</v>
      </c>
      <c r="AH1812" s="5" t="s">
        <v>1728</v>
      </c>
      <c r="AI1812" s="6" t="str">
        <f>IF(VLOOKUP(B1812,'[1]intensive 2019'!$A$2:$E$145,1,TRUE)=B1812,"Y","N")</f>
        <v>N</v>
      </c>
      <c r="AJ1812" s="6" t="s">
        <v>50</v>
      </c>
      <c r="AL1812" s="6" t="s">
        <v>50</v>
      </c>
      <c r="AM1812" s="6" t="s">
        <v>50</v>
      </c>
      <c r="AN1812" s="6" t="s">
        <v>50</v>
      </c>
      <c r="AO1812" s="6" t="s">
        <v>50</v>
      </c>
      <c r="AP1812" s="6" t="s">
        <v>50</v>
      </c>
    </row>
    <row r="1813" spans="1:42" hidden="1">
      <c r="A1813" s="5">
        <v>1812</v>
      </c>
      <c r="B1813" s="5" t="s">
        <v>3205</v>
      </c>
      <c r="C1813" s="6" t="str">
        <f>IF(VLOOKUP(B1813,'[1]Current Slope List'!$A$29:$M$1904,1,FALSE)=B1813,"Y","N")</f>
        <v>Y</v>
      </c>
      <c r="D1813" s="5" t="str">
        <f>VLOOKUP(B1813,'[1]Current Slope List'!$A$29:$M$1904,2,FALSE)</f>
        <v>11SW-A/R513</v>
      </c>
      <c r="E1813" s="5">
        <f>VLOOKUP(B1813,'[1]Current Slope List'!$A$29:$M$1904,3,FALSE)</f>
        <v>0</v>
      </c>
      <c r="F1813" s="6" t="str">
        <f t="shared" si="56"/>
        <v>WHOLE</v>
      </c>
      <c r="G1813" s="6" t="str">
        <f>VLOOKUP(B1813,'[1]Current Slope List'!$A$29:$M$1904,4,FALSE)</f>
        <v>WS&amp;L</v>
      </c>
      <c r="H1813" s="6" t="str">
        <f>VLOOKUP(B1813,'[1]Current Slope List'!$A$29:$M$1904,5,FALSE)</f>
        <v>W</v>
      </c>
      <c r="I1813" s="6" t="s">
        <v>3028</v>
      </c>
      <c r="K1813" s="6" t="str">
        <f>VLOOKUP(B1813,'[1]Current Slope List'!$A$29:$M$1904,11,FALSE)</f>
        <v>SheungWan_SaiYingPun</v>
      </c>
      <c r="L1813" s="5" t="s">
        <v>3203</v>
      </c>
      <c r="M1813" s="5" t="s">
        <v>3204</v>
      </c>
      <c r="N1813" s="5" t="s">
        <v>1851</v>
      </c>
      <c r="O1813" s="7" t="s">
        <v>46</v>
      </c>
      <c r="P1813" s="6" t="s">
        <v>49</v>
      </c>
      <c r="Q1813" s="6" t="s">
        <v>49</v>
      </c>
      <c r="R1813" s="6" t="s">
        <v>49</v>
      </c>
      <c r="S1813" s="6" t="s">
        <v>49</v>
      </c>
      <c r="T1813" s="6" t="s">
        <v>49</v>
      </c>
      <c r="U1813" s="6" t="s">
        <v>49</v>
      </c>
      <c r="V1813" s="6" t="s">
        <v>49</v>
      </c>
      <c r="W1813" s="6" t="s">
        <v>49</v>
      </c>
      <c r="X1813" s="6" t="s">
        <v>49</v>
      </c>
      <c r="Y1813" s="6" t="s">
        <v>49</v>
      </c>
      <c r="Z1813" s="6" t="s">
        <v>49</v>
      </c>
      <c r="AA1813" s="9">
        <v>5.2</v>
      </c>
      <c r="AB1813" s="9" t="s">
        <v>670</v>
      </c>
      <c r="AC1813" s="9" t="s">
        <v>121</v>
      </c>
      <c r="AD1813" s="9" t="s">
        <v>56</v>
      </c>
      <c r="AE1813" s="9" t="s">
        <v>72</v>
      </c>
      <c r="AF1813" s="5">
        <v>1</v>
      </c>
      <c r="AG1813" s="10">
        <f>VLOOKUP(B1813,[1]NPRS!$A$29:$O$1904,10,FALSE)</f>
        <v>4.8099999999999996</v>
      </c>
      <c r="AH1813" s="5" t="s">
        <v>1728</v>
      </c>
      <c r="AI1813" s="6" t="str">
        <f>IF(VLOOKUP(B1813,'[1]intensive 2019'!$A$2:$E$145,1,TRUE)=B1813,"Y","N")</f>
        <v>N</v>
      </c>
      <c r="AJ1813" s="6" t="s">
        <v>50</v>
      </c>
      <c r="AL1813" s="6" t="s">
        <v>50</v>
      </c>
      <c r="AM1813" s="6" t="s">
        <v>50</v>
      </c>
      <c r="AN1813" s="6" t="s">
        <v>50</v>
      </c>
      <c r="AO1813" s="6" t="s">
        <v>50</v>
      </c>
      <c r="AP1813" s="6" t="s">
        <v>50</v>
      </c>
    </row>
    <row r="1814" spans="1:42" hidden="1">
      <c r="A1814" s="5">
        <v>1813</v>
      </c>
      <c r="B1814" s="5" t="s">
        <v>3206</v>
      </c>
      <c r="C1814" s="6" t="str">
        <f>IF(VLOOKUP(B1814,'[1]Current Slope List'!$A$29:$M$1904,1,FALSE)=B1814,"Y","N")</f>
        <v>Y</v>
      </c>
      <c r="D1814" s="5" t="str">
        <f>VLOOKUP(B1814,'[1]Current Slope List'!$A$29:$M$1904,2,FALSE)</f>
        <v>11SW-D/C1714</v>
      </c>
      <c r="E1814" s="5">
        <f>VLOOKUP(B1814,'[1]Current Slope List'!$A$29:$M$1904,3,FALSE)</f>
        <v>0</v>
      </c>
      <c r="F1814" s="6" t="str">
        <f t="shared" si="56"/>
        <v>WHOLE</v>
      </c>
      <c r="G1814" s="6" t="str">
        <f>VLOOKUP(B1814,'[1]Current Slope List'!$A$29:$M$1904,4,FALSE)</f>
        <v>CP,ML&amp;Wch</v>
      </c>
      <c r="H1814" s="6" t="str">
        <f>VLOOKUP(B1814,'[1]Current Slope List'!$A$29:$M$1904,5,FALSE)</f>
        <v>Wch-N</v>
      </c>
      <c r="I1814" s="6" t="s">
        <v>3207</v>
      </c>
      <c r="K1814" s="6">
        <f>VLOOKUP(B1814,'[1]Current Slope List'!$A$29:$M$1904,11,FALSE)</f>
        <v>0</v>
      </c>
      <c r="L1814" s="5" t="s">
        <v>1869</v>
      </c>
      <c r="M1814" s="5" t="s">
        <v>3208</v>
      </c>
      <c r="N1814" s="5" t="s">
        <v>1851</v>
      </c>
      <c r="O1814" s="7" t="s">
        <v>46</v>
      </c>
      <c r="P1814" s="7">
        <v>55</v>
      </c>
      <c r="Q1814" s="7">
        <v>6</v>
      </c>
      <c r="R1814" s="7">
        <v>10</v>
      </c>
      <c r="S1814" s="7">
        <f t="shared" si="57"/>
        <v>60</v>
      </c>
      <c r="T1814" s="17">
        <v>0</v>
      </c>
      <c r="U1814" s="17">
        <v>0</v>
      </c>
      <c r="V1814" s="17">
        <v>0</v>
      </c>
      <c r="W1814" s="17">
        <v>0</v>
      </c>
      <c r="X1814" s="17">
        <v>1</v>
      </c>
      <c r="Y1814" s="6" t="s">
        <v>61</v>
      </c>
      <c r="Z1814" s="6" t="s">
        <v>72</v>
      </c>
      <c r="AA1814" s="9" t="s">
        <v>116</v>
      </c>
      <c r="AB1814" s="9" t="s">
        <v>116</v>
      </c>
      <c r="AC1814" s="9" t="s">
        <v>116</v>
      </c>
      <c r="AD1814" s="9" t="s">
        <v>116</v>
      </c>
      <c r="AE1814" s="9" t="s">
        <v>49</v>
      </c>
      <c r="AF1814" s="5">
        <v>1</v>
      </c>
      <c r="AG1814" s="10">
        <f>VLOOKUP(B1814,[1]NPRS!$A$29:$O$1904,10,FALSE)</f>
        <v>0</v>
      </c>
      <c r="AH1814" s="5" t="s">
        <v>1698</v>
      </c>
      <c r="AI1814" s="6" t="str">
        <f>IF(VLOOKUP(B1814,'[1]intensive 2019'!$A$2:$E$145,1,TRUE)=B1814,"Y","N")</f>
        <v>N</v>
      </c>
      <c r="AJ1814" s="6" t="s">
        <v>50</v>
      </c>
      <c r="AK1814" s="5">
        <v>4</v>
      </c>
      <c r="AL1814" s="6" t="s">
        <v>50</v>
      </c>
      <c r="AM1814" s="6" t="s">
        <v>50</v>
      </c>
      <c r="AN1814" s="6" t="s">
        <v>50</v>
      </c>
      <c r="AO1814" s="6" t="s">
        <v>50</v>
      </c>
      <c r="AP1814" s="6" t="s">
        <v>50</v>
      </c>
    </row>
    <row r="1815" spans="1:42" hidden="1">
      <c r="A1815" s="5">
        <v>1814</v>
      </c>
      <c r="B1815" s="5" t="s">
        <v>3209</v>
      </c>
      <c r="C1815" s="6" t="str">
        <f>IF(VLOOKUP(B1815,'[1]Current Slope List'!$A$29:$M$1904,1,FALSE)=B1815,"Y","N")</f>
        <v>Y</v>
      </c>
      <c r="D1815" s="5" t="str">
        <f>VLOOKUP(B1815,'[1]Current Slope List'!$A$29:$M$1904,2,FALSE)</f>
        <v>11SW-D/C2185</v>
      </c>
      <c r="E1815" s="5">
        <f>VLOOKUP(B1815,'[1]Current Slope List'!$A$29:$M$1904,3,FALSE)</f>
        <v>0</v>
      </c>
      <c r="F1815" s="6" t="str">
        <f t="shared" si="56"/>
        <v>WHOLE</v>
      </c>
      <c r="G1815" s="6" t="str">
        <f>VLOOKUP(B1815,'[1]Current Slope List'!$A$29:$M$1904,4,FALSE)</f>
        <v>CP,ML&amp;Wch</v>
      </c>
      <c r="H1815" s="6" t="str">
        <f>VLOOKUP(B1815,'[1]Current Slope List'!$A$29:$M$1904,5,FALSE)</f>
        <v>Wch-N</v>
      </c>
      <c r="I1815" s="6" t="s">
        <v>3207</v>
      </c>
      <c r="K1815" s="6">
        <f>VLOOKUP(B1815,'[1]Current Slope List'!$A$29:$M$1904,11,FALSE)</f>
        <v>0</v>
      </c>
      <c r="L1815" s="5" t="s">
        <v>1869</v>
      </c>
      <c r="M1815" s="5" t="s">
        <v>3208</v>
      </c>
      <c r="N1815" s="5" t="s">
        <v>1851</v>
      </c>
      <c r="O1815" s="7" t="s">
        <v>46</v>
      </c>
      <c r="P1815" s="7">
        <v>60</v>
      </c>
      <c r="Q1815" s="7">
        <v>4.5999999999999996</v>
      </c>
      <c r="R1815" s="7">
        <v>15</v>
      </c>
      <c r="S1815" s="7">
        <f t="shared" si="57"/>
        <v>69</v>
      </c>
      <c r="T1815" s="17">
        <v>0</v>
      </c>
      <c r="U1815" s="17">
        <v>0.6</v>
      </c>
      <c r="V1815" s="17">
        <v>0.4</v>
      </c>
      <c r="W1815" s="17">
        <v>0</v>
      </c>
      <c r="X1815" s="17">
        <v>0</v>
      </c>
      <c r="Y1815" s="6" t="s">
        <v>61</v>
      </c>
      <c r="Z1815" s="6" t="s">
        <v>72</v>
      </c>
      <c r="AA1815" s="9" t="s">
        <v>116</v>
      </c>
      <c r="AB1815" s="9" t="s">
        <v>116</v>
      </c>
      <c r="AC1815" s="9" t="s">
        <v>116</v>
      </c>
      <c r="AD1815" s="9" t="s">
        <v>116</v>
      </c>
      <c r="AE1815" s="9" t="s">
        <v>49</v>
      </c>
      <c r="AF1815" s="5">
        <v>3</v>
      </c>
      <c r="AG1815" s="10">
        <f>VLOOKUP(B1815,[1]NPRS!$A$29:$O$1904,10,FALSE)</f>
        <v>0.23</v>
      </c>
      <c r="AH1815" s="5" t="s">
        <v>1698</v>
      </c>
      <c r="AI1815" s="6" t="str">
        <f>IF(VLOOKUP(B1815,'[1]intensive 2019'!$A$2:$E$145,1,TRUE)=B1815,"Y","N")</f>
        <v>N</v>
      </c>
      <c r="AJ1815" s="6" t="s">
        <v>50</v>
      </c>
      <c r="AK1815" s="5">
        <v>2</v>
      </c>
      <c r="AL1815" s="6" t="s">
        <v>50</v>
      </c>
      <c r="AM1815" s="6" t="s">
        <v>50</v>
      </c>
      <c r="AN1815" s="6" t="s">
        <v>50</v>
      </c>
      <c r="AO1815" s="6" t="s">
        <v>50</v>
      </c>
      <c r="AP1815" s="6" t="s">
        <v>50</v>
      </c>
    </row>
    <row r="1816" spans="1:42" hidden="1">
      <c r="A1816" s="5">
        <v>1815</v>
      </c>
      <c r="B1816" s="5" t="s">
        <v>3210</v>
      </c>
      <c r="C1816" s="6" t="str">
        <f>IF(VLOOKUP(B1816,'[1]Current Slope List'!$A$29:$M$1904,1,FALSE)=B1816,"Y","N")</f>
        <v>Y</v>
      </c>
      <c r="D1816" s="5" t="str">
        <f>VLOOKUP(B1816,'[1]Current Slope List'!$A$29:$M$1904,2,FALSE)</f>
        <v>11SW-D/FR522</v>
      </c>
      <c r="E1816" s="5">
        <f>VLOOKUP(B1816,'[1]Current Slope List'!$A$29:$M$1904,3,FALSE)</f>
        <v>0</v>
      </c>
      <c r="F1816" s="6" t="str">
        <f t="shared" si="56"/>
        <v>WHOLE</v>
      </c>
      <c r="G1816" s="6" t="str">
        <f>VLOOKUP(B1816,'[1]Current Slope List'!$A$29:$M$1904,4,FALSE)</f>
        <v>CP,ML&amp;Wch</v>
      </c>
      <c r="H1816" s="6" t="str">
        <f>VLOOKUP(B1816,'[1]Current Slope List'!$A$29:$M$1904,5,FALSE)</f>
        <v>Wch-N</v>
      </c>
      <c r="I1816" s="6" t="s">
        <v>3207</v>
      </c>
      <c r="K1816" s="6">
        <f>VLOOKUP(B1816,'[1]Current Slope List'!$A$29:$M$1904,11,FALSE)</f>
        <v>0</v>
      </c>
      <c r="L1816" s="5" t="s">
        <v>1869</v>
      </c>
      <c r="M1816" s="5" t="s">
        <v>3208</v>
      </c>
      <c r="N1816" s="5" t="s">
        <v>1851</v>
      </c>
      <c r="O1816" s="7" t="s">
        <v>46</v>
      </c>
      <c r="P1816" s="7">
        <v>40</v>
      </c>
      <c r="Q1816" s="7">
        <v>2</v>
      </c>
      <c r="R1816" s="7">
        <v>20</v>
      </c>
      <c r="S1816" s="7">
        <f t="shared" si="57"/>
        <v>40</v>
      </c>
      <c r="T1816" s="17">
        <v>0</v>
      </c>
      <c r="U1816" s="17">
        <v>1</v>
      </c>
      <c r="V1816" s="17">
        <v>0</v>
      </c>
      <c r="W1816" s="17">
        <v>0</v>
      </c>
      <c r="X1816" s="17">
        <v>0</v>
      </c>
      <c r="Y1816" s="6" t="s">
        <v>61</v>
      </c>
      <c r="Z1816" s="6" t="s">
        <v>62</v>
      </c>
      <c r="AA1816" s="9" t="s">
        <v>3157</v>
      </c>
      <c r="AB1816" s="9">
        <v>20</v>
      </c>
      <c r="AC1816" s="9" t="s">
        <v>121</v>
      </c>
      <c r="AD1816" s="9" t="s">
        <v>79</v>
      </c>
      <c r="AE1816" s="9" t="s">
        <v>72</v>
      </c>
      <c r="AF1816" s="5">
        <v>1</v>
      </c>
      <c r="AG1816" s="10">
        <f>VLOOKUP(B1816,[1]NPRS!$A$29:$O$1904,10,FALSE)</f>
        <v>0</v>
      </c>
      <c r="AH1816" s="5" t="s">
        <v>1698</v>
      </c>
      <c r="AI1816" s="6" t="str">
        <f>IF(VLOOKUP(B1816,'[1]intensive 2019'!$A$2:$E$145,1,TRUE)=B1816,"Y","N")</f>
        <v>N</v>
      </c>
      <c r="AJ1816" s="6" t="s">
        <v>50</v>
      </c>
      <c r="AK1816" s="5">
        <v>0</v>
      </c>
      <c r="AL1816" s="6" t="s">
        <v>50</v>
      </c>
      <c r="AM1816" s="6" t="s">
        <v>50</v>
      </c>
      <c r="AN1816" s="6" t="s">
        <v>50</v>
      </c>
      <c r="AO1816" s="6" t="s">
        <v>50</v>
      </c>
      <c r="AP1816" s="6" t="s">
        <v>50</v>
      </c>
    </row>
    <row r="1817" spans="1:42" hidden="1">
      <c r="A1817" s="5">
        <v>1816</v>
      </c>
      <c r="B1817" s="5" t="s">
        <v>3211</v>
      </c>
      <c r="C1817" s="6" t="str">
        <f>IF(VLOOKUP(B1817,'[1]Current Slope List'!$A$29:$M$1904,1,FALSE)=B1817,"Y","N")</f>
        <v>Y</v>
      </c>
      <c r="D1817" s="5" t="str">
        <f>VLOOKUP(B1817,'[1]Current Slope List'!$A$29:$M$1904,2,FALSE)</f>
        <v>11SW-D/R960</v>
      </c>
      <c r="E1817" s="5">
        <f>VLOOKUP(B1817,'[1]Current Slope List'!$A$29:$M$1904,3,FALSE)</f>
        <v>0</v>
      </c>
      <c r="F1817" s="6" t="str">
        <f t="shared" si="56"/>
        <v>WHOLE</v>
      </c>
      <c r="G1817" s="6" t="str">
        <f>VLOOKUP(B1817,'[1]Current Slope List'!$A$29:$M$1904,4,FALSE)</f>
        <v>CP,ML&amp;Wch</v>
      </c>
      <c r="H1817" s="6" t="str">
        <f>VLOOKUP(B1817,'[1]Current Slope List'!$A$29:$M$1904,5,FALSE)</f>
        <v>Wch-N</v>
      </c>
      <c r="I1817" s="6" t="s">
        <v>3207</v>
      </c>
      <c r="K1817" s="6">
        <f>VLOOKUP(B1817,'[1]Current Slope List'!$A$29:$M$1904,11,FALSE)</f>
        <v>0</v>
      </c>
      <c r="L1817" s="5" t="s">
        <v>1869</v>
      </c>
      <c r="M1817" s="5" t="s">
        <v>3208</v>
      </c>
      <c r="N1817" s="5" t="s">
        <v>1851</v>
      </c>
      <c r="O1817" s="7" t="s">
        <v>46</v>
      </c>
      <c r="P1817" s="6" t="s">
        <v>49</v>
      </c>
      <c r="Q1817" s="6" t="s">
        <v>49</v>
      </c>
      <c r="R1817" s="6" t="s">
        <v>49</v>
      </c>
      <c r="S1817" s="6" t="s">
        <v>49</v>
      </c>
      <c r="T1817" s="6" t="s">
        <v>49</v>
      </c>
      <c r="U1817" s="6" t="s">
        <v>49</v>
      </c>
      <c r="V1817" s="6" t="s">
        <v>49</v>
      </c>
      <c r="W1817" s="6" t="s">
        <v>49</v>
      </c>
      <c r="X1817" s="6" t="s">
        <v>49</v>
      </c>
      <c r="Y1817" s="6" t="s">
        <v>49</v>
      </c>
      <c r="Z1817" s="6" t="s">
        <v>49</v>
      </c>
      <c r="AA1817" s="9" t="s">
        <v>69</v>
      </c>
      <c r="AB1817" s="9">
        <v>22</v>
      </c>
      <c r="AC1817" s="9" t="s">
        <v>121</v>
      </c>
      <c r="AD1817" s="9" t="s">
        <v>56</v>
      </c>
      <c r="AE1817" s="9" t="s">
        <v>72</v>
      </c>
      <c r="AF1817" s="5">
        <v>1</v>
      </c>
      <c r="AG1817" s="10">
        <f>VLOOKUP(B1817,[1]NPRS!$A$29:$O$1904,10,FALSE)</f>
        <v>0.3</v>
      </c>
      <c r="AH1817" s="5" t="s">
        <v>1728</v>
      </c>
      <c r="AI1817" s="6" t="str">
        <f>IF(VLOOKUP(B1817,'[1]intensive 2019'!$A$2:$E$145,1,TRUE)=B1817,"Y","N")</f>
        <v>N</v>
      </c>
      <c r="AJ1817" s="6" t="s">
        <v>50</v>
      </c>
      <c r="AL1817" s="6" t="s">
        <v>50</v>
      </c>
      <c r="AM1817" s="6" t="s">
        <v>50</v>
      </c>
      <c r="AN1817" s="6" t="s">
        <v>50</v>
      </c>
      <c r="AO1817" s="6" t="s">
        <v>50</v>
      </c>
      <c r="AP1817" s="6" t="s">
        <v>50</v>
      </c>
    </row>
    <row r="1818" spans="1:42" hidden="1">
      <c r="A1818" s="5">
        <v>1817</v>
      </c>
      <c r="B1818" s="5" t="s">
        <v>3212</v>
      </c>
      <c r="C1818" s="6" t="str">
        <f>IF(VLOOKUP(B1818,'[1]Current Slope List'!$A$29:$M$1904,1,FALSE)=B1818,"Y","N")</f>
        <v>Y</v>
      </c>
      <c r="D1818" s="5" t="str">
        <f>VLOOKUP(B1818,'[1]Current Slope List'!$A$29:$M$1904,2,FALSE)</f>
        <v>11SW-D/C655</v>
      </c>
      <c r="E1818" s="5" t="str">
        <f>VLOOKUP(B1818,'[1]Current Slope List'!$A$29:$M$1904,3,FALSE)</f>
        <v>1,2</v>
      </c>
      <c r="F1818" s="6" t="str">
        <f t="shared" si="56"/>
        <v>1,2</v>
      </c>
      <c r="G1818" s="6" t="str">
        <f>VLOOKUP(B1818,'[1]Current Slope List'!$A$29:$M$1904,4,FALSE)</f>
        <v>CP,ML&amp;Wch</v>
      </c>
      <c r="H1818" s="6" t="str">
        <f>VLOOKUP(B1818,'[1]Current Slope List'!$A$29:$M$1904,5,FALSE)</f>
        <v>Wch-S</v>
      </c>
      <c r="I1818" s="6" t="s">
        <v>3207</v>
      </c>
      <c r="K1818" s="6">
        <f>VLOOKUP(B1818,'[1]Current Slope List'!$A$29:$M$1904,11,FALSE)</f>
        <v>0</v>
      </c>
      <c r="L1818" s="5" t="s">
        <v>3213</v>
      </c>
      <c r="M1818" s="5" t="s">
        <v>3214</v>
      </c>
      <c r="N1818" s="5" t="s">
        <v>2065</v>
      </c>
      <c r="O1818" s="7" t="s">
        <v>46</v>
      </c>
      <c r="P1818" s="7">
        <v>45</v>
      </c>
      <c r="Q1818" s="7">
        <v>12</v>
      </c>
      <c r="R1818" s="7">
        <v>65</v>
      </c>
      <c r="S1818" s="7">
        <f t="shared" si="57"/>
        <v>780</v>
      </c>
      <c r="T1818" s="17">
        <v>0</v>
      </c>
      <c r="U1818" s="17">
        <v>0</v>
      </c>
      <c r="V1818" s="17">
        <v>0</v>
      </c>
      <c r="W1818" s="17">
        <v>1</v>
      </c>
      <c r="X1818" s="17">
        <v>0</v>
      </c>
      <c r="Y1818" s="6" t="s">
        <v>61</v>
      </c>
      <c r="Z1818" s="6" t="s">
        <v>62</v>
      </c>
      <c r="AA1818" s="9" t="s">
        <v>116</v>
      </c>
      <c r="AB1818" s="9" t="s">
        <v>116</v>
      </c>
      <c r="AC1818" s="9" t="s">
        <v>116</v>
      </c>
      <c r="AD1818" s="9" t="s">
        <v>116</v>
      </c>
      <c r="AE1818" s="9" t="s">
        <v>49</v>
      </c>
      <c r="AF1818" s="5">
        <v>1</v>
      </c>
      <c r="AG1818" s="10">
        <f>VLOOKUP(B1818,[1]NPRS!$A$29:$O$1904,10,FALSE)</f>
        <v>1.72</v>
      </c>
      <c r="AH1818" s="5" t="s">
        <v>1698</v>
      </c>
      <c r="AI1818" s="6" t="str">
        <f>IF(VLOOKUP(B1818,'[1]intensive 2019'!$A$2:$E$145,1,TRUE)=B1818,"Y","N")</f>
        <v>N</v>
      </c>
      <c r="AJ1818" s="6" t="s">
        <v>50</v>
      </c>
      <c r="AK1818" s="5">
        <v>27</v>
      </c>
      <c r="AL1818" s="6" t="s">
        <v>50</v>
      </c>
      <c r="AM1818" s="6" t="s">
        <v>50</v>
      </c>
      <c r="AN1818" s="6" t="s">
        <v>50</v>
      </c>
      <c r="AO1818" s="6" t="s">
        <v>50</v>
      </c>
      <c r="AP1818" s="6" t="s">
        <v>50</v>
      </c>
    </row>
    <row r="1819" spans="1:42" hidden="1">
      <c r="A1819" s="5">
        <v>1818</v>
      </c>
      <c r="B1819" s="5" t="s">
        <v>3215</v>
      </c>
      <c r="C1819" s="6" t="str">
        <f>IF(VLOOKUP(B1819,'[1]Current Slope List'!$A$29:$M$1904,1,FALSE)=B1819,"Y","N")</f>
        <v>Y</v>
      </c>
      <c r="D1819" s="5" t="str">
        <f>VLOOKUP(B1819,'[1]Current Slope List'!$A$29:$M$1904,2,FALSE)</f>
        <v>11SW-B/C32</v>
      </c>
      <c r="E1819" s="5">
        <f>VLOOKUP(B1819,'[1]Current Slope List'!$A$29:$M$1904,3,FALSE)</f>
        <v>0</v>
      </c>
      <c r="F1819" s="6" t="str">
        <f t="shared" si="56"/>
        <v>WHOLE</v>
      </c>
      <c r="G1819" s="6" t="str">
        <f>VLOOKUP(B1819,'[1]Current Slope List'!$A$29:$M$1904,4,FALSE)</f>
        <v>CP,ML&amp;Wch</v>
      </c>
      <c r="H1819" s="6" t="str">
        <f>VLOOKUP(B1819,'[1]Current Slope List'!$A$29:$M$1904,5,FALSE)</f>
        <v>Wch-S</v>
      </c>
      <c r="I1819" s="6" t="s">
        <v>3207</v>
      </c>
      <c r="K1819" s="6" t="str">
        <f>VLOOKUP(B1819,'[1]Current Slope List'!$A$29:$M$1904,11,FALSE)</f>
        <v>WanChai-North</v>
      </c>
      <c r="L1819" s="5" t="s">
        <v>3216</v>
      </c>
      <c r="M1819" s="5" t="s">
        <v>3217</v>
      </c>
      <c r="N1819" s="5" t="s">
        <v>1697</v>
      </c>
      <c r="O1819" s="7" t="s">
        <v>46</v>
      </c>
      <c r="P1819" s="7">
        <v>70</v>
      </c>
      <c r="Q1819" s="7">
        <v>3.8</v>
      </c>
      <c r="R1819" s="7">
        <v>10</v>
      </c>
      <c r="S1819" s="7">
        <f t="shared" si="57"/>
        <v>38</v>
      </c>
      <c r="T1819" s="17">
        <v>1</v>
      </c>
      <c r="U1819" s="17">
        <v>0</v>
      </c>
      <c r="V1819" s="17">
        <v>0</v>
      </c>
      <c r="W1819" s="17">
        <v>0</v>
      </c>
      <c r="X1819" s="17">
        <v>0</v>
      </c>
      <c r="Y1819" s="6" t="s">
        <v>84</v>
      </c>
      <c r="Z1819" s="6" t="s">
        <v>62</v>
      </c>
      <c r="AA1819" s="9" t="s">
        <v>116</v>
      </c>
      <c r="AB1819" s="9" t="s">
        <v>116</v>
      </c>
      <c r="AC1819" s="9" t="s">
        <v>116</v>
      </c>
      <c r="AD1819" s="9" t="s">
        <v>116</v>
      </c>
      <c r="AE1819" s="9" t="s">
        <v>49</v>
      </c>
      <c r="AF1819" s="5">
        <v>1</v>
      </c>
      <c r="AG1819" s="10">
        <f>VLOOKUP(B1819,[1]NPRS!$A$29:$O$1904,10,FALSE)</f>
        <v>1.78</v>
      </c>
      <c r="AH1819" s="5" t="s">
        <v>1698</v>
      </c>
      <c r="AI1819" s="6" t="str">
        <f>IF(VLOOKUP(B1819,'[1]intensive 2019'!$A$2:$E$145,1,TRUE)=B1819,"Y","N")</f>
        <v>N</v>
      </c>
      <c r="AJ1819" s="6" t="s">
        <v>50</v>
      </c>
      <c r="AK1819" s="5">
        <v>0</v>
      </c>
      <c r="AL1819" s="6" t="s">
        <v>50</v>
      </c>
      <c r="AM1819" s="6" t="s">
        <v>50</v>
      </c>
      <c r="AN1819" s="6" t="s">
        <v>50</v>
      </c>
      <c r="AO1819" s="6" t="s">
        <v>50</v>
      </c>
      <c r="AP1819" s="6" t="s">
        <v>50</v>
      </c>
    </row>
    <row r="1820" spans="1:42" hidden="1">
      <c r="A1820" s="5">
        <v>1819</v>
      </c>
      <c r="B1820" s="5" t="s">
        <v>3218</v>
      </c>
      <c r="C1820" s="6" t="str">
        <f>IF(VLOOKUP(B1820,'[1]Current Slope List'!$A$29:$M$1904,1,FALSE)=B1820,"Y","N")</f>
        <v>Y</v>
      </c>
      <c r="D1820" s="5" t="str">
        <f>VLOOKUP(B1820,'[1]Current Slope List'!$A$29:$M$1904,2,FALSE)</f>
        <v>11SW-B/CR33</v>
      </c>
      <c r="E1820" s="5">
        <f>VLOOKUP(B1820,'[1]Current Slope List'!$A$29:$M$1904,3,FALSE)</f>
        <v>1</v>
      </c>
      <c r="F1820" s="6">
        <f t="shared" si="56"/>
        <v>1</v>
      </c>
      <c r="G1820" s="6" t="str">
        <f>VLOOKUP(B1820,'[1]Current Slope List'!$A$29:$M$1904,4,FALSE)</f>
        <v>CP,ML&amp;Wch</v>
      </c>
      <c r="H1820" s="6" t="str">
        <f>VLOOKUP(B1820,'[1]Current Slope List'!$A$29:$M$1904,5,FALSE)</f>
        <v>Wch-S</v>
      </c>
      <c r="I1820" s="6" t="s">
        <v>3207</v>
      </c>
      <c r="K1820" s="6" t="str">
        <f>VLOOKUP(B1820,'[1]Current Slope List'!$A$29:$M$1904,11,FALSE)</f>
        <v>WanChai-North</v>
      </c>
      <c r="L1820" s="5" t="s">
        <v>3216</v>
      </c>
      <c r="M1820" s="5" t="s">
        <v>3217</v>
      </c>
      <c r="N1820" s="5" t="s">
        <v>1697</v>
      </c>
      <c r="O1820" s="7" t="s">
        <v>46</v>
      </c>
      <c r="P1820" s="7">
        <v>75</v>
      </c>
      <c r="Q1820" s="7">
        <v>10</v>
      </c>
      <c r="R1820" s="7">
        <v>20</v>
      </c>
      <c r="S1820" s="7">
        <f t="shared" si="57"/>
        <v>200</v>
      </c>
      <c r="T1820" s="17">
        <v>1</v>
      </c>
      <c r="U1820" s="17">
        <v>0</v>
      </c>
      <c r="V1820" s="17">
        <v>0</v>
      </c>
      <c r="W1820" s="17">
        <v>0</v>
      </c>
      <c r="X1820" s="17">
        <v>0</v>
      </c>
      <c r="Y1820" s="6" t="s">
        <v>84</v>
      </c>
      <c r="Z1820" s="6" t="s">
        <v>62</v>
      </c>
      <c r="AA1820" s="9" t="s">
        <v>3219</v>
      </c>
      <c r="AB1820" s="9" t="s">
        <v>2292</v>
      </c>
      <c r="AC1820" s="9" t="s">
        <v>128</v>
      </c>
      <c r="AD1820" s="9" t="s">
        <v>398</v>
      </c>
      <c r="AE1820" s="9" t="s">
        <v>319</v>
      </c>
      <c r="AF1820" s="5">
        <v>1</v>
      </c>
      <c r="AG1820" s="10">
        <f>VLOOKUP(B1820,[1]NPRS!$A$29:$O$1904,10,FALSE)</f>
        <v>267.32</v>
      </c>
      <c r="AH1820" s="5" t="s">
        <v>1698</v>
      </c>
      <c r="AI1820" s="6" t="str">
        <f>IF(VLOOKUP(B1820,'[1]intensive 2019'!$A$2:$E$145,1,TRUE)=B1820,"Y","N")</f>
        <v>N</v>
      </c>
      <c r="AJ1820" s="6" t="s">
        <v>50</v>
      </c>
      <c r="AK1820" s="5">
        <v>1</v>
      </c>
      <c r="AL1820" s="6" t="s">
        <v>50</v>
      </c>
      <c r="AM1820" s="6" t="s">
        <v>50</v>
      </c>
      <c r="AN1820" s="6" t="s">
        <v>50</v>
      </c>
      <c r="AO1820" s="6" t="s">
        <v>50</v>
      </c>
      <c r="AP1820" s="6" t="s">
        <v>50</v>
      </c>
    </row>
    <row r="1821" spans="1:42" hidden="1">
      <c r="A1821" s="5">
        <v>1820</v>
      </c>
      <c r="B1821" s="5" t="s">
        <v>3220</v>
      </c>
      <c r="C1821" s="6" t="str">
        <f>IF(VLOOKUP(B1821,'[1]Current Slope List'!$A$29:$M$1904,1,FALSE)=B1821,"Y","N")</f>
        <v>Y</v>
      </c>
      <c r="D1821" s="5" t="str">
        <f>VLOOKUP(B1821,'[1]Current Slope List'!$A$29:$M$1904,2,FALSE)</f>
        <v>11SW-B/C34</v>
      </c>
      <c r="E1821" s="5">
        <f>VLOOKUP(B1821,'[1]Current Slope List'!$A$29:$M$1904,3,FALSE)</f>
        <v>2</v>
      </c>
      <c r="F1821" s="6">
        <f t="shared" si="56"/>
        <v>2</v>
      </c>
      <c r="G1821" s="6" t="str">
        <f>VLOOKUP(B1821,'[1]Current Slope List'!$A$29:$M$1904,4,FALSE)</f>
        <v>CP,ML&amp;Wch</v>
      </c>
      <c r="H1821" s="6" t="str">
        <f>VLOOKUP(B1821,'[1]Current Slope List'!$A$29:$M$1904,5,FALSE)</f>
        <v>Wch-S</v>
      </c>
      <c r="I1821" s="6" t="s">
        <v>3207</v>
      </c>
      <c r="K1821" s="6" t="str">
        <f>VLOOKUP(B1821,'[1]Current Slope List'!$A$29:$M$1904,11,FALSE)</f>
        <v>WanChai-North</v>
      </c>
      <c r="L1821" s="5" t="s">
        <v>3216</v>
      </c>
      <c r="M1821" s="5" t="s">
        <v>3217</v>
      </c>
      <c r="N1821" s="5" t="s">
        <v>1697</v>
      </c>
      <c r="O1821" s="7" t="s">
        <v>46</v>
      </c>
      <c r="P1821" s="7">
        <v>60</v>
      </c>
      <c r="Q1821" s="7">
        <v>8.6</v>
      </c>
      <c r="R1821" s="7">
        <v>44</v>
      </c>
      <c r="S1821" s="7">
        <f t="shared" si="57"/>
        <v>378.4</v>
      </c>
      <c r="T1821" s="17">
        <v>0.5</v>
      </c>
      <c r="U1821" s="17">
        <v>0</v>
      </c>
      <c r="V1821" s="17">
        <v>0</v>
      </c>
      <c r="W1821" s="17">
        <v>0.5</v>
      </c>
      <c r="X1821" s="17">
        <v>0</v>
      </c>
      <c r="Y1821" s="6" t="s">
        <v>84</v>
      </c>
      <c r="Z1821" s="6" t="s">
        <v>72</v>
      </c>
      <c r="AA1821" s="9" t="s">
        <v>116</v>
      </c>
      <c r="AB1821" s="9" t="s">
        <v>116</v>
      </c>
      <c r="AC1821" s="9" t="s">
        <v>116</v>
      </c>
      <c r="AD1821" s="9" t="s">
        <v>116</v>
      </c>
      <c r="AE1821" s="9" t="s">
        <v>49</v>
      </c>
      <c r="AF1821" s="5">
        <v>1</v>
      </c>
      <c r="AG1821" s="10">
        <f>VLOOKUP(B1821,[1]NPRS!$A$29:$O$1904,10,FALSE)</f>
        <v>0.22</v>
      </c>
      <c r="AH1821" s="5" t="s">
        <v>1698</v>
      </c>
      <c r="AI1821" s="6" t="str">
        <f>IF(VLOOKUP(B1821,'[1]intensive 2019'!$A$2:$E$145,1,TRUE)=B1821,"Y","N")</f>
        <v>N</v>
      </c>
      <c r="AJ1821" s="6" t="s">
        <v>50</v>
      </c>
      <c r="AK1821" s="5">
        <v>0</v>
      </c>
      <c r="AL1821" s="6" t="s">
        <v>50</v>
      </c>
      <c r="AM1821" s="6" t="s">
        <v>50</v>
      </c>
      <c r="AN1821" s="6" t="s">
        <v>50</v>
      </c>
      <c r="AO1821" s="6" t="s">
        <v>50</v>
      </c>
      <c r="AP1821" s="6" t="s">
        <v>50</v>
      </c>
    </row>
    <row r="1822" spans="1:42" hidden="1">
      <c r="A1822" s="5">
        <v>1821</v>
      </c>
      <c r="B1822" s="5" t="s">
        <v>3221</v>
      </c>
      <c r="C1822" s="6" t="str">
        <f>IF(VLOOKUP(B1822,'[1]Current Slope List'!$A$29:$M$1904,1,FALSE)=B1822,"Y","N")</f>
        <v>Y</v>
      </c>
      <c r="D1822" s="5" t="str">
        <f>VLOOKUP(B1822,'[1]Current Slope List'!$A$29:$M$1904,2,FALSE)</f>
        <v>11SW-B/FR271</v>
      </c>
      <c r="E1822" s="5">
        <f>VLOOKUP(B1822,'[1]Current Slope List'!$A$29:$M$1904,3,FALSE)</f>
        <v>0</v>
      </c>
      <c r="F1822" s="6" t="str">
        <f t="shared" si="56"/>
        <v>WHOLE</v>
      </c>
      <c r="G1822" s="6" t="str">
        <f>VLOOKUP(B1822,'[1]Current Slope List'!$A$29:$M$1904,4,FALSE)</f>
        <v>CP,ML&amp;Wch</v>
      </c>
      <c r="H1822" s="6" t="str">
        <f>VLOOKUP(B1822,'[1]Current Slope List'!$A$29:$M$1904,5,FALSE)</f>
        <v>Wch-S</v>
      </c>
      <c r="I1822" s="6" t="s">
        <v>3207</v>
      </c>
      <c r="K1822" s="6" t="str">
        <f>VLOOKUP(B1822,'[1]Current Slope List'!$A$29:$M$1904,11,FALSE)</f>
        <v>WanChai-North</v>
      </c>
      <c r="L1822" s="5" t="s">
        <v>3216</v>
      </c>
      <c r="M1822" s="5" t="s">
        <v>3217</v>
      </c>
      <c r="N1822" s="5" t="s">
        <v>1697</v>
      </c>
      <c r="O1822" s="7" t="s">
        <v>46</v>
      </c>
      <c r="P1822" s="7">
        <v>25</v>
      </c>
      <c r="Q1822" s="7">
        <v>1</v>
      </c>
      <c r="R1822" s="7">
        <v>27</v>
      </c>
      <c r="S1822" s="7">
        <f t="shared" si="57"/>
        <v>27</v>
      </c>
      <c r="T1822" s="17">
        <v>0</v>
      </c>
      <c r="U1822" s="17">
        <v>0.75</v>
      </c>
      <c r="V1822" s="17">
        <v>0</v>
      </c>
      <c r="W1822" s="17">
        <v>0.15</v>
      </c>
      <c r="X1822" s="17">
        <v>0.1</v>
      </c>
      <c r="Y1822" s="6" t="s">
        <v>61</v>
      </c>
      <c r="Z1822" s="6" t="s">
        <v>62</v>
      </c>
      <c r="AA1822" s="9" t="s">
        <v>767</v>
      </c>
      <c r="AB1822" s="9" t="s">
        <v>369</v>
      </c>
      <c r="AC1822" s="9" t="s">
        <v>55</v>
      </c>
      <c r="AD1822" s="9" t="s">
        <v>56</v>
      </c>
      <c r="AE1822" s="9" t="s">
        <v>72</v>
      </c>
      <c r="AF1822" s="5">
        <v>2</v>
      </c>
      <c r="AG1822" s="10">
        <f>VLOOKUP(B1822,[1]NPRS!$A$29:$O$1904,10,FALSE)</f>
        <v>0</v>
      </c>
      <c r="AH1822" s="5" t="s">
        <v>1698</v>
      </c>
      <c r="AI1822" s="6" t="str">
        <f>IF(VLOOKUP(B1822,'[1]intensive 2019'!$A$2:$E$145,1,TRUE)=B1822,"Y","N")</f>
        <v>N</v>
      </c>
      <c r="AJ1822" s="6" t="s">
        <v>50</v>
      </c>
      <c r="AK1822" s="5">
        <v>5</v>
      </c>
      <c r="AL1822" s="6" t="s">
        <v>50</v>
      </c>
      <c r="AM1822" s="6" t="s">
        <v>50</v>
      </c>
      <c r="AN1822" s="6" t="s">
        <v>50</v>
      </c>
      <c r="AO1822" s="6" t="s">
        <v>50</v>
      </c>
      <c r="AP1822" s="6" t="s">
        <v>50</v>
      </c>
    </row>
    <row r="1823" spans="1:42" hidden="1">
      <c r="A1823" s="5">
        <v>1822</v>
      </c>
      <c r="B1823" s="5" t="s">
        <v>3222</v>
      </c>
      <c r="C1823" s="6" t="str">
        <f>IF(VLOOKUP(B1823,'[1]Current Slope List'!$A$29:$M$1904,1,FALSE)=B1823,"Y","N")</f>
        <v>Y</v>
      </c>
      <c r="D1823" s="5" t="str">
        <f>VLOOKUP(B1823,'[1]Current Slope List'!$A$29:$M$1904,2,FALSE)</f>
        <v>11SW-B/CR648</v>
      </c>
      <c r="E1823" s="5">
        <f>VLOOKUP(B1823,'[1]Current Slope List'!$A$29:$M$1904,3,FALSE)</f>
        <v>0</v>
      </c>
      <c r="F1823" s="6" t="str">
        <f t="shared" si="56"/>
        <v>WHOLE</v>
      </c>
      <c r="G1823" s="6" t="str">
        <f>VLOOKUP(B1823,'[1]Current Slope List'!$A$29:$M$1904,4,FALSE)</f>
        <v>CP,ML&amp;Wch</v>
      </c>
      <c r="H1823" s="6" t="str">
        <f>VLOOKUP(B1823,'[1]Current Slope List'!$A$29:$M$1904,5,FALSE)</f>
        <v>Wch-S</v>
      </c>
      <c r="I1823" s="6" t="s">
        <v>3207</v>
      </c>
      <c r="K1823" s="6" t="str">
        <f>VLOOKUP(B1823,'[1]Current Slope List'!$A$29:$M$1904,11,FALSE)</f>
        <v>WanChai-North</v>
      </c>
      <c r="L1823" s="5" t="s">
        <v>3216</v>
      </c>
      <c r="M1823" s="5" t="s">
        <v>3217</v>
      </c>
      <c r="N1823" s="5" t="s">
        <v>1697</v>
      </c>
      <c r="O1823" s="7" t="s">
        <v>46</v>
      </c>
      <c r="P1823" s="7">
        <v>80</v>
      </c>
      <c r="Q1823" s="7">
        <v>1.6</v>
      </c>
      <c r="R1823" s="7">
        <v>4.8</v>
      </c>
      <c r="S1823" s="7">
        <f t="shared" si="57"/>
        <v>7.68</v>
      </c>
      <c r="T1823" s="17">
        <v>1</v>
      </c>
      <c r="U1823" s="17">
        <v>0</v>
      </c>
      <c r="V1823" s="17">
        <v>0</v>
      </c>
      <c r="W1823" s="17">
        <v>0</v>
      </c>
      <c r="X1823" s="17">
        <v>0</v>
      </c>
      <c r="Y1823" s="6" t="s">
        <v>84</v>
      </c>
      <c r="Z1823" s="6" t="s">
        <v>62</v>
      </c>
      <c r="AA1823" s="9" t="s">
        <v>3223</v>
      </c>
      <c r="AB1823" s="9" t="s">
        <v>3224</v>
      </c>
      <c r="AC1823" s="9" t="s">
        <v>128</v>
      </c>
      <c r="AD1823" s="9" t="s">
        <v>389</v>
      </c>
      <c r="AE1823" s="9" t="s">
        <v>3225</v>
      </c>
      <c r="AF1823" s="5">
        <v>1</v>
      </c>
      <c r="AG1823" s="10">
        <f>VLOOKUP(B1823,[1]NPRS!$A$29:$O$1904,10,FALSE)</f>
        <v>3740.05</v>
      </c>
      <c r="AH1823" s="5" t="s">
        <v>1698</v>
      </c>
      <c r="AI1823" s="6" t="str">
        <f>IF(VLOOKUP(B1823,'[1]intensive 2019'!$A$2:$E$145,1,TRUE)=B1823,"Y","N")</f>
        <v>N</v>
      </c>
      <c r="AJ1823" s="6" t="s">
        <v>50</v>
      </c>
      <c r="AK1823" s="5">
        <v>1</v>
      </c>
      <c r="AL1823" s="6" t="s">
        <v>50</v>
      </c>
      <c r="AM1823" s="6" t="s">
        <v>50</v>
      </c>
      <c r="AN1823" s="6" t="s">
        <v>50</v>
      </c>
      <c r="AO1823" s="6" t="s">
        <v>50</v>
      </c>
      <c r="AP1823" s="6" t="s">
        <v>50</v>
      </c>
    </row>
    <row r="1824" spans="1:42" hidden="1">
      <c r="A1824" s="5">
        <v>1823</v>
      </c>
      <c r="B1824" s="5" t="s">
        <v>3226</v>
      </c>
      <c r="C1824" s="6" t="str">
        <f>IF(VLOOKUP(B1824,'[1]Current Slope List'!$A$29:$M$1904,1,FALSE)=B1824,"Y","N")</f>
        <v>Y</v>
      </c>
      <c r="D1824" s="5" t="str">
        <f>VLOOKUP(B1824,'[1]Current Slope List'!$A$29:$M$1904,2,FALSE)</f>
        <v>11SW-B/FR131</v>
      </c>
      <c r="E1824" s="5">
        <f>VLOOKUP(B1824,'[1]Current Slope List'!$A$29:$M$1904,3,FALSE)</f>
        <v>0</v>
      </c>
      <c r="F1824" s="6" t="str">
        <f t="shared" si="56"/>
        <v>WHOLE</v>
      </c>
      <c r="G1824" s="6" t="str">
        <f>VLOOKUP(B1824,'[1]Current Slope List'!$A$29:$M$1904,4,FALSE)</f>
        <v>CP,ML&amp;Wch</v>
      </c>
      <c r="H1824" s="6" t="str">
        <f>VLOOKUP(B1824,'[1]Current Slope List'!$A$29:$M$1904,5,FALSE)</f>
        <v>Wch-S</v>
      </c>
      <c r="I1824" s="6" t="s">
        <v>3207</v>
      </c>
      <c r="K1824" s="6" t="str">
        <f>VLOOKUP(B1824,'[1]Current Slope List'!$A$29:$M$1904,11,FALSE)</f>
        <v>WanChai-North</v>
      </c>
      <c r="L1824" s="5" t="s">
        <v>3227</v>
      </c>
      <c r="M1824" s="5" t="s">
        <v>3228</v>
      </c>
      <c r="N1824" s="5" t="s">
        <v>1697</v>
      </c>
      <c r="O1824" s="7" t="s">
        <v>125</v>
      </c>
      <c r="P1824" s="7">
        <v>25</v>
      </c>
      <c r="Q1824" s="7">
        <v>3</v>
      </c>
      <c r="R1824" s="7">
        <v>63</v>
      </c>
      <c r="S1824" s="7">
        <f t="shared" si="57"/>
        <v>189</v>
      </c>
      <c r="T1824" s="17">
        <v>0</v>
      </c>
      <c r="U1824" s="17">
        <v>1</v>
      </c>
      <c r="V1824" s="17">
        <v>0</v>
      </c>
      <c r="W1824" s="17">
        <v>0</v>
      </c>
      <c r="X1824" s="17">
        <v>0</v>
      </c>
      <c r="Y1824" s="6" t="s">
        <v>61</v>
      </c>
      <c r="Z1824" s="6" t="s">
        <v>62</v>
      </c>
      <c r="AA1824" s="9">
        <v>3</v>
      </c>
      <c r="AB1824" s="9">
        <v>63</v>
      </c>
      <c r="AC1824" s="9">
        <v>90</v>
      </c>
      <c r="AD1824" s="9" t="s">
        <v>56</v>
      </c>
      <c r="AE1824" s="9" t="s">
        <v>62</v>
      </c>
      <c r="AF1824" s="5">
        <v>1</v>
      </c>
      <c r="AG1824" s="10">
        <f>VLOOKUP(B1824,[1]NPRS!$A$29:$O$1904,10,FALSE)</f>
        <v>0.09</v>
      </c>
      <c r="AH1824" s="5" t="s">
        <v>1698</v>
      </c>
      <c r="AI1824" s="6" t="str">
        <f>IF(VLOOKUP(B1824,'[1]intensive 2019'!$A$2:$E$145,1,TRUE)=B1824,"Y","N")</f>
        <v>Y</v>
      </c>
      <c r="AJ1824" s="6" t="str">
        <f>IF(VLOOKUP(B1824,[1]PWI!$A$2:$B$239,1,FALSE)=B1824,"Y","N")</f>
        <v>Y</v>
      </c>
      <c r="AK1824" s="5">
        <v>19</v>
      </c>
      <c r="AL1824" s="6" t="s">
        <v>50</v>
      </c>
      <c r="AM1824" s="6" t="s">
        <v>50</v>
      </c>
      <c r="AN1824" s="6" t="s">
        <v>50</v>
      </c>
      <c r="AO1824" s="6" t="s">
        <v>50</v>
      </c>
      <c r="AP1824" s="6" t="s">
        <v>50</v>
      </c>
    </row>
    <row r="1825" spans="1:42" hidden="1">
      <c r="A1825" s="5">
        <v>1824</v>
      </c>
      <c r="B1825" s="5" t="s">
        <v>3229</v>
      </c>
      <c r="C1825" s="6" t="str">
        <f>IF(VLOOKUP(B1825,'[1]Current Slope List'!$A$29:$M$1904,1,FALSE)=B1825,"Y","N")</f>
        <v>Y</v>
      </c>
      <c r="D1825" s="5" t="str">
        <f>VLOOKUP(B1825,'[1]Current Slope List'!$A$29:$M$1904,2,FALSE)</f>
        <v>11SW-B/FR266</v>
      </c>
      <c r="E1825" s="5">
        <f>VLOOKUP(B1825,'[1]Current Slope List'!$A$29:$M$1904,3,FALSE)</f>
        <v>0</v>
      </c>
      <c r="F1825" s="6" t="str">
        <f t="shared" si="56"/>
        <v>WHOLE</v>
      </c>
      <c r="G1825" s="6" t="str">
        <f>VLOOKUP(B1825,'[1]Current Slope List'!$A$29:$M$1904,4,FALSE)</f>
        <v>CP,ML&amp;Wch</v>
      </c>
      <c r="H1825" s="6" t="str">
        <f>VLOOKUP(B1825,'[1]Current Slope List'!$A$29:$M$1904,5,FALSE)</f>
        <v>Wch-S</v>
      </c>
      <c r="I1825" s="6" t="s">
        <v>3207</v>
      </c>
      <c r="K1825" s="6" t="str">
        <f>VLOOKUP(B1825,'[1]Current Slope List'!$A$29:$M$1904,11,FALSE)</f>
        <v>WanChai-North</v>
      </c>
      <c r="L1825" s="5" t="s">
        <v>3227</v>
      </c>
      <c r="M1825" s="5" t="s">
        <v>3228</v>
      </c>
      <c r="N1825" s="5" t="s">
        <v>1697</v>
      </c>
      <c r="O1825" s="7" t="s">
        <v>125</v>
      </c>
      <c r="P1825" s="7">
        <v>20</v>
      </c>
      <c r="Q1825" s="7">
        <v>2</v>
      </c>
      <c r="R1825" s="7">
        <v>72</v>
      </c>
      <c r="S1825" s="7">
        <f t="shared" si="57"/>
        <v>144</v>
      </c>
      <c r="T1825" s="17">
        <v>0.7</v>
      </c>
      <c r="U1825" s="17">
        <v>0.3</v>
      </c>
      <c r="V1825" s="17">
        <v>0</v>
      </c>
      <c r="W1825" s="17">
        <v>0</v>
      </c>
      <c r="X1825" s="17">
        <v>0</v>
      </c>
      <c r="Y1825" s="6" t="s">
        <v>61</v>
      </c>
      <c r="Z1825" s="6" t="s">
        <v>62</v>
      </c>
      <c r="AA1825" s="9" t="s">
        <v>257</v>
      </c>
      <c r="AB1825" s="9" t="s">
        <v>669</v>
      </c>
      <c r="AC1825" s="9" t="s">
        <v>121</v>
      </c>
      <c r="AD1825" s="9" t="s">
        <v>56</v>
      </c>
      <c r="AE1825" s="9" t="s">
        <v>72</v>
      </c>
      <c r="AF1825" s="5">
        <v>1</v>
      </c>
      <c r="AG1825" s="10">
        <f>VLOOKUP(B1825,[1]NPRS!$A$29:$O$1904,10,FALSE)</f>
        <v>0</v>
      </c>
      <c r="AH1825" s="5" t="s">
        <v>1698</v>
      </c>
      <c r="AI1825" s="6" t="str">
        <f>IF(VLOOKUP(B1825,'[1]intensive 2019'!$A$2:$E$145,1,TRUE)=B1825,"Y","N")</f>
        <v>N</v>
      </c>
      <c r="AJ1825" s="6" t="str">
        <f>IF(VLOOKUP(B1825,[1]PWI!$A$2:$B$239,1,FALSE)=B1825,"Y","N")</f>
        <v>Y</v>
      </c>
      <c r="AK1825" s="5">
        <v>14</v>
      </c>
      <c r="AL1825" s="6" t="s">
        <v>50</v>
      </c>
      <c r="AM1825" s="6" t="s">
        <v>50</v>
      </c>
      <c r="AN1825" s="6" t="s">
        <v>50</v>
      </c>
      <c r="AO1825" s="6" t="s">
        <v>50</v>
      </c>
      <c r="AP1825" s="6" t="s">
        <v>50</v>
      </c>
    </row>
    <row r="1826" spans="1:42" hidden="1">
      <c r="A1826" s="5">
        <v>1825</v>
      </c>
      <c r="B1826" s="5" t="s">
        <v>3230</v>
      </c>
      <c r="C1826" s="6" t="str">
        <f>IF(VLOOKUP(B1826,'[1]Current Slope List'!$A$29:$M$1904,1,FALSE)=B1826,"Y","N")</f>
        <v>Y</v>
      </c>
      <c r="D1826" s="5" t="str">
        <f>VLOOKUP(B1826,'[1]Current Slope List'!$A$29:$M$1904,2,FALSE)</f>
        <v>11SW-B/R706</v>
      </c>
      <c r="E1826" s="5">
        <f>VLOOKUP(B1826,'[1]Current Slope List'!$A$29:$M$1904,3,FALSE)</f>
        <v>0</v>
      </c>
      <c r="F1826" s="6" t="str">
        <f t="shared" si="56"/>
        <v>WHOLE</v>
      </c>
      <c r="G1826" s="6" t="str">
        <f>VLOOKUP(B1826,'[1]Current Slope List'!$A$29:$M$1904,4,FALSE)</f>
        <v>CP,ML&amp;Wch</v>
      </c>
      <c r="H1826" s="6" t="str">
        <f>VLOOKUP(B1826,'[1]Current Slope List'!$A$29:$M$1904,5,FALSE)</f>
        <v>Wch-S</v>
      </c>
      <c r="I1826" s="6" t="s">
        <v>3207</v>
      </c>
      <c r="K1826" s="6" t="str">
        <f>VLOOKUP(B1826,'[1]Current Slope List'!$A$29:$M$1904,11,FALSE)</f>
        <v>WanChai-North</v>
      </c>
      <c r="L1826" s="5" t="s">
        <v>3227</v>
      </c>
      <c r="M1826" s="5" t="s">
        <v>3228</v>
      </c>
      <c r="N1826" s="5" t="s">
        <v>1697</v>
      </c>
      <c r="O1826" s="7" t="s">
        <v>46</v>
      </c>
      <c r="P1826" s="6" t="s">
        <v>49</v>
      </c>
      <c r="Q1826" s="6" t="s">
        <v>49</v>
      </c>
      <c r="R1826" s="6" t="s">
        <v>49</v>
      </c>
      <c r="S1826" s="6" t="s">
        <v>49</v>
      </c>
      <c r="T1826" s="6" t="s">
        <v>49</v>
      </c>
      <c r="U1826" s="6" t="s">
        <v>49</v>
      </c>
      <c r="V1826" s="6" t="s">
        <v>49</v>
      </c>
      <c r="W1826" s="6" t="s">
        <v>49</v>
      </c>
      <c r="X1826" s="6" t="s">
        <v>49</v>
      </c>
      <c r="Y1826" s="6" t="s">
        <v>49</v>
      </c>
      <c r="Z1826" s="6" t="s">
        <v>49</v>
      </c>
      <c r="AA1826" s="9" t="s">
        <v>3231</v>
      </c>
      <c r="AB1826" s="9" t="s">
        <v>709</v>
      </c>
      <c r="AC1826" s="9" t="s">
        <v>55</v>
      </c>
      <c r="AD1826" s="9" t="s">
        <v>297</v>
      </c>
      <c r="AE1826" s="9" t="s">
        <v>72</v>
      </c>
      <c r="AF1826" s="5">
        <v>1</v>
      </c>
      <c r="AG1826" s="10">
        <f>VLOOKUP(B1826,[1]NPRS!$A$29:$O$1904,10,FALSE)</f>
        <v>0</v>
      </c>
      <c r="AH1826" s="5" t="s">
        <v>1728</v>
      </c>
      <c r="AI1826" s="6" t="str">
        <f>IF(VLOOKUP(B1826,'[1]intensive 2019'!$A$2:$E$145,1,TRUE)=B1826,"Y","N")</f>
        <v>N</v>
      </c>
      <c r="AJ1826" s="6" t="s">
        <v>50</v>
      </c>
      <c r="AL1826" s="6" t="s">
        <v>50</v>
      </c>
      <c r="AM1826" s="6" t="s">
        <v>50</v>
      </c>
      <c r="AN1826" s="6" t="s">
        <v>50</v>
      </c>
      <c r="AO1826" s="6" t="s">
        <v>50</v>
      </c>
      <c r="AP1826" s="6" t="s">
        <v>50</v>
      </c>
    </row>
    <row r="1827" spans="1:42" hidden="1">
      <c r="A1827" s="5">
        <v>1826</v>
      </c>
      <c r="B1827" s="5" t="s">
        <v>3232</v>
      </c>
      <c r="C1827" s="6" t="str">
        <f>IF(VLOOKUP(B1827,'[1]Current Slope List'!$A$29:$M$1904,1,FALSE)=B1827,"Y","N")</f>
        <v>Y</v>
      </c>
      <c r="D1827" s="5" t="str">
        <f>VLOOKUP(B1827,'[1]Current Slope List'!$A$29:$M$1904,2,FALSE)</f>
        <v>11SW-B/R707</v>
      </c>
      <c r="E1827" s="5">
        <f>VLOOKUP(B1827,'[1]Current Slope List'!$A$29:$M$1904,3,FALSE)</f>
        <v>0</v>
      </c>
      <c r="F1827" s="6" t="str">
        <f t="shared" si="56"/>
        <v>WHOLE</v>
      </c>
      <c r="G1827" s="6" t="str">
        <f>VLOOKUP(B1827,'[1]Current Slope List'!$A$29:$M$1904,4,FALSE)</f>
        <v>CP,ML&amp;Wch</v>
      </c>
      <c r="H1827" s="6" t="str">
        <f>VLOOKUP(B1827,'[1]Current Slope List'!$A$29:$M$1904,5,FALSE)</f>
        <v>Wch-S</v>
      </c>
      <c r="I1827" s="6" t="s">
        <v>3207</v>
      </c>
      <c r="K1827" s="6" t="str">
        <f>VLOOKUP(B1827,'[1]Current Slope List'!$A$29:$M$1904,11,FALSE)</f>
        <v>WanChai-North</v>
      </c>
      <c r="L1827" s="5" t="s">
        <v>3227</v>
      </c>
      <c r="M1827" s="5" t="s">
        <v>3228</v>
      </c>
      <c r="N1827" s="5" t="s">
        <v>1697</v>
      </c>
      <c r="O1827" s="7" t="s">
        <v>46</v>
      </c>
      <c r="P1827" s="6" t="s">
        <v>49</v>
      </c>
      <c r="Q1827" s="6" t="s">
        <v>49</v>
      </c>
      <c r="R1827" s="6" t="s">
        <v>49</v>
      </c>
      <c r="S1827" s="6" t="s">
        <v>49</v>
      </c>
      <c r="T1827" s="6" t="s">
        <v>49</v>
      </c>
      <c r="U1827" s="6" t="s">
        <v>49</v>
      </c>
      <c r="V1827" s="6" t="s">
        <v>49</v>
      </c>
      <c r="W1827" s="6" t="s">
        <v>49</v>
      </c>
      <c r="X1827" s="6" t="s">
        <v>49</v>
      </c>
      <c r="Y1827" s="6" t="s">
        <v>49</v>
      </c>
      <c r="Z1827" s="6" t="s">
        <v>49</v>
      </c>
      <c r="AA1827" s="9" t="s">
        <v>835</v>
      </c>
      <c r="AB1827" s="9" t="s">
        <v>329</v>
      </c>
      <c r="AC1827" s="9" t="s">
        <v>121</v>
      </c>
      <c r="AD1827" s="9" t="s">
        <v>56</v>
      </c>
      <c r="AE1827" s="9" t="s">
        <v>72</v>
      </c>
      <c r="AF1827" s="5">
        <v>2</v>
      </c>
      <c r="AG1827" s="10">
        <f>VLOOKUP(B1827,[1]NPRS!$A$29:$O$1904,10,FALSE)</f>
        <v>0</v>
      </c>
      <c r="AH1827" s="5" t="s">
        <v>1698</v>
      </c>
      <c r="AI1827" s="6" t="str">
        <f>IF(VLOOKUP(B1827,'[1]intensive 2019'!$A$2:$E$145,1,TRUE)=B1827,"Y","N")</f>
        <v>N</v>
      </c>
      <c r="AJ1827" s="6" t="s">
        <v>50</v>
      </c>
      <c r="AK1827" s="5">
        <v>1</v>
      </c>
      <c r="AL1827" s="6" t="s">
        <v>50</v>
      </c>
      <c r="AM1827" s="6" t="s">
        <v>50</v>
      </c>
      <c r="AN1827" s="6" t="s">
        <v>50</v>
      </c>
      <c r="AO1827" s="6" t="s">
        <v>50</v>
      </c>
      <c r="AP1827" s="6" t="s">
        <v>50</v>
      </c>
    </row>
    <row r="1828" spans="1:42" hidden="1">
      <c r="A1828" s="5">
        <v>1827</v>
      </c>
      <c r="B1828" s="5" t="s">
        <v>3233</v>
      </c>
      <c r="C1828" s="6" t="s">
        <v>50</v>
      </c>
      <c r="D1828" s="5" t="e">
        <f>VLOOKUP(B1828,[2]List_A!$A$29:$M$1904,2,FALSE)</f>
        <v>#N/A</v>
      </c>
      <c r="E1828" s="5" t="e">
        <f>VLOOKUP(B1828,'[1]Current Slope List'!$A$29:$M$1904,3,FALSE)</f>
        <v>#N/A</v>
      </c>
      <c r="F1828" s="6" t="e">
        <f t="shared" si="56"/>
        <v>#N/A</v>
      </c>
      <c r="G1828" s="6" t="e">
        <f>VLOOKUP(B1828,'[1]Current Slope List'!$A$29:$M$1904,4,FALSE)</f>
        <v>#N/A</v>
      </c>
      <c r="H1828" s="6" t="e">
        <f>VLOOKUP(B1828,'[1]Current Slope List'!$A$29:$M$1904,5,FALSE)</f>
        <v>#N/A</v>
      </c>
      <c r="I1828" s="6" t="s">
        <v>263</v>
      </c>
      <c r="K1828" s="6" t="e">
        <f>VLOOKUP(B1828,'[1]Current Slope List'!$A$29:$M$1904,11,FALSE)</f>
        <v>#N/A</v>
      </c>
      <c r="L1828" s="5" t="s">
        <v>3234</v>
      </c>
      <c r="M1828" s="5" t="s">
        <v>3235</v>
      </c>
      <c r="N1828" s="5" t="s">
        <v>3236</v>
      </c>
      <c r="O1828" s="7" t="s">
        <v>49</v>
      </c>
      <c r="P1828" s="6" t="s">
        <v>49</v>
      </c>
      <c r="Q1828" s="6" t="s">
        <v>49</v>
      </c>
      <c r="R1828" s="6" t="s">
        <v>49</v>
      </c>
      <c r="S1828" s="6" t="s">
        <v>49</v>
      </c>
      <c r="T1828" s="6" t="s">
        <v>49</v>
      </c>
      <c r="U1828" s="6" t="s">
        <v>49</v>
      </c>
      <c r="V1828" s="6" t="s">
        <v>49</v>
      </c>
      <c r="W1828" s="6" t="s">
        <v>49</v>
      </c>
      <c r="X1828" s="6" t="s">
        <v>49</v>
      </c>
      <c r="Y1828" s="6" t="s">
        <v>49</v>
      </c>
      <c r="Z1828" s="6" t="s">
        <v>49</v>
      </c>
      <c r="AA1828" s="9" t="s">
        <v>49</v>
      </c>
      <c r="AB1828" s="9" t="s">
        <v>49</v>
      </c>
      <c r="AC1828" s="9" t="s">
        <v>49</v>
      </c>
      <c r="AD1828" s="9" t="s">
        <v>49</v>
      </c>
      <c r="AE1828" s="9" t="s">
        <v>49</v>
      </c>
      <c r="AG1828" s="10" t="e">
        <f>VLOOKUP(B1828,[1]NPRS!$A$29:$O$1904,10,FALSE)</f>
        <v>#N/A</v>
      </c>
      <c r="AH1828" s="5" t="s">
        <v>1728</v>
      </c>
      <c r="AI1828" s="6" t="str">
        <f>IF(VLOOKUP(B1828,'[1]intensive 2019'!$A$2:$E$145,1,TRUE)=B1828,"Y","N")</f>
        <v>N</v>
      </c>
      <c r="AJ1828" s="6" t="s">
        <v>50</v>
      </c>
      <c r="AL1828" s="6" t="s">
        <v>50</v>
      </c>
      <c r="AM1828" s="6" t="s">
        <v>50</v>
      </c>
      <c r="AN1828" s="6" t="s">
        <v>50</v>
      </c>
      <c r="AO1828" s="6" t="s">
        <v>50</v>
      </c>
      <c r="AP1828" s="6" t="s">
        <v>50</v>
      </c>
    </row>
    <row r="1829" spans="1:42" hidden="1">
      <c r="A1829" s="5">
        <v>1828</v>
      </c>
      <c r="B1829" s="5" t="s">
        <v>3237</v>
      </c>
      <c r="C1829" s="6" t="s">
        <v>50</v>
      </c>
      <c r="D1829" s="5" t="e">
        <f>VLOOKUP(B1829,[2]List_A!$A$29:$M$1904,2,FALSE)</f>
        <v>#N/A</v>
      </c>
      <c r="E1829" s="5" t="e">
        <f>VLOOKUP(B1829,'[1]Current Slope List'!$A$29:$M$1904,3,FALSE)</f>
        <v>#N/A</v>
      </c>
      <c r="F1829" s="6" t="e">
        <f t="shared" si="56"/>
        <v>#N/A</v>
      </c>
      <c r="G1829" s="6" t="e">
        <f>VLOOKUP(B1829,'[1]Current Slope List'!$A$29:$M$1904,4,FALSE)</f>
        <v>#N/A</v>
      </c>
      <c r="H1829" s="6" t="e">
        <f>VLOOKUP(B1829,'[1]Current Slope List'!$A$29:$M$1904,5,FALSE)</f>
        <v>#N/A</v>
      </c>
      <c r="I1829" s="6" t="s">
        <v>1638</v>
      </c>
      <c r="K1829" s="6" t="e">
        <f>VLOOKUP(B1829,'[1]Current Slope List'!$A$29:$M$1904,11,FALSE)</f>
        <v>#N/A</v>
      </c>
      <c r="L1829" s="5" t="s">
        <v>3238</v>
      </c>
      <c r="M1829" s="5" t="s">
        <v>3239</v>
      </c>
      <c r="N1829" s="5" t="s">
        <v>1851</v>
      </c>
      <c r="O1829" s="7" t="s">
        <v>49</v>
      </c>
      <c r="P1829" s="6" t="s">
        <v>49</v>
      </c>
      <c r="Q1829" s="6" t="s">
        <v>49</v>
      </c>
      <c r="R1829" s="6" t="s">
        <v>49</v>
      </c>
      <c r="S1829" s="6" t="s">
        <v>49</v>
      </c>
      <c r="T1829" s="6" t="s">
        <v>49</v>
      </c>
      <c r="U1829" s="6" t="s">
        <v>49</v>
      </c>
      <c r="V1829" s="6" t="s">
        <v>49</v>
      </c>
      <c r="W1829" s="6" t="s">
        <v>49</v>
      </c>
      <c r="X1829" s="6" t="s">
        <v>49</v>
      </c>
      <c r="Y1829" s="6" t="s">
        <v>49</v>
      </c>
      <c r="Z1829" s="6" t="s">
        <v>49</v>
      </c>
      <c r="AA1829" s="9" t="s">
        <v>49</v>
      </c>
      <c r="AB1829" s="9" t="s">
        <v>49</v>
      </c>
      <c r="AC1829" s="9" t="s">
        <v>49</v>
      </c>
      <c r="AD1829" s="9" t="s">
        <v>49</v>
      </c>
      <c r="AE1829" s="9" t="s">
        <v>49</v>
      </c>
      <c r="AF1829" s="5">
        <v>1</v>
      </c>
      <c r="AG1829" s="10" t="e">
        <f>VLOOKUP(B1829,[1]NPRS!$A$29:$O$1904,10,FALSE)</f>
        <v>#N/A</v>
      </c>
      <c r="AH1829" s="5" t="s">
        <v>1728</v>
      </c>
      <c r="AI1829" s="6" t="str">
        <f>IF(VLOOKUP(B1829,'[1]intensive 2019'!$A$2:$E$145,1,TRUE)=B1829,"Y","N")</f>
        <v>N</v>
      </c>
      <c r="AJ1829" s="6" t="s">
        <v>50</v>
      </c>
      <c r="AL1829" s="6" t="s">
        <v>50</v>
      </c>
      <c r="AM1829" s="6" t="s">
        <v>50</v>
      </c>
      <c r="AN1829" s="6" t="s">
        <v>50</v>
      </c>
      <c r="AO1829" s="6" t="s">
        <v>50</v>
      </c>
      <c r="AP1829" s="6" t="s">
        <v>50</v>
      </c>
    </row>
    <row r="1830" spans="1:42" hidden="1">
      <c r="A1830" s="5">
        <v>1829</v>
      </c>
      <c r="B1830" s="5" t="s">
        <v>3240</v>
      </c>
      <c r="C1830" s="6" t="s">
        <v>50</v>
      </c>
      <c r="D1830" s="5" t="e">
        <f>VLOOKUP(B1830,[2]List_A!$A$29:$M$1904,2,FALSE)</f>
        <v>#N/A</v>
      </c>
      <c r="E1830" s="5" t="e">
        <f>VLOOKUP(B1830,'[1]Current Slope List'!$A$29:$M$1904,3,FALSE)</f>
        <v>#N/A</v>
      </c>
      <c r="F1830" s="6" t="e">
        <f t="shared" si="56"/>
        <v>#N/A</v>
      </c>
      <c r="G1830" s="6" t="e">
        <f>VLOOKUP(B1830,'[1]Current Slope List'!$A$29:$M$1904,4,FALSE)</f>
        <v>#N/A</v>
      </c>
      <c r="H1830" s="6" t="e">
        <f>VLOOKUP(B1830,'[1]Current Slope List'!$A$29:$M$1904,5,FALSE)</f>
        <v>#N/A</v>
      </c>
      <c r="I1830" s="6" t="s">
        <v>1334</v>
      </c>
      <c r="K1830" s="6" t="e">
        <f>VLOOKUP(B1830,'[1]Current Slope List'!$A$29:$M$1904,11,FALSE)</f>
        <v>#N/A</v>
      </c>
      <c r="L1830" s="5" t="s">
        <v>3241</v>
      </c>
      <c r="M1830" s="5" t="s">
        <v>1591</v>
      </c>
      <c r="N1830" s="5" t="s">
        <v>1981</v>
      </c>
      <c r="O1830" s="7" t="s">
        <v>49</v>
      </c>
      <c r="P1830" s="6" t="s">
        <v>49</v>
      </c>
      <c r="Q1830" s="6" t="s">
        <v>49</v>
      </c>
      <c r="R1830" s="6" t="s">
        <v>49</v>
      </c>
      <c r="S1830" s="6" t="s">
        <v>49</v>
      </c>
      <c r="T1830" s="6" t="s">
        <v>49</v>
      </c>
      <c r="U1830" s="6" t="s">
        <v>49</v>
      </c>
      <c r="V1830" s="6" t="s">
        <v>49</v>
      </c>
      <c r="W1830" s="6" t="s">
        <v>49</v>
      </c>
      <c r="X1830" s="6" t="s">
        <v>49</v>
      </c>
      <c r="Y1830" s="6" t="s">
        <v>49</v>
      </c>
      <c r="Z1830" s="6" t="s">
        <v>49</v>
      </c>
      <c r="AA1830" s="9" t="s">
        <v>49</v>
      </c>
      <c r="AB1830" s="9" t="s">
        <v>49</v>
      </c>
      <c r="AC1830" s="9" t="s">
        <v>49</v>
      </c>
      <c r="AD1830" s="9" t="s">
        <v>49</v>
      </c>
      <c r="AE1830" s="9" t="s">
        <v>49</v>
      </c>
      <c r="AF1830" s="5">
        <v>1</v>
      </c>
      <c r="AG1830" s="10" t="e">
        <f>VLOOKUP(B1830,[1]NPRS!$A$29:$O$1904,10,FALSE)</f>
        <v>#N/A</v>
      </c>
      <c r="AH1830" s="5" t="s">
        <v>1728</v>
      </c>
      <c r="AI1830" s="6" t="str">
        <f>IF(VLOOKUP(B1830,'[1]intensive 2019'!$A$2:$E$145,1,TRUE)=B1830,"Y","N")</f>
        <v>N</v>
      </c>
      <c r="AJ1830" s="6" t="s">
        <v>50</v>
      </c>
      <c r="AL1830" s="6" t="s">
        <v>50</v>
      </c>
      <c r="AM1830" s="6" t="s">
        <v>50</v>
      </c>
      <c r="AN1830" s="6" t="s">
        <v>50</v>
      </c>
      <c r="AO1830" s="6" t="s">
        <v>50</v>
      </c>
      <c r="AP1830" s="6" t="s">
        <v>50</v>
      </c>
    </row>
    <row r="1831" spans="1:42" hidden="1">
      <c r="A1831" s="5">
        <v>1830</v>
      </c>
      <c r="B1831" s="5" t="s">
        <v>3242</v>
      </c>
      <c r="C1831" s="6" t="s">
        <v>50</v>
      </c>
      <c r="D1831" s="5" t="e">
        <f>VLOOKUP(B1831,[2]List_A!$A$29:$M$1904,2,FALSE)</f>
        <v>#N/A</v>
      </c>
      <c r="E1831" s="5" t="e">
        <f>VLOOKUP(B1831,'[1]Current Slope List'!$A$29:$M$1904,3,FALSE)</f>
        <v>#N/A</v>
      </c>
      <c r="F1831" s="6" t="e">
        <f t="shared" si="56"/>
        <v>#N/A</v>
      </c>
      <c r="G1831" s="6" t="e">
        <f>VLOOKUP(B1831,'[1]Current Slope List'!$A$29:$M$1904,4,FALSE)</f>
        <v>#N/A</v>
      </c>
      <c r="H1831" s="6" t="e">
        <f>VLOOKUP(B1831,'[1]Current Slope List'!$A$29:$M$1904,5,FALSE)</f>
        <v>#N/A</v>
      </c>
      <c r="I1831" s="6" t="s">
        <v>43</v>
      </c>
      <c r="K1831" s="6" t="e">
        <f>VLOOKUP(B1831,'[1]Current Slope List'!$A$29:$M$1904,11,FALSE)</f>
        <v>#N/A</v>
      </c>
      <c r="L1831" s="5" t="s">
        <v>3243</v>
      </c>
      <c r="M1831" s="5" t="s">
        <v>3244</v>
      </c>
      <c r="N1831" s="5" t="s">
        <v>1909</v>
      </c>
      <c r="O1831" s="7" t="s">
        <v>49</v>
      </c>
      <c r="P1831" s="6" t="s">
        <v>49</v>
      </c>
      <c r="Q1831" s="6" t="s">
        <v>49</v>
      </c>
      <c r="R1831" s="6" t="s">
        <v>49</v>
      </c>
      <c r="S1831" s="6" t="s">
        <v>49</v>
      </c>
      <c r="T1831" s="6" t="s">
        <v>49</v>
      </c>
      <c r="U1831" s="6" t="s">
        <v>49</v>
      </c>
      <c r="V1831" s="6" t="s">
        <v>49</v>
      </c>
      <c r="W1831" s="6" t="s">
        <v>49</v>
      </c>
      <c r="X1831" s="6" t="s">
        <v>49</v>
      </c>
      <c r="Y1831" s="6" t="s">
        <v>49</v>
      </c>
      <c r="Z1831" s="6" t="s">
        <v>49</v>
      </c>
      <c r="AA1831" s="9" t="s">
        <v>49</v>
      </c>
      <c r="AB1831" s="9" t="s">
        <v>49</v>
      </c>
      <c r="AC1831" s="9" t="s">
        <v>49</v>
      </c>
      <c r="AD1831" s="9" t="s">
        <v>49</v>
      </c>
      <c r="AE1831" s="9" t="s">
        <v>49</v>
      </c>
      <c r="AF1831" s="5">
        <v>1</v>
      </c>
      <c r="AG1831" s="10" t="e">
        <f>VLOOKUP(B1831,[1]NPRS!$A$29:$O$1904,10,FALSE)</f>
        <v>#N/A</v>
      </c>
      <c r="AH1831" s="5" t="s">
        <v>1728</v>
      </c>
      <c r="AI1831" s="6" t="str">
        <f>IF(VLOOKUP(B1831,'[1]intensive 2019'!$A$2:$E$145,1,TRUE)=B1831,"Y","N")</f>
        <v>N</v>
      </c>
      <c r="AJ1831" s="6" t="s">
        <v>50</v>
      </c>
      <c r="AL1831" s="6" t="s">
        <v>50</v>
      </c>
      <c r="AM1831" s="6" t="s">
        <v>50</v>
      </c>
      <c r="AN1831" s="6" t="s">
        <v>50</v>
      </c>
      <c r="AO1831" s="6" t="s">
        <v>50</v>
      </c>
      <c r="AP1831" s="6" t="s">
        <v>50</v>
      </c>
    </row>
    <row r="1832" spans="1:42" hidden="1">
      <c r="A1832" s="5">
        <v>1831</v>
      </c>
      <c r="B1832" s="5" t="s">
        <v>3245</v>
      </c>
      <c r="C1832" s="6" t="s">
        <v>50</v>
      </c>
      <c r="D1832" s="5" t="e">
        <f>VLOOKUP(B1832,[2]List_A!$A$29:$M$1904,2,FALSE)</f>
        <v>#N/A</v>
      </c>
      <c r="E1832" s="5" t="e">
        <f>VLOOKUP(B1832,'[1]Current Slope List'!$A$29:$M$1904,3,FALSE)</f>
        <v>#N/A</v>
      </c>
      <c r="F1832" s="6" t="e">
        <f t="shared" si="56"/>
        <v>#N/A</v>
      </c>
      <c r="G1832" s="6" t="e">
        <f>VLOOKUP(B1832,'[1]Current Slope List'!$A$29:$M$1904,4,FALSE)</f>
        <v>#N/A</v>
      </c>
      <c r="H1832" s="6" t="e">
        <f>VLOOKUP(B1832,'[1]Current Slope List'!$A$29:$M$1904,5,FALSE)</f>
        <v>#N/A</v>
      </c>
      <c r="I1832" s="6" t="s">
        <v>43</v>
      </c>
      <c r="K1832" s="6" t="e">
        <f>VLOOKUP(B1832,'[1]Current Slope List'!$A$29:$M$1904,11,FALSE)</f>
        <v>#N/A</v>
      </c>
      <c r="L1832" s="5" t="s">
        <v>3243</v>
      </c>
      <c r="M1832" s="5" t="s">
        <v>3244</v>
      </c>
      <c r="N1832" s="5" t="s">
        <v>1909</v>
      </c>
      <c r="O1832" s="7" t="s">
        <v>49</v>
      </c>
      <c r="P1832" s="6" t="s">
        <v>49</v>
      </c>
      <c r="Q1832" s="6" t="s">
        <v>49</v>
      </c>
      <c r="R1832" s="6" t="s">
        <v>49</v>
      </c>
      <c r="S1832" s="6" t="s">
        <v>49</v>
      </c>
      <c r="T1832" s="6" t="s">
        <v>49</v>
      </c>
      <c r="U1832" s="6" t="s">
        <v>49</v>
      </c>
      <c r="V1832" s="6" t="s">
        <v>49</v>
      </c>
      <c r="W1832" s="6" t="s">
        <v>49</v>
      </c>
      <c r="X1832" s="6" t="s">
        <v>49</v>
      </c>
      <c r="Y1832" s="6" t="s">
        <v>49</v>
      </c>
      <c r="Z1832" s="6" t="s">
        <v>49</v>
      </c>
      <c r="AA1832" s="9" t="s">
        <v>49</v>
      </c>
      <c r="AB1832" s="9" t="s">
        <v>49</v>
      </c>
      <c r="AC1832" s="9" t="s">
        <v>49</v>
      </c>
      <c r="AD1832" s="9" t="s">
        <v>49</v>
      </c>
      <c r="AE1832" s="9" t="s">
        <v>49</v>
      </c>
      <c r="AF1832" s="5">
        <v>1</v>
      </c>
      <c r="AG1832" s="10" t="e">
        <f>VLOOKUP(B1832,[1]NPRS!$A$29:$O$1904,10,FALSE)</f>
        <v>#N/A</v>
      </c>
      <c r="AH1832" s="5" t="s">
        <v>1728</v>
      </c>
      <c r="AI1832" s="6" t="str">
        <f>IF(VLOOKUP(B1832,'[1]intensive 2019'!$A$2:$E$145,1,TRUE)=B1832,"Y","N")</f>
        <v>N</v>
      </c>
      <c r="AJ1832" s="6" t="s">
        <v>50</v>
      </c>
      <c r="AL1832" s="6" t="s">
        <v>50</v>
      </c>
      <c r="AM1832" s="6" t="s">
        <v>50</v>
      </c>
      <c r="AN1832" s="6" t="s">
        <v>50</v>
      </c>
      <c r="AO1832" s="6" t="s">
        <v>50</v>
      </c>
      <c r="AP1832" s="6" t="s">
        <v>50</v>
      </c>
    </row>
    <row r="1833" spans="1:42" hidden="1">
      <c r="A1833" s="5">
        <v>1832</v>
      </c>
      <c r="B1833" s="5" t="s">
        <v>3246</v>
      </c>
      <c r="C1833" s="6" t="s">
        <v>50</v>
      </c>
      <c r="D1833" s="5" t="e">
        <f>VLOOKUP(B1833,[2]List_A!$A$29:$M$1904,2,FALSE)</f>
        <v>#N/A</v>
      </c>
      <c r="E1833" s="5" t="e">
        <f>VLOOKUP(B1833,'[1]Current Slope List'!$A$29:$M$1904,3,FALSE)</f>
        <v>#N/A</v>
      </c>
      <c r="F1833" s="6" t="e">
        <f t="shared" si="56"/>
        <v>#N/A</v>
      </c>
      <c r="G1833" s="6" t="e">
        <f>VLOOKUP(B1833,'[1]Current Slope List'!$A$29:$M$1904,4,FALSE)</f>
        <v>#N/A</v>
      </c>
      <c r="H1833" s="6" t="e">
        <f>VLOOKUP(B1833,'[1]Current Slope List'!$A$29:$M$1904,5,FALSE)</f>
        <v>#N/A</v>
      </c>
      <c r="I1833" s="6" t="s">
        <v>43</v>
      </c>
      <c r="K1833" s="6" t="e">
        <f>VLOOKUP(B1833,'[1]Current Slope List'!$A$29:$M$1904,11,FALSE)</f>
        <v>#N/A</v>
      </c>
      <c r="L1833" s="5" t="s">
        <v>3247</v>
      </c>
      <c r="M1833" s="5" t="s">
        <v>3248</v>
      </c>
      <c r="N1833" s="5" t="s">
        <v>1981</v>
      </c>
      <c r="O1833" s="7" t="s">
        <v>49</v>
      </c>
      <c r="P1833" s="6" t="s">
        <v>49</v>
      </c>
      <c r="Q1833" s="6" t="s">
        <v>49</v>
      </c>
      <c r="R1833" s="6" t="s">
        <v>49</v>
      </c>
      <c r="S1833" s="6" t="s">
        <v>49</v>
      </c>
      <c r="T1833" s="6" t="s">
        <v>49</v>
      </c>
      <c r="U1833" s="6" t="s">
        <v>49</v>
      </c>
      <c r="V1833" s="6" t="s">
        <v>49</v>
      </c>
      <c r="W1833" s="6" t="s">
        <v>49</v>
      </c>
      <c r="X1833" s="6" t="s">
        <v>49</v>
      </c>
      <c r="Y1833" s="6" t="s">
        <v>49</v>
      </c>
      <c r="Z1833" s="6" t="s">
        <v>49</v>
      </c>
      <c r="AA1833" s="9" t="s">
        <v>49</v>
      </c>
      <c r="AB1833" s="9" t="s">
        <v>49</v>
      </c>
      <c r="AC1833" s="9" t="s">
        <v>49</v>
      </c>
      <c r="AD1833" s="9" t="s">
        <v>49</v>
      </c>
      <c r="AE1833" s="9" t="s">
        <v>49</v>
      </c>
      <c r="AF1833" s="5">
        <v>1</v>
      </c>
      <c r="AG1833" s="10" t="e">
        <f>VLOOKUP(B1833,[1]NPRS!$A$29:$O$1904,10,FALSE)</f>
        <v>#N/A</v>
      </c>
      <c r="AH1833" s="5" t="s">
        <v>1728</v>
      </c>
      <c r="AI1833" s="6" t="str">
        <f>IF(VLOOKUP(B1833,'[1]intensive 2019'!$A$2:$E$145,1,TRUE)=B1833,"Y","N")</f>
        <v>N</v>
      </c>
      <c r="AJ1833" s="6" t="s">
        <v>50</v>
      </c>
      <c r="AL1833" s="6" t="s">
        <v>50</v>
      </c>
      <c r="AM1833" s="6" t="s">
        <v>50</v>
      </c>
      <c r="AN1833" s="6" t="s">
        <v>50</v>
      </c>
      <c r="AO1833" s="6" t="s">
        <v>50</v>
      </c>
      <c r="AP1833" s="6" t="s">
        <v>50</v>
      </c>
    </row>
    <row r="1834" spans="1:42" hidden="1">
      <c r="A1834" s="5">
        <v>1833</v>
      </c>
      <c r="B1834" s="5" t="s">
        <v>3249</v>
      </c>
      <c r="C1834" s="6" t="s">
        <v>50</v>
      </c>
      <c r="D1834" s="5" t="e">
        <f>VLOOKUP(B1834,[2]List_A!$A$29:$M$1904,2,FALSE)</f>
        <v>#N/A</v>
      </c>
      <c r="E1834" s="5" t="e">
        <f>VLOOKUP(B1834,'[1]Current Slope List'!$A$29:$M$1904,3,FALSE)</f>
        <v>#N/A</v>
      </c>
      <c r="F1834" s="6" t="e">
        <f t="shared" si="56"/>
        <v>#N/A</v>
      </c>
      <c r="G1834" s="6" t="e">
        <f>VLOOKUP(B1834,'[1]Current Slope List'!$A$29:$M$1904,4,FALSE)</f>
        <v>#N/A</v>
      </c>
      <c r="H1834" s="6" t="e">
        <f>VLOOKUP(B1834,'[1]Current Slope List'!$A$29:$M$1904,5,FALSE)</f>
        <v>#N/A</v>
      </c>
      <c r="I1834" s="6" t="s">
        <v>638</v>
      </c>
      <c r="K1834" s="6" t="e">
        <f>VLOOKUP(B1834,'[1]Current Slope List'!$A$29:$M$1904,11,FALSE)</f>
        <v>#N/A</v>
      </c>
      <c r="L1834" s="5" t="s">
        <v>650</v>
      </c>
      <c r="M1834" s="5" t="s">
        <v>651</v>
      </c>
      <c r="N1834" s="5" t="s">
        <v>1697</v>
      </c>
      <c r="O1834" s="7" t="s">
        <v>49</v>
      </c>
      <c r="P1834" s="6" t="s">
        <v>49</v>
      </c>
      <c r="Q1834" s="6" t="s">
        <v>49</v>
      </c>
      <c r="R1834" s="6" t="s">
        <v>49</v>
      </c>
      <c r="S1834" s="6" t="s">
        <v>49</v>
      </c>
      <c r="T1834" s="6" t="s">
        <v>49</v>
      </c>
      <c r="U1834" s="6" t="s">
        <v>49</v>
      </c>
      <c r="V1834" s="6" t="s">
        <v>49</v>
      </c>
      <c r="W1834" s="6" t="s">
        <v>49</v>
      </c>
      <c r="X1834" s="6" t="s">
        <v>49</v>
      </c>
      <c r="Y1834" s="6" t="s">
        <v>49</v>
      </c>
      <c r="Z1834" s="6" t="s">
        <v>49</v>
      </c>
      <c r="AA1834" s="9" t="s">
        <v>49</v>
      </c>
      <c r="AB1834" s="9" t="s">
        <v>49</v>
      </c>
      <c r="AC1834" s="9" t="s">
        <v>49</v>
      </c>
      <c r="AD1834" s="9" t="s">
        <v>49</v>
      </c>
      <c r="AE1834" s="9" t="s">
        <v>49</v>
      </c>
      <c r="AF1834" s="5">
        <v>1</v>
      </c>
      <c r="AG1834" s="10" t="e">
        <f>VLOOKUP(B1834,[1]NPRS!$A$29:$O$1904,10,FALSE)</f>
        <v>#N/A</v>
      </c>
      <c r="AH1834" s="5" t="s">
        <v>1728</v>
      </c>
      <c r="AI1834" s="6" t="str">
        <f>IF(VLOOKUP(B1834,'[1]intensive 2019'!$A$2:$E$145,1,TRUE)=B1834,"Y","N")</f>
        <v>N</v>
      </c>
      <c r="AJ1834" s="6" t="s">
        <v>50</v>
      </c>
      <c r="AL1834" s="6" t="s">
        <v>50</v>
      </c>
      <c r="AM1834" s="6" t="s">
        <v>50</v>
      </c>
      <c r="AN1834" s="6" t="s">
        <v>50</v>
      </c>
      <c r="AO1834" s="6" t="s">
        <v>50</v>
      </c>
      <c r="AP1834" s="6" t="s">
        <v>50</v>
      </c>
    </row>
    <row r="1835" spans="1:42" hidden="1">
      <c r="A1835" s="5">
        <v>1834</v>
      </c>
      <c r="B1835" s="5" t="s">
        <v>3250</v>
      </c>
      <c r="C1835" s="6" t="s">
        <v>50</v>
      </c>
      <c r="D1835" s="5" t="e">
        <f>VLOOKUP(B1835,[2]List_A!$A$29:$M$1904,2,FALSE)</f>
        <v>#N/A</v>
      </c>
      <c r="E1835" s="5" t="e">
        <f>VLOOKUP(B1835,'[1]Current Slope List'!$A$29:$M$1904,3,FALSE)</f>
        <v>#N/A</v>
      </c>
      <c r="F1835" s="6" t="e">
        <f t="shared" si="56"/>
        <v>#N/A</v>
      </c>
      <c r="G1835" s="6" t="e">
        <f>VLOOKUP(B1835,'[1]Current Slope List'!$A$29:$M$1904,4,FALSE)</f>
        <v>#N/A</v>
      </c>
      <c r="H1835" s="6" t="e">
        <f>VLOOKUP(B1835,'[1]Current Slope List'!$A$29:$M$1904,5,FALSE)</f>
        <v>#N/A</v>
      </c>
      <c r="I1835" s="6" t="s">
        <v>899</v>
      </c>
      <c r="J1835" s="6" t="s">
        <v>1272</v>
      </c>
      <c r="K1835" s="6" t="e">
        <f>VLOOKUP(B1835,'[1]Current Slope List'!$A$29:$M$1904,11,FALSE)</f>
        <v>#N/A</v>
      </c>
      <c r="L1835" s="5" t="s">
        <v>1273</v>
      </c>
      <c r="M1835" s="5" t="s">
        <v>1274</v>
      </c>
      <c r="N1835" s="5" t="s">
        <v>1905</v>
      </c>
      <c r="O1835" s="7" t="s">
        <v>49</v>
      </c>
      <c r="P1835" s="6" t="s">
        <v>49</v>
      </c>
      <c r="Q1835" s="6" t="s">
        <v>49</v>
      </c>
      <c r="R1835" s="6" t="s">
        <v>49</v>
      </c>
      <c r="S1835" s="6" t="s">
        <v>49</v>
      </c>
      <c r="T1835" s="6" t="s">
        <v>49</v>
      </c>
      <c r="U1835" s="6" t="s">
        <v>49</v>
      </c>
      <c r="V1835" s="6" t="s">
        <v>49</v>
      </c>
      <c r="W1835" s="6" t="s">
        <v>49</v>
      </c>
      <c r="X1835" s="6" t="s">
        <v>49</v>
      </c>
      <c r="Y1835" s="6" t="s">
        <v>49</v>
      </c>
      <c r="Z1835" s="6" t="s">
        <v>49</v>
      </c>
      <c r="AA1835" s="9" t="s">
        <v>49</v>
      </c>
      <c r="AB1835" s="9" t="s">
        <v>49</v>
      </c>
      <c r="AC1835" s="9" t="s">
        <v>49</v>
      </c>
      <c r="AD1835" s="9" t="s">
        <v>49</v>
      </c>
      <c r="AE1835" s="9" t="s">
        <v>49</v>
      </c>
      <c r="AF1835" s="5">
        <v>2</v>
      </c>
      <c r="AG1835" s="10" t="e">
        <f>VLOOKUP(B1835,[1]NPRS!$A$29:$O$1904,10,FALSE)</f>
        <v>#N/A</v>
      </c>
      <c r="AH1835" s="5" t="s">
        <v>1728</v>
      </c>
      <c r="AI1835" s="6" t="str">
        <f>IF(VLOOKUP(B1835,'[1]intensive 2019'!$A$2:$E$145,1,TRUE)=B1835,"Y","N")</f>
        <v>N</v>
      </c>
      <c r="AJ1835" s="6" t="s">
        <v>50</v>
      </c>
      <c r="AL1835" s="6" t="s">
        <v>50</v>
      </c>
      <c r="AM1835" s="6" t="s">
        <v>50</v>
      </c>
      <c r="AN1835" s="6" t="s">
        <v>50</v>
      </c>
      <c r="AO1835" s="6" t="s">
        <v>50</v>
      </c>
      <c r="AP1835" s="6" t="s">
        <v>50</v>
      </c>
    </row>
    <row r="1836" spans="1:42" hidden="1">
      <c r="A1836" s="5">
        <v>1835</v>
      </c>
      <c r="B1836" s="5" t="s">
        <v>3251</v>
      </c>
      <c r="C1836" s="6" t="s">
        <v>50</v>
      </c>
      <c r="D1836" s="5" t="e">
        <f>VLOOKUP(B1836,[2]List_A!$A$29:$M$1904,2,FALSE)</f>
        <v>#N/A</v>
      </c>
      <c r="E1836" s="5" t="e">
        <f>VLOOKUP(B1836,'[1]Current Slope List'!$A$29:$M$1904,3,FALSE)</f>
        <v>#N/A</v>
      </c>
      <c r="F1836" s="6" t="e">
        <f t="shared" si="56"/>
        <v>#N/A</v>
      </c>
      <c r="G1836" s="6" t="e">
        <f>VLOOKUP(B1836,'[1]Current Slope List'!$A$29:$M$1904,4,FALSE)</f>
        <v>#N/A</v>
      </c>
      <c r="H1836" s="6" t="e">
        <f>VLOOKUP(B1836,'[1]Current Slope List'!$A$29:$M$1904,5,FALSE)</f>
        <v>#N/A</v>
      </c>
      <c r="I1836" s="6" t="s">
        <v>290</v>
      </c>
      <c r="K1836" s="6" t="e">
        <f>VLOOKUP(B1836,'[1]Current Slope List'!$A$29:$M$1904,11,FALSE)</f>
        <v>#N/A</v>
      </c>
      <c r="L1836" s="5" t="s">
        <v>3252</v>
      </c>
      <c r="M1836" s="5" t="s">
        <v>3253</v>
      </c>
      <c r="N1836" s="5" t="s">
        <v>1725</v>
      </c>
      <c r="O1836" s="7" t="s">
        <v>49</v>
      </c>
      <c r="P1836" s="6" t="s">
        <v>49</v>
      </c>
      <c r="Q1836" s="6" t="s">
        <v>49</v>
      </c>
      <c r="R1836" s="6" t="s">
        <v>49</v>
      </c>
      <c r="S1836" s="6" t="s">
        <v>49</v>
      </c>
      <c r="T1836" s="6" t="s">
        <v>49</v>
      </c>
      <c r="U1836" s="6" t="s">
        <v>49</v>
      </c>
      <c r="V1836" s="6" t="s">
        <v>49</v>
      </c>
      <c r="W1836" s="6" t="s">
        <v>49</v>
      </c>
      <c r="X1836" s="6" t="s">
        <v>49</v>
      </c>
      <c r="Y1836" s="6" t="s">
        <v>49</v>
      </c>
      <c r="Z1836" s="6" t="s">
        <v>49</v>
      </c>
      <c r="AA1836" s="9" t="s">
        <v>49</v>
      </c>
      <c r="AB1836" s="9" t="s">
        <v>49</v>
      </c>
      <c r="AC1836" s="9" t="s">
        <v>49</v>
      </c>
      <c r="AD1836" s="9" t="s">
        <v>49</v>
      </c>
      <c r="AE1836" s="9" t="s">
        <v>49</v>
      </c>
      <c r="AF1836" s="5">
        <v>2</v>
      </c>
      <c r="AG1836" s="10" t="e">
        <f>VLOOKUP(B1836,[1]NPRS!$A$29:$O$1904,10,FALSE)</f>
        <v>#N/A</v>
      </c>
      <c r="AH1836" s="5" t="s">
        <v>1728</v>
      </c>
      <c r="AI1836" s="6" t="str">
        <f>IF(VLOOKUP(B1836,'[1]intensive 2019'!$A$2:$E$145,1,TRUE)=B1836,"Y","N")</f>
        <v>N</v>
      </c>
      <c r="AJ1836" s="6" t="s">
        <v>50</v>
      </c>
      <c r="AL1836" s="6" t="s">
        <v>50</v>
      </c>
      <c r="AM1836" s="6" t="s">
        <v>50</v>
      </c>
      <c r="AN1836" s="6" t="s">
        <v>50</v>
      </c>
      <c r="AO1836" s="6" t="s">
        <v>50</v>
      </c>
      <c r="AP1836" s="6" t="s">
        <v>50</v>
      </c>
    </row>
    <row r="1837" spans="1:42" hidden="1">
      <c r="A1837" s="5">
        <v>1836</v>
      </c>
      <c r="B1837" s="5" t="s">
        <v>3254</v>
      </c>
      <c r="C1837" s="6" t="s">
        <v>50</v>
      </c>
      <c r="D1837" s="5" t="e">
        <f>VLOOKUP(B1837,[2]List_A!$A$29:$M$1904,2,FALSE)</f>
        <v>#N/A</v>
      </c>
      <c r="E1837" s="5" t="e">
        <f>VLOOKUP(B1837,'[1]Current Slope List'!$A$29:$M$1904,3,FALSE)</f>
        <v>#N/A</v>
      </c>
      <c r="F1837" s="6" t="e">
        <f t="shared" si="56"/>
        <v>#N/A</v>
      </c>
      <c r="G1837" s="6" t="e">
        <f>VLOOKUP(B1837,'[1]Current Slope List'!$A$29:$M$1904,4,FALSE)</f>
        <v>#N/A</v>
      </c>
      <c r="H1837" s="6" t="e">
        <f>VLOOKUP(B1837,'[1]Current Slope List'!$A$29:$M$1904,5,FALSE)</f>
        <v>#N/A</v>
      </c>
      <c r="I1837" s="6" t="s">
        <v>290</v>
      </c>
      <c r="K1837" s="6" t="e">
        <f>VLOOKUP(B1837,'[1]Current Slope List'!$A$29:$M$1904,11,FALSE)</f>
        <v>#N/A</v>
      </c>
      <c r="L1837" s="5" t="s">
        <v>3252</v>
      </c>
      <c r="M1837" s="5" t="s">
        <v>3253</v>
      </c>
      <c r="N1837" s="5" t="s">
        <v>1725</v>
      </c>
      <c r="O1837" s="7" t="s">
        <v>49</v>
      </c>
      <c r="P1837" s="6" t="s">
        <v>49</v>
      </c>
      <c r="Q1837" s="6" t="s">
        <v>49</v>
      </c>
      <c r="R1837" s="6" t="s">
        <v>49</v>
      </c>
      <c r="S1837" s="6" t="s">
        <v>49</v>
      </c>
      <c r="T1837" s="6" t="s">
        <v>49</v>
      </c>
      <c r="U1837" s="6" t="s">
        <v>49</v>
      </c>
      <c r="V1837" s="6" t="s">
        <v>49</v>
      </c>
      <c r="W1837" s="6" t="s">
        <v>49</v>
      </c>
      <c r="X1837" s="6" t="s">
        <v>49</v>
      </c>
      <c r="Y1837" s="6" t="s">
        <v>49</v>
      </c>
      <c r="Z1837" s="6" t="s">
        <v>49</v>
      </c>
      <c r="AA1837" s="9" t="s">
        <v>49</v>
      </c>
      <c r="AB1837" s="9" t="s">
        <v>49</v>
      </c>
      <c r="AC1837" s="9" t="s">
        <v>49</v>
      </c>
      <c r="AD1837" s="9" t="s">
        <v>49</v>
      </c>
      <c r="AE1837" s="9" t="s">
        <v>49</v>
      </c>
      <c r="AF1837" s="5">
        <v>1</v>
      </c>
      <c r="AG1837" s="10" t="e">
        <f>VLOOKUP(B1837,[1]NPRS!$A$29:$O$1904,10,FALSE)</f>
        <v>#N/A</v>
      </c>
      <c r="AH1837" s="5" t="s">
        <v>1728</v>
      </c>
      <c r="AI1837" s="6" t="str">
        <f>IF(VLOOKUP(B1837,'[1]intensive 2019'!$A$2:$E$145,1,TRUE)=B1837,"Y","N")</f>
        <v>N</v>
      </c>
      <c r="AJ1837" s="6" t="s">
        <v>50</v>
      </c>
      <c r="AK1837" s="5">
        <v>0</v>
      </c>
      <c r="AL1837" s="6" t="s">
        <v>50</v>
      </c>
      <c r="AM1837" s="6" t="s">
        <v>50</v>
      </c>
      <c r="AN1837" s="6" t="s">
        <v>50</v>
      </c>
      <c r="AO1837" s="6" t="s">
        <v>50</v>
      </c>
      <c r="AP1837" s="6" t="s">
        <v>50</v>
      </c>
    </row>
    <row r="1838" spans="1:42" hidden="1">
      <c r="A1838" s="5">
        <v>1837</v>
      </c>
      <c r="B1838" s="5" t="s">
        <v>3255</v>
      </c>
      <c r="C1838" s="6" t="s">
        <v>50</v>
      </c>
      <c r="D1838" s="5" t="e">
        <f>VLOOKUP(B1838,[2]List_A!$A$29:$M$1904,2,FALSE)</f>
        <v>#N/A</v>
      </c>
      <c r="E1838" s="5" t="e">
        <f>VLOOKUP(B1838,'[1]Current Slope List'!$A$29:$M$1904,3,FALSE)</f>
        <v>#N/A</v>
      </c>
      <c r="F1838" s="6" t="e">
        <f t="shared" si="56"/>
        <v>#N/A</v>
      </c>
      <c r="G1838" s="6" t="e">
        <f>VLOOKUP(B1838,'[1]Current Slope List'!$A$29:$M$1904,4,FALSE)</f>
        <v>#N/A</v>
      </c>
      <c r="H1838" s="6" t="e">
        <f>VLOOKUP(B1838,'[1]Current Slope List'!$A$29:$M$1904,5,FALSE)</f>
        <v>#N/A</v>
      </c>
      <c r="I1838" s="6" t="s">
        <v>43</v>
      </c>
      <c r="K1838" s="6" t="e">
        <f>VLOOKUP(B1838,'[1]Current Slope List'!$A$29:$M$1904,11,FALSE)</f>
        <v>#N/A</v>
      </c>
      <c r="L1838" s="5" t="s">
        <v>3256</v>
      </c>
      <c r="M1838" s="5" t="s">
        <v>3257</v>
      </c>
      <c r="N1838" s="5" t="s">
        <v>1697</v>
      </c>
      <c r="O1838" s="7" t="s">
        <v>49</v>
      </c>
      <c r="P1838" s="6" t="s">
        <v>49</v>
      </c>
      <c r="Q1838" s="6" t="s">
        <v>49</v>
      </c>
      <c r="R1838" s="6" t="s">
        <v>49</v>
      </c>
      <c r="S1838" s="6" t="s">
        <v>49</v>
      </c>
      <c r="T1838" s="6" t="s">
        <v>49</v>
      </c>
      <c r="U1838" s="6" t="s">
        <v>49</v>
      </c>
      <c r="V1838" s="6" t="s">
        <v>49</v>
      </c>
      <c r="W1838" s="6" t="s">
        <v>49</v>
      </c>
      <c r="X1838" s="6" t="s">
        <v>49</v>
      </c>
      <c r="Y1838" s="6" t="s">
        <v>49</v>
      </c>
      <c r="Z1838" s="6" t="s">
        <v>49</v>
      </c>
      <c r="AA1838" s="9" t="s">
        <v>49</v>
      </c>
      <c r="AB1838" s="9" t="s">
        <v>49</v>
      </c>
      <c r="AC1838" s="9" t="s">
        <v>49</v>
      </c>
      <c r="AD1838" s="9" t="s">
        <v>49</v>
      </c>
      <c r="AE1838" s="9" t="s">
        <v>49</v>
      </c>
      <c r="AF1838" s="5">
        <v>3</v>
      </c>
      <c r="AG1838" s="10" t="e">
        <f>VLOOKUP(B1838,[1]NPRS!$A$29:$O$1904,10,FALSE)</f>
        <v>#N/A</v>
      </c>
      <c r="AH1838" s="5" t="s">
        <v>1728</v>
      </c>
      <c r="AI1838" s="6" t="str">
        <f>IF(VLOOKUP(B1838,'[1]intensive 2019'!$A$2:$E$145,1,TRUE)=B1838,"Y","N")</f>
        <v>N</v>
      </c>
      <c r="AJ1838" s="6" t="s">
        <v>50</v>
      </c>
      <c r="AL1838" s="6" t="s">
        <v>50</v>
      </c>
      <c r="AM1838" s="6" t="s">
        <v>50</v>
      </c>
      <c r="AN1838" s="6" t="s">
        <v>50</v>
      </c>
      <c r="AO1838" s="6" t="s">
        <v>50</v>
      </c>
      <c r="AP1838" s="6" t="s">
        <v>50</v>
      </c>
    </row>
    <row r="1839" spans="1:42" hidden="1">
      <c r="A1839" s="5">
        <v>1838</v>
      </c>
      <c r="B1839" s="5" t="s">
        <v>3258</v>
      </c>
      <c r="C1839" s="6" t="s">
        <v>50</v>
      </c>
      <c r="D1839" s="5" t="e">
        <f>VLOOKUP(B1839,[2]List_A!$A$29:$M$1904,2,FALSE)</f>
        <v>#N/A</v>
      </c>
      <c r="E1839" s="5" t="e">
        <f>VLOOKUP(B1839,'[1]Current Slope List'!$A$29:$M$1904,3,FALSE)</f>
        <v>#N/A</v>
      </c>
      <c r="F1839" s="6" t="e">
        <f t="shared" si="56"/>
        <v>#N/A</v>
      </c>
      <c r="G1839" s="6" t="e">
        <f>VLOOKUP(B1839,'[1]Current Slope List'!$A$29:$M$1904,4,FALSE)</f>
        <v>#N/A</v>
      </c>
      <c r="H1839" s="6" t="e">
        <f>VLOOKUP(B1839,'[1]Current Slope List'!$A$29:$M$1904,5,FALSE)</f>
        <v>#N/A</v>
      </c>
      <c r="I1839" s="6" t="s">
        <v>2152</v>
      </c>
      <c r="K1839" s="6" t="e">
        <f>VLOOKUP(B1839,'[1]Current Slope List'!$A$29:$M$1904,11,FALSE)</f>
        <v>#N/A</v>
      </c>
      <c r="L1839" s="5" t="s">
        <v>2394</v>
      </c>
      <c r="M1839" s="5" t="s">
        <v>2397</v>
      </c>
      <c r="N1839" s="5" t="s">
        <v>2253</v>
      </c>
      <c r="O1839" s="7" t="s">
        <v>49</v>
      </c>
      <c r="P1839" s="6" t="s">
        <v>49</v>
      </c>
      <c r="Q1839" s="6" t="s">
        <v>49</v>
      </c>
      <c r="R1839" s="6" t="s">
        <v>49</v>
      </c>
      <c r="S1839" s="6" t="s">
        <v>49</v>
      </c>
      <c r="T1839" s="6" t="s">
        <v>49</v>
      </c>
      <c r="U1839" s="6" t="s">
        <v>49</v>
      </c>
      <c r="V1839" s="6" t="s">
        <v>49</v>
      </c>
      <c r="W1839" s="6" t="s">
        <v>49</v>
      </c>
      <c r="X1839" s="6" t="s">
        <v>49</v>
      </c>
      <c r="Y1839" s="6" t="s">
        <v>49</v>
      </c>
      <c r="Z1839" s="6" t="s">
        <v>49</v>
      </c>
      <c r="AA1839" s="9" t="s">
        <v>49</v>
      </c>
      <c r="AB1839" s="9" t="s">
        <v>49</v>
      </c>
      <c r="AC1839" s="9" t="s">
        <v>49</v>
      </c>
      <c r="AD1839" s="9" t="s">
        <v>49</v>
      </c>
      <c r="AE1839" s="9" t="s">
        <v>49</v>
      </c>
      <c r="AF1839" s="5">
        <v>3</v>
      </c>
      <c r="AG1839" s="10" t="e">
        <f>VLOOKUP(B1839,[1]NPRS!$A$29:$O$1904,10,FALSE)</f>
        <v>#N/A</v>
      </c>
      <c r="AH1839" s="5" t="s">
        <v>1728</v>
      </c>
      <c r="AI1839" s="6" t="str">
        <f>IF(VLOOKUP(B1839,'[1]intensive 2019'!$A$2:$E$145,1,TRUE)=B1839,"Y","N")</f>
        <v>N</v>
      </c>
      <c r="AJ1839" s="6" t="s">
        <v>50</v>
      </c>
      <c r="AL1839" s="6" t="s">
        <v>50</v>
      </c>
      <c r="AM1839" s="6" t="s">
        <v>50</v>
      </c>
      <c r="AN1839" s="6" t="s">
        <v>50</v>
      </c>
      <c r="AO1839" s="6" t="s">
        <v>50</v>
      </c>
      <c r="AP1839" s="6" t="s">
        <v>50</v>
      </c>
    </row>
    <row r="1840" spans="1:42" hidden="1">
      <c r="A1840" s="5">
        <v>1839</v>
      </c>
      <c r="B1840" s="5" t="s">
        <v>3259</v>
      </c>
      <c r="C1840" s="6" t="s">
        <v>50</v>
      </c>
      <c r="D1840" s="5" t="e">
        <f>VLOOKUP(B1840,[2]List_A!$A$29:$M$1904,2,FALSE)</f>
        <v>#N/A</v>
      </c>
      <c r="E1840" s="5" t="e">
        <f>VLOOKUP(B1840,'[1]Current Slope List'!$A$29:$M$1904,3,FALSE)</f>
        <v>#N/A</v>
      </c>
      <c r="F1840" s="6" t="e">
        <f t="shared" si="56"/>
        <v>#N/A</v>
      </c>
      <c r="G1840" s="6" t="e">
        <f>VLOOKUP(B1840,'[1]Current Slope List'!$A$29:$M$1904,4,FALSE)</f>
        <v>#N/A</v>
      </c>
      <c r="H1840" s="6" t="e">
        <f>VLOOKUP(B1840,'[1]Current Slope List'!$A$29:$M$1904,5,FALSE)</f>
        <v>#N/A</v>
      </c>
      <c r="I1840" s="6" t="s">
        <v>2152</v>
      </c>
      <c r="K1840" s="6" t="e">
        <f>VLOOKUP(B1840,'[1]Current Slope List'!$A$29:$M$1904,11,FALSE)</f>
        <v>#N/A</v>
      </c>
      <c r="L1840" s="5" t="s">
        <v>2394</v>
      </c>
      <c r="M1840" s="5" t="s">
        <v>2397</v>
      </c>
      <c r="N1840" s="5" t="s">
        <v>2253</v>
      </c>
      <c r="O1840" s="7" t="s">
        <v>49</v>
      </c>
      <c r="P1840" s="6" t="s">
        <v>49</v>
      </c>
      <c r="Q1840" s="6" t="s">
        <v>49</v>
      </c>
      <c r="R1840" s="6" t="s">
        <v>49</v>
      </c>
      <c r="S1840" s="6" t="s">
        <v>49</v>
      </c>
      <c r="T1840" s="6" t="s">
        <v>49</v>
      </c>
      <c r="U1840" s="6" t="s">
        <v>49</v>
      </c>
      <c r="V1840" s="6" t="s">
        <v>49</v>
      </c>
      <c r="W1840" s="6" t="s">
        <v>49</v>
      </c>
      <c r="X1840" s="6" t="s">
        <v>49</v>
      </c>
      <c r="Y1840" s="6" t="s">
        <v>49</v>
      </c>
      <c r="Z1840" s="6" t="s">
        <v>49</v>
      </c>
      <c r="AA1840" s="9" t="s">
        <v>49</v>
      </c>
      <c r="AB1840" s="9" t="s">
        <v>49</v>
      </c>
      <c r="AC1840" s="9" t="s">
        <v>49</v>
      </c>
      <c r="AD1840" s="9" t="s">
        <v>49</v>
      </c>
      <c r="AE1840" s="9" t="s">
        <v>49</v>
      </c>
      <c r="AF1840" s="5">
        <v>3</v>
      </c>
      <c r="AG1840" s="10" t="e">
        <f>VLOOKUP(B1840,[1]NPRS!$A$29:$O$1904,10,FALSE)</f>
        <v>#N/A</v>
      </c>
      <c r="AH1840" s="5" t="s">
        <v>1728</v>
      </c>
      <c r="AI1840" s="6" t="str">
        <f>IF(VLOOKUP(B1840,'[1]intensive 2019'!$A$2:$E$145,1,TRUE)=B1840,"Y","N")</f>
        <v>N</v>
      </c>
      <c r="AJ1840" s="6" t="s">
        <v>50</v>
      </c>
      <c r="AL1840" s="6" t="s">
        <v>50</v>
      </c>
      <c r="AM1840" s="6" t="s">
        <v>50</v>
      </c>
      <c r="AN1840" s="6" t="s">
        <v>50</v>
      </c>
      <c r="AO1840" s="6" t="s">
        <v>50</v>
      </c>
      <c r="AP1840" s="6" t="s">
        <v>50</v>
      </c>
    </row>
    <row r="1841" spans="1:42" hidden="1">
      <c r="A1841" s="5">
        <v>1840</v>
      </c>
      <c r="B1841" s="5" t="s">
        <v>3260</v>
      </c>
      <c r="C1841" s="6" t="s">
        <v>50</v>
      </c>
      <c r="D1841" s="5" t="e">
        <f>VLOOKUP(B1841,[2]List_A!$A$29:$M$1904,2,FALSE)</f>
        <v>#N/A</v>
      </c>
      <c r="E1841" s="5" t="e">
        <f>VLOOKUP(B1841,'[1]Current Slope List'!$A$29:$M$1904,3,FALSE)</f>
        <v>#N/A</v>
      </c>
      <c r="F1841" s="6" t="e">
        <f t="shared" si="56"/>
        <v>#N/A</v>
      </c>
      <c r="G1841" s="6" t="e">
        <f>VLOOKUP(B1841,'[1]Current Slope List'!$A$29:$M$1904,4,FALSE)</f>
        <v>#N/A</v>
      </c>
      <c r="H1841" s="6" t="e">
        <f>VLOOKUP(B1841,'[1]Current Slope List'!$A$29:$M$1904,5,FALSE)</f>
        <v>#N/A</v>
      </c>
      <c r="I1841" s="6" t="s">
        <v>1936</v>
      </c>
      <c r="K1841" s="6" t="e">
        <f>VLOOKUP(B1841,'[1]Current Slope List'!$A$29:$M$1904,11,FALSE)</f>
        <v>#N/A</v>
      </c>
      <c r="L1841" s="5" t="s">
        <v>3261</v>
      </c>
      <c r="M1841" s="5" t="s">
        <v>3262</v>
      </c>
      <c r="N1841" s="5" t="s">
        <v>3180</v>
      </c>
      <c r="O1841" s="7" t="s">
        <v>49</v>
      </c>
      <c r="P1841" s="6" t="s">
        <v>49</v>
      </c>
      <c r="Q1841" s="6" t="s">
        <v>49</v>
      </c>
      <c r="R1841" s="6" t="s">
        <v>49</v>
      </c>
      <c r="S1841" s="6" t="s">
        <v>49</v>
      </c>
      <c r="T1841" s="6" t="s">
        <v>49</v>
      </c>
      <c r="U1841" s="6" t="s">
        <v>49</v>
      </c>
      <c r="V1841" s="6" t="s">
        <v>49</v>
      </c>
      <c r="W1841" s="6" t="s">
        <v>49</v>
      </c>
      <c r="X1841" s="6" t="s">
        <v>49</v>
      </c>
      <c r="Y1841" s="6" t="s">
        <v>49</v>
      </c>
      <c r="Z1841" s="6" t="s">
        <v>49</v>
      </c>
      <c r="AA1841" s="9" t="s">
        <v>49</v>
      </c>
      <c r="AB1841" s="9" t="s">
        <v>49</v>
      </c>
      <c r="AC1841" s="9" t="s">
        <v>49</v>
      </c>
      <c r="AD1841" s="9" t="s">
        <v>49</v>
      </c>
      <c r="AE1841" s="9" t="s">
        <v>49</v>
      </c>
      <c r="AF1841" s="5">
        <v>1</v>
      </c>
      <c r="AG1841" s="10" t="e">
        <f>VLOOKUP(B1841,[1]NPRS!$A$29:$O$1904,10,FALSE)</f>
        <v>#N/A</v>
      </c>
      <c r="AH1841" s="5" t="s">
        <v>1698</v>
      </c>
      <c r="AI1841" s="6" t="str">
        <f>IF(VLOOKUP(B1841,'[1]intensive 2019'!$A$2:$E$145,1,TRUE)=B1841,"Y","N")</f>
        <v>N</v>
      </c>
      <c r="AJ1841" s="6" t="s">
        <v>50</v>
      </c>
      <c r="AK1841" s="5">
        <v>0</v>
      </c>
      <c r="AL1841" s="6" t="s">
        <v>50</v>
      </c>
      <c r="AM1841" s="6" t="s">
        <v>50</v>
      </c>
      <c r="AN1841" s="6" t="s">
        <v>50</v>
      </c>
      <c r="AO1841" s="6" t="s">
        <v>50</v>
      </c>
      <c r="AP1841" s="6" t="s">
        <v>50</v>
      </c>
    </row>
    <row r="1842" spans="1:42" hidden="1">
      <c r="A1842" s="5">
        <v>1841</v>
      </c>
      <c r="B1842" s="5" t="s">
        <v>3263</v>
      </c>
      <c r="C1842" s="6" t="s">
        <v>50</v>
      </c>
      <c r="D1842" s="5" t="e">
        <f>VLOOKUP(B1842,[2]List_A!$A$29:$M$1904,2,FALSE)</f>
        <v>#N/A</v>
      </c>
      <c r="E1842" s="5" t="e">
        <f>VLOOKUP(B1842,'[1]Current Slope List'!$A$29:$M$1904,3,FALSE)</f>
        <v>#N/A</v>
      </c>
      <c r="F1842" s="6" t="e">
        <f t="shared" si="56"/>
        <v>#N/A</v>
      </c>
      <c r="G1842" s="6" t="e">
        <f>VLOOKUP(B1842,'[1]Current Slope List'!$A$29:$M$1904,4,FALSE)</f>
        <v>#N/A</v>
      </c>
      <c r="H1842" s="6" t="e">
        <f>VLOOKUP(B1842,'[1]Current Slope List'!$A$29:$M$1904,5,FALSE)</f>
        <v>#N/A</v>
      </c>
      <c r="I1842" s="6" t="s">
        <v>263</v>
      </c>
      <c r="K1842" s="6" t="e">
        <f>VLOOKUP(B1842,'[1]Current Slope List'!$A$29:$M$1904,11,FALSE)</f>
        <v>#N/A</v>
      </c>
      <c r="L1842" s="5" t="s">
        <v>277</v>
      </c>
      <c r="M1842" s="5" t="s">
        <v>278</v>
      </c>
      <c r="N1842" s="5" t="s">
        <v>1697</v>
      </c>
      <c r="O1842" s="7" t="s">
        <v>49</v>
      </c>
      <c r="P1842" s="6" t="s">
        <v>49</v>
      </c>
      <c r="Q1842" s="6" t="s">
        <v>49</v>
      </c>
      <c r="R1842" s="6" t="s">
        <v>49</v>
      </c>
      <c r="S1842" s="6" t="s">
        <v>49</v>
      </c>
      <c r="T1842" s="6" t="s">
        <v>49</v>
      </c>
      <c r="U1842" s="6" t="s">
        <v>49</v>
      </c>
      <c r="V1842" s="6" t="s">
        <v>49</v>
      </c>
      <c r="W1842" s="6" t="s">
        <v>49</v>
      </c>
      <c r="X1842" s="6" t="s">
        <v>49</v>
      </c>
      <c r="Y1842" s="6" t="s">
        <v>49</v>
      </c>
      <c r="Z1842" s="6" t="s">
        <v>49</v>
      </c>
      <c r="AA1842" s="9" t="s">
        <v>49</v>
      </c>
      <c r="AB1842" s="9" t="s">
        <v>49</v>
      </c>
      <c r="AC1842" s="9" t="s">
        <v>49</v>
      </c>
      <c r="AD1842" s="9" t="s">
        <v>49</v>
      </c>
      <c r="AE1842" s="9" t="s">
        <v>49</v>
      </c>
      <c r="AF1842" s="5">
        <v>2</v>
      </c>
      <c r="AG1842" s="10" t="e">
        <f>VLOOKUP(B1842,[1]NPRS!$A$29:$O$1904,10,FALSE)</f>
        <v>#N/A</v>
      </c>
      <c r="AH1842" s="5" t="s">
        <v>1698</v>
      </c>
      <c r="AI1842" s="6" t="str">
        <f>IF(VLOOKUP(B1842,'[1]intensive 2019'!$A$2:$E$145,1,TRUE)=B1842,"Y","N")</f>
        <v>N</v>
      </c>
      <c r="AJ1842" s="6" t="s">
        <v>50</v>
      </c>
      <c r="AK1842" s="5">
        <v>66</v>
      </c>
      <c r="AL1842" s="6" t="s">
        <v>50</v>
      </c>
      <c r="AM1842" s="6" t="s">
        <v>50</v>
      </c>
      <c r="AN1842" s="6" t="s">
        <v>50</v>
      </c>
      <c r="AO1842" s="6" t="s">
        <v>50</v>
      </c>
      <c r="AP1842" s="6" t="s">
        <v>50</v>
      </c>
    </row>
    <row r="1843" spans="1:42" hidden="1">
      <c r="A1843" s="5">
        <v>1842</v>
      </c>
      <c r="B1843" s="5" t="s">
        <v>3264</v>
      </c>
      <c r="C1843" s="6" t="s">
        <v>50</v>
      </c>
      <c r="D1843" s="5" t="e">
        <f>VLOOKUP(B1843,[2]List_A!$A$29:$M$1904,2,FALSE)</f>
        <v>#N/A</v>
      </c>
      <c r="E1843" s="5" t="e">
        <f>VLOOKUP(B1843,'[1]Current Slope List'!$A$29:$M$1904,3,FALSE)</f>
        <v>#N/A</v>
      </c>
      <c r="F1843" s="6" t="e">
        <f t="shared" si="56"/>
        <v>#N/A</v>
      </c>
      <c r="G1843" s="6" t="e">
        <f>VLOOKUP(B1843,'[1]Current Slope List'!$A$29:$M$1904,4,FALSE)</f>
        <v>#N/A</v>
      </c>
      <c r="H1843" s="6" t="e">
        <f>VLOOKUP(B1843,'[1]Current Slope List'!$A$29:$M$1904,5,FALSE)</f>
        <v>#N/A</v>
      </c>
      <c r="I1843" s="6" t="s">
        <v>263</v>
      </c>
      <c r="K1843" s="6" t="e">
        <f>VLOOKUP(B1843,'[1]Current Slope List'!$A$29:$M$1904,11,FALSE)</f>
        <v>#N/A</v>
      </c>
      <c r="L1843" s="5" t="s">
        <v>3265</v>
      </c>
      <c r="M1843" s="5" t="s">
        <v>3266</v>
      </c>
      <c r="N1843" s="5" t="s">
        <v>1697</v>
      </c>
      <c r="O1843" s="7" t="s">
        <v>49</v>
      </c>
      <c r="P1843" s="6" t="s">
        <v>49</v>
      </c>
      <c r="Q1843" s="6" t="s">
        <v>49</v>
      </c>
      <c r="R1843" s="6" t="s">
        <v>49</v>
      </c>
      <c r="S1843" s="6" t="s">
        <v>49</v>
      </c>
      <c r="T1843" s="6" t="s">
        <v>49</v>
      </c>
      <c r="U1843" s="6" t="s">
        <v>49</v>
      </c>
      <c r="V1843" s="6" t="s">
        <v>49</v>
      </c>
      <c r="W1843" s="6" t="s">
        <v>49</v>
      </c>
      <c r="X1843" s="6" t="s">
        <v>49</v>
      </c>
      <c r="Y1843" s="6" t="s">
        <v>49</v>
      </c>
      <c r="Z1843" s="6" t="s">
        <v>49</v>
      </c>
      <c r="AA1843" s="9" t="s">
        <v>49</v>
      </c>
      <c r="AB1843" s="9" t="s">
        <v>49</v>
      </c>
      <c r="AC1843" s="9" t="s">
        <v>49</v>
      </c>
      <c r="AD1843" s="9" t="s">
        <v>49</v>
      </c>
      <c r="AE1843" s="9" t="s">
        <v>49</v>
      </c>
      <c r="AF1843" s="5">
        <v>2</v>
      </c>
      <c r="AG1843" s="10" t="e">
        <f>VLOOKUP(B1843,[1]NPRS!$A$29:$O$1904,10,FALSE)</f>
        <v>#N/A</v>
      </c>
      <c r="AH1843" s="5" t="s">
        <v>1698</v>
      </c>
      <c r="AI1843" s="6" t="str">
        <f>IF(VLOOKUP(B1843,'[1]intensive 2019'!$A$2:$E$145,1,TRUE)=B1843,"Y","N")</f>
        <v>N</v>
      </c>
      <c r="AJ1843" s="6" t="s">
        <v>50</v>
      </c>
      <c r="AK1843" s="5">
        <v>0</v>
      </c>
      <c r="AL1843" s="6" t="s">
        <v>50</v>
      </c>
      <c r="AM1843" s="6" t="s">
        <v>50</v>
      </c>
      <c r="AN1843" s="6" t="s">
        <v>50</v>
      </c>
      <c r="AO1843" s="6" t="s">
        <v>50</v>
      </c>
      <c r="AP1843" s="6" t="s">
        <v>50</v>
      </c>
    </row>
    <row r="1844" spans="1:42" hidden="1">
      <c r="A1844" s="5">
        <v>1843</v>
      </c>
      <c r="B1844" s="5" t="s">
        <v>3267</v>
      </c>
      <c r="C1844" s="6" t="s">
        <v>50</v>
      </c>
      <c r="D1844" s="5" t="e">
        <f>VLOOKUP(B1844,[2]List_A!$A$29:$M$1904,2,FALSE)</f>
        <v>#N/A</v>
      </c>
      <c r="E1844" s="5" t="e">
        <f>VLOOKUP(B1844,'[1]Current Slope List'!$A$29:$M$1904,3,FALSE)</f>
        <v>#N/A</v>
      </c>
      <c r="F1844" s="6" t="e">
        <f t="shared" si="56"/>
        <v>#N/A</v>
      </c>
      <c r="G1844" s="6" t="e">
        <f>VLOOKUP(B1844,'[1]Current Slope List'!$A$29:$M$1904,4,FALSE)</f>
        <v>#N/A</v>
      </c>
      <c r="H1844" s="6" t="e">
        <f>VLOOKUP(B1844,'[1]Current Slope List'!$A$29:$M$1904,5,FALSE)</f>
        <v>#N/A</v>
      </c>
      <c r="I1844" s="6" t="s">
        <v>2152</v>
      </c>
      <c r="K1844" s="6" t="e">
        <f>VLOOKUP(B1844,'[1]Current Slope List'!$A$29:$M$1904,11,FALSE)</f>
        <v>#N/A</v>
      </c>
      <c r="L1844" s="5" t="s">
        <v>2162</v>
      </c>
      <c r="M1844" s="5" t="s">
        <v>2163</v>
      </c>
      <c r="N1844" s="5" t="s">
        <v>1697</v>
      </c>
      <c r="O1844" s="7" t="s">
        <v>49</v>
      </c>
      <c r="P1844" s="6" t="s">
        <v>49</v>
      </c>
      <c r="Q1844" s="6" t="s">
        <v>49</v>
      </c>
      <c r="R1844" s="6" t="s">
        <v>49</v>
      </c>
      <c r="S1844" s="6" t="s">
        <v>49</v>
      </c>
      <c r="T1844" s="6" t="s">
        <v>49</v>
      </c>
      <c r="U1844" s="6" t="s">
        <v>49</v>
      </c>
      <c r="V1844" s="6" t="s">
        <v>49</v>
      </c>
      <c r="W1844" s="6" t="s">
        <v>49</v>
      </c>
      <c r="X1844" s="6" t="s">
        <v>49</v>
      </c>
      <c r="Y1844" s="6" t="s">
        <v>49</v>
      </c>
      <c r="Z1844" s="6" t="s">
        <v>49</v>
      </c>
      <c r="AA1844" s="9" t="s">
        <v>49</v>
      </c>
      <c r="AB1844" s="9" t="s">
        <v>49</v>
      </c>
      <c r="AC1844" s="9" t="s">
        <v>49</v>
      </c>
      <c r="AD1844" s="9" t="s">
        <v>49</v>
      </c>
      <c r="AE1844" s="9" t="s">
        <v>49</v>
      </c>
      <c r="AF1844" s="5">
        <v>3</v>
      </c>
      <c r="AG1844" s="10" t="e">
        <f>VLOOKUP(B1844,[1]NPRS!$A$29:$O$1904,10,FALSE)</f>
        <v>#N/A</v>
      </c>
      <c r="AH1844" s="5" t="s">
        <v>1698</v>
      </c>
      <c r="AI1844" s="6" t="str">
        <f>IF(VLOOKUP(B1844,'[1]intensive 2019'!$A$2:$E$145,1,TRUE)=B1844,"Y","N")</f>
        <v>N</v>
      </c>
      <c r="AJ1844" s="6" t="s">
        <v>50</v>
      </c>
      <c r="AK1844" s="5">
        <v>8</v>
      </c>
      <c r="AL1844" s="6" t="s">
        <v>50</v>
      </c>
      <c r="AM1844" s="6" t="s">
        <v>50</v>
      </c>
      <c r="AN1844" s="6" t="s">
        <v>50</v>
      </c>
      <c r="AO1844" s="6" t="s">
        <v>50</v>
      </c>
      <c r="AP1844" s="6" t="s">
        <v>50</v>
      </c>
    </row>
    <row r="1845" spans="1:42" hidden="1">
      <c r="A1845" s="5">
        <v>1844</v>
      </c>
      <c r="B1845" s="5" t="s">
        <v>3268</v>
      </c>
      <c r="C1845" s="6" t="s">
        <v>50</v>
      </c>
      <c r="D1845" s="5" t="e">
        <f>VLOOKUP(B1845,[2]List_A!$A$29:$M$1904,2,FALSE)</f>
        <v>#N/A</v>
      </c>
      <c r="E1845" s="5" t="e">
        <f>VLOOKUP(B1845,'[1]Current Slope List'!$A$29:$M$1904,3,FALSE)</f>
        <v>#N/A</v>
      </c>
      <c r="F1845" s="6" t="e">
        <f t="shared" si="56"/>
        <v>#N/A</v>
      </c>
      <c r="G1845" s="6" t="e">
        <f>VLOOKUP(B1845,'[1]Current Slope List'!$A$29:$M$1904,4,FALSE)</f>
        <v>#N/A</v>
      </c>
      <c r="H1845" s="6" t="e">
        <f>VLOOKUP(B1845,'[1]Current Slope List'!$A$29:$M$1904,5,FALSE)</f>
        <v>#N/A</v>
      </c>
      <c r="I1845" s="6" t="s">
        <v>3028</v>
      </c>
      <c r="K1845" s="6" t="e">
        <f>VLOOKUP(B1845,'[1]Current Slope List'!$A$29:$M$1904,11,FALSE)</f>
        <v>#N/A</v>
      </c>
      <c r="L1845" s="5" t="s">
        <v>3269</v>
      </c>
      <c r="M1845" s="5" t="s">
        <v>3270</v>
      </c>
      <c r="N1845" s="5" t="s">
        <v>3271</v>
      </c>
      <c r="O1845" s="7" t="s">
        <v>49</v>
      </c>
      <c r="P1845" s="6" t="s">
        <v>49</v>
      </c>
      <c r="Q1845" s="6" t="s">
        <v>49</v>
      </c>
      <c r="R1845" s="6" t="s">
        <v>49</v>
      </c>
      <c r="S1845" s="6" t="s">
        <v>49</v>
      </c>
      <c r="T1845" s="6" t="s">
        <v>49</v>
      </c>
      <c r="U1845" s="6" t="s">
        <v>49</v>
      </c>
      <c r="V1845" s="6" t="s">
        <v>49</v>
      </c>
      <c r="W1845" s="6" t="s">
        <v>49</v>
      </c>
      <c r="X1845" s="6" t="s">
        <v>49</v>
      </c>
      <c r="Y1845" s="6" t="s">
        <v>49</v>
      </c>
      <c r="Z1845" s="6" t="s">
        <v>49</v>
      </c>
      <c r="AA1845" s="9" t="s">
        <v>49</v>
      </c>
      <c r="AB1845" s="9" t="s">
        <v>49</v>
      </c>
      <c r="AC1845" s="9" t="s">
        <v>49</v>
      </c>
      <c r="AD1845" s="9" t="s">
        <v>49</v>
      </c>
      <c r="AE1845" s="9" t="s">
        <v>49</v>
      </c>
      <c r="AG1845" s="10" t="e">
        <f>VLOOKUP(B1845,[1]NPRS!$A$29:$O$1904,10,FALSE)</f>
        <v>#N/A</v>
      </c>
      <c r="AH1845" s="5" t="s">
        <v>1698</v>
      </c>
      <c r="AI1845" s="6" t="str">
        <f>IF(VLOOKUP(B1845,'[1]intensive 2019'!$A$2:$E$145,1,TRUE)=B1845,"Y","N")</f>
        <v>N</v>
      </c>
      <c r="AJ1845" s="6" t="s">
        <v>50</v>
      </c>
      <c r="AL1845" s="6" t="s">
        <v>50</v>
      </c>
      <c r="AM1845" s="6" t="s">
        <v>50</v>
      </c>
      <c r="AN1845" s="6" t="s">
        <v>50</v>
      </c>
      <c r="AO1845" s="6" t="s">
        <v>50</v>
      </c>
      <c r="AP1845" s="6" t="s">
        <v>50</v>
      </c>
    </row>
    <row r="1846" spans="1:42" hidden="1">
      <c r="A1846" s="5">
        <v>1845</v>
      </c>
      <c r="B1846" s="5" t="s">
        <v>3272</v>
      </c>
      <c r="C1846" s="6" t="str">
        <f>IF(VLOOKUP(B1846,'[1]Current Slope List'!$A$29:$M$1904,1,FALSE)=B1846,"Y","N")</f>
        <v>Y</v>
      </c>
      <c r="D1846" s="5" t="str">
        <f>VLOOKUP(B1846,'[1]Current Slope List'!$A$29:$M$1904,2,FALSE)</f>
        <v>11SW-A/R321</v>
      </c>
      <c r="E1846" s="5">
        <f>VLOOKUP(B1846,'[1]Current Slope List'!$A$29:$M$1904,3,FALSE)</f>
        <v>0</v>
      </c>
      <c r="F1846" s="6" t="str">
        <f t="shared" si="56"/>
        <v>WHOLE</v>
      </c>
      <c r="G1846" s="6" t="str">
        <f>VLOOKUP(B1846,'[1]Current Slope List'!$A$29:$M$1904,4,FALSE)</f>
        <v>WS&amp;L</v>
      </c>
      <c r="H1846" s="6" t="str">
        <f>VLOOKUP(B1846,'[1]Current Slope List'!$A$29:$M$1904,5,FALSE)</f>
        <v>W</v>
      </c>
      <c r="I1846" s="6" t="s">
        <v>3028</v>
      </c>
      <c r="K1846" s="6" t="str">
        <f>VLOOKUP(B1846,'[1]Current Slope List'!$A$29:$M$1904,11,FALSE)</f>
        <v>SaiWan</v>
      </c>
      <c r="L1846" s="5" t="s">
        <v>3050</v>
      </c>
      <c r="M1846" s="5" t="s">
        <v>3051</v>
      </c>
      <c r="N1846" s="5" t="s">
        <v>1697</v>
      </c>
      <c r="O1846" s="7" t="s">
        <v>46</v>
      </c>
      <c r="P1846" s="6" t="s">
        <v>49</v>
      </c>
      <c r="Q1846" s="6" t="s">
        <v>49</v>
      </c>
      <c r="R1846" s="6" t="s">
        <v>49</v>
      </c>
      <c r="S1846" s="6" t="s">
        <v>49</v>
      </c>
      <c r="T1846" s="6" t="s">
        <v>49</v>
      </c>
      <c r="U1846" s="6" t="s">
        <v>49</v>
      </c>
      <c r="V1846" s="6" t="s">
        <v>49</v>
      </c>
      <c r="W1846" s="6" t="s">
        <v>49</v>
      </c>
      <c r="X1846" s="6" t="s">
        <v>49</v>
      </c>
      <c r="Y1846" s="6" t="s">
        <v>49</v>
      </c>
      <c r="Z1846" s="6" t="s">
        <v>49</v>
      </c>
      <c r="AA1846" s="9">
        <v>3.4</v>
      </c>
      <c r="AB1846" s="9" t="s">
        <v>288</v>
      </c>
      <c r="AC1846" s="9" t="s">
        <v>71</v>
      </c>
      <c r="AD1846" s="9" t="s">
        <v>297</v>
      </c>
      <c r="AE1846" s="9" t="s">
        <v>72</v>
      </c>
      <c r="AF1846" s="5">
        <v>2</v>
      </c>
      <c r="AG1846" s="10">
        <f>VLOOKUP(B1846,[1]NPRS!$A$29:$O$1904,10,FALSE)</f>
        <v>0.83</v>
      </c>
      <c r="AH1846" s="5" t="s">
        <v>1698</v>
      </c>
      <c r="AI1846" s="6" t="str">
        <f>IF(VLOOKUP(B1846,'[1]intensive 2019'!$A$2:$E$145,1,TRUE)=B1846,"Y","N")</f>
        <v>Y</v>
      </c>
      <c r="AJ1846" s="6" t="str">
        <f>IF(VLOOKUP(B1846,[1]PWI!$A$2:$B$239,1,FALSE)=B1846,"Y","N")</f>
        <v>Y</v>
      </c>
      <c r="AK1846" s="5">
        <v>6</v>
      </c>
      <c r="AL1846" s="6" t="str">
        <f>IF(VLOOKUP(B1846,[1]OVT_SWT!$A$2:$E$100,1,FALSE)=B1846,"Y","N")</f>
        <v>Y</v>
      </c>
      <c r="AM1846" s="6" t="s">
        <v>50</v>
      </c>
      <c r="AN1846" s="6" t="s">
        <v>50</v>
      </c>
      <c r="AO1846" s="6" t="s">
        <v>50</v>
      </c>
      <c r="AP1846" s="6" t="s">
        <v>50</v>
      </c>
    </row>
    <row r="1847" spans="1:42" hidden="1">
      <c r="A1847" s="5">
        <v>1846</v>
      </c>
      <c r="B1847" s="5" t="s">
        <v>3273</v>
      </c>
      <c r="C1847" s="6" t="str">
        <f>IF(VLOOKUP(B1847,'[1]Current Slope List'!$A$29:$M$1904,1,FALSE)=B1847,"Y","N")</f>
        <v>Y</v>
      </c>
      <c r="D1847" s="5" t="str">
        <f>VLOOKUP(B1847,'[1]Current Slope List'!$A$29:$M$1904,2,FALSE)</f>
        <v>11SW-A/R838</v>
      </c>
      <c r="E1847" s="5">
        <f>VLOOKUP(B1847,'[1]Current Slope List'!$A$29:$M$1904,3,FALSE)</f>
        <v>0</v>
      </c>
      <c r="F1847" s="6" t="str">
        <f t="shared" si="56"/>
        <v>WHOLE</v>
      </c>
      <c r="G1847" s="6" t="str">
        <f>VLOOKUP(B1847,'[1]Current Slope List'!$A$29:$M$1904,4,FALSE)</f>
        <v>WS&amp;L</v>
      </c>
      <c r="H1847" s="6" t="str">
        <f>VLOOKUP(B1847,'[1]Current Slope List'!$A$29:$M$1904,5,FALSE)</f>
        <v>W</v>
      </c>
      <c r="I1847" s="6" t="s">
        <v>3028</v>
      </c>
      <c r="K1847" s="6" t="str">
        <f>VLOOKUP(B1847,'[1]Current Slope List'!$A$29:$M$1904,11,FALSE)</f>
        <v>SaiWan</v>
      </c>
      <c r="L1847" s="5" t="s">
        <v>3050</v>
      </c>
      <c r="M1847" s="5" t="s">
        <v>3051</v>
      </c>
      <c r="N1847" s="5" t="s">
        <v>1697</v>
      </c>
      <c r="O1847" s="7" t="s">
        <v>46</v>
      </c>
      <c r="P1847" s="6" t="s">
        <v>49</v>
      </c>
      <c r="Q1847" s="6" t="s">
        <v>49</v>
      </c>
      <c r="R1847" s="6" t="s">
        <v>49</v>
      </c>
      <c r="S1847" s="6" t="s">
        <v>49</v>
      </c>
      <c r="T1847" s="6" t="s">
        <v>49</v>
      </c>
      <c r="U1847" s="6" t="s">
        <v>49</v>
      </c>
      <c r="V1847" s="6" t="s">
        <v>49</v>
      </c>
      <c r="W1847" s="6" t="s">
        <v>49</v>
      </c>
      <c r="X1847" s="6" t="s">
        <v>49</v>
      </c>
      <c r="Y1847" s="6" t="s">
        <v>49</v>
      </c>
      <c r="Z1847" s="6" t="s">
        <v>49</v>
      </c>
      <c r="AA1847" s="9">
        <v>9.5</v>
      </c>
      <c r="AB1847" s="9">
        <v>154.69999999999999</v>
      </c>
      <c r="AC1847" s="9" t="s">
        <v>55</v>
      </c>
      <c r="AD1847" s="9" t="s">
        <v>297</v>
      </c>
      <c r="AE1847" s="9" t="s">
        <v>72</v>
      </c>
      <c r="AF1847" s="5">
        <v>2</v>
      </c>
      <c r="AG1847" s="10">
        <f>VLOOKUP(B1847,[1]NPRS!$A$29:$O$1904,10,FALSE)</f>
        <v>10.82</v>
      </c>
      <c r="AH1847" s="5" t="s">
        <v>1698</v>
      </c>
      <c r="AI1847" s="6" t="str">
        <f>IF(VLOOKUP(B1847,'[1]intensive 2019'!$A$2:$E$145,1,TRUE)=B1847,"Y","N")</f>
        <v>Y</v>
      </c>
      <c r="AJ1847" s="6" t="str">
        <f>IF(VLOOKUP(B1847,[1]PWI!$A$2:$B$239,1,FALSE)=B1847,"Y","N")</f>
        <v>Y</v>
      </c>
      <c r="AK1847" s="5">
        <v>18</v>
      </c>
      <c r="AL1847" s="6" t="str">
        <f>IF(VLOOKUP(B1847,[1]OVT_SWT!$A$2:$E$100,1,FALSE)=B1847,"Y","N")</f>
        <v>Y</v>
      </c>
      <c r="AM1847" s="6" t="s">
        <v>50</v>
      </c>
      <c r="AN1847" s="6" t="s">
        <v>50</v>
      </c>
      <c r="AO1847" s="6" t="str">
        <f>IF(VLOOKUP(B1847,[1]Roadside!$B$2:$D$186,1,FALSE)=B1847,"Y","N")</f>
        <v>Y</v>
      </c>
      <c r="AP1847" s="6" t="s">
        <v>50</v>
      </c>
    </row>
    <row r="1848" spans="1:42" hidden="1">
      <c r="A1848" s="5">
        <v>1847</v>
      </c>
      <c r="B1848" s="5" t="s">
        <v>3274</v>
      </c>
      <c r="C1848" s="6" t="s">
        <v>50</v>
      </c>
      <c r="D1848" s="5" t="e">
        <f>VLOOKUP(B1848,[2]List_A!$A$29:$M$1904,2,FALSE)</f>
        <v>#N/A</v>
      </c>
      <c r="E1848" s="5" t="e">
        <f>VLOOKUP(B1848,'[1]Current Slope List'!$A$29:$M$1904,3,FALSE)</f>
        <v>#N/A</v>
      </c>
      <c r="F1848" s="6" t="e">
        <f t="shared" si="56"/>
        <v>#N/A</v>
      </c>
      <c r="G1848" s="6" t="e">
        <f>VLOOKUP(B1848,'[1]Current Slope List'!$A$29:$M$1904,4,FALSE)</f>
        <v>#N/A</v>
      </c>
      <c r="H1848" s="6" t="e">
        <f>VLOOKUP(B1848,'[1]Current Slope List'!$A$29:$M$1904,5,FALSE)</f>
        <v>#N/A</v>
      </c>
      <c r="I1848" s="6" t="s">
        <v>899</v>
      </c>
      <c r="J1848" s="6" t="s">
        <v>1031</v>
      </c>
      <c r="K1848" s="6" t="e">
        <f>VLOOKUP(B1848,'[1]Current Slope List'!$A$29:$M$1904,11,FALSE)</f>
        <v>#N/A</v>
      </c>
      <c r="L1848" s="5" t="s">
        <v>1045</v>
      </c>
      <c r="M1848" s="5" t="s">
        <v>1046</v>
      </c>
      <c r="N1848" s="5" t="s">
        <v>2253</v>
      </c>
      <c r="O1848" s="7" t="s">
        <v>49</v>
      </c>
      <c r="P1848" s="6" t="s">
        <v>49</v>
      </c>
      <c r="Q1848" s="6" t="s">
        <v>49</v>
      </c>
      <c r="R1848" s="6" t="s">
        <v>49</v>
      </c>
      <c r="S1848" s="6" t="s">
        <v>49</v>
      </c>
      <c r="T1848" s="6" t="s">
        <v>49</v>
      </c>
      <c r="U1848" s="6" t="s">
        <v>49</v>
      </c>
      <c r="V1848" s="6" t="s">
        <v>49</v>
      </c>
      <c r="W1848" s="6" t="s">
        <v>49</v>
      </c>
      <c r="X1848" s="6" t="s">
        <v>49</v>
      </c>
      <c r="Y1848" s="6" t="s">
        <v>49</v>
      </c>
      <c r="Z1848" s="6" t="s">
        <v>49</v>
      </c>
      <c r="AA1848" s="9" t="s">
        <v>116</v>
      </c>
      <c r="AB1848" s="9" t="s">
        <v>116</v>
      </c>
      <c r="AC1848" s="9" t="s">
        <v>116</v>
      </c>
      <c r="AD1848" s="9" t="s">
        <v>116</v>
      </c>
      <c r="AE1848" s="9" t="s">
        <v>49</v>
      </c>
      <c r="AF1848" s="5">
        <v>1</v>
      </c>
      <c r="AG1848" s="10" t="e">
        <f>VLOOKUP(B1848,[1]NPRS!$A$29:$O$1904,10,FALSE)</f>
        <v>#N/A</v>
      </c>
      <c r="AH1848" s="5" t="s">
        <v>1698</v>
      </c>
      <c r="AI1848" s="6" t="str">
        <f>IF(VLOOKUP(B1424,'[1]intensive 2019'!$A$2:$E$145,1,TRUE)=B1424,"Y","N")</f>
        <v>N</v>
      </c>
      <c r="AJ1848" s="6" t="s">
        <v>50</v>
      </c>
      <c r="AK1848" s="5">
        <v>1</v>
      </c>
      <c r="AL1848" s="6" t="s">
        <v>50</v>
      </c>
      <c r="AM1848" s="6" t="s">
        <v>50</v>
      </c>
      <c r="AN1848" s="6" t="s">
        <v>50</v>
      </c>
      <c r="AO1848" s="6" t="s">
        <v>50</v>
      </c>
      <c r="AP1848" s="6" t="s">
        <v>50</v>
      </c>
    </row>
    <row r="1849" spans="1:42" hidden="1">
      <c r="A1849" s="5">
        <v>1848</v>
      </c>
      <c r="B1849" s="5" t="s">
        <v>3275</v>
      </c>
      <c r="C1849" s="6" t="s">
        <v>50</v>
      </c>
      <c r="D1849" s="5" t="e">
        <f>VLOOKUP(B1849,[2]List_A!$A$29:$M$1904,2,FALSE)</f>
        <v>#N/A</v>
      </c>
      <c r="E1849" s="5" t="e">
        <f>VLOOKUP(B1849,'[1]Current Slope List'!$A$29:$M$1904,3,FALSE)</f>
        <v>#N/A</v>
      </c>
      <c r="F1849" s="6" t="e">
        <f t="shared" si="56"/>
        <v>#N/A</v>
      </c>
      <c r="G1849" s="6" t="e">
        <f>VLOOKUP(B1849,'[1]Current Slope List'!$A$29:$M$1904,4,FALSE)</f>
        <v>#N/A</v>
      </c>
      <c r="H1849" s="6" t="e">
        <f>VLOOKUP(B1849,'[1]Current Slope List'!$A$29:$M$1904,5,FALSE)</f>
        <v>#N/A</v>
      </c>
      <c r="I1849" s="6" t="s">
        <v>638</v>
      </c>
      <c r="K1849" s="6" t="e">
        <f>VLOOKUP(B1849,'[1]Current Slope List'!$A$29:$M$1904,11,FALSE)</f>
        <v>#N/A</v>
      </c>
      <c r="L1849" s="5" t="s">
        <v>3276</v>
      </c>
      <c r="M1849" s="5" t="s">
        <v>3277</v>
      </c>
      <c r="N1849" s="5" t="s">
        <v>1697</v>
      </c>
      <c r="O1849" s="7" t="s">
        <v>49</v>
      </c>
      <c r="P1849" s="6" t="s">
        <v>49</v>
      </c>
      <c r="Q1849" s="6" t="s">
        <v>49</v>
      </c>
      <c r="R1849" s="6" t="s">
        <v>49</v>
      </c>
      <c r="S1849" s="6" t="s">
        <v>49</v>
      </c>
      <c r="T1849" s="6" t="s">
        <v>49</v>
      </c>
      <c r="U1849" s="6" t="s">
        <v>49</v>
      </c>
      <c r="V1849" s="6" t="s">
        <v>49</v>
      </c>
      <c r="W1849" s="6" t="s">
        <v>49</v>
      </c>
      <c r="X1849" s="6" t="s">
        <v>49</v>
      </c>
      <c r="Y1849" s="6" t="s">
        <v>49</v>
      </c>
      <c r="Z1849" s="6" t="s">
        <v>49</v>
      </c>
      <c r="AA1849" s="9" t="s">
        <v>116</v>
      </c>
      <c r="AB1849" s="9" t="s">
        <v>116</v>
      </c>
      <c r="AC1849" s="9" t="s">
        <v>116</v>
      </c>
      <c r="AD1849" s="9" t="s">
        <v>116</v>
      </c>
      <c r="AE1849" s="9" t="s">
        <v>49</v>
      </c>
      <c r="AG1849" s="10" t="e">
        <f>VLOOKUP(B1849,[1]NPRS!$A$29:$O$1904,10,FALSE)</f>
        <v>#N/A</v>
      </c>
      <c r="AH1849" s="5" t="s">
        <v>1698</v>
      </c>
      <c r="AI1849" s="6" t="str">
        <f>IF(VLOOKUP(B1849,'[1]intensive 2019'!$A$2:$E$145,1,TRUE)=B1849,"Y","N")</f>
        <v>N</v>
      </c>
      <c r="AJ1849" s="6" t="s">
        <v>50</v>
      </c>
      <c r="AL1849" s="6" t="s">
        <v>50</v>
      </c>
      <c r="AM1849" s="6" t="s">
        <v>50</v>
      </c>
      <c r="AN1849" s="6" t="s">
        <v>50</v>
      </c>
      <c r="AO1849" s="6" t="s">
        <v>50</v>
      </c>
      <c r="AP1849" s="6" t="s">
        <v>50</v>
      </c>
    </row>
    <row r="1850" spans="1:42" hidden="1">
      <c r="A1850" s="5">
        <v>1849</v>
      </c>
      <c r="B1850" s="5" t="s">
        <v>3278</v>
      </c>
      <c r="C1850" s="6" t="s">
        <v>50</v>
      </c>
      <c r="D1850" s="5" t="e">
        <f>VLOOKUP(B1850,[2]List_A!$A$29:$M$1904,2,FALSE)</f>
        <v>#N/A</v>
      </c>
      <c r="E1850" s="5" t="e">
        <f>VLOOKUP(B1850,'[1]Current Slope List'!$A$29:$M$1904,3,FALSE)</f>
        <v>#N/A</v>
      </c>
      <c r="F1850" s="6" t="e">
        <f t="shared" si="56"/>
        <v>#N/A</v>
      </c>
      <c r="G1850" s="6" t="e">
        <f>VLOOKUP(B1850,'[1]Current Slope List'!$A$29:$M$1904,4,FALSE)</f>
        <v>#N/A</v>
      </c>
      <c r="H1850" s="6" t="e">
        <f>VLOOKUP(B1850,'[1]Current Slope List'!$A$29:$M$1904,5,FALSE)</f>
        <v>#N/A</v>
      </c>
      <c r="I1850" s="6" t="s">
        <v>2152</v>
      </c>
      <c r="K1850" s="6" t="e">
        <f>VLOOKUP(B1850,'[1]Current Slope List'!$A$29:$M$1904,11,FALSE)</f>
        <v>#N/A</v>
      </c>
      <c r="L1850" s="5" t="s">
        <v>2286</v>
      </c>
      <c r="M1850" s="5" t="s">
        <v>2287</v>
      </c>
      <c r="N1850" s="5" t="s">
        <v>2253</v>
      </c>
      <c r="O1850" s="7" t="s">
        <v>49</v>
      </c>
      <c r="P1850" s="6" t="s">
        <v>49</v>
      </c>
      <c r="Q1850" s="6" t="s">
        <v>49</v>
      </c>
      <c r="R1850" s="6" t="s">
        <v>49</v>
      </c>
      <c r="S1850" s="6" t="s">
        <v>49</v>
      </c>
      <c r="T1850" s="6" t="s">
        <v>49</v>
      </c>
      <c r="U1850" s="6" t="s">
        <v>49</v>
      </c>
      <c r="V1850" s="6" t="s">
        <v>49</v>
      </c>
      <c r="W1850" s="6" t="s">
        <v>49</v>
      </c>
      <c r="X1850" s="6" t="s">
        <v>49</v>
      </c>
      <c r="Y1850" s="6" t="s">
        <v>49</v>
      </c>
      <c r="Z1850" s="6" t="s">
        <v>49</v>
      </c>
      <c r="AA1850" s="9" t="s">
        <v>116</v>
      </c>
      <c r="AB1850" s="9" t="s">
        <v>116</v>
      </c>
      <c r="AC1850" s="9" t="s">
        <v>116</v>
      </c>
      <c r="AD1850" s="9" t="s">
        <v>116</v>
      </c>
      <c r="AE1850" s="9" t="s">
        <v>49</v>
      </c>
      <c r="AF1850" s="5">
        <v>3</v>
      </c>
      <c r="AG1850" s="10" t="e">
        <f>VLOOKUP(B1850,[1]NPRS!$A$29:$O$1904,10,FALSE)</f>
        <v>#N/A</v>
      </c>
      <c r="AH1850" s="5" t="s">
        <v>1698</v>
      </c>
      <c r="AI1850" s="6" t="str">
        <f>IF(VLOOKUP(B1850,'[1]intensive 2019'!$A$2:$E$145,1,TRUE)=B1850,"Y","N")</f>
        <v>N</v>
      </c>
      <c r="AJ1850" s="6" t="s">
        <v>50</v>
      </c>
      <c r="AK1850" s="5">
        <v>0</v>
      </c>
      <c r="AL1850" s="6" t="s">
        <v>50</v>
      </c>
      <c r="AM1850" s="6" t="s">
        <v>50</v>
      </c>
      <c r="AN1850" s="6" t="s">
        <v>50</v>
      </c>
      <c r="AO1850" s="6" t="s">
        <v>50</v>
      </c>
      <c r="AP1850" s="6" t="s">
        <v>50</v>
      </c>
    </row>
    <row r="1851" spans="1:42" hidden="1">
      <c r="A1851" s="5">
        <v>1850</v>
      </c>
      <c r="B1851" s="5" t="s">
        <v>3279</v>
      </c>
      <c r="C1851" s="6" t="str">
        <f>IF(VLOOKUP(B1851,'[1]Current Slope List'!$A$29:$M$1904,1,FALSE)=B1851,"Y","N")</f>
        <v>Y</v>
      </c>
      <c r="D1851" s="5" t="str">
        <f>VLOOKUP(B1851,'[1]Current Slope List'!$A$29:$M$1904,2,FALSE)</f>
        <v>11SW-B/CR248</v>
      </c>
      <c r="E1851" s="5">
        <f>VLOOKUP(B1851,'[1]Current Slope List'!$A$29:$M$1904,3,FALSE)</f>
        <v>1</v>
      </c>
      <c r="F1851" s="6">
        <f t="shared" si="56"/>
        <v>1</v>
      </c>
      <c r="G1851" s="6" t="str">
        <f>VLOOKUP(B1851,'[1]Current Slope List'!$A$29:$M$1904,4,FALSE)</f>
        <v>CP,ML&amp;Wch</v>
      </c>
      <c r="H1851" s="6" t="str">
        <f>VLOOKUP(B1851,'[1]Current Slope List'!$A$29:$M$1904,5,FALSE)</f>
        <v>C-E</v>
      </c>
      <c r="I1851" s="6" t="s">
        <v>1602</v>
      </c>
      <c r="K1851" s="6" t="str">
        <f>VLOOKUP(B1851,'[1]Current Slope List'!$A$29:$M$1904,11,FALSE)</f>
        <v>Central_Admiralty</v>
      </c>
      <c r="L1851" s="5" t="s">
        <v>1606</v>
      </c>
      <c r="M1851" s="5" t="s">
        <v>1604</v>
      </c>
      <c r="N1851" s="5" t="s">
        <v>1697</v>
      </c>
      <c r="O1851" s="7" t="s">
        <v>46</v>
      </c>
      <c r="P1851" s="7">
        <v>40</v>
      </c>
      <c r="Q1851" s="7">
        <v>14</v>
      </c>
      <c r="R1851" s="7">
        <v>50</v>
      </c>
      <c r="S1851" s="7">
        <f t="shared" si="57"/>
        <v>700</v>
      </c>
      <c r="T1851" s="12">
        <v>0</v>
      </c>
      <c r="U1851" s="12">
        <v>1</v>
      </c>
      <c r="V1851" s="12">
        <v>0</v>
      </c>
      <c r="W1851" s="12">
        <v>0</v>
      </c>
      <c r="X1851" s="12">
        <v>0</v>
      </c>
      <c r="Y1851" s="6" t="s">
        <v>61</v>
      </c>
      <c r="Z1851" s="6" t="s">
        <v>62</v>
      </c>
      <c r="AA1851" s="9">
        <v>5</v>
      </c>
      <c r="AB1851" s="9">
        <v>50</v>
      </c>
      <c r="AC1851" s="9">
        <v>75</v>
      </c>
      <c r="AD1851" s="9" t="s">
        <v>97</v>
      </c>
      <c r="AE1851" s="9" t="s">
        <v>62</v>
      </c>
      <c r="AF1851" s="5">
        <v>1</v>
      </c>
      <c r="AG1851" s="10">
        <f>VLOOKUP(B1851,[1]NPRS!$A$29:$O$1904,10,FALSE)</f>
        <v>55.11</v>
      </c>
      <c r="AH1851" s="5" t="s">
        <v>1698</v>
      </c>
      <c r="AI1851" s="6" t="str">
        <f>IF(VLOOKUP(B1851,'[1]intensive 2019'!$A$2:$E$145,1,TRUE)=B1851,"Y","N")</f>
        <v>Y</v>
      </c>
      <c r="AJ1851" s="6" t="str">
        <f>IF(VLOOKUP(B1851,[1]PWI!$A$2:$B$239,1,FALSE)=B1851,"Y","N")</f>
        <v>Y</v>
      </c>
      <c r="AK1851" s="5">
        <v>42</v>
      </c>
      <c r="AL1851" s="6" t="s">
        <v>50</v>
      </c>
      <c r="AM1851" s="6" t="s">
        <v>50</v>
      </c>
      <c r="AN1851" s="6" t="str">
        <f>IF(VLOOKUP(D1851,[1]BRR!$A$2:$B$40,1,FALSE)=D1851,"Y","N")</f>
        <v>Y</v>
      </c>
      <c r="AO1851" s="6" t="s">
        <v>50</v>
      </c>
      <c r="AP1851" s="6" t="s">
        <v>50</v>
      </c>
    </row>
    <row r="1852" spans="1:42" hidden="1">
      <c r="A1852" s="5">
        <v>1851</v>
      </c>
      <c r="B1852" s="5" t="s">
        <v>3280</v>
      </c>
      <c r="C1852" s="6" t="s">
        <v>50</v>
      </c>
      <c r="D1852" s="5" t="e">
        <f>VLOOKUP(B1852,[2]List_A!$A$29:$M$1904,2,FALSE)</f>
        <v>#N/A</v>
      </c>
      <c r="E1852" s="5" t="e">
        <f>VLOOKUP(B1852,'[1]Current Slope List'!$A$29:$M$1904,3,FALSE)</f>
        <v>#N/A</v>
      </c>
      <c r="F1852" s="6" t="e">
        <f t="shared" si="56"/>
        <v>#N/A</v>
      </c>
      <c r="G1852" s="6" t="e">
        <f>VLOOKUP(B1852,'[1]Current Slope List'!$A$29:$M$1904,4,FALSE)</f>
        <v>#N/A</v>
      </c>
      <c r="H1852" s="6" t="e">
        <f>VLOOKUP(B1852,'[1]Current Slope List'!$A$29:$M$1904,5,FALSE)</f>
        <v>#N/A</v>
      </c>
      <c r="I1852" s="6" t="s">
        <v>2777</v>
      </c>
      <c r="K1852" s="6" t="e">
        <f>VLOOKUP(B1852,'[1]Current Slope List'!$A$29:$M$1904,11,FALSE)</f>
        <v>#N/A</v>
      </c>
      <c r="L1852" s="5" t="s">
        <v>2815</v>
      </c>
      <c r="M1852" s="5" t="s">
        <v>2816</v>
      </c>
      <c r="N1852" s="5" t="s">
        <v>2817</v>
      </c>
      <c r="O1852" s="7" t="s">
        <v>49</v>
      </c>
      <c r="P1852" s="6" t="s">
        <v>49</v>
      </c>
      <c r="Q1852" s="6" t="s">
        <v>49</v>
      </c>
      <c r="R1852" s="6" t="s">
        <v>49</v>
      </c>
      <c r="S1852" s="6" t="s">
        <v>49</v>
      </c>
      <c r="T1852" s="6" t="s">
        <v>49</v>
      </c>
      <c r="U1852" s="6" t="s">
        <v>49</v>
      </c>
      <c r="V1852" s="6" t="s">
        <v>49</v>
      </c>
      <c r="W1852" s="6" t="s">
        <v>49</v>
      </c>
      <c r="X1852" s="6" t="s">
        <v>49</v>
      </c>
      <c r="Y1852" s="6" t="s">
        <v>49</v>
      </c>
      <c r="Z1852" s="6" t="s">
        <v>49</v>
      </c>
      <c r="AA1852" s="9" t="s">
        <v>49</v>
      </c>
      <c r="AB1852" s="9" t="s">
        <v>49</v>
      </c>
      <c r="AC1852" s="9" t="s">
        <v>49</v>
      </c>
      <c r="AD1852" s="9" t="s">
        <v>49</v>
      </c>
      <c r="AE1852" s="9" t="s">
        <v>49</v>
      </c>
      <c r="AF1852" s="5">
        <v>3</v>
      </c>
      <c r="AG1852" s="10" t="e">
        <f>VLOOKUP(B1852,[1]NPRS!$A$29:$O$1904,10,FALSE)</f>
        <v>#N/A</v>
      </c>
      <c r="AH1852" s="5" t="s">
        <v>1698</v>
      </c>
      <c r="AI1852" s="6" t="str">
        <f>IF(VLOOKUP(B1852,'[1]intensive 2019'!$A$2:$E$145,1,TRUE)=B1852,"Y","N")</f>
        <v>N</v>
      </c>
      <c r="AJ1852" s="6" t="s">
        <v>50</v>
      </c>
      <c r="AK1852" s="5">
        <v>0</v>
      </c>
      <c r="AL1852" s="6" t="s">
        <v>50</v>
      </c>
      <c r="AM1852" s="6" t="s">
        <v>50</v>
      </c>
      <c r="AN1852" s="6" t="s">
        <v>50</v>
      </c>
      <c r="AO1852" s="6" t="s">
        <v>50</v>
      </c>
      <c r="AP1852" s="6" t="s">
        <v>50</v>
      </c>
    </row>
    <row r="1853" spans="1:42" hidden="1">
      <c r="A1853" s="5">
        <v>1852</v>
      </c>
      <c r="B1853" s="5" t="s">
        <v>3281</v>
      </c>
      <c r="C1853" s="6" t="s">
        <v>50</v>
      </c>
      <c r="D1853" s="5" t="e">
        <f>VLOOKUP(B1853,[2]List_A!$A$29:$M$1904,2,FALSE)</f>
        <v>#N/A</v>
      </c>
      <c r="E1853" s="5" t="e">
        <f>VLOOKUP(B1853,'[1]Current Slope List'!$A$29:$M$1904,3,FALSE)</f>
        <v>#N/A</v>
      </c>
      <c r="F1853" s="6" t="e">
        <f t="shared" si="56"/>
        <v>#N/A</v>
      </c>
      <c r="G1853" s="6" t="e">
        <f>VLOOKUP(B1853,'[1]Current Slope List'!$A$29:$M$1904,4,FALSE)</f>
        <v>#N/A</v>
      </c>
      <c r="H1853" s="6" t="e">
        <f>VLOOKUP(B1853,'[1]Current Slope List'!$A$29:$M$1904,5,FALSE)</f>
        <v>#N/A</v>
      </c>
      <c r="I1853" s="6" t="s">
        <v>43</v>
      </c>
      <c r="K1853" s="6" t="e">
        <f>VLOOKUP(B1853,'[1]Current Slope List'!$A$29:$M$1904,11,FALSE)</f>
        <v>#N/A</v>
      </c>
      <c r="L1853" s="5" t="s">
        <v>3256</v>
      </c>
      <c r="M1853" s="5" t="s">
        <v>3257</v>
      </c>
      <c r="N1853" s="5" t="s">
        <v>1697</v>
      </c>
      <c r="O1853" s="7" t="s">
        <v>49</v>
      </c>
      <c r="P1853" s="6" t="s">
        <v>49</v>
      </c>
      <c r="Q1853" s="6" t="s">
        <v>49</v>
      </c>
      <c r="R1853" s="6" t="s">
        <v>49</v>
      </c>
      <c r="S1853" s="6" t="s">
        <v>49</v>
      </c>
      <c r="T1853" s="6" t="s">
        <v>49</v>
      </c>
      <c r="U1853" s="6" t="s">
        <v>49</v>
      </c>
      <c r="V1853" s="6" t="s">
        <v>49</v>
      </c>
      <c r="W1853" s="6" t="s">
        <v>49</v>
      </c>
      <c r="X1853" s="6" t="s">
        <v>49</v>
      </c>
      <c r="Y1853" s="6" t="s">
        <v>49</v>
      </c>
      <c r="Z1853" s="6" t="s">
        <v>49</v>
      </c>
      <c r="AA1853" s="9" t="s">
        <v>49</v>
      </c>
      <c r="AB1853" s="9" t="s">
        <v>49</v>
      </c>
      <c r="AC1853" s="9" t="s">
        <v>49</v>
      </c>
      <c r="AD1853" s="9" t="s">
        <v>49</v>
      </c>
      <c r="AE1853" s="9" t="s">
        <v>49</v>
      </c>
      <c r="AF1853" s="5">
        <v>3</v>
      </c>
      <c r="AG1853" s="10" t="e">
        <f>VLOOKUP(B1853,[1]NPRS!$A$29:$O$1904,10,FALSE)</f>
        <v>#N/A</v>
      </c>
      <c r="AH1853" s="5" t="s">
        <v>1698</v>
      </c>
      <c r="AI1853" s="6" t="str">
        <f>IF(VLOOKUP(B1853,'[1]intensive 2019'!$A$2:$E$145,1,TRUE)=B1853,"Y","N")</f>
        <v>N</v>
      </c>
      <c r="AJ1853" s="6" t="s">
        <v>50</v>
      </c>
      <c r="AK1853" s="5">
        <v>6</v>
      </c>
      <c r="AL1853" s="6" t="s">
        <v>50</v>
      </c>
      <c r="AM1853" s="6" t="s">
        <v>50</v>
      </c>
      <c r="AN1853" s="6" t="s">
        <v>50</v>
      </c>
      <c r="AO1853" s="6" t="s">
        <v>50</v>
      </c>
      <c r="AP1853" s="6" t="s">
        <v>50</v>
      </c>
    </row>
    <row r="1854" spans="1:42" hidden="1">
      <c r="A1854" s="5">
        <v>1853</v>
      </c>
      <c r="B1854" s="5" t="s">
        <v>3282</v>
      </c>
      <c r="C1854" s="6" t="s">
        <v>50</v>
      </c>
      <c r="D1854" s="5" t="e">
        <f>VLOOKUP(B1854,[2]List_A!$A$29:$M$1904,2,FALSE)</f>
        <v>#N/A</v>
      </c>
      <c r="E1854" s="5" t="e">
        <f>VLOOKUP(B1854,'[1]Current Slope List'!$A$29:$M$1904,3,FALSE)</f>
        <v>#N/A</v>
      </c>
      <c r="F1854" s="6" t="e">
        <f t="shared" si="56"/>
        <v>#N/A</v>
      </c>
      <c r="G1854" s="6" t="e">
        <f>VLOOKUP(B1854,'[1]Current Slope List'!$A$29:$M$1904,4,FALSE)</f>
        <v>#N/A</v>
      </c>
      <c r="H1854" s="6" t="e">
        <f>VLOOKUP(B1854,'[1]Current Slope List'!$A$29:$M$1904,5,FALSE)</f>
        <v>#N/A</v>
      </c>
      <c r="I1854" s="6" t="s">
        <v>43</v>
      </c>
      <c r="K1854" s="6" t="e">
        <f>VLOOKUP(B1854,'[1]Current Slope List'!$A$29:$M$1904,11,FALSE)</f>
        <v>#N/A</v>
      </c>
      <c r="L1854" s="5" t="s">
        <v>3256</v>
      </c>
      <c r="M1854" s="5" t="s">
        <v>3257</v>
      </c>
      <c r="N1854" s="5" t="s">
        <v>1697</v>
      </c>
      <c r="O1854" s="7" t="s">
        <v>49</v>
      </c>
      <c r="P1854" s="6" t="s">
        <v>49</v>
      </c>
      <c r="Q1854" s="6" t="s">
        <v>49</v>
      </c>
      <c r="R1854" s="6" t="s">
        <v>49</v>
      </c>
      <c r="S1854" s="6" t="s">
        <v>49</v>
      </c>
      <c r="T1854" s="6" t="s">
        <v>49</v>
      </c>
      <c r="U1854" s="6" t="s">
        <v>49</v>
      </c>
      <c r="V1854" s="6" t="s">
        <v>49</v>
      </c>
      <c r="W1854" s="6" t="s">
        <v>49</v>
      </c>
      <c r="X1854" s="6" t="s">
        <v>49</v>
      </c>
      <c r="Y1854" s="6" t="s">
        <v>49</v>
      </c>
      <c r="Z1854" s="6" t="s">
        <v>49</v>
      </c>
      <c r="AA1854" s="9" t="s">
        <v>49</v>
      </c>
      <c r="AB1854" s="9" t="s">
        <v>49</v>
      </c>
      <c r="AC1854" s="9" t="s">
        <v>49</v>
      </c>
      <c r="AD1854" s="9" t="s">
        <v>49</v>
      </c>
      <c r="AE1854" s="9" t="s">
        <v>49</v>
      </c>
      <c r="AF1854" s="5">
        <v>2</v>
      </c>
      <c r="AG1854" s="10" t="e">
        <f>VLOOKUP(B1854,[1]NPRS!$A$29:$O$1904,10,FALSE)</f>
        <v>#N/A</v>
      </c>
      <c r="AH1854" s="5" t="s">
        <v>1698</v>
      </c>
      <c r="AI1854" s="6" t="str">
        <f>IF(VLOOKUP(B1854,'[1]intensive 2019'!$A$2:$E$145,1,TRUE)=B1854,"Y","N")</f>
        <v>N</v>
      </c>
      <c r="AJ1854" s="6" t="s">
        <v>50</v>
      </c>
      <c r="AK1854" s="5">
        <v>18</v>
      </c>
      <c r="AL1854" s="6" t="s">
        <v>50</v>
      </c>
      <c r="AM1854" s="6" t="s">
        <v>50</v>
      </c>
      <c r="AN1854" s="6" t="s">
        <v>50</v>
      </c>
      <c r="AO1854" s="6" t="s">
        <v>50</v>
      </c>
      <c r="AP1854" s="6" t="s">
        <v>50</v>
      </c>
    </row>
    <row r="1855" spans="1:42" hidden="1">
      <c r="A1855" s="5">
        <v>1854</v>
      </c>
      <c r="B1855" s="5" t="s">
        <v>3283</v>
      </c>
      <c r="C1855" s="6" t="s">
        <v>50</v>
      </c>
      <c r="D1855" s="5" t="e">
        <f>VLOOKUP(B1855,[2]List_A!$A$29:$M$1904,2,FALSE)</f>
        <v>#N/A</v>
      </c>
      <c r="E1855" s="5" t="e">
        <f>VLOOKUP(B1855,'[1]Current Slope List'!$A$29:$M$1904,3,FALSE)</f>
        <v>#N/A</v>
      </c>
      <c r="F1855" s="6" t="e">
        <f t="shared" si="56"/>
        <v>#N/A</v>
      </c>
      <c r="G1855" s="6" t="e">
        <f>VLOOKUP(B1855,'[1]Current Slope List'!$A$29:$M$1904,4,FALSE)</f>
        <v>#N/A</v>
      </c>
      <c r="H1855" s="6" t="e">
        <f>VLOOKUP(B1855,'[1]Current Slope List'!$A$29:$M$1904,5,FALSE)</f>
        <v>#N/A</v>
      </c>
      <c r="I1855" s="6" t="s">
        <v>43</v>
      </c>
      <c r="K1855" s="6" t="e">
        <f>VLOOKUP(B1855,'[1]Current Slope List'!$A$29:$M$1904,11,FALSE)</f>
        <v>#N/A</v>
      </c>
      <c r="L1855" s="5" t="s">
        <v>3256</v>
      </c>
      <c r="M1855" s="5" t="s">
        <v>3257</v>
      </c>
      <c r="N1855" s="5" t="s">
        <v>1697</v>
      </c>
      <c r="O1855" s="7" t="s">
        <v>49</v>
      </c>
      <c r="P1855" s="6" t="s">
        <v>49</v>
      </c>
      <c r="Q1855" s="6" t="s">
        <v>49</v>
      </c>
      <c r="R1855" s="6" t="s">
        <v>49</v>
      </c>
      <c r="S1855" s="6" t="s">
        <v>49</v>
      </c>
      <c r="T1855" s="6" t="s">
        <v>49</v>
      </c>
      <c r="U1855" s="6" t="s">
        <v>49</v>
      </c>
      <c r="V1855" s="6" t="s">
        <v>49</v>
      </c>
      <c r="W1855" s="6" t="s">
        <v>49</v>
      </c>
      <c r="X1855" s="6" t="s">
        <v>49</v>
      </c>
      <c r="Y1855" s="6" t="s">
        <v>49</v>
      </c>
      <c r="Z1855" s="6" t="s">
        <v>49</v>
      </c>
      <c r="AA1855" s="9" t="s">
        <v>49</v>
      </c>
      <c r="AB1855" s="9" t="s">
        <v>49</v>
      </c>
      <c r="AC1855" s="9" t="s">
        <v>49</v>
      </c>
      <c r="AD1855" s="9" t="s">
        <v>49</v>
      </c>
      <c r="AE1855" s="9" t="s">
        <v>49</v>
      </c>
      <c r="AF1855" s="5">
        <v>2</v>
      </c>
      <c r="AG1855" s="10" t="e">
        <f>VLOOKUP(B1855,[1]NPRS!$A$29:$O$1904,10,FALSE)</f>
        <v>#N/A</v>
      </c>
      <c r="AH1855" s="5" t="s">
        <v>1698</v>
      </c>
      <c r="AI1855" s="6" t="str">
        <f>IF(VLOOKUP(B1855,'[1]intensive 2019'!$A$2:$E$145,1,TRUE)=B1855,"Y","N")</f>
        <v>N</v>
      </c>
      <c r="AJ1855" s="6" t="s">
        <v>50</v>
      </c>
      <c r="AK1855" s="5">
        <v>7</v>
      </c>
      <c r="AL1855" s="6" t="s">
        <v>50</v>
      </c>
      <c r="AM1855" s="6" t="s">
        <v>50</v>
      </c>
      <c r="AN1855" s="6" t="s">
        <v>50</v>
      </c>
      <c r="AO1855" s="6" t="s">
        <v>50</v>
      </c>
      <c r="AP1855" s="6" t="s">
        <v>50</v>
      </c>
    </row>
    <row r="1856" spans="1:42" hidden="1">
      <c r="A1856" s="5">
        <v>1855</v>
      </c>
      <c r="B1856" s="5" t="s">
        <v>3284</v>
      </c>
      <c r="C1856" s="6" t="s">
        <v>50</v>
      </c>
      <c r="D1856" s="5" t="e">
        <f>VLOOKUP(B1856,[2]List_A!$A$29:$M$1904,2,FALSE)</f>
        <v>#N/A</v>
      </c>
      <c r="E1856" s="5" t="e">
        <f>VLOOKUP(B1856,'[1]Current Slope List'!$A$29:$M$1904,3,FALSE)</f>
        <v>#N/A</v>
      </c>
      <c r="F1856" s="6" t="e">
        <f t="shared" si="56"/>
        <v>#N/A</v>
      </c>
      <c r="G1856" s="6" t="e">
        <f>VLOOKUP(B1856,'[1]Current Slope List'!$A$29:$M$1904,4,FALSE)</f>
        <v>#N/A</v>
      </c>
      <c r="H1856" s="6" t="e">
        <f>VLOOKUP(B1856,'[1]Current Slope List'!$A$29:$M$1904,5,FALSE)</f>
        <v>#N/A</v>
      </c>
      <c r="I1856" s="6" t="s">
        <v>2152</v>
      </c>
      <c r="K1856" s="6" t="e">
        <f>VLOOKUP(B1856,'[1]Current Slope List'!$A$29:$M$1904,11,FALSE)</f>
        <v>#N/A</v>
      </c>
      <c r="L1856" s="5" t="s">
        <v>2190</v>
      </c>
      <c r="M1856" s="5" t="s">
        <v>2193</v>
      </c>
      <c r="N1856" s="5" t="s">
        <v>1697</v>
      </c>
      <c r="O1856" s="7" t="s">
        <v>49</v>
      </c>
      <c r="P1856" s="6" t="s">
        <v>49</v>
      </c>
      <c r="Q1856" s="6" t="s">
        <v>49</v>
      </c>
      <c r="R1856" s="6" t="s">
        <v>49</v>
      </c>
      <c r="S1856" s="6" t="s">
        <v>49</v>
      </c>
      <c r="T1856" s="6" t="s">
        <v>49</v>
      </c>
      <c r="U1856" s="6" t="s">
        <v>49</v>
      </c>
      <c r="V1856" s="6" t="s">
        <v>49</v>
      </c>
      <c r="W1856" s="6" t="s">
        <v>49</v>
      </c>
      <c r="X1856" s="6" t="s">
        <v>49</v>
      </c>
      <c r="Y1856" s="6" t="s">
        <v>49</v>
      </c>
      <c r="Z1856" s="6" t="s">
        <v>49</v>
      </c>
      <c r="AA1856" s="9" t="s">
        <v>116</v>
      </c>
      <c r="AB1856" s="9" t="s">
        <v>116</v>
      </c>
      <c r="AC1856" s="9" t="s">
        <v>116</v>
      </c>
      <c r="AD1856" s="9" t="s">
        <v>116</v>
      </c>
      <c r="AF1856" s="5">
        <v>3</v>
      </c>
      <c r="AG1856" s="10" t="e">
        <f>VLOOKUP(B1856,[1]NPRS!$A$29:$O$1904,10,FALSE)</f>
        <v>#N/A</v>
      </c>
      <c r="AH1856" s="5" t="s">
        <v>1698</v>
      </c>
      <c r="AI1856" s="6" t="str">
        <f>IF(VLOOKUP(B1856,'[1]intensive 2019'!$A$2:$E$145,1,TRUE)=B1856,"Y","N")</f>
        <v>N</v>
      </c>
      <c r="AJ1856" s="6" t="s">
        <v>50</v>
      </c>
      <c r="AK1856" s="5">
        <v>24</v>
      </c>
      <c r="AL1856" s="6" t="s">
        <v>50</v>
      </c>
      <c r="AM1856" s="6" t="s">
        <v>50</v>
      </c>
      <c r="AN1856" s="6" t="s">
        <v>50</v>
      </c>
      <c r="AO1856" s="6" t="s">
        <v>50</v>
      </c>
      <c r="AP1856" s="6" t="s">
        <v>50</v>
      </c>
    </row>
    <row r="1857" spans="1:42" hidden="1">
      <c r="A1857" s="5">
        <v>1856</v>
      </c>
      <c r="B1857" s="5" t="s">
        <v>3285</v>
      </c>
      <c r="C1857" s="6" t="str">
        <f>IF(VLOOKUP(B1857,'[1]Current Slope List'!$A$29:$M$1904,1,FALSE)=B1857,"Y","N")</f>
        <v>Y</v>
      </c>
      <c r="D1857" s="5" t="str">
        <f>VLOOKUP(B1857,'[1]Current Slope List'!$A$29:$M$1904,2,FALSE)</f>
        <v>11SW-C/FR350</v>
      </c>
      <c r="E1857" s="5">
        <f>VLOOKUP(B1857,'[1]Current Slope List'!$A$29:$M$1904,3,FALSE)</f>
        <v>0</v>
      </c>
      <c r="F1857" s="6" t="str">
        <f t="shared" si="56"/>
        <v>WHOLE</v>
      </c>
      <c r="G1857" s="6" t="str">
        <f>VLOOKUP(B1857,'[1]Current Slope List'!$A$29:$M$1904,4,FALSE)</f>
        <v>WS&amp;L</v>
      </c>
      <c r="H1857" s="6" t="str">
        <f>VLOOKUP(B1857,'[1]Current Slope List'!$A$29:$M$1904,5,FALSE)</f>
        <v>W</v>
      </c>
      <c r="I1857" s="6" t="s">
        <v>1936</v>
      </c>
      <c r="K1857" s="6" t="str">
        <f>VLOOKUP(B1857,'[1]Current Slope List'!$A$29:$M$1904,11,FALSE)</f>
        <v>Pokfulam</v>
      </c>
      <c r="L1857" s="5" t="s">
        <v>2107</v>
      </c>
      <c r="M1857" s="5" t="s">
        <v>2108</v>
      </c>
      <c r="N1857" s="5" t="s">
        <v>1697</v>
      </c>
      <c r="O1857" s="7" t="s">
        <v>46</v>
      </c>
      <c r="P1857" s="7">
        <v>30</v>
      </c>
      <c r="Q1857" s="7">
        <v>15</v>
      </c>
      <c r="R1857" s="7">
        <v>102</v>
      </c>
      <c r="S1857" s="7">
        <f t="shared" si="57"/>
        <v>1530</v>
      </c>
      <c r="T1857" s="17">
        <v>0</v>
      </c>
      <c r="U1857" s="12">
        <v>0.6</v>
      </c>
      <c r="V1857" s="12">
        <v>0</v>
      </c>
      <c r="W1857" s="12">
        <v>0</v>
      </c>
      <c r="X1857" s="12">
        <v>0.4</v>
      </c>
      <c r="Y1857" s="6" t="s">
        <v>61</v>
      </c>
      <c r="Z1857" s="6" t="s">
        <v>62</v>
      </c>
      <c r="AA1857" s="9" t="s">
        <v>270</v>
      </c>
      <c r="AB1857" s="9">
        <v>25</v>
      </c>
      <c r="AC1857" s="9" t="s">
        <v>71</v>
      </c>
      <c r="AD1857" s="9" t="s">
        <v>56</v>
      </c>
      <c r="AE1857" s="9" t="s">
        <v>72</v>
      </c>
      <c r="AF1857" s="5">
        <v>2</v>
      </c>
      <c r="AG1857" s="10">
        <f>VLOOKUP(B1857,[1]NPRS!$A$29:$O$1904,10,FALSE)</f>
        <v>1.76</v>
      </c>
      <c r="AH1857" s="5" t="s">
        <v>1698</v>
      </c>
      <c r="AI1857" s="6" t="str">
        <f>IF(VLOOKUP(B1857,'[1]intensive 2019'!$A$2:$E$145,1,TRUE)=B1857,"Y","N")</f>
        <v>N</v>
      </c>
      <c r="AJ1857" s="6" t="s">
        <v>50</v>
      </c>
      <c r="AK1857" s="5">
        <v>26</v>
      </c>
      <c r="AL1857" s="6" t="s">
        <v>50</v>
      </c>
      <c r="AM1857" s="6" t="s">
        <v>50</v>
      </c>
      <c r="AN1857" s="6" t="s">
        <v>50</v>
      </c>
      <c r="AO1857" s="6" t="s">
        <v>50</v>
      </c>
      <c r="AP1857" s="6" t="s">
        <v>50</v>
      </c>
    </row>
    <row r="1858" spans="1:42" hidden="1">
      <c r="A1858" s="5">
        <v>1857</v>
      </c>
      <c r="B1858" s="5" t="s">
        <v>3286</v>
      </c>
      <c r="C1858" s="6" t="s">
        <v>50</v>
      </c>
      <c r="D1858" s="5" t="e">
        <f>VLOOKUP(B1858,[2]List_A!$A$29:$M$1904,2,FALSE)</f>
        <v>#N/A</v>
      </c>
      <c r="E1858" s="5" t="e">
        <f>VLOOKUP(B1858,'[1]Current Slope List'!$A$29:$M$1904,3,FALSE)</f>
        <v>#N/A</v>
      </c>
      <c r="F1858" s="6" t="e">
        <f t="shared" si="56"/>
        <v>#N/A</v>
      </c>
      <c r="G1858" s="6" t="e">
        <f>VLOOKUP(B1858,'[1]Current Slope List'!$A$29:$M$1904,4,FALSE)</f>
        <v>#N/A</v>
      </c>
      <c r="H1858" s="6" t="e">
        <f>VLOOKUP(B1858,'[1]Current Slope List'!$A$29:$M$1904,5,FALSE)</f>
        <v>#N/A</v>
      </c>
      <c r="I1858" s="6" t="s">
        <v>43</v>
      </c>
      <c r="K1858" s="6" t="e">
        <f>VLOOKUP(B1858,'[1]Current Slope List'!$A$29:$M$1904,11,FALSE)</f>
        <v>#N/A</v>
      </c>
      <c r="L1858" s="5" t="s">
        <v>3247</v>
      </c>
      <c r="M1858" s="5" t="s">
        <v>3248</v>
      </c>
      <c r="N1858" s="5" t="s">
        <v>1981</v>
      </c>
      <c r="O1858" s="7" t="s">
        <v>49</v>
      </c>
      <c r="P1858" s="6" t="s">
        <v>49</v>
      </c>
      <c r="Q1858" s="6" t="s">
        <v>49</v>
      </c>
      <c r="R1858" s="6" t="s">
        <v>49</v>
      </c>
      <c r="S1858" s="6" t="s">
        <v>49</v>
      </c>
      <c r="T1858" s="6" t="s">
        <v>49</v>
      </c>
      <c r="U1858" s="6" t="s">
        <v>49</v>
      </c>
      <c r="V1858" s="6" t="s">
        <v>49</v>
      </c>
      <c r="W1858" s="6" t="s">
        <v>49</v>
      </c>
      <c r="X1858" s="6" t="s">
        <v>49</v>
      </c>
      <c r="Y1858" s="6" t="s">
        <v>49</v>
      </c>
      <c r="Z1858" s="6" t="s">
        <v>49</v>
      </c>
      <c r="AA1858" s="9" t="s">
        <v>49</v>
      </c>
      <c r="AB1858" s="9" t="s">
        <v>49</v>
      </c>
      <c r="AC1858" s="9" t="s">
        <v>49</v>
      </c>
      <c r="AD1858" s="9" t="s">
        <v>49</v>
      </c>
      <c r="AE1858" s="9" t="s">
        <v>49</v>
      </c>
      <c r="AF1858" s="5">
        <v>1</v>
      </c>
      <c r="AG1858" s="10" t="e">
        <f>VLOOKUP(B1858,[1]NPRS!$A$29:$O$1904,10,FALSE)</f>
        <v>#N/A</v>
      </c>
      <c r="AH1858" s="5" t="s">
        <v>1698</v>
      </c>
      <c r="AI1858" s="6" t="str">
        <f>IF(VLOOKUP(B1858,'[1]intensive 2019'!$A$2:$E$145,1,TRUE)=B1858,"Y","N")</f>
        <v>N</v>
      </c>
      <c r="AJ1858" s="6" t="s">
        <v>50</v>
      </c>
      <c r="AK1858" s="5">
        <v>11</v>
      </c>
      <c r="AL1858" s="6" t="s">
        <v>50</v>
      </c>
      <c r="AM1858" s="6" t="s">
        <v>50</v>
      </c>
      <c r="AN1858" s="6" t="s">
        <v>50</v>
      </c>
      <c r="AO1858" s="6" t="s">
        <v>50</v>
      </c>
      <c r="AP1858" s="6" t="s">
        <v>50</v>
      </c>
    </row>
    <row r="1859" spans="1:42" hidden="1">
      <c r="A1859" s="5">
        <v>1858</v>
      </c>
      <c r="B1859" s="5" t="s">
        <v>3287</v>
      </c>
      <c r="C1859" s="6" t="s">
        <v>50</v>
      </c>
      <c r="D1859" s="5" t="e">
        <f>VLOOKUP(B1859,[2]List_A!$A$29:$M$1904,2,FALSE)</f>
        <v>#N/A</v>
      </c>
      <c r="E1859" s="5" t="e">
        <f>VLOOKUP(B1859,'[1]Current Slope List'!$A$29:$M$1904,3,FALSE)</f>
        <v>#N/A</v>
      </c>
      <c r="F1859" s="6" t="e">
        <f t="shared" ref="F1859:F1904" si="58">IF(E1859=0,"WHOLE",E1859)</f>
        <v>#N/A</v>
      </c>
      <c r="G1859" s="6" t="e">
        <f>VLOOKUP(B1859,'[1]Current Slope List'!$A$29:$M$1904,4,FALSE)</f>
        <v>#N/A</v>
      </c>
      <c r="H1859" s="6" t="e">
        <f>VLOOKUP(B1859,'[1]Current Slope List'!$A$29:$M$1904,5,FALSE)</f>
        <v>#N/A</v>
      </c>
      <c r="I1859" s="6" t="s">
        <v>43</v>
      </c>
      <c r="K1859" s="6" t="e">
        <f>VLOOKUP(B1859,'[1]Current Slope List'!$A$29:$M$1904,11,FALSE)</f>
        <v>#N/A</v>
      </c>
      <c r="L1859" s="5" t="s">
        <v>3247</v>
      </c>
      <c r="M1859" s="5" t="s">
        <v>3248</v>
      </c>
      <c r="N1859" s="5" t="s">
        <v>1981</v>
      </c>
      <c r="O1859" s="7" t="s">
        <v>49</v>
      </c>
      <c r="P1859" s="6" t="s">
        <v>49</v>
      </c>
      <c r="Q1859" s="6" t="s">
        <v>49</v>
      </c>
      <c r="R1859" s="6" t="s">
        <v>49</v>
      </c>
      <c r="S1859" s="6" t="s">
        <v>49</v>
      </c>
      <c r="T1859" s="6" t="s">
        <v>49</v>
      </c>
      <c r="U1859" s="6" t="s">
        <v>49</v>
      </c>
      <c r="V1859" s="6" t="s">
        <v>49</v>
      </c>
      <c r="W1859" s="6" t="s">
        <v>49</v>
      </c>
      <c r="X1859" s="6" t="s">
        <v>49</v>
      </c>
      <c r="Y1859" s="6" t="s">
        <v>49</v>
      </c>
      <c r="Z1859" s="6" t="s">
        <v>49</v>
      </c>
      <c r="AA1859" s="9" t="s">
        <v>49</v>
      </c>
      <c r="AB1859" s="9" t="s">
        <v>49</v>
      </c>
      <c r="AC1859" s="9" t="s">
        <v>49</v>
      </c>
      <c r="AD1859" s="9" t="s">
        <v>49</v>
      </c>
      <c r="AE1859" s="9" t="s">
        <v>49</v>
      </c>
      <c r="AF1859" s="5">
        <v>1</v>
      </c>
      <c r="AG1859" s="10" t="e">
        <f>VLOOKUP(B1859,[1]NPRS!$A$29:$O$1904,10,FALSE)</f>
        <v>#N/A</v>
      </c>
      <c r="AH1859" s="5" t="s">
        <v>1698</v>
      </c>
      <c r="AI1859" s="6" t="str">
        <f>IF(VLOOKUP(B1859,'[1]intensive 2019'!$A$2:$E$145,1,TRUE)=B1859,"Y","N")</f>
        <v>N</v>
      </c>
      <c r="AJ1859" s="6" t="s">
        <v>50</v>
      </c>
      <c r="AK1859" s="5">
        <v>7</v>
      </c>
      <c r="AL1859" s="6" t="s">
        <v>50</v>
      </c>
      <c r="AM1859" s="6" t="s">
        <v>50</v>
      </c>
      <c r="AN1859" s="6" t="s">
        <v>50</v>
      </c>
      <c r="AO1859" s="6" t="s">
        <v>50</v>
      </c>
      <c r="AP1859" s="6" t="s">
        <v>50</v>
      </c>
    </row>
    <row r="1860" spans="1:42" hidden="1">
      <c r="A1860" s="5">
        <v>1859</v>
      </c>
      <c r="B1860" s="5" t="s">
        <v>3288</v>
      </c>
      <c r="C1860" s="6" t="s">
        <v>50</v>
      </c>
      <c r="D1860" s="5" t="e">
        <f>VLOOKUP(B1860,[2]List_A!$A$29:$M$1904,2,FALSE)</f>
        <v>#N/A</v>
      </c>
      <c r="E1860" s="5" t="e">
        <f>VLOOKUP(B1860,'[1]Current Slope List'!$A$29:$M$1904,3,FALSE)</f>
        <v>#N/A</v>
      </c>
      <c r="F1860" s="6" t="e">
        <f t="shared" si="58"/>
        <v>#N/A</v>
      </c>
      <c r="G1860" s="6" t="e">
        <f>VLOOKUP(B1860,'[1]Current Slope List'!$A$29:$M$1904,4,FALSE)</f>
        <v>#N/A</v>
      </c>
      <c r="H1860" s="6" t="e">
        <f>VLOOKUP(B1860,'[1]Current Slope List'!$A$29:$M$1904,5,FALSE)</f>
        <v>#N/A</v>
      </c>
      <c r="I1860" s="6" t="s">
        <v>2152</v>
      </c>
      <c r="K1860" s="6" t="e">
        <f>VLOOKUP(B1860,'[1]Current Slope List'!$A$29:$M$1904,11,FALSE)</f>
        <v>#N/A</v>
      </c>
      <c r="L1860" s="5" t="s">
        <v>2190</v>
      </c>
      <c r="M1860" s="5" t="s">
        <v>2193</v>
      </c>
      <c r="N1860" s="5" t="s">
        <v>1697</v>
      </c>
      <c r="O1860" s="7" t="s">
        <v>49</v>
      </c>
      <c r="P1860" s="6" t="s">
        <v>49</v>
      </c>
      <c r="Q1860" s="6" t="s">
        <v>49</v>
      </c>
      <c r="R1860" s="6" t="s">
        <v>49</v>
      </c>
      <c r="S1860" s="6" t="s">
        <v>49</v>
      </c>
      <c r="T1860" s="6" t="s">
        <v>49</v>
      </c>
      <c r="U1860" s="6" t="s">
        <v>49</v>
      </c>
      <c r="V1860" s="6" t="s">
        <v>49</v>
      </c>
      <c r="W1860" s="6" t="s">
        <v>49</v>
      </c>
      <c r="X1860" s="6" t="s">
        <v>49</v>
      </c>
      <c r="Y1860" s="6" t="s">
        <v>49</v>
      </c>
      <c r="Z1860" s="6" t="s">
        <v>49</v>
      </c>
      <c r="AA1860" s="9" t="s">
        <v>49</v>
      </c>
      <c r="AB1860" s="9" t="s">
        <v>49</v>
      </c>
      <c r="AC1860" s="9" t="s">
        <v>49</v>
      </c>
      <c r="AD1860" s="9" t="s">
        <v>49</v>
      </c>
      <c r="AE1860" s="9" t="s">
        <v>49</v>
      </c>
      <c r="AF1860" s="5">
        <v>3</v>
      </c>
      <c r="AG1860" s="10" t="e">
        <f>VLOOKUP(B1860,[1]NPRS!$A$29:$O$1904,10,FALSE)</f>
        <v>#N/A</v>
      </c>
      <c r="AH1860" s="5" t="s">
        <v>1698</v>
      </c>
      <c r="AI1860" s="6" t="str">
        <f>IF(VLOOKUP(B1860,'[1]intensive 2019'!$A$2:$E$145,1,TRUE)=B1860,"Y","N")</f>
        <v>N</v>
      </c>
      <c r="AJ1860" s="6" t="s">
        <v>50</v>
      </c>
      <c r="AK1860" s="5">
        <v>7</v>
      </c>
      <c r="AL1860" s="6" t="s">
        <v>50</v>
      </c>
      <c r="AM1860" s="6" t="s">
        <v>50</v>
      </c>
      <c r="AN1860" s="6" t="s">
        <v>50</v>
      </c>
      <c r="AO1860" s="6" t="s">
        <v>50</v>
      </c>
      <c r="AP1860" s="6" t="s">
        <v>50</v>
      </c>
    </row>
    <row r="1861" spans="1:42" hidden="1">
      <c r="A1861" s="5">
        <v>1860</v>
      </c>
      <c r="B1861" s="5" t="s">
        <v>3289</v>
      </c>
      <c r="C1861" s="6" t="s">
        <v>50</v>
      </c>
      <c r="D1861" s="5" t="e">
        <f>VLOOKUP(B1861,[2]List_A!$A$29:$M$1904,2,FALSE)</f>
        <v>#N/A</v>
      </c>
      <c r="E1861" s="5" t="e">
        <f>VLOOKUP(B1861,'[1]Current Slope List'!$A$29:$M$1904,3,FALSE)</f>
        <v>#N/A</v>
      </c>
      <c r="F1861" s="6" t="e">
        <f t="shared" si="58"/>
        <v>#N/A</v>
      </c>
      <c r="G1861" s="6" t="e">
        <f>VLOOKUP(B1861,'[1]Current Slope List'!$A$29:$M$1904,4,FALSE)</f>
        <v>#N/A</v>
      </c>
      <c r="H1861" s="6" t="e">
        <f>VLOOKUP(B1861,'[1]Current Slope List'!$A$29:$M$1904,5,FALSE)</f>
        <v>#N/A</v>
      </c>
      <c r="I1861" s="6" t="s">
        <v>43</v>
      </c>
      <c r="K1861" s="6" t="e">
        <f>VLOOKUP(B1861,'[1]Current Slope List'!$A$29:$M$1904,11,FALSE)</f>
        <v>#N/A</v>
      </c>
      <c r="L1861" s="5" t="s">
        <v>3247</v>
      </c>
      <c r="M1861" s="5" t="s">
        <v>3248</v>
      </c>
      <c r="N1861" s="5" t="s">
        <v>1981</v>
      </c>
      <c r="O1861" s="7" t="s">
        <v>49</v>
      </c>
      <c r="P1861" s="6" t="s">
        <v>49</v>
      </c>
      <c r="Q1861" s="6" t="s">
        <v>49</v>
      </c>
      <c r="R1861" s="6" t="s">
        <v>49</v>
      </c>
      <c r="S1861" s="6" t="s">
        <v>49</v>
      </c>
      <c r="T1861" s="6" t="s">
        <v>49</v>
      </c>
      <c r="U1861" s="6" t="s">
        <v>49</v>
      </c>
      <c r="V1861" s="6" t="s">
        <v>49</v>
      </c>
      <c r="W1861" s="6" t="s">
        <v>49</v>
      </c>
      <c r="X1861" s="6" t="s">
        <v>49</v>
      </c>
      <c r="Y1861" s="6" t="s">
        <v>49</v>
      </c>
      <c r="Z1861" s="6" t="s">
        <v>49</v>
      </c>
      <c r="AA1861" s="9" t="s">
        <v>49</v>
      </c>
      <c r="AB1861" s="9" t="s">
        <v>49</v>
      </c>
      <c r="AC1861" s="9" t="s">
        <v>49</v>
      </c>
      <c r="AD1861" s="9" t="s">
        <v>49</v>
      </c>
      <c r="AE1861" s="9" t="s">
        <v>49</v>
      </c>
      <c r="AF1861" s="5">
        <v>1</v>
      </c>
      <c r="AG1861" s="10" t="e">
        <f>VLOOKUP(B1861,[1]NPRS!$A$29:$O$1904,10,FALSE)</f>
        <v>#N/A</v>
      </c>
      <c r="AH1861" s="5" t="s">
        <v>1698</v>
      </c>
      <c r="AI1861" s="6" t="str">
        <f>IF(VLOOKUP(B1861,'[1]intensive 2019'!$A$2:$E$145,1,TRUE)=B1861,"Y","N")</f>
        <v>N</v>
      </c>
      <c r="AJ1861" s="6" t="s">
        <v>50</v>
      </c>
      <c r="AK1861" s="5">
        <v>5</v>
      </c>
      <c r="AL1861" s="6" t="s">
        <v>50</v>
      </c>
      <c r="AM1861" s="6" t="s">
        <v>50</v>
      </c>
      <c r="AN1861" s="6" t="s">
        <v>50</v>
      </c>
      <c r="AO1861" s="6" t="s">
        <v>50</v>
      </c>
      <c r="AP1861" s="6" t="s">
        <v>50</v>
      </c>
    </row>
    <row r="1862" spans="1:42" hidden="1">
      <c r="A1862" s="5">
        <v>1861</v>
      </c>
      <c r="B1862" s="5" t="s">
        <v>3290</v>
      </c>
      <c r="C1862" s="6" t="s">
        <v>50</v>
      </c>
      <c r="D1862" s="5" t="e">
        <f>VLOOKUP(B1862,[2]List_A!$A$29:$M$1904,2,FALSE)</f>
        <v>#N/A</v>
      </c>
      <c r="E1862" s="5" t="e">
        <f>VLOOKUP(B1862,'[1]Current Slope List'!$A$29:$M$1904,3,FALSE)</f>
        <v>#N/A</v>
      </c>
      <c r="F1862" s="6" t="e">
        <f t="shared" si="58"/>
        <v>#N/A</v>
      </c>
      <c r="G1862" s="6" t="e">
        <f>VLOOKUP(B1862,'[1]Current Slope List'!$A$29:$M$1904,4,FALSE)</f>
        <v>#N/A</v>
      </c>
      <c r="H1862" s="6" t="e">
        <f>VLOOKUP(B1862,'[1]Current Slope List'!$A$29:$M$1904,5,FALSE)</f>
        <v>#N/A</v>
      </c>
      <c r="I1862" s="6" t="s">
        <v>2777</v>
      </c>
      <c r="K1862" s="6" t="e">
        <f>VLOOKUP(B1862,'[1]Current Slope List'!$A$29:$M$1904,11,FALSE)</f>
        <v>#N/A</v>
      </c>
      <c r="L1862" s="5" t="s">
        <v>2778</v>
      </c>
      <c r="M1862" s="5" t="s">
        <v>2779</v>
      </c>
      <c r="N1862" s="5" t="s">
        <v>1725</v>
      </c>
      <c r="O1862" s="7" t="s">
        <v>49</v>
      </c>
      <c r="P1862" s="6" t="s">
        <v>49</v>
      </c>
      <c r="Q1862" s="6" t="s">
        <v>49</v>
      </c>
      <c r="R1862" s="6" t="s">
        <v>49</v>
      </c>
      <c r="S1862" s="6" t="s">
        <v>49</v>
      </c>
      <c r="T1862" s="6" t="s">
        <v>49</v>
      </c>
      <c r="U1862" s="6" t="s">
        <v>49</v>
      </c>
      <c r="V1862" s="6" t="s">
        <v>49</v>
      </c>
      <c r="W1862" s="6" t="s">
        <v>49</v>
      </c>
      <c r="X1862" s="6" t="s">
        <v>49</v>
      </c>
      <c r="Y1862" s="6" t="s">
        <v>49</v>
      </c>
      <c r="Z1862" s="6" t="s">
        <v>49</v>
      </c>
      <c r="AA1862" s="9" t="s">
        <v>49</v>
      </c>
      <c r="AB1862" s="9" t="s">
        <v>49</v>
      </c>
      <c r="AC1862" s="9" t="s">
        <v>49</v>
      </c>
      <c r="AD1862" s="9" t="s">
        <v>49</v>
      </c>
      <c r="AE1862" s="9" t="s">
        <v>49</v>
      </c>
      <c r="AF1862" s="5">
        <v>2</v>
      </c>
      <c r="AG1862" s="10" t="e">
        <f>VLOOKUP(B1862,[1]NPRS!$A$29:$O$1904,10,FALSE)</f>
        <v>#N/A</v>
      </c>
      <c r="AH1862" s="5" t="s">
        <v>1698</v>
      </c>
      <c r="AI1862" s="6" t="str">
        <f>IF(VLOOKUP(B1862,'[1]intensive 2019'!$A$2:$E$145,1,TRUE)=B1862,"Y","N")</f>
        <v>N</v>
      </c>
      <c r="AJ1862" s="6" t="s">
        <v>50</v>
      </c>
      <c r="AK1862" s="5">
        <v>2</v>
      </c>
      <c r="AL1862" s="6" t="s">
        <v>50</v>
      </c>
      <c r="AM1862" s="6" t="s">
        <v>50</v>
      </c>
      <c r="AN1862" s="6" t="s">
        <v>50</v>
      </c>
      <c r="AO1862" s="6" t="s">
        <v>50</v>
      </c>
      <c r="AP1862" s="6" t="s">
        <v>50</v>
      </c>
    </row>
    <row r="1863" spans="1:42" hidden="1">
      <c r="A1863" s="5">
        <v>1862</v>
      </c>
      <c r="B1863" s="5" t="s">
        <v>3291</v>
      </c>
      <c r="C1863" s="6" t="s">
        <v>50</v>
      </c>
      <c r="D1863" s="5" t="e">
        <f>VLOOKUP(B1863,[2]List_A!$A$29:$M$1904,2,FALSE)</f>
        <v>#N/A</v>
      </c>
      <c r="E1863" s="5" t="e">
        <f>VLOOKUP(B1863,'[1]Current Slope List'!$A$29:$M$1904,3,FALSE)</f>
        <v>#N/A</v>
      </c>
      <c r="F1863" s="6" t="e">
        <f t="shared" si="58"/>
        <v>#N/A</v>
      </c>
      <c r="G1863" s="6" t="e">
        <f>VLOOKUP(B1863,'[1]Current Slope List'!$A$29:$M$1904,4,FALSE)</f>
        <v>#N/A</v>
      </c>
      <c r="H1863" s="6" t="e">
        <f>VLOOKUP(B1863,'[1]Current Slope List'!$A$29:$M$1904,5,FALSE)</f>
        <v>#N/A</v>
      </c>
      <c r="I1863" s="6" t="s">
        <v>1334</v>
      </c>
      <c r="K1863" s="6" t="e">
        <f>VLOOKUP(B1863,'[1]Current Slope List'!$A$29:$M$1904,11,FALSE)</f>
        <v>#N/A</v>
      </c>
      <c r="L1863" s="5" t="s">
        <v>3292</v>
      </c>
      <c r="M1863" s="5" t="s">
        <v>3293</v>
      </c>
      <c r="N1863" s="5" t="s">
        <v>1697</v>
      </c>
      <c r="O1863" s="7" t="s">
        <v>49</v>
      </c>
      <c r="P1863" s="6" t="s">
        <v>49</v>
      </c>
      <c r="Q1863" s="6" t="s">
        <v>49</v>
      </c>
      <c r="R1863" s="6" t="s">
        <v>49</v>
      </c>
      <c r="S1863" s="6" t="s">
        <v>49</v>
      </c>
      <c r="T1863" s="6" t="s">
        <v>49</v>
      </c>
      <c r="U1863" s="6" t="s">
        <v>49</v>
      </c>
      <c r="V1863" s="6" t="s">
        <v>49</v>
      </c>
      <c r="W1863" s="6" t="s">
        <v>49</v>
      </c>
      <c r="X1863" s="6" t="s">
        <v>49</v>
      </c>
      <c r="Y1863" s="6" t="s">
        <v>49</v>
      </c>
      <c r="Z1863" s="6" t="s">
        <v>49</v>
      </c>
      <c r="AA1863" s="9" t="s">
        <v>49</v>
      </c>
      <c r="AB1863" s="9" t="s">
        <v>49</v>
      </c>
      <c r="AC1863" s="9" t="s">
        <v>49</v>
      </c>
      <c r="AD1863" s="9" t="s">
        <v>49</v>
      </c>
      <c r="AE1863" s="9" t="s">
        <v>49</v>
      </c>
      <c r="AF1863" s="5">
        <v>1</v>
      </c>
      <c r="AG1863" s="10" t="e">
        <f>VLOOKUP(B1863,[1]NPRS!$A$29:$O$1904,10,FALSE)</f>
        <v>#N/A</v>
      </c>
      <c r="AH1863" s="5" t="s">
        <v>1698</v>
      </c>
      <c r="AI1863" s="6" t="str">
        <f>IF(VLOOKUP(B1863,'[1]intensive 2019'!$A$2:$E$145,1,TRUE)=B1863,"Y","N")</f>
        <v>N</v>
      </c>
      <c r="AJ1863" s="6" t="s">
        <v>50</v>
      </c>
      <c r="AK1863" s="5">
        <v>1</v>
      </c>
      <c r="AL1863" s="6" t="s">
        <v>50</v>
      </c>
      <c r="AM1863" s="6" t="s">
        <v>50</v>
      </c>
      <c r="AN1863" s="6" t="s">
        <v>50</v>
      </c>
      <c r="AO1863" s="6" t="s">
        <v>50</v>
      </c>
      <c r="AP1863" s="6" t="s">
        <v>50</v>
      </c>
    </row>
    <row r="1864" spans="1:42" hidden="1">
      <c r="A1864" s="5">
        <v>1863</v>
      </c>
      <c r="B1864" s="5" t="s">
        <v>3294</v>
      </c>
      <c r="C1864" s="6" t="str">
        <f>IF(VLOOKUP(B1864,'[1]Current Slope List'!$A$29:$M$1904,1,FALSE)=B1864,"Y","N")</f>
        <v>Y</v>
      </c>
      <c r="D1864" s="5" t="str">
        <f>VLOOKUP(B1864,'[1]Current Slope List'!$A$29:$M$1904,2,FALSE)</f>
        <v>11SE-D/ND5</v>
      </c>
      <c r="E1864" s="5" t="str">
        <f>VLOOKUP(B1864,'[1]Current Slope List'!$A$29:$M$1904,3,FALSE)</f>
        <v>1,2</v>
      </c>
      <c r="F1864" s="6" t="str">
        <f t="shared" si="58"/>
        <v>1,2</v>
      </c>
      <c r="G1864" s="6" t="str">
        <f>VLOOKUP(B1864,'[1]Current Slope List'!$A$29:$M$1904,4,FALSE)</f>
        <v>E</v>
      </c>
      <c r="H1864" s="6" t="str">
        <f>VLOOKUP(B1864,'[1]Current Slope List'!$A$29:$M$1904,5,FALSE)</f>
        <v>CW</v>
      </c>
      <c r="I1864" s="6" t="s">
        <v>468</v>
      </c>
      <c r="K1864" s="6">
        <f>VLOOKUP(B1864,'[1]Current Slope List'!$A$29:$M$1904,11,FALSE)</f>
        <v>0</v>
      </c>
      <c r="L1864" s="5" t="s">
        <v>3295</v>
      </c>
      <c r="M1864" s="5" t="s">
        <v>632</v>
      </c>
      <c r="O1864" s="7" t="s">
        <v>49</v>
      </c>
      <c r="P1864" s="6" t="s">
        <v>49</v>
      </c>
      <c r="Q1864" s="6" t="s">
        <v>49</v>
      </c>
      <c r="R1864" s="6" t="s">
        <v>49</v>
      </c>
      <c r="S1864" s="6" t="s">
        <v>49</v>
      </c>
      <c r="T1864" s="6" t="s">
        <v>49</v>
      </c>
      <c r="U1864" s="6" t="s">
        <v>49</v>
      </c>
      <c r="V1864" s="6" t="s">
        <v>49</v>
      </c>
      <c r="W1864" s="6" t="s">
        <v>49</v>
      </c>
      <c r="X1864" s="6" t="s">
        <v>49</v>
      </c>
      <c r="Y1864" s="6" t="s">
        <v>49</v>
      </c>
      <c r="Z1864" s="6" t="s">
        <v>49</v>
      </c>
      <c r="AA1864" s="9" t="s">
        <v>49</v>
      </c>
      <c r="AB1864" s="9" t="s">
        <v>49</v>
      </c>
      <c r="AC1864" s="9" t="s">
        <v>49</v>
      </c>
      <c r="AD1864" s="9" t="s">
        <v>49</v>
      </c>
      <c r="AE1864" s="9" t="s">
        <v>49</v>
      </c>
      <c r="AG1864" s="10">
        <f>VLOOKUP(B1864,[1]NPRS!$A$29:$O$1904,10,FALSE)</f>
        <v>0</v>
      </c>
      <c r="AI1864" s="6" t="str">
        <f>IF(VLOOKUP(B1864,'[1]intensive 2019'!$A$2:$E$145,1,TRUE)=B1864,"Y","N")</f>
        <v>N</v>
      </c>
      <c r="AJ1864" s="6" t="s">
        <v>50</v>
      </c>
      <c r="AL1864" s="6" t="s">
        <v>50</v>
      </c>
      <c r="AM1864" s="6" t="s">
        <v>50</v>
      </c>
      <c r="AN1864" s="6" t="s">
        <v>50</v>
      </c>
      <c r="AO1864" s="6" t="s">
        <v>50</v>
      </c>
      <c r="AP1864" s="6" t="s">
        <v>50</v>
      </c>
    </row>
    <row r="1865" spans="1:42" hidden="1">
      <c r="A1865" s="5">
        <v>1864</v>
      </c>
      <c r="B1865" s="5" t="s">
        <v>3296</v>
      </c>
      <c r="C1865" s="6" t="str">
        <f>IF(VLOOKUP(B1865,'[1]Current Slope List'!$A$29:$M$1904,1,FALSE)=B1865,"Y","N")</f>
        <v>Y</v>
      </c>
      <c r="D1865" s="5" t="str">
        <f>VLOOKUP(B1865,'[1]Current Slope List'!$A$29:$M$1904,2,FALSE)</f>
        <v>11SW-A/R450</v>
      </c>
      <c r="E1865" s="5">
        <f>VLOOKUP(B1865,'[1]Current Slope List'!$A$29:$M$1904,3,FALSE)</f>
        <v>2</v>
      </c>
      <c r="F1865" s="6">
        <f t="shared" si="58"/>
        <v>2</v>
      </c>
      <c r="G1865" s="6" t="str">
        <f>VLOOKUP(B1865,'[1]Current Slope List'!$A$29:$M$1904,4,FALSE)</f>
        <v>CP,ML&amp;Wch</v>
      </c>
      <c r="H1865" s="6" t="str">
        <f>VLOOKUP(B1865,'[1]Current Slope List'!$A$29:$M$1904,5,FALSE)</f>
        <v>C-W</v>
      </c>
      <c r="I1865" s="6" t="s">
        <v>2476</v>
      </c>
      <c r="K1865" s="6" t="str">
        <f>VLOOKUP(B1865,'[1]Current Slope List'!$A$29:$M$1904,11,FALSE)</f>
        <v>SheungWan_SaiYingPun</v>
      </c>
      <c r="L1865" s="5" t="s">
        <v>2506</v>
      </c>
      <c r="M1865" s="5" t="s">
        <v>2507</v>
      </c>
      <c r="O1865" s="7" t="s">
        <v>125</v>
      </c>
      <c r="P1865" s="6" t="s">
        <v>49</v>
      </c>
      <c r="Q1865" s="6" t="s">
        <v>49</v>
      </c>
      <c r="R1865" s="6" t="s">
        <v>49</v>
      </c>
      <c r="S1865" s="6" t="s">
        <v>49</v>
      </c>
      <c r="T1865" s="6" t="s">
        <v>49</v>
      </c>
      <c r="U1865" s="6" t="s">
        <v>49</v>
      </c>
      <c r="V1865" s="6" t="s">
        <v>49</v>
      </c>
      <c r="W1865" s="6" t="s">
        <v>49</v>
      </c>
      <c r="X1865" s="6" t="s">
        <v>49</v>
      </c>
      <c r="Y1865" s="6" t="s">
        <v>49</v>
      </c>
      <c r="Z1865" s="6" t="s">
        <v>49</v>
      </c>
      <c r="AA1865" s="9">
        <v>7.8</v>
      </c>
      <c r="AB1865" s="9">
        <v>27</v>
      </c>
      <c r="AC1865" s="9">
        <v>90</v>
      </c>
      <c r="AD1865" s="9" t="s">
        <v>79</v>
      </c>
      <c r="AE1865" s="9" t="s">
        <v>72</v>
      </c>
      <c r="AG1865" s="10">
        <f>VLOOKUP(B1865,[1]NPRS!$A$29:$O$1904,10,FALSE)</f>
        <v>6823.95</v>
      </c>
      <c r="AI1865" s="6" t="str">
        <f>IF(VLOOKUP(B1865,'[1]intensive 2019'!$A$2:$E$145,1,TRUE)=B1865,"Y","N")</f>
        <v>N</v>
      </c>
      <c r="AJ1865" s="6" t="s">
        <v>50</v>
      </c>
      <c r="AL1865" s="6" t="s">
        <v>50</v>
      </c>
      <c r="AM1865" s="6" t="s">
        <v>50</v>
      </c>
      <c r="AN1865" s="6" t="s">
        <v>50</v>
      </c>
      <c r="AO1865" s="6" t="s">
        <v>50</v>
      </c>
      <c r="AP1865" s="6" t="s">
        <v>50</v>
      </c>
    </row>
    <row r="1866" spans="1:42" hidden="1">
      <c r="A1866" s="5">
        <v>1865</v>
      </c>
      <c r="B1866" s="5" t="s">
        <v>3297</v>
      </c>
      <c r="C1866" s="6" t="str">
        <f>IF(VLOOKUP(B1866,'[1]Current Slope List'!$A$29:$M$1904,1,FALSE)=B1866,"Y","N")</f>
        <v>Y</v>
      </c>
      <c r="D1866" s="5" t="str">
        <f>VLOOKUP(B1866,'[1]Current Slope List'!$A$29:$M$1904,2,FALSE)</f>
        <v>11SE-D/F234</v>
      </c>
      <c r="E1866" s="5">
        <f>VLOOKUP(B1866,'[1]Current Slope List'!$A$29:$M$1904,3,FALSE)</f>
        <v>0</v>
      </c>
      <c r="F1866" s="6" t="str">
        <f t="shared" si="58"/>
        <v>WHOLE</v>
      </c>
      <c r="G1866" s="6" t="str">
        <f>VLOOKUP(B1866,'[1]Current Slope List'!$A$29:$M$1904,4,FALSE)</f>
        <v>E</v>
      </c>
      <c r="H1866" s="6" t="str">
        <f>VLOOKUP(B1866,'[1]Current Slope List'!$A$29:$M$1904,5,FALSE)</f>
        <v>CW</v>
      </c>
      <c r="I1866" s="6" t="s">
        <v>468</v>
      </c>
      <c r="K1866" s="6">
        <f>VLOOKUP(B1866,'[1]Current Slope List'!$A$29:$M$1904,11,FALSE)</f>
        <v>0</v>
      </c>
      <c r="L1866" s="5" t="s">
        <v>480</v>
      </c>
      <c r="M1866" s="5" t="s">
        <v>481</v>
      </c>
      <c r="O1866" s="7" t="s">
        <v>125</v>
      </c>
      <c r="P1866" s="7">
        <v>27</v>
      </c>
      <c r="Q1866" s="7">
        <v>4.8</v>
      </c>
      <c r="R1866" s="7">
        <v>55</v>
      </c>
      <c r="S1866" s="7">
        <f t="shared" ref="S1866:S1895" si="59">SUM(Q1866*R1866)</f>
        <v>264</v>
      </c>
      <c r="T1866" s="17">
        <v>0</v>
      </c>
      <c r="U1866" s="12">
        <v>1</v>
      </c>
      <c r="V1866" s="12">
        <v>0</v>
      </c>
      <c r="W1866" s="12">
        <v>0</v>
      </c>
      <c r="X1866" s="12">
        <v>0</v>
      </c>
      <c r="Y1866" s="6" t="s">
        <v>61</v>
      </c>
      <c r="Z1866" s="6" t="s">
        <v>62</v>
      </c>
      <c r="AG1866" s="10">
        <f>VLOOKUP(B1866,[1]NPRS!$A$29:$O$1904,10,FALSE)</f>
        <v>0</v>
      </c>
      <c r="AI1866" s="6" t="str">
        <f>IF(VLOOKUP(B1866,'[1]intensive 2019'!$A$2:$E$145,1,TRUE)=B1866,"Y","N")</f>
        <v>N</v>
      </c>
      <c r="AJ1866" s="6" t="s">
        <v>50</v>
      </c>
      <c r="AL1866" s="6" t="s">
        <v>50</v>
      </c>
      <c r="AM1866" s="6" t="s">
        <v>50</v>
      </c>
      <c r="AN1866" s="6" t="s">
        <v>50</v>
      </c>
      <c r="AO1866" s="6" t="str">
        <f>IF(VLOOKUP(B1866,[1]Roadside!$B$2:$D$186,1,FALSE)=B1866,"Y","N")</f>
        <v>Y</v>
      </c>
      <c r="AP1866" s="6" t="s">
        <v>50</v>
      </c>
    </row>
    <row r="1867" spans="1:42" hidden="1">
      <c r="A1867" s="5">
        <v>1866</v>
      </c>
      <c r="B1867" s="5" t="s">
        <v>3298</v>
      </c>
      <c r="C1867" s="6" t="str">
        <f>IF(VLOOKUP(B1867,'[1]Current Slope List'!$A$29:$M$1904,1,FALSE)=B1867,"Y","N")</f>
        <v>Y</v>
      </c>
      <c r="D1867" s="5" t="str">
        <f>VLOOKUP(B1867,'[1]Current Slope List'!$A$29:$M$1904,2,FALSE)</f>
        <v>11SE-D/F235</v>
      </c>
      <c r="E1867" s="5">
        <f>VLOOKUP(B1867,'[1]Current Slope List'!$A$29:$M$1904,3,FALSE)</f>
        <v>0</v>
      </c>
      <c r="F1867" s="6" t="str">
        <f t="shared" si="58"/>
        <v>WHOLE</v>
      </c>
      <c r="G1867" s="6" t="str">
        <f>VLOOKUP(B1867,'[1]Current Slope List'!$A$29:$M$1904,4,FALSE)</f>
        <v>E</v>
      </c>
      <c r="H1867" s="6" t="str">
        <f>VLOOKUP(B1867,'[1]Current Slope List'!$A$29:$M$1904,5,FALSE)</f>
        <v>CW</v>
      </c>
      <c r="I1867" s="6" t="s">
        <v>468</v>
      </c>
      <c r="K1867" s="6">
        <f>VLOOKUP(B1867,'[1]Current Slope List'!$A$29:$M$1904,11,FALSE)</f>
        <v>0</v>
      </c>
      <c r="L1867" s="5" t="s">
        <v>480</v>
      </c>
      <c r="M1867" s="5" t="s">
        <v>481</v>
      </c>
      <c r="O1867" s="7" t="s">
        <v>125</v>
      </c>
      <c r="P1867" s="7">
        <v>30</v>
      </c>
      <c r="Q1867" s="7">
        <v>3.5</v>
      </c>
      <c r="R1867" s="7">
        <v>68</v>
      </c>
      <c r="S1867" s="7">
        <f t="shared" si="59"/>
        <v>238</v>
      </c>
      <c r="T1867" s="17">
        <v>0</v>
      </c>
      <c r="U1867" s="17">
        <v>1</v>
      </c>
      <c r="V1867" s="17">
        <v>0</v>
      </c>
      <c r="W1867" s="17">
        <v>0</v>
      </c>
      <c r="X1867" s="17">
        <v>0</v>
      </c>
      <c r="Y1867" s="6" t="s">
        <v>61</v>
      </c>
      <c r="Z1867" s="6" t="s">
        <v>62</v>
      </c>
      <c r="AG1867" s="10">
        <f>VLOOKUP(B1867,[1]NPRS!$A$29:$O$1904,10,FALSE)</f>
        <v>0</v>
      </c>
      <c r="AI1867" s="6" t="str">
        <f>IF(VLOOKUP(B1867,'[1]intensive 2019'!$A$2:$E$145,1,TRUE)=B1867,"Y","N")</f>
        <v>N</v>
      </c>
      <c r="AJ1867" s="6" t="s">
        <v>50</v>
      </c>
      <c r="AL1867" s="6" t="s">
        <v>50</v>
      </c>
      <c r="AM1867" s="6" t="s">
        <v>50</v>
      </c>
      <c r="AN1867" s="6" t="s">
        <v>50</v>
      </c>
      <c r="AO1867" s="6" t="str">
        <f>IF(VLOOKUP(B1867,[1]Roadside!$B$2:$D$186,1,FALSE)=B1867,"Y","N")</f>
        <v>Y</v>
      </c>
      <c r="AP1867" s="6" t="s">
        <v>50</v>
      </c>
    </row>
    <row r="1868" spans="1:42" ht="21" hidden="1">
      <c r="A1868" s="5">
        <v>1867</v>
      </c>
      <c r="B1868" s="5" t="s">
        <v>3299</v>
      </c>
      <c r="C1868" s="6" t="str">
        <f>IF(VLOOKUP(B1868,'[1]Current Slope List'!$A$29:$M$1904,1,FALSE)=B1868,"Y","N")</f>
        <v>Y</v>
      </c>
      <c r="D1868" s="5" t="str">
        <f>VLOOKUP(B1868,'[1]Current Slope List'!$A$29:$M$1904,2,FALSE)</f>
        <v>11SW-D/CR1145</v>
      </c>
      <c r="E1868" s="5">
        <f>VLOOKUP(B1868,'[1]Current Slope List'!$A$29:$M$1904,3,FALSE)</f>
        <v>2</v>
      </c>
      <c r="F1868" s="6">
        <f t="shared" si="58"/>
        <v>2</v>
      </c>
      <c r="G1868" s="6" t="str">
        <f>VLOOKUP(B1868,'[1]Current Slope List'!$A$29:$M$1904,4,FALSE)</f>
        <v>CP,ML&amp;Wch</v>
      </c>
      <c r="H1868" s="6" t="str">
        <f>VLOOKUP(B1868,'[1]Current Slope List'!$A$29:$M$1904,5,FALSE)</f>
        <v>Wch-S</v>
      </c>
      <c r="K1868" s="6">
        <f>VLOOKUP(B1868,'[1]Current Slope List'!$A$29:$M$1904,11,FALSE)</f>
        <v>0</v>
      </c>
      <c r="L1868" s="20" t="s">
        <v>3300</v>
      </c>
      <c r="O1868" s="7" t="s">
        <v>46</v>
      </c>
      <c r="P1868" s="7">
        <v>30</v>
      </c>
      <c r="Q1868" s="7">
        <v>4</v>
      </c>
      <c r="R1868" s="7">
        <v>40</v>
      </c>
      <c r="S1868" s="7">
        <f t="shared" si="59"/>
        <v>160</v>
      </c>
      <c r="T1868" s="17">
        <v>0</v>
      </c>
      <c r="U1868" s="17">
        <v>0.2</v>
      </c>
      <c r="V1868" s="17">
        <v>0.8</v>
      </c>
      <c r="W1868" s="17">
        <v>0</v>
      </c>
      <c r="X1868" s="17">
        <v>0</v>
      </c>
      <c r="Y1868" s="6" t="s">
        <v>61</v>
      </c>
      <c r="Z1868" s="6" t="s">
        <v>62</v>
      </c>
      <c r="AA1868" s="9">
        <v>3</v>
      </c>
      <c r="AB1868" s="9">
        <v>29</v>
      </c>
      <c r="AC1868" s="9">
        <v>90</v>
      </c>
      <c r="AD1868" s="9" t="s">
        <v>79</v>
      </c>
      <c r="AE1868" s="9" t="s">
        <v>72</v>
      </c>
      <c r="AG1868" s="10">
        <f>VLOOKUP(B1868,[1]NPRS!$A$29:$O$1904,10,FALSE)</f>
        <v>24.09</v>
      </c>
      <c r="AI1868" s="6" t="str">
        <f>IF(VLOOKUP(B1868,'[1]intensive 2019'!$A$2:$E$145,1,TRUE)=B1868,"Y","N")</f>
        <v>N</v>
      </c>
      <c r="AJ1868" s="6" t="s">
        <v>50</v>
      </c>
      <c r="AL1868" s="6" t="s">
        <v>50</v>
      </c>
      <c r="AM1868" s="6" t="s">
        <v>50</v>
      </c>
      <c r="AN1868" s="6" t="s">
        <v>50</v>
      </c>
      <c r="AO1868" s="6" t="s">
        <v>50</v>
      </c>
      <c r="AP1868" s="6" t="s">
        <v>50</v>
      </c>
    </row>
    <row r="1869" spans="1:42" hidden="1">
      <c r="A1869" s="5">
        <v>1868</v>
      </c>
      <c r="B1869" s="5" t="s">
        <v>3301</v>
      </c>
      <c r="C1869" s="6" t="str">
        <f>IF(VLOOKUP(B1869,'[1]Current Slope List'!$A$29:$M$1904,1,FALSE)=B1869,"Y","N")</f>
        <v>Y</v>
      </c>
      <c r="D1869" s="5" t="str">
        <f>VLOOKUP(B1869,'[1]Current Slope List'!$A$29:$M$1904,2,FALSE)</f>
        <v>5SW-D/F2</v>
      </c>
      <c r="E1869" s="5">
        <f>VLOOKUP(B1869,'[1]Current Slope List'!$A$29:$M$1904,3,FALSE)</f>
        <v>0</v>
      </c>
      <c r="F1869" s="6" t="str">
        <f t="shared" si="58"/>
        <v>WHOLE</v>
      </c>
      <c r="G1869" s="6" t="str">
        <f>VLOOKUP(B1869,'[1]Current Slope List'!$A$29:$M$1904,4,FALSE)</f>
        <v>E</v>
      </c>
      <c r="H1869" s="6" t="str">
        <f>VLOOKUP(B1869,'[1]Current Slope List'!$A$29:$M$1904,5,FALSE)</f>
        <v>SKW&amp;Is-S</v>
      </c>
      <c r="K1869" s="6">
        <f>VLOOKUP(B1869,'[1]Current Slope List'!$A$29:$M$1904,11,FALSE)</f>
        <v>0</v>
      </c>
      <c r="L1869" s="5" t="s">
        <v>1273</v>
      </c>
      <c r="M1869" s="5" t="s">
        <v>1274</v>
      </c>
      <c r="O1869" s="7" t="s">
        <v>125</v>
      </c>
      <c r="P1869" s="7">
        <v>35</v>
      </c>
      <c r="Q1869" s="7">
        <v>34</v>
      </c>
      <c r="R1869" s="7">
        <v>56</v>
      </c>
      <c r="S1869" s="7">
        <f t="shared" si="59"/>
        <v>1904</v>
      </c>
      <c r="T1869" s="17">
        <v>0</v>
      </c>
      <c r="U1869" s="17">
        <v>0.9</v>
      </c>
      <c r="V1869" s="17">
        <v>0</v>
      </c>
      <c r="W1869" s="17">
        <v>0.1</v>
      </c>
      <c r="X1869" s="17">
        <v>0</v>
      </c>
      <c r="Y1869" s="6" t="s">
        <v>61</v>
      </c>
      <c r="Z1869" s="6" t="s">
        <v>72</v>
      </c>
      <c r="AG1869" s="10">
        <f>VLOOKUP(B1869,[1]NPRS!$A$29:$O$1904,10,FALSE)</f>
        <v>1047.1500000000001</v>
      </c>
      <c r="AI1869" s="6" t="str">
        <f>IF(VLOOKUP(B1869,'[1]intensive 2019'!$A$2:$E$145,1,TRUE)=B1869,"Y","N")</f>
        <v>N</v>
      </c>
      <c r="AJ1869" s="6" t="s">
        <v>50</v>
      </c>
      <c r="AL1869" s="6" t="s">
        <v>50</v>
      </c>
      <c r="AM1869" s="6" t="s">
        <v>50</v>
      </c>
      <c r="AN1869" s="6" t="s">
        <v>50</v>
      </c>
      <c r="AO1869" s="6" t="s">
        <v>50</v>
      </c>
      <c r="AP1869" s="6" t="s">
        <v>50</v>
      </c>
    </row>
    <row r="1870" spans="1:42" hidden="1">
      <c r="A1870" s="5">
        <v>1869</v>
      </c>
      <c r="B1870" s="5" t="s">
        <v>3302</v>
      </c>
      <c r="C1870" s="6" t="str">
        <f>IF(VLOOKUP(B1870,'[1]Current Slope List'!$A$29:$M$1904,1,FALSE)=B1870,"Y","N")</f>
        <v>Y</v>
      </c>
      <c r="D1870" s="5" t="str">
        <f>VLOOKUP(B1870,'[1]Current Slope List'!$A$29:$M$1904,2,FALSE)</f>
        <v>15NE-C/F159</v>
      </c>
      <c r="E1870" s="5">
        <f>VLOOKUP(B1870,'[1]Current Slope List'!$A$29:$M$1904,3,FALSE)</f>
        <v>0</v>
      </c>
      <c r="F1870" s="6" t="str">
        <f t="shared" si="58"/>
        <v>WHOLE</v>
      </c>
      <c r="G1870" s="6" t="str">
        <f>VLOOKUP(B1870,'[1]Current Slope List'!$A$29:$M$1904,4,FALSE)</f>
        <v>WS&amp;L</v>
      </c>
      <c r="H1870" s="6" t="str">
        <f>VLOOKUP(B1870,'[1]Current Slope List'!$A$29:$M$1904,5,FALSE)</f>
        <v>S</v>
      </c>
      <c r="I1870" s="6" t="s">
        <v>2152</v>
      </c>
      <c r="K1870" s="6">
        <f>VLOOKUP(B1870,'[1]Current Slope List'!$A$29:$M$1904,11,FALSE)</f>
        <v>0</v>
      </c>
      <c r="L1870" s="5" t="s">
        <v>2394</v>
      </c>
      <c r="M1870" s="5" t="s">
        <v>2397</v>
      </c>
      <c r="O1870" s="7" t="s">
        <v>125</v>
      </c>
      <c r="P1870" s="7">
        <v>35</v>
      </c>
      <c r="Q1870" s="7">
        <v>8</v>
      </c>
      <c r="R1870" s="7">
        <v>47</v>
      </c>
      <c r="S1870" s="7">
        <f t="shared" si="59"/>
        <v>376</v>
      </c>
      <c r="T1870" s="17">
        <v>0</v>
      </c>
      <c r="U1870" s="17">
        <v>0</v>
      </c>
      <c r="V1870" s="17">
        <v>0</v>
      </c>
      <c r="W1870" s="17">
        <v>0</v>
      </c>
      <c r="X1870" s="17">
        <v>1</v>
      </c>
      <c r="Y1870" s="6" t="s">
        <v>61</v>
      </c>
      <c r="Z1870" s="6" t="s">
        <v>72</v>
      </c>
      <c r="AG1870" s="10">
        <f>VLOOKUP(B1870,[1]NPRS!$A$29:$O$1904,10,FALSE)</f>
        <v>44.21</v>
      </c>
      <c r="AI1870" s="6" t="str">
        <f>IF(VLOOKUP(B1870,'[1]intensive 2019'!$A$2:$E$145,1,TRUE)=B1870,"Y","N")</f>
        <v>N</v>
      </c>
      <c r="AJ1870" s="6" t="s">
        <v>50</v>
      </c>
      <c r="AL1870" s="6" t="s">
        <v>50</v>
      </c>
      <c r="AM1870" s="6" t="s">
        <v>50</v>
      </c>
      <c r="AN1870" s="6" t="s">
        <v>50</v>
      </c>
      <c r="AO1870" s="6" t="s">
        <v>50</v>
      </c>
      <c r="AP1870" s="6" t="s">
        <v>50</v>
      </c>
    </row>
    <row r="1871" spans="1:42" hidden="1">
      <c r="A1871" s="5">
        <v>1870</v>
      </c>
      <c r="B1871" s="5" t="s">
        <v>3303</v>
      </c>
      <c r="C1871" s="6" t="str">
        <f>IF(VLOOKUP(B1871,'[1]Current Slope List'!$A$29:$M$1904,1,FALSE)=B1871,"Y","N")</f>
        <v>Y</v>
      </c>
      <c r="D1871" s="5" t="str">
        <f>VLOOKUP(B1871,'[1]Current Slope List'!$A$29:$M$1904,2,FALSE)</f>
        <v>15NE-C/F160</v>
      </c>
      <c r="E1871" s="5">
        <f>VLOOKUP(B1871,'[1]Current Slope List'!$A$29:$M$1904,3,FALSE)</f>
        <v>0</v>
      </c>
      <c r="F1871" s="6" t="str">
        <f t="shared" si="58"/>
        <v>WHOLE</v>
      </c>
      <c r="G1871" s="6" t="str">
        <f>VLOOKUP(B1871,'[1]Current Slope List'!$A$29:$M$1904,4,FALSE)</f>
        <v>WS&amp;L</v>
      </c>
      <c r="H1871" s="6" t="str">
        <f>VLOOKUP(B1871,'[1]Current Slope List'!$A$29:$M$1904,5,FALSE)</f>
        <v>S</v>
      </c>
      <c r="I1871" s="6" t="s">
        <v>2152</v>
      </c>
      <c r="K1871" s="6">
        <f>VLOOKUP(B1871,'[1]Current Slope List'!$A$29:$M$1904,11,FALSE)</f>
        <v>0</v>
      </c>
      <c r="L1871" s="5" t="s">
        <v>2394</v>
      </c>
      <c r="M1871" s="5" t="s">
        <v>2397</v>
      </c>
      <c r="O1871" s="7" t="s">
        <v>125</v>
      </c>
      <c r="P1871" s="7">
        <v>40</v>
      </c>
      <c r="Q1871" s="7">
        <v>7</v>
      </c>
      <c r="R1871" s="7">
        <v>58</v>
      </c>
      <c r="S1871" s="7">
        <f t="shared" si="59"/>
        <v>406</v>
      </c>
      <c r="T1871" s="17">
        <v>0</v>
      </c>
      <c r="U1871" s="17">
        <v>0</v>
      </c>
      <c r="V1871" s="17">
        <v>0</v>
      </c>
      <c r="W1871" s="17">
        <v>0</v>
      </c>
      <c r="X1871" s="17">
        <v>1</v>
      </c>
      <c r="Y1871" s="6" t="s">
        <v>61</v>
      </c>
      <c r="Z1871" s="6" t="s">
        <v>72</v>
      </c>
      <c r="AG1871" s="10">
        <f>VLOOKUP(B1871,[1]NPRS!$A$29:$O$1904,10,FALSE)</f>
        <v>0.68</v>
      </c>
      <c r="AI1871" s="6" t="str">
        <f>IF(VLOOKUP(B1871,'[1]intensive 2019'!$A$2:$E$145,1,TRUE)=B1871,"Y","N")</f>
        <v>N</v>
      </c>
      <c r="AJ1871" s="6" t="s">
        <v>50</v>
      </c>
      <c r="AL1871" s="6" t="s">
        <v>50</v>
      </c>
      <c r="AM1871" s="6" t="s">
        <v>50</v>
      </c>
      <c r="AN1871" s="6" t="s">
        <v>50</v>
      </c>
      <c r="AO1871" s="6" t="s">
        <v>50</v>
      </c>
      <c r="AP1871" s="6" t="s">
        <v>50</v>
      </c>
    </row>
    <row r="1872" spans="1:42" hidden="1">
      <c r="A1872" s="5">
        <v>1871</v>
      </c>
      <c r="B1872" s="5" t="s">
        <v>3304</v>
      </c>
      <c r="C1872" s="6" t="s">
        <v>50</v>
      </c>
      <c r="D1872" s="5" t="e">
        <f>VLOOKUP(B1872,[2]List_A!$A$29:$M$1904,2,FALSE)</f>
        <v>#N/A</v>
      </c>
      <c r="E1872" s="5" t="e">
        <f>VLOOKUP(B1872,'[1]Current Slope List'!$A$29:$M$1904,3,FALSE)</f>
        <v>#N/A</v>
      </c>
      <c r="F1872" s="6" t="e">
        <f t="shared" si="58"/>
        <v>#N/A</v>
      </c>
      <c r="G1872" s="6" t="e">
        <f>VLOOKUP(B1872,'[1]Current Slope List'!$A$29:$M$1904,4,FALSE)</f>
        <v>#N/A</v>
      </c>
      <c r="H1872" s="6" t="e">
        <f>VLOOKUP(B1872,'[1]Current Slope List'!$A$29:$M$1904,5,FALSE)</f>
        <v>#N/A</v>
      </c>
      <c r="K1872" s="6" t="e">
        <f>VLOOKUP(B1872,'[1]Current Slope List'!$A$29:$M$1904,11,FALSE)</f>
        <v>#N/A</v>
      </c>
      <c r="L1872" s="5" t="s">
        <v>3305</v>
      </c>
      <c r="M1872" s="5" t="s">
        <v>3306</v>
      </c>
      <c r="O1872" s="7" t="s">
        <v>49</v>
      </c>
      <c r="P1872" s="6" t="s">
        <v>49</v>
      </c>
      <c r="Q1872" s="6" t="s">
        <v>49</v>
      </c>
      <c r="R1872" s="6" t="s">
        <v>49</v>
      </c>
      <c r="S1872" s="6" t="s">
        <v>49</v>
      </c>
      <c r="T1872" s="6" t="s">
        <v>49</v>
      </c>
      <c r="U1872" s="6" t="s">
        <v>49</v>
      </c>
      <c r="V1872" s="6" t="s">
        <v>49</v>
      </c>
      <c r="W1872" s="6" t="s">
        <v>49</v>
      </c>
      <c r="X1872" s="6" t="s">
        <v>49</v>
      </c>
      <c r="Y1872" s="6" t="s">
        <v>49</v>
      </c>
      <c r="Z1872" s="6" t="s">
        <v>49</v>
      </c>
      <c r="AA1872" s="9" t="s">
        <v>3307</v>
      </c>
      <c r="AB1872" s="9" t="s">
        <v>3307</v>
      </c>
      <c r="AC1872" s="9" t="s">
        <v>3307</v>
      </c>
      <c r="AD1872" s="9" t="s">
        <v>3307</v>
      </c>
      <c r="AE1872" s="9" t="s">
        <v>3307</v>
      </c>
      <c r="AG1872" s="10" t="e">
        <f>VLOOKUP(B1872,[1]NPRS!$A$29:$O$1904,10,FALSE)</f>
        <v>#N/A</v>
      </c>
      <c r="AI1872" s="6" t="str">
        <f>IF(VLOOKUP(B1872,'[1]intensive 2019'!$A$2:$E$145,1,TRUE)=B1872,"Y","N")</f>
        <v>N</v>
      </c>
      <c r="AJ1872" s="6" t="s">
        <v>50</v>
      </c>
      <c r="AL1872" s="6" t="s">
        <v>50</v>
      </c>
      <c r="AM1872" s="6" t="s">
        <v>50</v>
      </c>
      <c r="AN1872" s="6" t="s">
        <v>50</v>
      </c>
      <c r="AO1872" s="6" t="s">
        <v>50</v>
      </c>
      <c r="AP1872" s="6" t="s">
        <v>50</v>
      </c>
    </row>
    <row r="1873" spans="1:42" hidden="1">
      <c r="A1873" s="5">
        <v>1872</v>
      </c>
      <c r="B1873" s="5" t="s">
        <v>3308</v>
      </c>
      <c r="C1873" s="6" t="str">
        <f>IF(VLOOKUP(B1873,'[1]Current Slope List'!$A$29:$M$1904,1,FALSE)=B1873,"Y","N")</f>
        <v>Y</v>
      </c>
      <c r="D1873" s="5" t="str">
        <f>VLOOKUP(B1873,'[1]Current Slope List'!$A$29:$M$1904,2,FALSE)</f>
        <v>11SW-C/R672</v>
      </c>
      <c r="E1873" s="5">
        <f>VLOOKUP(B1873,'[1]Current Slope List'!$A$29:$M$1904,3,FALSE)</f>
        <v>0</v>
      </c>
      <c r="F1873" s="6" t="str">
        <f t="shared" si="58"/>
        <v>WHOLE</v>
      </c>
      <c r="G1873" s="6" t="str">
        <f>VLOOKUP(B1873,'[1]Current Slope List'!$A$29:$M$1904,4,FALSE)</f>
        <v>WS&amp;L</v>
      </c>
      <c r="H1873" s="6" t="str">
        <f>VLOOKUP(B1873,'[1]Current Slope List'!$A$29:$M$1904,5,FALSE)</f>
        <v>W</v>
      </c>
      <c r="K1873" s="6" t="str">
        <f>VLOOKUP(B1873,'[1]Current Slope List'!$A$29:$M$1904,11,FALSE)</f>
        <v>Pokfulam</v>
      </c>
      <c r="L1873" s="5" t="s">
        <v>3305</v>
      </c>
      <c r="M1873" s="5" t="s">
        <v>3306</v>
      </c>
      <c r="O1873" s="7" t="s">
        <v>125</v>
      </c>
      <c r="P1873" s="6" t="s">
        <v>49</v>
      </c>
      <c r="Q1873" s="6" t="s">
        <v>49</v>
      </c>
      <c r="R1873" s="6" t="s">
        <v>49</v>
      </c>
      <c r="S1873" s="6" t="s">
        <v>49</v>
      </c>
      <c r="T1873" s="6" t="s">
        <v>49</v>
      </c>
      <c r="U1873" s="6" t="s">
        <v>49</v>
      </c>
      <c r="V1873" s="6" t="s">
        <v>49</v>
      </c>
      <c r="W1873" s="6" t="s">
        <v>49</v>
      </c>
      <c r="X1873" s="6" t="s">
        <v>49</v>
      </c>
      <c r="Y1873" s="6" t="s">
        <v>49</v>
      </c>
      <c r="Z1873" s="6" t="s">
        <v>49</v>
      </c>
      <c r="AA1873" s="9">
        <v>4.5999999999999996</v>
      </c>
      <c r="AB1873" s="9">
        <v>7.3</v>
      </c>
      <c r="AC1873" s="9">
        <v>90</v>
      </c>
      <c r="AD1873" s="9" t="s">
        <v>79</v>
      </c>
      <c r="AE1873" s="9" t="s">
        <v>72</v>
      </c>
      <c r="AG1873" s="10">
        <f>VLOOKUP(B1873,[1]NPRS!$A$29:$O$1904,10,FALSE)</f>
        <v>0</v>
      </c>
      <c r="AI1873" s="6" t="str">
        <f>IF(VLOOKUP(B1873,'[1]intensive 2019'!$A$2:$E$145,1,TRUE)=B1873,"Y","N")</f>
        <v>N</v>
      </c>
      <c r="AJ1873" s="6" t="s">
        <v>50</v>
      </c>
      <c r="AL1873" s="6" t="s">
        <v>50</v>
      </c>
      <c r="AM1873" s="6" t="s">
        <v>50</v>
      </c>
      <c r="AN1873" s="6" t="s">
        <v>50</v>
      </c>
      <c r="AO1873" s="6" t="s">
        <v>50</v>
      </c>
      <c r="AP1873" s="6" t="s">
        <v>50</v>
      </c>
    </row>
    <row r="1874" spans="1:42" hidden="1">
      <c r="A1874" s="5">
        <v>1873</v>
      </c>
      <c r="B1874" s="5" t="s">
        <v>3309</v>
      </c>
      <c r="C1874" s="6" t="str">
        <f>IF(VLOOKUP(B1874,'[1]Current Slope List'!$A$29:$M$1904,1,FALSE)=B1874,"Y","N")</f>
        <v>Y</v>
      </c>
      <c r="D1874" s="5" t="str">
        <f>VLOOKUP(B1874,'[1]Current Slope List'!$A$29:$M$1904,2,FALSE)</f>
        <v>11SW-C/R673</v>
      </c>
      <c r="E1874" s="5">
        <f>VLOOKUP(B1874,'[1]Current Slope List'!$A$29:$M$1904,3,FALSE)</f>
        <v>0</v>
      </c>
      <c r="F1874" s="6" t="str">
        <f t="shared" si="58"/>
        <v>WHOLE</v>
      </c>
      <c r="G1874" s="6" t="str">
        <f>VLOOKUP(B1874,'[1]Current Slope List'!$A$29:$M$1904,4,FALSE)</f>
        <v>WS&amp;L</v>
      </c>
      <c r="H1874" s="6" t="str">
        <f>VLOOKUP(B1874,'[1]Current Slope List'!$A$29:$M$1904,5,FALSE)</f>
        <v>W</v>
      </c>
      <c r="K1874" s="6" t="str">
        <f>VLOOKUP(B1874,'[1]Current Slope List'!$A$29:$M$1904,11,FALSE)</f>
        <v>Pokfulam</v>
      </c>
      <c r="L1874" s="5" t="s">
        <v>3305</v>
      </c>
      <c r="M1874" s="5" t="s">
        <v>3306</v>
      </c>
      <c r="O1874" s="7" t="s">
        <v>125</v>
      </c>
      <c r="P1874" s="6" t="s">
        <v>49</v>
      </c>
      <c r="Q1874" s="6" t="s">
        <v>49</v>
      </c>
      <c r="R1874" s="6" t="s">
        <v>49</v>
      </c>
      <c r="S1874" s="6" t="s">
        <v>49</v>
      </c>
      <c r="T1874" s="6" t="s">
        <v>49</v>
      </c>
      <c r="U1874" s="6" t="s">
        <v>49</v>
      </c>
      <c r="V1874" s="6" t="s">
        <v>49</v>
      </c>
      <c r="W1874" s="6" t="s">
        <v>49</v>
      </c>
      <c r="X1874" s="6" t="s">
        <v>49</v>
      </c>
      <c r="Y1874" s="6" t="s">
        <v>49</v>
      </c>
      <c r="Z1874" s="6" t="s">
        <v>49</v>
      </c>
      <c r="AA1874" s="9">
        <v>3.8</v>
      </c>
      <c r="AB1874" s="9">
        <v>45</v>
      </c>
      <c r="AC1874" s="9">
        <v>90</v>
      </c>
      <c r="AD1874" s="9" t="s">
        <v>79</v>
      </c>
      <c r="AE1874" s="9" t="s">
        <v>72</v>
      </c>
      <c r="AG1874" s="10">
        <f>VLOOKUP(B1874,[1]NPRS!$A$29:$O$1904,10,FALSE)</f>
        <v>0</v>
      </c>
      <c r="AI1874" s="6" t="str">
        <f>IF(VLOOKUP(B1874,'[1]intensive 2019'!$A$2:$E$145,1,TRUE)=B1874,"Y","N")</f>
        <v>N</v>
      </c>
      <c r="AJ1874" s="6" t="s">
        <v>50</v>
      </c>
      <c r="AL1874" s="6" t="s">
        <v>50</v>
      </c>
      <c r="AM1874" s="6" t="s">
        <v>50</v>
      </c>
      <c r="AN1874" s="6" t="s">
        <v>50</v>
      </c>
      <c r="AO1874" s="6" t="s">
        <v>50</v>
      </c>
      <c r="AP1874" s="6" t="s">
        <v>50</v>
      </c>
    </row>
    <row r="1875" spans="1:42" hidden="1">
      <c r="A1875" s="5">
        <v>1874</v>
      </c>
      <c r="B1875" s="5" t="s">
        <v>3310</v>
      </c>
      <c r="C1875" s="6" t="str">
        <f>IF(VLOOKUP(B1875,'[1]Current Slope List'!$A$29:$M$1904,1,FALSE)=B1875,"Y","N")</f>
        <v>Y</v>
      </c>
      <c r="D1875" s="5" t="str">
        <f>VLOOKUP(B1875,'[1]Current Slope List'!$A$29:$M$1904,2,FALSE)</f>
        <v>11SW-D/CR2290</v>
      </c>
      <c r="E1875" s="5">
        <f>VLOOKUP(B1875,'[1]Current Slope List'!$A$29:$M$1904,3,FALSE)</f>
        <v>0</v>
      </c>
      <c r="F1875" s="6" t="str">
        <f t="shared" si="58"/>
        <v>WHOLE</v>
      </c>
      <c r="G1875" s="6" t="str">
        <f>VLOOKUP(B1875,'[1]Current Slope List'!$A$29:$M$1904,4,FALSE)</f>
        <v>WS&amp;L</v>
      </c>
      <c r="H1875" s="6" t="str">
        <f>VLOOKUP(B1875,'[1]Current Slope List'!$A$29:$M$1904,5,FALSE)</f>
        <v>S</v>
      </c>
      <c r="K1875" s="6" t="str">
        <f>VLOOKUP(B1875,'[1]Current Slope List'!$A$29:$M$1904,11,FALSE)</f>
        <v>DeepWaterBay_RepulseBay</v>
      </c>
      <c r="L1875" s="5" t="s">
        <v>3243</v>
      </c>
      <c r="M1875" s="5" t="s">
        <v>3311</v>
      </c>
      <c r="O1875" s="7" t="s">
        <v>125</v>
      </c>
      <c r="P1875" s="7">
        <v>16</v>
      </c>
      <c r="Q1875" s="7">
        <v>1.8</v>
      </c>
      <c r="R1875" s="7">
        <v>16.5</v>
      </c>
      <c r="S1875" s="7">
        <f t="shared" si="59"/>
        <v>29.7</v>
      </c>
      <c r="T1875" s="17">
        <v>1</v>
      </c>
      <c r="U1875" s="17">
        <v>0</v>
      </c>
      <c r="V1875" s="17">
        <v>0</v>
      </c>
      <c r="W1875" s="17">
        <v>0</v>
      </c>
      <c r="X1875" s="17">
        <v>0</v>
      </c>
      <c r="Y1875" s="6" t="s">
        <v>61</v>
      </c>
      <c r="Z1875" s="6" t="s">
        <v>62</v>
      </c>
      <c r="AA1875" s="9">
        <v>2.6</v>
      </c>
      <c r="AB1875" s="9">
        <v>25.6</v>
      </c>
      <c r="AC1875" s="9">
        <v>90</v>
      </c>
      <c r="AD1875" s="9" t="s">
        <v>79</v>
      </c>
      <c r="AE1875" s="9" t="s">
        <v>72</v>
      </c>
      <c r="AG1875" s="10">
        <f>VLOOKUP(B1875,[1]NPRS!$A$29:$O$1904,10,FALSE)</f>
        <v>0</v>
      </c>
      <c r="AI1875" s="6" t="str">
        <f>IF(VLOOKUP(B1875,'[1]intensive 2019'!$A$2:$E$145,1,TRUE)=B1875,"Y","N")</f>
        <v>N</v>
      </c>
      <c r="AJ1875" s="6" t="s">
        <v>50</v>
      </c>
      <c r="AL1875" s="6" t="s">
        <v>50</v>
      </c>
      <c r="AM1875" s="6" t="s">
        <v>50</v>
      </c>
      <c r="AN1875" s="6" t="s">
        <v>50</v>
      </c>
      <c r="AO1875" s="6" t="s">
        <v>50</v>
      </c>
      <c r="AP1875" s="6" t="s">
        <v>50</v>
      </c>
    </row>
    <row r="1876" spans="1:42" hidden="1">
      <c r="A1876" s="5">
        <v>1875</v>
      </c>
      <c r="B1876" s="5" t="s">
        <v>3312</v>
      </c>
      <c r="C1876" s="6" t="str">
        <f>IF(VLOOKUP(B1876,'[1]Current Slope List'!$A$29:$M$1904,1,FALSE)=B1876,"Y","N")</f>
        <v>Y</v>
      </c>
      <c r="D1876" s="5" t="str">
        <f>VLOOKUP(B1876,'[1]Current Slope List'!$A$29:$M$1904,2,FALSE)</f>
        <v>11SE-B/C273</v>
      </c>
      <c r="E1876" s="5">
        <f>VLOOKUP(B1876,'[1]Current Slope List'!$A$29:$M$1904,3,FALSE)</f>
        <v>1</v>
      </c>
      <c r="F1876" s="6">
        <f t="shared" si="58"/>
        <v>1</v>
      </c>
      <c r="G1876" s="6" t="str">
        <f>VLOOKUP(B1876,'[1]Current Slope List'!$A$29:$M$1904,4,FALSE)</f>
        <v>E</v>
      </c>
      <c r="H1876" s="6" t="str">
        <f>VLOOKUP(B1876,'[1]Current Slope List'!$A$29:$M$1904,5,FALSE)</f>
        <v>SKW&amp;Is-S</v>
      </c>
      <c r="K1876" s="6">
        <f>VLOOKUP(B1876,'[1]Current Slope List'!$A$29:$M$1904,11,FALSE)</f>
        <v>0</v>
      </c>
      <c r="L1876" s="5" t="s">
        <v>3313</v>
      </c>
      <c r="M1876" s="5" t="s">
        <v>3314</v>
      </c>
      <c r="O1876" s="7" t="s">
        <v>46</v>
      </c>
      <c r="P1876" s="7">
        <v>60</v>
      </c>
      <c r="Q1876" s="7">
        <v>19.2</v>
      </c>
      <c r="R1876" s="7">
        <v>62</v>
      </c>
      <c r="S1876" s="7">
        <v>1190.4000000000001</v>
      </c>
      <c r="T1876" s="17">
        <v>0</v>
      </c>
      <c r="U1876" s="17">
        <v>0</v>
      </c>
      <c r="V1876" s="17">
        <v>0</v>
      </c>
      <c r="W1876" s="17">
        <v>0.52</v>
      </c>
      <c r="X1876" s="17">
        <v>0.48</v>
      </c>
      <c r="Y1876" s="6" t="s">
        <v>1701</v>
      </c>
      <c r="Z1876" s="6" t="s">
        <v>72</v>
      </c>
      <c r="AA1876" s="9" t="s">
        <v>3307</v>
      </c>
      <c r="AB1876" s="9" t="s">
        <v>3307</v>
      </c>
      <c r="AC1876" s="9" t="s">
        <v>3307</v>
      </c>
      <c r="AD1876" s="9" t="s">
        <v>3307</v>
      </c>
      <c r="AE1876" s="9" t="s">
        <v>3307</v>
      </c>
      <c r="AG1876" s="10">
        <f>VLOOKUP(B1876,[1]NPRS!$A$29:$O$1904,10,FALSE)</f>
        <v>0</v>
      </c>
      <c r="AI1876" s="6" t="str">
        <f>IF(VLOOKUP(B1876,'[1]intensive 2019'!$A$2:$E$145,1,TRUE)=B1876,"Y","N")</f>
        <v>N</v>
      </c>
      <c r="AJ1876" s="6" t="s">
        <v>50</v>
      </c>
      <c r="AL1876" s="6" t="s">
        <v>50</v>
      </c>
      <c r="AM1876" s="6" t="s">
        <v>50</v>
      </c>
      <c r="AN1876" s="6" t="s">
        <v>50</v>
      </c>
      <c r="AO1876" s="6" t="s">
        <v>50</v>
      </c>
      <c r="AP1876" s="6" t="s">
        <v>50</v>
      </c>
    </row>
    <row r="1877" spans="1:42" hidden="1">
      <c r="A1877" s="5">
        <v>1876</v>
      </c>
      <c r="B1877" s="5" t="s">
        <v>3315</v>
      </c>
      <c r="C1877" s="6" t="str">
        <f>IF(VLOOKUP(B1877,'[1]Current Slope List'!$A$29:$M$1904,1,FALSE)=B1877,"Y","N")</f>
        <v>Y</v>
      </c>
      <c r="D1877" s="5" t="str">
        <f>VLOOKUP(B1877,'[1]Current Slope List'!$A$29:$M$1904,2,FALSE)</f>
        <v>14NW-D/CR444</v>
      </c>
      <c r="E1877" s="5" t="str">
        <f>VLOOKUP(B1877,'[1]Current Slope List'!$A$29:$M$1904,3,FALSE)</f>
        <v>1,2</v>
      </c>
      <c r="F1877" s="6" t="str">
        <f t="shared" si="58"/>
        <v>1,2</v>
      </c>
      <c r="G1877" s="6" t="str">
        <f>VLOOKUP(B1877,'[1]Current Slope List'!$A$29:$M$1904,4,FALSE)</f>
        <v>E</v>
      </c>
      <c r="H1877" s="6" t="str">
        <f>VLOOKUP(B1877,'[1]Current Slope List'!$A$29:$M$1904,5,FALSE)</f>
        <v>SKW&amp;Is-S</v>
      </c>
      <c r="K1877" s="6" t="str">
        <f>VLOOKUP(B1877,'[1]Current Slope List'!$A$29:$M$1904,11,FALSE)</f>
        <v>CheungChau</v>
      </c>
      <c r="L1877" s="5" t="s">
        <v>926</v>
      </c>
      <c r="M1877" s="5" t="s">
        <v>3316</v>
      </c>
      <c r="O1877" s="7" t="s">
        <v>125</v>
      </c>
      <c r="P1877" s="7">
        <v>40</v>
      </c>
      <c r="Q1877" s="7">
        <v>2.5</v>
      </c>
      <c r="R1877" s="7">
        <v>20</v>
      </c>
      <c r="S1877" s="7">
        <v>50</v>
      </c>
      <c r="T1877" s="17">
        <v>0</v>
      </c>
      <c r="U1877" s="17">
        <v>1</v>
      </c>
      <c r="V1877" s="17">
        <v>0</v>
      </c>
      <c r="W1877" s="17">
        <v>0</v>
      </c>
      <c r="X1877" s="17">
        <v>0</v>
      </c>
      <c r="Y1877" s="6" t="s">
        <v>61</v>
      </c>
      <c r="Z1877" s="6" t="s">
        <v>62</v>
      </c>
      <c r="AA1877" s="9">
        <v>85</v>
      </c>
      <c r="AB1877" s="9">
        <v>1.5</v>
      </c>
      <c r="AC1877" s="9">
        <v>10</v>
      </c>
      <c r="AD1877" s="9" t="s">
        <v>79</v>
      </c>
      <c r="AE1877" s="9" t="s">
        <v>62</v>
      </c>
      <c r="AG1877" s="10">
        <f>VLOOKUP(B1877,[1]NPRS!$A$29:$O$1904,10,FALSE)</f>
        <v>60.01</v>
      </c>
      <c r="AI1877" s="6" t="str">
        <f>IF(VLOOKUP(B1877,'[1]intensive 2019'!$A$2:$E$145,1,TRUE)=B1877,"Y","N")</f>
        <v>N</v>
      </c>
      <c r="AJ1877" s="6" t="s">
        <v>50</v>
      </c>
      <c r="AL1877" s="6" t="s">
        <v>50</v>
      </c>
      <c r="AM1877" s="6" t="s">
        <v>50</v>
      </c>
      <c r="AN1877" s="6" t="s">
        <v>50</v>
      </c>
      <c r="AO1877" s="6" t="s">
        <v>50</v>
      </c>
      <c r="AP1877" s="6" t="s">
        <v>50</v>
      </c>
    </row>
    <row r="1878" spans="1:42" hidden="1">
      <c r="A1878" s="5">
        <v>1877</v>
      </c>
      <c r="B1878" s="5" t="s">
        <v>3317</v>
      </c>
      <c r="C1878" s="6" t="str">
        <f>IF(VLOOKUP(B1878,'[1]Current Slope List'!$A$29:$M$1904,1,FALSE)=B1878,"Y","N")</f>
        <v>Y</v>
      </c>
      <c r="D1878" s="5" t="str">
        <f>VLOOKUP(B1878,'[1]Current Slope List'!$A$29:$M$1904,2,FALSE)</f>
        <v>14NW-D/F113</v>
      </c>
      <c r="E1878" s="5">
        <f>VLOOKUP(B1878,'[1]Current Slope List'!$A$29:$M$1904,3,FALSE)</f>
        <v>0</v>
      </c>
      <c r="F1878" s="6" t="str">
        <f t="shared" si="58"/>
        <v>WHOLE</v>
      </c>
      <c r="G1878" s="6" t="str">
        <f>VLOOKUP(B1878,'[1]Current Slope List'!$A$29:$M$1904,4,FALSE)</f>
        <v>E</v>
      </c>
      <c r="H1878" s="6" t="str">
        <f>VLOOKUP(B1878,'[1]Current Slope List'!$A$29:$M$1904,5,FALSE)</f>
        <v>SKW&amp;Is-S</v>
      </c>
      <c r="K1878" s="6" t="str">
        <f>VLOOKUP(B1878,'[1]Current Slope List'!$A$29:$M$1904,11,FALSE)</f>
        <v>CheungChau</v>
      </c>
      <c r="L1878" s="5" t="s">
        <v>919</v>
      </c>
      <c r="M1878" s="5" t="s">
        <v>920</v>
      </c>
      <c r="O1878" s="7" t="s">
        <v>125</v>
      </c>
      <c r="P1878" s="7">
        <v>25</v>
      </c>
      <c r="Q1878" s="7">
        <v>4</v>
      </c>
      <c r="R1878" s="7">
        <v>35</v>
      </c>
      <c r="S1878" s="7">
        <v>140</v>
      </c>
      <c r="T1878" s="17">
        <v>0</v>
      </c>
      <c r="U1878" s="17">
        <v>0</v>
      </c>
      <c r="V1878" s="17">
        <v>0</v>
      </c>
      <c r="W1878" s="17">
        <v>1</v>
      </c>
      <c r="X1878" s="17">
        <v>0</v>
      </c>
      <c r="Y1878" s="6" t="s">
        <v>61</v>
      </c>
      <c r="Z1878" s="6" t="s">
        <v>72</v>
      </c>
      <c r="AA1878" s="9" t="s">
        <v>3307</v>
      </c>
      <c r="AB1878" s="9" t="s">
        <v>3307</v>
      </c>
      <c r="AC1878" s="9" t="s">
        <v>3307</v>
      </c>
      <c r="AD1878" s="9" t="s">
        <v>3307</v>
      </c>
      <c r="AE1878" s="9" t="s">
        <v>3307</v>
      </c>
      <c r="AG1878" s="10">
        <f>VLOOKUP(B1878,[1]NPRS!$A$29:$O$1904,10,FALSE)</f>
        <v>0</v>
      </c>
      <c r="AI1878" s="6" t="str">
        <f>IF(VLOOKUP(B1878,'[1]intensive 2019'!$A$2:$E$145,1,TRUE)=B1878,"Y","N")</f>
        <v>N</v>
      </c>
      <c r="AJ1878" s="6" t="s">
        <v>50</v>
      </c>
      <c r="AL1878" s="6" t="s">
        <v>50</v>
      </c>
      <c r="AM1878" s="6" t="s">
        <v>50</v>
      </c>
      <c r="AN1878" s="6" t="s">
        <v>50</v>
      </c>
      <c r="AO1878" s="6" t="s">
        <v>50</v>
      </c>
      <c r="AP1878" s="6" t="s">
        <v>50</v>
      </c>
    </row>
    <row r="1879" spans="1:42" hidden="1">
      <c r="A1879" s="5">
        <v>1878</v>
      </c>
      <c r="B1879" s="5" t="s">
        <v>3318</v>
      </c>
      <c r="C1879" s="6" t="str">
        <f>IF(VLOOKUP(B1879,'[1]Current Slope List'!$A$29:$M$1904,1,FALSE)=B1879,"Y","N")</f>
        <v>Y</v>
      </c>
      <c r="D1879" s="5" t="str">
        <f>VLOOKUP(B1879,'[1]Current Slope List'!$A$29:$M$1904,2,FALSE)</f>
        <v>11SW-D/F98</v>
      </c>
      <c r="E1879" s="5">
        <f>VLOOKUP(B1879,'[1]Current Slope List'!$A$29:$M$1904,3,FALSE)</f>
        <v>2</v>
      </c>
      <c r="F1879" s="6">
        <f t="shared" si="58"/>
        <v>2</v>
      </c>
      <c r="G1879" s="6" t="str">
        <f>VLOOKUP(B1879,'[1]Current Slope List'!$A$29:$M$1904,4,FALSE)</f>
        <v>CP,ML&amp;Wch</v>
      </c>
      <c r="H1879" s="6" t="str">
        <f>VLOOKUP(B1879,'[1]Current Slope List'!$A$29:$M$1904,5,FALSE)</f>
        <v>Wch-S</v>
      </c>
      <c r="K1879" s="6">
        <f>VLOOKUP(B1879,'[1]Current Slope List'!$A$29:$M$1904,11,FALSE)</f>
        <v>0</v>
      </c>
      <c r="L1879" s="5" t="s">
        <v>3319</v>
      </c>
      <c r="M1879" s="5" t="s">
        <v>3320</v>
      </c>
      <c r="O1879" s="7" t="s">
        <v>46</v>
      </c>
      <c r="P1879" s="7">
        <v>35</v>
      </c>
      <c r="Q1879" s="7">
        <v>16</v>
      </c>
      <c r="R1879" s="7">
        <v>68</v>
      </c>
      <c r="S1879" s="7">
        <f t="shared" si="59"/>
        <v>1088</v>
      </c>
      <c r="T1879" s="17">
        <v>0</v>
      </c>
      <c r="U1879" s="17">
        <v>0.8</v>
      </c>
      <c r="V1879" s="17">
        <v>0</v>
      </c>
      <c r="W1879" s="17">
        <v>0.2</v>
      </c>
      <c r="X1879" s="17">
        <v>0</v>
      </c>
      <c r="Y1879" s="6" t="s">
        <v>61</v>
      </c>
      <c r="Z1879" s="6" t="s">
        <v>72</v>
      </c>
      <c r="AG1879" s="10">
        <f>VLOOKUP(B1879,[1]NPRS!$A$29:$O$1904,10,FALSE)</f>
        <v>2845.66</v>
      </c>
      <c r="AI1879" s="6" t="str">
        <f>IF(VLOOKUP(B1879,'[1]intensive 2019'!$A$2:$E$145,1,TRUE)=B1879,"Y","N")</f>
        <v>N</v>
      </c>
      <c r="AJ1879" s="6" t="s">
        <v>50</v>
      </c>
      <c r="AL1879" s="6" t="s">
        <v>50</v>
      </c>
      <c r="AM1879" s="6" t="s">
        <v>50</v>
      </c>
      <c r="AN1879" s="6" t="s">
        <v>50</v>
      </c>
      <c r="AO1879" s="6" t="s">
        <v>50</v>
      </c>
      <c r="AP1879" s="6" t="s">
        <v>50</v>
      </c>
    </row>
    <row r="1880" spans="1:42" hidden="1">
      <c r="A1880" s="5">
        <v>1879</v>
      </c>
      <c r="B1880" s="5" t="s">
        <v>3321</v>
      </c>
      <c r="C1880" s="6" t="str">
        <f>IF(VLOOKUP(B1880,'[1]Current Slope List'!$A$29:$M$1904,1,FALSE)=B1880,"Y","N")</f>
        <v>Y</v>
      </c>
      <c r="D1880" s="5" t="str">
        <f>VLOOKUP(B1880,'[1]Current Slope List'!$A$29:$M$1904,2,FALSE)</f>
        <v>15NE-C/F161</v>
      </c>
      <c r="E1880" s="5">
        <f>VLOOKUP(B1880,'[1]Current Slope List'!$A$29:$M$1904,3,FALSE)</f>
        <v>0</v>
      </c>
      <c r="F1880" s="6" t="str">
        <f t="shared" si="58"/>
        <v>WHOLE</v>
      </c>
      <c r="G1880" s="6" t="str">
        <f>VLOOKUP(B1880,'[1]Current Slope List'!$A$29:$M$1904,4,FALSE)</f>
        <v>WS&amp;L</v>
      </c>
      <c r="H1880" s="6" t="str">
        <f>VLOOKUP(B1880,'[1]Current Slope List'!$A$29:$M$1904,5,FALSE)</f>
        <v>S</v>
      </c>
      <c r="K1880" s="6">
        <f>VLOOKUP(B1880,'[1]Current Slope List'!$A$29:$M$1904,11,FALSE)</f>
        <v>0</v>
      </c>
      <c r="L1880" s="5" t="s">
        <v>3322</v>
      </c>
      <c r="M1880" s="5" t="s">
        <v>2397</v>
      </c>
      <c r="O1880" s="7" t="s">
        <v>46</v>
      </c>
      <c r="P1880" s="7">
        <v>30</v>
      </c>
      <c r="Q1880" s="7">
        <v>12</v>
      </c>
      <c r="R1880" s="7">
        <v>80</v>
      </c>
      <c r="S1880" s="7">
        <f t="shared" si="59"/>
        <v>960</v>
      </c>
      <c r="T1880" s="17">
        <v>0</v>
      </c>
      <c r="U1880" s="17">
        <v>0.9</v>
      </c>
      <c r="V1880" s="17">
        <v>0</v>
      </c>
      <c r="W1880" s="17">
        <v>0.1</v>
      </c>
      <c r="X1880" s="17">
        <v>0</v>
      </c>
      <c r="Y1880" s="6" t="s">
        <v>61</v>
      </c>
      <c r="Z1880" s="6" t="s">
        <v>62</v>
      </c>
      <c r="AG1880" s="10">
        <f>VLOOKUP(B1880,[1]NPRS!$A$29:$O$1904,10,FALSE)</f>
        <v>7.0000000000000007E-2</v>
      </c>
      <c r="AI1880" s="6" t="str">
        <f>IF(VLOOKUP(B1880,'[1]intensive 2019'!$A$2:$E$145,1,TRUE)=B1880,"Y","N")</f>
        <v>N</v>
      </c>
      <c r="AJ1880" s="6" t="s">
        <v>50</v>
      </c>
      <c r="AL1880" s="6" t="s">
        <v>50</v>
      </c>
      <c r="AM1880" s="6" t="s">
        <v>50</v>
      </c>
      <c r="AN1880" s="6" t="s">
        <v>50</v>
      </c>
      <c r="AO1880" s="6" t="s">
        <v>50</v>
      </c>
      <c r="AP1880" s="6" t="s">
        <v>50</v>
      </c>
    </row>
    <row r="1881" spans="1:42" hidden="1">
      <c r="A1881" s="5">
        <v>1880</v>
      </c>
      <c r="B1881" s="5" t="s">
        <v>3323</v>
      </c>
      <c r="C1881" s="6" t="str">
        <f>IF(VLOOKUP(B1881,'[1]Current Slope List'!$A$29:$M$1904,1,FALSE)=B1881,"Y","N")</f>
        <v>Y</v>
      </c>
      <c r="D1881" s="5" t="str">
        <f>VLOOKUP(B1881,'[1]Current Slope List'!$A$29:$M$1904,2,FALSE)</f>
        <v>11SE-A/R486</v>
      </c>
      <c r="E1881" s="5">
        <f>VLOOKUP(B1881,'[1]Current Slope List'!$A$29:$M$1904,3,FALSE)</f>
        <v>0</v>
      </c>
      <c r="F1881" s="6" t="str">
        <f t="shared" si="58"/>
        <v>WHOLE</v>
      </c>
      <c r="G1881" s="6" t="str">
        <f>VLOOKUP(B1881,'[1]Current Slope List'!$A$29:$M$1904,4,FALSE)</f>
        <v>E</v>
      </c>
      <c r="H1881" s="6" t="str">
        <f>VLOOKUP(B1881,'[1]Current Slope List'!$A$29:$M$1904,5,FALSE)</f>
        <v>NP&amp;CB</v>
      </c>
      <c r="K1881" s="6" t="str">
        <f>VLOOKUP(B1881,'[1]Current Slope List'!$A$29:$M$1904,11,FALSE)</f>
        <v>TinHau</v>
      </c>
      <c r="L1881" s="5" t="s">
        <v>657</v>
      </c>
      <c r="M1881" s="5" t="s">
        <v>658</v>
      </c>
      <c r="O1881" s="7" t="s">
        <v>125</v>
      </c>
      <c r="P1881" s="6" t="s">
        <v>49</v>
      </c>
      <c r="Q1881" s="6" t="s">
        <v>49</v>
      </c>
      <c r="R1881" s="6" t="s">
        <v>49</v>
      </c>
      <c r="S1881" s="6" t="s">
        <v>49</v>
      </c>
      <c r="T1881" s="6" t="s">
        <v>49</v>
      </c>
      <c r="U1881" s="6" t="s">
        <v>49</v>
      </c>
      <c r="V1881" s="6" t="s">
        <v>49</v>
      </c>
      <c r="W1881" s="6" t="s">
        <v>49</v>
      </c>
      <c r="X1881" s="6" t="s">
        <v>49</v>
      </c>
      <c r="Y1881" s="6" t="s">
        <v>49</v>
      </c>
      <c r="Z1881" s="6" t="s">
        <v>49</v>
      </c>
      <c r="AA1881" s="9">
        <v>3</v>
      </c>
      <c r="AB1881" s="9">
        <v>80</v>
      </c>
      <c r="AC1881" s="9">
        <v>90</v>
      </c>
      <c r="AD1881" s="9" t="s">
        <v>79</v>
      </c>
      <c r="AE1881" s="9" t="s">
        <v>72</v>
      </c>
      <c r="AG1881" s="10">
        <f>VLOOKUP(B1881,[1]NPRS!$A$29:$O$1904,10,FALSE)</f>
        <v>0</v>
      </c>
      <c r="AI1881" s="6" t="str">
        <f>IF(VLOOKUP(B1881,'[1]intensive 2019'!$A$2:$E$145,1,TRUE)=B1881,"Y","N")</f>
        <v>N</v>
      </c>
      <c r="AJ1881" s="6" t="s">
        <v>50</v>
      </c>
      <c r="AL1881" s="6" t="s">
        <v>50</v>
      </c>
      <c r="AM1881" s="6" t="s">
        <v>50</v>
      </c>
      <c r="AN1881" s="6" t="s">
        <v>50</v>
      </c>
      <c r="AO1881" s="6" t="s">
        <v>50</v>
      </c>
      <c r="AP1881" s="6" t="s">
        <v>50</v>
      </c>
    </row>
    <row r="1882" spans="1:42" hidden="1">
      <c r="A1882" s="5">
        <v>1881</v>
      </c>
      <c r="B1882" s="5" t="s">
        <v>3324</v>
      </c>
      <c r="C1882" s="6" t="str">
        <f>IF(VLOOKUP(B1882,'[1]Current Slope List'!$A$29:$M$1904,1,FALSE)=B1882,"Y","N")</f>
        <v>Y</v>
      </c>
      <c r="D1882" s="5" t="str">
        <f>VLOOKUP(B1882,'[1]Current Slope List'!$A$29:$M$1904,2,FALSE)</f>
        <v>11SE-A/R485</v>
      </c>
      <c r="E1882" s="5">
        <f>VLOOKUP(B1882,'[1]Current Slope List'!$A$29:$M$1904,3,FALSE)</f>
        <v>0</v>
      </c>
      <c r="F1882" s="6" t="str">
        <f t="shared" si="58"/>
        <v>WHOLE</v>
      </c>
      <c r="G1882" s="6" t="str">
        <f>VLOOKUP(B1882,'[1]Current Slope List'!$A$29:$M$1904,4,FALSE)</f>
        <v>E</v>
      </c>
      <c r="H1882" s="6" t="str">
        <f>VLOOKUP(B1882,'[1]Current Slope List'!$A$29:$M$1904,5,FALSE)</f>
        <v>NP&amp;CB</v>
      </c>
      <c r="K1882" s="6" t="str">
        <f>VLOOKUP(B1882,'[1]Current Slope List'!$A$29:$M$1904,11,FALSE)</f>
        <v>TinHau</v>
      </c>
      <c r="L1882" s="5" t="s">
        <v>657</v>
      </c>
      <c r="M1882" s="5" t="s">
        <v>658</v>
      </c>
      <c r="O1882" s="7" t="s">
        <v>125</v>
      </c>
      <c r="P1882" s="6" t="s">
        <v>49</v>
      </c>
      <c r="Q1882" s="6" t="s">
        <v>49</v>
      </c>
      <c r="R1882" s="6" t="s">
        <v>49</v>
      </c>
      <c r="S1882" s="6" t="s">
        <v>49</v>
      </c>
      <c r="T1882" s="6" t="s">
        <v>49</v>
      </c>
      <c r="U1882" s="6" t="s">
        <v>49</v>
      </c>
      <c r="V1882" s="6" t="s">
        <v>49</v>
      </c>
      <c r="W1882" s="6" t="s">
        <v>49</v>
      </c>
      <c r="X1882" s="6" t="s">
        <v>49</v>
      </c>
      <c r="Y1882" s="6" t="s">
        <v>49</v>
      </c>
      <c r="Z1882" s="6" t="s">
        <v>49</v>
      </c>
      <c r="AA1882" s="9">
        <v>3</v>
      </c>
      <c r="AB1882" s="9">
        <v>110</v>
      </c>
      <c r="AC1882" s="9">
        <v>90</v>
      </c>
      <c r="AD1882" s="9" t="s">
        <v>79</v>
      </c>
      <c r="AE1882" s="9" t="s">
        <v>72</v>
      </c>
      <c r="AG1882" s="10">
        <f>VLOOKUP(B1882,[1]NPRS!$A$29:$O$1904,10,FALSE)</f>
        <v>0</v>
      </c>
      <c r="AI1882" s="6" t="str">
        <f>IF(VLOOKUP(B1882,'[1]intensive 2019'!$A$2:$E$145,1,TRUE)=B1882,"Y","N")</f>
        <v>N</v>
      </c>
      <c r="AJ1882" s="6" t="s">
        <v>50</v>
      </c>
      <c r="AL1882" s="6" t="s">
        <v>50</v>
      </c>
      <c r="AM1882" s="6" t="s">
        <v>50</v>
      </c>
      <c r="AN1882" s="6" t="s">
        <v>50</v>
      </c>
      <c r="AO1882" s="6" t="s">
        <v>50</v>
      </c>
      <c r="AP1882" s="6" t="s">
        <v>50</v>
      </c>
    </row>
    <row r="1883" spans="1:42" hidden="1">
      <c r="A1883" s="5">
        <v>1882</v>
      </c>
      <c r="B1883" s="5" t="s">
        <v>3325</v>
      </c>
      <c r="C1883" s="6" t="str">
        <f>IF(VLOOKUP(B1883,'[1]Current Slope List'!$A$29:$M$1904,1,FALSE)=B1883,"Y","N")</f>
        <v>Y</v>
      </c>
      <c r="D1883" s="5" t="str">
        <f>VLOOKUP(B1883,'[1]Current Slope List'!$A$29:$M$1904,2,FALSE)</f>
        <v>11SW-A/ND31</v>
      </c>
      <c r="E1883" s="5">
        <f>VLOOKUP(B1883,'[1]Current Slope List'!$A$29:$M$1904,3,FALSE)</f>
        <v>0</v>
      </c>
      <c r="F1883" s="6" t="str">
        <f t="shared" si="58"/>
        <v>WHOLE</v>
      </c>
      <c r="G1883" s="6" t="str">
        <f>VLOOKUP(B1883,'[1]Current Slope List'!$A$29:$M$1904,4,FALSE)</f>
        <v>CP,ML&amp;Wch</v>
      </c>
      <c r="H1883" s="6" t="str">
        <f>VLOOKUP(B1883,'[1]Current Slope List'!$A$29:$M$1904,5,FALSE)</f>
        <v>PML</v>
      </c>
      <c r="K1883" s="6">
        <f>VLOOKUP(B1883,'[1]Current Slope List'!$A$29:$M$1904,11,FALSE)</f>
        <v>0</v>
      </c>
      <c r="L1883" s="5" t="s">
        <v>1383</v>
      </c>
      <c r="M1883" s="5" t="s">
        <v>1384</v>
      </c>
      <c r="O1883" s="7" t="s">
        <v>46</v>
      </c>
      <c r="P1883" s="6" t="s">
        <v>49</v>
      </c>
      <c r="Q1883" s="6" t="s">
        <v>49</v>
      </c>
      <c r="R1883" s="6" t="s">
        <v>49</v>
      </c>
      <c r="S1883" s="6" t="s">
        <v>49</v>
      </c>
      <c r="T1883" s="6" t="s">
        <v>49</v>
      </c>
      <c r="U1883" s="6" t="s">
        <v>49</v>
      </c>
      <c r="V1883" s="6" t="s">
        <v>49</v>
      </c>
      <c r="W1883" s="6" t="s">
        <v>49</v>
      </c>
      <c r="X1883" s="6" t="s">
        <v>49</v>
      </c>
      <c r="Y1883" s="6" t="s">
        <v>49</v>
      </c>
      <c r="Z1883" s="6" t="s">
        <v>49</v>
      </c>
      <c r="AA1883" s="9" t="s">
        <v>49</v>
      </c>
      <c r="AB1883" s="9" t="s">
        <v>49</v>
      </c>
      <c r="AC1883" s="9" t="s">
        <v>49</v>
      </c>
      <c r="AD1883" s="9" t="s">
        <v>49</v>
      </c>
      <c r="AE1883" s="9" t="s">
        <v>49</v>
      </c>
      <c r="AG1883" s="10">
        <f>VLOOKUP(B1883,[1]NPRS!$A$29:$O$1904,10,FALSE)</f>
        <v>0</v>
      </c>
      <c r="AI1883" s="6" t="str">
        <f>IF(VLOOKUP(B1883,'[1]intensive 2019'!$A$2:$E$145,1,TRUE)=B1883,"Y","N")</f>
        <v>N</v>
      </c>
      <c r="AJ1883" s="6" t="s">
        <v>50</v>
      </c>
      <c r="AL1883" s="6" t="s">
        <v>50</v>
      </c>
      <c r="AM1883" s="6" t="s">
        <v>50</v>
      </c>
      <c r="AN1883" s="6" t="s">
        <v>50</v>
      </c>
      <c r="AO1883" s="6" t="s">
        <v>50</v>
      </c>
      <c r="AP1883" s="6" t="s">
        <v>50</v>
      </c>
    </row>
    <row r="1884" spans="1:42" hidden="1">
      <c r="A1884" s="5">
        <v>1883</v>
      </c>
      <c r="B1884" s="5" t="s">
        <v>3326</v>
      </c>
      <c r="C1884" s="6" t="str">
        <f>IF(VLOOKUP(B1884,'[1]Current Slope List'!$A$29:$M$1904,1,FALSE)=B1884,"Y","N")</f>
        <v>Y</v>
      </c>
      <c r="D1884" s="5" t="str">
        <f>VLOOKUP(B1884,'[1]Current Slope List'!$A$29:$M$1904,2,FALSE)</f>
        <v>11SE-D/ND6</v>
      </c>
      <c r="E1884" s="5">
        <f>VLOOKUP(B1884,'[1]Current Slope List'!$A$29:$M$1904,3,FALSE)</f>
        <v>0</v>
      </c>
      <c r="F1884" s="6" t="str">
        <f t="shared" si="58"/>
        <v>WHOLE</v>
      </c>
      <c r="G1884" s="6" t="str">
        <f>VLOOKUP(B1884,'[1]Current Slope List'!$A$29:$M$1904,4,FALSE)</f>
        <v>E</v>
      </c>
      <c r="H1884" s="6" t="str">
        <f>VLOOKUP(B1884,'[1]Current Slope List'!$A$29:$M$1904,5,FALSE)</f>
        <v>CW</v>
      </c>
      <c r="K1884" s="6">
        <f>VLOOKUP(B1884,'[1]Current Slope List'!$A$29:$M$1904,11,FALSE)</f>
        <v>0</v>
      </c>
      <c r="L1884" s="5" t="s">
        <v>3295</v>
      </c>
      <c r="M1884" s="5" t="s">
        <v>632</v>
      </c>
      <c r="O1884" s="7" t="s">
        <v>49</v>
      </c>
      <c r="P1884" s="6" t="s">
        <v>49</v>
      </c>
      <c r="Q1884" s="6" t="s">
        <v>49</v>
      </c>
      <c r="R1884" s="6" t="s">
        <v>49</v>
      </c>
      <c r="S1884" s="6" t="s">
        <v>49</v>
      </c>
      <c r="T1884" s="6" t="s">
        <v>49</v>
      </c>
      <c r="U1884" s="6" t="s">
        <v>49</v>
      </c>
      <c r="V1884" s="6" t="s">
        <v>49</v>
      </c>
      <c r="W1884" s="6" t="s">
        <v>49</v>
      </c>
      <c r="X1884" s="6" t="s">
        <v>49</v>
      </c>
      <c r="Y1884" s="6" t="s">
        <v>49</v>
      </c>
      <c r="Z1884" s="6" t="s">
        <v>49</v>
      </c>
      <c r="AA1884" s="9" t="s">
        <v>49</v>
      </c>
      <c r="AB1884" s="9" t="s">
        <v>49</v>
      </c>
      <c r="AC1884" s="9" t="s">
        <v>49</v>
      </c>
      <c r="AD1884" s="9" t="s">
        <v>49</v>
      </c>
      <c r="AE1884" s="9" t="s">
        <v>49</v>
      </c>
      <c r="AG1884" s="10">
        <f>VLOOKUP(B1884,[1]NPRS!$A$29:$O$1904,10,FALSE)</f>
        <v>0</v>
      </c>
      <c r="AI1884" s="6" t="str">
        <f>IF(VLOOKUP(B1884,'[1]intensive 2019'!$A$2:$E$145,1,TRUE)=B1884,"Y","N")</f>
        <v>N</v>
      </c>
      <c r="AJ1884" s="6" t="s">
        <v>50</v>
      </c>
      <c r="AL1884" s="6" t="s">
        <v>50</v>
      </c>
      <c r="AM1884" s="6" t="s">
        <v>50</v>
      </c>
      <c r="AN1884" s="6" t="s">
        <v>50</v>
      </c>
      <c r="AO1884" s="6" t="s">
        <v>50</v>
      </c>
      <c r="AP1884" s="6" t="s">
        <v>50</v>
      </c>
    </row>
    <row r="1885" spans="1:42" hidden="1">
      <c r="A1885" s="5">
        <v>1884</v>
      </c>
      <c r="B1885" s="5" t="s">
        <v>3327</v>
      </c>
      <c r="C1885" s="6" t="str">
        <f>IF(VLOOKUP(B1885,'[1]Current Slope List'!$A$29:$M$1904,1,FALSE)=B1885,"Y","N")</f>
        <v>Y</v>
      </c>
      <c r="D1885" s="5" t="str">
        <f>VLOOKUP(B1885,'[1]Current Slope List'!$A$29:$M$1904,2,FALSE)</f>
        <v>11SE-D/ND7</v>
      </c>
      <c r="E1885" s="5">
        <f>VLOOKUP(B1885,'[1]Current Slope List'!$A$29:$M$1904,3,FALSE)</f>
        <v>0</v>
      </c>
      <c r="F1885" s="6" t="str">
        <f t="shared" si="58"/>
        <v>WHOLE</v>
      </c>
      <c r="G1885" s="6" t="str">
        <f>VLOOKUP(B1885,'[1]Current Slope List'!$A$29:$M$1904,4,FALSE)</f>
        <v>E</v>
      </c>
      <c r="H1885" s="6" t="str">
        <f>VLOOKUP(B1885,'[1]Current Slope List'!$A$29:$M$1904,5,FALSE)</f>
        <v>CW</v>
      </c>
      <c r="K1885" s="6">
        <f>VLOOKUP(B1885,'[1]Current Slope List'!$A$29:$M$1904,11,FALSE)</f>
        <v>0</v>
      </c>
      <c r="L1885" s="5" t="s">
        <v>3295</v>
      </c>
      <c r="M1885" s="5" t="s">
        <v>632</v>
      </c>
      <c r="O1885" s="7" t="s">
        <v>49</v>
      </c>
      <c r="P1885" s="6" t="s">
        <v>49</v>
      </c>
      <c r="Q1885" s="6" t="s">
        <v>49</v>
      </c>
      <c r="R1885" s="6" t="s">
        <v>49</v>
      </c>
      <c r="S1885" s="6" t="s">
        <v>49</v>
      </c>
      <c r="T1885" s="6" t="s">
        <v>49</v>
      </c>
      <c r="U1885" s="6" t="s">
        <v>49</v>
      </c>
      <c r="V1885" s="6" t="s">
        <v>49</v>
      </c>
      <c r="W1885" s="6" t="s">
        <v>49</v>
      </c>
      <c r="X1885" s="6" t="s">
        <v>49</v>
      </c>
      <c r="Y1885" s="6" t="s">
        <v>49</v>
      </c>
      <c r="Z1885" s="6" t="s">
        <v>49</v>
      </c>
      <c r="AA1885" s="9" t="s">
        <v>49</v>
      </c>
      <c r="AB1885" s="9" t="s">
        <v>49</v>
      </c>
      <c r="AC1885" s="9" t="s">
        <v>49</v>
      </c>
      <c r="AD1885" s="9" t="s">
        <v>49</v>
      </c>
      <c r="AE1885" s="9" t="s">
        <v>49</v>
      </c>
      <c r="AG1885" s="10">
        <f>VLOOKUP(B1885,[1]NPRS!$A$29:$O$1904,10,FALSE)</f>
        <v>0</v>
      </c>
      <c r="AI1885" s="6" t="str">
        <f>IF(VLOOKUP(B1885,'[1]intensive 2019'!$A$2:$E$145,1,TRUE)=B1885,"Y","N")</f>
        <v>N</v>
      </c>
      <c r="AJ1885" s="6" t="s">
        <v>50</v>
      </c>
      <c r="AL1885" s="6" t="s">
        <v>50</v>
      </c>
      <c r="AM1885" s="6" t="s">
        <v>50</v>
      </c>
      <c r="AN1885" s="6" t="s">
        <v>50</v>
      </c>
      <c r="AO1885" s="6" t="s">
        <v>50</v>
      </c>
      <c r="AP1885" s="6" t="s">
        <v>50</v>
      </c>
    </row>
    <row r="1886" spans="1:42" hidden="1">
      <c r="A1886" s="5">
        <v>1885</v>
      </c>
      <c r="B1886" s="5" t="s">
        <v>3328</v>
      </c>
      <c r="C1886" s="6" t="str">
        <f>IF(VLOOKUP(B1886,'[1]Current Slope List'!$A$29:$M$1904,1,FALSE)=B1886,"Y","N")</f>
        <v>Y</v>
      </c>
      <c r="D1886" s="5" t="str">
        <f>VLOOKUP(B1886,'[1]Current Slope List'!$A$29:$M$1904,2,FALSE)</f>
        <v>11SE-D/ND8</v>
      </c>
      <c r="E1886" s="5">
        <f>VLOOKUP(B1886,'[1]Current Slope List'!$A$29:$M$1904,3,FALSE)</f>
        <v>0</v>
      </c>
      <c r="F1886" s="6" t="str">
        <f t="shared" si="58"/>
        <v>WHOLE</v>
      </c>
      <c r="G1886" s="6" t="str">
        <f>VLOOKUP(B1886,'[1]Current Slope List'!$A$29:$M$1904,4,FALSE)</f>
        <v>E</v>
      </c>
      <c r="H1886" s="6" t="str">
        <f>VLOOKUP(B1886,'[1]Current Slope List'!$A$29:$M$1904,5,FALSE)</f>
        <v>CW</v>
      </c>
      <c r="K1886" s="6">
        <f>VLOOKUP(B1886,'[1]Current Slope List'!$A$29:$M$1904,11,FALSE)</f>
        <v>0</v>
      </c>
      <c r="L1886" s="5" t="s">
        <v>3295</v>
      </c>
      <c r="M1886" s="5" t="s">
        <v>632</v>
      </c>
      <c r="O1886" s="7" t="s">
        <v>49</v>
      </c>
      <c r="P1886" s="6" t="s">
        <v>49</v>
      </c>
      <c r="Q1886" s="6" t="s">
        <v>49</v>
      </c>
      <c r="R1886" s="6" t="s">
        <v>49</v>
      </c>
      <c r="S1886" s="6" t="s">
        <v>49</v>
      </c>
      <c r="T1886" s="6" t="s">
        <v>49</v>
      </c>
      <c r="U1886" s="6" t="s">
        <v>49</v>
      </c>
      <c r="V1886" s="6" t="s">
        <v>49</v>
      </c>
      <c r="W1886" s="6" t="s">
        <v>49</v>
      </c>
      <c r="X1886" s="6" t="s">
        <v>49</v>
      </c>
      <c r="Y1886" s="6" t="s">
        <v>49</v>
      </c>
      <c r="Z1886" s="6" t="s">
        <v>49</v>
      </c>
      <c r="AA1886" s="9" t="s">
        <v>49</v>
      </c>
      <c r="AB1886" s="9" t="s">
        <v>49</v>
      </c>
      <c r="AC1886" s="9" t="s">
        <v>49</v>
      </c>
      <c r="AD1886" s="9" t="s">
        <v>49</v>
      </c>
      <c r="AE1886" s="9" t="s">
        <v>49</v>
      </c>
      <c r="AG1886" s="10">
        <f>VLOOKUP(B1886,[1]NPRS!$A$29:$O$1904,10,FALSE)</f>
        <v>0</v>
      </c>
      <c r="AI1886" s="6" t="str">
        <f>IF(VLOOKUP(B1886,'[1]intensive 2019'!$A$2:$E$145,1,TRUE)=B1886,"Y","N")</f>
        <v>N</v>
      </c>
      <c r="AJ1886" s="6" t="s">
        <v>50</v>
      </c>
      <c r="AL1886" s="6" t="s">
        <v>50</v>
      </c>
      <c r="AM1886" s="6" t="s">
        <v>50</v>
      </c>
      <c r="AN1886" s="6" t="s">
        <v>50</v>
      </c>
      <c r="AO1886" s="6" t="s">
        <v>50</v>
      </c>
      <c r="AP1886" s="6" t="s">
        <v>50</v>
      </c>
    </row>
    <row r="1887" spans="1:42" hidden="1">
      <c r="A1887" s="5">
        <v>1886</v>
      </c>
      <c r="B1887" s="5" t="s">
        <v>3329</v>
      </c>
      <c r="C1887" s="6" t="str">
        <f>IF(VLOOKUP(B1887,'[1]Current Slope List'!$A$29:$M$1904,1,FALSE)=B1887,"Y","N")</f>
        <v>Y</v>
      </c>
      <c r="D1887" s="5" t="str">
        <f>VLOOKUP(B1887,'[1]Current Slope List'!$A$29:$M$1904,2,FALSE)</f>
        <v>11SE-D/ND9</v>
      </c>
      <c r="E1887" s="5">
        <f>VLOOKUP(B1887,'[1]Current Slope List'!$A$29:$M$1904,3,FALSE)</f>
        <v>0</v>
      </c>
      <c r="F1887" s="6" t="str">
        <f t="shared" si="58"/>
        <v>WHOLE</v>
      </c>
      <c r="G1887" s="6" t="str">
        <f>VLOOKUP(B1887,'[1]Current Slope List'!$A$29:$M$1904,4,FALSE)</f>
        <v>E</v>
      </c>
      <c r="H1887" s="6" t="str">
        <f>VLOOKUP(B1887,'[1]Current Slope List'!$A$29:$M$1904,5,FALSE)</f>
        <v>CW</v>
      </c>
      <c r="K1887" s="6">
        <f>VLOOKUP(B1887,'[1]Current Slope List'!$A$29:$M$1904,11,FALSE)</f>
        <v>0</v>
      </c>
      <c r="L1887" s="5" t="s">
        <v>3295</v>
      </c>
      <c r="M1887" s="5" t="s">
        <v>632</v>
      </c>
      <c r="O1887" s="7" t="s">
        <v>49</v>
      </c>
      <c r="P1887" s="6" t="s">
        <v>49</v>
      </c>
      <c r="Q1887" s="6" t="s">
        <v>49</v>
      </c>
      <c r="R1887" s="6" t="s">
        <v>49</v>
      </c>
      <c r="S1887" s="6" t="s">
        <v>49</v>
      </c>
      <c r="T1887" s="6" t="s">
        <v>49</v>
      </c>
      <c r="U1887" s="6" t="s">
        <v>49</v>
      </c>
      <c r="V1887" s="6" t="s">
        <v>49</v>
      </c>
      <c r="W1887" s="6" t="s">
        <v>49</v>
      </c>
      <c r="X1887" s="6" t="s">
        <v>49</v>
      </c>
      <c r="Y1887" s="6" t="s">
        <v>49</v>
      </c>
      <c r="Z1887" s="6" t="s">
        <v>49</v>
      </c>
      <c r="AA1887" s="9" t="s">
        <v>49</v>
      </c>
      <c r="AB1887" s="9" t="s">
        <v>49</v>
      </c>
      <c r="AC1887" s="9" t="s">
        <v>49</v>
      </c>
      <c r="AD1887" s="9" t="s">
        <v>49</v>
      </c>
      <c r="AE1887" s="9" t="s">
        <v>49</v>
      </c>
      <c r="AG1887" s="10">
        <f>VLOOKUP(B1887,[1]NPRS!$A$29:$O$1904,10,FALSE)</f>
        <v>0</v>
      </c>
      <c r="AI1887" s="6" t="str">
        <f>IF(VLOOKUP(B1887,'[1]intensive 2019'!$A$2:$E$145,1,TRUE)=B1887,"Y","N")</f>
        <v>N</v>
      </c>
      <c r="AJ1887" s="6" t="s">
        <v>50</v>
      </c>
      <c r="AL1887" s="6" t="s">
        <v>50</v>
      </c>
      <c r="AM1887" s="6" t="s">
        <v>50</v>
      </c>
      <c r="AN1887" s="6" t="s">
        <v>50</v>
      </c>
      <c r="AO1887" s="6" t="s">
        <v>50</v>
      </c>
      <c r="AP1887" s="6" t="s">
        <v>50</v>
      </c>
    </row>
    <row r="1888" spans="1:42" hidden="1">
      <c r="A1888" s="5">
        <v>1887</v>
      </c>
      <c r="B1888" s="5" t="s">
        <v>3330</v>
      </c>
      <c r="C1888" s="6" t="str">
        <f>IF(VLOOKUP(B1888,'[1]Current Slope List'!$A$29:$M$1904,1,FALSE)=B1888,"Y","N")</f>
        <v>Y</v>
      </c>
      <c r="D1888" s="5" t="str">
        <f>VLOOKUP(B1888,'[1]Current Slope List'!$A$29:$M$1904,2,FALSE)</f>
        <v>11SE-D/ND10</v>
      </c>
      <c r="E1888" s="5">
        <f>VLOOKUP(B1888,'[1]Current Slope List'!$A$29:$M$1904,3,FALSE)</f>
        <v>0</v>
      </c>
      <c r="F1888" s="6" t="str">
        <f t="shared" si="58"/>
        <v>WHOLE</v>
      </c>
      <c r="G1888" s="6" t="str">
        <f>VLOOKUP(B1888,'[1]Current Slope List'!$A$29:$M$1904,4,FALSE)</f>
        <v>E</v>
      </c>
      <c r="H1888" s="6" t="str">
        <f>VLOOKUP(B1888,'[1]Current Slope List'!$A$29:$M$1904,5,FALSE)</f>
        <v>CW</v>
      </c>
      <c r="K1888" s="6">
        <f>VLOOKUP(B1888,'[1]Current Slope List'!$A$29:$M$1904,11,FALSE)</f>
        <v>0</v>
      </c>
      <c r="L1888" s="5" t="s">
        <v>3295</v>
      </c>
      <c r="M1888" s="5" t="s">
        <v>632</v>
      </c>
      <c r="O1888" s="7" t="s">
        <v>49</v>
      </c>
      <c r="P1888" s="6" t="s">
        <v>49</v>
      </c>
      <c r="Q1888" s="6" t="s">
        <v>49</v>
      </c>
      <c r="R1888" s="6" t="s">
        <v>49</v>
      </c>
      <c r="S1888" s="6" t="s">
        <v>49</v>
      </c>
      <c r="T1888" s="6" t="s">
        <v>49</v>
      </c>
      <c r="U1888" s="6" t="s">
        <v>49</v>
      </c>
      <c r="V1888" s="6" t="s">
        <v>49</v>
      </c>
      <c r="W1888" s="6" t="s">
        <v>49</v>
      </c>
      <c r="X1888" s="6" t="s">
        <v>49</v>
      </c>
      <c r="Y1888" s="6" t="s">
        <v>49</v>
      </c>
      <c r="Z1888" s="6" t="s">
        <v>49</v>
      </c>
      <c r="AA1888" s="9" t="s">
        <v>49</v>
      </c>
      <c r="AB1888" s="9" t="s">
        <v>49</v>
      </c>
      <c r="AC1888" s="9" t="s">
        <v>49</v>
      </c>
      <c r="AD1888" s="9" t="s">
        <v>49</v>
      </c>
      <c r="AE1888" s="9" t="s">
        <v>49</v>
      </c>
      <c r="AG1888" s="10">
        <f>VLOOKUP(B1888,[1]NPRS!$A$29:$O$1904,10,FALSE)</f>
        <v>0</v>
      </c>
      <c r="AI1888" s="6" t="str">
        <f>IF(VLOOKUP(B1888,'[1]intensive 2019'!$A$2:$E$145,1,TRUE)=B1888,"Y","N")</f>
        <v>N</v>
      </c>
      <c r="AJ1888" s="6" t="s">
        <v>50</v>
      </c>
      <c r="AL1888" s="6" t="s">
        <v>50</v>
      </c>
      <c r="AM1888" s="6" t="s">
        <v>50</v>
      </c>
      <c r="AN1888" s="6" t="s">
        <v>50</v>
      </c>
      <c r="AO1888" s="6" t="s">
        <v>50</v>
      </c>
      <c r="AP1888" s="6" t="s">
        <v>50</v>
      </c>
    </row>
    <row r="1889" spans="1:42" hidden="1">
      <c r="A1889" s="5">
        <v>1888</v>
      </c>
      <c r="B1889" s="5" t="s">
        <v>3331</v>
      </c>
      <c r="C1889" s="6" t="str">
        <f>IF(VLOOKUP(B1889,'[1]Current Slope List'!$A$29:$M$1904,1,FALSE)=B1889,"Y","N")</f>
        <v>Y</v>
      </c>
      <c r="D1889" s="5" t="str">
        <f>VLOOKUP(B1889,'[1]Current Slope List'!$A$29:$M$1904,2,FALSE)</f>
        <v>14NW-D/F110</v>
      </c>
      <c r="E1889" s="5">
        <f>VLOOKUP(B1889,'[1]Current Slope List'!$A$29:$M$1904,3,FALSE)</f>
        <v>1</v>
      </c>
      <c r="F1889" s="6">
        <f t="shared" si="58"/>
        <v>1</v>
      </c>
      <c r="G1889" s="6" t="str">
        <f>VLOOKUP(B1889,'[1]Current Slope List'!$A$29:$M$1904,4,FALSE)</f>
        <v>E</v>
      </c>
      <c r="H1889" s="6" t="str">
        <f>VLOOKUP(B1889,'[1]Current Slope List'!$A$29:$M$1904,5,FALSE)</f>
        <v>SKW&amp;Is-S</v>
      </c>
      <c r="K1889" s="6">
        <f>VLOOKUP(B1889,'[1]Current Slope List'!$A$29:$M$1904,11,FALSE)</f>
        <v>0</v>
      </c>
      <c r="L1889" s="5" t="s">
        <v>3332</v>
      </c>
      <c r="M1889" s="5" t="s">
        <v>3333</v>
      </c>
      <c r="O1889" s="7" t="s">
        <v>46</v>
      </c>
      <c r="P1889" s="7">
        <v>40</v>
      </c>
      <c r="Q1889" s="7">
        <v>12</v>
      </c>
      <c r="R1889" s="7">
        <v>60</v>
      </c>
      <c r="S1889" s="7">
        <f t="shared" si="59"/>
        <v>720</v>
      </c>
      <c r="T1889" s="17">
        <v>0</v>
      </c>
      <c r="U1889" s="17">
        <v>1</v>
      </c>
      <c r="V1889" s="17">
        <v>0</v>
      </c>
      <c r="W1889" s="17">
        <v>0</v>
      </c>
      <c r="X1889" s="17">
        <v>0</v>
      </c>
      <c r="Y1889" s="6" t="s">
        <v>61</v>
      </c>
      <c r="Z1889" s="6" t="s">
        <v>62</v>
      </c>
      <c r="AG1889" s="10">
        <f>VLOOKUP(B1889,[1]NPRS!$A$29:$O$1904,10,FALSE)</f>
        <v>32.35</v>
      </c>
      <c r="AI1889" s="6" t="str">
        <f>IF(VLOOKUP(B1889,'[1]intensive 2019'!$A$2:$E$145,1,TRUE)=B1889,"Y","N")</f>
        <v>N</v>
      </c>
      <c r="AJ1889" s="6" t="s">
        <v>50</v>
      </c>
      <c r="AL1889" s="6" t="s">
        <v>50</v>
      </c>
      <c r="AM1889" s="6" t="s">
        <v>50</v>
      </c>
      <c r="AN1889" s="6" t="s">
        <v>50</v>
      </c>
      <c r="AO1889" s="6" t="s">
        <v>50</v>
      </c>
      <c r="AP1889" s="6" t="s">
        <v>50</v>
      </c>
    </row>
    <row r="1890" spans="1:42" hidden="1">
      <c r="A1890" s="5">
        <v>1889</v>
      </c>
      <c r="B1890" s="5" t="s">
        <v>3334</v>
      </c>
      <c r="C1890" s="6" t="str">
        <f>IF(VLOOKUP(B1890,'[1]Current Slope List'!$A$29:$M$1904,1,FALSE)=B1890,"Y","N")</f>
        <v>Y</v>
      </c>
      <c r="D1890" s="5" t="str">
        <f>VLOOKUP(B1890,'[1]Current Slope List'!$A$29:$M$1904,2,FALSE)</f>
        <v>11SW-D/NS14</v>
      </c>
      <c r="E1890" s="5">
        <f>VLOOKUP(B1890,'[1]Current Slope List'!$A$29:$M$1904,3,FALSE)</f>
        <v>2</v>
      </c>
      <c r="F1890" s="6">
        <f t="shared" si="58"/>
        <v>2</v>
      </c>
      <c r="G1890" s="6" t="str">
        <f>VLOOKUP(B1890,'[1]Current Slope List'!$A$29:$M$1904,4,FALSE)</f>
        <v>CP,ML&amp;Wch</v>
      </c>
      <c r="H1890" s="6" t="str">
        <f>VLOOKUP(B1890,'[1]Current Slope List'!$A$29:$M$1904,5,FALSE)</f>
        <v>Wch-S</v>
      </c>
      <c r="K1890" s="6">
        <f>VLOOKUP(B1890,'[1]Current Slope List'!$A$29:$M$1904,11,FALSE)</f>
        <v>0</v>
      </c>
      <c r="L1890" s="5" t="s">
        <v>3335</v>
      </c>
      <c r="M1890" s="5" t="s">
        <v>3336</v>
      </c>
      <c r="O1890" s="7" t="s">
        <v>49</v>
      </c>
      <c r="P1890" s="6" t="s">
        <v>49</v>
      </c>
      <c r="Q1890" s="6" t="s">
        <v>49</v>
      </c>
      <c r="R1890" s="6" t="s">
        <v>49</v>
      </c>
      <c r="S1890" s="6" t="s">
        <v>49</v>
      </c>
      <c r="T1890" s="6" t="s">
        <v>49</v>
      </c>
      <c r="U1890" s="6" t="s">
        <v>49</v>
      </c>
      <c r="V1890" s="6" t="s">
        <v>49</v>
      </c>
      <c r="W1890" s="6" t="s">
        <v>49</v>
      </c>
      <c r="X1890" s="6" t="s">
        <v>49</v>
      </c>
      <c r="Y1890" s="6" t="s">
        <v>49</v>
      </c>
      <c r="Z1890" s="6" t="s">
        <v>49</v>
      </c>
      <c r="AA1890" s="9" t="s">
        <v>49</v>
      </c>
      <c r="AB1890" s="9" t="s">
        <v>49</v>
      </c>
      <c r="AC1890" s="9" t="s">
        <v>49</v>
      </c>
      <c r="AD1890" s="9" t="s">
        <v>49</v>
      </c>
      <c r="AE1890" s="9" t="s">
        <v>49</v>
      </c>
      <c r="AG1890" s="10">
        <f>VLOOKUP(B1890,[1]NPRS!$A$29:$O$1904,10,FALSE)</f>
        <v>0</v>
      </c>
      <c r="AI1890" s="6" t="str">
        <f>IF(VLOOKUP(B1890,'[1]intensive 2019'!$A$2:$E$145,1,TRUE)=B1890,"Y","N")</f>
        <v>N</v>
      </c>
      <c r="AJ1890" s="6" t="s">
        <v>50</v>
      </c>
      <c r="AL1890" s="6" t="s">
        <v>50</v>
      </c>
      <c r="AM1890" s="6" t="s">
        <v>50</v>
      </c>
      <c r="AN1890" s="6" t="s">
        <v>50</v>
      </c>
      <c r="AO1890" s="6" t="s">
        <v>50</v>
      </c>
      <c r="AP1890" s="6" t="s">
        <v>50</v>
      </c>
    </row>
    <row r="1891" spans="1:42" hidden="1">
      <c r="A1891" s="5">
        <v>1890</v>
      </c>
      <c r="B1891" s="5" t="s">
        <v>3337</v>
      </c>
      <c r="C1891" s="6" t="str">
        <f>IF(VLOOKUP(B1891,'[1]Current Slope List'!$A$29:$M$1904,1,FALSE)=B1891,"Y","N")</f>
        <v>Y</v>
      </c>
      <c r="D1891" s="5" t="str">
        <f>VLOOKUP(B1891,'[1]Current Slope List'!$A$29:$M$1904,2,FALSE)</f>
        <v>11SW-D/CR478</v>
      </c>
      <c r="E1891" s="5">
        <f>VLOOKUP(B1891,'[1]Current Slope List'!$A$29:$M$1904,3,FALSE)</f>
        <v>2</v>
      </c>
      <c r="F1891" s="6">
        <f t="shared" si="58"/>
        <v>2</v>
      </c>
      <c r="G1891" s="6" t="str">
        <f>VLOOKUP(B1891,'[1]Current Slope List'!$A$29:$M$1904,4,FALSE)</f>
        <v>CP,ML&amp;Wch</v>
      </c>
      <c r="H1891" s="6" t="str">
        <f>VLOOKUP(B1891,'[1]Current Slope List'!$A$29:$M$1904,5,FALSE)</f>
        <v>PML</v>
      </c>
      <c r="K1891" s="6">
        <f>VLOOKUP(B1891,'[1]Current Slope List'!$A$29:$M$1904,11,FALSE)</f>
        <v>0</v>
      </c>
      <c r="L1891" s="5" t="s">
        <v>3338</v>
      </c>
      <c r="M1891" s="5" t="s">
        <v>1866</v>
      </c>
      <c r="O1891" s="7" t="s">
        <v>46</v>
      </c>
      <c r="P1891" s="7">
        <v>40</v>
      </c>
      <c r="Q1891" s="7">
        <v>7</v>
      </c>
      <c r="R1891" s="7">
        <v>85</v>
      </c>
      <c r="S1891" s="7">
        <f t="shared" si="59"/>
        <v>595</v>
      </c>
      <c r="T1891" s="17">
        <v>0</v>
      </c>
      <c r="U1891" s="17">
        <v>0.85</v>
      </c>
      <c r="V1891" s="17">
        <v>0</v>
      </c>
      <c r="W1891" s="17">
        <v>0.15</v>
      </c>
      <c r="X1891" s="17">
        <v>0</v>
      </c>
      <c r="Y1891" s="6" t="s">
        <v>61</v>
      </c>
      <c r="Z1891" s="6" t="s">
        <v>72</v>
      </c>
      <c r="AA1891" s="9">
        <v>3.5</v>
      </c>
      <c r="AB1891" s="9">
        <v>48</v>
      </c>
      <c r="AC1891" s="9">
        <v>87</v>
      </c>
      <c r="AD1891" s="9" t="s">
        <v>97</v>
      </c>
      <c r="AE1891" s="9" t="s">
        <v>72</v>
      </c>
      <c r="AG1891" s="10">
        <f>VLOOKUP(B1891,[1]NPRS!$A$29:$O$1904,10,FALSE)</f>
        <v>0</v>
      </c>
      <c r="AI1891" s="6" t="str">
        <f>IF(VLOOKUP(B1891,'[1]intensive 2019'!$A$2:$E$145,1,TRUE)=B1891,"Y","N")</f>
        <v>N</v>
      </c>
      <c r="AJ1891" s="6" t="s">
        <v>50</v>
      </c>
      <c r="AL1891" s="6" t="s">
        <v>50</v>
      </c>
      <c r="AM1891" s="6" t="s">
        <v>50</v>
      </c>
      <c r="AN1891" s="6" t="s">
        <v>50</v>
      </c>
      <c r="AO1891" s="6" t="s">
        <v>50</v>
      </c>
      <c r="AP1891" s="6" t="s">
        <v>50</v>
      </c>
    </row>
    <row r="1892" spans="1:42" hidden="1">
      <c r="A1892" s="5">
        <v>1891</v>
      </c>
      <c r="B1892" s="5" t="s">
        <v>3339</v>
      </c>
      <c r="C1892" s="6" t="s">
        <v>50</v>
      </c>
      <c r="D1892" s="5" t="e">
        <f>VLOOKUP(B1892,[2]List_A!$A$29:$M$1904,2,FALSE)</f>
        <v>#N/A</v>
      </c>
      <c r="E1892" s="5" t="e">
        <f>VLOOKUP(B1892,'[1]Current Slope List'!$A$29:$M$1904,3,FALSE)</f>
        <v>#N/A</v>
      </c>
      <c r="F1892" s="6" t="e">
        <f t="shared" si="58"/>
        <v>#N/A</v>
      </c>
      <c r="G1892" s="6" t="e">
        <f>VLOOKUP(B1892,'[1]Current Slope List'!$A$29:$M$1904,4,FALSE)</f>
        <v>#N/A</v>
      </c>
      <c r="H1892" s="6" t="e">
        <f>VLOOKUP(B1892,'[1]Current Slope List'!$A$29:$M$1904,5,FALSE)</f>
        <v>#N/A</v>
      </c>
      <c r="K1892" s="6" t="e">
        <f>VLOOKUP(B1892,'[1]Current Slope List'!$A$29:$M$1904,11,FALSE)</f>
        <v>#N/A</v>
      </c>
      <c r="L1892" s="5" t="s">
        <v>3340</v>
      </c>
      <c r="M1892" s="5" t="s">
        <v>2752</v>
      </c>
      <c r="O1892" s="7" t="s">
        <v>49</v>
      </c>
      <c r="P1892" s="6" t="s">
        <v>49</v>
      </c>
      <c r="Q1892" s="6" t="s">
        <v>49</v>
      </c>
      <c r="R1892" s="6" t="s">
        <v>49</v>
      </c>
      <c r="S1892" s="6" t="s">
        <v>49</v>
      </c>
      <c r="T1892" s="6" t="s">
        <v>49</v>
      </c>
      <c r="U1892" s="6" t="s">
        <v>49</v>
      </c>
      <c r="V1892" s="6" t="s">
        <v>49</v>
      </c>
      <c r="W1892" s="6" t="s">
        <v>49</v>
      </c>
      <c r="X1892" s="6" t="s">
        <v>49</v>
      </c>
      <c r="Y1892" s="6" t="s">
        <v>49</v>
      </c>
      <c r="Z1892" s="6" t="s">
        <v>49</v>
      </c>
      <c r="AA1892" s="9" t="s">
        <v>49</v>
      </c>
      <c r="AB1892" s="9" t="s">
        <v>49</v>
      </c>
      <c r="AC1892" s="9" t="s">
        <v>49</v>
      </c>
      <c r="AD1892" s="9" t="s">
        <v>49</v>
      </c>
      <c r="AE1892" s="9" t="s">
        <v>49</v>
      </c>
      <c r="AG1892" s="10" t="e">
        <f>VLOOKUP(B1892,[1]NPRS!$A$29:$O$1904,10,FALSE)</f>
        <v>#N/A</v>
      </c>
      <c r="AI1892" s="6" t="str">
        <f>IF(VLOOKUP(B1892,'[1]intensive 2019'!$A$2:$E$145,1,TRUE)=B1892,"Y","N")</f>
        <v>N</v>
      </c>
      <c r="AJ1892" s="6" t="s">
        <v>50</v>
      </c>
      <c r="AL1892" s="6" t="s">
        <v>50</v>
      </c>
      <c r="AM1892" s="6" t="s">
        <v>50</v>
      </c>
      <c r="AN1892" s="6" t="s">
        <v>50</v>
      </c>
      <c r="AO1892" s="6" t="s">
        <v>50</v>
      </c>
      <c r="AP1892" s="6" t="s">
        <v>50</v>
      </c>
    </row>
    <row r="1893" spans="1:42" hidden="1">
      <c r="A1893" s="5">
        <v>1892</v>
      </c>
      <c r="B1893" s="5" t="s">
        <v>3341</v>
      </c>
      <c r="C1893" s="6" t="str">
        <f>IF(VLOOKUP(B1893,'[1]Current Slope List'!$A$29:$M$1904,1,FALSE)=B1893,"Y","N")</f>
        <v>Y</v>
      </c>
      <c r="D1893" s="5" t="str">
        <f>VLOOKUP(B1893,'[1]Current Slope List'!$A$29:$M$1904,2,FALSE)</f>
        <v>11SW-A/C256</v>
      </c>
      <c r="E1893" s="5">
        <f>VLOOKUP(B1893,'[1]Current Slope List'!$A$29:$M$1904,3,FALSE)</f>
        <v>0</v>
      </c>
      <c r="F1893" s="6" t="str">
        <f t="shared" si="58"/>
        <v>WHOLE</v>
      </c>
      <c r="G1893" s="6" t="str">
        <f>VLOOKUP(B1893,'[1]Current Slope List'!$A$29:$M$1904,4,FALSE)</f>
        <v>WS&amp;L</v>
      </c>
      <c r="H1893" s="6" t="str">
        <f>VLOOKUP(B1893,'[1]Current Slope List'!$A$29:$M$1904,5,FALSE)</f>
        <v>W</v>
      </c>
      <c r="K1893" s="6" t="str">
        <f>VLOOKUP(B1893,'[1]Current Slope List'!$A$29:$M$1904,11,FALSE)</f>
        <v>SaiWan</v>
      </c>
      <c r="L1893" s="5" t="s">
        <v>3112</v>
      </c>
      <c r="M1893" s="5" t="s">
        <v>3342</v>
      </c>
      <c r="O1893" s="7" t="s">
        <v>46</v>
      </c>
      <c r="P1893" s="7">
        <v>60</v>
      </c>
      <c r="Q1893" s="7">
        <v>12</v>
      </c>
      <c r="R1893" s="7">
        <v>90</v>
      </c>
      <c r="S1893" s="7">
        <f t="shared" si="59"/>
        <v>1080</v>
      </c>
      <c r="T1893" s="12">
        <v>0</v>
      </c>
      <c r="U1893" s="12">
        <v>0</v>
      </c>
      <c r="V1893" s="12">
        <v>1</v>
      </c>
      <c r="W1893" s="12">
        <v>0</v>
      </c>
      <c r="X1893" s="12">
        <v>0</v>
      </c>
      <c r="Y1893" s="6" t="s">
        <v>61</v>
      </c>
      <c r="Z1893" s="6" t="s">
        <v>62</v>
      </c>
      <c r="AA1893" s="9" t="s">
        <v>49</v>
      </c>
      <c r="AB1893" s="9" t="s">
        <v>49</v>
      </c>
      <c r="AC1893" s="9" t="s">
        <v>49</v>
      </c>
      <c r="AD1893" s="9" t="s">
        <v>49</v>
      </c>
      <c r="AE1893" s="9" t="s">
        <v>49</v>
      </c>
      <c r="AG1893" s="10">
        <f>VLOOKUP(B1893,[1]NPRS!$A$29:$O$1904,10,FALSE)</f>
        <v>54.43</v>
      </c>
      <c r="AI1893" s="6" t="str">
        <f>IF(VLOOKUP(B1893,'[1]intensive 2019'!$A$2:$E$145,1,TRUE)=B1893,"Y","N")</f>
        <v>N</v>
      </c>
      <c r="AJ1893" s="6" t="s">
        <v>50</v>
      </c>
      <c r="AL1893" s="6" t="s">
        <v>50</v>
      </c>
      <c r="AM1893" s="6" t="s">
        <v>50</v>
      </c>
      <c r="AN1893" s="6" t="s">
        <v>50</v>
      </c>
      <c r="AO1893" s="6" t="s">
        <v>50</v>
      </c>
      <c r="AP1893" s="6" t="s">
        <v>50</v>
      </c>
    </row>
    <row r="1894" spans="1:42" hidden="1">
      <c r="A1894" s="5">
        <v>1893</v>
      </c>
      <c r="B1894" s="5" t="s">
        <v>3343</v>
      </c>
      <c r="C1894" s="6" t="str">
        <f>IF(VLOOKUP(B1894,'[1]Current Slope List'!$A$29:$M$1904,1,FALSE)=B1894,"Y","N")</f>
        <v>Y</v>
      </c>
      <c r="D1894" s="5" t="str">
        <f>VLOOKUP(B1894,'[1]Current Slope List'!$A$29:$M$1904,2,FALSE)</f>
        <v>11SW-C/F196</v>
      </c>
      <c r="E1894" s="5">
        <f>VLOOKUP(B1894,'[1]Current Slope List'!$A$29:$M$1904,3,FALSE)</f>
        <v>1</v>
      </c>
      <c r="F1894" s="6">
        <f t="shared" si="58"/>
        <v>1</v>
      </c>
      <c r="G1894" s="6" t="str">
        <f>VLOOKUP(B1894,'[1]Current Slope List'!$A$29:$M$1904,4,FALSE)</f>
        <v>WS&amp;L</v>
      </c>
      <c r="H1894" s="6" t="str">
        <f>VLOOKUP(B1894,'[1]Current Slope List'!$A$29:$M$1904,5,FALSE)</f>
        <v>W</v>
      </c>
      <c r="K1894" s="6" t="str">
        <f>VLOOKUP(B1894,'[1]Current Slope List'!$A$29:$M$1904,11,FALSE)</f>
        <v>Pokfulam</v>
      </c>
      <c r="M1894" s="5" t="s">
        <v>3344</v>
      </c>
      <c r="O1894" s="7" t="s">
        <v>46</v>
      </c>
      <c r="P1894" s="7">
        <v>35</v>
      </c>
      <c r="Q1894" s="7">
        <v>13</v>
      </c>
      <c r="R1894" s="7">
        <v>75</v>
      </c>
      <c r="S1894" s="7">
        <f t="shared" si="59"/>
        <v>975</v>
      </c>
      <c r="T1894" s="12">
        <v>0</v>
      </c>
      <c r="U1894" s="12">
        <v>1</v>
      </c>
      <c r="V1894" s="12">
        <v>0</v>
      </c>
      <c r="W1894" s="12">
        <v>0</v>
      </c>
      <c r="X1894" s="12">
        <v>0</v>
      </c>
      <c r="Y1894" s="6" t="s">
        <v>1701</v>
      </c>
      <c r="Z1894" s="6" t="s">
        <v>62</v>
      </c>
      <c r="AA1894" s="9" t="s">
        <v>49</v>
      </c>
      <c r="AB1894" s="9" t="s">
        <v>49</v>
      </c>
      <c r="AC1894" s="9" t="s">
        <v>49</v>
      </c>
      <c r="AD1894" s="9" t="s">
        <v>49</v>
      </c>
      <c r="AE1894" s="9" t="s">
        <v>49</v>
      </c>
      <c r="AG1894" s="10">
        <f>VLOOKUP(B1894,[1]NPRS!$A$29:$O$1904,10,FALSE)</f>
        <v>0</v>
      </c>
      <c r="AI1894" s="6" t="str">
        <f>IF(VLOOKUP(B1894,'[1]intensive 2019'!$A$2:$E$145,1,TRUE)=B1894,"Y","N")</f>
        <v>N</v>
      </c>
      <c r="AJ1894" s="6" t="s">
        <v>50</v>
      </c>
      <c r="AL1894" s="6" t="s">
        <v>50</v>
      </c>
      <c r="AM1894" s="6" t="s">
        <v>50</v>
      </c>
      <c r="AN1894" s="6" t="s">
        <v>50</v>
      </c>
      <c r="AO1894" s="6" t="str">
        <f>IF(VLOOKUP(B1894,[1]Roadside!$B$2:$D$186,1,FALSE)=B1894,"Y","N")</f>
        <v>Y</v>
      </c>
      <c r="AP1894" s="6" t="s">
        <v>50</v>
      </c>
    </row>
    <row r="1895" spans="1:42">
      <c r="A1895" s="5">
        <v>1894</v>
      </c>
      <c r="B1895" s="5" t="s">
        <v>1693</v>
      </c>
      <c r="C1895" s="6" t="str">
        <f>IF(VLOOKUP(B1895,'[1]Current Slope List'!$A$29:$M$1904,1,FALSE)=B1895,"Y","N")</f>
        <v>Y</v>
      </c>
      <c r="D1895" s="5" t="str">
        <f>VLOOKUP(B1895,'[1]Current Slope List'!$A$29:$M$1904,2,FALSE)</f>
        <v>11SE-A/C277</v>
      </c>
      <c r="E1895" s="5">
        <f>VLOOKUP(B1895,'[1]Current Slope List'!$A$29:$M$1904,3,FALSE)</f>
        <v>2</v>
      </c>
      <c r="F1895" s="6">
        <f t="shared" si="58"/>
        <v>2</v>
      </c>
      <c r="G1895" s="6" t="str">
        <f>VLOOKUP(B1895,'[1]Current Slope List'!$A$29:$M$1904,4,FALSE)</f>
        <v>E</v>
      </c>
      <c r="H1895" s="6" t="str">
        <f>VLOOKUP(B1895,'[1]Current Slope List'!$A$29:$M$1904,5,FALSE)</f>
        <v>NP&amp;CB</v>
      </c>
      <c r="K1895" s="6" t="str">
        <f>VLOOKUP(B1895,'[1]Current Slope List'!$A$29:$M$1904,11,FALSE)</f>
        <v>NorthPoint</v>
      </c>
      <c r="L1895" s="5" t="s">
        <v>3345</v>
      </c>
      <c r="M1895" s="5" t="s">
        <v>3346</v>
      </c>
      <c r="O1895" s="7" t="s">
        <v>46</v>
      </c>
      <c r="P1895" s="7">
        <v>35</v>
      </c>
      <c r="Q1895" s="7">
        <v>20</v>
      </c>
      <c r="R1895" s="7">
        <v>45</v>
      </c>
      <c r="S1895" s="7">
        <f t="shared" si="59"/>
        <v>900</v>
      </c>
      <c r="T1895" s="12">
        <v>0</v>
      </c>
      <c r="U1895" s="12">
        <v>1</v>
      </c>
      <c r="V1895" s="12">
        <v>0</v>
      </c>
      <c r="W1895" s="12">
        <v>0</v>
      </c>
      <c r="X1895" s="12">
        <v>0</v>
      </c>
      <c r="Y1895" s="6" t="s">
        <v>61</v>
      </c>
      <c r="Z1895" s="6" t="s">
        <v>62</v>
      </c>
      <c r="AA1895" s="9" t="s">
        <v>49</v>
      </c>
      <c r="AB1895" s="9" t="s">
        <v>49</v>
      </c>
      <c r="AC1895" s="9" t="s">
        <v>49</v>
      </c>
      <c r="AD1895" s="9" t="s">
        <v>49</v>
      </c>
      <c r="AE1895" s="9" t="s">
        <v>49</v>
      </c>
      <c r="AG1895" s="10">
        <f>VLOOKUP(B1895,[1]NPRS!$A$29:$O$1904,10,FALSE)</f>
        <v>0</v>
      </c>
      <c r="AI1895" s="6" t="str">
        <f>IF(VLOOKUP(B1895,'[1]intensive 2019'!$A$2:$E$145,1,TRUE)=B1895,"Y","N")</f>
        <v>N</v>
      </c>
      <c r="AJ1895" s="6" t="str">
        <f>IF(VLOOKUP(B1895,[1]PWI!$A$2:$B$239,1,FALSE)=B1895,"Y","N")</f>
        <v>Y</v>
      </c>
      <c r="AK1895" s="5">
        <v>0</v>
      </c>
      <c r="AL1895" s="6" t="s">
        <v>50</v>
      </c>
      <c r="AM1895" s="6" t="s">
        <v>50</v>
      </c>
      <c r="AN1895" s="6" t="s">
        <v>50</v>
      </c>
      <c r="AO1895" s="6" t="s">
        <v>50</v>
      </c>
      <c r="AP1895" s="6" t="s">
        <v>50</v>
      </c>
    </row>
    <row r="1896" spans="1:42" hidden="1">
      <c r="A1896" s="5">
        <v>1895</v>
      </c>
      <c r="B1896" s="5" t="s">
        <v>3347</v>
      </c>
      <c r="C1896" s="6" t="str">
        <f>IF(VLOOKUP(B1896,'[1]Current Slope List'!$A$29:$M$1904,1,FALSE)=B1896,"Y","N")</f>
        <v>Y</v>
      </c>
      <c r="D1896" s="5" t="str">
        <f>VLOOKUP(B1896,'[1]Current Slope List'!$A$29:$M$1904,2,FALSE)</f>
        <v>10SW-D/ND10</v>
      </c>
      <c r="E1896" s="5">
        <f>VLOOKUP(B1896,'[1]Current Slope List'!$A$29:$M$1904,3,FALSE)</f>
        <v>0</v>
      </c>
      <c r="F1896" s="6" t="str">
        <f t="shared" si="58"/>
        <v>WHOLE</v>
      </c>
      <c r="G1896" s="6" t="str">
        <f>VLOOKUP(B1896,'[1]Current Slope List'!$A$29:$M$1904,4,FALSE)</f>
        <v>E</v>
      </c>
      <c r="H1896" s="6" t="str">
        <f>VLOOKUP(B1896,'[1]Current Slope List'!$A$29:$M$1904,5,FALSE)</f>
        <v>SKW&amp;Is-S</v>
      </c>
      <c r="K1896" s="6">
        <f>VLOOKUP(B1896,'[1]Current Slope List'!$A$29:$M$1904,11,FALSE)</f>
        <v>0</v>
      </c>
      <c r="L1896" s="5" t="s">
        <v>1056</v>
      </c>
      <c r="M1896" s="5" t="s">
        <v>1057</v>
      </c>
      <c r="O1896" s="7" t="s">
        <v>49</v>
      </c>
      <c r="P1896" s="6" t="s">
        <v>49</v>
      </c>
      <c r="Q1896" s="6" t="s">
        <v>49</v>
      </c>
      <c r="R1896" s="6" t="s">
        <v>49</v>
      </c>
      <c r="S1896" s="6" t="s">
        <v>49</v>
      </c>
      <c r="T1896" s="6" t="s">
        <v>49</v>
      </c>
      <c r="U1896" s="6" t="s">
        <v>49</v>
      </c>
      <c r="V1896" s="6" t="s">
        <v>49</v>
      </c>
      <c r="W1896" s="6" t="s">
        <v>49</v>
      </c>
      <c r="X1896" s="6" t="s">
        <v>49</v>
      </c>
      <c r="Y1896" s="6" t="s">
        <v>49</v>
      </c>
      <c r="Z1896" s="6" t="s">
        <v>49</v>
      </c>
      <c r="AA1896" s="9" t="s">
        <v>49</v>
      </c>
      <c r="AB1896" s="9" t="s">
        <v>49</v>
      </c>
      <c r="AC1896" s="9" t="s">
        <v>49</v>
      </c>
      <c r="AD1896" s="9" t="s">
        <v>49</v>
      </c>
      <c r="AE1896" s="9" t="s">
        <v>49</v>
      </c>
      <c r="AG1896" s="10">
        <f>VLOOKUP(B1896,[1]NPRS!$A$29:$O$1904,10,FALSE)</f>
        <v>0</v>
      </c>
      <c r="AI1896" s="6" t="str">
        <f>IF(VLOOKUP(B1896,'[1]intensive 2019'!$A$2:$E$145,1,TRUE)=B1896,"Y","N")</f>
        <v>N</v>
      </c>
      <c r="AJ1896" s="6" t="s">
        <v>50</v>
      </c>
      <c r="AL1896" s="6" t="s">
        <v>50</v>
      </c>
      <c r="AM1896" s="6" t="s">
        <v>50</v>
      </c>
      <c r="AN1896" s="6" t="s">
        <v>50</v>
      </c>
      <c r="AO1896" s="6" t="s">
        <v>50</v>
      </c>
      <c r="AP1896" s="6" t="s">
        <v>50</v>
      </c>
    </row>
    <row r="1897" spans="1:42" hidden="1">
      <c r="A1897" s="5">
        <v>1896</v>
      </c>
      <c r="B1897" s="5" t="s">
        <v>3348</v>
      </c>
      <c r="C1897" s="6" t="str">
        <f>IF(VLOOKUP(B1897,'[1]Current Slope List'!$A$29:$M$1904,1,FALSE)=B1897,"Y","N")</f>
        <v>Y</v>
      </c>
      <c r="D1897" s="5" t="str">
        <f>VLOOKUP(B1897,'[1]Current Slope List'!$A$29:$M$1904,2,FALSE)</f>
        <v>10SW-D/ND11</v>
      </c>
      <c r="E1897" s="5">
        <f>VLOOKUP(B1897,'[1]Current Slope List'!$A$29:$M$1904,3,FALSE)</f>
        <v>0</v>
      </c>
      <c r="F1897" s="6" t="str">
        <f t="shared" si="58"/>
        <v>WHOLE</v>
      </c>
      <c r="G1897" s="6" t="str">
        <f>VLOOKUP(B1897,'[1]Current Slope List'!$A$29:$M$1904,4,FALSE)</f>
        <v>E</v>
      </c>
      <c r="H1897" s="6" t="str">
        <f>VLOOKUP(B1897,'[1]Current Slope List'!$A$29:$M$1904,5,FALSE)</f>
        <v>SKW&amp;Is-S</v>
      </c>
      <c r="K1897" s="6">
        <f>VLOOKUP(B1897,'[1]Current Slope List'!$A$29:$M$1904,11,FALSE)</f>
        <v>0</v>
      </c>
      <c r="L1897" s="5" t="s">
        <v>1056</v>
      </c>
      <c r="M1897" s="5" t="s">
        <v>1057</v>
      </c>
      <c r="O1897" s="7" t="s">
        <v>49</v>
      </c>
      <c r="P1897" s="6" t="s">
        <v>49</v>
      </c>
      <c r="Q1897" s="6" t="s">
        <v>49</v>
      </c>
      <c r="R1897" s="6" t="s">
        <v>49</v>
      </c>
      <c r="S1897" s="6" t="s">
        <v>49</v>
      </c>
      <c r="T1897" s="6" t="s">
        <v>49</v>
      </c>
      <c r="U1897" s="6" t="s">
        <v>49</v>
      </c>
      <c r="V1897" s="6" t="s">
        <v>49</v>
      </c>
      <c r="W1897" s="6" t="s">
        <v>49</v>
      </c>
      <c r="X1897" s="6" t="s">
        <v>49</v>
      </c>
      <c r="Y1897" s="6" t="s">
        <v>49</v>
      </c>
      <c r="Z1897" s="6" t="s">
        <v>49</v>
      </c>
      <c r="AA1897" s="9" t="s">
        <v>49</v>
      </c>
      <c r="AB1897" s="9" t="s">
        <v>49</v>
      </c>
      <c r="AC1897" s="9" t="s">
        <v>49</v>
      </c>
      <c r="AD1897" s="9" t="s">
        <v>49</v>
      </c>
      <c r="AE1897" s="9" t="s">
        <v>49</v>
      </c>
      <c r="AG1897" s="10">
        <f>VLOOKUP(B1897,[1]NPRS!$A$29:$O$1904,10,FALSE)</f>
        <v>0</v>
      </c>
      <c r="AI1897" s="6" t="str">
        <f>IF(VLOOKUP(B1897,'[1]intensive 2019'!$A$2:$E$145,1,TRUE)=B1897,"Y","N")</f>
        <v>N</v>
      </c>
      <c r="AJ1897" s="6" t="s">
        <v>50</v>
      </c>
      <c r="AL1897" s="6" t="s">
        <v>50</v>
      </c>
      <c r="AM1897" s="6" t="s">
        <v>50</v>
      </c>
      <c r="AN1897" s="6" t="s">
        <v>50</v>
      </c>
      <c r="AO1897" s="6" t="s">
        <v>50</v>
      </c>
      <c r="AP1897" s="6" t="s">
        <v>50</v>
      </c>
    </row>
    <row r="1898" spans="1:42" hidden="1">
      <c r="A1898" s="5">
        <v>1897</v>
      </c>
      <c r="B1898" s="5" t="s">
        <v>3349</v>
      </c>
      <c r="C1898" s="6" t="str">
        <f>IF(VLOOKUP(B1898,'[1]Current Slope List'!$A$29:$M$1904,1,FALSE)=B1898,"Y","N")</f>
        <v>Y</v>
      </c>
      <c r="D1898" s="5" t="str">
        <f>VLOOKUP(B1898,'[1]Current Slope List'!$A$29:$M$1904,2,FALSE)</f>
        <v>10SW-D/ND12</v>
      </c>
      <c r="E1898" s="5">
        <f>VLOOKUP(B1898,'[1]Current Slope List'!$A$29:$M$1904,3,FALSE)</f>
        <v>0</v>
      </c>
      <c r="F1898" s="6" t="str">
        <f t="shared" si="58"/>
        <v>WHOLE</v>
      </c>
      <c r="G1898" s="6" t="str">
        <f>VLOOKUP(B1898,'[1]Current Slope List'!$A$29:$M$1904,4,FALSE)</f>
        <v>E</v>
      </c>
      <c r="H1898" s="6" t="str">
        <f>VLOOKUP(B1898,'[1]Current Slope List'!$A$29:$M$1904,5,FALSE)</f>
        <v>SKW&amp;Is-S</v>
      </c>
      <c r="K1898" s="6">
        <f>VLOOKUP(B1898,'[1]Current Slope List'!$A$29:$M$1904,11,FALSE)</f>
        <v>0</v>
      </c>
      <c r="L1898" s="5" t="s">
        <v>1056</v>
      </c>
      <c r="M1898" s="5" t="s">
        <v>1057</v>
      </c>
      <c r="O1898" s="7" t="s">
        <v>49</v>
      </c>
      <c r="P1898" s="6" t="s">
        <v>49</v>
      </c>
      <c r="Q1898" s="6" t="s">
        <v>49</v>
      </c>
      <c r="R1898" s="6" t="s">
        <v>49</v>
      </c>
      <c r="S1898" s="6" t="s">
        <v>49</v>
      </c>
      <c r="T1898" s="6" t="s">
        <v>49</v>
      </c>
      <c r="U1898" s="6" t="s">
        <v>49</v>
      </c>
      <c r="V1898" s="6" t="s">
        <v>49</v>
      </c>
      <c r="W1898" s="6" t="s">
        <v>49</v>
      </c>
      <c r="X1898" s="6" t="s">
        <v>49</v>
      </c>
      <c r="Y1898" s="6" t="s">
        <v>49</v>
      </c>
      <c r="Z1898" s="6" t="s">
        <v>49</v>
      </c>
      <c r="AA1898" s="9" t="s">
        <v>49</v>
      </c>
      <c r="AB1898" s="9" t="s">
        <v>49</v>
      </c>
      <c r="AC1898" s="9" t="s">
        <v>49</v>
      </c>
      <c r="AD1898" s="9" t="s">
        <v>49</v>
      </c>
      <c r="AE1898" s="9" t="s">
        <v>49</v>
      </c>
      <c r="AG1898" s="10">
        <f>VLOOKUP(B1898,[1]NPRS!$A$29:$O$1904,10,FALSE)</f>
        <v>0</v>
      </c>
      <c r="AI1898" s="6" t="str">
        <f>IF(VLOOKUP(B1898,'[1]intensive 2019'!$A$2:$E$145,1,TRUE)=B1898,"Y","N")</f>
        <v>N</v>
      </c>
      <c r="AJ1898" s="6" t="s">
        <v>50</v>
      </c>
      <c r="AL1898" s="6" t="s">
        <v>50</v>
      </c>
      <c r="AM1898" s="6" t="s">
        <v>50</v>
      </c>
      <c r="AN1898" s="6" t="s">
        <v>50</v>
      </c>
      <c r="AO1898" s="6" t="s">
        <v>50</v>
      </c>
      <c r="AP1898" s="6" t="s">
        <v>50</v>
      </c>
    </row>
    <row r="1899" spans="1:42" hidden="1">
      <c r="A1899" s="5">
        <v>1898</v>
      </c>
      <c r="B1899" s="5" t="s">
        <v>3350</v>
      </c>
      <c r="C1899" s="6" t="str">
        <f>IF(VLOOKUP(B1899,'[1]Current Slope List'!$A$29:$M$1904,1,FALSE)=B1899,"Y","N")</f>
        <v>Y</v>
      </c>
      <c r="D1899" s="5" t="str">
        <f>VLOOKUP(B1899,'[1]Current Slope List'!$A$29:$M$1904,2,FALSE)</f>
        <v>10SW-D/ND13</v>
      </c>
      <c r="E1899" s="5">
        <f>VLOOKUP(B1899,'[1]Current Slope List'!$A$29:$M$1904,3,FALSE)</f>
        <v>0</v>
      </c>
      <c r="F1899" s="6" t="str">
        <f t="shared" si="58"/>
        <v>WHOLE</v>
      </c>
      <c r="G1899" s="6" t="str">
        <f>VLOOKUP(B1899,'[1]Current Slope List'!$A$29:$M$1904,4,FALSE)</f>
        <v>E</v>
      </c>
      <c r="H1899" s="6" t="str">
        <f>VLOOKUP(B1899,'[1]Current Slope List'!$A$29:$M$1904,5,FALSE)</f>
        <v>SKW&amp;Is-S</v>
      </c>
      <c r="K1899" s="6">
        <f>VLOOKUP(B1899,'[1]Current Slope List'!$A$29:$M$1904,11,FALSE)</f>
        <v>0</v>
      </c>
      <c r="L1899" s="5" t="s">
        <v>1056</v>
      </c>
      <c r="M1899" s="5" t="s">
        <v>1057</v>
      </c>
      <c r="O1899" s="7" t="s">
        <v>49</v>
      </c>
      <c r="P1899" s="6" t="s">
        <v>49</v>
      </c>
      <c r="Q1899" s="6" t="s">
        <v>49</v>
      </c>
      <c r="R1899" s="6" t="s">
        <v>49</v>
      </c>
      <c r="S1899" s="6" t="s">
        <v>49</v>
      </c>
      <c r="T1899" s="6" t="s">
        <v>49</v>
      </c>
      <c r="U1899" s="6" t="s">
        <v>49</v>
      </c>
      <c r="V1899" s="6" t="s">
        <v>49</v>
      </c>
      <c r="W1899" s="6" t="s">
        <v>49</v>
      </c>
      <c r="X1899" s="6" t="s">
        <v>49</v>
      </c>
      <c r="Y1899" s="6" t="s">
        <v>49</v>
      </c>
      <c r="Z1899" s="6" t="s">
        <v>49</v>
      </c>
      <c r="AA1899" s="9" t="s">
        <v>49</v>
      </c>
      <c r="AB1899" s="9" t="s">
        <v>49</v>
      </c>
      <c r="AC1899" s="9" t="s">
        <v>49</v>
      </c>
      <c r="AD1899" s="9" t="s">
        <v>49</v>
      </c>
      <c r="AE1899" s="9" t="s">
        <v>49</v>
      </c>
      <c r="AG1899" s="10">
        <f>VLOOKUP(B1899,[1]NPRS!$A$29:$O$1904,10,FALSE)</f>
        <v>0</v>
      </c>
      <c r="AI1899" s="6" t="str">
        <f>IF(VLOOKUP(B1899,'[1]intensive 2019'!$A$2:$E$145,1,TRUE)=B1899,"Y","N")</f>
        <v>N</v>
      </c>
      <c r="AJ1899" s="6" t="s">
        <v>50</v>
      </c>
      <c r="AL1899" s="6" t="s">
        <v>50</v>
      </c>
      <c r="AM1899" s="6" t="s">
        <v>50</v>
      </c>
      <c r="AN1899" s="6" t="s">
        <v>50</v>
      </c>
      <c r="AO1899" s="6" t="s">
        <v>50</v>
      </c>
      <c r="AP1899" s="6" t="s">
        <v>50</v>
      </c>
    </row>
    <row r="1900" spans="1:42" hidden="1">
      <c r="A1900" s="5">
        <v>1899</v>
      </c>
      <c r="B1900" s="5" t="s">
        <v>3351</v>
      </c>
      <c r="C1900" s="6" t="str">
        <f>IF(VLOOKUP(B1900,'[1]Current Slope List'!$A$29:$M$1904,1,FALSE)=B1900,"Y","N")</f>
        <v>Y</v>
      </c>
      <c r="D1900" s="5" t="str">
        <f>VLOOKUP(B1900,'[1]Current Slope List'!$A$29:$M$1904,2,FALSE)</f>
        <v>10SW-D/ND14</v>
      </c>
      <c r="E1900" s="5">
        <f>VLOOKUP(B1900,'[1]Current Slope List'!$A$29:$M$1904,3,FALSE)</f>
        <v>0</v>
      </c>
      <c r="F1900" s="6" t="str">
        <f t="shared" si="58"/>
        <v>WHOLE</v>
      </c>
      <c r="G1900" s="6" t="str">
        <f>VLOOKUP(B1900,'[1]Current Slope List'!$A$29:$M$1904,4,FALSE)</f>
        <v>E</v>
      </c>
      <c r="H1900" s="6" t="str">
        <f>VLOOKUP(B1900,'[1]Current Slope List'!$A$29:$M$1904,5,FALSE)</f>
        <v>SKW&amp;Is-S</v>
      </c>
      <c r="K1900" s="6">
        <f>VLOOKUP(B1900,'[1]Current Slope List'!$A$29:$M$1904,11,FALSE)</f>
        <v>0</v>
      </c>
      <c r="L1900" s="5" t="s">
        <v>1056</v>
      </c>
      <c r="M1900" s="5" t="s">
        <v>1057</v>
      </c>
      <c r="O1900" s="7" t="s">
        <v>49</v>
      </c>
      <c r="P1900" s="6" t="s">
        <v>49</v>
      </c>
      <c r="Q1900" s="6" t="s">
        <v>49</v>
      </c>
      <c r="R1900" s="6" t="s">
        <v>49</v>
      </c>
      <c r="S1900" s="6" t="s">
        <v>49</v>
      </c>
      <c r="T1900" s="6" t="s">
        <v>49</v>
      </c>
      <c r="U1900" s="6" t="s">
        <v>49</v>
      </c>
      <c r="V1900" s="6" t="s">
        <v>49</v>
      </c>
      <c r="W1900" s="6" t="s">
        <v>49</v>
      </c>
      <c r="X1900" s="6" t="s">
        <v>49</v>
      </c>
      <c r="Y1900" s="6" t="s">
        <v>49</v>
      </c>
      <c r="Z1900" s="6" t="s">
        <v>49</v>
      </c>
      <c r="AA1900" s="9" t="s">
        <v>49</v>
      </c>
      <c r="AB1900" s="9" t="s">
        <v>49</v>
      </c>
      <c r="AC1900" s="9" t="s">
        <v>49</v>
      </c>
      <c r="AD1900" s="9" t="s">
        <v>49</v>
      </c>
      <c r="AE1900" s="9" t="s">
        <v>49</v>
      </c>
      <c r="AG1900" s="10">
        <f>VLOOKUP(B1900,[1]NPRS!$A$29:$O$1904,10,FALSE)</f>
        <v>0</v>
      </c>
      <c r="AI1900" s="6" t="str">
        <f>IF(VLOOKUP(B1900,'[1]intensive 2019'!$A$2:$E$145,1,TRUE)=B1900,"Y","N")</f>
        <v>N</v>
      </c>
      <c r="AJ1900" s="6" t="s">
        <v>50</v>
      </c>
      <c r="AL1900" s="6" t="s">
        <v>50</v>
      </c>
      <c r="AM1900" s="6" t="s">
        <v>50</v>
      </c>
      <c r="AN1900" s="6" t="s">
        <v>50</v>
      </c>
      <c r="AO1900" s="6" t="s">
        <v>50</v>
      </c>
      <c r="AP1900" s="6" t="s">
        <v>50</v>
      </c>
    </row>
    <row r="1901" spans="1:42" hidden="1">
      <c r="A1901" s="5">
        <v>1900</v>
      </c>
      <c r="B1901" s="5" t="s">
        <v>3352</v>
      </c>
      <c r="C1901" s="6" t="str">
        <f>IF(VLOOKUP(B1901,'[1]Current Slope List'!$A$29:$M$1904,1,FALSE)=B1901,"Y","N")</f>
        <v>Y</v>
      </c>
      <c r="D1901" s="5" t="str">
        <f>VLOOKUP(B1901,'[1]Current Slope List'!$A$29:$M$1904,2,FALSE)</f>
        <v>10SW-D/ND6</v>
      </c>
      <c r="E1901" s="5">
        <f>VLOOKUP(B1901,'[1]Current Slope List'!$A$29:$M$1904,3,FALSE)</f>
        <v>0</v>
      </c>
      <c r="F1901" s="6" t="str">
        <f t="shared" si="58"/>
        <v>WHOLE</v>
      </c>
      <c r="G1901" s="6" t="str">
        <f>VLOOKUP(B1901,'[1]Current Slope List'!$A$29:$M$1904,4,FALSE)</f>
        <v>E</v>
      </c>
      <c r="H1901" s="6" t="str">
        <f>VLOOKUP(B1901,'[1]Current Slope List'!$A$29:$M$1904,5,FALSE)</f>
        <v>SKW&amp;Is-S</v>
      </c>
      <c r="K1901" s="6">
        <f>VLOOKUP(B1901,'[1]Current Slope List'!$A$29:$M$1904,11,FALSE)</f>
        <v>0</v>
      </c>
      <c r="L1901" s="5" t="s">
        <v>1056</v>
      </c>
      <c r="M1901" s="5" t="s">
        <v>1057</v>
      </c>
      <c r="O1901" s="7" t="s">
        <v>49</v>
      </c>
      <c r="P1901" s="6" t="s">
        <v>49</v>
      </c>
      <c r="Q1901" s="6" t="s">
        <v>49</v>
      </c>
      <c r="R1901" s="6" t="s">
        <v>49</v>
      </c>
      <c r="S1901" s="6" t="s">
        <v>49</v>
      </c>
      <c r="T1901" s="6" t="s">
        <v>49</v>
      </c>
      <c r="U1901" s="6" t="s">
        <v>49</v>
      </c>
      <c r="V1901" s="6" t="s">
        <v>49</v>
      </c>
      <c r="W1901" s="6" t="s">
        <v>49</v>
      </c>
      <c r="X1901" s="6" t="s">
        <v>49</v>
      </c>
      <c r="Y1901" s="6" t="s">
        <v>49</v>
      </c>
      <c r="Z1901" s="6" t="s">
        <v>49</v>
      </c>
      <c r="AA1901" s="9" t="s">
        <v>49</v>
      </c>
      <c r="AB1901" s="9" t="s">
        <v>49</v>
      </c>
      <c r="AC1901" s="9" t="s">
        <v>49</v>
      </c>
      <c r="AD1901" s="9" t="s">
        <v>49</v>
      </c>
      <c r="AE1901" s="9" t="s">
        <v>49</v>
      </c>
      <c r="AG1901" s="10">
        <f>VLOOKUP(B1901,[1]NPRS!$A$29:$O$1904,10,FALSE)</f>
        <v>0</v>
      </c>
      <c r="AI1901" s="6" t="str">
        <f>IF(VLOOKUP(B1901,'[1]intensive 2019'!$A$2:$E$145,1,TRUE)=B1901,"Y","N")</f>
        <v>N</v>
      </c>
      <c r="AJ1901" s="6" t="s">
        <v>50</v>
      </c>
      <c r="AL1901" s="6" t="s">
        <v>50</v>
      </c>
      <c r="AM1901" s="6" t="s">
        <v>50</v>
      </c>
      <c r="AN1901" s="6" t="s">
        <v>50</v>
      </c>
      <c r="AO1901" s="6" t="s">
        <v>50</v>
      </c>
      <c r="AP1901" s="6" t="s">
        <v>50</v>
      </c>
    </row>
    <row r="1902" spans="1:42" hidden="1">
      <c r="A1902" s="5">
        <v>1901</v>
      </c>
      <c r="B1902" s="5" t="s">
        <v>3353</v>
      </c>
      <c r="C1902" s="6" t="str">
        <f>IF(VLOOKUP(B1902,'[1]Current Slope List'!$A$29:$M$1904,1,FALSE)=B1902,"Y","N")</f>
        <v>Y</v>
      </c>
      <c r="D1902" s="5" t="str">
        <f>VLOOKUP(B1902,'[1]Current Slope List'!$A$29:$M$1904,2,FALSE)</f>
        <v>10SW-D/ND7</v>
      </c>
      <c r="E1902" s="5">
        <f>VLOOKUP(B1902,'[1]Current Slope List'!$A$29:$M$1904,3,FALSE)</f>
        <v>0</v>
      </c>
      <c r="F1902" s="6" t="str">
        <f t="shared" si="58"/>
        <v>WHOLE</v>
      </c>
      <c r="G1902" s="6" t="str">
        <f>VLOOKUP(B1902,'[1]Current Slope List'!$A$29:$M$1904,4,FALSE)</f>
        <v>E</v>
      </c>
      <c r="H1902" s="6" t="str">
        <f>VLOOKUP(B1902,'[1]Current Slope List'!$A$29:$M$1904,5,FALSE)</f>
        <v>SKW&amp;Is-S</v>
      </c>
      <c r="K1902" s="6">
        <f>VLOOKUP(B1902,'[1]Current Slope List'!$A$29:$M$1904,11,FALSE)</f>
        <v>0</v>
      </c>
      <c r="L1902" s="5" t="s">
        <v>1056</v>
      </c>
      <c r="M1902" s="5" t="s">
        <v>1057</v>
      </c>
      <c r="O1902" s="7" t="s">
        <v>49</v>
      </c>
      <c r="P1902" s="6" t="s">
        <v>49</v>
      </c>
      <c r="Q1902" s="6" t="s">
        <v>49</v>
      </c>
      <c r="R1902" s="6" t="s">
        <v>49</v>
      </c>
      <c r="S1902" s="6" t="s">
        <v>49</v>
      </c>
      <c r="T1902" s="6" t="s">
        <v>49</v>
      </c>
      <c r="U1902" s="6" t="s">
        <v>49</v>
      </c>
      <c r="V1902" s="6" t="s">
        <v>49</v>
      </c>
      <c r="W1902" s="6" t="s">
        <v>49</v>
      </c>
      <c r="X1902" s="6" t="s">
        <v>49</v>
      </c>
      <c r="Y1902" s="6" t="s">
        <v>49</v>
      </c>
      <c r="Z1902" s="6" t="s">
        <v>49</v>
      </c>
      <c r="AA1902" s="9" t="s">
        <v>49</v>
      </c>
      <c r="AB1902" s="9" t="s">
        <v>49</v>
      </c>
      <c r="AC1902" s="9" t="s">
        <v>49</v>
      </c>
      <c r="AD1902" s="9" t="s">
        <v>49</v>
      </c>
      <c r="AE1902" s="9" t="s">
        <v>49</v>
      </c>
      <c r="AG1902" s="10">
        <f>VLOOKUP(B1902,[1]NPRS!$A$29:$O$1904,10,FALSE)</f>
        <v>0</v>
      </c>
      <c r="AI1902" s="6" t="str">
        <f>IF(VLOOKUP(B1902,'[1]intensive 2019'!$A$2:$E$145,1,TRUE)=B1902,"Y","N")</f>
        <v>N</v>
      </c>
      <c r="AJ1902" s="6" t="s">
        <v>50</v>
      </c>
      <c r="AL1902" s="6" t="s">
        <v>50</v>
      </c>
      <c r="AM1902" s="6" t="s">
        <v>50</v>
      </c>
      <c r="AN1902" s="6" t="s">
        <v>50</v>
      </c>
      <c r="AO1902" s="6" t="s">
        <v>50</v>
      </c>
      <c r="AP1902" s="6" t="s">
        <v>50</v>
      </c>
    </row>
    <row r="1903" spans="1:42" hidden="1">
      <c r="A1903" s="5">
        <v>1902</v>
      </c>
      <c r="B1903" s="5" t="s">
        <v>3354</v>
      </c>
      <c r="C1903" s="6" t="str">
        <f>IF(VLOOKUP(B1903,'[1]Current Slope List'!$A$29:$M$1904,1,FALSE)=B1903,"Y","N")</f>
        <v>Y</v>
      </c>
      <c r="D1903" s="5" t="str">
        <f>VLOOKUP(B1903,'[1]Current Slope List'!$A$29:$M$1904,2,FALSE)</f>
        <v>10SW-D/ND8</v>
      </c>
      <c r="E1903" s="5">
        <f>VLOOKUP(B1903,'[1]Current Slope List'!$A$29:$M$1904,3,FALSE)</f>
        <v>0</v>
      </c>
      <c r="F1903" s="6" t="str">
        <f t="shared" si="58"/>
        <v>WHOLE</v>
      </c>
      <c r="G1903" s="6" t="str">
        <f>VLOOKUP(B1903,'[1]Current Slope List'!$A$29:$M$1904,4,FALSE)</f>
        <v>E</v>
      </c>
      <c r="H1903" s="6" t="str">
        <f>VLOOKUP(B1903,'[1]Current Slope List'!$A$29:$M$1904,5,FALSE)</f>
        <v>SKW&amp;Is-S</v>
      </c>
      <c r="K1903" s="6">
        <f>VLOOKUP(B1903,'[1]Current Slope List'!$A$29:$M$1904,11,FALSE)</f>
        <v>0</v>
      </c>
      <c r="L1903" s="5" t="s">
        <v>1056</v>
      </c>
      <c r="M1903" s="5" t="s">
        <v>1057</v>
      </c>
      <c r="O1903" s="7" t="s">
        <v>49</v>
      </c>
      <c r="P1903" s="6" t="s">
        <v>49</v>
      </c>
      <c r="Q1903" s="6" t="s">
        <v>49</v>
      </c>
      <c r="R1903" s="6" t="s">
        <v>49</v>
      </c>
      <c r="S1903" s="6" t="s">
        <v>49</v>
      </c>
      <c r="T1903" s="6" t="s">
        <v>49</v>
      </c>
      <c r="U1903" s="6" t="s">
        <v>49</v>
      </c>
      <c r="V1903" s="6" t="s">
        <v>49</v>
      </c>
      <c r="W1903" s="6" t="s">
        <v>49</v>
      </c>
      <c r="X1903" s="6" t="s">
        <v>49</v>
      </c>
      <c r="Y1903" s="6" t="s">
        <v>49</v>
      </c>
      <c r="Z1903" s="6" t="s">
        <v>49</v>
      </c>
      <c r="AA1903" s="9" t="s">
        <v>49</v>
      </c>
      <c r="AB1903" s="9" t="s">
        <v>49</v>
      </c>
      <c r="AC1903" s="9" t="s">
        <v>49</v>
      </c>
      <c r="AD1903" s="9" t="s">
        <v>49</v>
      </c>
      <c r="AE1903" s="9" t="s">
        <v>49</v>
      </c>
      <c r="AG1903" s="10">
        <f>VLOOKUP(B1903,[1]NPRS!$A$29:$O$1904,10,FALSE)</f>
        <v>0</v>
      </c>
      <c r="AI1903" s="6" t="str">
        <f>IF(VLOOKUP(B1903,'[1]intensive 2019'!$A$2:$E$145,1,TRUE)=B1903,"Y","N")</f>
        <v>N</v>
      </c>
      <c r="AJ1903" s="6" t="s">
        <v>50</v>
      </c>
      <c r="AL1903" s="6" t="s">
        <v>50</v>
      </c>
      <c r="AM1903" s="6" t="s">
        <v>50</v>
      </c>
      <c r="AN1903" s="6" t="s">
        <v>50</v>
      </c>
      <c r="AO1903" s="6" t="s">
        <v>50</v>
      </c>
      <c r="AP1903" s="6" t="s">
        <v>50</v>
      </c>
    </row>
    <row r="1904" spans="1:42" hidden="1">
      <c r="A1904" s="5">
        <v>1903</v>
      </c>
      <c r="B1904" s="5" t="s">
        <v>3355</v>
      </c>
      <c r="C1904" s="6" t="str">
        <f>IF(VLOOKUP(B1904,'[1]Current Slope List'!$A$29:$M$1904,1,FALSE)=B1904,"Y","N")</f>
        <v>Y</v>
      </c>
      <c r="D1904" s="5" t="str">
        <f>VLOOKUP(B1904,'[1]Current Slope List'!$A$29:$M$1904,2,FALSE)</f>
        <v>10SW-D/ND9</v>
      </c>
      <c r="E1904" s="5">
        <f>VLOOKUP(B1904,'[1]Current Slope List'!$A$29:$M$1904,3,FALSE)</f>
        <v>0</v>
      </c>
      <c r="F1904" s="6" t="str">
        <f t="shared" si="58"/>
        <v>WHOLE</v>
      </c>
      <c r="G1904" s="6" t="str">
        <f>VLOOKUP(B1904,'[1]Current Slope List'!$A$29:$M$1904,4,FALSE)</f>
        <v>E</v>
      </c>
      <c r="H1904" s="6" t="str">
        <f>VLOOKUP(B1904,'[1]Current Slope List'!$A$29:$M$1904,5,FALSE)</f>
        <v>SKW&amp;Is-S</v>
      </c>
      <c r="K1904" s="6">
        <f>VLOOKUP(B1904,'[1]Current Slope List'!$A$29:$M$1904,11,FALSE)</f>
        <v>0</v>
      </c>
      <c r="L1904" s="5" t="s">
        <v>1056</v>
      </c>
      <c r="M1904" s="5" t="s">
        <v>1057</v>
      </c>
      <c r="O1904" s="7" t="s">
        <v>49</v>
      </c>
      <c r="P1904" s="6" t="s">
        <v>49</v>
      </c>
      <c r="Q1904" s="6" t="s">
        <v>49</v>
      </c>
      <c r="R1904" s="6" t="s">
        <v>49</v>
      </c>
      <c r="S1904" s="6" t="s">
        <v>49</v>
      </c>
      <c r="T1904" s="6" t="s">
        <v>49</v>
      </c>
      <c r="U1904" s="6" t="s">
        <v>49</v>
      </c>
      <c r="V1904" s="6" t="s">
        <v>49</v>
      </c>
      <c r="W1904" s="6" t="s">
        <v>49</v>
      </c>
      <c r="X1904" s="6" t="s">
        <v>49</v>
      </c>
      <c r="Y1904" s="6" t="s">
        <v>49</v>
      </c>
      <c r="Z1904" s="6" t="s">
        <v>49</v>
      </c>
      <c r="AA1904" s="9" t="s">
        <v>49</v>
      </c>
      <c r="AB1904" s="9" t="s">
        <v>49</v>
      </c>
      <c r="AC1904" s="9" t="s">
        <v>49</v>
      </c>
      <c r="AD1904" s="9" t="s">
        <v>49</v>
      </c>
      <c r="AE1904" s="9" t="s">
        <v>49</v>
      </c>
      <c r="AG1904" s="10">
        <f>VLOOKUP(B1904,[1]NPRS!$A$29:$O$1904,10,FALSE)</f>
        <v>0</v>
      </c>
      <c r="AI1904" s="6" t="str">
        <f>IF(VLOOKUP(B1904,'[1]intensive 2019'!$A$2:$E$145,1,TRUE)=B1904,"Y","N")</f>
        <v>N</v>
      </c>
      <c r="AJ1904" s="6" t="s">
        <v>50</v>
      </c>
      <c r="AL1904" s="6" t="s">
        <v>50</v>
      </c>
      <c r="AM1904" s="6" t="s">
        <v>50</v>
      </c>
      <c r="AN1904" s="6" t="s">
        <v>50</v>
      </c>
      <c r="AO1904" s="6" t="s">
        <v>50</v>
      </c>
      <c r="AP1904" s="6" t="s">
        <v>50</v>
      </c>
    </row>
  </sheetData>
  <autoFilter ref="A1:AP1904" xr:uid="{926B3436-0AF1-4CD4-AB10-C00F1B54CF34}">
    <filterColumn colId="3">
      <filters>
        <filter val="10NW-A/C1"/>
        <filter val="10SE-A/F3"/>
        <filter val="10SE-A/F4"/>
        <filter val="10SE-B/C1"/>
        <filter val="10SE-B/C12"/>
        <filter val="10SE-B/C14"/>
        <filter val="10SE-B/C3"/>
        <filter val="10SE-B/C4"/>
        <filter val="10SE-B/C5"/>
        <filter val="10SE-B/C6"/>
        <filter val="10SE-B/C7"/>
        <filter val="10SE-B/C8"/>
        <filter val="10SE-B/C9"/>
        <filter val="10SE-B/CR10"/>
        <filter val="10SE-B/CR2"/>
        <filter val="10SE-B/F1"/>
        <filter val="10SE-B/F3"/>
        <filter val="10SE-B/F4"/>
        <filter val="10SE-B/R1"/>
        <filter val="10SE-B/R2"/>
        <filter val="10SW-B/CR70"/>
        <filter val="10SW-B/F118"/>
        <filter val="10SW-B/FR1"/>
        <filter val="10SW-B/FR5"/>
        <filter val="10SW-B/R70"/>
        <filter val="10SW-D/C10"/>
        <filter val="10SW-D/C102"/>
        <filter val="10SW-D/C104"/>
        <filter val="10SW-D/C106"/>
        <filter val="10SW-D/C107"/>
        <filter val="10SW-D/C108"/>
        <filter val="10SW-D/C109"/>
        <filter val="10SW-D/C11"/>
        <filter val="10SW-D/C110"/>
        <filter val="10SW-D/C111"/>
        <filter val="10SW-D/C112"/>
        <filter val="10SW-D/C113"/>
        <filter val="10SW-D/C114"/>
        <filter val="10SW-D/C115"/>
        <filter val="10SW-D/C13"/>
        <filter val="10SW-D/C133"/>
        <filter val="10SW-D/C139"/>
        <filter val="10SW-D/C14"/>
        <filter val="10SW-D/C140"/>
        <filter val="10SW-D/C141"/>
        <filter val="10SW-D/C15"/>
        <filter val="10SW-D/C16"/>
        <filter val="10SW-D/C17"/>
        <filter val="10SW-D/C18"/>
        <filter val="10SW-D/C19"/>
        <filter val="10SW-D/C2"/>
        <filter val="10SW-D/C20"/>
        <filter val="10SW-D/C21"/>
        <filter val="10SW-D/C22"/>
        <filter val="10SW-D/C23"/>
        <filter val="10SW-D/C24"/>
        <filter val="10SW-D/C25"/>
        <filter val="10SW-D/C26"/>
        <filter val="10SW-D/C27"/>
        <filter val="10SW-D/C28"/>
        <filter val="10SW-D/C29"/>
        <filter val="10SW-D/C30"/>
        <filter val="10SW-D/C31"/>
        <filter val="10SW-D/C32"/>
        <filter val="10SW-D/C33"/>
        <filter val="10SW-D/C34"/>
        <filter val="10SW-D/C35"/>
        <filter val="10SW-D/C36"/>
        <filter val="10SW-D/C38"/>
        <filter val="10SW-D/C39"/>
        <filter val="10SW-D/C4"/>
        <filter val="10SW-D/C40"/>
        <filter val="10SW-D/C41"/>
        <filter val="10SW-D/C42"/>
        <filter val="10SW-D/C43"/>
        <filter val="10SW-D/C44"/>
        <filter val="10SW-D/C45"/>
        <filter val="10SW-D/C46"/>
        <filter val="10SW-D/C47"/>
        <filter val="10SW-D/C48"/>
        <filter val="10SW-D/C49"/>
        <filter val="10SW-D/C5"/>
        <filter val="10SW-D/C50"/>
        <filter val="10SW-D/C51"/>
        <filter val="10SW-D/C53"/>
        <filter val="10SW-D/C54"/>
        <filter val="10SW-D/C55"/>
        <filter val="10SW-D/C56"/>
        <filter val="10SW-D/C57"/>
        <filter val="10SW-D/C6"/>
        <filter val="10SW-D/C66"/>
        <filter val="10SW-D/C67"/>
        <filter val="10SW-D/C68"/>
        <filter val="10SW-D/C69"/>
        <filter val="10SW-D/C70"/>
        <filter val="10SW-D/C71"/>
        <filter val="10SW-D/C72"/>
        <filter val="10SW-D/C73"/>
        <filter val="10SW-D/C74"/>
        <filter val="10SW-D/C75"/>
        <filter val="10SW-D/C76"/>
        <filter val="10SW-D/C77"/>
        <filter val="10SW-D/C78"/>
        <filter val="10SW-D/C8"/>
        <filter val="10SW-D/C80"/>
        <filter val="10SW-D/C81"/>
        <filter val="10SW-D/C82"/>
        <filter val="10SW-D/C83"/>
        <filter val="10SW-D/C84"/>
        <filter val="10SW-D/C85"/>
        <filter val="10SW-D/C86"/>
        <filter val="10SW-D/C88"/>
        <filter val="10SW-D/C89"/>
        <filter val="10SW-D/C9"/>
        <filter val="10SW-D/C90"/>
        <filter val="10SW-D/C93"/>
        <filter val="10SW-D/C94"/>
        <filter val="10SW-D/C95"/>
        <filter val="10SW-D/C96"/>
        <filter val="10SW-D/C97"/>
        <filter val="10SW-D/C98"/>
        <filter val="10SW-D/C99"/>
        <filter val="10SW-D/CR101"/>
        <filter val="10SW-D/CR142"/>
        <filter val="10SW-D/CR37"/>
        <filter val="10SW-D/CR52"/>
        <filter val="10SW-D/CR58"/>
        <filter val="10SW-D/CR7"/>
        <filter val="10SW-D/DT20"/>
        <filter val="10SW-D/DT7"/>
        <filter val="10SW-D/F10"/>
        <filter val="10SW-D/F11"/>
        <filter val="10SW-D/F12"/>
        <filter val="10SW-D/F13"/>
        <filter val="10SW-D/F15"/>
        <filter val="10SW-D/F16"/>
        <filter val="10SW-D/F18"/>
        <filter val="10SW-D/F20"/>
        <filter val="10SW-D/F21"/>
        <filter val="10SW-D/F22"/>
        <filter val="10SW-D/F24"/>
        <filter val="10SW-D/F26"/>
        <filter val="10SW-D/F27"/>
        <filter val="10SW-D/F29"/>
        <filter val="10SW-D/F3"/>
        <filter val="10SW-D/F30"/>
        <filter val="10SW-D/F32"/>
        <filter val="10SW-D/F34"/>
        <filter val="10SW-D/F35"/>
        <filter val="10SW-D/F36"/>
        <filter val="10SW-D/F37"/>
        <filter val="10SW-D/F39"/>
        <filter val="10SW-D/F40"/>
        <filter val="10SW-D/F41"/>
        <filter val="10SW-D/F42"/>
        <filter val="10SW-D/F43"/>
        <filter val="10SW-D/F44"/>
        <filter val="10SW-D/F45"/>
        <filter val="10SW-D/F46"/>
        <filter val="10SW-D/F47"/>
        <filter val="10SW-D/F49"/>
        <filter val="10SW-D/F50"/>
        <filter val="10SW-D/F51"/>
        <filter val="10SW-D/F52"/>
        <filter val="10SW-D/F53"/>
        <filter val="10SW-D/F54"/>
        <filter val="10SW-D/F55"/>
        <filter val="10SW-D/F56"/>
        <filter val="10SW-D/F57"/>
        <filter val="10SW-D/F58"/>
        <filter val="10SW-D/F59"/>
        <filter val="10SW-D/F60"/>
        <filter val="10SW-D/F61"/>
        <filter val="10SW-D/F62"/>
        <filter val="10SW-D/F63"/>
        <filter val="10SW-D/F65"/>
        <filter val="10SW-D/F81"/>
        <filter val="10SW-D/F82"/>
        <filter val="10SW-D/F9"/>
        <filter val="10SW-D/FR17"/>
        <filter val="10SW-D/FR19"/>
        <filter val="10SW-D/FR23"/>
        <filter val="10SW-D/FR25"/>
        <filter val="10SW-D/FR28"/>
        <filter val="10SW-D/FR31"/>
        <filter val="10SW-D/FR38"/>
        <filter val="10SW-D/FR48"/>
        <filter val="10SW-D/FR64"/>
        <filter val="10SW-D/FR66"/>
        <filter val="10SW-D/FR8"/>
        <filter val="10SW-D/ND1"/>
        <filter val="10SW-D/ND2"/>
        <filter val="10SW-D/ND3"/>
        <filter val="10SW-D/ND4"/>
        <filter val="10SW-D/ND5"/>
        <filter val="10SW-D/R10"/>
        <filter val="10SW-D/R12"/>
        <filter val="10SW-D/R3"/>
        <filter val="10SW-D/R4"/>
        <filter val="10SW-D/R6"/>
        <filter val="10SW-D/R7"/>
        <filter val="10SW-D/R9"/>
        <filter val="11SE-A/C104"/>
        <filter val="11SE-A/C126"/>
        <filter val="11SE-A/C136"/>
        <filter val="11SE-A/C193"/>
        <filter val="11SE-A/C197"/>
        <filter val="11SE-A/C218"/>
        <filter val="11SE-A/C220"/>
        <filter val="11SE-A/C260"/>
        <filter val="11SE-A/C277"/>
        <filter val="11SE-A/C288"/>
        <filter val="11SE-A/C416"/>
        <filter val="11SE-A/C417"/>
        <filter val="11SE-A/C524"/>
        <filter val="11SE-A/C556"/>
        <filter val="11SE-A/C60"/>
        <filter val="11SE-A/C64"/>
        <filter val="11SE-A/C646"/>
        <filter val="11SE-A/C724"/>
        <filter val="11SE-A/C83"/>
        <filter val="11SE-A/C842"/>
        <filter val="11SE-A/C868"/>
        <filter val="11SE-A/C880"/>
        <filter val="11SE-A/C881"/>
        <filter val="11SE-A/CR146"/>
        <filter val="11SE-A/CR275"/>
        <filter val="11SE-A/CR279"/>
        <filter val="11SE-A/CR289"/>
        <filter val="11SE-A/CR418"/>
        <filter val="11SE-A/CR756"/>
        <filter val="11SE-A/CR761"/>
        <filter val="11SE-A/CR820"/>
        <filter val="11SE-A/CR830"/>
        <filter val="11SE-A/CR874"/>
        <filter val="11SE-A/CR901"/>
        <filter val="11SE-A/DT14"/>
        <filter val="11SE-A/F115"/>
        <filter val="11SE-A/F190"/>
        <filter val="11SE-A/F216"/>
        <filter val="11SE-A/F40"/>
        <filter val="11SE-A/F417"/>
        <filter val="11SE-A/F441"/>
        <filter val="11SE-A/F453"/>
        <filter val="11SE-A/F57"/>
        <filter val="11SE-A/F85"/>
        <filter val="11SE-A/F88"/>
        <filter val="11SE-A/F90"/>
        <filter val="11SE-A/FR108"/>
        <filter val="11SE-A/FR113"/>
        <filter val="11SE-A/FR36"/>
        <filter val="11SE-A/FR38"/>
        <filter val="11SE-A/FR427"/>
        <filter val="11SE-A/FR428"/>
        <filter val="11SE-A/FR43"/>
        <filter val="11SE-A/FR436"/>
        <filter val="11SE-A/FR437"/>
        <filter val="11SE-A/FR64"/>
        <filter val="11SE-A/FR70"/>
        <filter val="11SE-A/R132"/>
        <filter val="11SE-A/R140"/>
        <filter val="11SE-A/R209"/>
        <filter val="11SE-A/R272"/>
        <filter val="11SE-A/R276"/>
        <filter val="11SE-A/R279"/>
        <filter val="11SE-A/R37"/>
        <filter val="11SE-A/R39"/>
        <filter val="11SE-A/R410"/>
        <filter val="11SE-A/R423"/>
        <filter val="11SE-A/R424"/>
        <filter val="11SE-A/R438"/>
        <filter val="11SE-A/R446"/>
        <filter val="11SE-A/R453"/>
        <filter val="11SE-A/R473"/>
        <filter val="11SE-A/R73"/>
        <filter val="11SE-C/C400"/>
        <filter val="11SE-C/C446"/>
        <filter val="11SE-C/C453"/>
        <filter val="11SE-C/C463"/>
        <filter val="11SE-C/C494"/>
        <filter val="11SE-C/C805"/>
        <filter val="11SE-C/C806"/>
        <filter val="11SE-C/CR192"/>
        <filter val="11SE-C/CR28"/>
        <filter val="11SE-C/CR29"/>
        <filter val="11SE-C/CR30"/>
        <filter val="11SE-C/CR398"/>
        <filter val="11SE-C/CR473"/>
        <filter val="11SE-C/F1"/>
        <filter val="11SE-C/F82"/>
        <filter val="11SE-C/F83"/>
        <filter val="11SE-C/F90"/>
        <filter val="11SE-C/F99"/>
        <filter val="11SE-C/FR2"/>
        <filter val="11SE-C/FR3"/>
        <filter val="11SE-C/R152"/>
        <filter val="11SE-C/R256"/>
        <filter val="11SE-C/R263"/>
        <filter val="11SE-D/C11"/>
        <filter val="11SE-D/C114"/>
        <filter val="11SE-D/C116"/>
        <filter val="11SE-D/C120"/>
        <filter val="11SE-D/C152"/>
        <filter val="11SE-D/C158"/>
        <filter val="11SE-D/C159"/>
        <filter val="11SE-D/C160"/>
        <filter val="11SE-D/C161"/>
        <filter val="11SE-D/C164"/>
        <filter val="11SE-D/C165"/>
        <filter val="11SE-D/C166"/>
        <filter val="11SE-D/C185"/>
        <filter val="11SE-D/C206"/>
        <filter val="11SE-D/C209"/>
        <filter val="11SE-D/C210"/>
        <filter val="11SE-D/C228"/>
        <filter val="11SE-D/C229"/>
        <filter val="11SE-D/C230"/>
        <filter val="11SE-D/C231"/>
        <filter val="11SE-D/C234"/>
        <filter val="11SE-D/C235"/>
        <filter val="11SE-D/C236"/>
        <filter val="11SE-D/C288"/>
        <filter val="11SE-D/C289"/>
        <filter val="11SE-D/C290"/>
        <filter val="11SE-D/C291"/>
        <filter val="11SE-D/C292"/>
        <filter val="11SE-D/C293"/>
        <filter val="11SE-D/C328"/>
        <filter val="11SE-D/C330"/>
        <filter val="11SE-D/C34"/>
        <filter val="11SE-D/C381"/>
        <filter val="11SE-D/C382"/>
        <filter val="11SE-D/C389"/>
        <filter val="11SE-D/C405"/>
        <filter val="11SE-D/C414"/>
        <filter val="11SE-D/C430"/>
        <filter val="11SE-D/C437"/>
        <filter val="11SE-D/C442"/>
        <filter val="11SE-D/C452"/>
        <filter val="11SE-D/C453"/>
        <filter val="11SE-D/C456"/>
        <filter val="11SE-D/C458"/>
        <filter val="11SE-D/C498"/>
        <filter val="11SE-D/C564"/>
        <filter val="11SE-D/C603"/>
        <filter val="11SE-D/C604"/>
        <filter val="11SE-D/C605"/>
        <filter val="11SE-D/C608"/>
        <filter val="11SE-D/C662"/>
        <filter val="11SE-D/C663"/>
        <filter val="11SE-D/C670"/>
        <filter val="11SE-D/C674"/>
        <filter val="11SE-D/C675"/>
        <filter val="11SE-D/C681"/>
        <filter val="11SE-D/C684"/>
        <filter val="11SE-D/C686"/>
        <filter val="11SE-D/C70"/>
        <filter val="11SE-D/C704"/>
        <filter val="11SE-D/C71"/>
        <filter val="11SE-D/C716"/>
        <filter val="11SE-D/C719"/>
        <filter val="11SE-D/CR118"/>
        <filter val="11SE-D/CR22"/>
        <filter val="11SE-D/CR563"/>
        <filter val="11SE-D/CR596"/>
        <filter val="11SE-D/CR66"/>
        <filter val="11SE-D/CR677"/>
        <filter val="11SE-D/CR717"/>
        <filter val="11SE-D/CR75"/>
        <filter val="11SE-D/DT16"/>
        <filter val="11SE-D/DT35"/>
        <filter val="11SE-D/DT45"/>
        <filter val="11SE-D/F100"/>
        <filter val="11SE-D/F102"/>
        <filter val="11SE-D/F103"/>
        <filter val="11SE-D/F13"/>
        <filter val="11SE-D/F138"/>
        <filter val="11SE-D/F159"/>
        <filter val="11SE-D/F179"/>
        <filter val="11SE-D/F181"/>
        <filter val="11SE-D/F184"/>
        <filter val="11SE-D/F189"/>
        <filter val="11SE-D/F19"/>
        <filter val="11SE-D/F196"/>
        <filter val="11SE-D/F205"/>
        <filter val="11SE-D/F221"/>
        <filter val="11SE-D/F30"/>
        <filter val="11SE-D/F58"/>
        <filter val="11SE-D/F62"/>
        <filter val="11SE-D/F86"/>
        <filter val="11SE-D/FR197"/>
        <filter val="11SE-D/FR200"/>
        <filter val="11SE-D/FR201"/>
        <filter val="11SE-D/FR209"/>
        <filter val="11SE-D/FR231"/>
        <filter val="11SE-D/FR57"/>
        <filter val="11SE-D/FR87"/>
        <filter val="11SE-D/R117"/>
        <filter val="11SE-D/R124"/>
        <filter val="11SE-D/R133"/>
        <filter val="11SE-D/R138"/>
        <filter val="11SE-D/R150"/>
        <filter val="11SE-D/R151"/>
        <filter val="11SE-D/R28"/>
        <filter val="11SE-D/R29"/>
        <filter val="11SE-D/R55"/>
        <filter val="11SE-D/R56"/>
        <filter val="11SE-D/R83"/>
        <filter val="11SW-A/C1112"/>
        <filter val="11SW-A/C1152"/>
        <filter val="11SW-A/C16"/>
        <filter val="11SW-A/C23"/>
        <filter val="11SW-A/C32"/>
        <filter val="11SW-A/C341"/>
        <filter val="11SW-A/C398"/>
        <filter val="11SW-A/C400"/>
        <filter val="11SW-A/C751"/>
        <filter val="11SW-A/C79"/>
        <filter val="11SW-A/C92"/>
        <filter val="11SW-A/C95"/>
        <filter val="11SW-A/CR1080"/>
        <filter val="11SW-A/CR1083"/>
        <filter val="11SW-A/CR1113"/>
        <filter val="11SW-A/CR1173"/>
        <filter val="11SW-A/CR12"/>
        <filter val="11SW-A/CR1200"/>
        <filter val="11SW-A/CR182"/>
        <filter val="11SW-A/CR34"/>
        <filter val="11SW-A/CR731"/>
        <filter val="11SW-A/F174"/>
        <filter val="11SW-A/F249"/>
        <filter val="11SW-A/F271"/>
        <filter val="11SW-A/FR12"/>
        <filter val="11SW-A/FR13"/>
        <filter val="11SW-A/FR134"/>
        <filter val="11SW-A/FR215"/>
        <filter val="11SW-A/FR241"/>
        <filter val="11SW-A/FR3"/>
        <filter val="11SW-A/FR61"/>
        <filter val="11SW-A/FR62"/>
        <filter val="11SW-A/R1117"/>
        <filter val="11SW-A/R1157"/>
        <filter val="11SW-A/R1158"/>
        <filter val="11SW-A/R1175"/>
        <filter val="11SW-A/R1209"/>
        <filter val="11SW-A/R129"/>
        <filter val="11SW-A/R131"/>
        <filter val="11SW-A/R138"/>
        <filter val="11SW-A/R141"/>
        <filter val="11SW-A/R159"/>
        <filter val="11SW-A/R160"/>
        <filter val="11SW-A/R161"/>
        <filter val="11SW-A/R162"/>
        <filter val="11SW-A/R179"/>
        <filter val="11SW-A/R222"/>
        <filter val="11SW-A/R225"/>
        <filter val="11SW-A/R229"/>
        <filter val="11SW-A/R243"/>
        <filter val="11SW-A/R437"/>
        <filter val="11SW-A/R49"/>
        <filter val="11SW-A/R543"/>
        <filter val="11SW-A/R544"/>
        <filter val="11SW-A/R592"/>
        <filter val="11SW-A/R63"/>
        <filter val="11SW-A/R72"/>
        <filter val="11SW-A/R81"/>
        <filter val="11SW-A/R839"/>
        <filter val="11SW-A/R880"/>
        <filter val="11SW-A/R955"/>
        <filter val="11SW-B/C105"/>
        <filter val="11SW-B/C112"/>
        <filter val="11SW-B/C117"/>
        <filter val="11SW-B/C118"/>
        <filter val="11SW-B/C123"/>
        <filter val="11SW-B/C125"/>
        <filter val="11SW-B/C133"/>
        <filter val="11SW-B/C14"/>
        <filter val="11SW-B/C239"/>
        <filter val="11SW-B/C240"/>
        <filter val="11SW-B/C245"/>
        <filter val="11SW-B/C249"/>
        <filter val="11SW-B/C286"/>
        <filter val="11SW-B/C306"/>
        <filter val="11SW-B/C307"/>
        <filter val="11SW-B/C308"/>
        <filter val="11SW-B/C309"/>
        <filter val="11SW-B/C339"/>
        <filter val="11SW-B/C359"/>
        <filter val="11SW-B/C376"/>
        <filter val="11SW-B/C408"/>
        <filter val="11SW-B/C42"/>
        <filter val="11SW-B/C462"/>
        <filter val="11SW-B/C464"/>
        <filter val="11SW-B/C473"/>
        <filter val="11SW-B/C476"/>
        <filter val="11SW-B/C488"/>
        <filter val="11SW-B/C490"/>
        <filter val="11SW-B/C512"/>
        <filter val="11SW-B/C6"/>
        <filter val="11SW-B/C63"/>
        <filter val="11SW-B/C634"/>
        <filter val="11SW-B/C650"/>
        <filter val="11SW-B/C86"/>
        <filter val="11SW-B/C93"/>
        <filter val="11SW-B/CR113"/>
        <filter val="11SW-B/CR114"/>
        <filter val="11SW-B/CR124"/>
        <filter val="11SW-B/CR154"/>
        <filter val="11SW-B/CR155"/>
        <filter val="11SW-B/CR16"/>
        <filter val="11SW-B/CR234"/>
        <filter val="11SW-B/CR290"/>
        <filter val="11SW-B/CR310"/>
        <filter val="11SW-B/CR312"/>
        <filter val="11SW-B/CR313"/>
        <filter val="11SW-B/CR404"/>
        <filter val="11SW-B/CR405"/>
        <filter val="11SW-B/CR406"/>
        <filter val="11SW-B/CR409"/>
        <filter val="11SW-B/CR443"/>
        <filter val="11SW-B/CR444"/>
        <filter val="11SW-B/CR461"/>
        <filter val="11SW-B/CR477"/>
        <filter val="11SW-B/CR497"/>
        <filter val="11SW-B/CR5"/>
        <filter val="11SW-B/CR507"/>
        <filter val="11SW-B/CR513"/>
        <filter val="11SW-B/CR617"/>
        <filter val="11SW-B/CR62"/>
        <filter val="11SW-B/CR639"/>
        <filter val="11SW-B/CR645"/>
        <filter val="11SW-B/CR70"/>
        <filter val="11SW-B/F102"/>
        <filter val="11SW-B/F115"/>
        <filter val="11SW-B/F144"/>
        <filter val="11SW-B/F149"/>
        <filter val="11SW-B/F150"/>
        <filter val="11SW-B/F151"/>
        <filter val="11SW-B/F156"/>
        <filter val="11SW-B/F163"/>
        <filter val="11SW-B/F165"/>
        <filter val="11SW-B/F199"/>
        <filter val="11SW-B/F20"/>
        <filter val="11SW-B/F22"/>
        <filter val="11SW-B/F23"/>
        <filter val="11SW-B/F250"/>
        <filter val="11SW-B/F274"/>
        <filter val="11SW-B/F275"/>
        <filter val="11SW-B/F278"/>
        <filter val="11SW-B/F286"/>
        <filter val="11SW-B/F289"/>
        <filter val="11SW-B/F299"/>
        <filter val="11SW-B/F308"/>
        <filter val="11SW-B/F38"/>
        <filter val="11SW-B/F40"/>
        <filter val="11SW-B/F45"/>
        <filter val="11SW-B/F74"/>
        <filter val="11SW-B/F77"/>
        <filter val="11SW-B/F8"/>
        <filter val="11SW-B/F84"/>
        <filter val="11SW-B/F85"/>
        <filter val="11SW-B/F9"/>
        <filter val="11SW-B/F97"/>
        <filter val="11SW-B/F99"/>
        <filter val="11SW-B/FR101"/>
        <filter val="11SW-B/FR113"/>
        <filter val="11SW-B/FR12"/>
        <filter val="11SW-B/FR125"/>
        <filter val="11SW-B/FR129"/>
        <filter val="11SW-B/FR142"/>
        <filter val="11SW-B/FR143"/>
        <filter val="11SW-B/FR146"/>
        <filter val="11SW-B/FR152"/>
        <filter val="11SW-B/FR153"/>
        <filter val="11SW-B/FR155"/>
        <filter val="11SW-B/FR157"/>
        <filter val="11SW-B/FR167"/>
        <filter val="11SW-B/FR176"/>
        <filter val="11SW-B/FR18"/>
        <filter val="11SW-B/FR180"/>
        <filter val="11SW-B/FR19"/>
        <filter val="11SW-B/FR190"/>
        <filter val="11SW-B/FR193"/>
        <filter val="11SW-B/FR198"/>
        <filter val="11SW-B/FR202"/>
        <filter val="11SW-B/FR207"/>
        <filter val="11SW-B/FR21"/>
        <filter val="11SW-B/FR24"/>
        <filter val="11SW-B/FR241"/>
        <filter val="11SW-B/FR243"/>
        <filter val="11SW-B/FR251"/>
        <filter val="11SW-B/FR255"/>
        <filter val="11SW-B/FR259"/>
        <filter val="11SW-B/FR260"/>
        <filter val="11SW-B/FR264"/>
        <filter val="11SW-B/FR268"/>
        <filter val="11SW-B/FR272"/>
        <filter val="11SW-B/FR277"/>
        <filter val="11SW-B/FR279"/>
        <filter val="11SW-B/FR290"/>
        <filter val="11SW-B/FR300"/>
        <filter val="11SW-B/FR304"/>
        <filter val="11SW-B/FR31"/>
        <filter val="11SW-B/FR32"/>
        <filter val="11SW-B/FR34"/>
        <filter val="11SW-B/FR36"/>
        <filter val="11SW-B/FR39"/>
        <filter val="11SW-B/FR44"/>
        <filter val="11SW-B/FR7"/>
        <filter val="11SW-B/FR91"/>
        <filter val="11SW-B/R125"/>
        <filter val="11SW-B/R131"/>
        <filter val="11SW-B/R152"/>
        <filter val="11SW-B/R153"/>
        <filter val="11SW-B/R179"/>
        <filter val="11SW-B/R180"/>
        <filter val="11SW-B/R181"/>
        <filter val="11SW-B/R185"/>
        <filter val="11SW-B/R187"/>
        <filter val="11SW-B/R194"/>
        <filter val="11SW-B/R195"/>
        <filter val="11SW-B/R265"/>
        <filter val="11SW-B/R308"/>
        <filter val="11SW-B/R328"/>
        <filter val="11SW-B/R330"/>
        <filter val="11SW-B/R331"/>
        <filter val="11SW-B/R36"/>
        <filter val="11SW-B/R379"/>
        <filter val="11SW-B/R380"/>
        <filter val="11SW-B/R382"/>
        <filter val="11SW-B/R409"/>
        <filter val="11SW-B/R412"/>
        <filter val="11SW-B/R415"/>
        <filter val="11SW-B/R513"/>
        <filter val="11SW-B/R519"/>
        <filter val="11SW-B/R543"/>
        <filter val="11SW-B/R57"/>
        <filter val="11SW-B/R591"/>
        <filter val="11SW-B/R596"/>
        <filter val="11SW-B/R614"/>
        <filter val="11SW-B/R744"/>
        <filter val="11SW-B/R746"/>
        <filter val="11SW-B/R758"/>
        <filter val="11SW-B/R773"/>
        <filter val="11SW-B/R781"/>
        <filter val="11SW-B/R783"/>
        <filter val="11SW-B/R817"/>
        <filter val="11SW-B/R835"/>
        <filter val="11SW-B/R897"/>
        <filter val="11SW-B/R932"/>
        <filter val="11SW-B/R934"/>
        <filter val="11SW-B/R956"/>
        <filter val="11SW-B/R974"/>
        <filter val="11SW-B/R980"/>
        <filter val="11SW-B/R985"/>
        <filter val="11SW-C/C215"/>
        <filter val="11SW-C/C216"/>
        <filter val="11SW-C/C217"/>
        <filter val="11SW-C/C218"/>
        <filter val="11SW-C/C219"/>
        <filter val="11SW-C/C220"/>
        <filter val="11SW-C/C224"/>
        <filter val="11SW-C/C279"/>
        <filter val="11SW-C/C31"/>
        <filter val="11SW-C/C356"/>
        <filter val="11SW-C/C521"/>
        <filter val="11SW-C/C522"/>
        <filter val="11SW-C/C523"/>
        <filter val="11SW-C/C700"/>
        <filter val="11SW-C/C701"/>
        <filter val="11SW-C/C837"/>
        <filter val="11SW-C/C950"/>
        <filter val="11SW-C/CR293"/>
        <filter val="11SW-C/CR674"/>
        <filter val="11SW-C/CR906"/>
        <filter val="11SW-C/CR951"/>
        <filter val="11SW-C/F265"/>
        <filter val="11SW-C/F48"/>
        <filter val="11SW-C/F49"/>
        <filter val="11SW-C/FR341"/>
        <filter val="11SW-C/FR346"/>
        <filter val="11SW-C/FR385"/>
        <filter val="11SW-C/FR84"/>
        <filter val="11SW-C/R496"/>
        <filter val="11SW-C/R555"/>
        <filter val="11SW-C/R56"/>
        <filter val="11SW-C/R59"/>
        <filter val="11SW-D/C1003"/>
        <filter val="11SW-D/C1007"/>
        <filter val="11SW-D/C1058"/>
        <filter val="11SW-D/C1059"/>
        <filter val="11SW-D/C1060"/>
        <filter val="11SW-D/C1071"/>
        <filter val="11SW-D/C1183"/>
        <filter val="11SW-D/C1191"/>
        <filter val="11SW-D/C1242"/>
        <filter val="11SW-D/C1348"/>
        <filter val="11SW-D/C1367"/>
        <filter val="11SW-D/C1453"/>
        <filter val="11SW-D/C1456"/>
        <filter val="11SW-D/C1457"/>
        <filter val="11SW-D/C1467"/>
        <filter val="11SW-D/C1469"/>
        <filter val="11SW-D/C1470"/>
        <filter val="11SW-D/C1471"/>
        <filter val="11SW-D/C1476"/>
        <filter val="11SW-D/C1480"/>
        <filter val="11SW-D/C1483"/>
        <filter val="11SW-D/C1484"/>
        <filter val="11SW-D/C1485"/>
        <filter val="11SW-D/C1486"/>
        <filter val="11SW-D/C1487"/>
        <filter val="11SW-D/C1488"/>
        <filter val="11SW-D/C1489"/>
        <filter val="11SW-D/C149"/>
        <filter val="11SW-D/C1490"/>
        <filter val="11SW-D/C1491"/>
        <filter val="11SW-D/C1495"/>
        <filter val="11SW-D/C1496"/>
        <filter val="11SW-D/C1497"/>
        <filter val="11SW-D/C1498"/>
        <filter val="11SW-D/C1730"/>
        <filter val="11SW-D/C1874"/>
        <filter val="11SW-D/C1879"/>
        <filter val="11SW-D/C19"/>
        <filter val="11SW-D/C1900"/>
        <filter val="11SW-D/C2026"/>
        <filter val="11SW-D/C2036"/>
        <filter val="11SW-D/C204"/>
        <filter val="11SW-D/C207"/>
        <filter val="11SW-D/C2079"/>
        <filter val="11SW-D/C2089"/>
        <filter val="11SW-D/C2127"/>
        <filter val="11SW-D/C2129"/>
        <filter val="11SW-D/C2132"/>
        <filter val="11SW-D/C2137"/>
        <filter val="11SW-D/C2138"/>
        <filter val="11SW-D/C2146"/>
        <filter val="11SW-D/C2148"/>
        <filter val="11SW-D/C2149"/>
        <filter val="11SW-D/C2258"/>
        <filter val="11SW-D/C226"/>
        <filter val="11SW-D/C2274"/>
        <filter val="11SW-D/C2287"/>
        <filter val="11SW-D/C2297"/>
        <filter val="11SW-D/C35"/>
        <filter val="11SW-D/C419"/>
        <filter val="11SW-D/C426"/>
        <filter val="11SW-D/C447"/>
        <filter val="11SW-D/C497"/>
        <filter val="11SW-D/C541"/>
        <filter val="11SW-D/C562"/>
        <filter val="11SW-D/C58"/>
        <filter val="11SW-D/C635"/>
        <filter val="11SW-D/C662"/>
        <filter val="11SW-D/C663"/>
        <filter val="11SW-D/C665"/>
        <filter val="11SW-D/C675"/>
        <filter val="11SW-D/C79"/>
        <filter val="11SW-D/C83"/>
        <filter val="11SW-D/C840"/>
        <filter val="11SW-D/C870"/>
        <filter val="11SW-D/CR1013"/>
        <filter val="11SW-D/CR1057"/>
        <filter val="11SW-D/CR1218"/>
        <filter val="11SW-D/CR1415"/>
        <filter val="11SW-D/CR1435"/>
        <filter val="11SW-D/CR1468"/>
        <filter val="11SW-D/CR1472"/>
        <filter val="11SW-D/CR1477"/>
        <filter val="11SW-D/CR1478"/>
        <filter val="11SW-D/CR1479"/>
        <filter val="11SW-D/CR151"/>
        <filter val="11SW-D/CR1623"/>
        <filter val="11SW-D/CR1654"/>
        <filter val="11SW-D/CR1792"/>
        <filter val="11SW-D/CR1877"/>
        <filter val="11SW-D/CR1936"/>
        <filter val="11SW-D/CR1937"/>
        <filter val="11SW-D/CR1968"/>
        <filter val="11SW-D/CR1980"/>
        <filter val="11SW-D/CR1994"/>
        <filter val="11SW-D/CR1995"/>
        <filter val="11SW-D/CR2025"/>
        <filter val="11SW-D/CR2037"/>
        <filter val="11SW-D/CR2128"/>
        <filter val="11SW-D/CR2139"/>
        <filter val="11SW-D/CR2173"/>
        <filter val="11SW-D/CR2189"/>
        <filter val="11SW-D/CR2227"/>
        <filter val="11SW-D/CR2241"/>
        <filter val="11SW-D/CR2264"/>
        <filter val="11SW-D/CR227"/>
        <filter val="11SW-D/CR235"/>
        <filter val="11SW-D/CR412"/>
        <filter val="11SW-D/CR495"/>
        <filter val="11SW-D/CR50"/>
        <filter val="11SW-D/CR51"/>
        <filter val="11SW-D/CR53"/>
        <filter val="11SW-D/CR742"/>
        <filter val="11SW-D/CR78"/>
        <filter val="11SW-D/CR978"/>
        <filter val="11SW-D/CR995"/>
        <filter val="11SW-D/DT12"/>
        <filter val="11SW-D/DT17"/>
        <filter val="11SW-D/DT42"/>
        <filter val="11SW-D/DT52"/>
        <filter val="11SW-D/DT93"/>
        <filter val="11SW-D/F139"/>
        <filter val="11SW-D/F140"/>
        <filter val="11SW-D/F209"/>
        <filter val="11SW-D/F258"/>
        <filter val="11SW-D/F264"/>
        <filter val="11SW-D/F3"/>
        <filter val="11SW-D/F345"/>
        <filter val="11SW-D/F386"/>
        <filter val="11SW-D/F402"/>
        <filter val="11SW-D/F439"/>
        <filter val="11SW-D/F511"/>
        <filter val="11SW-D/F529"/>
        <filter val="11SW-D/F614"/>
        <filter val="11SW-D/F617"/>
        <filter val="11SW-D/F618"/>
        <filter val="11SW-D/F619"/>
        <filter val="11SW-D/F632"/>
        <filter val="11SW-D/FR115"/>
        <filter val="11SW-D/FR19"/>
        <filter val="11SW-D/FR2"/>
        <filter val="11SW-D/FR265"/>
        <filter val="11SW-D/FR399"/>
        <filter val="11SW-D/FR400"/>
        <filter val="11SW-D/FR558"/>
        <filter val="11SW-D/FR572"/>
        <filter val="11SW-D/FR584"/>
        <filter val="11SW-D/FR631"/>
        <filter val="11SW-D/FR71"/>
        <filter val="11SW-D/ND2"/>
        <filter val="11SW-D/R1173"/>
        <filter val="11SW-D/R1222"/>
        <filter val="11SW-D/R1223"/>
        <filter val="11SW-D/R1234"/>
        <filter val="11SW-D/R1284"/>
        <filter val="11SW-D/R1285"/>
        <filter val="11SW-D/R1286"/>
        <filter val="11SW-D/R207"/>
        <filter val="11SW-D/R231"/>
        <filter val="11SW-D/R296"/>
        <filter val="11SW-D/R299"/>
        <filter val="11SW-D/R49"/>
        <filter val="11SW-D/R547"/>
        <filter val="11SW-D/R579"/>
        <filter val="11SW-D/R797"/>
        <filter val="11SW-D/R800"/>
        <filter val="11SW-D/R801"/>
        <filter val="11SW-D/R804"/>
        <filter val="11SW-D/R805"/>
        <filter val="11SW-D/R811"/>
        <filter val="11SW-D/R89"/>
        <filter val="11SW-D/R898"/>
        <filter val="14NE-B/C122"/>
        <filter val="14NE-B/C226"/>
        <filter val="14NE-B/C227"/>
        <filter val="14NW-B/C2"/>
        <filter val="14NW-B/C3"/>
        <filter val="14NW-B/F4"/>
        <filter val="14NW-B/F5"/>
        <filter val="14NW-D/C153"/>
        <filter val="14NW-D/C16"/>
        <filter val="14NW-D/C165"/>
        <filter val="14NW-D/C166"/>
        <filter val="14NW-D/C174"/>
        <filter val="14NW-D/C180"/>
        <filter val="14NW-D/C181"/>
        <filter val="14NW-D/C198"/>
        <filter val="14NW-D/C215"/>
        <filter val="14NW-D/C223"/>
        <filter val="14NW-D/C239"/>
        <filter val="14NW-D/C240"/>
        <filter val="14NW-D/C248"/>
        <filter val="14NW-D/C252"/>
        <filter val="14NW-D/C253"/>
        <filter val="14NW-D/C26"/>
        <filter val="14NW-D/C267"/>
        <filter val="14NW-D/C290"/>
        <filter val="14NW-D/C299"/>
        <filter val="14NW-D/C365"/>
        <filter val="14NW-D/C379"/>
        <filter val="14NW-D/C381"/>
        <filter val="14NW-D/C387"/>
        <filter val="14NW-D/C417"/>
        <filter val="14NW-D/C42"/>
        <filter val="14NW-D/C437"/>
        <filter val="14NW-D/C445"/>
        <filter val="14NW-D/C453"/>
        <filter val="14NW-D/C86"/>
        <filter val="14NW-D/C88"/>
        <filter val="14NW-D/C89"/>
        <filter val="14NW-D/CR142"/>
        <filter val="14NW-D/CR315"/>
        <filter val="14NW-D/CR327"/>
        <filter val="14NW-D/CR459"/>
        <filter val="14NW-D/F101"/>
        <filter val="14NW-D/F102"/>
        <filter val="14NW-D/F106"/>
        <filter val="14NW-D/F39"/>
        <filter val="14NW-D/F68"/>
        <filter val="14NW-D/F71"/>
        <filter val="14NW-D/F76"/>
        <filter val="14NW-D/F89"/>
        <filter val="14NW-D/F90"/>
        <filter val="14NW-D/FR29"/>
        <filter val="14NW-D/FR31"/>
        <filter val="14NW-D/FR41"/>
        <filter val="14NW-D/FR47"/>
        <filter val="14NW-D/FR48"/>
        <filter val="14NW-D/FR50"/>
        <filter val="14NW-D/FR98"/>
        <filter val="14NW-D/R17"/>
        <filter val="14NW-D/R178"/>
        <filter val="14NW-D/R179"/>
        <filter val="14NW-D/R18"/>
        <filter val="14NW-D/R306"/>
        <filter val="14NW-D/R307"/>
        <filter val="14NW-D/R308"/>
        <filter val="14NW-D/R309"/>
        <filter val="14NW-D/R310"/>
        <filter val="14NW-D/R32"/>
        <filter val="14NW-D/R320"/>
        <filter val="14NW-D/R321"/>
        <filter val="14NW-D/R45"/>
        <filter val="14NW-D/R5"/>
        <filter val="14NW-D/R50"/>
        <filter val="14NW-D/R75"/>
        <filter val="15NW-A/C18"/>
        <filter val="15NW-A/C21"/>
        <filter val="15NW-A/C27"/>
        <filter val="15NW-A/C7"/>
        <filter val="15NW-A/CR1"/>
        <filter val="15NW-A/F24"/>
        <filter val="15NW-A/R38"/>
        <filter val="15NW-B/C108"/>
        <filter val="15NW-B/C139"/>
        <filter val="15NW-B/C14"/>
        <filter val="15NW-B/C155"/>
        <filter val="15NW-B/C164"/>
        <filter val="15NW-B/C165"/>
        <filter val="15NW-B/C166"/>
        <filter val="15NW-B/C168"/>
        <filter val="15NW-B/C169"/>
        <filter val="15NW-B/C219"/>
        <filter val="15NW-B/C24"/>
        <filter val="15NW-B/C299"/>
        <filter val="15NW-B/C300"/>
        <filter val="15NW-B/C301"/>
        <filter val="15NW-B/C304"/>
        <filter val="15NW-B/C305"/>
        <filter val="15NW-B/C355"/>
        <filter val="15NW-B/C382"/>
        <filter val="15NW-B/C395"/>
        <filter val="15NW-B/C416"/>
        <filter val="15NW-B/C62"/>
        <filter val="15NW-B/C64"/>
        <filter val="15NW-B/C65"/>
        <filter val="15NW-B/C66"/>
        <filter val="15NW-B/C77"/>
        <filter val="15NW-B/C96"/>
        <filter val="15NW-B/CR18"/>
        <filter val="15NW-B/CR307"/>
        <filter val="15NW-B/CR376"/>
        <filter val="15NW-B/CR63"/>
        <filter val="15NW-B/F155"/>
        <filter val="15NW-B/F157"/>
        <filter val="15NW-B/F168"/>
        <filter val="15NW-B/F49"/>
        <filter val="15NW-B/FR175"/>
        <filter val="15NW-B/R4"/>
        <filter val="15NW-B/R54"/>
        <filter val="15NW-B/R56"/>
        <filter val="15NW-C/C134"/>
        <filter val="16SW-B/C3"/>
        <filter val="16SW-B/C4"/>
        <filter val="16SW-B/C6"/>
        <filter val="16SW-B/C7"/>
        <filter val="16SW-B/CR2"/>
        <filter val="16SW-B/CR8"/>
        <filter val="16SW-B/F5"/>
        <filter val="16SW-B/R1"/>
        <filter val="16SW-B/R3"/>
        <filter val="5SW-D/C1"/>
        <filter val="5SW-D/C2"/>
        <filter val="5SW-D/F1"/>
        <filter val="9NW-B/C1"/>
        <filter val="9NW-B/C2"/>
        <filter val="9NW-B/C3"/>
        <filter val="9NW-B/F1"/>
        <filter val="9NW-B/F2"/>
        <filter val="9NW-B/F3"/>
        <filter val="9NW-B/F4"/>
        <filter val="9NW-B/F5"/>
      </filters>
    </filterColumn>
  </autoFilter>
  <conditionalFormatting sqref="AR1:AR1048576 D1:D1048576">
    <cfRule type="duplicateValues" dxfId="1" priority="2"/>
  </conditionalFormatting>
  <conditionalFormatting sqref="D1:D1048576 AR1:AR1048576">
    <cfRule type="duplicateValues" dxfId="0" priority="1"/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RINGO SZE WEI HUNG</dc:creator>
  <cp:keywords/>
  <dc:description/>
  <cp:lastModifiedBy>ELISABETH LAM CHING</cp:lastModifiedBy>
  <cp:revision/>
  <dcterms:created xsi:type="dcterms:W3CDTF">2025-05-30T03:47:42Z</dcterms:created>
  <dcterms:modified xsi:type="dcterms:W3CDTF">2025-09-16T09:40:41Z</dcterms:modified>
  <cp:category/>
  <cp:contentStatus/>
</cp:coreProperties>
</file>